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I:\◆◇◆000抜術管理係\★☆★水技通知\令和０７年度\7-YY　広島市水道局週休２日工事試行要領（土木工事及び配管工事）等の一部改定について（通知）\要領及びQ＆A（交替制）\"/>
    </mc:Choice>
  </mc:AlternateContent>
  <xr:revisionPtr revIDLastSave="0" documentId="13_ncr:1_{8E9D5415-CD85-4B8F-A034-13AC70CDE9B5}" xr6:coauthVersionLast="45" xr6:coauthVersionMax="45" xr10:uidLastSave="{00000000-0000-0000-0000-000000000000}"/>
  <bookViews>
    <workbookView xWindow="-120" yWindow="-120" windowWidth="29040" windowHeight="15840" tabRatio="690" firstSheet="2" activeTab="4" xr2:uid="{00000000-000D-0000-FFFF-FFFF00000000}"/>
  </bookViews>
  <sheets>
    <sheet name="様式（現場閉所）２" sheetId="3" state="hidden" r:id="rId1"/>
    <sheet name="様式（現場閉所）" sheetId="9" state="hidden" r:id="rId2"/>
    <sheet name="【月単位・通期】" sheetId="11" r:id="rId3"/>
    <sheet name="【完全】" sheetId="14" r:id="rId4"/>
    <sheet name="使い方" sheetId="38" r:id="rId5"/>
    <sheet name="1" sheetId="18" r:id="rId6"/>
    <sheet name="2" sheetId="19" r:id="rId7"/>
    <sheet name="3" sheetId="20" r:id="rId8"/>
    <sheet name="4" sheetId="21" r:id="rId9"/>
    <sheet name="5" sheetId="22" r:id="rId10"/>
    <sheet name="6" sheetId="23" r:id="rId11"/>
    <sheet name="7" sheetId="24" r:id="rId12"/>
    <sheet name="8" sheetId="25" r:id="rId13"/>
    <sheet name="9" sheetId="26" r:id="rId14"/>
    <sheet name="10" sheetId="27" r:id="rId15"/>
    <sheet name="11" sheetId="28" r:id="rId16"/>
    <sheet name="12" sheetId="29" r:id="rId17"/>
    <sheet name="13" sheetId="30" r:id="rId18"/>
    <sheet name="14" sheetId="31" r:id="rId19"/>
    <sheet name="15" sheetId="32" r:id="rId20"/>
    <sheet name="16" sheetId="33" r:id="rId21"/>
    <sheet name="17" sheetId="34" r:id="rId22"/>
    <sheet name="18" sheetId="35" r:id="rId23"/>
    <sheet name="19" sheetId="36" r:id="rId24"/>
    <sheet name="20" sheetId="37" r:id="rId25"/>
    <sheet name="DAY" sheetId="4" state="hidden" r:id="rId26"/>
    <sheet name="HOL（2027年まで）" sheetId="6" state="hidden" r:id="rId27"/>
  </sheets>
  <definedNames>
    <definedName name="_xlnm._FilterDatabase" localSheetId="3" hidden="1">【完全】!$B$20:$K$40</definedName>
    <definedName name="_xlnm._FilterDatabase" localSheetId="2" hidden="1">【月単位・通期】!$A$19:$AI$900</definedName>
    <definedName name="_xlnm._FilterDatabase" localSheetId="25" hidden="1">DAY!$A$1:$E$744</definedName>
    <definedName name="_xlnm._FilterDatabase" localSheetId="1" hidden="1">'様式（現場閉所）'!$A$14:$AI$135</definedName>
    <definedName name="_xlnm._FilterDatabase" localSheetId="0" hidden="1">'様式（現場閉所）２'!$A$13:$AI$134</definedName>
    <definedName name="_xlnm.Print_Area" localSheetId="3">【完全】!$A$1:$K$43</definedName>
    <definedName name="_xlnm.Print_Area" localSheetId="2">【月単位・通期】!$A$2:$AJ$900</definedName>
    <definedName name="_xlnm.Print_Area" localSheetId="25">DAY!$A$1:$E$1126</definedName>
    <definedName name="_xlnm.Print_Area" localSheetId="1">'様式（現場閉所）'!$A$1:$AJ$135</definedName>
    <definedName name="_xlnm.Print_Area" localSheetId="0">'様式（現場閉所）２'!$A$1:$AJ$142</definedName>
    <definedName name="_xlnm.Print_Titles" localSheetId="2">【月単位・通期】!$2:$20</definedName>
    <definedName name="_xlnm.Print_Titles" localSheetId="1">'様式（現場閉所）'!$1:$15</definedName>
    <definedName name="_xlnm.Print_Titles" localSheetId="0">'様式（現場閉所）２'!$1:$14</definedName>
  </definedNames>
  <calcPr calcId="19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58" i="18" l="1"/>
  <c r="B63" i="11" l="1"/>
  <c r="B61" i="11"/>
  <c r="B59" i="11"/>
  <c r="B57" i="11"/>
  <c r="B55" i="11"/>
  <c r="B53" i="11"/>
  <c r="B51" i="11"/>
  <c r="B49" i="11"/>
  <c r="B47" i="11"/>
  <c r="B45" i="11"/>
  <c r="B43" i="11"/>
  <c r="B41" i="11"/>
  <c r="B39" i="11"/>
  <c r="B37" i="11"/>
  <c r="B35" i="11"/>
  <c r="B33" i="11"/>
  <c r="B31" i="11"/>
  <c r="B29" i="11"/>
  <c r="B27" i="11"/>
  <c r="B25" i="11"/>
  <c r="B25" i="14"/>
  <c r="B40" i="14"/>
  <c r="B39" i="14"/>
  <c r="B38" i="14"/>
  <c r="B37" i="14"/>
  <c r="B36" i="14"/>
  <c r="B35" i="14"/>
  <c r="B34" i="14"/>
  <c r="B33" i="14"/>
  <c r="B32" i="14"/>
  <c r="B31" i="14"/>
  <c r="B30" i="14"/>
  <c r="B29" i="14"/>
  <c r="B28" i="14"/>
  <c r="B27" i="14"/>
  <c r="B26" i="14"/>
  <c r="E598" i="37"/>
  <c r="F592" i="37" s="1"/>
  <c r="E597" i="37"/>
  <c r="E595" i="37"/>
  <c r="E593" i="37"/>
  <c r="E591" i="37"/>
  <c r="F585" i="37" s="1"/>
  <c r="E590" i="37"/>
  <c r="E588" i="37"/>
  <c r="E586" i="37"/>
  <c r="E584" i="37"/>
  <c r="F578" i="37" s="1"/>
  <c r="E583" i="37"/>
  <c r="E581" i="37"/>
  <c r="E579" i="37"/>
  <c r="E577" i="37"/>
  <c r="F571" i="37" s="1"/>
  <c r="E576" i="37"/>
  <c r="E574" i="37"/>
  <c r="E572" i="37"/>
  <c r="E570" i="37"/>
  <c r="F564" i="37" s="1"/>
  <c r="E569" i="37"/>
  <c r="E567" i="37"/>
  <c r="E565" i="37"/>
  <c r="E563" i="37"/>
  <c r="F557" i="37" s="1"/>
  <c r="E562" i="37"/>
  <c r="E560" i="37"/>
  <c r="E558" i="37"/>
  <c r="E556" i="37"/>
  <c r="F550" i="37" s="1"/>
  <c r="E555" i="37"/>
  <c r="E553" i="37"/>
  <c r="E551" i="37"/>
  <c r="E549" i="37"/>
  <c r="F543" i="37" s="1"/>
  <c r="E548" i="37"/>
  <c r="E546" i="37"/>
  <c r="E544" i="37"/>
  <c r="E542" i="37"/>
  <c r="F536" i="37" s="1"/>
  <c r="E541" i="37"/>
  <c r="E539" i="37"/>
  <c r="E537" i="37"/>
  <c r="E535" i="37"/>
  <c r="F529" i="37" s="1"/>
  <c r="E534" i="37"/>
  <c r="E532" i="37"/>
  <c r="E530" i="37"/>
  <c r="E528" i="37"/>
  <c r="F522" i="37" s="1"/>
  <c r="E527" i="37"/>
  <c r="E525" i="37"/>
  <c r="E523" i="37"/>
  <c r="E521" i="37"/>
  <c r="F515" i="37" s="1"/>
  <c r="E520" i="37"/>
  <c r="E518" i="37"/>
  <c r="E516" i="37"/>
  <c r="E514" i="37"/>
  <c r="F508" i="37" s="1"/>
  <c r="E513" i="37"/>
  <c r="E511" i="37"/>
  <c r="E509" i="37"/>
  <c r="E507" i="37"/>
  <c r="F501" i="37" s="1"/>
  <c r="E506" i="37"/>
  <c r="E504" i="37"/>
  <c r="E502" i="37"/>
  <c r="E500" i="37"/>
  <c r="F494" i="37" s="1"/>
  <c r="E499" i="37"/>
  <c r="E497" i="37"/>
  <c r="E495" i="37"/>
  <c r="E493" i="37"/>
  <c r="F487" i="37" s="1"/>
  <c r="E492" i="37"/>
  <c r="E490" i="37"/>
  <c r="E488" i="37"/>
  <c r="E486" i="37"/>
  <c r="F480" i="37" s="1"/>
  <c r="E485" i="37"/>
  <c r="E483" i="37"/>
  <c r="E481" i="37"/>
  <c r="E479" i="37"/>
  <c r="F473" i="37" s="1"/>
  <c r="E478" i="37"/>
  <c r="E476" i="37"/>
  <c r="E474" i="37"/>
  <c r="E472" i="37"/>
  <c r="F466" i="37" s="1"/>
  <c r="E471" i="37"/>
  <c r="E469" i="37"/>
  <c r="E467" i="37"/>
  <c r="E465" i="37"/>
  <c r="F459" i="37" s="1"/>
  <c r="E464" i="37"/>
  <c r="E462" i="37"/>
  <c r="E460" i="37"/>
  <c r="E458" i="37"/>
  <c r="F452" i="37" s="1"/>
  <c r="E457" i="37"/>
  <c r="E455" i="37"/>
  <c r="E453" i="37"/>
  <c r="E451" i="37"/>
  <c r="F445" i="37" s="1"/>
  <c r="E450" i="37"/>
  <c r="E448" i="37"/>
  <c r="E446" i="37"/>
  <c r="E444" i="37"/>
  <c r="F438" i="37" s="1"/>
  <c r="E443" i="37"/>
  <c r="E441" i="37"/>
  <c r="E439" i="37"/>
  <c r="E437" i="37"/>
  <c r="F431" i="37" s="1"/>
  <c r="E436" i="37"/>
  <c r="E434" i="37"/>
  <c r="E432" i="37"/>
  <c r="E430" i="37"/>
  <c r="F424" i="37" s="1"/>
  <c r="E429" i="37"/>
  <c r="E427" i="37"/>
  <c r="E425" i="37"/>
  <c r="E423" i="37"/>
  <c r="F417" i="37" s="1"/>
  <c r="E422" i="37"/>
  <c r="E420" i="37"/>
  <c r="E418" i="37"/>
  <c r="E416" i="37"/>
  <c r="F410" i="37" s="1"/>
  <c r="E415" i="37"/>
  <c r="E413" i="37"/>
  <c r="E411" i="37"/>
  <c r="E409" i="37"/>
  <c r="F403" i="37" s="1"/>
  <c r="E408" i="37"/>
  <c r="E406" i="37"/>
  <c r="E404" i="37"/>
  <c r="E402" i="37"/>
  <c r="F396" i="37" s="1"/>
  <c r="E401" i="37"/>
  <c r="E399" i="37"/>
  <c r="E397" i="37"/>
  <c r="E395" i="37"/>
  <c r="F389" i="37" s="1"/>
  <c r="E394" i="37"/>
  <c r="E392" i="37"/>
  <c r="E390" i="37"/>
  <c r="E388" i="37"/>
  <c r="F382" i="37" s="1"/>
  <c r="E387" i="37"/>
  <c r="E385" i="37"/>
  <c r="E383" i="37"/>
  <c r="E381" i="37"/>
  <c r="F375" i="37" s="1"/>
  <c r="E380" i="37"/>
  <c r="E378" i="37"/>
  <c r="E376" i="37"/>
  <c r="E374" i="37"/>
  <c r="F368" i="37" s="1"/>
  <c r="E373" i="37"/>
  <c r="E371" i="37"/>
  <c r="E369" i="37"/>
  <c r="E367" i="37"/>
  <c r="F361" i="37" s="1"/>
  <c r="E366" i="37"/>
  <c r="E364" i="37"/>
  <c r="E362" i="37"/>
  <c r="E360" i="37"/>
  <c r="F354" i="37" s="1"/>
  <c r="E359" i="37"/>
  <c r="E357" i="37"/>
  <c r="E355" i="37"/>
  <c r="E353" i="37"/>
  <c r="F347" i="37" s="1"/>
  <c r="E352" i="37"/>
  <c r="E350" i="37"/>
  <c r="E348" i="37"/>
  <c r="E346" i="37"/>
  <c r="F340" i="37" s="1"/>
  <c r="E345" i="37"/>
  <c r="E343" i="37"/>
  <c r="E341" i="37"/>
  <c r="E339" i="37"/>
  <c r="F333" i="37" s="1"/>
  <c r="E338" i="37"/>
  <c r="E336" i="37"/>
  <c r="E334" i="37"/>
  <c r="E332" i="37"/>
  <c r="F326" i="37" s="1"/>
  <c r="E331" i="37"/>
  <c r="E329" i="37"/>
  <c r="E327" i="37"/>
  <c r="E325" i="37"/>
  <c r="F319" i="37" s="1"/>
  <c r="E324" i="37"/>
  <c r="E322" i="37"/>
  <c r="E320" i="37"/>
  <c r="E318" i="37"/>
  <c r="F312" i="37" s="1"/>
  <c r="E317" i="37"/>
  <c r="E315" i="37"/>
  <c r="E313" i="37"/>
  <c r="E311" i="37"/>
  <c r="F305" i="37" s="1"/>
  <c r="E310" i="37"/>
  <c r="E308" i="37"/>
  <c r="E306" i="37"/>
  <c r="E304" i="37"/>
  <c r="F298" i="37" s="1"/>
  <c r="E303" i="37"/>
  <c r="E301" i="37"/>
  <c r="E299" i="37"/>
  <c r="E297" i="37"/>
  <c r="F291" i="37" s="1"/>
  <c r="E296" i="37"/>
  <c r="E294" i="37"/>
  <c r="E292" i="37"/>
  <c r="E290" i="37"/>
  <c r="F284" i="37" s="1"/>
  <c r="E289" i="37"/>
  <c r="E287" i="37"/>
  <c r="E285" i="37"/>
  <c r="E283" i="37"/>
  <c r="F277" i="37" s="1"/>
  <c r="E282" i="37"/>
  <c r="E280" i="37"/>
  <c r="E278" i="37"/>
  <c r="E276" i="37"/>
  <c r="F270" i="37" s="1"/>
  <c r="E275" i="37"/>
  <c r="E273" i="37"/>
  <c r="E271" i="37"/>
  <c r="E269" i="37"/>
  <c r="F263" i="37" s="1"/>
  <c r="E268" i="37"/>
  <c r="E266" i="37"/>
  <c r="E264" i="37"/>
  <c r="E262" i="37"/>
  <c r="F256" i="37" s="1"/>
  <c r="E261" i="37"/>
  <c r="E259" i="37"/>
  <c r="E257" i="37"/>
  <c r="E255" i="37"/>
  <c r="F249" i="37" s="1"/>
  <c r="E254" i="37"/>
  <c r="E252" i="37"/>
  <c r="E250" i="37"/>
  <c r="E248" i="37"/>
  <c r="F242" i="37" s="1"/>
  <c r="E247" i="37"/>
  <c r="E245" i="37"/>
  <c r="E243" i="37"/>
  <c r="E241" i="37"/>
  <c r="F235" i="37" s="1"/>
  <c r="E240" i="37"/>
  <c r="E238" i="37"/>
  <c r="E236" i="37"/>
  <c r="E234" i="37"/>
  <c r="F228" i="37" s="1"/>
  <c r="E233" i="37"/>
  <c r="E231" i="37"/>
  <c r="E229" i="37"/>
  <c r="E227" i="37"/>
  <c r="F221" i="37" s="1"/>
  <c r="E226" i="37"/>
  <c r="E224" i="37"/>
  <c r="E222" i="37"/>
  <c r="E220" i="37"/>
  <c r="F214" i="37" s="1"/>
  <c r="E219" i="37"/>
  <c r="E217" i="37"/>
  <c r="E215" i="37"/>
  <c r="E213" i="37"/>
  <c r="F207" i="37" s="1"/>
  <c r="E212" i="37"/>
  <c r="E210" i="37"/>
  <c r="E208" i="37"/>
  <c r="E206" i="37"/>
  <c r="F200" i="37" s="1"/>
  <c r="E205" i="37"/>
  <c r="E203" i="37"/>
  <c r="E201" i="37"/>
  <c r="E199" i="37"/>
  <c r="F193" i="37" s="1"/>
  <c r="E198" i="37"/>
  <c r="E196" i="37"/>
  <c r="E194" i="37"/>
  <c r="E192" i="37"/>
  <c r="F186" i="37" s="1"/>
  <c r="E191" i="37"/>
  <c r="E189" i="37"/>
  <c r="E187" i="37"/>
  <c r="E185" i="37"/>
  <c r="F179" i="37" s="1"/>
  <c r="E184" i="37"/>
  <c r="E182" i="37"/>
  <c r="E180" i="37"/>
  <c r="E178" i="37"/>
  <c r="F172" i="37" s="1"/>
  <c r="E177" i="37"/>
  <c r="E175" i="37"/>
  <c r="E173" i="37"/>
  <c r="E171" i="37"/>
  <c r="F165" i="37" s="1"/>
  <c r="E170" i="37"/>
  <c r="E168" i="37"/>
  <c r="E166" i="37"/>
  <c r="E164" i="37"/>
  <c r="F158" i="37" s="1"/>
  <c r="E163" i="37"/>
  <c r="E161" i="37"/>
  <c r="E159" i="37"/>
  <c r="E157" i="37"/>
  <c r="F151" i="37" s="1"/>
  <c r="E156" i="37"/>
  <c r="E154" i="37"/>
  <c r="E152" i="37"/>
  <c r="E150" i="37"/>
  <c r="F144" i="37" s="1"/>
  <c r="E149" i="37"/>
  <c r="E147" i="37"/>
  <c r="E145" i="37"/>
  <c r="E143" i="37"/>
  <c r="F137" i="37" s="1"/>
  <c r="E142" i="37"/>
  <c r="E140" i="37"/>
  <c r="E138" i="37"/>
  <c r="E136" i="37"/>
  <c r="F130" i="37" s="1"/>
  <c r="E135" i="37"/>
  <c r="E133" i="37"/>
  <c r="E131" i="37"/>
  <c r="E129" i="37"/>
  <c r="F123" i="37" s="1"/>
  <c r="E128" i="37"/>
  <c r="E126" i="37"/>
  <c r="E124" i="37"/>
  <c r="E122" i="37"/>
  <c r="F116" i="37" s="1"/>
  <c r="E121" i="37"/>
  <c r="E119" i="37"/>
  <c r="E117" i="37"/>
  <c r="E115" i="37"/>
  <c r="F109" i="37" s="1"/>
  <c r="E114" i="37"/>
  <c r="E112" i="37"/>
  <c r="E110" i="37"/>
  <c r="E108" i="37"/>
  <c r="F102" i="37" s="1"/>
  <c r="E107" i="37"/>
  <c r="E105" i="37"/>
  <c r="E103" i="37"/>
  <c r="E101" i="37"/>
  <c r="F95" i="37" s="1"/>
  <c r="E100" i="37"/>
  <c r="E98" i="37"/>
  <c r="E96" i="37"/>
  <c r="E94" i="37"/>
  <c r="F88" i="37" s="1"/>
  <c r="E93" i="37"/>
  <c r="E91" i="37"/>
  <c r="E89" i="37"/>
  <c r="E87" i="37"/>
  <c r="F81" i="37" s="1"/>
  <c r="E86" i="37"/>
  <c r="E84" i="37"/>
  <c r="E82" i="37"/>
  <c r="E80" i="37"/>
  <c r="F74" i="37" s="1"/>
  <c r="E79" i="37"/>
  <c r="E77" i="37"/>
  <c r="E75" i="37"/>
  <c r="E73" i="37"/>
  <c r="F67" i="37" s="1"/>
  <c r="E72" i="37"/>
  <c r="E70" i="37"/>
  <c r="E68" i="37"/>
  <c r="E66" i="37"/>
  <c r="F60" i="37" s="1"/>
  <c r="E65" i="37"/>
  <c r="E63" i="37"/>
  <c r="E61" i="37"/>
  <c r="E59" i="37"/>
  <c r="E58" i="37"/>
  <c r="E56" i="37"/>
  <c r="E54" i="37"/>
  <c r="E52" i="37"/>
  <c r="E51" i="37"/>
  <c r="E49" i="37"/>
  <c r="E47" i="37"/>
  <c r="E45" i="37"/>
  <c r="F39" i="37" s="1"/>
  <c r="E44" i="37"/>
  <c r="E42" i="37"/>
  <c r="E40" i="37"/>
  <c r="E38" i="37"/>
  <c r="F32" i="37" s="1"/>
  <c r="E37" i="37"/>
  <c r="E35" i="37"/>
  <c r="E33" i="37"/>
  <c r="E31" i="37"/>
  <c r="F25" i="37" s="1"/>
  <c r="E30" i="37"/>
  <c r="E28" i="37"/>
  <c r="E26" i="37"/>
  <c r="E24" i="37"/>
  <c r="F18" i="37" s="1"/>
  <c r="E23" i="37"/>
  <c r="E21" i="37"/>
  <c r="E19" i="37"/>
  <c r="E17" i="37"/>
  <c r="F11" i="37" s="1"/>
  <c r="E16" i="37"/>
  <c r="E14" i="37"/>
  <c r="E12" i="37"/>
  <c r="C8" i="37"/>
  <c r="C7" i="37"/>
  <c r="C11" i="37" s="1"/>
  <c r="C12" i="37" s="1"/>
  <c r="C13" i="37" s="1"/>
  <c r="C14" i="37" s="1"/>
  <c r="C15" i="37" s="1"/>
  <c r="C16" i="37" s="1"/>
  <c r="C17" i="37" s="1"/>
  <c r="C18" i="37" s="1"/>
  <c r="C19" i="37" s="1"/>
  <c r="C20" i="37" s="1"/>
  <c r="C21" i="37" s="1"/>
  <c r="C22" i="37" s="1"/>
  <c r="C23" i="37" s="1"/>
  <c r="C24" i="37" s="1"/>
  <c r="C25" i="37" s="1"/>
  <c r="C26" i="37" s="1"/>
  <c r="C27" i="37" s="1"/>
  <c r="C28" i="37" s="1"/>
  <c r="C29" i="37" s="1"/>
  <c r="C30" i="37" s="1"/>
  <c r="C31" i="37" s="1"/>
  <c r="C32" i="37" s="1"/>
  <c r="C33" i="37" s="1"/>
  <c r="C34" i="37" s="1"/>
  <c r="C35" i="37" s="1"/>
  <c r="C36" i="37" s="1"/>
  <c r="C37" i="37" s="1"/>
  <c r="C38" i="37" s="1"/>
  <c r="C39" i="37" s="1"/>
  <c r="C40" i="37" s="1"/>
  <c r="C41" i="37" s="1"/>
  <c r="C42" i="37" s="1"/>
  <c r="C43" i="37" s="1"/>
  <c r="C44" i="37" s="1"/>
  <c r="C45" i="37" s="1"/>
  <c r="C46" i="37" s="1"/>
  <c r="C47" i="37" s="1"/>
  <c r="C48" i="37" s="1"/>
  <c r="C49" i="37" s="1"/>
  <c r="C50" i="37" s="1"/>
  <c r="C51" i="37" s="1"/>
  <c r="C52" i="37" s="1"/>
  <c r="C53" i="37" s="1"/>
  <c r="C54" i="37" s="1"/>
  <c r="C55" i="37" s="1"/>
  <c r="C56" i="37" s="1"/>
  <c r="C57" i="37" s="1"/>
  <c r="C58" i="37" s="1"/>
  <c r="C59" i="37" s="1"/>
  <c r="C60" i="37" s="1"/>
  <c r="C61" i="37" s="1"/>
  <c r="C62" i="37" s="1"/>
  <c r="C63" i="37" s="1"/>
  <c r="C64" i="37" s="1"/>
  <c r="C65" i="37" s="1"/>
  <c r="C66" i="37" s="1"/>
  <c r="C67" i="37" s="1"/>
  <c r="C68" i="37" s="1"/>
  <c r="C69" i="37" s="1"/>
  <c r="C70" i="37" s="1"/>
  <c r="C71" i="37" s="1"/>
  <c r="C72" i="37" s="1"/>
  <c r="C73" i="37" s="1"/>
  <c r="C74" i="37" s="1"/>
  <c r="C75" i="37" s="1"/>
  <c r="C76" i="37" s="1"/>
  <c r="C77" i="37" s="1"/>
  <c r="C78" i="37" s="1"/>
  <c r="C79" i="37" s="1"/>
  <c r="C80" i="37" s="1"/>
  <c r="C81" i="37" s="1"/>
  <c r="C82" i="37" s="1"/>
  <c r="C83" i="37" s="1"/>
  <c r="C84" i="37" s="1"/>
  <c r="C85" i="37" s="1"/>
  <c r="C86" i="37" s="1"/>
  <c r="C87" i="37" s="1"/>
  <c r="C88" i="37" s="1"/>
  <c r="C89" i="37" s="1"/>
  <c r="C90" i="37" s="1"/>
  <c r="C91" i="37" s="1"/>
  <c r="C92" i="37" s="1"/>
  <c r="C93" i="37" s="1"/>
  <c r="C94" i="37" s="1"/>
  <c r="C95" i="37" s="1"/>
  <c r="C96" i="37" s="1"/>
  <c r="C97" i="37" s="1"/>
  <c r="C98" i="37" s="1"/>
  <c r="C99" i="37" s="1"/>
  <c r="C100" i="37" s="1"/>
  <c r="C101" i="37" s="1"/>
  <c r="C102" i="37" s="1"/>
  <c r="C103" i="37" s="1"/>
  <c r="C104" i="37" s="1"/>
  <c r="C105" i="37" s="1"/>
  <c r="C106" i="37" s="1"/>
  <c r="C107" i="37" s="1"/>
  <c r="C108" i="37" s="1"/>
  <c r="C109" i="37" s="1"/>
  <c r="C110" i="37" s="1"/>
  <c r="C111" i="37" s="1"/>
  <c r="C112" i="37" s="1"/>
  <c r="C113" i="37" s="1"/>
  <c r="C114" i="37" s="1"/>
  <c r="C115" i="37" s="1"/>
  <c r="C116" i="37" s="1"/>
  <c r="C117" i="37" s="1"/>
  <c r="C118" i="37" s="1"/>
  <c r="C119" i="37" s="1"/>
  <c r="C120" i="37" s="1"/>
  <c r="C121" i="37" s="1"/>
  <c r="C122" i="37" s="1"/>
  <c r="C123" i="37" s="1"/>
  <c r="C124" i="37" s="1"/>
  <c r="C125" i="37" s="1"/>
  <c r="C126" i="37" s="1"/>
  <c r="C127" i="37" s="1"/>
  <c r="C128" i="37" s="1"/>
  <c r="C129" i="37" s="1"/>
  <c r="C130" i="37" s="1"/>
  <c r="C131" i="37" s="1"/>
  <c r="C132" i="37" s="1"/>
  <c r="C133" i="37" s="1"/>
  <c r="C134" i="37" s="1"/>
  <c r="C135" i="37" s="1"/>
  <c r="C136" i="37" s="1"/>
  <c r="C137" i="37" s="1"/>
  <c r="C138" i="37" s="1"/>
  <c r="C139" i="37" s="1"/>
  <c r="C140" i="37" s="1"/>
  <c r="C141" i="37" s="1"/>
  <c r="C142" i="37" s="1"/>
  <c r="C143" i="37" s="1"/>
  <c r="C144" i="37" s="1"/>
  <c r="C145" i="37" s="1"/>
  <c r="C146" i="37" s="1"/>
  <c r="C147" i="37" s="1"/>
  <c r="C148" i="37" s="1"/>
  <c r="C149" i="37" s="1"/>
  <c r="C150" i="37" s="1"/>
  <c r="C151" i="37" s="1"/>
  <c r="C152" i="37" s="1"/>
  <c r="C153" i="37" s="1"/>
  <c r="C154" i="37" s="1"/>
  <c r="C155" i="37" s="1"/>
  <c r="C156" i="37" s="1"/>
  <c r="C157" i="37" s="1"/>
  <c r="C158" i="37" s="1"/>
  <c r="C159" i="37" s="1"/>
  <c r="C160" i="37" s="1"/>
  <c r="C161" i="37" s="1"/>
  <c r="C162" i="37" s="1"/>
  <c r="C163" i="37" s="1"/>
  <c r="C164" i="37" s="1"/>
  <c r="C165" i="37" s="1"/>
  <c r="C166" i="37" s="1"/>
  <c r="C167" i="37" s="1"/>
  <c r="C168" i="37" s="1"/>
  <c r="C169" i="37" s="1"/>
  <c r="C170" i="37" s="1"/>
  <c r="C171" i="37" s="1"/>
  <c r="C172" i="37" s="1"/>
  <c r="C173" i="37" s="1"/>
  <c r="C174" i="37" s="1"/>
  <c r="C175" i="37" s="1"/>
  <c r="C176" i="37" s="1"/>
  <c r="C177" i="37" s="1"/>
  <c r="C178" i="37" s="1"/>
  <c r="C179" i="37" s="1"/>
  <c r="C180" i="37" s="1"/>
  <c r="C181" i="37" s="1"/>
  <c r="C182" i="37" s="1"/>
  <c r="C183" i="37" s="1"/>
  <c r="C184" i="37" s="1"/>
  <c r="C185" i="37" s="1"/>
  <c r="C186" i="37" s="1"/>
  <c r="C187" i="37" s="1"/>
  <c r="C188" i="37" s="1"/>
  <c r="C189" i="37" s="1"/>
  <c r="C190" i="37" s="1"/>
  <c r="C191" i="37" s="1"/>
  <c r="C192" i="37" s="1"/>
  <c r="C193" i="37" s="1"/>
  <c r="C194" i="37" s="1"/>
  <c r="C195" i="37" s="1"/>
  <c r="C196" i="37" s="1"/>
  <c r="C197" i="37" s="1"/>
  <c r="C198" i="37" s="1"/>
  <c r="C199" i="37" s="1"/>
  <c r="C200" i="37" s="1"/>
  <c r="C201" i="37" s="1"/>
  <c r="C202" i="37" s="1"/>
  <c r="C203" i="37" s="1"/>
  <c r="C204" i="37" s="1"/>
  <c r="C205" i="37" s="1"/>
  <c r="C206" i="37" s="1"/>
  <c r="C207" i="37" s="1"/>
  <c r="C208" i="37" s="1"/>
  <c r="C209" i="37" s="1"/>
  <c r="C210" i="37" s="1"/>
  <c r="C211" i="37" s="1"/>
  <c r="C212" i="37" s="1"/>
  <c r="C213" i="37" s="1"/>
  <c r="C214" i="37" s="1"/>
  <c r="C215" i="37" s="1"/>
  <c r="C216" i="37" s="1"/>
  <c r="C217" i="37" s="1"/>
  <c r="C218" i="37" s="1"/>
  <c r="C219" i="37" s="1"/>
  <c r="C220" i="37" s="1"/>
  <c r="C221" i="37" s="1"/>
  <c r="C222" i="37" s="1"/>
  <c r="C223" i="37" s="1"/>
  <c r="C224" i="37" s="1"/>
  <c r="C225" i="37" s="1"/>
  <c r="C226" i="37" s="1"/>
  <c r="C227" i="37" s="1"/>
  <c r="C228" i="37" s="1"/>
  <c r="C229" i="37" s="1"/>
  <c r="C230" i="37" s="1"/>
  <c r="C231" i="37" s="1"/>
  <c r="C232" i="37" s="1"/>
  <c r="C233" i="37" s="1"/>
  <c r="C234" i="37" s="1"/>
  <c r="C235" i="37" s="1"/>
  <c r="C236" i="37" s="1"/>
  <c r="C237" i="37" s="1"/>
  <c r="C238" i="37" s="1"/>
  <c r="C239" i="37" s="1"/>
  <c r="C240" i="37" s="1"/>
  <c r="C241" i="37" s="1"/>
  <c r="C242" i="37" s="1"/>
  <c r="C243" i="37" s="1"/>
  <c r="C244" i="37" s="1"/>
  <c r="C245" i="37" s="1"/>
  <c r="C246" i="37" s="1"/>
  <c r="C247" i="37" s="1"/>
  <c r="C248" i="37" s="1"/>
  <c r="C249" i="37" s="1"/>
  <c r="C250" i="37" s="1"/>
  <c r="C251" i="37" s="1"/>
  <c r="C252" i="37" s="1"/>
  <c r="C253" i="37" s="1"/>
  <c r="C254" i="37" s="1"/>
  <c r="C255" i="37" s="1"/>
  <c r="C256" i="37" s="1"/>
  <c r="C257" i="37" s="1"/>
  <c r="C258" i="37" s="1"/>
  <c r="C259" i="37" s="1"/>
  <c r="C260" i="37" s="1"/>
  <c r="C261" i="37" s="1"/>
  <c r="C262" i="37" s="1"/>
  <c r="C263" i="37" s="1"/>
  <c r="C264" i="37" s="1"/>
  <c r="C265" i="37" s="1"/>
  <c r="C266" i="37" s="1"/>
  <c r="C267" i="37" s="1"/>
  <c r="C268" i="37" s="1"/>
  <c r="C269" i="37" s="1"/>
  <c r="C270" i="37" s="1"/>
  <c r="C271" i="37" s="1"/>
  <c r="C272" i="37" s="1"/>
  <c r="C273" i="37" s="1"/>
  <c r="C274" i="37" s="1"/>
  <c r="C275" i="37" s="1"/>
  <c r="C276" i="37" s="1"/>
  <c r="C277" i="37" s="1"/>
  <c r="C278" i="37" s="1"/>
  <c r="C279" i="37" s="1"/>
  <c r="C280" i="37" s="1"/>
  <c r="C281" i="37" s="1"/>
  <c r="C282" i="37" s="1"/>
  <c r="C283" i="37" s="1"/>
  <c r="C284" i="37" s="1"/>
  <c r="C285" i="37" s="1"/>
  <c r="C286" i="37" s="1"/>
  <c r="C287" i="37" s="1"/>
  <c r="C288" i="37" s="1"/>
  <c r="C289" i="37" s="1"/>
  <c r="C290" i="37" s="1"/>
  <c r="C291" i="37" s="1"/>
  <c r="C292" i="37" s="1"/>
  <c r="C293" i="37" s="1"/>
  <c r="C294" i="37" s="1"/>
  <c r="C295" i="37" s="1"/>
  <c r="C296" i="37" s="1"/>
  <c r="C297" i="37" s="1"/>
  <c r="C298" i="37" s="1"/>
  <c r="C299" i="37" s="1"/>
  <c r="C300" i="37" s="1"/>
  <c r="C301" i="37" s="1"/>
  <c r="C302" i="37" s="1"/>
  <c r="C303" i="37" s="1"/>
  <c r="C304" i="37" s="1"/>
  <c r="C305" i="37" s="1"/>
  <c r="C306" i="37" s="1"/>
  <c r="C307" i="37" s="1"/>
  <c r="C308" i="37" s="1"/>
  <c r="C309" i="37" s="1"/>
  <c r="C310" i="37" s="1"/>
  <c r="C311" i="37" s="1"/>
  <c r="C312" i="37" s="1"/>
  <c r="C313" i="37" s="1"/>
  <c r="C314" i="37" s="1"/>
  <c r="C315" i="37" s="1"/>
  <c r="C316" i="37" s="1"/>
  <c r="C317" i="37" s="1"/>
  <c r="C318" i="37" s="1"/>
  <c r="C319" i="37" s="1"/>
  <c r="C320" i="37" s="1"/>
  <c r="C321" i="37" s="1"/>
  <c r="C322" i="37" s="1"/>
  <c r="C323" i="37" s="1"/>
  <c r="C324" i="37" s="1"/>
  <c r="C325" i="37" s="1"/>
  <c r="C326" i="37" s="1"/>
  <c r="C327" i="37" s="1"/>
  <c r="C328" i="37" s="1"/>
  <c r="C329" i="37" s="1"/>
  <c r="C330" i="37" s="1"/>
  <c r="C331" i="37" s="1"/>
  <c r="C332" i="37" s="1"/>
  <c r="C333" i="37" s="1"/>
  <c r="C334" i="37" s="1"/>
  <c r="C335" i="37" s="1"/>
  <c r="C336" i="37" s="1"/>
  <c r="C337" i="37" s="1"/>
  <c r="C338" i="37" s="1"/>
  <c r="C339" i="37" s="1"/>
  <c r="C340" i="37" s="1"/>
  <c r="C341" i="37" s="1"/>
  <c r="C342" i="37" s="1"/>
  <c r="C343" i="37" s="1"/>
  <c r="C344" i="37" s="1"/>
  <c r="C345" i="37" s="1"/>
  <c r="C346" i="37" s="1"/>
  <c r="C347" i="37" s="1"/>
  <c r="C348" i="37" s="1"/>
  <c r="C349" i="37" s="1"/>
  <c r="C350" i="37" s="1"/>
  <c r="C351" i="37" s="1"/>
  <c r="C352" i="37" s="1"/>
  <c r="C353" i="37" s="1"/>
  <c r="C354" i="37" s="1"/>
  <c r="C355" i="37" s="1"/>
  <c r="C356" i="37" s="1"/>
  <c r="C357" i="37" s="1"/>
  <c r="C358" i="37" s="1"/>
  <c r="C359" i="37" s="1"/>
  <c r="C360" i="37" s="1"/>
  <c r="C361" i="37" s="1"/>
  <c r="C362" i="37" s="1"/>
  <c r="C363" i="37" s="1"/>
  <c r="C364" i="37" s="1"/>
  <c r="C365" i="37" s="1"/>
  <c r="C366" i="37" s="1"/>
  <c r="C367" i="37" s="1"/>
  <c r="C368" i="37" s="1"/>
  <c r="C369" i="37" s="1"/>
  <c r="C370" i="37" s="1"/>
  <c r="C371" i="37" s="1"/>
  <c r="C372" i="37" s="1"/>
  <c r="C373" i="37" s="1"/>
  <c r="C374" i="37" s="1"/>
  <c r="C375" i="37" s="1"/>
  <c r="C376" i="37" s="1"/>
  <c r="C377" i="37" s="1"/>
  <c r="C378" i="37" s="1"/>
  <c r="C379" i="37" s="1"/>
  <c r="C380" i="37" s="1"/>
  <c r="C381" i="37" s="1"/>
  <c r="C382" i="37" s="1"/>
  <c r="C383" i="37" s="1"/>
  <c r="C384" i="37" s="1"/>
  <c r="C385" i="37" s="1"/>
  <c r="C386" i="37" s="1"/>
  <c r="C387" i="37" s="1"/>
  <c r="C388" i="37" s="1"/>
  <c r="C389" i="37" s="1"/>
  <c r="C390" i="37" s="1"/>
  <c r="C391" i="37" s="1"/>
  <c r="C392" i="37" s="1"/>
  <c r="C393" i="37" s="1"/>
  <c r="C394" i="37" s="1"/>
  <c r="C395" i="37" s="1"/>
  <c r="C396" i="37" s="1"/>
  <c r="C397" i="37" s="1"/>
  <c r="C398" i="37" s="1"/>
  <c r="C399" i="37" s="1"/>
  <c r="C400" i="37" s="1"/>
  <c r="C401" i="37" s="1"/>
  <c r="C402" i="37" s="1"/>
  <c r="C403" i="37" s="1"/>
  <c r="C404" i="37" s="1"/>
  <c r="C405" i="37" s="1"/>
  <c r="C406" i="37" s="1"/>
  <c r="C407" i="37" s="1"/>
  <c r="C408" i="37" s="1"/>
  <c r="C409" i="37" s="1"/>
  <c r="C410" i="37" s="1"/>
  <c r="C411" i="37" s="1"/>
  <c r="C412" i="37" s="1"/>
  <c r="C413" i="37" s="1"/>
  <c r="C414" i="37" s="1"/>
  <c r="C415" i="37" s="1"/>
  <c r="C416" i="37" s="1"/>
  <c r="C417" i="37" s="1"/>
  <c r="C418" i="37" s="1"/>
  <c r="C419" i="37" s="1"/>
  <c r="C420" i="37" s="1"/>
  <c r="C421" i="37" s="1"/>
  <c r="C422" i="37" s="1"/>
  <c r="C423" i="37" s="1"/>
  <c r="C424" i="37" s="1"/>
  <c r="C425" i="37" s="1"/>
  <c r="C426" i="37" s="1"/>
  <c r="C427" i="37" s="1"/>
  <c r="C428" i="37" s="1"/>
  <c r="C429" i="37" s="1"/>
  <c r="C430" i="37" s="1"/>
  <c r="C431" i="37" s="1"/>
  <c r="C432" i="37" s="1"/>
  <c r="C433" i="37" s="1"/>
  <c r="C434" i="37" s="1"/>
  <c r="C435" i="37" s="1"/>
  <c r="C436" i="37" s="1"/>
  <c r="C437" i="37" s="1"/>
  <c r="C438" i="37" s="1"/>
  <c r="C439" i="37" s="1"/>
  <c r="C440" i="37" s="1"/>
  <c r="C441" i="37" s="1"/>
  <c r="C442" i="37" s="1"/>
  <c r="C443" i="37" s="1"/>
  <c r="C444" i="37" s="1"/>
  <c r="C445" i="37" s="1"/>
  <c r="C446" i="37" s="1"/>
  <c r="C447" i="37" s="1"/>
  <c r="C448" i="37" s="1"/>
  <c r="C449" i="37" s="1"/>
  <c r="C450" i="37" s="1"/>
  <c r="C451" i="37" s="1"/>
  <c r="C452" i="37" s="1"/>
  <c r="C453" i="37" s="1"/>
  <c r="C454" i="37" s="1"/>
  <c r="C455" i="37" s="1"/>
  <c r="C456" i="37" s="1"/>
  <c r="C457" i="37" s="1"/>
  <c r="C458" i="37" s="1"/>
  <c r="C459" i="37" s="1"/>
  <c r="C460" i="37" s="1"/>
  <c r="C461" i="37" s="1"/>
  <c r="C462" i="37" s="1"/>
  <c r="C463" i="37" s="1"/>
  <c r="C464" i="37" s="1"/>
  <c r="C465" i="37" s="1"/>
  <c r="C466" i="37" s="1"/>
  <c r="C467" i="37" s="1"/>
  <c r="C468" i="37" s="1"/>
  <c r="C469" i="37" s="1"/>
  <c r="C470" i="37" s="1"/>
  <c r="C471" i="37" s="1"/>
  <c r="C472" i="37" s="1"/>
  <c r="C473" i="37" s="1"/>
  <c r="C474" i="37" s="1"/>
  <c r="C475" i="37" s="1"/>
  <c r="C476" i="37" s="1"/>
  <c r="C477" i="37" s="1"/>
  <c r="C478" i="37" s="1"/>
  <c r="C479" i="37" s="1"/>
  <c r="C480" i="37" s="1"/>
  <c r="C481" i="37" s="1"/>
  <c r="C482" i="37" s="1"/>
  <c r="C483" i="37" s="1"/>
  <c r="C484" i="37" s="1"/>
  <c r="C485" i="37" s="1"/>
  <c r="C486" i="37" s="1"/>
  <c r="C487" i="37" s="1"/>
  <c r="C488" i="37" s="1"/>
  <c r="C489" i="37" s="1"/>
  <c r="C490" i="37" s="1"/>
  <c r="C491" i="37" s="1"/>
  <c r="C492" i="37" s="1"/>
  <c r="C493" i="37" s="1"/>
  <c r="C494" i="37" s="1"/>
  <c r="C495" i="37" s="1"/>
  <c r="C496" i="37" s="1"/>
  <c r="C497" i="37" s="1"/>
  <c r="C498" i="37" s="1"/>
  <c r="C499" i="37" s="1"/>
  <c r="C500" i="37" s="1"/>
  <c r="C501" i="37" s="1"/>
  <c r="C502" i="37" s="1"/>
  <c r="C503" i="37" s="1"/>
  <c r="C504" i="37" s="1"/>
  <c r="C505" i="37" s="1"/>
  <c r="C506" i="37" s="1"/>
  <c r="C507" i="37" s="1"/>
  <c r="C508" i="37" s="1"/>
  <c r="C509" i="37" s="1"/>
  <c r="C510" i="37" s="1"/>
  <c r="C511" i="37" s="1"/>
  <c r="C512" i="37" s="1"/>
  <c r="C513" i="37" s="1"/>
  <c r="C514" i="37" s="1"/>
  <c r="C515" i="37" s="1"/>
  <c r="C516" i="37" s="1"/>
  <c r="C517" i="37" s="1"/>
  <c r="C518" i="37" s="1"/>
  <c r="C519" i="37" s="1"/>
  <c r="C520" i="37" s="1"/>
  <c r="C521" i="37" s="1"/>
  <c r="C522" i="37" s="1"/>
  <c r="C523" i="37" s="1"/>
  <c r="C524" i="37" s="1"/>
  <c r="C525" i="37" s="1"/>
  <c r="C526" i="37" s="1"/>
  <c r="C527" i="37" s="1"/>
  <c r="C528" i="37" s="1"/>
  <c r="C529" i="37" s="1"/>
  <c r="C530" i="37" s="1"/>
  <c r="C531" i="37" s="1"/>
  <c r="C532" i="37" s="1"/>
  <c r="C533" i="37" s="1"/>
  <c r="C534" i="37" s="1"/>
  <c r="C535" i="37" s="1"/>
  <c r="C536" i="37" s="1"/>
  <c r="C537" i="37" s="1"/>
  <c r="C538" i="37" s="1"/>
  <c r="C539" i="37" s="1"/>
  <c r="C540" i="37" s="1"/>
  <c r="C541" i="37" s="1"/>
  <c r="C542" i="37" s="1"/>
  <c r="C543" i="37" s="1"/>
  <c r="C544" i="37" s="1"/>
  <c r="C545" i="37" s="1"/>
  <c r="C546" i="37" s="1"/>
  <c r="C547" i="37" s="1"/>
  <c r="C548" i="37" s="1"/>
  <c r="C549" i="37" s="1"/>
  <c r="C550" i="37" s="1"/>
  <c r="C551" i="37" s="1"/>
  <c r="C552" i="37" s="1"/>
  <c r="C553" i="37" s="1"/>
  <c r="C554" i="37" s="1"/>
  <c r="C555" i="37" s="1"/>
  <c r="C556" i="37" s="1"/>
  <c r="C557" i="37" s="1"/>
  <c r="C558" i="37" s="1"/>
  <c r="C559" i="37" s="1"/>
  <c r="C560" i="37" s="1"/>
  <c r="C561" i="37" s="1"/>
  <c r="C562" i="37" s="1"/>
  <c r="C563" i="37" s="1"/>
  <c r="C564" i="37" s="1"/>
  <c r="C565" i="37" s="1"/>
  <c r="C566" i="37" s="1"/>
  <c r="C567" i="37" s="1"/>
  <c r="C568" i="37" s="1"/>
  <c r="C569" i="37" s="1"/>
  <c r="C570" i="37" s="1"/>
  <c r="C571" i="37" s="1"/>
  <c r="C572" i="37" s="1"/>
  <c r="C573" i="37" s="1"/>
  <c r="C574" i="37" s="1"/>
  <c r="C575" i="37" s="1"/>
  <c r="C576" i="37" s="1"/>
  <c r="C577" i="37" s="1"/>
  <c r="C578" i="37" s="1"/>
  <c r="C579" i="37" s="1"/>
  <c r="C580" i="37" s="1"/>
  <c r="C581" i="37" s="1"/>
  <c r="C582" i="37" s="1"/>
  <c r="C583" i="37" s="1"/>
  <c r="C584" i="37" s="1"/>
  <c r="C585" i="37" s="1"/>
  <c r="C586" i="37" s="1"/>
  <c r="C587" i="37" s="1"/>
  <c r="C588" i="37" s="1"/>
  <c r="C589" i="37" s="1"/>
  <c r="C590" i="37" s="1"/>
  <c r="C591" i="37" s="1"/>
  <c r="C592" i="37" s="1"/>
  <c r="C593" i="37" s="1"/>
  <c r="C594" i="37" s="1"/>
  <c r="C595" i="37" s="1"/>
  <c r="C596" i="37" s="1"/>
  <c r="C597" i="37" s="1"/>
  <c r="C598" i="37" s="1"/>
  <c r="C3" i="37"/>
  <c r="E598" i="36"/>
  <c r="F592" i="36" s="1"/>
  <c r="E597" i="36"/>
  <c r="E595" i="36"/>
  <c r="E593" i="36"/>
  <c r="E591" i="36"/>
  <c r="F585" i="36" s="1"/>
  <c r="E590" i="36"/>
  <c r="E588" i="36"/>
  <c r="E586" i="36"/>
  <c r="E584" i="36"/>
  <c r="F578" i="36" s="1"/>
  <c r="E583" i="36"/>
  <c r="E581" i="36"/>
  <c r="E579" i="36"/>
  <c r="E577" i="36"/>
  <c r="F571" i="36" s="1"/>
  <c r="E576" i="36"/>
  <c r="E574" i="36"/>
  <c r="E572" i="36"/>
  <c r="E570" i="36"/>
  <c r="F564" i="36" s="1"/>
  <c r="E569" i="36"/>
  <c r="E567" i="36"/>
  <c r="E565" i="36"/>
  <c r="E563" i="36"/>
  <c r="F557" i="36" s="1"/>
  <c r="E562" i="36"/>
  <c r="E560" i="36"/>
  <c r="E558" i="36"/>
  <c r="E556" i="36"/>
  <c r="F550" i="36" s="1"/>
  <c r="E555" i="36"/>
  <c r="E553" i="36"/>
  <c r="E551" i="36"/>
  <c r="E549" i="36"/>
  <c r="F543" i="36" s="1"/>
  <c r="E548" i="36"/>
  <c r="E546" i="36"/>
  <c r="E544" i="36"/>
  <c r="E542" i="36"/>
  <c r="F536" i="36" s="1"/>
  <c r="E541" i="36"/>
  <c r="E539" i="36"/>
  <c r="E537" i="36"/>
  <c r="E535" i="36"/>
  <c r="F529" i="36" s="1"/>
  <c r="E534" i="36"/>
  <c r="E532" i="36"/>
  <c r="E530" i="36"/>
  <c r="E528" i="36"/>
  <c r="F522" i="36" s="1"/>
  <c r="E527" i="36"/>
  <c r="E525" i="36"/>
  <c r="E523" i="36"/>
  <c r="E521" i="36"/>
  <c r="F515" i="36" s="1"/>
  <c r="E520" i="36"/>
  <c r="E518" i="36"/>
  <c r="E516" i="36"/>
  <c r="E514" i="36"/>
  <c r="F508" i="36" s="1"/>
  <c r="E513" i="36"/>
  <c r="E511" i="36"/>
  <c r="E509" i="36"/>
  <c r="E507" i="36"/>
  <c r="F501" i="36" s="1"/>
  <c r="E506" i="36"/>
  <c r="E504" i="36"/>
  <c r="E502" i="36"/>
  <c r="E500" i="36"/>
  <c r="F494" i="36" s="1"/>
  <c r="E499" i="36"/>
  <c r="E497" i="36"/>
  <c r="E495" i="36"/>
  <c r="E493" i="36"/>
  <c r="F487" i="36" s="1"/>
  <c r="E492" i="36"/>
  <c r="E490" i="36"/>
  <c r="E488" i="36"/>
  <c r="E486" i="36"/>
  <c r="F480" i="36" s="1"/>
  <c r="E485" i="36"/>
  <c r="E483" i="36"/>
  <c r="E481" i="36"/>
  <c r="E479" i="36"/>
  <c r="F473" i="36" s="1"/>
  <c r="E478" i="36"/>
  <c r="E476" i="36"/>
  <c r="E474" i="36"/>
  <c r="E472" i="36"/>
  <c r="F466" i="36" s="1"/>
  <c r="E471" i="36"/>
  <c r="E469" i="36"/>
  <c r="E467" i="36"/>
  <c r="E465" i="36"/>
  <c r="F459" i="36" s="1"/>
  <c r="E464" i="36"/>
  <c r="E462" i="36"/>
  <c r="E460" i="36"/>
  <c r="E458" i="36"/>
  <c r="F452" i="36" s="1"/>
  <c r="E457" i="36"/>
  <c r="E455" i="36"/>
  <c r="E453" i="36"/>
  <c r="E451" i="36"/>
  <c r="F445" i="36" s="1"/>
  <c r="E450" i="36"/>
  <c r="E448" i="36"/>
  <c r="E446" i="36"/>
  <c r="E444" i="36"/>
  <c r="F438" i="36" s="1"/>
  <c r="E443" i="36"/>
  <c r="E441" i="36"/>
  <c r="E439" i="36"/>
  <c r="E437" i="36"/>
  <c r="F431" i="36" s="1"/>
  <c r="E436" i="36"/>
  <c r="E434" i="36"/>
  <c r="E432" i="36"/>
  <c r="E430" i="36"/>
  <c r="F424" i="36" s="1"/>
  <c r="E429" i="36"/>
  <c r="E427" i="36"/>
  <c r="E425" i="36"/>
  <c r="E423" i="36"/>
  <c r="F417" i="36" s="1"/>
  <c r="E422" i="36"/>
  <c r="E420" i="36"/>
  <c r="E418" i="36"/>
  <c r="E416" i="36"/>
  <c r="F410" i="36" s="1"/>
  <c r="E415" i="36"/>
  <c r="E413" i="36"/>
  <c r="E411" i="36"/>
  <c r="E409" i="36"/>
  <c r="F403" i="36" s="1"/>
  <c r="E408" i="36"/>
  <c r="E406" i="36"/>
  <c r="E404" i="36"/>
  <c r="E402" i="36"/>
  <c r="F396" i="36" s="1"/>
  <c r="E401" i="36"/>
  <c r="E399" i="36"/>
  <c r="E397" i="36"/>
  <c r="E395" i="36"/>
  <c r="F389" i="36" s="1"/>
  <c r="E394" i="36"/>
  <c r="E392" i="36"/>
  <c r="E390" i="36"/>
  <c r="E388" i="36"/>
  <c r="F382" i="36" s="1"/>
  <c r="E387" i="36"/>
  <c r="E385" i="36"/>
  <c r="E383" i="36"/>
  <c r="E381" i="36"/>
  <c r="F375" i="36" s="1"/>
  <c r="E380" i="36"/>
  <c r="E378" i="36"/>
  <c r="E376" i="36"/>
  <c r="E374" i="36"/>
  <c r="F368" i="36" s="1"/>
  <c r="E373" i="36"/>
  <c r="E371" i="36"/>
  <c r="E369" i="36"/>
  <c r="E367" i="36"/>
  <c r="F361" i="36" s="1"/>
  <c r="E366" i="36"/>
  <c r="E364" i="36"/>
  <c r="E362" i="36"/>
  <c r="E360" i="36"/>
  <c r="F354" i="36" s="1"/>
  <c r="E359" i="36"/>
  <c r="E357" i="36"/>
  <c r="E355" i="36"/>
  <c r="E353" i="36"/>
  <c r="F347" i="36" s="1"/>
  <c r="E352" i="36"/>
  <c r="E350" i="36"/>
  <c r="E348" i="36"/>
  <c r="E346" i="36"/>
  <c r="F340" i="36" s="1"/>
  <c r="E345" i="36"/>
  <c r="E343" i="36"/>
  <c r="E341" i="36"/>
  <c r="E339" i="36"/>
  <c r="F333" i="36" s="1"/>
  <c r="E338" i="36"/>
  <c r="E336" i="36"/>
  <c r="E334" i="36"/>
  <c r="E332" i="36"/>
  <c r="F326" i="36" s="1"/>
  <c r="E331" i="36"/>
  <c r="E329" i="36"/>
  <c r="E327" i="36"/>
  <c r="E325" i="36"/>
  <c r="F319" i="36" s="1"/>
  <c r="E324" i="36"/>
  <c r="E322" i="36"/>
  <c r="E320" i="36"/>
  <c r="E318" i="36"/>
  <c r="F312" i="36" s="1"/>
  <c r="E317" i="36"/>
  <c r="E315" i="36"/>
  <c r="E313" i="36"/>
  <c r="E311" i="36"/>
  <c r="F305" i="36" s="1"/>
  <c r="E310" i="36"/>
  <c r="E308" i="36"/>
  <c r="E306" i="36"/>
  <c r="E304" i="36"/>
  <c r="F298" i="36" s="1"/>
  <c r="E303" i="36"/>
  <c r="E301" i="36"/>
  <c r="E299" i="36"/>
  <c r="E297" i="36"/>
  <c r="F291" i="36" s="1"/>
  <c r="E296" i="36"/>
  <c r="E294" i="36"/>
  <c r="E292" i="36"/>
  <c r="E290" i="36"/>
  <c r="F284" i="36" s="1"/>
  <c r="E289" i="36"/>
  <c r="E287" i="36"/>
  <c r="E285" i="36"/>
  <c r="E283" i="36"/>
  <c r="F277" i="36" s="1"/>
  <c r="E282" i="36"/>
  <c r="E280" i="36"/>
  <c r="E278" i="36"/>
  <c r="E276" i="36"/>
  <c r="F270" i="36" s="1"/>
  <c r="E275" i="36"/>
  <c r="E273" i="36"/>
  <c r="E271" i="36"/>
  <c r="E269" i="36"/>
  <c r="F263" i="36" s="1"/>
  <c r="E268" i="36"/>
  <c r="E266" i="36"/>
  <c r="E264" i="36"/>
  <c r="E262" i="36"/>
  <c r="F256" i="36" s="1"/>
  <c r="E261" i="36"/>
  <c r="E259" i="36"/>
  <c r="E257" i="36"/>
  <c r="E255" i="36"/>
  <c r="F249" i="36" s="1"/>
  <c r="E254" i="36"/>
  <c r="E252" i="36"/>
  <c r="E250" i="36"/>
  <c r="E248" i="36"/>
  <c r="F242" i="36" s="1"/>
  <c r="E247" i="36"/>
  <c r="E245" i="36"/>
  <c r="E243" i="36"/>
  <c r="E241" i="36"/>
  <c r="F235" i="36" s="1"/>
  <c r="E240" i="36"/>
  <c r="E238" i="36"/>
  <c r="E236" i="36"/>
  <c r="E234" i="36"/>
  <c r="F228" i="36" s="1"/>
  <c r="E233" i="36"/>
  <c r="E231" i="36"/>
  <c r="E229" i="36"/>
  <c r="E227" i="36"/>
  <c r="F221" i="36" s="1"/>
  <c r="E226" i="36"/>
  <c r="E224" i="36"/>
  <c r="E222" i="36"/>
  <c r="E220" i="36"/>
  <c r="F214" i="36" s="1"/>
  <c r="E219" i="36"/>
  <c r="E217" i="36"/>
  <c r="E215" i="36"/>
  <c r="E213" i="36"/>
  <c r="F207" i="36" s="1"/>
  <c r="E212" i="36"/>
  <c r="E210" i="36"/>
  <c r="E208" i="36"/>
  <c r="E206" i="36"/>
  <c r="F200" i="36" s="1"/>
  <c r="E205" i="36"/>
  <c r="E203" i="36"/>
  <c r="E201" i="36"/>
  <c r="E199" i="36"/>
  <c r="F193" i="36" s="1"/>
  <c r="E198" i="36"/>
  <c r="E196" i="36"/>
  <c r="E194" i="36"/>
  <c r="E192" i="36"/>
  <c r="F186" i="36" s="1"/>
  <c r="E191" i="36"/>
  <c r="E189" i="36"/>
  <c r="E187" i="36"/>
  <c r="E185" i="36"/>
  <c r="F179" i="36" s="1"/>
  <c r="E184" i="36"/>
  <c r="E182" i="36"/>
  <c r="E180" i="36"/>
  <c r="E178" i="36"/>
  <c r="F172" i="36" s="1"/>
  <c r="E177" i="36"/>
  <c r="E175" i="36"/>
  <c r="E173" i="36"/>
  <c r="E171" i="36"/>
  <c r="F165" i="36" s="1"/>
  <c r="E170" i="36"/>
  <c r="E168" i="36"/>
  <c r="E166" i="36"/>
  <c r="E164" i="36"/>
  <c r="F158" i="36" s="1"/>
  <c r="E163" i="36"/>
  <c r="E161" i="36"/>
  <c r="E159" i="36"/>
  <c r="E157" i="36"/>
  <c r="F151" i="36" s="1"/>
  <c r="E156" i="36"/>
  <c r="E154" i="36"/>
  <c r="E152" i="36"/>
  <c r="E150" i="36"/>
  <c r="F144" i="36" s="1"/>
  <c r="E149" i="36"/>
  <c r="E147" i="36"/>
  <c r="E145" i="36"/>
  <c r="E143" i="36"/>
  <c r="F137" i="36" s="1"/>
  <c r="E142" i="36"/>
  <c r="E140" i="36"/>
  <c r="E138" i="36"/>
  <c r="E136" i="36"/>
  <c r="F130" i="36" s="1"/>
  <c r="E135" i="36"/>
  <c r="E133" i="36"/>
  <c r="E131" i="36"/>
  <c r="E129" i="36"/>
  <c r="F123" i="36" s="1"/>
  <c r="E128" i="36"/>
  <c r="E126" i="36"/>
  <c r="E124" i="36"/>
  <c r="E122" i="36"/>
  <c r="F116" i="36" s="1"/>
  <c r="E121" i="36"/>
  <c r="E119" i="36"/>
  <c r="E117" i="36"/>
  <c r="E115" i="36"/>
  <c r="F109" i="36" s="1"/>
  <c r="E114" i="36"/>
  <c r="E112" i="36"/>
  <c r="E110" i="36"/>
  <c r="E108" i="36"/>
  <c r="F102" i="36" s="1"/>
  <c r="E107" i="36"/>
  <c r="E105" i="36"/>
  <c r="E103" i="36"/>
  <c r="E101" i="36"/>
  <c r="F95" i="36" s="1"/>
  <c r="E100" i="36"/>
  <c r="E98" i="36"/>
  <c r="E96" i="36"/>
  <c r="E94" i="36"/>
  <c r="F88" i="36" s="1"/>
  <c r="E93" i="36"/>
  <c r="E91" i="36"/>
  <c r="E89" i="36"/>
  <c r="E87" i="36"/>
  <c r="F81" i="36" s="1"/>
  <c r="E86" i="36"/>
  <c r="E84" i="36"/>
  <c r="E82" i="36"/>
  <c r="E80" i="36"/>
  <c r="F74" i="36" s="1"/>
  <c r="E79" i="36"/>
  <c r="E77" i="36"/>
  <c r="E75" i="36"/>
  <c r="E73" i="36"/>
  <c r="F67" i="36" s="1"/>
  <c r="E72" i="36"/>
  <c r="E70" i="36"/>
  <c r="E68" i="36"/>
  <c r="E66" i="36"/>
  <c r="F60" i="36" s="1"/>
  <c r="E65" i="36"/>
  <c r="E63" i="36"/>
  <c r="E61" i="36"/>
  <c r="E59" i="36"/>
  <c r="E58" i="36"/>
  <c r="E56" i="36"/>
  <c r="E54" i="36"/>
  <c r="E52" i="36"/>
  <c r="E51" i="36"/>
  <c r="E49" i="36"/>
  <c r="E47" i="36"/>
  <c r="E45" i="36"/>
  <c r="F39" i="36" s="1"/>
  <c r="E44" i="36"/>
  <c r="E42" i="36"/>
  <c r="E40" i="36"/>
  <c r="E38" i="36"/>
  <c r="F32" i="36" s="1"/>
  <c r="E37" i="36"/>
  <c r="E35" i="36"/>
  <c r="E33" i="36"/>
  <c r="E31" i="36"/>
  <c r="F25" i="36" s="1"/>
  <c r="E30" i="36"/>
  <c r="E28" i="36"/>
  <c r="E26" i="36"/>
  <c r="E24" i="36"/>
  <c r="F18" i="36" s="1"/>
  <c r="E23" i="36"/>
  <c r="E21" i="36"/>
  <c r="E19" i="36"/>
  <c r="E17" i="36"/>
  <c r="F11" i="36" s="1"/>
  <c r="E16" i="36"/>
  <c r="E14" i="36"/>
  <c r="E12" i="36"/>
  <c r="C8" i="36"/>
  <c r="C7" i="36"/>
  <c r="C11" i="36" s="1"/>
  <c r="C12" i="36" s="1"/>
  <c r="C13" i="36" s="1"/>
  <c r="C14" i="36" s="1"/>
  <c r="C15" i="36" s="1"/>
  <c r="C16" i="36" s="1"/>
  <c r="C17" i="36" s="1"/>
  <c r="C18" i="36" s="1"/>
  <c r="C19" i="36" s="1"/>
  <c r="C20" i="36" s="1"/>
  <c r="C21" i="36" s="1"/>
  <c r="C22" i="36" s="1"/>
  <c r="C23" i="36" s="1"/>
  <c r="C24" i="36" s="1"/>
  <c r="C25" i="36" s="1"/>
  <c r="C26" i="36" s="1"/>
  <c r="C27" i="36" s="1"/>
  <c r="C28" i="36" s="1"/>
  <c r="C29" i="36" s="1"/>
  <c r="C30" i="36" s="1"/>
  <c r="C31" i="36" s="1"/>
  <c r="C32" i="36" s="1"/>
  <c r="C33" i="36" s="1"/>
  <c r="C34" i="36" s="1"/>
  <c r="C35" i="36" s="1"/>
  <c r="C36" i="36" s="1"/>
  <c r="C37" i="36" s="1"/>
  <c r="C38" i="36" s="1"/>
  <c r="C39" i="36" s="1"/>
  <c r="C40" i="36" s="1"/>
  <c r="C41" i="36" s="1"/>
  <c r="C42" i="36" s="1"/>
  <c r="C43" i="36" s="1"/>
  <c r="C44" i="36" s="1"/>
  <c r="C45" i="36" s="1"/>
  <c r="C46" i="36" s="1"/>
  <c r="C47" i="36" s="1"/>
  <c r="C48" i="36" s="1"/>
  <c r="C49" i="36" s="1"/>
  <c r="C50" i="36" s="1"/>
  <c r="C51" i="36" s="1"/>
  <c r="C52" i="36" s="1"/>
  <c r="C53" i="36" s="1"/>
  <c r="C54" i="36" s="1"/>
  <c r="C55" i="36" s="1"/>
  <c r="C56" i="36" s="1"/>
  <c r="C57" i="36" s="1"/>
  <c r="C58" i="36" s="1"/>
  <c r="C59" i="36" s="1"/>
  <c r="C60" i="36" s="1"/>
  <c r="C61" i="36" s="1"/>
  <c r="C62" i="36" s="1"/>
  <c r="C63" i="36" s="1"/>
  <c r="C64" i="36" s="1"/>
  <c r="C65" i="36" s="1"/>
  <c r="C66" i="36" s="1"/>
  <c r="C67" i="36" s="1"/>
  <c r="C68" i="36" s="1"/>
  <c r="C69" i="36" s="1"/>
  <c r="C70" i="36" s="1"/>
  <c r="C71" i="36" s="1"/>
  <c r="C72" i="36" s="1"/>
  <c r="C73" i="36" s="1"/>
  <c r="C74" i="36" s="1"/>
  <c r="C75" i="36" s="1"/>
  <c r="C76" i="36" s="1"/>
  <c r="C77" i="36" s="1"/>
  <c r="C78" i="36" s="1"/>
  <c r="C79" i="36" s="1"/>
  <c r="C80" i="36" s="1"/>
  <c r="C81" i="36" s="1"/>
  <c r="C82" i="36" s="1"/>
  <c r="C83" i="36" s="1"/>
  <c r="C84" i="36" s="1"/>
  <c r="C85" i="36" s="1"/>
  <c r="C86" i="36" s="1"/>
  <c r="C87" i="36" s="1"/>
  <c r="C88" i="36" s="1"/>
  <c r="C89" i="36" s="1"/>
  <c r="C90" i="36" s="1"/>
  <c r="C91" i="36" s="1"/>
  <c r="C92" i="36" s="1"/>
  <c r="C93" i="36" s="1"/>
  <c r="C94" i="36" s="1"/>
  <c r="C95" i="36" s="1"/>
  <c r="C96" i="36" s="1"/>
  <c r="C97" i="36" s="1"/>
  <c r="C98" i="36" s="1"/>
  <c r="C99" i="36" s="1"/>
  <c r="C100" i="36" s="1"/>
  <c r="C101" i="36" s="1"/>
  <c r="C102" i="36" s="1"/>
  <c r="C103" i="36" s="1"/>
  <c r="C104" i="36" s="1"/>
  <c r="C105" i="36" s="1"/>
  <c r="C106" i="36" s="1"/>
  <c r="C107" i="36" s="1"/>
  <c r="C108" i="36" s="1"/>
  <c r="C109" i="36" s="1"/>
  <c r="C110" i="36" s="1"/>
  <c r="C111" i="36" s="1"/>
  <c r="C112" i="36" s="1"/>
  <c r="C113" i="36" s="1"/>
  <c r="C114" i="36" s="1"/>
  <c r="C115" i="36" s="1"/>
  <c r="C116" i="36" s="1"/>
  <c r="C117" i="36" s="1"/>
  <c r="C118" i="36" s="1"/>
  <c r="C119" i="36" s="1"/>
  <c r="C120" i="36" s="1"/>
  <c r="C121" i="36" s="1"/>
  <c r="C122" i="36" s="1"/>
  <c r="C123" i="36" s="1"/>
  <c r="C124" i="36" s="1"/>
  <c r="C125" i="36" s="1"/>
  <c r="C126" i="36" s="1"/>
  <c r="C127" i="36" s="1"/>
  <c r="C128" i="36" s="1"/>
  <c r="C129" i="36" s="1"/>
  <c r="C130" i="36" s="1"/>
  <c r="C131" i="36" s="1"/>
  <c r="C132" i="36" s="1"/>
  <c r="C133" i="36" s="1"/>
  <c r="C134" i="36" s="1"/>
  <c r="C135" i="36" s="1"/>
  <c r="C136" i="36" s="1"/>
  <c r="C137" i="36" s="1"/>
  <c r="C138" i="36" s="1"/>
  <c r="C139" i="36" s="1"/>
  <c r="C140" i="36" s="1"/>
  <c r="C141" i="36" s="1"/>
  <c r="C142" i="36" s="1"/>
  <c r="C143" i="36" s="1"/>
  <c r="C144" i="36" s="1"/>
  <c r="C145" i="36" s="1"/>
  <c r="C146" i="36" s="1"/>
  <c r="C147" i="36" s="1"/>
  <c r="C148" i="36" s="1"/>
  <c r="C149" i="36" s="1"/>
  <c r="C150" i="36" s="1"/>
  <c r="C151" i="36" s="1"/>
  <c r="C152" i="36" s="1"/>
  <c r="C153" i="36" s="1"/>
  <c r="C154" i="36" s="1"/>
  <c r="C155" i="36" s="1"/>
  <c r="C156" i="36" s="1"/>
  <c r="C157" i="36" s="1"/>
  <c r="C158" i="36" s="1"/>
  <c r="C159" i="36" s="1"/>
  <c r="C160" i="36" s="1"/>
  <c r="C161" i="36" s="1"/>
  <c r="C162" i="36" s="1"/>
  <c r="C163" i="36" s="1"/>
  <c r="C164" i="36" s="1"/>
  <c r="C165" i="36" s="1"/>
  <c r="C166" i="36" s="1"/>
  <c r="C167" i="36" s="1"/>
  <c r="C168" i="36" s="1"/>
  <c r="C169" i="36" s="1"/>
  <c r="C170" i="36" s="1"/>
  <c r="C171" i="36" s="1"/>
  <c r="C172" i="36" s="1"/>
  <c r="C173" i="36" s="1"/>
  <c r="C174" i="36" s="1"/>
  <c r="C175" i="36" s="1"/>
  <c r="C176" i="36" s="1"/>
  <c r="C177" i="36" s="1"/>
  <c r="C178" i="36" s="1"/>
  <c r="C179" i="36" s="1"/>
  <c r="C180" i="36" s="1"/>
  <c r="C181" i="36" s="1"/>
  <c r="C182" i="36" s="1"/>
  <c r="C183" i="36" s="1"/>
  <c r="C184" i="36" s="1"/>
  <c r="C185" i="36" s="1"/>
  <c r="C186" i="36" s="1"/>
  <c r="C187" i="36" s="1"/>
  <c r="C188" i="36" s="1"/>
  <c r="C189" i="36" s="1"/>
  <c r="C190" i="36" s="1"/>
  <c r="C191" i="36" s="1"/>
  <c r="C192" i="36" s="1"/>
  <c r="C193" i="36" s="1"/>
  <c r="C194" i="36" s="1"/>
  <c r="C195" i="36" s="1"/>
  <c r="C196" i="36" s="1"/>
  <c r="C197" i="36" s="1"/>
  <c r="C198" i="36" s="1"/>
  <c r="C199" i="36" s="1"/>
  <c r="C200" i="36" s="1"/>
  <c r="C201" i="36" s="1"/>
  <c r="C202" i="36" s="1"/>
  <c r="C203" i="36" s="1"/>
  <c r="C204" i="36" s="1"/>
  <c r="C205" i="36" s="1"/>
  <c r="C206" i="36" s="1"/>
  <c r="C207" i="36" s="1"/>
  <c r="C208" i="36" s="1"/>
  <c r="C209" i="36" s="1"/>
  <c r="C210" i="36" s="1"/>
  <c r="C211" i="36" s="1"/>
  <c r="C212" i="36" s="1"/>
  <c r="C213" i="36" s="1"/>
  <c r="C214" i="36" s="1"/>
  <c r="C215" i="36" s="1"/>
  <c r="C216" i="36" s="1"/>
  <c r="C217" i="36" s="1"/>
  <c r="C218" i="36" s="1"/>
  <c r="C219" i="36" s="1"/>
  <c r="C220" i="36" s="1"/>
  <c r="C221" i="36" s="1"/>
  <c r="C222" i="36" s="1"/>
  <c r="C223" i="36" s="1"/>
  <c r="C224" i="36" s="1"/>
  <c r="C225" i="36" s="1"/>
  <c r="C226" i="36" s="1"/>
  <c r="C227" i="36" s="1"/>
  <c r="C228" i="36" s="1"/>
  <c r="C229" i="36" s="1"/>
  <c r="C230" i="36" s="1"/>
  <c r="C231" i="36" s="1"/>
  <c r="C232" i="36" s="1"/>
  <c r="C233" i="36" s="1"/>
  <c r="C234" i="36" s="1"/>
  <c r="C235" i="36" s="1"/>
  <c r="C236" i="36" s="1"/>
  <c r="C237" i="36" s="1"/>
  <c r="C238" i="36" s="1"/>
  <c r="C239" i="36" s="1"/>
  <c r="C240" i="36" s="1"/>
  <c r="C241" i="36" s="1"/>
  <c r="C242" i="36" s="1"/>
  <c r="C243" i="36" s="1"/>
  <c r="C244" i="36" s="1"/>
  <c r="C245" i="36" s="1"/>
  <c r="C246" i="36" s="1"/>
  <c r="C247" i="36" s="1"/>
  <c r="C248" i="36" s="1"/>
  <c r="C249" i="36" s="1"/>
  <c r="C250" i="36" s="1"/>
  <c r="C251" i="36" s="1"/>
  <c r="C252" i="36" s="1"/>
  <c r="C253" i="36" s="1"/>
  <c r="C254" i="36" s="1"/>
  <c r="C255" i="36" s="1"/>
  <c r="C256" i="36" s="1"/>
  <c r="C257" i="36" s="1"/>
  <c r="C258" i="36" s="1"/>
  <c r="C259" i="36" s="1"/>
  <c r="C260" i="36" s="1"/>
  <c r="C261" i="36" s="1"/>
  <c r="C262" i="36" s="1"/>
  <c r="C263" i="36" s="1"/>
  <c r="C264" i="36" s="1"/>
  <c r="C265" i="36" s="1"/>
  <c r="C266" i="36" s="1"/>
  <c r="C267" i="36" s="1"/>
  <c r="C268" i="36" s="1"/>
  <c r="C269" i="36" s="1"/>
  <c r="C270" i="36" s="1"/>
  <c r="C271" i="36" s="1"/>
  <c r="C272" i="36" s="1"/>
  <c r="C273" i="36" s="1"/>
  <c r="C274" i="36" s="1"/>
  <c r="C275" i="36" s="1"/>
  <c r="C276" i="36" s="1"/>
  <c r="C277" i="36" s="1"/>
  <c r="C278" i="36" s="1"/>
  <c r="C279" i="36" s="1"/>
  <c r="C280" i="36" s="1"/>
  <c r="C281" i="36" s="1"/>
  <c r="C282" i="36" s="1"/>
  <c r="C283" i="36" s="1"/>
  <c r="C284" i="36" s="1"/>
  <c r="C285" i="36" s="1"/>
  <c r="C286" i="36" s="1"/>
  <c r="C287" i="36" s="1"/>
  <c r="C288" i="36" s="1"/>
  <c r="C289" i="36" s="1"/>
  <c r="C290" i="36" s="1"/>
  <c r="C291" i="36" s="1"/>
  <c r="C292" i="36" s="1"/>
  <c r="C293" i="36" s="1"/>
  <c r="C294" i="36" s="1"/>
  <c r="C295" i="36" s="1"/>
  <c r="C296" i="36" s="1"/>
  <c r="C297" i="36" s="1"/>
  <c r="C298" i="36" s="1"/>
  <c r="C299" i="36" s="1"/>
  <c r="C300" i="36" s="1"/>
  <c r="C301" i="36" s="1"/>
  <c r="C302" i="36" s="1"/>
  <c r="C303" i="36" s="1"/>
  <c r="C304" i="36" s="1"/>
  <c r="C305" i="36" s="1"/>
  <c r="C306" i="36" s="1"/>
  <c r="C307" i="36" s="1"/>
  <c r="C308" i="36" s="1"/>
  <c r="C309" i="36" s="1"/>
  <c r="C310" i="36" s="1"/>
  <c r="C311" i="36" s="1"/>
  <c r="C312" i="36" s="1"/>
  <c r="C313" i="36" s="1"/>
  <c r="C314" i="36" s="1"/>
  <c r="C315" i="36" s="1"/>
  <c r="C316" i="36" s="1"/>
  <c r="C317" i="36" s="1"/>
  <c r="C318" i="36" s="1"/>
  <c r="C319" i="36" s="1"/>
  <c r="C320" i="36" s="1"/>
  <c r="C321" i="36" s="1"/>
  <c r="C322" i="36" s="1"/>
  <c r="C323" i="36" s="1"/>
  <c r="C324" i="36" s="1"/>
  <c r="C325" i="36" s="1"/>
  <c r="C326" i="36" s="1"/>
  <c r="C327" i="36" s="1"/>
  <c r="C328" i="36" s="1"/>
  <c r="C329" i="36" s="1"/>
  <c r="C330" i="36" s="1"/>
  <c r="C331" i="36" s="1"/>
  <c r="C332" i="36" s="1"/>
  <c r="C333" i="36" s="1"/>
  <c r="C334" i="36" s="1"/>
  <c r="C335" i="36" s="1"/>
  <c r="C336" i="36" s="1"/>
  <c r="C337" i="36" s="1"/>
  <c r="C338" i="36" s="1"/>
  <c r="C339" i="36" s="1"/>
  <c r="C340" i="36" s="1"/>
  <c r="C341" i="36" s="1"/>
  <c r="C342" i="36" s="1"/>
  <c r="C343" i="36" s="1"/>
  <c r="C344" i="36" s="1"/>
  <c r="C345" i="36" s="1"/>
  <c r="C346" i="36" s="1"/>
  <c r="C347" i="36" s="1"/>
  <c r="C348" i="36" s="1"/>
  <c r="C349" i="36" s="1"/>
  <c r="C350" i="36" s="1"/>
  <c r="C351" i="36" s="1"/>
  <c r="C352" i="36" s="1"/>
  <c r="C353" i="36" s="1"/>
  <c r="C354" i="36" s="1"/>
  <c r="C355" i="36" s="1"/>
  <c r="C356" i="36" s="1"/>
  <c r="C357" i="36" s="1"/>
  <c r="C358" i="36" s="1"/>
  <c r="C359" i="36" s="1"/>
  <c r="C360" i="36" s="1"/>
  <c r="C361" i="36" s="1"/>
  <c r="C362" i="36" s="1"/>
  <c r="C363" i="36" s="1"/>
  <c r="C364" i="36" s="1"/>
  <c r="C365" i="36" s="1"/>
  <c r="C366" i="36" s="1"/>
  <c r="C367" i="36" s="1"/>
  <c r="C368" i="36" s="1"/>
  <c r="C369" i="36" s="1"/>
  <c r="C370" i="36" s="1"/>
  <c r="C371" i="36" s="1"/>
  <c r="C372" i="36" s="1"/>
  <c r="C373" i="36" s="1"/>
  <c r="C374" i="36" s="1"/>
  <c r="C375" i="36" s="1"/>
  <c r="C376" i="36" s="1"/>
  <c r="C377" i="36" s="1"/>
  <c r="C378" i="36" s="1"/>
  <c r="C379" i="36" s="1"/>
  <c r="C380" i="36" s="1"/>
  <c r="C381" i="36" s="1"/>
  <c r="C382" i="36" s="1"/>
  <c r="C383" i="36" s="1"/>
  <c r="C384" i="36" s="1"/>
  <c r="C385" i="36" s="1"/>
  <c r="C386" i="36" s="1"/>
  <c r="C387" i="36" s="1"/>
  <c r="C388" i="36" s="1"/>
  <c r="C389" i="36" s="1"/>
  <c r="C390" i="36" s="1"/>
  <c r="C391" i="36" s="1"/>
  <c r="C392" i="36" s="1"/>
  <c r="C393" i="36" s="1"/>
  <c r="C394" i="36" s="1"/>
  <c r="C395" i="36" s="1"/>
  <c r="C396" i="36" s="1"/>
  <c r="C397" i="36" s="1"/>
  <c r="C398" i="36" s="1"/>
  <c r="C399" i="36" s="1"/>
  <c r="C400" i="36" s="1"/>
  <c r="C401" i="36" s="1"/>
  <c r="C402" i="36" s="1"/>
  <c r="C403" i="36" s="1"/>
  <c r="C404" i="36" s="1"/>
  <c r="C405" i="36" s="1"/>
  <c r="C406" i="36" s="1"/>
  <c r="C407" i="36" s="1"/>
  <c r="C408" i="36" s="1"/>
  <c r="C409" i="36" s="1"/>
  <c r="C410" i="36" s="1"/>
  <c r="C411" i="36" s="1"/>
  <c r="C412" i="36" s="1"/>
  <c r="C413" i="36" s="1"/>
  <c r="C414" i="36" s="1"/>
  <c r="C415" i="36" s="1"/>
  <c r="C416" i="36" s="1"/>
  <c r="C417" i="36" s="1"/>
  <c r="C418" i="36" s="1"/>
  <c r="C419" i="36" s="1"/>
  <c r="C420" i="36" s="1"/>
  <c r="C421" i="36" s="1"/>
  <c r="C422" i="36" s="1"/>
  <c r="C423" i="36" s="1"/>
  <c r="C424" i="36" s="1"/>
  <c r="C425" i="36" s="1"/>
  <c r="C426" i="36" s="1"/>
  <c r="C427" i="36" s="1"/>
  <c r="C428" i="36" s="1"/>
  <c r="C429" i="36" s="1"/>
  <c r="C430" i="36" s="1"/>
  <c r="C431" i="36" s="1"/>
  <c r="C432" i="36" s="1"/>
  <c r="C433" i="36" s="1"/>
  <c r="C434" i="36" s="1"/>
  <c r="C435" i="36" s="1"/>
  <c r="C436" i="36" s="1"/>
  <c r="C437" i="36" s="1"/>
  <c r="C438" i="36" s="1"/>
  <c r="C439" i="36" s="1"/>
  <c r="C440" i="36" s="1"/>
  <c r="C441" i="36" s="1"/>
  <c r="C442" i="36" s="1"/>
  <c r="C443" i="36" s="1"/>
  <c r="C444" i="36" s="1"/>
  <c r="C445" i="36" s="1"/>
  <c r="C446" i="36" s="1"/>
  <c r="C447" i="36" s="1"/>
  <c r="C448" i="36" s="1"/>
  <c r="C449" i="36" s="1"/>
  <c r="C450" i="36" s="1"/>
  <c r="C451" i="36" s="1"/>
  <c r="C452" i="36" s="1"/>
  <c r="C453" i="36" s="1"/>
  <c r="C454" i="36" s="1"/>
  <c r="C455" i="36" s="1"/>
  <c r="C456" i="36" s="1"/>
  <c r="C457" i="36" s="1"/>
  <c r="C458" i="36" s="1"/>
  <c r="C459" i="36" s="1"/>
  <c r="C460" i="36" s="1"/>
  <c r="C461" i="36" s="1"/>
  <c r="C462" i="36" s="1"/>
  <c r="C463" i="36" s="1"/>
  <c r="C464" i="36" s="1"/>
  <c r="C465" i="36" s="1"/>
  <c r="C466" i="36" s="1"/>
  <c r="C467" i="36" s="1"/>
  <c r="C468" i="36" s="1"/>
  <c r="C469" i="36" s="1"/>
  <c r="C470" i="36" s="1"/>
  <c r="C471" i="36" s="1"/>
  <c r="C472" i="36" s="1"/>
  <c r="C473" i="36" s="1"/>
  <c r="C474" i="36" s="1"/>
  <c r="C475" i="36" s="1"/>
  <c r="C476" i="36" s="1"/>
  <c r="C477" i="36" s="1"/>
  <c r="C478" i="36" s="1"/>
  <c r="C479" i="36" s="1"/>
  <c r="C480" i="36" s="1"/>
  <c r="C481" i="36" s="1"/>
  <c r="C482" i="36" s="1"/>
  <c r="C483" i="36" s="1"/>
  <c r="C484" i="36" s="1"/>
  <c r="C485" i="36" s="1"/>
  <c r="C486" i="36" s="1"/>
  <c r="C487" i="36" s="1"/>
  <c r="C488" i="36" s="1"/>
  <c r="C489" i="36" s="1"/>
  <c r="C490" i="36" s="1"/>
  <c r="C491" i="36" s="1"/>
  <c r="C492" i="36" s="1"/>
  <c r="C493" i="36" s="1"/>
  <c r="C494" i="36" s="1"/>
  <c r="C495" i="36" s="1"/>
  <c r="C496" i="36" s="1"/>
  <c r="C497" i="36" s="1"/>
  <c r="C498" i="36" s="1"/>
  <c r="C499" i="36" s="1"/>
  <c r="C500" i="36" s="1"/>
  <c r="C501" i="36" s="1"/>
  <c r="C502" i="36" s="1"/>
  <c r="C503" i="36" s="1"/>
  <c r="C504" i="36" s="1"/>
  <c r="C505" i="36" s="1"/>
  <c r="C506" i="36" s="1"/>
  <c r="C507" i="36" s="1"/>
  <c r="C508" i="36" s="1"/>
  <c r="C509" i="36" s="1"/>
  <c r="C510" i="36" s="1"/>
  <c r="C511" i="36" s="1"/>
  <c r="C512" i="36" s="1"/>
  <c r="C513" i="36" s="1"/>
  <c r="C514" i="36" s="1"/>
  <c r="C515" i="36" s="1"/>
  <c r="C516" i="36" s="1"/>
  <c r="C517" i="36" s="1"/>
  <c r="C518" i="36" s="1"/>
  <c r="C519" i="36" s="1"/>
  <c r="C520" i="36" s="1"/>
  <c r="C521" i="36" s="1"/>
  <c r="C522" i="36" s="1"/>
  <c r="C523" i="36" s="1"/>
  <c r="C524" i="36" s="1"/>
  <c r="C525" i="36" s="1"/>
  <c r="C526" i="36" s="1"/>
  <c r="C527" i="36" s="1"/>
  <c r="C528" i="36" s="1"/>
  <c r="C529" i="36" s="1"/>
  <c r="C530" i="36" s="1"/>
  <c r="C531" i="36" s="1"/>
  <c r="C532" i="36" s="1"/>
  <c r="C533" i="36" s="1"/>
  <c r="C534" i="36" s="1"/>
  <c r="C535" i="36" s="1"/>
  <c r="C536" i="36" s="1"/>
  <c r="C537" i="36" s="1"/>
  <c r="C538" i="36" s="1"/>
  <c r="C539" i="36" s="1"/>
  <c r="C540" i="36" s="1"/>
  <c r="C541" i="36" s="1"/>
  <c r="C542" i="36" s="1"/>
  <c r="C543" i="36" s="1"/>
  <c r="C544" i="36" s="1"/>
  <c r="C545" i="36" s="1"/>
  <c r="C546" i="36" s="1"/>
  <c r="C547" i="36" s="1"/>
  <c r="C548" i="36" s="1"/>
  <c r="C549" i="36" s="1"/>
  <c r="C550" i="36" s="1"/>
  <c r="C551" i="36" s="1"/>
  <c r="C552" i="36" s="1"/>
  <c r="C553" i="36" s="1"/>
  <c r="C554" i="36" s="1"/>
  <c r="C555" i="36" s="1"/>
  <c r="C556" i="36" s="1"/>
  <c r="C557" i="36" s="1"/>
  <c r="C558" i="36" s="1"/>
  <c r="C559" i="36" s="1"/>
  <c r="C560" i="36" s="1"/>
  <c r="C561" i="36" s="1"/>
  <c r="C562" i="36" s="1"/>
  <c r="C563" i="36" s="1"/>
  <c r="C564" i="36" s="1"/>
  <c r="C565" i="36" s="1"/>
  <c r="C566" i="36" s="1"/>
  <c r="C567" i="36" s="1"/>
  <c r="C568" i="36" s="1"/>
  <c r="C569" i="36" s="1"/>
  <c r="C570" i="36" s="1"/>
  <c r="C571" i="36" s="1"/>
  <c r="C572" i="36" s="1"/>
  <c r="C573" i="36" s="1"/>
  <c r="C574" i="36" s="1"/>
  <c r="C575" i="36" s="1"/>
  <c r="C576" i="36" s="1"/>
  <c r="C577" i="36" s="1"/>
  <c r="C578" i="36" s="1"/>
  <c r="C579" i="36" s="1"/>
  <c r="C580" i="36" s="1"/>
  <c r="C581" i="36" s="1"/>
  <c r="C582" i="36" s="1"/>
  <c r="C583" i="36" s="1"/>
  <c r="C584" i="36" s="1"/>
  <c r="C585" i="36" s="1"/>
  <c r="C586" i="36" s="1"/>
  <c r="C587" i="36" s="1"/>
  <c r="C588" i="36" s="1"/>
  <c r="C589" i="36" s="1"/>
  <c r="C590" i="36" s="1"/>
  <c r="C591" i="36" s="1"/>
  <c r="C592" i="36" s="1"/>
  <c r="C593" i="36" s="1"/>
  <c r="C594" i="36" s="1"/>
  <c r="C595" i="36" s="1"/>
  <c r="C596" i="36" s="1"/>
  <c r="C597" i="36" s="1"/>
  <c r="C598" i="36" s="1"/>
  <c r="C3" i="36"/>
  <c r="E598" i="35"/>
  <c r="F592" i="35" s="1"/>
  <c r="E597" i="35"/>
  <c r="E595" i="35"/>
  <c r="E593" i="35"/>
  <c r="E591" i="35"/>
  <c r="F585" i="35" s="1"/>
  <c r="E590" i="35"/>
  <c r="E588" i="35"/>
  <c r="E586" i="35"/>
  <c r="E584" i="35"/>
  <c r="F578" i="35" s="1"/>
  <c r="E583" i="35"/>
  <c r="E581" i="35"/>
  <c r="E579" i="35"/>
  <c r="E577" i="35"/>
  <c r="F571" i="35" s="1"/>
  <c r="E576" i="35"/>
  <c r="E574" i="35"/>
  <c r="E572" i="35"/>
  <c r="E570" i="35"/>
  <c r="F564" i="35" s="1"/>
  <c r="E569" i="35"/>
  <c r="E567" i="35"/>
  <c r="E565" i="35"/>
  <c r="E563" i="35"/>
  <c r="F557" i="35" s="1"/>
  <c r="E562" i="35"/>
  <c r="E560" i="35"/>
  <c r="E558" i="35"/>
  <c r="E556" i="35"/>
  <c r="F550" i="35" s="1"/>
  <c r="E555" i="35"/>
  <c r="E553" i="35"/>
  <c r="E551" i="35"/>
  <c r="E549" i="35"/>
  <c r="F543" i="35" s="1"/>
  <c r="E548" i="35"/>
  <c r="E546" i="35"/>
  <c r="E544" i="35"/>
  <c r="E542" i="35"/>
  <c r="F536" i="35" s="1"/>
  <c r="E541" i="35"/>
  <c r="E539" i="35"/>
  <c r="E537" i="35"/>
  <c r="E535" i="35"/>
  <c r="F529" i="35" s="1"/>
  <c r="E534" i="35"/>
  <c r="E532" i="35"/>
  <c r="E530" i="35"/>
  <c r="E528" i="35"/>
  <c r="F522" i="35" s="1"/>
  <c r="E527" i="35"/>
  <c r="E525" i="35"/>
  <c r="E523" i="35"/>
  <c r="E521" i="35"/>
  <c r="F515" i="35" s="1"/>
  <c r="E520" i="35"/>
  <c r="E518" i="35"/>
  <c r="E516" i="35"/>
  <c r="E514" i="35"/>
  <c r="F508" i="35" s="1"/>
  <c r="E513" i="35"/>
  <c r="E511" i="35"/>
  <c r="E509" i="35"/>
  <c r="E507" i="35"/>
  <c r="F501" i="35" s="1"/>
  <c r="E506" i="35"/>
  <c r="E504" i="35"/>
  <c r="E502" i="35"/>
  <c r="E500" i="35"/>
  <c r="F494" i="35" s="1"/>
  <c r="E499" i="35"/>
  <c r="E497" i="35"/>
  <c r="E495" i="35"/>
  <c r="E493" i="35"/>
  <c r="F487" i="35" s="1"/>
  <c r="E492" i="35"/>
  <c r="E490" i="35"/>
  <c r="E488" i="35"/>
  <c r="E486" i="35"/>
  <c r="F480" i="35" s="1"/>
  <c r="E485" i="35"/>
  <c r="E483" i="35"/>
  <c r="E481" i="35"/>
  <c r="E479" i="35"/>
  <c r="F473" i="35" s="1"/>
  <c r="E478" i="35"/>
  <c r="E476" i="35"/>
  <c r="E474" i="35"/>
  <c r="E472" i="35"/>
  <c r="F466" i="35" s="1"/>
  <c r="E471" i="35"/>
  <c r="E469" i="35"/>
  <c r="E467" i="35"/>
  <c r="E465" i="35"/>
  <c r="F459" i="35" s="1"/>
  <c r="E464" i="35"/>
  <c r="E462" i="35"/>
  <c r="E460" i="35"/>
  <c r="E458" i="35"/>
  <c r="F452" i="35" s="1"/>
  <c r="E457" i="35"/>
  <c r="E455" i="35"/>
  <c r="E453" i="35"/>
  <c r="E451" i="35"/>
  <c r="F445" i="35" s="1"/>
  <c r="E450" i="35"/>
  <c r="E448" i="35"/>
  <c r="E446" i="35"/>
  <c r="E444" i="35"/>
  <c r="F438" i="35" s="1"/>
  <c r="E443" i="35"/>
  <c r="E441" i="35"/>
  <c r="E439" i="35"/>
  <c r="E437" i="35"/>
  <c r="F431" i="35" s="1"/>
  <c r="E436" i="35"/>
  <c r="E434" i="35"/>
  <c r="E432" i="35"/>
  <c r="E430" i="35"/>
  <c r="F424" i="35" s="1"/>
  <c r="E429" i="35"/>
  <c r="E427" i="35"/>
  <c r="E425" i="35"/>
  <c r="E423" i="35"/>
  <c r="F417" i="35" s="1"/>
  <c r="E422" i="35"/>
  <c r="E420" i="35"/>
  <c r="E418" i="35"/>
  <c r="E416" i="35"/>
  <c r="F410" i="35" s="1"/>
  <c r="E415" i="35"/>
  <c r="E413" i="35"/>
  <c r="E411" i="35"/>
  <c r="E409" i="35"/>
  <c r="F403" i="35" s="1"/>
  <c r="E408" i="35"/>
  <c r="E406" i="35"/>
  <c r="E404" i="35"/>
  <c r="E402" i="35"/>
  <c r="F396" i="35" s="1"/>
  <c r="E401" i="35"/>
  <c r="E399" i="35"/>
  <c r="E397" i="35"/>
  <c r="E395" i="35"/>
  <c r="F389" i="35" s="1"/>
  <c r="E394" i="35"/>
  <c r="E392" i="35"/>
  <c r="E390" i="35"/>
  <c r="E388" i="35"/>
  <c r="F382" i="35" s="1"/>
  <c r="E387" i="35"/>
  <c r="E385" i="35"/>
  <c r="E383" i="35"/>
  <c r="E381" i="35"/>
  <c r="F375" i="35" s="1"/>
  <c r="E380" i="35"/>
  <c r="E378" i="35"/>
  <c r="E376" i="35"/>
  <c r="E374" i="35"/>
  <c r="F368" i="35" s="1"/>
  <c r="E373" i="35"/>
  <c r="E371" i="35"/>
  <c r="E369" i="35"/>
  <c r="E367" i="35"/>
  <c r="F361" i="35" s="1"/>
  <c r="E366" i="35"/>
  <c r="E364" i="35"/>
  <c r="E362" i="35"/>
  <c r="E360" i="35"/>
  <c r="F354" i="35" s="1"/>
  <c r="E359" i="35"/>
  <c r="E357" i="35"/>
  <c r="E355" i="35"/>
  <c r="E353" i="35"/>
  <c r="F347" i="35" s="1"/>
  <c r="E352" i="35"/>
  <c r="E350" i="35"/>
  <c r="E348" i="35"/>
  <c r="E346" i="35"/>
  <c r="F340" i="35" s="1"/>
  <c r="E345" i="35"/>
  <c r="E343" i="35"/>
  <c r="E341" i="35"/>
  <c r="E339" i="35"/>
  <c r="F333" i="35" s="1"/>
  <c r="E338" i="35"/>
  <c r="E336" i="35"/>
  <c r="E334" i="35"/>
  <c r="E332" i="35"/>
  <c r="F326" i="35" s="1"/>
  <c r="E331" i="35"/>
  <c r="E329" i="35"/>
  <c r="E327" i="35"/>
  <c r="E325" i="35"/>
  <c r="F319" i="35" s="1"/>
  <c r="E324" i="35"/>
  <c r="E322" i="35"/>
  <c r="E320" i="35"/>
  <c r="E318" i="35"/>
  <c r="F312" i="35" s="1"/>
  <c r="E317" i="35"/>
  <c r="E315" i="35"/>
  <c r="E313" i="35"/>
  <c r="E311" i="35"/>
  <c r="F305" i="35" s="1"/>
  <c r="E310" i="35"/>
  <c r="E308" i="35"/>
  <c r="E306" i="35"/>
  <c r="E304" i="35"/>
  <c r="F298" i="35" s="1"/>
  <c r="E303" i="35"/>
  <c r="E301" i="35"/>
  <c r="E299" i="35"/>
  <c r="E297" i="35"/>
  <c r="F291" i="35" s="1"/>
  <c r="E296" i="35"/>
  <c r="E294" i="35"/>
  <c r="E292" i="35"/>
  <c r="E290" i="35"/>
  <c r="F284" i="35" s="1"/>
  <c r="E289" i="35"/>
  <c r="E287" i="35"/>
  <c r="E285" i="35"/>
  <c r="E283" i="35"/>
  <c r="F277" i="35" s="1"/>
  <c r="E282" i="35"/>
  <c r="E280" i="35"/>
  <c r="E278" i="35"/>
  <c r="E276" i="35"/>
  <c r="F270" i="35" s="1"/>
  <c r="E275" i="35"/>
  <c r="E273" i="35"/>
  <c r="E271" i="35"/>
  <c r="E269" i="35"/>
  <c r="F263" i="35" s="1"/>
  <c r="E268" i="35"/>
  <c r="E266" i="35"/>
  <c r="E264" i="35"/>
  <c r="E262" i="35"/>
  <c r="F256" i="35" s="1"/>
  <c r="E261" i="35"/>
  <c r="E259" i="35"/>
  <c r="E257" i="35"/>
  <c r="E255" i="35"/>
  <c r="F249" i="35" s="1"/>
  <c r="E254" i="35"/>
  <c r="E252" i="35"/>
  <c r="E250" i="35"/>
  <c r="E248" i="35"/>
  <c r="F242" i="35" s="1"/>
  <c r="E247" i="35"/>
  <c r="E245" i="35"/>
  <c r="E243" i="35"/>
  <c r="E241" i="35"/>
  <c r="F235" i="35" s="1"/>
  <c r="E240" i="35"/>
  <c r="E238" i="35"/>
  <c r="E236" i="35"/>
  <c r="E234" i="35"/>
  <c r="F228" i="35" s="1"/>
  <c r="E233" i="35"/>
  <c r="E231" i="35"/>
  <c r="E229" i="35"/>
  <c r="E227" i="35"/>
  <c r="F221" i="35" s="1"/>
  <c r="E226" i="35"/>
  <c r="E224" i="35"/>
  <c r="E222" i="35"/>
  <c r="E220" i="35"/>
  <c r="F214" i="35" s="1"/>
  <c r="E219" i="35"/>
  <c r="E217" i="35"/>
  <c r="E215" i="35"/>
  <c r="E213" i="35"/>
  <c r="F207" i="35" s="1"/>
  <c r="E212" i="35"/>
  <c r="E210" i="35"/>
  <c r="E208" i="35"/>
  <c r="E206" i="35"/>
  <c r="F200" i="35" s="1"/>
  <c r="E205" i="35"/>
  <c r="E203" i="35"/>
  <c r="E201" i="35"/>
  <c r="E199" i="35"/>
  <c r="F193" i="35" s="1"/>
  <c r="E198" i="35"/>
  <c r="E196" i="35"/>
  <c r="E194" i="35"/>
  <c r="E192" i="35"/>
  <c r="F186" i="35" s="1"/>
  <c r="E191" i="35"/>
  <c r="E189" i="35"/>
  <c r="E187" i="35"/>
  <c r="E185" i="35"/>
  <c r="F179" i="35" s="1"/>
  <c r="E184" i="35"/>
  <c r="E182" i="35"/>
  <c r="E180" i="35"/>
  <c r="E178" i="35"/>
  <c r="F172" i="35" s="1"/>
  <c r="E177" i="35"/>
  <c r="E175" i="35"/>
  <c r="E173" i="35"/>
  <c r="E171" i="35"/>
  <c r="F165" i="35" s="1"/>
  <c r="E170" i="35"/>
  <c r="E168" i="35"/>
  <c r="E166" i="35"/>
  <c r="E164" i="35"/>
  <c r="F158" i="35" s="1"/>
  <c r="E163" i="35"/>
  <c r="E161" i="35"/>
  <c r="E159" i="35"/>
  <c r="E157" i="35"/>
  <c r="F151" i="35" s="1"/>
  <c r="E156" i="35"/>
  <c r="E154" i="35"/>
  <c r="E152" i="35"/>
  <c r="E150" i="35"/>
  <c r="F144" i="35" s="1"/>
  <c r="E149" i="35"/>
  <c r="E147" i="35"/>
  <c r="E145" i="35"/>
  <c r="E143" i="35"/>
  <c r="F137" i="35" s="1"/>
  <c r="E142" i="35"/>
  <c r="E140" i="35"/>
  <c r="E138" i="35"/>
  <c r="E136" i="35"/>
  <c r="F130" i="35" s="1"/>
  <c r="E135" i="35"/>
  <c r="E133" i="35"/>
  <c r="E131" i="35"/>
  <c r="E129" i="35"/>
  <c r="F123" i="35" s="1"/>
  <c r="E128" i="35"/>
  <c r="E126" i="35"/>
  <c r="E124" i="35"/>
  <c r="E122" i="35"/>
  <c r="F116" i="35" s="1"/>
  <c r="E121" i="35"/>
  <c r="E119" i="35"/>
  <c r="E117" i="35"/>
  <c r="E115" i="35"/>
  <c r="F109" i="35" s="1"/>
  <c r="E114" i="35"/>
  <c r="E112" i="35"/>
  <c r="E110" i="35"/>
  <c r="E108" i="35"/>
  <c r="F102" i="35" s="1"/>
  <c r="E107" i="35"/>
  <c r="E105" i="35"/>
  <c r="E103" i="35"/>
  <c r="E101" i="35"/>
  <c r="F95" i="35" s="1"/>
  <c r="E100" i="35"/>
  <c r="E98" i="35"/>
  <c r="E96" i="35"/>
  <c r="E94" i="35"/>
  <c r="F88" i="35" s="1"/>
  <c r="E93" i="35"/>
  <c r="E91" i="35"/>
  <c r="E89" i="35"/>
  <c r="E87" i="35"/>
  <c r="E86" i="35"/>
  <c r="E84" i="35"/>
  <c r="E82" i="35"/>
  <c r="E80" i="35"/>
  <c r="E79" i="35"/>
  <c r="E77" i="35"/>
  <c r="E75" i="35"/>
  <c r="E73" i="35"/>
  <c r="F67" i="35" s="1"/>
  <c r="E72" i="35"/>
  <c r="E70" i="35"/>
  <c r="E68" i="35"/>
  <c r="E66" i="35"/>
  <c r="F60" i="35" s="1"/>
  <c r="E65" i="35"/>
  <c r="E63" i="35"/>
  <c r="E61" i="35"/>
  <c r="E59" i="35"/>
  <c r="F53" i="35" s="1"/>
  <c r="E58" i="35"/>
  <c r="E56" i="35"/>
  <c r="E54" i="35"/>
  <c r="E52" i="35"/>
  <c r="F46" i="35" s="1"/>
  <c r="E51" i="35"/>
  <c r="E49" i="35"/>
  <c r="E47" i="35"/>
  <c r="E45" i="35"/>
  <c r="F39" i="35" s="1"/>
  <c r="E44" i="35"/>
  <c r="E42" i="35"/>
  <c r="E40" i="35"/>
  <c r="E38" i="35"/>
  <c r="F32" i="35" s="1"/>
  <c r="E37" i="35"/>
  <c r="E35" i="35"/>
  <c r="E33" i="35"/>
  <c r="E31" i="35"/>
  <c r="F25" i="35" s="1"/>
  <c r="E30" i="35"/>
  <c r="E28" i="35"/>
  <c r="E26" i="35"/>
  <c r="E24" i="35"/>
  <c r="F18" i="35" s="1"/>
  <c r="E23" i="35"/>
  <c r="E21" i="35"/>
  <c r="E19" i="35"/>
  <c r="E17" i="35"/>
  <c r="F11" i="35" s="1"/>
  <c r="E16" i="35"/>
  <c r="E14" i="35"/>
  <c r="E12" i="35"/>
  <c r="C8" i="35"/>
  <c r="C7" i="35"/>
  <c r="B11" i="35" s="1"/>
  <c r="C3" i="35"/>
  <c r="E598" i="34"/>
  <c r="F592" i="34" s="1"/>
  <c r="E597" i="34"/>
  <c r="E595" i="34"/>
  <c r="E593" i="34"/>
  <c r="E591" i="34"/>
  <c r="F585" i="34" s="1"/>
  <c r="E590" i="34"/>
  <c r="E588" i="34"/>
  <c r="E586" i="34"/>
  <c r="E584" i="34"/>
  <c r="F578" i="34" s="1"/>
  <c r="E583" i="34"/>
  <c r="E581" i="34"/>
  <c r="E579" i="34"/>
  <c r="E577" i="34"/>
  <c r="F571" i="34" s="1"/>
  <c r="E576" i="34"/>
  <c r="E574" i="34"/>
  <c r="E572" i="34"/>
  <c r="E570" i="34"/>
  <c r="F564" i="34" s="1"/>
  <c r="E569" i="34"/>
  <c r="E567" i="34"/>
  <c r="E565" i="34"/>
  <c r="E563" i="34"/>
  <c r="F557" i="34" s="1"/>
  <c r="E562" i="34"/>
  <c r="E560" i="34"/>
  <c r="E558" i="34"/>
  <c r="E556" i="34"/>
  <c r="F550" i="34" s="1"/>
  <c r="E555" i="34"/>
  <c r="E553" i="34"/>
  <c r="E551" i="34"/>
  <c r="E549" i="34"/>
  <c r="F543" i="34" s="1"/>
  <c r="E548" i="34"/>
  <c r="E546" i="34"/>
  <c r="E544" i="34"/>
  <c r="E542" i="34"/>
  <c r="F536" i="34" s="1"/>
  <c r="E541" i="34"/>
  <c r="E539" i="34"/>
  <c r="E537" i="34"/>
  <c r="E535" i="34"/>
  <c r="F529" i="34" s="1"/>
  <c r="E534" i="34"/>
  <c r="E532" i="34"/>
  <c r="E530" i="34"/>
  <c r="E528" i="34"/>
  <c r="F522" i="34" s="1"/>
  <c r="E527" i="34"/>
  <c r="E525" i="34"/>
  <c r="E523" i="34"/>
  <c r="E521" i="34"/>
  <c r="F515" i="34" s="1"/>
  <c r="E520" i="34"/>
  <c r="E518" i="34"/>
  <c r="E516" i="34"/>
  <c r="E514" i="34"/>
  <c r="F508" i="34" s="1"/>
  <c r="E513" i="34"/>
  <c r="E511" i="34"/>
  <c r="E509" i="34"/>
  <c r="E507" i="34"/>
  <c r="F501" i="34" s="1"/>
  <c r="E506" i="34"/>
  <c r="E504" i="34"/>
  <c r="E502" i="34"/>
  <c r="E500" i="34"/>
  <c r="F494" i="34" s="1"/>
  <c r="E499" i="34"/>
  <c r="E497" i="34"/>
  <c r="E495" i="34"/>
  <c r="E493" i="34"/>
  <c r="F487" i="34" s="1"/>
  <c r="E492" i="34"/>
  <c r="E490" i="34"/>
  <c r="E488" i="34"/>
  <c r="E486" i="34"/>
  <c r="F480" i="34" s="1"/>
  <c r="E485" i="34"/>
  <c r="E483" i="34"/>
  <c r="E481" i="34"/>
  <c r="E479" i="34"/>
  <c r="F473" i="34" s="1"/>
  <c r="E478" i="34"/>
  <c r="E476" i="34"/>
  <c r="E474" i="34"/>
  <c r="E472" i="34"/>
  <c r="F466" i="34" s="1"/>
  <c r="E471" i="34"/>
  <c r="E469" i="34"/>
  <c r="E467" i="34"/>
  <c r="E465" i="34"/>
  <c r="F459" i="34" s="1"/>
  <c r="E464" i="34"/>
  <c r="E462" i="34"/>
  <c r="E460" i="34"/>
  <c r="E458" i="34"/>
  <c r="F452" i="34" s="1"/>
  <c r="E457" i="34"/>
  <c r="E455" i="34"/>
  <c r="E453" i="34"/>
  <c r="E451" i="34"/>
  <c r="F445" i="34" s="1"/>
  <c r="E450" i="34"/>
  <c r="E448" i="34"/>
  <c r="E446" i="34"/>
  <c r="E444" i="34"/>
  <c r="F438" i="34" s="1"/>
  <c r="E443" i="34"/>
  <c r="E441" i="34"/>
  <c r="E439" i="34"/>
  <c r="E437" i="34"/>
  <c r="F431" i="34" s="1"/>
  <c r="E436" i="34"/>
  <c r="E434" i="34"/>
  <c r="E432" i="34"/>
  <c r="E430" i="34"/>
  <c r="F424" i="34" s="1"/>
  <c r="E429" i="34"/>
  <c r="E427" i="34"/>
  <c r="E425" i="34"/>
  <c r="E423" i="34"/>
  <c r="F417" i="34" s="1"/>
  <c r="E422" i="34"/>
  <c r="E420" i="34"/>
  <c r="E418" i="34"/>
  <c r="E416" i="34"/>
  <c r="F410" i="34" s="1"/>
  <c r="E415" i="34"/>
  <c r="E413" i="34"/>
  <c r="E411" i="34"/>
  <c r="E409" i="34"/>
  <c r="F403" i="34" s="1"/>
  <c r="E408" i="34"/>
  <c r="E406" i="34"/>
  <c r="E404" i="34"/>
  <c r="E402" i="34"/>
  <c r="F396" i="34" s="1"/>
  <c r="E401" i="34"/>
  <c r="E399" i="34"/>
  <c r="E397" i="34"/>
  <c r="E395" i="34"/>
  <c r="F389" i="34" s="1"/>
  <c r="E394" i="34"/>
  <c r="E392" i="34"/>
  <c r="E390" i="34"/>
  <c r="E388" i="34"/>
  <c r="F382" i="34" s="1"/>
  <c r="E387" i="34"/>
  <c r="E385" i="34"/>
  <c r="E383" i="34"/>
  <c r="E381" i="34"/>
  <c r="F375" i="34" s="1"/>
  <c r="E380" i="34"/>
  <c r="E378" i="34"/>
  <c r="E376" i="34"/>
  <c r="E374" i="34"/>
  <c r="F368" i="34" s="1"/>
  <c r="E373" i="34"/>
  <c r="E371" i="34"/>
  <c r="E369" i="34"/>
  <c r="E367" i="34"/>
  <c r="F361" i="34" s="1"/>
  <c r="E366" i="34"/>
  <c r="E364" i="34"/>
  <c r="E362" i="34"/>
  <c r="E360" i="34"/>
  <c r="F354" i="34" s="1"/>
  <c r="E359" i="34"/>
  <c r="E357" i="34"/>
  <c r="E355" i="34"/>
  <c r="E353" i="34"/>
  <c r="F347" i="34" s="1"/>
  <c r="E352" i="34"/>
  <c r="E350" i="34"/>
  <c r="E348" i="34"/>
  <c r="E346" i="34"/>
  <c r="F340" i="34" s="1"/>
  <c r="E345" i="34"/>
  <c r="E343" i="34"/>
  <c r="E341" i="34"/>
  <c r="E339" i="34"/>
  <c r="F333" i="34" s="1"/>
  <c r="E338" i="34"/>
  <c r="E336" i="34"/>
  <c r="E334" i="34"/>
  <c r="E332" i="34"/>
  <c r="F326" i="34" s="1"/>
  <c r="E331" i="34"/>
  <c r="E329" i="34"/>
  <c r="E327" i="34"/>
  <c r="E325" i="34"/>
  <c r="F319" i="34" s="1"/>
  <c r="E324" i="34"/>
  <c r="E322" i="34"/>
  <c r="E320" i="34"/>
  <c r="E318" i="34"/>
  <c r="F312" i="34" s="1"/>
  <c r="E317" i="34"/>
  <c r="E315" i="34"/>
  <c r="E313" i="34"/>
  <c r="E311" i="34"/>
  <c r="F305" i="34" s="1"/>
  <c r="E310" i="34"/>
  <c r="E308" i="34"/>
  <c r="E306" i="34"/>
  <c r="E304" i="34"/>
  <c r="F298" i="34" s="1"/>
  <c r="E303" i="34"/>
  <c r="E301" i="34"/>
  <c r="E299" i="34"/>
  <c r="E297" i="34"/>
  <c r="F291" i="34" s="1"/>
  <c r="E296" i="34"/>
  <c r="E294" i="34"/>
  <c r="E292" i="34"/>
  <c r="E290" i="34"/>
  <c r="F284" i="34" s="1"/>
  <c r="E289" i="34"/>
  <c r="E287" i="34"/>
  <c r="E285" i="34"/>
  <c r="E283" i="34"/>
  <c r="F277" i="34" s="1"/>
  <c r="E282" i="34"/>
  <c r="E280" i="34"/>
  <c r="E278" i="34"/>
  <c r="E276" i="34"/>
  <c r="F270" i="34" s="1"/>
  <c r="E275" i="34"/>
  <c r="E273" i="34"/>
  <c r="E271" i="34"/>
  <c r="E269" i="34"/>
  <c r="F263" i="34" s="1"/>
  <c r="E268" i="34"/>
  <c r="E266" i="34"/>
  <c r="E264" i="34"/>
  <c r="E262" i="34"/>
  <c r="F256" i="34" s="1"/>
  <c r="E261" i="34"/>
  <c r="E259" i="34"/>
  <c r="E257" i="34"/>
  <c r="E255" i="34"/>
  <c r="F249" i="34" s="1"/>
  <c r="E254" i="34"/>
  <c r="E252" i="34"/>
  <c r="E250" i="34"/>
  <c r="E248" i="34"/>
  <c r="F242" i="34" s="1"/>
  <c r="E247" i="34"/>
  <c r="E245" i="34"/>
  <c r="E243" i="34"/>
  <c r="E241" i="34"/>
  <c r="F235" i="34" s="1"/>
  <c r="E240" i="34"/>
  <c r="E238" i="34"/>
  <c r="E236" i="34"/>
  <c r="E234" i="34"/>
  <c r="F228" i="34" s="1"/>
  <c r="E233" i="34"/>
  <c r="E231" i="34"/>
  <c r="E229" i="34"/>
  <c r="E227" i="34"/>
  <c r="F221" i="34" s="1"/>
  <c r="E226" i="34"/>
  <c r="E224" i="34"/>
  <c r="E222" i="34"/>
  <c r="E220" i="34"/>
  <c r="F214" i="34" s="1"/>
  <c r="E219" i="34"/>
  <c r="E217" i="34"/>
  <c r="E215" i="34"/>
  <c r="E213" i="34"/>
  <c r="F207" i="34" s="1"/>
  <c r="E212" i="34"/>
  <c r="E210" i="34"/>
  <c r="E208" i="34"/>
  <c r="E206" i="34"/>
  <c r="F200" i="34" s="1"/>
  <c r="E205" i="34"/>
  <c r="E203" i="34"/>
  <c r="E201" i="34"/>
  <c r="E199" i="34"/>
  <c r="F193" i="34" s="1"/>
  <c r="E198" i="34"/>
  <c r="E196" i="34"/>
  <c r="E194" i="34"/>
  <c r="E192" i="34"/>
  <c r="F186" i="34" s="1"/>
  <c r="E191" i="34"/>
  <c r="E189" i="34"/>
  <c r="E187" i="34"/>
  <c r="E185" i="34"/>
  <c r="F179" i="34" s="1"/>
  <c r="E184" i="34"/>
  <c r="E182" i="34"/>
  <c r="E180" i="34"/>
  <c r="E178" i="34"/>
  <c r="F172" i="34" s="1"/>
  <c r="E177" i="34"/>
  <c r="E175" i="34"/>
  <c r="E173" i="34"/>
  <c r="E171" i="34"/>
  <c r="F165" i="34" s="1"/>
  <c r="E170" i="34"/>
  <c r="E168" i="34"/>
  <c r="E166" i="34"/>
  <c r="E164" i="34"/>
  <c r="F158" i="34" s="1"/>
  <c r="E163" i="34"/>
  <c r="E161" i="34"/>
  <c r="E159" i="34"/>
  <c r="E157" i="34"/>
  <c r="F151" i="34" s="1"/>
  <c r="E156" i="34"/>
  <c r="E154" i="34"/>
  <c r="E152" i="34"/>
  <c r="E150" i="34"/>
  <c r="F144" i="34" s="1"/>
  <c r="E149" i="34"/>
  <c r="E147" i="34"/>
  <c r="E145" i="34"/>
  <c r="E143" i="34"/>
  <c r="F137" i="34" s="1"/>
  <c r="E142" i="34"/>
  <c r="E140" i="34"/>
  <c r="E138" i="34"/>
  <c r="E136" i="34"/>
  <c r="F130" i="34" s="1"/>
  <c r="E135" i="34"/>
  <c r="E133" i="34"/>
  <c r="E131" i="34"/>
  <c r="E129" i="34"/>
  <c r="F123" i="34" s="1"/>
  <c r="E128" i="34"/>
  <c r="E126" i="34"/>
  <c r="E124" i="34"/>
  <c r="E122" i="34"/>
  <c r="F116" i="34" s="1"/>
  <c r="E121" i="34"/>
  <c r="E119" i="34"/>
  <c r="E117" i="34"/>
  <c r="E115" i="34"/>
  <c r="F109" i="34" s="1"/>
  <c r="E114" i="34"/>
  <c r="E112" i="34"/>
  <c r="E110" i="34"/>
  <c r="E108" i="34"/>
  <c r="F102" i="34" s="1"/>
  <c r="E107" i="34"/>
  <c r="E105" i="34"/>
  <c r="E103" i="34"/>
  <c r="E101" i="34"/>
  <c r="F95" i="34" s="1"/>
  <c r="E100" i="34"/>
  <c r="E98" i="34"/>
  <c r="E96" i="34"/>
  <c r="E94" i="34"/>
  <c r="F88" i="34" s="1"/>
  <c r="E93" i="34"/>
  <c r="E91" i="34"/>
  <c r="E89" i="34"/>
  <c r="E87" i="34"/>
  <c r="F81" i="34" s="1"/>
  <c r="E86" i="34"/>
  <c r="E84" i="34"/>
  <c r="E82" i="34"/>
  <c r="E80" i="34"/>
  <c r="F74" i="34" s="1"/>
  <c r="E79" i="34"/>
  <c r="E77" i="34"/>
  <c r="E75" i="34"/>
  <c r="E73" i="34"/>
  <c r="F67" i="34" s="1"/>
  <c r="E72" i="34"/>
  <c r="E70" i="34"/>
  <c r="E68" i="34"/>
  <c r="E66" i="34"/>
  <c r="F60" i="34" s="1"/>
  <c r="E65" i="34"/>
  <c r="E63" i="34"/>
  <c r="E61" i="34"/>
  <c r="E59" i="34"/>
  <c r="F53" i="34" s="1"/>
  <c r="E58" i="34"/>
  <c r="E56" i="34"/>
  <c r="E54" i="34"/>
  <c r="E52" i="34"/>
  <c r="F46" i="34" s="1"/>
  <c r="E51" i="34"/>
  <c r="E49" i="34"/>
  <c r="E47" i="34"/>
  <c r="E45" i="34"/>
  <c r="E44" i="34"/>
  <c r="E42" i="34"/>
  <c r="E40" i="34"/>
  <c r="E38" i="34"/>
  <c r="E37" i="34"/>
  <c r="E35" i="34"/>
  <c r="E33" i="34"/>
  <c r="E31" i="34"/>
  <c r="F25" i="34" s="1"/>
  <c r="E30" i="34"/>
  <c r="E28" i="34"/>
  <c r="E26" i="34"/>
  <c r="E24" i="34"/>
  <c r="F18" i="34" s="1"/>
  <c r="E23" i="34"/>
  <c r="E21" i="34"/>
  <c r="E19" i="34"/>
  <c r="E17" i="34"/>
  <c r="F11" i="34" s="1"/>
  <c r="E16" i="34"/>
  <c r="E14" i="34"/>
  <c r="E12" i="34"/>
  <c r="C8" i="34"/>
  <c r="C7" i="34"/>
  <c r="B11" i="34" s="1"/>
  <c r="C3" i="34"/>
  <c r="E598" i="33"/>
  <c r="F592" i="33" s="1"/>
  <c r="E597" i="33"/>
  <c r="E595" i="33"/>
  <c r="E593" i="33"/>
  <c r="E591" i="33"/>
  <c r="F585" i="33" s="1"/>
  <c r="E590" i="33"/>
  <c r="E588" i="33"/>
  <c r="E586" i="33"/>
  <c r="E584" i="33"/>
  <c r="F578" i="33" s="1"/>
  <c r="E583" i="33"/>
  <c r="E581" i="33"/>
  <c r="E579" i="33"/>
  <c r="E577" i="33"/>
  <c r="F571" i="33" s="1"/>
  <c r="E576" i="33"/>
  <c r="E574" i="33"/>
  <c r="E572" i="33"/>
  <c r="E570" i="33"/>
  <c r="F564" i="33" s="1"/>
  <c r="E569" i="33"/>
  <c r="E567" i="33"/>
  <c r="E565" i="33"/>
  <c r="E563" i="33"/>
  <c r="F557" i="33" s="1"/>
  <c r="E562" i="33"/>
  <c r="E560" i="33"/>
  <c r="E558" i="33"/>
  <c r="E556" i="33"/>
  <c r="F550" i="33" s="1"/>
  <c r="E555" i="33"/>
  <c r="E553" i="33"/>
  <c r="E551" i="33"/>
  <c r="E549" i="33"/>
  <c r="F543" i="33" s="1"/>
  <c r="E548" i="33"/>
  <c r="E546" i="33"/>
  <c r="E544" i="33"/>
  <c r="E542" i="33"/>
  <c r="F536" i="33" s="1"/>
  <c r="E541" i="33"/>
  <c r="E539" i="33"/>
  <c r="E537" i="33"/>
  <c r="E535" i="33"/>
  <c r="F529" i="33" s="1"/>
  <c r="E534" i="33"/>
  <c r="E532" i="33"/>
  <c r="E530" i="33"/>
  <c r="E528" i="33"/>
  <c r="F522" i="33" s="1"/>
  <c r="E527" i="33"/>
  <c r="E525" i="33"/>
  <c r="E523" i="33"/>
  <c r="E521" i="33"/>
  <c r="F515" i="33" s="1"/>
  <c r="E520" i="33"/>
  <c r="E518" i="33"/>
  <c r="E516" i="33"/>
  <c r="E514" i="33"/>
  <c r="F508" i="33" s="1"/>
  <c r="E513" i="33"/>
  <c r="E511" i="33"/>
  <c r="E509" i="33"/>
  <c r="E507" i="33"/>
  <c r="F501" i="33" s="1"/>
  <c r="E506" i="33"/>
  <c r="E504" i="33"/>
  <c r="E502" i="33"/>
  <c r="E500" i="33"/>
  <c r="F494" i="33" s="1"/>
  <c r="E499" i="33"/>
  <c r="E497" i="33"/>
  <c r="E495" i="33"/>
  <c r="E493" i="33"/>
  <c r="F487" i="33" s="1"/>
  <c r="E492" i="33"/>
  <c r="E490" i="33"/>
  <c r="E488" i="33"/>
  <c r="E486" i="33"/>
  <c r="F480" i="33" s="1"/>
  <c r="E485" i="33"/>
  <c r="E483" i="33"/>
  <c r="E481" i="33"/>
  <c r="E479" i="33"/>
  <c r="F473" i="33" s="1"/>
  <c r="E478" i="33"/>
  <c r="E476" i="33"/>
  <c r="E474" i="33"/>
  <c r="E472" i="33"/>
  <c r="F466" i="33" s="1"/>
  <c r="E471" i="33"/>
  <c r="E469" i="33"/>
  <c r="E467" i="33"/>
  <c r="E465" i="33"/>
  <c r="F459" i="33" s="1"/>
  <c r="E464" i="33"/>
  <c r="E462" i="33"/>
  <c r="E460" i="33"/>
  <c r="E458" i="33"/>
  <c r="F452" i="33" s="1"/>
  <c r="E457" i="33"/>
  <c r="E455" i="33"/>
  <c r="E453" i="33"/>
  <c r="E451" i="33"/>
  <c r="F445" i="33" s="1"/>
  <c r="E450" i="33"/>
  <c r="E448" i="33"/>
  <c r="E446" i="33"/>
  <c r="E444" i="33"/>
  <c r="F438" i="33" s="1"/>
  <c r="E443" i="33"/>
  <c r="E441" i="33"/>
  <c r="E439" i="33"/>
  <c r="E437" i="33"/>
  <c r="F431" i="33" s="1"/>
  <c r="E436" i="33"/>
  <c r="E434" i="33"/>
  <c r="E432" i="33"/>
  <c r="E430" i="33"/>
  <c r="F424" i="33" s="1"/>
  <c r="E429" i="33"/>
  <c r="E427" i="33"/>
  <c r="E425" i="33"/>
  <c r="E423" i="33"/>
  <c r="F417" i="33" s="1"/>
  <c r="E422" i="33"/>
  <c r="E420" i="33"/>
  <c r="E418" i="33"/>
  <c r="E416" i="33"/>
  <c r="F410" i="33" s="1"/>
  <c r="E415" i="33"/>
  <c r="E413" i="33"/>
  <c r="E411" i="33"/>
  <c r="E409" i="33"/>
  <c r="F403" i="33" s="1"/>
  <c r="E408" i="33"/>
  <c r="E406" i="33"/>
  <c r="E404" i="33"/>
  <c r="E402" i="33"/>
  <c r="F396" i="33" s="1"/>
  <c r="E401" i="33"/>
  <c r="E399" i="33"/>
  <c r="E397" i="33"/>
  <c r="E395" i="33"/>
  <c r="F389" i="33" s="1"/>
  <c r="E394" i="33"/>
  <c r="E392" i="33"/>
  <c r="E390" i="33"/>
  <c r="E388" i="33"/>
  <c r="F382" i="33" s="1"/>
  <c r="E387" i="33"/>
  <c r="E385" i="33"/>
  <c r="E383" i="33"/>
  <c r="E381" i="33"/>
  <c r="F375" i="33" s="1"/>
  <c r="E380" i="33"/>
  <c r="E378" i="33"/>
  <c r="E376" i="33"/>
  <c r="E374" i="33"/>
  <c r="F368" i="33" s="1"/>
  <c r="E373" i="33"/>
  <c r="E371" i="33"/>
  <c r="E369" i="33"/>
  <c r="E367" i="33"/>
  <c r="F361" i="33" s="1"/>
  <c r="E366" i="33"/>
  <c r="E364" i="33"/>
  <c r="E362" i="33"/>
  <c r="E360" i="33"/>
  <c r="F354" i="33" s="1"/>
  <c r="E359" i="33"/>
  <c r="E357" i="33"/>
  <c r="E355" i="33"/>
  <c r="E353" i="33"/>
  <c r="F347" i="33" s="1"/>
  <c r="E352" i="33"/>
  <c r="E350" i="33"/>
  <c r="E348" i="33"/>
  <c r="E346" i="33"/>
  <c r="F340" i="33" s="1"/>
  <c r="E345" i="33"/>
  <c r="E343" i="33"/>
  <c r="E341" i="33"/>
  <c r="E339" i="33"/>
  <c r="F333" i="33" s="1"/>
  <c r="E338" i="33"/>
  <c r="E336" i="33"/>
  <c r="E334" i="33"/>
  <c r="E332" i="33"/>
  <c r="F326" i="33" s="1"/>
  <c r="E331" i="33"/>
  <c r="E329" i="33"/>
  <c r="E327" i="33"/>
  <c r="E325" i="33"/>
  <c r="F319" i="33" s="1"/>
  <c r="E324" i="33"/>
  <c r="E322" i="33"/>
  <c r="E320" i="33"/>
  <c r="E318" i="33"/>
  <c r="F312" i="33" s="1"/>
  <c r="E317" i="33"/>
  <c r="E315" i="33"/>
  <c r="E313" i="33"/>
  <c r="E311" i="33"/>
  <c r="F305" i="33" s="1"/>
  <c r="E310" i="33"/>
  <c r="E308" i="33"/>
  <c r="E306" i="33"/>
  <c r="E304" i="33"/>
  <c r="F298" i="33" s="1"/>
  <c r="E303" i="33"/>
  <c r="E301" i="33"/>
  <c r="E299" i="33"/>
  <c r="E297" i="33"/>
  <c r="F291" i="33" s="1"/>
  <c r="E296" i="33"/>
  <c r="E294" i="33"/>
  <c r="E292" i="33"/>
  <c r="E290" i="33"/>
  <c r="F284" i="33" s="1"/>
  <c r="E289" i="33"/>
  <c r="E287" i="33"/>
  <c r="E285" i="33"/>
  <c r="E283" i="33"/>
  <c r="F277" i="33" s="1"/>
  <c r="E282" i="33"/>
  <c r="E280" i="33"/>
  <c r="E278" i="33"/>
  <c r="E276" i="33"/>
  <c r="F270" i="33" s="1"/>
  <c r="E275" i="33"/>
  <c r="E273" i="33"/>
  <c r="E271" i="33"/>
  <c r="E269" i="33"/>
  <c r="F263" i="33" s="1"/>
  <c r="E268" i="33"/>
  <c r="E266" i="33"/>
  <c r="E264" i="33"/>
  <c r="E262" i="33"/>
  <c r="F256" i="33" s="1"/>
  <c r="E261" i="33"/>
  <c r="E259" i="33"/>
  <c r="E257" i="33"/>
  <c r="E255" i="33"/>
  <c r="F249" i="33" s="1"/>
  <c r="E254" i="33"/>
  <c r="E252" i="33"/>
  <c r="E250" i="33"/>
  <c r="E248" i="33"/>
  <c r="F242" i="33" s="1"/>
  <c r="E247" i="33"/>
  <c r="E245" i="33"/>
  <c r="E243" i="33"/>
  <c r="E241" i="33"/>
  <c r="F235" i="33" s="1"/>
  <c r="E240" i="33"/>
  <c r="E238" i="33"/>
  <c r="E236" i="33"/>
  <c r="E234" i="33"/>
  <c r="F228" i="33" s="1"/>
  <c r="E233" i="33"/>
  <c r="E231" i="33"/>
  <c r="E229" i="33"/>
  <c r="E227" i="33"/>
  <c r="F221" i="33" s="1"/>
  <c r="E226" i="33"/>
  <c r="E224" i="33"/>
  <c r="E222" i="33"/>
  <c r="E220" i="33"/>
  <c r="F214" i="33" s="1"/>
  <c r="E219" i="33"/>
  <c r="E217" i="33"/>
  <c r="E215" i="33"/>
  <c r="E213" i="33"/>
  <c r="F207" i="33" s="1"/>
  <c r="E212" i="33"/>
  <c r="E210" i="33"/>
  <c r="E208" i="33"/>
  <c r="E206" i="33"/>
  <c r="F200" i="33" s="1"/>
  <c r="E205" i="33"/>
  <c r="E203" i="33"/>
  <c r="E201" i="33"/>
  <c r="E199" i="33"/>
  <c r="F193" i="33" s="1"/>
  <c r="E198" i="33"/>
  <c r="E196" i="33"/>
  <c r="E194" i="33"/>
  <c r="E192" i="33"/>
  <c r="F186" i="33" s="1"/>
  <c r="E191" i="33"/>
  <c r="E189" i="33"/>
  <c r="E187" i="33"/>
  <c r="E185" i="33"/>
  <c r="F179" i="33" s="1"/>
  <c r="E184" i="33"/>
  <c r="E182" i="33"/>
  <c r="E180" i="33"/>
  <c r="E178" i="33"/>
  <c r="F172" i="33" s="1"/>
  <c r="E177" i="33"/>
  <c r="E175" i="33"/>
  <c r="E173" i="33"/>
  <c r="E171" i="33"/>
  <c r="F165" i="33" s="1"/>
  <c r="E170" i="33"/>
  <c r="E168" i="33"/>
  <c r="E166" i="33"/>
  <c r="E164" i="33"/>
  <c r="F158" i="33" s="1"/>
  <c r="E163" i="33"/>
  <c r="E161" i="33"/>
  <c r="E159" i="33"/>
  <c r="E157" i="33"/>
  <c r="F151" i="33" s="1"/>
  <c r="E156" i="33"/>
  <c r="E154" i="33"/>
  <c r="E152" i="33"/>
  <c r="E150" i="33"/>
  <c r="F144" i="33" s="1"/>
  <c r="E149" i="33"/>
  <c r="E147" i="33"/>
  <c r="E145" i="33"/>
  <c r="E143" i="33"/>
  <c r="F137" i="33" s="1"/>
  <c r="E142" i="33"/>
  <c r="E140" i="33"/>
  <c r="E138" i="33"/>
  <c r="E136" i="33"/>
  <c r="F130" i="33" s="1"/>
  <c r="E135" i="33"/>
  <c r="E133" i="33"/>
  <c r="E131" i="33"/>
  <c r="E129" i="33"/>
  <c r="F123" i="33" s="1"/>
  <c r="E128" i="33"/>
  <c r="E126" i="33"/>
  <c r="E124" i="33"/>
  <c r="E122" i="33"/>
  <c r="F116" i="33" s="1"/>
  <c r="E121" i="33"/>
  <c r="E119" i="33"/>
  <c r="E117" i="33"/>
  <c r="E115" i="33"/>
  <c r="F109" i="33" s="1"/>
  <c r="E114" i="33"/>
  <c r="E112" i="33"/>
  <c r="E110" i="33"/>
  <c r="E108" i="33"/>
  <c r="F102" i="33" s="1"/>
  <c r="E107" i="33"/>
  <c r="E105" i="33"/>
  <c r="E103" i="33"/>
  <c r="E101" i="33"/>
  <c r="F95" i="33" s="1"/>
  <c r="E100" i="33"/>
  <c r="E98" i="33"/>
  <c r="E96" i="33"/>
  <c r="E94" i="33"/>
  <c r="F88" i="33" s="1"/>
  <c r="E93" i="33"/>
  <c r="E91" i="33"/>
  <c r="E89" i="33"/>
  <c r="E87" i="33"/>
  <c r="F81" i="33" s="1"/>
  <c r="E86" i="33"/>
  <c r="E84" i="33"/>
  <c r="E82" i="33"/>
  <c r="E80" i="33"/>
  <c r="F74" i="33" s="1"/>
  <c r="E79" i="33"/>
  <c r="E77" i="33"/>
  <c r="E75" i="33"/>
  <c r="E73" i="33"/>
  <c r="F67" i="33" s="1"/>
  <c r="E72" i="33"/>
  <c r="E70" i="33"/>
  <c r="E68" i="33"/>
  <c r="E66" i="33"/>
  <c r="F60" i="33" s="1"/>
  <c r="E65" i="33"/>
  <c r="E63" i="33"/>
  <c r="E61" i="33"/>
  <c r="E59" i="33"/>
  <c r="F53" i="33" s="1"/>
  <c r="E58" i="33"/>
  <c r="E56" i="33"/>
  <c r="E54" i="33"/>
  <c r="E52" i="33"/>
  <c r="F46" i="33" s="1"/>
  <c r="E51" i="33"/>
  <c r="E49" i="33"/>
  <c r="E47" i="33"/>
  <c r="E45" i="33"/>
  <c r="E44" i="33"/>
  <c r="E42" i="33"/>
  <c r="E40" i="33"/>
  <c r="E38" i="33"/>
  <c r="E37" i="33"/>
  <c r="E35" i="33"/>
  <c r="E33" i="33"/>
  <c r="E31" i="33"/>
  <c r="F25" i="33" s="1"/>
  <c r="E30" i="33"/>
  <c r="E28" i="33"/>
  <c r="E26" i="33"/>
  <c r="E24" i="33"/>
  <c r="F18" i="33" s="1"/>
  <c r="E23" i="33"/>
  <c r="E21" i="33"/>
  <c r="E19" i="33"/>
  <c r="E17" i="33"/>
  <c r="F11" i="33" s="1"/>
  <c r="E16" i="33"/>
  <c r="E14" i="33"/>
  <c r="E12" i="33"/>
  <c r="C8" i="33"/>
  <c r="C7" i="33"/>
  <c r="B11" i="33" s="1"/>
  <c r="C3" i="33"/>
  <c r="E598" i="32"/>
  <c r="F592" i="32" s="1"/>
  <c r="E597" i="32"/>
  <c r="E595" i="32"/>
  <c r="E593" i="32"/>
  <c r="E591" i="32"/>
  <c r="F585" i="32" s="1"/>
  <c r="E590" i="32"/>
  <c r="E588" i="32"/>
  <c r="E586" i="32"/>
  <c r="E584" i="32"/>
  <c r="F578" i="32" s="1"/>
  <c r="E583" i="32"/>
  <c r="E581" i="32"/>
  <c r="E579" i="32"/>
  <c r="E577" i="32"/>
  <c r="F571" i="32" s="1"/>
  <c r="E576" i="32"/>
  <c r="E574" i="32"/>
  <c r="E572" i="32"/>
  <c r="E570" i="32"/>
  <c r="F564" i="32" s="1"/>
  <c r="E569" i="32"/>
  <c r="E567" i="32"/>
  <c r="E565" i="32"/>
  <c r="E563" i="32"/>
  <c r="F557" i="32" s="1"/>
  <c r="E562" i="32"/>
  <c r="E560" i="32"/>
  <c r="E558" i="32"/>
  <c r="E556" i="32"/>
  <c r="F550" i="32" s="1"/>
  <c r="E555" i="32"/>
  <c r="E553" i="32"/>
  <c r="E551" i="32"/>
  <c r="E549" i="32"/>
  <c r="F543" i="32" s="1"/>
  <c r="E548" i="32"/>
  <c r="E546" i="32"/>
  <c r="E544" i="32"/>
  <c r="E542" i="32"/>
  <c r="F536" i="32" s="1"/>
  <c r="E541" i="32"/>
  <c r="E539" i="32"/>
  <c r="E537" i="32"/>
  <c r="E535" i="32"/>
  <c r="F529" i="32" s="1"/>
  <c r="E534" i="32"/>
  <c r="E532" i="32"/>
  <c r="E530" i="32"/>
  <c r="E528" i="32"/>
  <c r="F522" i="32" s="1"/>
  <c r="E527" i="32"/>
  <c r="E525" i="32"/>
  <c r="E523" i="32"/>
  <c r="E521" i="32"/>
  <c r="F515" i="32" s="1"/>
  <c r="E520" i="32"/>
  <c r="E518" i="32"/>
  <c r="E516" i="32"/>
  <c r="E514" i="32"/>
  <c r="F508" i="32" s="1"/>
  <c r="E513" i="32"/>
  <c r="E511" i="32"/>
  <c r="E509" i="32"/>
  <c r="E507" i="32"/>
  <c r="F501" i="32" s="1"/>
  <c r="E506" i="32"/>
  <c r="E504" i="32"/>
  <c r="E502" i="32"/>
  <c r="E500" i="32"/>
  <c r="F494" i="32" s="1"/>
  <c r="E499" i="32"/>
  <c r="E497" i="32"/>
  <c r="E495" i="32"/>
  <c r="E493" i="32"/>
  <c r="F487" i="32" s="1"/>
  <c r="E492" i="32"/>
  <c r="E490" i="32"/>
  <c r="E488" i="32"/>
  <c r="E486" i="32"/>
  <c r="F480" i="32" s="1"/>
  <c r="E485" i="32"/>
  <c r="E483" i="32"/>
  <c r="E481" i="32"/>
  <c r="E479" i="32"/>
  <c r="F473" i="32" s="1"/>
  <c r="E478" i="32"/>
  <c r="E476" i="32"/>
  <c r="E474" i="32"/>
  <c r="E472" i="32"/>
  <c r="F466" i="32" s="1"/>
  <c r="E471" i="32"/>
  <c r="E469" i="32"/>
  <c r="E467" i="32"/>
  <c r="E465" i="32"/>
  <c r="F459" i="32" s="1"/>
  <c r="E464" i="32"/>
  <c r="E462" i="32"/>
  <c r="E460" i="32"/>
  <c r="E458" i="32"/>
  <c r="F452" i="32" s="1"/>
  <c r="E457" i="32"/>
  <c r="E455" i="32"/>
  <c r="E453" i="32"/>
  <c r="E451" i="32"/>
  <c r="F445" i="32" s="1"/>
  <c r="E450" i="32"/>
  <c r="E448" i="32"/>
  <c r="E446" i="32"/>
  <c r="E444" i="32"/>
  <c r="F438" i="32" s="1"/>
  <c r="E443" i="32"/>
  <c r="E441" i="32"/>
  <c r="E439" i="32"/>
  <c r="E437" i="32"/>
  <c r="F431" i="32" s="1"/>
  <c r="E436" i="32"/>
  <c r="E434" i="32"/>
  <c r="E432" i="32"/>
  <c r="E430" i="32"/>
  <c r="F424" i="32" s="1"/>
  <c r="E429" i="32"/>
  <c r="E427" i="32"/>
  <c r="E425" i="32"/>
  <c r="E423" i="32"/>
  <c r="F417" i="32" s="1"/>
  <c r="E422" i="32"/>
  <c r="E420" i="32"/>
  <c r="E418" i="32"/>
  <c r="E416" i="32"/>
  <c r="F410" i="32" s="1"/>
  <c r="E415" i="32"/>
  <c r="E413" i="32"/>
  <c r="E411" i="32"/>
  <c r="E409" i="32"/>
  <c r="F403" i="32" s="1"/>
  <c r="E408" i="32"/>
  <c r="E406" i="32"/>
  <c r="E404" i="32"/>
  <c r="E402" i="32"/>
  <c r="F396" i="32" s="1"/>
  <c r="E401" i="32"/>
  <c r="E399" i="32"/>
  <c r="E397" i="32"/>
  <c r="E395" i="32"/>
  <c r="F389" i="32" s="1"/>
  <c r="E394" i="32"/>
  <c r="E392" i="32"/>
  <c r="E390" i="32"/>
  <c r="E388" i="32"/>
  <c r="F382" i="32" s="1"/>
  <c r="E387" i="32"/>
  <c r="E385" i="32"/>
  <c r="E383" i="32"/>
  <c r="E381" i="32"/>
  <c r="F375" i="32" s="1"/>
  <c r="E380" i="32"/>
  <c r="E378" i="32"/>
  <c r="E376" i="32"/>
  <c r="E374" i="32"/>
  <c r="F368" i="32" s="1"/>
  <c r="E373" i="32"/>
  <c r="E371" i="32"/>
  <c r="E369" i="32"/>
  <c r="E367" i="32"/>
  <c r="F361" i="32" s="1"/>
  <c r="E366" i="32"/>
  <c r="E364" i="32"/>
  <c r="E362" i="32"/>
  <c r="E360" i="32"/>
  <c r="F354" i="32" s="1"/>
  <c r="E359" i="32"/>
  <c r="E357" i="32"/>
  <c r="E355" i="32"/>
  <c r="E353" i="32"/>
  <c r="F347" i="32" s="1"/>
  <c r="E352" i="32"/>
  <c r="E350" i="32"/>
  <c r="E348" i="32"/>
  <c r="E346" i="32"/>
  <c r="F340" i="32" s="1"/>
  <c r="E345" i="32"/>
  <c r="E343" i="32"/>
  <c r="E341" i="32"/>
  <c r="E339" i="32"/>
  <c r="F333" i="32" s="1"/>
  <c r="E338" i="32"/>
  <c r="E336" i="32"/>
  <c r="E334" i="32"/>
  <c r="E332" i="32"/>
  <c r="F326" i="32" s="1"/>
  <c r="E331" i="32"/>
  <c r="E329" i="32"/>
  <c r="E327" i="32"/>
  <c r="E325" i="32"/>
  <c r="F319" i="32" s="1"/>
  <c r="E324" i="32"/>
  <c r="E322" i="32"/>
  <c r="E320" i="32"/>
  <c r="E318" i="32"/>
  <c r="F312" i="32" s="1"/>
  <c r="E317" i="32"/>
  <c r="E315" i="32"/>
  <c r="E313" i="32"/>
  <c r="E311" i="32"/>
  <c r="F305" i="32" s="1"/>
  <c r="E310" i="32"/>
  <c r="E308" i="32"/>
  <c r="E306" i="32"/>
  <c r="E304" i="32"/>
  <c r="F298" i="32" s="1"/>
  <c r="E303" i="32"/>
  <c r="E301" i="32"/>
  <c r="E299" i="32"/>
  <c r="E297" i="32"/>
  <c r="F291" i="32" s="1"/>
  <c r="E296" i="32"/>
  <c r="E294" i="32"/>
  <c r="E292" i="32"/>
  <c r="E290" i="32"/>
  <c r="F284" i="32" s="1"/>
  <c r="E289" i="32"/>
  <c r="E287" i="32"/>
  <c r="E285" i="32"/>
  <c r="E283" i="32"/>
  <c r="F277" i="32" s="1"/>
  <c r="E282" i="32"/>
  <c r="E280" i="32"/>
  <c r="E278" i="32"/>
  <c r="E276" i="32"/>
  <c r="F270" i="32" s="1"/>
  <c r="E275" i="32"/>
  <c r="E273" i="32"/>
  <c r="E271" i="32"/>
  <c r="E269" i="32"/>
  <c r="F263" i="32" s="1"/>
  <c r="E268" i="32"/>
  <c r="E266" i="32"/>
  <c r="E264" i="32"/>
  <c r="E262" i="32"/>
  <c r="F256" i="32" s="1"/>
  <c r="E261" i="32"/>
  <c r="E259" i="32"/>
  <c r="E257" i="32"/>
  <c r="E255" i="32"/>
  <c r="F249" i="32" s="1"/>
  <c r="E254" i="32"/>
  <c r="E252" i="32"/>
  <c r="E250" i="32"/>
  <c r="E248" i="32"/>
  <c r="F242" i="32" s="1"/>
  <c r="E247" i="32"/>
  <c r="E245" i="32"/>
  <c r="E243" i="32"/>
  <c r="E241" i="32"/>
  <c r="F235" i="32" s="1"/>
  <c r="E240" i="32"/>
  <c r="E238" i="32"/>
  <c r="E236" i="32"/>
  <c r="E234" i="32"/>
  <c r="F228" i="32" s="1"/>
  <c r="E233" i="32"/>
  <c r="E231" i="32"/>
  <c r="E229" i="32"/>
  <c r="E227" i="32"/>
  <c r="F221" i="32" s="1"/>
  <c r="E226" i="32"/>
  <c r="E224" i="32"/>
  <c r="E222" i="32"/>
  <c r="E220" i="32"/>
  <c r="F214" i="32" s="1"/>
  <c r="E219" i="32"/>
  <c r="E217" i="32"/>
  <c r="E215" i="32"/>
  <c r="E213" i="32"/>
  <c r="F207" i="32" s="1"/>
  <c r="E212" i="32"/>
  <c r="E210" i="32"/>
  <c r="E208" i="32"/>
  <c r="E206" i="32"/>
  <c r="F200" i="32" s="1"/>
  <c r="E205" i="32"/>
  <c r="E203" i="32"/>
  <c r="E201" i="32"/>
  <c r="E199" i="32"/>
  <c r="F193" i="32" s="1"/>
  <c r="E198" i="32"/>
  <c r="E196" i="32"/>
  <c r="E194" i="32"/>
  <c r="E192" i="32"/>
  <c r="F186" i="32" s="1"/>
  <c r="E191" i="32"/>
  <c r="E189" i="32"/>
  <c r="E187" i="32"/>
  <c r="E185" i="32"/>
  <c r="F179" i="32" s="1"/>
  <c r="E184" i="32"/>
  <c r="E182" i="32"/>
  <c r="E180" i="32"/>
  <c r="E178" i="32"/>
  <c r="F172" i="32" s="1"/>
  <c r="E177" i="32"/>
  <c r="E175" i="32"/>
  <c r="E173" i="32"/>
  <c r="E171" i="32"/>
  <c r="F165" i="32" s="1"/>
  <c r="E170" i="32"/>
  <c r="E168" i="32"/>
  <c r="E166" i="32"/>
  <c r="E164" i="32"/>
  <c r="F158" i="32" s="1"/>
  <c r="E163" i="32"/>
  <c r="E161" i="32"/>
  <c r="E159" i="32"/>
  <c r="E157" i="32"/>
  <c r="F151" i="32" s="1"/>
  <c r="E156" i="32"/>
  <c r="E154" i="32"/>
  <c r="E152" i="32"/>
  <c r="E150" i="32"/>
  <c r="F144" i="32" s="1"/>
  <c r="E149" i="32"/>
  <c r="E147" i="32"/>
  <c r="E145" i="32"/>
  <c r="E143" i="32"/>
  <c r="F137" i="32" s="1"/>
  <c r="E142" i="32"/>
  <c r="E140" i="32"/>
  <c r="E138" i="32"/>
  <c r="E136" i="32"/>
  <c r="F130" i="32" s="1"/>
  <c r="E135" i="32"/>
  <c r="E133" i="32"/>
  <c r="E131" i="32"/>
  <c r="E129" i="32"/>
  <c r="F123" i="32" s="1"/>
  <c r="E128" i="32"/>
  <c r="E126" i="32"/>
  <c r="E124" i="32"/>
  <c r="E122" i="32"/>
  <c r="F116" i="32" s="1"/>
  <c r="E121" i="32"/>
  <c r="E119" i="32"/>
  <c r="E117" i="32"/>
  <c r="E115" i="32"/>
  <c r="F109" i="32" s="1"/>
  <c r="E114" i="32"/>
  <c r="E112" i="32"/>
  <c r="E110" i="32"/>
  <c r="E108" i="32"/>
  <c r="F102" i="32" s="1"/>
  <c r="E107" i="32"/>
  <c r="E105" i="32"/>
  <c r="E103" i="32"/>
  <c r="E101" i="32"/>
  <c r="F95" i="32" s="1"/>
  <c r="E100" i="32"/>
  <c r="E98" i="32"/>
  <c r="E96" i="32"/>
  <c r="E94" i="32"/>
  <c r="F88" i="32" s="1"/>
  <c r="E93" i="32"/>
  <c r="E91" i="32"/>
  <c r="E89" i="32"/>
  <c r="E87" i="32"/>
  <c r="F81" i="32" s="1"/>
  <c r="E86" i="32"/>
  <c r="E84" i="32"/>
  <c r="E82" i="32"/>
  <c r="E80" i="32"/>
  <c r="F74" i="32" s="1"/>
  <c r="E79" i="32"/>
  <c r="E77" i="32"/>
  <c r="E75" i="32"/>
  <c r="E73" i="32"/>
  <c r="F67" i="32" s="1"/>
  <c r="E72" i="32"/>
  <c r="E70" i="32"/>
  <c r="E68" i="32"/>
  <c r="E66" i="32"/>
  <c r="F60" i="32" s="1"/>
  <c r="E65" i="32"/>
  <c r="E63" i="32"/>
  <c r="E61" i="32"/>
  <c r="E59" i="32"/>
  <c r="E58" i="32"/>
  <c r="E56" i="32"/>
  <c r="E54" i="32"/>
  <c r="E52" i="32"/>
  <c r="E51" i="32"/>
  <c r="E49" i="32"/>
  <c r="E47" i="32"/>
  <c r="E45" i="32"/>
  <c r="F39" i="32" s="1"/>
  <c r="E44" i="32"/>
  <c r="E42" i="32"/>
  <c r="E40" i="32"/>
  <c r="E38" i="32"/>
  <c r="F32" i="32" s="1"/>
  <c r="E37" i="32"/>
  <c r="E35" i="32"/>
  <c r="E33" i="32"/>
  <c r="E31" i="32"/>
  <c r="F25" i="32" s="1"/>
  <c r="E30" i="32"/>
  <c r="E28" i="32"/>
  <c r="E26" i="32"/>
  <c r="E24" i="32"/>
  <c r="F18" i="32" s="1"/>
  <c r="E23" i="32"/>
  <c r="E21" i="32"/>
  <c r="E19" i="32"/>
  <c r="E17" i="32"/>
  <c r="F11" i="32" s="1"/>
  <c r="E16" i="32"/>
  <c r="E14" i="32"/>
  <c r="E12" i="32"/>
  <c r="C8" i="32"/>
  <c r="C7" i="32"/>
  <c r="C11" i="32" s="1"/>
  <c r="C12" i="32" s="1"/>
  <c r="C13" i="32" s="1"/>
  <c r="C14" i="32" s="1"/>
  <c r="C15" i="32" s="1"/>
  <c r="C16" i="32" s="1"/>
  <c r="C17" i="32" s="1"/>
  <c r="C18" i="32" s="1"/>
  <c r="C19" i="32" s="1"/>
  <c r="C20" i="32" s="1"/>
  <c r="C21" i="32" s="1"/>
  <c r="C22" i="32" s="1"/>
  <c r="C23" i="32" s="1"/>
  <c r="C24" i="32" s="1"/>
  <c r="C25" i="32" s="1"/>
  <c r="C26" i="32" s="1"/>
  <c r="C27" i="32" s="1"/>
  <c r="C28" i="32" s="1"/>
  <c r="C29" i="32" s="1"/>
  <c r="C30" i="32" s="1"/>
  <c r="C31" i="32" s="1"/>
  <c r="C32" i="32" s="1"/>
  <c r="C33" i="32" s="1"/>
  <c r="C34" i="32" s="1"/>
  <c r="C35" i="32" s="1"/>
  <c r="C36" i="32" s="1"/>
  <c r="C37" i="32" s="1"/>
  <c r="C38" i="32" s="1"/>
  <c r="C39" i="32" s="1"/>
  <c r="C40" i="32" s="1"/>
  <c r="C41" i="32" s="1"/>
  <c r="C42" i="32" s="1"/>
  <c r="C43" i="32" s="1"/>
  <c r="C44" i="32" s="1"/>
  <c r="C45" i="32" s="1"/>
  <c r="C46" i="32" s="1"/>
  <c r="C47" i="32" s="1"/>
  <c r="C48" i="32" s="1"/>
  <c r="C49" i="32" s="1"/>
  <c r="C50" i="32" s="1"/>
  <c r="C51" i="32" s="1"/>
  <c r="C52" i="32" s="1"/>
  <c r="C53" i="32" s="1"/>
  <c r="C54" i="32" s="1"/>
  <c r="C55" i="32" s="1"/>
  <c r="C56" i="32" s="1"/>
  <c r="C57" i="32" s="1"/>
  <c r="C58" i="32" s="1"/>
  <c r="C59" i="32" s="1"/>
  <c r="C60" i="32" s="1"/>
  <c r="C61" i="32" s="1"/>
  <c r="C62" i="32" s="1"/>
  <c r="C63" i="32" s="1"/>
  <c r="C64" i="32" s="1"/>
  <c r="C65" i="32" s="1"/>
  <c r="C66" i="32" s="1"/>
  <c r="C67" i="32" s="1"/>
  <c r="C68" i="32" s="1"/>
  <c r="C69" i="32" s="1"/>
  <c r="C70" i="32" s="1"/>
  <c r="C71" i="32" s="1"/>
  <c r="C72" i="32" s="1"/>
  <c r="C73" i="32" s="1"/>
  <c r="C74" i="32" s="1"/>
  <c r="C75" i="32" s="1"/>
  <c r="C76" i="32" s="1"/>
  <c r="C77" i="32" s="1"/>
  <c r="C78" i="32" s="1"/>
  <c r="C79" i="32" s="1"/>
  <c r="C80" i="32" s="1"/>
  <c r="C81" i="32" s="1"/>
  <c r="C82" i="32" s="1"/>
  <c r="C83" i="32" s="1"/>
  <c r="C84" i="32" s="1"/>
  <c r="C85" i="32" s="1"/>
  <c r="C86" i="32" s="1"/>
  <c r="C87" i="32" s="1"/>
  <c r="C88" i="32" s="1"/>
  <c r="C89" i="32" s="1"/>
  <c r="C90" i="32" s="1"/>
  <c r="C91" i="32" s="1"/>
  <c r="C92" i="32" s="1"/>
  <c r="C93" i="32" s="1"/>
  <c r="C94" i="32" s="1"/>
  <c r="C95" i="32" s="1"/>
  <c r="C96" i="32" s="1"/>
  <c r="C97" i="32" s="1"/>
  <c r="C98" i="32" s="1"/>
  <c r="C99" i="32" s="1"/>
  <c r="C100" i="32" s="1"/>
  <c r="C101" i="32" s="1"/>
  <c r="C102" i="32" s="1"/>
  <c r="C103" i="32" s="1"/>
  <c r="C104" i="32" s="1"/>
  <c r="C105" i="32" s="1"/>
  <c r="C106" i="32" s="1"/>
  <c r="C107" i="32" s="1"/>
  <c r="C108" i="32" s="1"/>
  <c r="C109" i="32" s="1"/>
  <c r="C110" i="32" s="1"/>
  <c r="C111" i="32" s="1"/>
  <c r="C112" i="32" s="1"/>
  <c r="C113" i="32" s="1"/>
  <c r="C114" i="32" s="1"/>
  <c r="C115" i="32" s="1"/>
  <c r="C116" i="32" s="1"/>
  <c r="C117" i="32" s="1"/>
  <c r="C118" i="32" s="1"/>
  <c r="C119" i="32" s="1"/>
  <c r="C120" i="32" s="1"/>
  <c r="C121" i="32" s="1"/>
  <c r="C122" i="32" s="1"/>
  <c r="C123" i="32" s="1"/>
  <c r="C124" i="32" s="1"/>
  <c r="C125" i="32" s="1"/>
  <c r="C126" i="32" s="1"/>
  <c r="C127" i="32" s="1"/>
  <c r="C128" i="32" s="1"/>
  <c r="C129" i="32" s="1"/>
  <c r="C130" i="32" s="1"/>
  <c r="C131" i="32" s="1"/>
  <c r="C132" i="32" s="1"/>
  <c r="C133" i="32" s="1"/>
  <c r="C134" i="32" s="1"/>
  <c r="C135" i="32" s="1"/>
  <c r="C136" i="32" s="1"/>
  <c r="C137" i="32" s="1"/>
  <c r="C138" i="32" s="1"/>
  <c r="C139" i="32" s="1"/>
  <c r="C140" i="32" s="1"/>
  <c r="C141" i="32" s="1"/>
  <c r="C142" i="32" s="1"/>
  <c r="C143" i="32" s="1"/>
  <c r="C144" i="32" s="1"/>
  <c r="C145" i="32" s="1"/>
  <c r="C146" i="32" s="1"/>
  <c r="C147" i="32" s="1"/>
  <c r="C148" i="32" s="1"/>
  <c r="C149" i="32" s="1"/>
  <c r="C150" i="32" s="1"/>
  <c r="C151" i="32" s="1"/>
  <c r="C152" i="32" s="1"/>
  <c r="C153" i="32" s="1"/>
  <c r="C154" i="32" s="1"/>
  <c r="C155" i="32" s="1"/>
  <c r="C156" i="32" s="1"/>
  <c r="C157" i="32" s="1"/>
  <c r="C158" i="32" s="1"/>
  <c r="C159" i="32" s="1"/>
  <c r="C160" i="32" s="1"/>
  <c r="C161" i="32" s="1"/>
  <c r="C162" i="32" s="1"/>
  <c r="C163" i="32" s="1"/>
  <c r="C164" i="32" s="1"/>
  <c r="C165" i="32" s="1"/>
  <c r="C166" i="32" s="1"/>
  <c r="C167" i="32" s="1"/>
  <c r="C168" i="32" s="1"/>
  <c r="C169" i="32" s="1"/>
  <c r="C170" i="32" s="1"/>
  <c r="C171" i="32" s="1"/>
  <c r="C172" i="32" s="1"/>
  <c r="C173" i="32" s="1"/>
  <c r="C174" i="32" s="1"/>
  <c r="C175" i="32" s="1"/>
  <c r="C176" i="32" s="1"/>
  <c r="C177" i="32" s="1"/>
  <c r="C178" i="32" s="1"/>
  <c r="C179" i="32" s="1"/>
  <c r="C180" i="32" s="1"/>
  <c r="C181" i="32" s="1"/>
  <c r="C182" i="32" s="1"/>
  <c r="C183" i="32" s="1"/>
  <c r="C184" i="32" s="1"/>
  <c r="C185" i="32" s="1"/>
  <c r="C186" i="32" s="1"/>
  <c r="C187" i="32" s="1"/>
  <c r="C188" i="32" s="1"/>
  <c r="C189" i="32" s="1"/>
  <c r="C190" i="32" s="1"/>
  <c r="C191" i="32" s="1"/>
  <c r="C192" i="32" s="1"/>
  <c r="C193" i="32" s="1"/>
  <c r="C194" i="32" s="1"/>
  <c r="C195" i="32" s="1"/>
  <c r="C196" i="32" s="1"/>
  <c r="C197" i="32" s="1"/>
  <c r="C198" i="32" s="1"/>
  <c r="C199" i="32" s="1"/>
  <c r="C200" i="32" s="1"/>
  <c r="C201" i="32" s="1"/>
  <c r="C202" i="32" s="1"/>
  <c r="C203" i="32" s="1"/>
  <c r="C204" i="32" s="1"/>
  <c r="C205" i="32" s="1"/>
  <c r="C206" i="32" s="1"/>
  <c r="C207" i="32" s="1"/>
  <c r="C208" i="32" s="1"/>
  <c r="C209" i="32" s="1"/>
  <c r="C210" i="32" s="1"/>
  <c r="C211" i="32" s="1"/>
  <c r="C212" i="32" s="1"/>
  <c r="C213" i="32" s="1"/>
  <c r="C214" i="32" s="1"/>
  <c r="C215" i="32" s="1"/>
  <c r="C216" i="32" s="1"/>
  <c r="C217" i="32" s="1"/>
  <c r="C218" i="32" s="1"/>
  <c r="C219" i="32" s="1"/>
  <c r="C220" i="32" s="1"/>
  <c r="C221" i="32" s="1"/>
  <c r="C222" i="32" s="1"/>
  <c r="C223" i="32" s="1"/>
  <c r="C224" i="32" s="1"/>
  <c r="C225" i="32" s="1"/>
  <c r="C226" i="32" s="1"/>
  <c r="C227" i="32" s="1"/>
  <c r="C228" i="32" s="1"/>
  <c r="C229" i="32" s="1"/>
  <c r="C230" i="32" s="1"/>
  <c r="C231" i="32" s="1"/>
  <c r="C232" i="32" s="1"/>
  <c r="C233" i="32" s="1"/>
  <c r="C234" i="32" s="1"/>
  <c r="C235" i="32" s="1"/>
  <c r="C236" i="32" s="1"/>
  <c r="C237" i="32" s="1"/>
  <c r="C238" i="32" s="1"/>
  <c r="C239" i="32" s="1"/>
  <c r="C240" i="32" s="1"/>
  <c r="C241" i="32" s="1"/>
  <c r="C242" i="32" s="1"/>
  <c r="C243" i="32" s="1"/>
  <c r="C244" i="32" s="1"/>
  <c r="C245" i="32" s="1"/>
  <c r="C246" i="32" s="1"/>
  <c r="C247" i="32" s="1"/>
  <c r="C248" i="32" s="1"/>
  <c r="C249" i="32" s="1"/>
  <c r="C250" i="32" s="1"/>
  <c r="C251" i="32" s="1"/>
  <c r="C252" i="32" s="1"/>
  <c r="C253" i="32" s="1"/>
  <c r="C254" i="32" s="1"/>
  <c r="C255" i="32" s="1"/>
  <c r="C256" i="32" s="1"/>
  <c r="C257" i="32" s="1"/>
  <c r="C258" i="32" s="1"/>
  <c r="C259" i="32" s="1"/>
  <c r="C260" i="32" s="1"/>
  <c r="C261" i="32" s="1"/>
  <c r="C262" i="32" s="1"/>
  <c r="C263" i="32" s="1"/>
  <c r="C264" i="32" s="1"/>
  <c r="C265" i="32" s="1"/>
  <c r="C266" i="32" s="1"/>
  <c r="C267" i="32" s="1"/>
  <c r="C268" i="32" s="1"/>
  <c r="C269" i="32" s="1"/>
  <c r="C270" i="32" s="1"/>
  <c r="C271" i="32" s="1"/>
  <c r="C272" i="32" s="1"/>
  <c r="C273" i="32" s="1"/>
  <c r="C274" i="32" s="1"/>
  <c r="C275" i="32" s="1"/>
  <c r="C276" i="32" s="1"/>
  <c r="C277" i="32" s="1"/>
  <c r="C278" i="32" s="1"/>
  <c r="C279" i="32" s="1"/>
  <c r="C280" i="32" s="1"/>
  <c r="C281" i="32" s="1"/>
  <c r="C282" i="32" s="1"/>
  <c r="C283" i="32" s="1"/>
  <c r="C284" i="32" s="1"/>
  <c r="C285" i="32" s="1"/>
  <c r="C286" i="32" s="1"/>
  <c r="C287" i="32" s="1"/>
  <c r="C288" i="32" s="1"/>
  <c r="C289" i="32" s="1"/>
  <c r="C290" i="32" s="1"/>
  <c r="C291" i="32" s="1"/>
  <c r="C292" i="32" s="1"/>
  <c r="C293" i="32" s="1"/>
  <c r="C294" i="32" s="1"/>
  <c r="C295" i="32" s="1"/>
  <c r="C296" i="32" s="1"/>
  <c r="C297" i="32" s="1"/>
  <c r="C298" i="32" s="1"/>
  <c r="C299" i="32" s="1"/>
  <c r="C300" i="32" s="1"/>
  <c r="C301" i="32" s="1"/>
  <c r="C302" i="32" s="1"/>
  <c r="C303" i="32" s="1"/>
  <c r="C304" i="32" s="1"/>
  <c r="C305" i="32" s="1"/>
  <c r="C306" i="32" s="1"/>
  <c r="C307" i="32" s="1"/>
  <c r="C308" i="32" s="1"/>
  <c r="C309" i="32" s="1"/>
  <c r="C310" i="32" s="1"/>
  <c r="C311" i="32" s="1"/>
  <c r="C312" i="32" s="1"/>
  <c r="C313" i="32" s="1"/>
  <c r="C314" i="32" s="1"/>
  <c r="C315" i="32" s="1"/>
  <c r="C316" i="32" s="1"/>
  <c r="C317" i="32" s="1"/>
  <c r="C318" i="32" s="1"/>
  <c r="C319" i="32" s="1"/>
  <c r="C320" i="32" s="1"/>
  <c r="C321" i="32" s="1"/>
  <c r="C322" i="32" s="1"/>
  <c r="C323" i="32" s="1"/>
  <c r="C324" i="32" s="1"/>
  <c r="C325" i="32" s="1"/>
  <c r="C326" i="32" s="1"/>
  <c r="C327" i="32" s="1"/>
  <c r="C328" i="32" s="1"/>
  <c r="C329" i="32" s="1"/>
  <c r="C330" i="32" s="1"/>
  <c r="C331" i="32" s="1"/>
  <c r="C332" i="32" s="1"/>
  <c r="C333" i="32" s="1"/>
  <c r="C334" i="32" s="1"/>
  <c r="C335" i="32" s="1"/>
  <c r="C336" i="32" s="1"/>
  <c r="C337" i="32" s="1"/>
  <c r="C338" i="32" s="1"/>
  <c r="C339" i="32" s="1"/>
  <c r="C340" i="32" s="1"/>
  <c r="C341" i="32" s="1"/>
  <c r="C342" i="32" s="1"/>
  <c r="C343" i="32" s="1"/>
  <c r="C344" i="32" s="1"/>
  <c r="C345" i="32" s="1"/>
  <c r="C346" i="32" s="1"/>
  <c r="C347" i="32" s="1"/>
  <c r="C348" i="32" s="1"/>
  <c r="C349" i="32" s="1"/>
  <c r="C350" i="32" s="1"/>
  <c r="C351" i="32" s="1"/>
  <c r="C352" i="32" s="1"/>
  <c r="C353" i="32" s="1"/>
  <c r="C354" i="32" s="1"/>
  <c r="C355" i="32" s="1"/>
  <c r="C356" i="32" s="1"/>
  <c r="C357" i="32" s="1"/>
  <c r="C358" i="32" s="1"/>
  <c r="C359" i="32" s="1"/>
  <c r="C360" i="32" s="1"/>
  <c r="C361" i="32" s="1"/>
  <c r="C362" i="32" s="1"/>
  <c r="C363" i="32" s="1"/>
  <c r="C364" i="32" s="1"/>
  <c r="C365" i="32" s="1"/>
  <c r="C366" i="32" s="1"/>
  <c r="C367" i="32" s="1"/>
  <c r="C368" i="32" s="1"/>
  <c r="C369" i="32" s="1"/>
  <c r="C370" i="32" s="1"/>
  <c r="C371" i="32" s="1"/>
  <c r="C372" i="32" s="1"/>
  <c r="C373" i="32" s="1"/>
  <c r="C374" i="32" s="1"/>
  <c r="C375" i="32" s="1"/>
  <c r="C376" i="32" s="1"/>
  <c r="C377" i="32" s="1"/>
  <c r="C378" i="32" s="1"/>
  <c r="C379" i="32" s="1"/>
  <c r="C380" i="32" s="1"/>
  <c r="C381" i="32" s="1"/>
  <c r="C382" i="32" s="1"/>
  <c r="C383" i="32" s="1"/>
  <c r="C384" i="32" s="1"/>
  <c r="C385" i="32" s="1"/>
  <c r="C386" i="32" s="1"/>
  <c r="C387" i="32" s="1"/>
  <c r="C388" i="32" s="1"/>
  <c r="C389" i="32" s="1"/>
  <c r="C390" i="32" s="1"/>
  <c r="C391" i="32" s="1"/>
  <c r="C392" i="32" s="1"/>
  <c r="C393" i="32" s="1"/>
  <c r="C394" i="32" s="1"/>
  <c r="C395" i="32" s="1"/>
  <c r="C396" i="32" s="1"/>
  <c r="C397" i="32" s="1"/>
  <c r="C398" i="32" s="1"/>
  <c r="C399" i="32" s="1"/>
  <c r="C400" i="32" s="1"/>
  <c r="C401" i="32" s="1"/>
  <c r="C402" i="32" s="1"/>
  <c r="C403" i="32" s="1"/>
  <c r="C404" i="32" s="1"/>
  <c r="C405" i="32" s="1"/>
  <c r="C406" i="32" s="1"/>
  <c r="C407" i="32" s="1"/>
  <c r="C408" i="32" s="1"/>
  <c r="C409" i="32" s="1"/>
  <c r="C410" i="32" s="1"/>
  <c r="C411" i="32" s="1"/>
  <c r="C412" i="32" s="1"/>
  <c r="C413" i="32" s="1"/>
  <c r="C414" i="32" s="1"/>
  <c r="C415" i="32" s="1"/>
  <c r="C416" i="32" s="1"/>
  <c r="C417" i="32" s="1"/>
  <c r="C418" i="32" s="1"/>
  <c r="C419" i="32" s="1"/>
  <c r="C420" i="32" s="1"/>
  <c r="C421" i="32" s="1"/>
  <c r="C422" i="32" s="1"/>
  <c r="C423" i="32" s="1"/>
  <c r="C424" i="32" s="1"/>
  <c r="C425" i="32" s="1"/>
  <c r="C426" i="32" s="1"/>
  <c r="C427" i="32" s="1"/>
  <c r="C428" i="32" s="1"/>
  <c r="C429" i="32" s="1"/>
  <c r="C430" i="32" s="1"/>
  <c r="C431" i="32" s="1"/>
  <c r="C432" i="32" s="1"/>
  <c r="C433" i="32" s="1"/>
  <c r="C434" i="32" s="1"/>
  <c r="C435" i="32" s="1"/>
  <c r="C436" i="32" s="1"/>
  <c r="C437" i="32" s="1"/>
  <c r="C438" i="32" s="1"/>
  <c r="C439" i="32" s="1"/>
  <c r="C440" i="32" s="1"/>
  <c r="C441" i="32" s="1"/>
  <c r="C442" i="32" s="1"/>
  <c r="C443" i="32" s="1"/>
  <c r="C444" i="32" s="1"/>
  <c r="C445" i="32" s="1"/>
  <c r="C446" i="32" s="1"/>
  <c r="C447" i="32" s="1"/>
  <c r="C448" i="32" s="1"/>
  <c r="C449" i="32" s="1"/>
  <c r="C450" i="32" s="1"/>
  <c r="C451" i="32" s="1"/>
  <c r="C452" i="32" s="1"/>
  <c r="C453" i="32" s="1"/>
  <c r="C454" i="32" s="1"/>
  <c r="C455" i="32" s="1"/>
  <c r="C456" i="32" s="1"/>
  <c r="C457" i="32" s="1"/>
  <c r="C458" i="32" s="1"/>
  <c r="C459" i="32" s="1"/>
  <c r="C460" i="32" s="1"/>
  <c r="C461" i="32" s="1"/>
  <c r="C462" i="32" s="1"/>
  <c r="C463" i="32" s="1"/>
  <c r="C464" i="32" s="1"/>
  <c r="C465" i="32" s="1"/>
  <c r="C466" i="32" s="1"/>
  <c r="C467" i="32" s="1"/>
  <c r="C468" i="32" s="1"/>
  <c r="C469" i="32" s="1"/>
  <c r="C470" i="32" s="1"/>
  <c r="C471" i="32" s="1"/>
  <c r="C472" i="32" s="1"/>
  <c r="C473" i="32" s="1"/>
  <c r="C474" i="32" s="1"/>
  <c r="C475" i="32" s="1"/>
  <c r="C476" i="32" s="1"/>
  <c r="C477" i="32" s="1"/>
  <c r="C478" i="32" s="1"/>
  <c r="C479" i="32" s="1"/>
  <c r="C480" i="32" s="1"/>
  <c r="C481" i="32" s="1"/>
  <c r="C482" i="32" s="1"/>
  <c r="C483" i="32" s="1"/>
  <c r="C484" i="32" s="1"/>
  <c r="C485" i="32" s="1"/>
  <c r="C486" i="32" s="1"/>
  <c r="C487" i="32" s="1"/>
  <c r="C488" i="32" s="1"/>
  <c r="C489" i="32" s="1"/>
  <c r="C490" i="32" s="1"/>
  <c r="C491" i="32" s="1"/>
  <c r="C492" i="32" s="1"/>
  <c r="C493" i="32" s="1"/>
  <c r="C494" i="32" s="1"/>
  <c r="C495" i="32" s="1"/>
  <c r="C496" i="32" s="1"/>
  <c r="C497" i="32" s="1"/>
  <c r="C498" i="32" s="1"/>
  <c r="C499" i="32" s="1"/>
  <c r="C500" i="32" s="1"/>
  <c r="C501" i="32" s="1"/>
  <c r="C502" i="32" s="1"/>
  <c r="C503" i="32" s="1"/>
  <c r="C504" i="32" s="1"/>
  <c r="C505" i="32" s="1"/>
  <c r="C506" i="32" s="1"/>
  <c r="C507" i="32" s="1"/>
  <c r="C508" i="32" s="1"/>
  <c r="C509" i="32" s="1"/>
  <c r="C510" i="32" s="1"/>
  <c r="C511" i="32" s="1"/>
  <c r="C512" i="32" s="1"/>
  <c r="C513" i="32" s="1"/>
  <c r="C514" i="32" s="1"/>
  <c r="C515" i="32" s="1"/>
  <c r="C516" i="32" s="1"/>
  <c r="C517" i="32" s="1"/>
  <c r="C518" i="32" s="1"/>
  <c r="C519" i="32" s="1"/>
  <c r="C520" i="32" s="1"/>
  <c r="C521" i="32" s="1"/>
  <c r="C522" i="32" s="1"/>
  <c r="C523" i="32" s="1"/>
  <c r="C524" i="32" s="1"/>
  <c r="C525" i="32" s="1"/>
  <c r="C526" i="32" s="1"/>
  <c r="C527" i="32" s="1"/>
  <c r="C528" i="32" s="1"/>
  <c r="C529" i="32" s="1"/>
  <c r="C530" i="32" s="1"/>
  <c r="C531" i="32" s="1"/>
  <c r="C532" i="32" s="1"/>
  <c r="C533" i="32" s="1"/>
  <c r="C534" i="32" s="1"/>
  <c r="C535" i="32" s="1"/>
  <c r="C536" i="32" s="1"/>
  <c r="C537" i="32" s="1"/>
  <c r="C538" i="32" s="1"/>
  <c r="C539" i="32" s="1"/>
  <c r="C540" i="32" s="1"/>
  <c r="C541" i="32" s="1"/>
  <c r="C542" i="32" s="1"/>
  <c r="C543" i="32" s="1"/>
  <c r="C544" i="32" s="1"/>
  <c r="C545" i="32" s="1"/>
  <c r="C546" i="32" s="1"/>
  <c r="C547" i="32" s="1"/>
  <c r="C548" i="32" s="1"/>
  <c r="C549" i="32" s="1"/>
  <c r="C550" i="32" s="1"/>
  <c r="C551" i="32" s="1"/>
  <c r="C552" i="32" s="1"/>
  <c r="C553" i="32" s="1"/>
  <c r="C554" i="32" s="1"/>
  <c r="C555" i="32" s="1"/>
  <c r="C556" i="32" s="1"/>
  <c r="C557" i="32" s="1"/>
  <c r="C558" i="32" s="1"/>
  <c r="C559" i="32" s="1"/>
  <c r="C560" i="32" s="1"/>
  <c r="C561" i="32" s="1"/>
  <c r="C562" i="32" s="1"/>
  <c r="C563" i="32" s="1"/>
  <c r="C564" i="32" s="1"/>
  <c r="C565" i="32" s="1"/>
  <c r="C566" i="32" s="1"/>
  <c r="C567" i="32" s="1"/>
  <c r="C568" i="32" s="1"/>
  <c r="C569" i="32" s="1"/>
  <c r="C570" i="32" s="1"/>
  <c r="C571" i="32" s="1"/>
  <c r="C572" i="32" s="1"/>
  <c r="C573" i="32" s="1"/>
  <c r="C574" i="32" s="1"/>
  <c r="C575" i="32" s="1"/>
  <c r="C576" i="32" s="1"/>
  <c r="C577" i="32" s="1"/>
  <c r="C578" i="32" s="1"/>
  <c r="C579" i="32" s="1"/>
  <c r="C580" i="32" s="1"/>
  <c r="C581" i="32" s="1"/>
  <c r="C582" i="32" s="1"/>
  <c r="C583" i="32" s="1"/>
  <c r="C584" i="32" s="1"/>
  <c r="C585" i="32" s="1"/>
  <c r="C586" i="32" s="1"/>
  <c r="C587" i="32" s="1"/>
  <c r="C588" i="32" s="1"/>
  <c r="C589" i="32" s="1"/>
  <c r="C590" i="32" s="1"/>
  <c r="C591" i="32" s="1"/>
  <c r="C592" i="32" s="1"/>
  <c r="C593" i="32" s="1"/>
  <c r="C594" i="32" s="1"/>
  <c r="C595" i="32" s="1"/>
  <c r="C596" i="32" s="1"/>
  <c r="C597" i="32" s="1"/>
  <c r="C598" i="32" s="1"/>
  <c r="C3" i="32"/>
  <c r="E598" i="31"/>
  <c r="F592" i="31" s="1"/>
  <c r="E597" i="31"/>
  <c r="E595" i="31"/>
  <c r="E593" i="31"/>
  <c r="E591" i="31"/>
  <c r="F585" i="31" s="1"/>
  <c r="E590" i="31"/>
  <c r="E588" i="31"/>
  <c r="E586" i="31"/>
  <c r="E584" i="31"/>
  <c r="F578" i="31" s="1"/>
  <c r="E583" i="31"/>
  <c r="E581" i="31"/>
  <c r="E579" i="31"/>
  <c r="E577" i="31"/>
  <c r="F571" i="31" s="1"/>
  <c r="E576" i="31"/>
  <c r="E574" i="31"/>
  <c r="E572" i="31"/>
  <c r="E570" i="31"/>
  <c r="F564" i="31" s="1"/>
  <c r="E569" i="31"/>
  <c r="E567" i="31"/>
  <c r="E565" i="31"/>
  <c r="E563" i="31"/>
  <c r="F557" i="31" s="1"/>
  <c r="E562" i="31"/>
  <c r="E560" i="31"/>
  <c r="E558" i="31"/>
  <c r="E556" i="31"/>
  <c r="F550" i="31" s="1"/>
  <c r="E555" i="31"/>
  <c r="E553" i="31"/>
  <c r="E551" i="31"/>
  <c r="E549" i="31"/>
  <c r="F543" i="31" s="1"/>
  <c r="E548" i="31"/>
  <c r="E546" i="31"/>
  <c r="E544" i="31"/>
  <c r="E542" i="31"/>
  <c r="F536" i="31" s="1"/>
  <c r="E541" i="31"/>
  <c r="E539" i="31"/>
  <c r="E537" i="31"/>
  <c r="E535" i="31"/>
  <c r="F529" i="31" s="1"/>
  <c r="E534" i="31"/>
  <c r="E532" i="31"/>
  <c r="E530" i="31"/>
  <c r="E528" i="31"/>
  <c r="F522" i="31" s="1"/>
  <c r="E527" i="31"/>
  <c r="E525" i="31"/>
  <c r="E523" i="31"/>
  <c r="E521" i="31"/>
  <c r="F515" i="31" s="1"/>
  <c r="E520" i="31"/>
  <c r="E518" i="31"/>
  <c r="E516" i="31"/>
  <c r="E514" i="31"/>
  <c r="F508" i="31" s="1"/>
  <c r="E513" i="31"/>
  <c r="E511" i="31"/>
  <c r="E509" i="31"/>
  <c r="E507" i="31"/>
  <c r="F501" i="31" s="1"/>
  <c r="E506" i="31"/>
  <c r="E504" i="31"/>
  <c r="E502" i="31"/>
  <c r="E500" i="31"/>
  <c r="F494" i="31" s="1"/>
  <c r="E499" i="31"/>
  <c r="E497" i="31"/>
  <c r="E495" i="31"/>
  <c r="E493" i="31"/>
  <c r="F487" i="31" s="1"/>
  <c r="E492" i="31"/>
  <c r="E490" i="31"/>
  <c r="E488" i="31"/>
  <c r="E486" i="31"/>
  <c r="F480" i="31" s="1"/>
  <c r="E485" i="31"/>
  <c r="E483" i="31"/>
  <c r="E481" i="31"/>
  <c r="E479" i="31"/>
  <c r="F473" i="31" s="1"/>
  <c r="E478" i="31"/>
  <c r="E476" i="31"/>
  <c r="E474" i="31"/>
  <c r="E472" i="31"/>
  <c r="F466" i="31" s="1"/>
  <c r="E471" i="31"/>
  <c r="E469" i="31"/>
  <c r="E467" i="31"/>
  <c r="E465" i="31"/>
  <c r="F459" i="31" s="1"/>
  <c r="E464" i="31"/>
  <c r="E462" i="31"/>
  <c r="E460" i="31"/>
  <c r="E458" i="31"/>
  <c r="F452" i="31" s="1"/>
  <c r="E457" i="31"/>
  <c r="E455" i="31"/>
  <c r="E453" i="31"/>
  <c r="E451" i="31"/>
  <c r="F445" i="31" s="1"/>
  <c r="E450" i="31"/>
  <c r="E448" i="31"/>
  <c r="E446" i="31"/>
  <c r="E444" i="31"/>
  <c r="F438" i="31" s="1"/>
  <c r="E443" i="31"/>
  <c r="E441" i="31"/>
  <c r="E439" i="31"/>
  <c r="E437" i="31"/>
  <c r="F431" i="31" s="1"/>
  <c r="E436" i="31"/>
  <c r="E434" i="31"/>
  <c r="E432" i="31"/>
  <c r="E430" i="31"/>
  <c r="F424" i="31" s="1"/>
  <c r="E429" i="31"/>
  <c r="E427" i="31"/>
  <c r="E425" i="31"/>
  <c r="E423" i="31"/>
  <c r="F417" i="31" s="1"/>
  <c r="E422" i="31"/>
  <c r="E420" i="31"/>
  <c r="E418" i="31"/>
  <c r="E416" i="31"/>
  <c r="F410" i="31" s="1"/>
  <c r="E415" i="31"/>
  <c r="E413" i="31"/>
  <c r="E411" i="31"/>
  <c r="E409" i="31"/>
  <c r="F403" i="31" s="1"/>
  <c r="E408" i="31"/>
  <c r="E406" i="31"/>
  <c r="E404" i="31"/>
  <c r="E402" i="31"/>
  <c r="F396" i="31" s="1"/>
  <c r="E401" i="31"/>
  <c r="E399" i="31"/>
  <c r="E397" i="31"/>
  <c r="E395" i="31"/>
  <c r="F389" i="31" s="1"/>
  <c r="E394" i="31"/>
  <c r="E392" i="31"/>
  <c r="E390" i="31"/>
  <c r="E388" i="31"/>
  <c r="F382" i="31" s="1"/>
  <c r="E387" i="31"/>
  <c r="E385" i="31"/>
  <c r="E383" i="31"/>
  <c r="E381" i="31"/>
  <c r="F375" i="31" s="1"/>
  <c r="E380" i="31"/>
  <c r="E378" i="31"/>
  <c r="E376" i="31"/>
  <c r="E374" i="31"/>
  <c r="F368" i="31" s="1"/>
  <c r="E373" i="31"/>
  <c r="E371" i="31"/>
  <c r="E369" i="31"/>
  <c r="E367" i="31"/>
  <c r="F361" i="31" s="1"/>
  <c r="E366" i="31"/>
  <c r="E364" i="31"/>
  <c r="E362" i="31"/>
  <c r="E360" i="31"/>
  <c r="F354" i="31" s="1"/>
  <c r="E359" i="31"/>
  <c r="E357" i="31"/>
  <c r="E355" i="31"/>
  <c r="E353" i="31"/>
  <c r="F347" i="31" s="1"/>
  <c r="E352" i="31"/>
  <c r="E350" i="31"/>
  <c r="E348" i="31"/>
  <c r="E346" i="31"/>
  <c r="F340" i="31" s="1"/>
  <c r="E345" i="31"/>
  <c r="E343" i="31"/>
  <c r="E341" i="31"/>
  <c r="E339" i="31"/>
  <c r="F333" i="31" s="1"/>
  <c r="E338" i="31"/>
  <c r="E336" i="31"/>
  <c r="E334" i="31"/>
  <c r="E332" i="31"/>
  <c r="F326" i="31" s="1"/>
  <c r="E331" i="31"/>
  <c r="E329" i="31"/>
  <c r="E327" i="31"/>
  <c r="E325" i="31"/>
  <c r="F319" i="31" s="1"/>
  <c r="E324" i="31"/>
  <c r="E322" i="31"/>
  <c r="E320" i="31"/>
  <c r="E318" i="31"/>
  <c r="F312" i="31" s="1"/>
  <c r="E317" i="31"/>
  <c r="E315" i="31"/>
  <c r="E313" i="31"/>
  <c r="E311" i="31"/>
  <c r="F305" i="31" s="1"/>
  <c r="E310" i="31"/>
  <c r="E308" i="31"/>
  <c r="E306" i="31"/>
  <c r="E304" i="31"/>
  <c r="F298" i="31" s="1"/>
  <c r="E303" i="31"/>
  <c r="E301" i="31"/>
  <c r="E299" i="31"/>
  <c r="E297" i="31"/>
  <c r="F291" i="31" s="1"/>
  <c r="E296" i="31"/>
  <c r="E294" i="31"/>
  <c r="E292" i="31"/>
  <c r="E290" i="31"/>
  <c r="F284" i="31" s="1"/>
  <c r="E289" i="31"/>
  <c r="E287" i="31"/>
  <c r="E285" i="31"/>
  <c r="E283" i="31"/>
  <c r="F277" i="31" s="1"/>
  <c r="E282" i="31"/>
  <c r="E280" i="31"/>
  <c r="E278" i="31"/>
  <c r="E276" i="31"/>
  <c r="F270" i="31" s="1"/>
  <c r="E275" i="31"/>
  <c r="E273" i="31"/>
  <c r="E271" i="31"/>
  <c r="E269" i="31"/>
  <c r="F263" i="31" s="1"/>
  <c r="E268" i="31"/>
  <c r="E266" i="31"/>
  <c r="E264" i="31"/>
  <c r="E262" i="31"/>
  <c r="F256" i="31" s="1"/>
  <c r="E261" i="31"/>
  <c r="E259" i="31"/>
  <c r="E257" i="31"/>
  <c r="E255" i="31"/>
  <c r="F249" i="31" s="1"/>
  <c r="E254" i="31"/>
  <c r="E252" i="31"/>
  <c r="E250" i="31"/>
  <c r="E248" i="31"/>
  <c r="F242" i="31" s="1"/>
  <c r="E247" i="31"/>
  <c r="E245" i="31"/>
  <c r="E243" i="31"/>
  <c r="E241" i="31"/>
  <c r="F235" i="31" s="1"/>
  <c r="E240" i="31"/>
  <c r="E238" i="31"/>
  <c r="E236" i="31"/>
  <c r="E234" i="31"/>
  <c r="F228" i="31" s="1"/>
  <c r="E233" i="31"/>
  <c r="E231" i="31"/>
  <c r="E229" i="31"/>
  <c r="E227" i="31"/>
  <c r="F221" i="31" s="1"/>
  <c r="E226" i="31"/>
  <c r="E224" i="31"/>
  <c r="E222" i="31"/>
  <c r="E220" i="31"/>
  <c r="F214" i="31" s="1"/>
  <c r="E219" i="31"/>
  <c r="E217" i="31"/>
  <c r="E215" i="31"/>
  <c r="E213" i="31"/>
  <c r="F207" i="31" s="1"/>
  <c r="E212" i="31"/>
  <c r="E210" i="31"/>
  <c r="E208" i="31"/>
  <c r="E206" i="31"/>
  <c r="F200" i="31" s="1"/>
  <c r="E205" i="31"/>
  <c r="E203" i="31"/>
  <c r="E201" i="31"/>
  <c r="E199" i="31"/>
  <c r="F193" i="31" s="1"/>
  <c r="E198" i="31"/>
  <c r="E196" i="31"/>
  <c r="E194" i="31"/>
  <c r="E192" i="31"/>
  <c r="F186" i="31" s="1"/>
  <c r="E191" i="31"/>
  <c r="E189" i="31"/>
  <c r="E187" i="31"/>
  <c r="E185" i="31"/>
  <c r="F179" i="31" s="1"/>
  <c r="E184" i="31"/>
  <c r="E182" i="31"/>
  <c r="E180" i="31"/>
  <c r="E178" i="31"/>
  <c r="F172" i="31" s="1"/>
  <c r="E177" i="31"/>
  <c r="E175" i="31"/>
  <c r="E173" i="31"/>
  <c r="E171" i="31"/>
  <c r="F165" i="31" s="1"/>
  <c r="E170" i="31"/>
  <c r="E168" i="31"/>
  <c r="E166" i="31"/>
  <c r="E164" i="31"/>
  <c r="F158" i="31" s="1"/>
  <c r="E163" i="31"/>
  <c r="E161" i="31"/>
  <c r="E159" i="31"/>
  <c r="E157" i="31"/>
  <c r="F151" i="31" s="1"/>
  <c r="E156" i="31"/>
  <c r="E154" i="31"/>
  <c r="E152" i="31"/>
  <c r="E150" i="31"/>
  <c r="F144" i="31" s="1"/>
  <c r="E149" i="31"/>
  <c r="E147" i="31"/>
  <c r="E145" i="31"/>
  <c r="E143" i="31"/>
  <c r="F137" i="31" s="1"/>
  <c r="E142" i="31"/>
  <c r="E140" i="31"/>
  <c r="E138" i="31"/>
  <c r="E136" i="31"/>
  <c r="F130" i="31" s="1"/>
  <c r="E135" i="31"/>
  <c r="E133" i="31"/>
  <c r="E131" i="31"/>
  <c r="E129" i="31"/>
  <c r="F123" i="31" s="1"/>
  <c r="E128" i="31"/>
  <c r="E126" i="31"/>
  <c r="E124" i="31"/>
  <c r="E122" i="31"/>
  <c r="F116" i="31" s="1"/>
  <c r="E121" i="31"/>
  <c r="E119" i="31"/>
  <c r="E117" i="31"/>
  <c r="E115" i="31"/>
  <c r="F109" i="31" s="1"/>
  <c r="E114" i="31"/>
  <c r="E112" i="31"/>
  <c r="E110" i="31"/>
  <c r="E108" i="31"/>
  <c r="F102" i="31" s="1"/>
  <c r="E107" i="31"/>
  <c r="E105" i="31"/>
  <c r="E103" i="31"/>
  <c r="E101" i="31"/>
  <c r="F95" i="31" s="1"/>
  <c r="E100" i="31"/>
  <c r="E98" i="31"/>
  <c r="E96" i="31"/>
  <c r="E94" i="31"/>
  <c r="F88" i="31" s="1"/>
  <c r="E93" i="31"/>
  <c r="E91" i="31"/>
  <c r="E89" i="31"/>
  <c r="E87" i="31"/>
  <c r="F81" i="31" s="1"/>
  <c r="E86" i="31"/>
  <c r="E84" i="31"/>
  <c r="E82" i="31"/>
  <c r="E80" i="31"/>
  <c r="E79" i="31"/>
  <c r="E77" i="31"/>
  <c r="E75" i="31"/>
  <c r="E73" i="31"/>
  <c r="E72" i="31"/>
  <c r="E70" i="31"/>
  <c r="E68" i="31"/>
  <c r="E66" i="31"/>
  <c r="F60" i="31" s="1"/>
  <c r="E65" i="31"/>
  <c r="E63" i="31"/>
  <c r="E61" i="31"/>
  <c r="E59" i="31"/>
  <c r="F53" i="31" s="1"/>
  <c r="E58" i="31"/>
  <c r="E56" i="31"/>
  <c r="E54" i="31"/>
  <c r="E52" i="31"/>
  <c r="F46" i="31" s="1"/>
  <c r="E51" i="31"/>
  <c r="E49" i="31"/>
  <c r="E47" i="31"/>
  <c r="E45" i="31"/>
  <c r="F39" i="31" s="1"/>
  <c r="E44" i="31"/>
  <c r="E42" i="31"/>
  <c r="E40" i="31"/>
  <c r="E38" i="31"/>
  <c r="F32" i="31" s="1"/>
  <c r="E37" i="31"/>
  <c r="E35" i="31"/>
  <c r="E33" i="31"/>
  <c r="E31" i="31"/>
  <c r="F25" i="31" s="1"/>
  <c r="E30" i="31"/>
  <c r="E28" i="31"/>
  <c r="E26" i="31"/>
  <c r="E24" i="31"/>
  <c r="F18" i="31" s="1"/>
  <c r="E23" i="31"/>
  <c r="E21" i="31"/>
  <c r="E19" i="31"/>
  <c r="E17" i="31"/>
  <c r="F11" i="31" s="1"/>
  <c r="E16" i="31"/>
  <c r="E14" i="31"/>
  <c r="E12" i="31"/>
  <c r="C8" i="31"/>
  <c r="C7" i="3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73" i="31" s="1"/>
  <c r="C74" i="31" s="1"/>
  <c r="C75" i="31" s="1"/>
  <c r="C76" i="31" s="1"/>
  <c r="C77" i="31" s="1"/>
  <c r="C78" i="31" s="1"/>
  <c r="C79" i="31" s="1"/>
  <c r="C80" i="31" s="1"/>
  <c r="C81" i="31" s="1"/>
  <c r="C82" i="31" s="1"/>
  <c r="C83" i="31" s="1"/>
  <c r="C84" i="31" s="1"/>
  <c r="C85" i="31" s="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C106" i="31" s="1"/>
  <c r="C107" i="31" s="1"/>
  <c r="C108" i="31" s="1"/>
  <c r="C109" i="31" s="1"/>
  <c r="C110" i="31" s="1"/>
  <c r="C111" i="31" s="1"/>
  <c r="C112" i="31" s="1"/>
  <c r="C113" i="31" s="1"/>
  <c r="C114" i="31" s="1"/>
  <c r="C115" i="31" s="1"/>
  <c r="C116" i="31" s="1"/>
  <c r="C117" i="31" s="1"/>
  <c r="C118" i="31" s="1"/>
  <c r="C119" i="31" s="1"/>
  <c r="C120" i="31" s="1"/>
  <c r="C121" i="31" s="1"/>
  <c r="C122" i="31" s="1"/>
  <c r="C123" i="31" s="1"/>
  <c r="C124" i="31" s="1"/>
  <c r="C125" i="31" s="1"/>
  <c r="C126" i="31" s="1"/>
  <c r="C127" i="31" s="1"/>
  <c r="C128" i="31" s="1"/>
  <c r="C129" i="31" s="1"/>
  <c r="C130" i="31" s="1"/>
  <c r="C131" i="31" s="1"/>
  <c r="C132" i="31" s="1"/>
  <c r="C133" i="31" s="1"/>
  <c r="C134" i="31" s="1"/>
  <c r="C135" i="31" s="1"/>
  <c r="C136" i="31" s="1"/>
  <c r="C137" i="31" s="1"/>
  <c r="C138" i="31" s="1"/>
  <c r="C139" i="31" s="1"/>
  <c r="C140" i="31" s="1"/>
  <c r="C141" i="31" s="1"/>
  <c r="C142" i="31" s="1"/>
  <c r="C143" i="31" s="1"/>
  <c r="C144" i="31" s="1"/>
  <c r="C145" i="31" s="1"/>
  <c r="C146" i="31" s="1"/>
  <c r="C147" i="31" s="1"/>
  <c r="C148" i="31" s="1"/>
  <c r="C149" i="31" s="1"/>
  <c r="C150" i="31" s="1"/>
  <c r="C151" i="31" s="1"/>
  <c r="C152" i="31" s="1"/>
  <c r="C153" i="31" s="1"/>
  <c r="C154" i="31" s="1"/>
  <c r="C155" i="31" s="1"/>
  <c r="C156" i="31" s="1"/>
  <c r="C157" i="31" s="1"/>
  <c r="C158" i="31" s="1"/>
  <c r="C159" i="31" s="1"/>
  <c r="C160" i="31" s="1"/>
  <c r="C161" i="31" s="1"/>
  <c r="C162" i="31" s="1"/>
  <c r="C163" i="31" s="1"/>
  <c r="C164" i="31" s="1"/>
  <c r="C165" i="31" s="1"/>
  <c r="C166" i="31" s="1"/>
  <c r="C167" i="31" s="1"/>
  <c r="C168" i="31" s="1"/>
  <c r="C169" i="31" s="1"/>
  <c r="C170" i="31" s="1"/>
  <c r="C171" i="31" s="1"/>
  <c r="C172" i="31" s="1"/>
  <c r="C173" i="31" s="1"/>
  <c r="C174" i="31" s="1"/>
  <c r="C175" i="31" s="1"/>
  <c r="C176" i="31" s="1"/>
  <c r="C177" i="31" s="1"/>
  <c r="C178" i="31" s="1"/>
  <c r="C179" i="31" s="1"/>
  <c r="C180" i="31" s="1"/>
  <c r="C181" i="31" s="1"/>
  <c r="C182" i="31" s="1"/>
  <c r="C183" i="31" s="1"/>
  <c r="C184" i="31" s="1"/>
  <c r="C185" i="31" s="1"/>
  <c r="C186" i="31" s="1"/>
  <c r="C187" i="31" s="1"/>
  <c r="C188" i="31" s="1"/>
  <c r="C189" i="31" s="1"/>
  <c r="C190" i="31" s="1"/>
  <c r="C191" i="31" s="1"/>
  <c r="C192" i="31" s="1"/>
  <c r="C193" i="31" s="1"/>
  <c r="C194" i="31" s="1"/>
  <c r="C195" i="31" s="1"/>
  <c r="C196" i="31" s="1"/>
  <c r="C197" i="31" s="1"/>
  <c r="C198" i="31" s="1"/>
  <c r="C199" i="31" s="1"/>
  <c r="C200" i="31" s="1"/>
  <c r="C201" i="31" s="1"/>
  <c r="C202" i="31" s="1"/>
  <c r="C203" i="31" s="1"/>
  <c r="C204" i="31" s="1"/>
  <c r="C205" i="31" s="1"/>
  <c r="C206" i="31" s="1"/>
  <c r="C207" i="31" s="1"/>
  <c r="C208" i="31" s="1"/>
  <c r="C209" i="31" s="1"/>
  <c r="C210" i="31" s="1"/>
  <c r="C211" i="31" s="1"/>
  <c r="C212" i="31" s="1"/>
  <c r="C213" i="31" s="1"/>
  <c r="C214" i="31" s="1"/>
  <c r="C215" i="31" s="1"/>
  <c r="C216" i="31" s="1"/>
  <c r="C217" i="31" s="1"/>
  <c r="C218" i="31" s="1"/>
  <c r="C219" i="31" s="1"/>
  <c r="C220" i="31" s="1"/>
  <c r="C221" i="31" s="1"/>
  <c r="C222" i="31" s="1"/>
  <c r="C223" i="31" s="1"/>
  <c r="C224" i="31" s="1"/>
  <c r="C225" i="31" s="1"/>
  <c r="C226" i="31" s="1"/>
  <c r="C227" i="31" s="1"/>
  <c r="C228" i="31" s="1"/>
  <c r="C229" i="31" s="1"/>
  <c r="C230" i="31" s="1"/>
  <c r="C231" i="31" s="1"/>
  <c r="C232" i="31" s="1"/>
  <c r="C233" i="31" s="1"/>
  <c r="C234" i="31" s="1"/>
  <c r="C235" i="31" s="1"/>
  <c r="C236" i="31" s="1"/>
  <c r="C237" i="31" s="1"/>
  <c r="C238" i="31" s="1"/>
  <c r="C239" i="31" s="1"/>
  <c r="C240" i="31" s="1"/>
  <c r="C241" i="31" s="1"/>
  <c r="C242" i="31" s="1"/>
  <c r="C243" i="31" s="1"/>
  <c r="C244" i="31" s="1"/>
  <c r="C245" i="31" s="1"/>
  <c r="C246" i="31" s="1"/>
  <c r="C247" i="31" s="1"/>
  <c r="C248" i="31" s="1"/>
  <c r="C249" i="31" s="1"/>
  <c r="C250" i="31" s="1"/>
  <c r="C251" i="31" s="1"/>
  <c r="C252" i="31" s="1"/>
  <c r="C253" i="31" s="1"/>
  <c r="C254" i="31" s="1"/>
  <c r="C255" i="31" s="1"/>
  <c r="C256" i="31" s="1"/>
  <c r="C257" i="31" s="1"/>
  <c r="C258" i="31" s="1"/>
  <c r="C259" i="31" s="1"/>
  <c r="C260" i="31" s="1"/>
  <c r="C261" i="31" s="1"/>
  <c r="C262" i="31" s="1"/>
  <c r="C263" i="31" s="1"/>
  <c r="C264" i="31" s="1"/>
  <c r="C265" i="31" s="1"/>
  <c r="C266" i="31" s="1"/>
  <c r="C267" i="31" s="1"/>
  <c r="C268" i="31" s="1"/>
  <c r="C269" i="31" s="1"/>
  <c r="C270" i="31" s="1"/>
  <c r="C271" i="31" s="1"/>
  <c r="C272" i="31" s="1"/>
  <c r="C273" i="31" s="1"/>
  <c r="C274" i="31" s="1"/>
  <c r="C275" i="31" s="1"/>
  <c r="C276" i="31" s="1"/>
  <c r="C277" i="31" s="1"/>
  <c r="C278" i="31" s="1"/>
  <c r="C279" i="31" s="1"/>
  <c r="C280" i="31" s="1"/>
  <c r="C281" i="31" s="1"/>
  <c r="C282" i="31" s="1"/>
  <c r="C283" i="31" s="1"/>
  <c r="C284" i="31" s="1"/>
  <c r="C285" i="31" s="1"/>
  <c r="C286" i="31" s="1"/>
  <c r="C287" i="31" s="1"/>
  <c r="C288" i="31" s="1"/>
  <c r="C289" i="31" s="1"/>
  <c r="C290" i="31" s="1"/>
  <c r="C291" i="31" s="1"/>
  <c r="C292" i="31" s="1"/>
  <c r="C293" i="31" s="1"/>
  <c r="C294" i="31" s="1"/>
  <c r="C295" i="31" s="1"/>
  <c r="C296" i="31" s="1"/>
  <c r="C297" i="31" s="1"/>
  <c r="C298" i="31" s="1"/>
  <c r="C299" i="31" s="1"/>
  <c r="C300" i="31" s="1"/>
  <c r="C301" i="31" s="1"/>
  <c r="C302" i="31" s="1"/>
  <c r="C303" i="31" s="1"/>
  <c r="C304" i="31" s="1"/>
  <c r="C305" i="31" s="1"/>
  <c r="C306" i="31" s="1"/>
  <c r="C307" i="31" s="1"/>
  <c r="C308" i="31" s="1"/>
  <c r="C309" i="31" s="1"/>
  <c r="C310" i="31" s="1"/>
  <c r="C311" i="31" s="1"/>
  <c r="C312" i="31" s="1"/>
  <c r="C313" i="31" s="1"/>
  <c r="C314" i="31" s="1"/>
  <c r="C315" i="31" s="1"/>
  <c r="C316" i="31" s="1"/>
  <c r="C317" i="31" s="1"/>
  <c r="C318" i="31" s="1"/>
  <c r="C319" i="31" s="1"/>
  <c r="C320" i="31" s="1"/>
  <c r="C321" i="31" s="1"/>
  <c r="C322" i="31" s="1"/>
  <c r="C323" i="31" s="1"/>
  <c r="C324" i="31" s="1"/>
  <c r="C325" i="31" s="1"/>
  <c r="C326" i="31" s="1"/>
  <c r="C327" i="31" s="1"/>
  <c r="C328" i="31" s="1"/>
  <c r="C329" i="31" s="1"/>
  <c r="C330" i="31" s="1"/>
  <c r="C331" i="31" s="1"/>
  <c r="C332" i="31" s="1"/>
  <c r="C333" i="31" s="1"/>
  <c r="C334" i="31" s="1"/>
  <c r="C335" i="31" s="1"/>
  <c r="C336" i="31" s="1"/>
  <c r="C337" i="31" s="1"/>
  <c r="C338" i="31" s="1"/>
  <c r="C339" i="31" s="1"/>
  <c r="C340" i="31" s="1"/>
  <c r="C341" i="31" s="1"/>
  <c r="C342" i="31" s="1"/>
  <c r="C343" i="31" s="1"/>
  <c r="C344" i="31" s="1"/>
  <c r="C345" i="31" s="1"/>
  <c r="C346" i="31" s="1"/>
  <c r="C347" i="31" s="1"/>
  <c r="C348" i="31" s="1"/>
  <c r="C349" i="31" s="1"/>
  <c r="C350" i="31" s="1"/>
  <c r="C351" i="31" s="1"/>
  <c r="C352" i="31" s="1"/>
  <c r="C353" i="31" s="1"/>
  <c r="C354" i="31" s="1"/>
  <c r="C355" i="31" s="1"/>
  <c r="C356" i="31" s="1"/>
  <c r="C357" i="31" s="1"/>
  <c r="C358" i="31" s="1"/>
  <c r="C359" i="31" s="1"/>
  <c r="C360" i="31" s="1"/>
  <c r="C361" i="31" s="1"/>
  <c r="C362" i="31" s="1"/>
  <c r="C363" i="31" s="1"/>
  <c r="C364" i="31" s="1"/>
  <c r="C365" i="31" s="1"/>
  <c r="C366" i="31" s="1"/>
  <c r="C367" i="31" s="1"/>
  <c r="C368" i="31" s="1"/>
  <c r="C369" i="31" s="1"/>
  <c r="C370" i="31" s="1"/>
  <c r="C371" i="31" s="1"/>
  <c r="C372" i="31" s="1"/>
  <c r="C373" i="31" s="1"/>
  <c r="C374" i="31" s="1"/>
  <c r="C375" i="31" s="1"/>
  <c r="C376" i="31" s="1"/>
  <c r="C377" i="31" s="1"/>
  <c r="C378" i="31" s="1"/>
  <c r="C379" i="31" s="1"/>
  <c r="C380" i="31" s="1"/>
  <c r="C381" i="31" s="1"/>
  <c r="C382" i="31" s="1"/>
  <c r="C383" i="31" s="1"/>
  <c r="C384" i="31" s="1"/>
  <c r="C385" i="31" s="1"/>
  <c r="C386" i="31" s="1"/>
  <c r="C387" i="31" s="1"/>
  <c r="C388" i="31" s="1"/>
  <c r="C389" i="31" s="1"/>
  <c r="C390" i="31" s="1"/>
  <c r="C391" i="31" s="1"/>
  <c r="C392" i="31" s="1"/>
  <c r="C393" i="31" s="1"/>
  <c r="C394" i="31" s="1"/>
  <c r="C395" i="31" s="1"/>
  <c r="C396" i="31" s="1"/>
  <c r="C397" i="31" s="1"/>
  <c r="C398" i="31" s="1"/>
  <c r="C399" i="31" s="1"/>
  <c r="C400" i="31" s="1"/>
  <c r="C401" i="31" s="1"/>
  <c r="C402" i="31" s="1"/>
  <c r="C403" i="31" s="1"/>
  <c r="C404" i="31" s="1"/>
  <c r="C405" i="31" s="1"/>
  <c r="C406" i="31" s="1"/>
  <c r="C407" i="31" s="1"/>
  <c r="C408" i="31" s="1"/>
  <c r="C409" i="31" s="1"/>
  <c r="C410" i="31" s="1"/>
  <c r="C411" i="31" s="1"/>
  <c r="C412" i="31" s="1"/>
  <c r="C413" i="31" s="1"/>
  <c r="C414" i="31" s="1"/>
  <c r="C415" i="31" s="1"/>
  <c r="C416" i="31" s="1"/>
  <c r="C417" i="31" s="1"/>
  <c r="C418" i="31" s="1"/>
  <c r="C419" i="31" s="1"/>
  <c r="C420" i="31" s="1"/>
  <c r="C421" i="31" s="1"/>
  <c r="C422" i="31" s="1"/>
  <c r="C423" i="31" s="1"/>
  <c r="C424" i="31" s="1"/>
  <c r="C425" i="31" s="1"/>
  <c r="C426" i="31" s="1"/>
  <c r="C427" i="31" s="1"/>
  <c r="C428" i="31" s="1"/>
  <c r="C429" i="31" s="1"/>
  <c r="C430" i="31" s="1"/>
  <c r="C431" i="31" s="1"/>
  <c r="C432" i="31" s="1"/>
  <c r="C433" i="31" s="1"/>
  <c r="C434" i="31" s="1"/>
  <c r="C435" i="31" s="1"/>
  <c r="C436" i="31" s="1"/>
  <c r="C437" i="31" s="1"/>
  <c r="C438" i="31" s="1"/>
  <c r="C439" i="31" s="1"/>
  <c r="C440" i="31" s="1"/>
  <c r="C441" i="31" s="1"/>
  <c r="C442" i="31" s="1"/>
  <c r="C443" i="31" s="1"/>
  <c r="C444" i="31" s="1"/>
  <c r="C445" i="31" s="1"/>
  <c r="C446" i="31" s="1"/>
  <c r="C447" i="31" s="1"/>
  <c r="C448" i="31" s="1"/>
  <c r="C449" i="31" s="1"/>
  <c r="C450" i="31" s="1"/>
  <c r="C451" i="31" s="1"/>
  <c r="C452" i="31" s="1"/>
  <c r="C453" i="31" s="1"/>
  <c r="C454" i="31" s="1"/>
  <c r="C455" i="31" s="1"/>
  <c r="C456" i="31" s="1"/>
  <c r="C457" i="31" s="1"/>
  <c r="C458" i="31" s="1"/>
  <c r="C459" i="31" s="1"/>
  <c r="C460" i="31" s="1"/>
  <c r="C461" i="31" s="1"/>
  <c r="C462" i="31" s="1"/>
  <c r="C463" i="31" s="1"/>
  <c r="C464" i="31" s="1"/>
  <c r="C465" i="31" s="1"/>
  <c r="C466" i="31" s="1"/>
  <c r="C467" i="31" s="1"/>
  <c r="C468" i="31" s="1"/>
  <c r="C469" i="31" s="1"/>
  <c r="C470" i="31" s="1"/>
  <c r="C471" i="31" s="1"/>
  <c r="C472" i="31" s="1"/>
  <c r="C473" i="31" s="1"/>
  <c r="C474" i="31" s="1"/>
  <c r="C475" i="31" s="1"/>
  <c r="C476" i="31" s="1"/>
  <c r="C477" i="31" s="1"/>
  <c r="C478" i="31" s="1"/>
  <c r="C479" i="31" s="1"/>
  <c r="C480" i="31" s="1"/>
  <c r="C481" i="31" s="1"/>
  <c r="C482" i="31" s="1"/>
  <c r="C483" i="31" s="1"/>
  <c r="C484" i="31" s="1"/>
  <c r="C485" i="31" s="1"/>
  <c r="C486" i="31" s="1"/>
  <c r="C487" i="31" s="1"/>
  <c r="C488" i="31" s="1"/>
  <c r="C489" i="31" s="1"/>
  <c r="C490" i="31" s="1"/>
  <c r="C491" i="31" s="1"/>
  <c r="C492" i="31" s="1"/>
  <c r="C493" i="31" s="1"/>
  <c r="C494" i="31" s="1"/>
  <c r="C495" i="31" s="1"/>
  <c r="C496" i="31" s="1"/>
  <c r="C497" i="31" s="1"/>
  <c r="C498" i="31" s="1"/>
  <c r="C499" i="31" s="1"/>
  <c r="C500" i="31" s="1"/>
  <c r="C501" i="31" s="1"/>
  <c r="C502" i="31" s="1"/>
  <c r="C503" i="31" s="1"/>
  <c r="C504" i="31" s="1"/>
  <c r="C505" i="31" s="1"/>
  <c r="C506" i="31" s="1"/>
  <c r="C507" i="31" s="1"/>
  <c r="C508" i="31" s="1"/>
  <c r="C509" i="31" s="1"/>
  <c r="C510" i="31" s="1"/>
  <c r="C511" i="31" s="1"/>
  <c r="C512" i="31" s="1"/>
  <c r="C513" i="31" s="1"/>
  <c r="C514" i="31" s="1"/>
  <c r="C515" i="31" s="1"/>
  <c r="C516" i="31" s="1"/>
  <c r="C517" i="31" s="1"/>
  <c r="C518" i="31" s="1"/>
  <c r="C519" i="31" s="1"/>
  <c r="C520" i="31" s="1"/>
  <c r="C521" i="31" s="1"/>
  <c r="C522" i="31" s="1"/>
  <c r="C523" i="31" s="1"/>
  <c r="C524" i="31" s="1"/>
  <c r="C525" i="31" s="1"/>
  <c r="C526" i="31" s="1"/>
  <c r="C527" i="31" s="1"/>
  <c r="C528" i="31" s="1"/>
  <c r="C529" i="31" s="1"/>
  <c r="C530" i="31" s="1"/>
  <c r="C531" i="31" s="1"/>
  <c r="C532" i="31" s="1"/>
  <c r="C533" i="31" s="1"/>
  <c r="C534" i="31" s="1"/>
  <c r="C535" i="31" s="1"/>
  <c r="C536" i="31" s="1"/>
  <c r="C537" i="31" s="1"/>
  <c r="C538" i="31" s="1"/>
  <c r="C539" i="31" s="1"/>
  <c r="C540" i="31" s="1"/>
  <c r="C541" i="31" s="1"/>
  <c r="C542" i="31" s="1"/>
  <c r="C543" i="31" s="1"/>
  <c r="C544" i="31" s="1"/>
  <c r="C545" i="31" s="1"/>
  <c r="C546" i="31" s="1"/>
  <c r="C547" i="31" s="1"/>
  <c r="C548" i="31" s="1"/>
  <c r="C549" i="31" s="1"/>
  <c r="C550" i="31" s="1"/>
  <c r="C551" i="31" s="1"/>
  <c r="C552" i="31" s="1"/>
  <c r="C553" i="31" s="1"/>
  <c r="C554" i="31" s="1"/>
  <c r="C555" i="31" s="1"/>
  <c r="C556" i="31" s="1"/>
  <c r="C557" i="31" s="1"/>
  <c r="C558" i="31" s="1"/>
  <c r="C559" i="31" s="1"/>
  <c r="C560" i="31" s="1"/>
  <c r="C561" i="31" s="1"/>
  <c r="C562" i="31" s="1"/>
  <c r="C563" i="31" s="1"/>
  <c r="C564" i="31" s="1"/>
  <c r="C565" i="31" s="1"/>
  <c r="C566" i="31" s="1"/>
  <c r="C567" i="31" s="1"/>
  <c r="C568" i="31" s="1"/>
  <c r="C569" i="31" s="1"/>
  <c r="C570" i="31" s="1"/>
  <c r="C571" i="31" s="1"/>
  <c r="C572" i="31" s="1"/>
  <c r="C573" i="31" s="1"/>
  <c r="C574" i="31" s="1"/>
  <c r="C575" i="31" s="1"/>
  <c r="C576" i="31" s="1"/>
  <c r="C577" i="31" s="1"/>
  <c r="C578" i="31" s="1"/>
  <c r="C579" i="31" s="1"/>
  <c r="C580" i="31" s="1"/>
  <c r="C581" i="31" s="1"/>
  <c r="C582" i="31" s="1"/>
  <c r="C583" i="31" s="1"/>
  <c r="C584" i="31" s="1"/>
  <c r="C585" i="31" s="1"/>
  <c r="C586" i="31" s="1"/>
  <c r="C587" i="31" s="1"/>
  <c r="C588" i="31" s="1"/>
  <c r="C589" i="31" s="1"/>
  <c r="C590" i="31" s="1"/>
  <c r="C591" i="31" s="1"/>
  <c r="C592" i="31" s="1"/>
  <c r="C593" i="31" s="1"/>
  <c r="C594" i="31" s="1"/>
  <c r="C595" i="31" s="1"/>
  <c r="C596" i="31" s="1"/>
  <c r="C597" i="31" s="1"/>
  <c r="C598" i="31" s="1"/>
  <c r="C3" i="31"/>
  <c r="E598" i="30"/>
  <c r="F592" i="30" s="1"/>
  <c r="E597" i="30"/>
  <c r="E595" i="30"/>
  <c r="E593" i="30"/>
  <c r="E591" i="30"/>
  <c r="F585" i="30" s="1"/>
  <c r="E590" i="30"/>
  <c r="E588" i="30"/>
  <c r="E586" i="30"/>
  <c r="E584" i="30"/>
  <c r="F578" i="30" s="1"/>
  <c r="E583" i="30"/>
  <c r="E581" i="30"/>
  <c r="E579" i="30"/>
  <c r="E577" i="30"/>
  <c r="F571" i="30" s="1"/>
  <c r="E576" i="30"/>
  <c r="E574" i="30"/>
  <c r="E572" i="30"/>
  <c r="E570" i="30"/>
  <c r="F564" i="30" s="1"/>
  <c r="E569" i="30"/>
  <c r="E567" i="30"/>
  <c r="E565" i="30"/>
  <c r="E563" i="30"/>
  <c r="F557" i="30" s="1"/>
  <c r="E562" i="30"/>
  <c r="E560" i="30"/>
  <c r="E558" i="30"/>
  <c r="E556" i="30"/>
  <c r="F550" i="30" s="1"/>
  <c r="E555" i="30"/>
  <c r="E553" i="30"/>
  <c r="E551" i="30"/>
  <c r="E549" i="30"/>
  <c r="F543" i="30" s="1"/>
  <c r="E548" i="30"/>
  <c r="E546" i="30"/>
  <c r="E544" i="30"/>
  <c r="E542" i="30"/>
  <c r="F536" i="30" s="1"/>
  <c r="E541" i="30"/>
  <c r="E539" i="30"/>
  <c r="E537" i="30"/>
  <c r="E535" i="30"/>
  <c r="F529" i="30" s="1"/>
  <c r="E534" i="30"/>
  <c r="E532" i="30"/>
  <c r="E530" i="30"/>
  <c r="E528" i="30"/>
  <c r="F522" i="30" s="1"/>
  <c r="E527" i="30"/>
  <c r="E525" i="30"/>
  <c r="E523" i="30"/>
  <c r="E521" i="30"/>
  <c r="F515" i="30" s="1"/>
  <c r="E520" i="30"/>
  <c r="E518" i="30"/>
  <c r="E516" i="30"/>
  <c r="E514" i="30"/>
  <c r="F508" i="30" s="1"/>
  <c r="E513" i="30"/>
  <c r="E511" i="30"/>
  <c r="E509" i="30"/>
  <c r="E507" i="30"/>
  <c r="F501" i="30" s="1"/>
  <c r="E506" i="30"/>
  <c r="E504" i="30"/>
  <c r="E502" i="30"/>
  <c r="E500" i="30"/>
  <c r="F494" i="30" s="1"/>
  <c r="E499" i="30"/>
  <c r="E497" i="30"/>
  <c r="E495" i="30"/>
  <c r="E493" i="30"/>
  <c r="F487" i="30" s="1"/>
  <c r="E492" i="30"/>
  <c r="E490" i="30"/>
  <c r="E488" i="30"/>
  <c r="E486" i="30"/>
  <c r="F480" i="30" s="1"/>
  <c r="E485" i="30"/>
  <c r="E483" i="30"/>
  <c r="E481" i="30"/>
  <c r="E479" i="30"/>
  <c r="F473" i="30" s="1"/>
  <c r="E478" i="30"/>
  <c r="E476" i="30"/>
  <c r="E474" i="30"/>
  <c r="E472" i="30"/>
  <c r="F466" i="30" s="1"/>
  <c r="E471" i="30"/>
  <c r="E469" i="30"/>
  <c r="E467" i="30"/>
  <c r="E465" i="30"/>
  <c r="F459" i="30" s="1"/>
  <c r="E464" i="30"/>
  <c r="E462" i="30"/>
  <c r="E460" i="30"/>
  <c r="E458" i="30"/>
  <c r="F452" i="30" s="1"/>
  <c r="E457" i="30"/>
  <c r="E455" i="30"/>
  <c r="E453" i="30"/>
  <c r="E451" i="30"/>
  <c r="F445" i="30" s="1"/>
  <c r="E450" i="30"/>
  <c r="E448" i="30"/>
  <c r="E446" i="30"/>
  <c r="E444" i="30"/>
  <c r="F438" i="30" s="1"/>
  <c r="E443" i="30"/>
  <c r="E441" i="30"/>
  <c r="E439" i="30"/>
  <c r="E437" i="30"/>
  <c r="F431" i="30" s="1"/>
  <c r="E436" i="30"/>
  <c r="E434" i="30"/>
  <c r="E432" i="30"/>
  <c r="E430" i="30"/>
  <c r="F424" i="30" s="1"/>
  <c r="E429" i="30"/>
  <c r="E427" i="30"/>
  <c r="E425" i="30"/>
  <c r="E423" i="30"/>
  <c r="F417" i="30" s="1"/>
  <c r="E422" i="30"/>
  <c r="E420" i="30"/>
  <c r="E418" i="30"/>
  <c r="E416" i="30"/>
  <c r="F410" i="30" s="1"/>
  <c r="E415" i="30"/>
  <c r="E413" i="30"/>
  <c r="E411" i="30"/>
  <c r="E409" i="30"/>
  <c r="F403" i="30" s="1"/>
  <c r="E408" i="30"/>
  <c r="E406" i="30"/>
  <c r="E404" i="30"/>
  <c r="E402" i="30"/>
  <c r="F396" i="30" s="1"/>
  <c r="E401" i="30"/>
  <c r="E399" i="30"/>
  <c r="E397" i="30"/>
  <c r="E395" i="30"/>
  <c r="F389" i="30" s="1"/>
  <c r="E394" i="30"/>
  <c r="E392" i="30"/>
  <c r="E390" i="30"/>
  <c r="E388" i="30"/>
  <c r="F382" i="30" s="1"/>
  <c r="E387" i="30"/>
  <c r="E385" i="30"/>
  <c r="E383" i="30"/>
  <c r="E381" i="30"/>
  <c r="F375" i="30" s="1"/>
  <c r="E380" i="30"/>
  <c r="E378" i="30"/>
  <c r="E376" i="30"/>
  <c r="E374" i="30"/>
  <c r="F368" i="30" s="1"/>
  <c r="E373" i="30"/>
  <c r="E371" i="30"/>
  <c r="E369" i="30"/>
  <c r="E367" i="30"/>
  <c r="F361" i="30" s="1"/>
  <c r="E366" i="30"/>
  <c r="E364" i="30"/>
  <c r="E362" i="30"/>
  <c r="E360" i="30"/>
  <c r="F354" i="30" s="1"/>
  <c r="E359" i="30"/>
  <c r="E357" i="30"/>
  <c r="E355" i="30"/>
  <c r="E353" i="30"/>
  <c r="F347" i="30" s="1"/>
  <c r="E352" i="30"/>
  <c r="E350" i="30"/>
  <c r="E348" i="30"/>
  <c r="E346" i="30"/>
  <c r="F340" i="30" s="1"/>
  <c r="E345" i="30"/>
  <c r="E343" i="30"/>
  <c r="E341" i="30"/>
  <c r="E339" i="30"/>
  <c r="F333" i="30" s="1"/>
  <c r="E338" i="30"/>
  <c r="E336" i="30"/>
  <c r="E334" i="30"/>
  <c r="E332" i="30"/>
  <c r="F326" i="30" s="1"/>
  <c r="E331" i="30"/>
  <c r="E329" i="30"/>
  <c r="E327" i="30"/>
  <c r="E325" i="30"/>
  <c r="F319" i="30" s="1"/>
  <c r="E324" i="30"/>
  <c r="E322" i="30"/>
  <c r="E320" i="30"/>
  <c r="E318" i="30"/>
  <c r="F312" i="30" s="1"/>
  <c r="E317" i="30"/>
  <c r="E315" i="30"/>
  <c r="E313" i="30"/>
  <c r="E311" i="30"/>
  <c r="F305" i="30" s="1"/>
  <c r="E310" i="30"/>
  <c r="E308" i="30"/>
  <c r="E306" i="30"/>
  <c r="E304" i="30"/>
  <c r="F298" i="30" s="1"/>
  <c r="E303" i="30"/>
  <c r="E301" i="30"/>
  <c r="E299" i="30"/>
  <c r="E297" i="30"/>
  <c r="F291" i="30" s="1"/>
  <c r="E296" i="30"/>
  <c r="E294" i="30"/>
  <c r="E292" i="30"/>
  <c r="E290" i="30"/>
  <c r="F284" i="30" s="1"/>
  <c r="E289" i="30"/>
  <c r="E287" i="30"/>
  <c r="E285" i="30"/>
  <c r="E283" i="30"/>
  <c r="F277" i="30" s="1"/>
  <c r="E282" i="30"/>
  <c r="E280" i="30"/>
  <c r="E278" i="30"/>
  <c r="E276" i="30"/>
  <c r="F270" i="30" s="1"/>
  <c r="E275" i="30"/>
  <c r="E273" i="30"/>
  <c r="E271" i="30"/>
  <c r="E269" i="30"/>
  <c r="F263" i="30" s="1"/>
  <c r="E268" i="30"/>
  <c r="E266" i="30"/>
  <c r="E264" i="30"/>
  <c r="E262" i="30"/>
  <c r="F256" i="30" s="1"/>
  <c r="E261" i="30"/>
  <c r="E259" i="30"/>
  <c r="E257" i="30"/>
  <c r="E255" i="30"/>
  <c r="F249" i="30" s="1"/>
  <c r="E254" i="30"/>
  <c r="E252" i="30"/>
  <c r="E250" i="30"/>
  <c r="E248" i="30"/>
  <c r="F242" i="30" s="1"/>
  <c r="E247" i="30"/>
  <c r="E245" i="30"/>
  <c r="E243" i="30"/>
  <c r="E241" i="30"/>
  <c r="F235" i="30" s="1"/>
  <c r="E240" i="30"/>
  <c r="E238" i="30"/>
  <c r="E236" i="30"/>
  <c r="E234" i="30"/>
  <c r="F228" i="30" s="1"/>
  <c r="E233" i="30"/>
  <c r="E231" i="30"/>
  <c r="E229" i="30"/>
  <c r="E227" i="30"/>
  <c r="F221" i="30" s="1"/>
  <c r="E226" i="30"/>
  <c r="E224" i="30"/>
  <c r="E222" i="30"/>
  <c r="E220" i="30"/>
  <c r="F214" i="30" s="1"/>
  <c r="E219" i="30"/>
  <c r="E217" i="30"/>
  <c r="E215" i="30"/>
  <c r="E213" i="30"/>
  <c r="F207" i="30" s="1"/>
  <c r="E212" i="30"/>
  <c r="E210" i="30"/>
  <c r="E208" i="30"/>
  <c r="E206" i="30"/>
  <c r="F200" i="30" s="1"/>
  <c r="E205" i="30"/>
  <c r="E203" i="30"/>
  <c r="E201" i="30"/>
  <c r="E199" i="30"/>
  <c r="F193" i="30" s="1"/>
  <c r="E198" i="30"/>
  <c r="E196" i="30"/>
  <c r="E194" i="30"/>
  <c r="E192" i="30"/>
  <c r="F186" i="30" s="1"/>
  <c r="E191" i="30"/>
  <c r="E189" i="30"/>
  <c r="E187" i="30"/>
  <c r="E185" i="30"/>
  <c r="F179" i="30" s="1"/>
  <c r="E184" i="30"/>
  <c r="E182" i="30"/>
  <c r="E180" i="30"/>
  <c r="E178" i="30"/>
  <c r="F172" i="30" s="1"/>
  <c r="E177" i="30"/>
  <c r="E175" i="30"/>
  <c r="E173" i="30"/>
  <c r="E171" i="30"/>
  <c r="F165" i="30" s="1"/>
  <c r="E170" i="30"/>
  <c r="E168" i="30"/>
  <c r="E166" i="30"/>
  <c r="E164" i="30"/>
  <c r="F158" i="30" s="1"/>
  <c r="E163" i="30"/>
  <c r="E161" i="30"/>
  <c r="E159" i="30"/>
  <c r="E157" i="30"/>
  <c r="F151" i="30" s="1"/>
  <c r="E156" i="30"/>
  <c r="E154" i="30"/>
  <c r="E152" i="30"/>
  <c r="E150" i="30"/>
  <c r="F144" i="30" s="1"/>
  <c r="E149" i="30"/>
  <c r="E147" i="30"/>
  <c r="E145" i="30"/>
  <c r="E143" i="30"/>
  <c r="F137" i="30" s="1"/>
  <c r="E142" i="30"/>
  <c r="E140" i="30"/>
  <c r="E138" i="30"/>
  <c r="E136" i="30"/>
  <c r="F130" i="30" s="1"/>
  <c r="E135" i="30"/>
  <c r="E133" i="30"/>
  <c r="E131" i="30"/>
  <c r="E129" i="30"/>
  <c r="F123" i="30" s="1"/>
  <c r="E128" i="30"/>
  <c r="E126" i="30"/>
  <c r="E124" i="30"/>
  <c r="E122" i="30"/>
  <c r="F116" i="30" s="1"/>
  <c r="E121" i="30"/>
  <c r="E119" i="30"/>
  <c r="E117" i="30"/>
  <c r="E115" i="30"/>
  <c r="F109" i="30" s="1"/>
  <c r="E114" i="30"/>
  <c r="E112" i="30"/>
  <c r="E110" i="30"/>
  <c r="E108" i="30"/>
  <c r="F102" i="30" s="1"/>
  <c r="E107" i="30"/>
  <c r="E105" i="30"/>
  <c r="E103" i="30"/>
  <c r="E101" i="30"/>
  <c r="F95" i="30" s="1"/>
  <c r="E100" i="30"/>
  <c r="E98" i="30"/>
  <c r="E96" i="30"/>
  <c r="E94" i="30"/>
  <c r="F88" i="30" s="1"/>
  <c r="E93" i="30"/>
  <c r="E91" i="30"/>
  <c r="E89" i="30"/>
  <c r="E87" i="30"/>
  <c r="F81" i="30" s="1"/>
  <c r="E86" i="30"/>
  <c r="E84" i="30"/>
  <c r="E82" i="30"/>
  <c r="E80" i="30"/>
  <c r="F74" i="30" s="1"/>
  <c r="E79" i="30"/>
  <c r="E77" i="30"/>
  <c r="E75" i="30"/>
  <c r="E73" i="30"/>
  <c r="E72" i="30"/>
  <c r="E70" i="30"/>
  <c r="E68" i="30"/>
  <c r="E66" i="30"/>
  <c r="E65" i="30"/>
  <c r="E63" i="30"/>
  <c r="E61" i="30"/>
  <c r="E59" i="30"/>
  <c r="F53" i="30" s="1"/>
  <c r="E58" i="30"/>
  <c r="E56" i="30"/>
  <c r="E54" i="30"/>
  <c r="E52" i="30"/>
  <c r="F46" i="30" s="1"/>
  <c r="E51" i="30"/>
  <c r="E49" i="30"/>
  <c r="E47" i="30"/>
  <c r="E45" i="30"/>
  <c r="F39" i="30" s="1"/>
  <c r="E44" i="30"/>
  <c r="E42" i="30"/>
  <c r="E40" i="30"/>
  <c r="E38" i="30"/>
  <c r="F32" i="30" s="1"/>
  <c r="E37" i="30"/>
  <c r="E35" i="30"/>
  <c r="E33" i="30"/>
  <c r="E31" i="30"/>
  <c r="F25" i="30" s="1"/>
  <c r="E30" i="30"/>
  <c r="E28" i="30"/>
  <c r="E26" i="30"/>
  <c r="E24" i="30"/>
  <c r="F18" i="30" s="1"/>
  <c r="E23" i="30"/>
  <c r="E21" i="30"/>
  <c r="E19" i="30"/>
  <c r="E17" i="30"/>
  <c r="F11" i="30" s="1"/>
  <c r="E16" i="30"/>
  <c r="E14" i="30"/>
  <c r="E12" i="30"/>
  <c r="C8" i="30"/>
  <c r="C7" i="30"/>
  <c r="B11" i="30" s="1"/>
  <c r="C3" i="30"/>
  <c r="E598" i="29"/>
  <c r="F592" i="29" s="1"/>
  <c r="E597" i="29"/>
  <c r="E595" i="29"/>
  <c r="E593" i="29"/>
  <c r="E591" i="29"/>
  <c r="F585" i="29" s="1"/>
  <c r="E590" i="29"/>
  <c r="E588" i="29"/>
  <c r="E586" i="29"/>
  <c r="E584" i="29"/>
  <c r="F578" i="29" s="1"/>
  <c r="E583" i="29"/>
  <c r="E581" i="29"/>
  <c r="E579" i="29"/>
  <c r="E577" i="29"/>
  <c r="F571" i="29" s="1"/>
  <c r="E576" i="29"/>
  <c r="E574" i="29"/>
  <c r="E572" i="29"/>
  <c r="E570" i="29"/>
  <c r="F564" i="29" s="1"/>
  <c r="E569" i="29"/>
  <c r="E567" i="29"/>
  <c r="E565" i="29"/>
  <c r="E563" i="29"/>
  <c r="F557" i="29" s="1"/>
  <c r="E562" i="29"/>
  <c r="E560" i="29"/>
  <c r="E558" i="29"/>
  <c r="E556" i="29"/>
  <c r="F550" i="29" s="1"/>
  <c r="E555" i="29"/>
  <c r="E553" i="29"/>
  <c r="E551" i="29"/>
  <c r="E549" i="29"/>
  <c r="F543" i="29" s="1"/>
  <c r="E548" i="29"/>
  <c r="E546" i="29"/>
  <c r="E544" i="29"/>
  <c r="E542" i="29"/>
  <c r="F536" i="29" s="1"/>
  <c r="E541" i="29"/>
  <c r="E539" i="29"/>
  <c r="E537" i="29"/>
  <c r="E535" i="29"/>
  <c r="F529" i="29" s="1"/>
  <c r="E534" i="29"/>
  <c r="E532" i="29"/>
  <c r="E530" i="29"/>
  <c r="E528" i="29"/>
  <c r="F522" i="29" s="1"/>
  <c r="E527" i="29"/>
  <c r="E525" i="29"/>
  <c r="E523" i="29"/>
  <c r="E521" i="29"/>
  <c r="F515" i="29" s="1"/>
  <c r="E520" i="29"/>
  <c r="E518" i="29"/>
  <c r="E516" i="29"/>
  <c r="E514" i="29"/>
  <c r="F508" i="29" s="1"/>
  <c r="E513" i="29"/>
  <c r="E511" i="29"/>
  <c r="E509" i="29"/>
  <c r="E507" i="29"/>
  <c r="F501" i="29" s="1"/>
  <c r="E506" i="29"/>
  <c r="E504" i="29"/>
  <c r="E502" i="29"/>
  <c r="E500" i="29"/>
  <c r="F494" i="29" s="1"/>
  <c r="E499" i="29"/>
  <c r="E497" i="29"/>
  <c r="E495" i="29"/>
  <c r="E493" i="29"/>
  <c r="F487" i="29" s="1"/>
  <c r="E492" i="29"/>
  <c r="E490" i="29"/>
  <c r="E488" i="29"/>
  <c r="E486" i="29"/>
  <c r="F480" i="29" s="1"/>
  <c r="E485" i="29"/>
  <c r="E483" i="29"/>
  <c r="E481" i="29"/>
  <c r="E479" i="29"/>
  <c r="F473" i="29" s="1"/>
  <c r="E478" i="29"/>
  <c r="E476" i="29"/>
  <c r="E474" i="29"/>
  <c r="E472" i="29"/>
  <c r="F466" i="29" s="1"/>
  <c r="E471" i="29"/>
  <c r="E469" i="29"/>
  <c r="E467" i="29"/>
  <c r="E465" i="29"/>
  <c r="F459" i="29" s="1"/>
  <c r="E464" i="29"/>
  <c r="E462" i="29"/>
  <c r="E460" i="29"/>
  <c r="E458" i="29"/>
  <c r="F452" i="29" s="1"/>
  <c r="E457" i="29"/>
  <c r="E455" i="29"/>
  <c r="E453" i="29"/>
  <c r="E451" i="29"/>
  <c r="F445" i="29" s="1"/>
  <c r="E450" i="29"/>
  <c r="E448" i="29"/>
  <c r="E446" i="29"/>
  <c r="E444" i="29"/>
  <c r="F438" i="29" s="1"/>
  <c r="E443" i="29"/>
  <c r="E441" i="29"/>
  <c r="E439" i="29"/>
  <c r="E437" i="29"/>
  <c r="F431" i="29" s="1"/>
  <c r="E436" i="29"/>
  <c r="E434" i="29"/>
  <c r="E432" i="29"/>
  <c r="E430" i="29"/>
  <c r="F424" i="29" s="1"/>
  <c r="E429" i="29"/>
  <c r="E427" i="29"/>
  <c r="E425" i="29"/>
  <c r="E423" i="29"/>
  <c r="F417" i="29" s="1"/>
  <c r="E422" i="29"/>
  <c r="E420" i="29"/>
  <c r="E418" i="29"/>
  <c r="E416" i="29"/>
  <c r="F410" i="29" s="1"/>
  <c r="E415" i="29"/>
  <c r="E413" i="29"/>
  <c r="E411" i="29"/>
  <c r="E409" i="29"/>
  <c r="F403" i="29" s="1"/>
  <c r="E408" i="29"/>
  <c r="E406" i="29"/>
  <c r="E404" i="29"/>
  <c r="E402" i="29"/>
  <c r="F396" i="29" s="1"/>
  <c r="E401" i="29"/>
  <c r="E399" i="29"/>
  <c r="E397" i="29"/>
  <c r="E395" i="29"/>
  <c r="F389" i="29" s="1"/>
  <c r="E394" i="29"/>
  <c r="E392" i="29"/>
  <c r="E390" i="29"/>
  <c r="E388" i="29"/>
  <c r="F382" i="29" s="1"/>
  <c r="E387" i="29"/>
  <c r="E385" i="29"/>
  <c r="E383" i="29"/>
  <c r="E381" i="29"/>
  <c r="F375" i="29" s="1"/>
  <c r="E380" i="29"/>
  <c r="E378" i="29"/>
  <c r="E376" i="29"/>
  <c r="E374" i="29"/>
  <c r="F368" i="29" s="1"/>
  <c r="E373" i="29"/>
  <c r="E371" i="29"/>
  <c r="E369" i="29"/>
  <c r="E367" i="29"/>
  <c r="F361" i="29" s="1"/>
  <c r="E366" i="29"/>
  <c r="E364" i="29"/>
  <c r="E362" i="29"/>
  <c r="E360" i="29"/>
  <c r="F354" i="29" s="1"/>
  <c r="E359" i="29"/>
  <c r="E357" i="29"/>
  <c r="E355" i="29"/>
  <c r="E353" i="29"/>
  <c r="F347" i="29" s="1"/>
  <c r="E352" i="29"/>
  <c r="E350" i="29"/>
  <c r="E348" i="29"/>
  <c r="E346" i="29"/>
  <c r="F340" i="29" s="1"/>
  <c r="E345" i="29"/>
  <c r="E343" i="29"/>
  <c r="E341" i="29"/>
  <c r="E339" i="29"/>
  <c r="F333" i="29" s="1"/>
  <c r="E338" i="29"/>
  <c r="E336" i="29"/>
  <c r="E334" i="29"/>
  <c r="E332" i="29"/>
  <c r="F326" i="29" s="1"/>
  <c r="E331" i="29"/>
  <c r="E329" i="29"/>
  <c r="E327" i="29"/>
  <c r="E325" i="29"/>
  <c r="F319" i="29" s="1"/>
  <c r="E324" i="29"/>
  <c r="E322" i="29"/>
  <c r="E320" i="29"/>
  <c r="E318" i="29"/>
  <c r="F312" i="29" s="1"/>
  <c r="E317" i="29"/>
  <c r="E315" i="29"/>
  <c r="E313" i="29"/>
  <c r="E311" i="29"/>
  <c r="F305" i="29" s="1"/>
  <c r="E310" i="29"/>
  <c r="E308" i="29"/>
  <c r="E306" i="29"/>
  <c r="E304" i="29"/>
  <c r="F298" i="29" s="1"/>
  <c r="E303" i="29"/>
  <c r="E301" i="29"/>
  <c r="E299" i="29"/>
  <c r="E297" i="29"/>
  <c r="F291" i="29" s="1"/>
  <c r="E296" i="29"/>
  <c r="E294" i="29"/>
  <c r="E292" i="29"/>
  <c r="E290" i="29"/>
  <c r="F284" i="29" s="1"/>
  <c r="E289" i="29"/>
  <c r="E287" i="29"/>
  <c r="E285" i="29"/>
  <c r="E283" i="29"/>
  <c r="F277" i="29" s="1"/>
  <c r="E282" i="29"/>
  <c r="E280" i="29"/>
  <c r="E278" i="29"/>
  <c r="E276" i="29"/>
  <c r="F270" i="29" s="1"/>
  <c r="E275" i="29"/>
  <c r="E273" i="29"/>
  <c r="E271" i="29"/>
  <c r="E269" i="29"/>
  <c r="F263" i="29" s="1"/>
  <c r="E268" i="29"/>
  <c r="E266" i="29"/>
  <c r="E264" i="29"/>
  <c r="E262" i="29"/>
  <c r="F256" i="29" s="1"/>
  <c r="E261" i="29"/>
  <c r="E259" i="29"/>
  <c r="E257" i="29"/>
  <c r="E255" i="29"/>
  <c r="F249" i="29" s="1"/>
  <c r="E254" i="29"/>
  <c r="E252" i="29"/>
  <c r="E250" i="29"/>
  <c r="E248" i="29"/>
  <c r="F242" i="29" s="1"/>
  <c r="E247" i="29"/>
  <c r="E245" i="29"/>
  <c r="E243" i="29"/>
  <c r="E241" i="29"/>
  <c r="F235" i="29" s="1"/>
  <c r="E240" i="29"/>
  <c r="E238" i="29"/>
  <c r="E236" i="29"/>
  <c r="E234" i="29"/>
  <c r="F228" i="29" s="1"/>
  <c r="E233" i="29"/>
  <c r="E231" i="29"/>
  <c r="E229" i="29"/>
  <c r="E227" i="29"/>
  <c r="F221" i="29" s="1"/>
  <c r="E226" i="29"/>
  <c r="E224" i="29"/>
  <c r="E222" i="29"/>
  <c r="E220" i="29"/>
  <c r="F214" i="29" s="1"/>
  <c r="E219" i="29"/>
  <c r="E217" i="29"/>
  <c r="E215" i="29"/>
  <c r="E213" i="29"/>
  <c r="F207" i="29" s="1"/>
  <c r="E212" i="29"/>
  <c r="E210" i="29"/>
  <c r="E208" i="29"/>
  <c r="E206" i="29"/>
  <c r="F200" i="29" s="1"/>
  <c r="E205" i="29"/>
  <c r="E203" i="29"/>
  <c r="E201" i="29"/>
  <c r="E199" i="29"/>
  <c r="F193" i="29" s="1"/>
  <c r="E198" i="29"/>
  <c r="E196" i="29"/>
  <c r="E194" i="29"/>
  <c r="E192" i="29"/>
  <c r="F186" i="29" s="1"/>
  <c r="E191" i="29"/>
  <c r="E189" i="29"/>
  <c r="E187" i="29"/>
  <c r="E185" i="29"/>
  <c r="F179" i="29" s="1"/>
  <c r="E184" i="29"/>
  <c r="E182" i="29"/>
  <c r="E180" i="29"/>
  <c r="E178" i="29"/>
  <c r="F172" i="29" s="1"/>
  <c r="E177" i="29"/>
  <c r="E175" i="29"/>
  <c r="E173" i="29"/>
  <c r="E171" i="29"/>
  <c r="F165" i="29" s="1"/>
  <c r="E170" i="29"/>
  <c r="E168" i="29"/>
  <c r="E166" i="29"/>
  <c r="E164" i="29"/>
  <c r="F158" i="29" s="1"/>
  <c r="E163" i="29"/>
  <c r="E161" i="29"/>
  <c r="E159" i="29"/>
  <c r="E157" i="29"/>
  <c r="F151" i="29" s="1"/>
  <c r="E156" i="29"/>
  <c r="E154" i="29"/>
  <c r="E152" i="29"/>
  <c r="E150" i="29"/>
  <c r="F144" i="29" s="1"/>
  <c r="E149" i="29"/>
  <c r="E147" i="29"/>
  <c r="E145" i="29"/>
  <c r="E143" i="29"/>
  <c r="F137" i="29" s="1"/>
  <c r="E142" i="29"/>
  <c r="E140" i="29"/>
  <c r="E138" i="29"/>
  <c r="E136" i="29"/>
  <c r="F130" i="29" s="1"/>
  <c r="E135" i="29"/>
  <c r="E133" i="29"/>
  <c r="E131" i="29"/>
  <c r="E129" i="29"/>
  <c r="F123" i="29" s="1"/>
  <c r="E128" i="29"/>
  <c r="E126" i="29"/>
  <c r="E124" i="29"/>
  <c r="E122" i="29"/>
  <c r="F116" i="29" s="1"/>
  <c r="E121" i="29"/>
  <c r="E119" i="29"/>
  <c r="E117" i="29"/>
  <c r="E115" i="29"/>
  <c r="F109" i="29" s="1"/>
  <c r="E114" i="29"/>
  <c r="E112" i="29"/>
  <c r="E110" i="29"/>
  <c r="E108" i="29"/>
  <c r="F102" i="29" s="1"/>
  <c r="E107" i="29"/>
  <c r="E105" i="29"/>
  <c r="E103" i="29"/>
  <c r="E101" i="29"/>
  <c r="F95" i="29" s="1"/>
  <c r="E100" i="29"/>
  <c r="E98" i="29"/>
  <c r="E96" i="29"/>
  <c r="E94" i="29"/>
  <c r="F88" i="29" s="1"/>
  <c r="E93" i="29"/>
  <c r="E91" i="29"/>
  <c r="E89" i="29"/>
  <c r="E87" i="29"/>
  <c r="F81" i="29" s="1"/>
  <c r="E86" i="29"/>
  <c r="E84" i="29"/>
  <c r="E82" i="29"/>
  <c r="E80" i="29"/>
  <c r="F74" i="29" s="1"/>
  <c r="E79" i="29"/>
  <c r="E77" i="29"/>
  <c r="E75" i="29"/>
  <c r="E73" i="29"/>
  <c r="F67" i="29" s="1"/>
  <c r="E72" i="29"/>
  <c r="E70" i="29"/>
  <c r="E68" i="29"/>
  <c r="E66" i="29"/>
  <c r="F60" i="29" s="1"/>
  <c r="E65" i="29"/>
  <c r="E63" i="29"/>
  <c r="E61" i="29"/>
  <c r="E59" i="29"/>
  <c r="F53" i="29" s="1"/>
  <c r="E58" i="29"/>
  <c r="E56" i="29"/>
  <c r="E54" i="29"/>
  <c r="E52" i="29"/>
  <c r="E51" i="29"/>
  <c r="E49" i="29"/>
  <c r="E47" i="29"/>
  <c r="E45" i="29"/>
  <c r="E44" i="29"/>
  <c r="E42" i="29"/>
  <c r="E40" i="29"/>
  <c r="E38" i="29"/>
  <c r="F32" i="29" s="1"/>
  <c r="E37" i="29"/>
  <c r="E35" i="29"/>
  <c r="E33" i="29"/>
  <c r="E31" i="29"/>
  <c r="F25" i="29" s="1"/>
  <c r="E30" i="29"/>
  <c r="E28" i="29"/>
  <c r="E26" i="29"/>
  <c r="E24" i="29"/>
  <c r="F18" i="29" s="1"/>
  <c r="E23" i="29"/>
  <c r="E21" i="29"/>
  <c r="E19" i="29"/>
  <c r="E17" i="29"/>
  <c r="F11" i="29" s="1"/>
  <c r="E16" i="29"/>
  <c r="E14" i="29"/>
  <c r="E12" i="29"/>
  <c r="C8" i="29"/>
  <c r="C7" i="29"/>
  <c r="C11" i="29" s="1"/>
  <c r="C12" i="29" s="1"/>
  <c r="C13" i="29" s="1"/>
  <c r="C14" i="29" s="1"/>
  <c r="C15" i="29" s="1"/>
  <c r="C16" i="29" s="1"/>
  <c r="C17" i="29" s="1"/>
  <c r="C18" i="29" s="1"/>
  <c r="C19" i="29" s="1"/>
  <c r="C20" i="29" s="1"/>
  <c r="C21" i="29" s="1"/>
  <c r="C22" i="29" s="1"/>
  <c r="C23" i="29" s="1"/>
  <c r="C24" i="29" s="1"/>
  <c r="C25" i="29" s="1"/>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C47" i="29" s="1"/>
  <c r="C48" i="29" s="1"/>
  <c r="C49" i="29" s="1"/>
  <c r="C50" i="29" s="1"/>
  <c r="C51" i="29" s="1"/>
  <c r="C52" i="29" s="1"/>
  <c r="C53" i="29" s="1"/>
  <c r="C54" i="29" s="1"/>
  <c r="C55" i="29" s="1"/>
  <c r="C56" i="29" s="1"/>
  <c r="C57" i="29" s="1"/>
  <c r="C58" i="29" s="1"/>
  <c r="C59" i="29" s="1"/>
  <c r="C60" i="29" s="1"/>
  <c r="C61" i="29" s="1"/>
  <c r="C62" i="29" s="1"/>
  <c r="C63" i="29" s="1"/>
  <c r="C64" i="29" s="1"/>
  <c r="C65" i="29" s="1"/>
  <c r="C66" i="29" s="1"/>
  <c r="C67" i="29" s="1"/>
  <c r="C68" i="29" s="1"/>
  <c r="C69" i="29" s="1"/>
  <c r="C70" i="29" s="1"/>
  <c r="C71" i="29" s="1"/>
  <c r="C72" i="29" s="1"/>
  <c r="C73" i="29" s="1"/>
  <c r="C74" i="29" s="1"/>
  <c r="C75" i="29" s="1"/>
  <c r="C76" i="29" s="1"/>
  <c r="C77" i="29" s="1"/>
  <c r="C78" i="29" s="1"/>
  <c r="C79" i="29" s="1"/>
  <c r="C80" i="29" s="1"/>
  <c r="C81" i="29" s="1"/>
  <c r="C82" i="29" s="1"/>
  <c r="C83" i="29" s="1"/>
  <c r="C84" i="29" s="1"/>
  <c r="C85" i="29" s="1"/>
  <c r="C86" i="29" s="1"/>
  <c r="C87" i="29" s="1"/>
  <c r="C88" i="29" s="1"/>
  <c r="C89" i="29" s="1"/>
  <c r="C90" i="29" s="1"/>
  <c r="C91" i="29" s="1"/>
  <c r="C92" i="29" s="1"/>
  <c r="C93" i="29" s="1"/>
  <c r="C94" i="29" s="1"/>
  <c r="C95" i="29" s="1"/>
  <c r="C96" i="29" s="1"/>
  <c r="C97" i="29" s="1"/>
  <c r="C98" i="29" s="1"/>
  <c r="C99" i="29" s="1"/>
  <c r="C100" i="29" s="1"/>
  <c r="C101" i="29" s="1"/>
  <c r="C102" i="29" s="1"/>
  <c r="C103" i="29" s="1"/>
  <c r="C104" i="29" s="1"/>
  <c r="C105" i="29" s="1"/>
  <c r="C106" i="29" s="1"/>
  <c r="C107" i="29" s="1"/>
  <c r="C108" i="29" s="1"/>
  <c r="C109" i="29" s="1"/>
  <c r="C110" i="29" s="1"/>
  <c r="C111" i="29" s="1"/>
  <c r="C112" i="29" s="1"/>
  <c r="C113" i="29" s="1"/>
  <c r="C114" i="29" s="1"/>
  <c r="C115" i="29" s="1"/>
  <c r="C116" i="29" s="1"/>
  <c r="C117" i="29" s="1"/>
  <c r="C118" i="29" s="1"/>
  <c r="C119" i="29" s="1"/>
  <c r="C120" i="29" s="1"/>
  <c r="C121" i="29" s="1"/>
  <c r="C122" i="29" s="1"/>
  <c r="C123" i="29" s="1"/>
  <c r="C124" i="29" s="1"/>
  <c r="C125" i="29" s="1"/>
  <c r="C126" i="29" s="1"/>
  <c r="C127" i="29" s="1"/>
  <c r="C128" i="29" s="1"/>
  <c r="C129" i="29" s="1"/>
  <c r="C130" i="29" s="1"/>
  <c r="C131" i="29" s="1"/>
  <c r="C132" i="29" s="1"/>
  <c r="C133" i="29" s="1"/>
  <c r="C134" i="29" s="1"/>
  <c r="C135" i="29" s="1"/>
  <c r="C136" i="29" s="1"/>
  <c r="C137" i="29" s="1"/>
  <c r="C138" i="29" s="1"/>
  <c r="C139" i="29" s="1"/>
  <c r="C140" i="29" s="1"/>
  <c r="C141" i="29" s="1"/>
  <c r="C142" i="29" s="1"/>
  <c r="C143" i="29" s="1"/>
  <c r="C144" i="29" s="1"/>
  <c r="C145" i="29" s="1"/>
  <c r="C146" i="29" s="1"/>
  <c r="C147" i="29" s="1"/>
  <c r="C148" i="29" s="1"/>
  <c r="C149" i="29" s="1"/>
  <c r="C150" i="29" s="1"/>
  <c r="C151" i="29" s="1"/>
  <c r="C152" i="29" s="1"/>
  <c r="C153" i="29" s="1"/>
  <c r="C154" i="29" s="1"/>
  <c r="C155" i="29" s="1"/>
  <c r="C156" i="29" s="1"/>
  <c r="C157" i="29" s="1"/>
  <c r="C158" i="29" s="1"/>
  <c r="C159" i="29" s="1"/>
  <c r="C160" i="29" s="1"/>
  <c r="C161" i="29" s="1"/>
  <c r="C162" i="29" s="1"/>
  <c r="C163" i="29" s="1"/>
  <c r="C164" i="29" s="1"/>
  <c r="C165" i="29" s="1"/>
  <c r="C166" i="29" s="1"/>
  <c r="C167" i="29" s="1"/>
  <c r="C168" i="29" s="1"/>
  <c r="C169" i="29" s="1"/>
  <c r="C170" i="29" s="1"/>
  <c r="C171" i="29" s="1"/>
  <c r="C172" i="29" s="1"/>
  <c r="C173" i="29" s="1"/>
  <c r="C174" i="29" s="1"/>
  <c r="C175" i="29" s="1"/>
  <c r="C176" i="29" s="1"/>
  <c r="C177" i="29" s="1"/>
  <c r="C178" i="29" s="1"/>
  <c r="C179" i="29" s="1"/>
  <c r="C180" i="29" s="1"/>
  <c r="C181" i="29" s="1"/>
  <c r="C182" i="29" s="1"/>
  <c r="C183" i="29" s="1"/>
  <c r="C184" i="29" s="1"/>
  <c r="C185" i="29" s="1"/>
  <c r="C186" i="29" s="1"/>
  <c r="C187" i="29" s="1"/>
  <c r="C188" i="29" s="1"/>
  <c r="C189" i="29" s="1"/>
  <c r="C190" i="29" s="1"/>
  <c r="C191" i="29" s="1"/>
  <c r="C192" i="29" s="1"/>
  <c r="C193" i="29" s="1"/>
  <c r="C194" i="29" s="1"/>
  <c r="C195" i="29" s="1"/>
  <c r="C196" i="29" s="1"/>
  <c r="C197" i="29" s="1"/>
  <c r="C198" i="29" s="1"/>
  <c r="C199" i="29" s="1"/>
  <c r="C200" i="29" s="1"/>
  <c r="C201" i="29" s="1"/>
  <c r="C202" i="29" s="1"/>
  <c r="C203" i="29" s="1"/>
  <c r="C204" i="29" s="1"/>
  <c r="C205" i="29" s="1"/>
  <c r="C206" i="29" s="1"/>
  <c r="C207" i="29" s="1"/>
  <c r="C208" i="29" s="1"/>
  <c r="C209" i="29" s="1"/>
  <c r="C210" i="29" s="1"/>
  <c r="C211" i="29" s="1"/>
  <c r="C212" i="29" s="1"/>
  <c r="C213" i="29" s="1"/>
  <c r="C214" i="29" s="1"/>
  <c r="C215" i="29" s="1"/>
  <c r="C216" i="29" s="1"/>
  <c r="C217" i="29" s="1"/>
  <c r="C218" i="29" s="1"/>
  <c r="C219" i="29" s="1"/>
  <c r="C220" i="29" s="1"/>
  <c r="C221" i="29" s="1"/>
  <c r="C222" i="29" s="1"/>
  <c r="C223" i="29" s="1"/>
  <c r="C224" i="29" s="1"/>
  <c r="C225" i="29" s="1"/>
  <c r="C226" i="29" s="1"/>
  <c r="C227" i="29" s="1"/>
  <c r="C228" i="29" s="1"/>
  <c r="C229" i="29" s="1"/>
  <c r="C230" i="29" s="1"/>
  <c r="C231" i="29" s="1"/>
  <c r="C232" i="29" s="1"/>
  <c r="C233" i="29" s="1"/>
  <c r="C234" i="29" s="1"/>
  <c r="C235" i="29" s="1"/>
  <c r="C236" i="29" s="1"/>
  <c r="C237" i="29" s="1"/>
  <c r="C238" i="29" s="1"/>
  <c r="C239" i="29" s="1"/>
  <c r="C240" i="29" s="1"/>
  <c r="C241" i="29" s="1"/>
  <c r="C242" i="29" s="1"/>
  <c r="C243" i="29" s="1"/>
  <c r="C244" i="29" s="1"/>
  <c r="C245" i="29" s="1"/>
  <c r="C246" i="29" s="1"/>
  <c r="C247" i="29" s="1"/>
  <c r="C248" i="29" s="1"/>
  <c r="C249" i="29" s="1"/>
  <c r="C250" i="29" s="1"/>
  <c r="C251" i="29" s="1"/>
  <c r="C252" i="29" s="1"/>
  <c r="C253" i="29" s="1"/>
  <c r="C254" i="29" s="1"/>
  <c r="C255" i="29" s="1"/>
  <c r="C256" i="29" s="1"/>
  <c r="C257" i="29" s="1"/>
  <c r="C258" i="29" s="1"/>
  <c r="C259" i="29" s="1"/>
  <c r="C260" i="29" s="1"/>
  <c r="C261" i="29" s="1"/>
  <c r="C262" i="29" s="1"/>
  <c r="C263" i="29" s="1"/>
  <c r="C264" i="29" s="1"/>
  <c r="C265" i="29" s="1"/>
  <c r="C266" i="29" s="1"/>
  <c r="C267" i="29" s="1"/>
  <c r="C268" i="29" s="1"/>
  <c r="C269" i="29" s="1"/>
  <c r="C270" i="29" s="1"/>
  <c r="C271" i="29" s="1"/>
  <c r="C272" i="29" s="1"/>
  <c r="C273" i="29" s="1"/>
  <c r="C274" i="29" s="1"/>
  <c r="C275" i="29" s="1"/>
  <c r="C276" i="29" s="1"/>
  <c r="C277" i="29" s="1"/>
  <c r="C278" i="29" s="1"/>
  <c r="C279" i="29" s="1"/>
  <c r="C280" i="29" s="1"/>
  <c r="C281" i="29" s="1"/>
  <c r="C282" i="29" s="1"/>
  <c r="C283" i="29" s="1"/>
  <c r="C284" i="29" s="1"/>
  <c r="C285" i="29" s="1"/>
  <c r="C286" i="29" s="1"/>
  <c r="C287" i="29" s="1"/>
  <c r="C288" i="29" s="1"/>
  <c r="C289" i="29" s="1"/>
  <c r="C290" i="29" s="1"/>
  <c r="C291" i="29" s="1"/>
  <c r="C292" i="29" s="1"/>
  <c r="C293" i="29" s="1"/>
  <c r="C294" i="29" s="1"/>
  <c r="C295" i="29" s="1"/>
  <c r="C296" i="29" s="1"/>
  <c r="C297" i="29" s="1"/>
  <c r="C298" i="29" s="1"/>
  <c r="C299" i="29" s="1"/>
  <c r="C300" i="29" s="1"/>
  <c r="C301" i="29" s="1"/>
  <c r="C302" i="29" s="1"/>
  <c r="C303" i="29" s="1"/>
  <c r="C304" i="29" s="1"/>
  <c r="C305" i="29" s="1"/>
  <c r="C306" i="29" s="1"/>
  <c r="C307" i="29" s="1"/>
  <c r="C308" i="29" s="1"/>
  <c r="C309" i="29" s="1"/>
  <c r="C310" i="29" s="1"/>
  <c r="C311" i="29" s="1"/>
  <c r="C312" i="29" s="1"/>
  <c r="C313" i="29" s="1"/>
  <c r="C314" i="29" s="1"/>
  <c r="C315" i="29" s="1"/>
  <c r="C316" i="29" s="1"/>
  <c r="C317" i="29" s="1"/>
  <c r="C318" i="29" s="1"/>
  <c r="C319" i="29" s="1"/>
  <c r="C320" i="29" s="1"/>
  <c r="C321" i="29" s="1"/>
  <c r="C322" i="29" s="1"/>
  <c r="C323" i="29" s="1"/>
  <c r="C324" i="29" s="1"/>
  <c r="C325" i="29" s="1"/>
  <c r="C326" i="29" s="1"/>
  <c r="C327" i="29" s="1"/>
  <c r="C328" i="29" s="1"/>
  <c r="C329" i="29" s="1"/>
  <c r="C330" i="29" s="1"/>
  <c r="C331" i="29" s="1"/>
  <c r="C332" i="29" s="1"/>
  <c r="C333" i="29" s="1"/>
  <c r="C334" i="29" s="1"/>
  <c r="C335" i="29" s="1"/>
  <c r="C336" i="29" s="1"/>
  <c r="C337" i="29" s="1"/>
  <c r="C338" i="29" s="1"/>
  <c r="C339" i="29" s="1"/>
  <c r="C340" i="29" s="1"/>
  <c r="C341" i="29" s="1"/>
  <c r="C342" i="29" s="1"/>
  <c r="C343" i="29" s="1"/>
  <c r="C344" i="29" s="1"/>
  <c r="C345" i="29" s="1"/>
  <c r="C346" i="29" s="1"/>
  <c r="C347" i="29" s="1"/>
  <c r="C348" i="29" s="1"/>
  <c r="C349" i="29" s="1"/>
  <c r="C350" i="29" s="1"/>
  <c r="C351" i="29" s="1"/>
  <c r="C352" i="29" s="1"/>
  <c r="C353" i="29" s="1"/>
  <c r="C354" i="29" s="1"/>
  <c r="C355" i="29" s="1"/>
  <c r="C356" i="29" s="1"/>
  <c r="C357" i="29" s="1"/>
  <c r="C358" i="29" s="1"/>
  <c r="C359" i="29" s="1"/>
  <c r="C360" i="29" s="1"/>
  <c r="C361" i="29" s="1"/>
  <c r="C362" i="29" s="1"/>
  <c r="C363" i="29" s="1"/>
  <c r="C364" i="29" s="1"/>
  <c r="C365" i="29" s="1"/>
  <c r="C366" i="29" s="1"/>
  <c r="C367" i="29" s="1"/>
  <c r="C368" i="29" s="1"/>
  <c r="C369" i="29" s="1"/>
  <c r="C370" i="29" s="1"/>
  <c r="C371" i="29" s="1"/>
  <c r="C372" i="29" s="1"/>
  <c r="C373" i="29" s="1"/>
  <c r="C374" i="29" s="1"/>
  <c r="C375" i="29" s="1"/>
  <c r="C376" i="29" s="1"/>
  <c r="C377" i="29" s="1"/>
  <c r="C378" i="29" s="1"/>
  <c r="C379" i="29" s="1"/>
  <c r="C380" i="29" s="1"/>
  <c r="C381" i="29" s="1"/>
  <c r="C382" i="29" s="1"/>
  <c r="C383" i="29" s="1"/>
  <c r="C384" i="29" s="1"/>
  <c r="C385" i="29" s="1"/>
  <c r="C386" i="29" s="1"/>
  <c r="C387" i="29" s="1"/>
  <c r="C388" i="29" s="1"/>
  <c r="C389" i="29" s="1"/>
  <c r="C390" i="29" s="1"/>
  <c r="C391" i="29" s="1"/>
  <c r="C392" i="29" s="1"/>
  <c r="C393" i="29" s="1"/>
  <c r="C394" i="29" s="1"/>
  <c r="C395" i="29" s="1"/>
  <c r="C396" i="29" s="1"/>
  <c r="C397" i="29" s="1"/>
  <c r="C398" i="29" s="1"/>
  <c r="C399" i="29" s="1"/>
  <c r="C400" i="29" s="1"/>
  <c r="C401" i="29" s="1"/>
  <c r="C402" i="29" s="1"/>
  <c r="C403" i="29" s="1"/>
  <c r="C404" i="29" s="1"/>
  <c r="C405" i="29" s="1"/>
  <c r="C406" i="29" s="1"/>
  <c r="C407" i="29" s="1"/>
  <c r="C408" i="29" s="1"/>
  <c r="C409" i="29" s="1"/>
  <c r="C410" i="29" s="1"/>
  <c r="C411" i="29" s="1"/>
  <c r="C412" i="29" s="1"/>
  <c r="C413" i="29" s="1"/>
  <c r="C414" i="29" s="1"/>
  <c r="C415" i="29" s="1"/>
  <c r="C416" i="29" s="1"/>
  <c r="C417" i="29" s="1"/>
  <c r="C418" i="29" s="1"/>
  <c r="C419" i="29" s="1"/>
  <c r="C420" i="29" s="1"/>
  <c r="C421" i="29" s="1"/>
  <c r="C422" i="29" s="1"/>
  <c r="C423" i="29" s="1"/>
  <c r="C424" i="29" s="1"/>
  <c r="C425" i="29" s="1"/>
  <c r="C426" i="29" s="1"/>
  <c r="C427" i="29" s="1"/>
  <c r="C428" i="29" s="1"/>
  <c r="C429" i="29" s="1"/>
  <c r="C430" i="29" s="1"/>
  <c r="C431" i="29" s="1"/>
  <c r="C432" i="29" s="1"/>
  <c r="C433" i="29" s="1"/>
  <c r="C434" i="29" s="1"/>
  <c r="C435" i="29" s="1"/>
  <c r="C436" i="29" s="1"/>
  <c r="C437" i="29" s="1"/>
  <c r="C438" i="29" s="1"/>
  <c r="C439" i="29" s="1"/>
  <c r="C440" i="29" s="1"/>
  <c r="C441" i="29" s="1"/>
  <c r="C442" i="29" s="1"/>
  <c r="C443" i="29" s="1"/>
  <c r="C444" i="29" s="1"/>
  <c r="C445" i="29" s="1"/>
  <c r="C446" i="29" s="1"/>
  <c r="C447" i="29" s="1"/>
  <c r="C448" i="29" s="1"/>
  <c r="C449" i="29" s="1"/>
  <c r="C450" i="29" s="1"/>
  <c r="C451" i="29" s="1"/>
  <c r="C452" i="29" s="1"/>
  <c r="C453" i="29" s="1"/>
  <c r="C454" i="29" s="1"/>
  <c r="C455" i="29" s="1"/>
  <c r="C456" i="29" s="1"/>
  <c r="C457" i="29" s="1"/>
  <c r="C458" i="29" s="1"/>
  <c r="C459" i="29" s="1"/>
  <c r="C460" i="29" s="1"/>
  <c r="C461" i="29" s="1"/>
  <c r="C462" i="29" s="1"/>
  <c r="C463" i="29" s="1"/>
  <c r="C464" i="29" s="1"/>
  <c r="C465" i="29" s="1"/>
  <c r="C466" i="29" s="1"/>
  <c r="C467" i="29" s="1"/>
  <c r="C468" i="29" s="1"/>
  <c r="C469" i="29" s="1"/>
  <c r="C470" i="29" s="1"/>
  <c r="C471" i="29" s="1"/>
  <c r="C472" i="29" s="1"/>
  <c r="C473" i="29" s="1"/>
  <c r="C474" i="29" s="1"/>
  <c r="C475" i="29" s="1"/>
  <c r="C476" i="29" s="1"/>
  <c r="C477" i="29" s="1"/>
  <c r="C478" i="29" s="1"/>
  <c r="C479" i="29" s="1"/>
  <c r="C480" i="29" s="1"/>
  <c r="C481" i="29" s="1"/>
  <c r="C482" i="29" s="1"/>
  <c r="C483" i="29" s="1"/>
  <c r="C484" i="29" s="1"/>
  <c r="C485" i="29" s="1"/>
  <c r="C486" i="29" s="1"/>
  <c r="C487" i="29" s="1"/>
  <c r="C488" i="29" s="1"/>
  <c r="C489" i="29" s="1"/>
  <c r="C490" i="29" s="1"/>
  <c r="C491" i="29" s="1"/>
  <c r="C492" i="29" s="1"/>
  <c r="C493" i="29" s="1"/>
  <c r="C494" i="29" s="1"/>
  <c r="C495" i="29" s="1"/>
  <c r="C496" i="29" s="1"/>
  <c r="C497" i="29" s="1"/>
  <c r="C498" i="29" s="1"/>
  <c r="C499" i="29" s="1"/>
  <c r="C500" i="29" s="1"/>
  <c r="C501" i="29" s="1"/>
  <c r="C502" i="29" s="1"/>
  <c r="C503" i="29" s="1"/>
  <c r="C504" i="29" s="1"/>
  <c r="C505" i="29" s="1"/>
  <c r="C506" i="29" s="1"/>
  <c r="C507" i="29" s="1"/>
  <c r="C508" i="29" s="1"/>
  <c r="C509" i="29" s="1"/>
  <c r="C510" i="29" s="1"/>
  <c r="C511" i="29" s="1"/>
  <c r="C512" i="29" s="1"/>
  <c r="C513" i="29" s="1"/>
  <c r="C514" i="29" s="1"/>
  <c r="C515" i="29" s="1"/>
  <c r="C516" i="29" s="1"/>
  <c r="C517" i="29" s="1"/>
  <c r="C518" i="29" s="1"/>
  <c r="C519" i="29" s="1"/>
  <c r="C520" i="29" s="1"/>
  <c r="C521" i="29" s="1"/>
  <c r="C522" i="29" s="1"/>
  <c r="C523" i="29" s="1"/>
  <c r="C524" i="29" s="1"/>
  <c r="C525" i="29" s="1"/>
  <c r="C526" i="29" s="1"/>
  <c r="C527" i="29" s="1"/>
  <c r="C528" i="29" s="1"/>
  <c r="C529" i="29" s="1"/>
  <c r="C530" i="29" s="1"/>
  <c r="C531" i="29" s="1"/>
  <c r="C532" i="29" s="1"/>
  <c r="C533" i="29" s="1"/>
  <c r="C534" i="29" s="1"/>
  <c r="C535" i="29" s="1"/>
  <c r="C536" i="29" s="1"/>
  <c r="C537" i="29" s="1"/>
  <c r="C538" i="29" s="1"/>
  <c r="C539" i="29" s="1"/>
  <c r="C540" i="29" s="1"/>
  <c r="C541" i="29" s="1"/>
  <c r="C542" i="29" s="1"/>
  <c r="C543" i="29" s="1"/>
  <c r="C544" i="29" s="1"/>
  <c r="C545" i="29" s="1"/>
  <c r="C546" i="29" s="1"/>
  <c r="C547" i="29" s="1"/>
  <c r="C548" i="29" s="1"/>
  <c r="C549" i="29" s="1"/>
  <c r="C550" i="29" s="1"/>
  <c r="C551" i="29" s="1"/>
  <c r="C552" i="29" s="1"/>
  <c r="C553" i="29" s="1"/>
  <c r="C554" i="29" s="1"/>
  <c r="C555" i="29" s="1"/>
  <c r="C556" i="29" s="1"/>
  <c r="C557" i="29" s="1"/>
  <c r="C558" i="29" s="1"/>
  <c r="C559" i="29" s="1"/>
  <c r="C560" i="29" s="1"/>
  <c r="C561" i="29" s="1"/>
  <c r="C562" i="29" s="1"/>
  <c r="C563" i="29" s="1"/>
  <c r="C564" i="29" s="1"/>
  <c r="C565" i="29" s="1"/>
  <c r="C566" i="29" s="1"/>
  <c r="C567" i="29" s="1"/>
  <c r="C568" i="29" s="1"/>
  <c r="C569" i="29" s="1"/>
  <c r="C570" i="29" s="1"/>
  <c r="C571" i="29" s="1"/>
  <c r="C572" i="29" s="1"/>
  <c r="C573" i="29" s="1"/>
  <c r="C574" i="29" s="1"/>
  <c r="C575" i="29" s="1"/>
  <c r="C576" i="29" s="1"/>
  <c r="C577" i="29" s="1"/>
  <c r="C578" i="29" s="1"/>
  <c r="C579" i="29" s="1"/>
  <c r="C580" i="29" s="1"/>
  <c r="C581" i="29" s="1"/>
  <c r="C582" i="29" s="1"/>
  <c r="C583" i="29" s="1"/>
  <c r="C584" i="29" s="1"/>
  <c r="C585" i="29" s="1"/>
  <c r="C586" i="29" s="1"/>
  <c r="C587" i="29" s="1"/>
  <c r="C588" i="29" s="1"/>
  <c r="C589" i="29" s="1"/>
  <c r="C590" i="29" s="1"/>
  <c r="C591" i="29" s="1"/>
  <c r="C592" i="29" s="1"/>
  <c r="C593" i="29" s="1"/>
  <c r="C594" i="29" s="1"/>
  <c r="C595" i="29" s="1"/>
  <c r="C596" i="29" s="1"/>
  <c r="C597" i="29" s="1"/>
  <c r="C598" i="29" s="1"/>
  <c r="C3" i="29"/>
  <c r="E598" i="28"/>
  <c r="F592" i="28" s="1"/>
  <c r="E597" i="28"/>
  <c r="E595" i="28"/>
  <c r="E593" i="28"/>
  <c r="E591" i="28"/>
  <c r="F585" i="28" s="1"/>
  <c r="E590" i="28"/>
  <c r="E588" i="28"/>
  <c r="E586" i="28"/>
  <c r="E584" i="28"/>
  <c r="F578" i="28" s="1"/>
  <c r="E583" i="28"/>
  <c r="E581" i="28"/>
  <c r="E579" i="28"/>
  <c r="E577" i="28"/>
  <c r="F571" i="28" s="1"/>
  <c r="E576" i="28"/>
  <c r="E574" i="28"/>
  <c r="E572" i="28"/>
  <c r="E570" i="28"/>
  <c r="F564" i="28" s="1"/>
  <c r="E569" i="28"/>
  <c r="E567" i="28"/>
  <c r="E565" i="28"/>
  <c r="E563" i="28"/>
  <c r="F557" i="28" s="1"/>
  <c r="E562" i="28"/>
  <c r="E560" i="28"/>
  <c r="E558" i="28"/>
  <c r="E556" i="28"/>
  <c r="F550" i="28" s="1"/>
  <c r="E555" i="28"/>
  <c r="E553" i="28"/>
  <c r="E551" i="28"/>
  <c r="E549" i="28"/>
  <c r="F543" i="28" s="1"/>
  <c r="E548" i="28"/>
  <c r="E546" i="28"/>
  <c r="E544" i="28"/>
  <c r="E542" i="28"/>
  <c r="F536" i="28" s="1"/>
  <c r="E541" i="28"/>
  <c r="E539" i="28"/>
  <c r="E537" i="28"/>
  <c r="E535" i="28"/>
  <c r="F529" i="28" s="1"/>
  <c r="E534" i="28"/>
  <c r="E532" i="28"/>
  <c r="E530" i="28"/>
  <c r="E528" i="28"/>
  <c r="F522" i="28" s="1"/>
  <c r="E527" i="28"/>
  <c r="E525" i="28"/>
  <c r="E523" i="28"/>
  <c r="E521" i="28"/>
  <c r="F515" i="28" s="1"/>
  <c r="E520" i="28"/>
  <c r="E518" i="28"/>
  <c r="E516" i="28"/>
  <c r="E514" i="28"/>
  <c r="F508" i="28" s="1"/>
  <c r="E513" i="28"/>
  <c r="E511" i="28"/>
  <c r="E509" i="28"/>
  <c r="E507" i="28"/>
  <c r="F501" i="28" s="1"/>
  <c r="E506" i="28"/>
  <c r="E504" i="28"/>
  <c r="E502" i="28"/>
  <c r="E500" i="28"/>
  <c r="F494" i="28" s="1"/>
  <c r="E499" i="28"/>
  <c r="E497" i="28"/>
  <c r="E495" i="28"/>
  <c r="E493" i="28"/>
  <c r="F487" i="28" s="1"/>
  <c r="E492" i="28"/>
  <c r="E490" i="28"/>
  <c r="E488" i="28"/>
  <c r="E486" i="28"/>
  <c r="F480" i="28" s="1"/>
  <c r="E485" i="28"/>
  <c r="E483" i="28"/>
  <c r="E481" i="28"/>
  <c r="E479" i="28"/>
  <c r="F473" i="28" s="1"/>
  <c r="E478" i="28"/>
  <c r="E476" i="28"/>
  <c r="E474" i="28"/>
  <c r="E472" i="28"/>
  <c r="F466" i="28" s="1"/>
  <c r="E471" i="28"/>
  <c r="E469" i="28"/>
  <c r="E467" i="28"/>
  <c r="E465" i="28"/>
  <c r="F459" i="28" s="1"/>
  <c r="E464" i="28"/>
  <c r="E462" i="28"/>
  <c r="E460" i="28"/>
  <c r="E458" i="28"/>
  <c r="F452" i="28" s="1"/>
  <c r="E457" i="28"/>
  <c r="E455" i="28"/>
  <c r="E453" i="28"/>
  <c r="E451" i="28"/>
  <c r="F445" i="28" s="1"/>
  <c r="E450" i="28"/>
  <c r="E448" i="28"/>
  <c r="E446" i="28"/>
  <c r="E444" i="28"/>
  <c r="F438" i="28" s="1"/>
  <c r="E443" i="28"/>
  <c r="E441" i="28"/>
  <c r="E439" i="28"/>
  <c r="E437" i="28"/>
  <c r="F431" i="28" s="1"/>
  <c r="E436" i="28"/>
  <c r="E434" i="28"/>
  <c r="E432" i="28"/>
  <c r="E430" i="28"/>
  <c r="F424" i="28" s="1"/>
  <c r="E429" i="28"/>
  <c r="E427" i="28"/>
  <c r="E425" i="28"/>
  <c r="E423" i="28"/>
  <c r="F417" i="28" s="1"/>
  <c r="E422" i="28"/>
  <c r="E420" i="28"/>
  <c r="E418" i="28"/>
  <c r="E416" i="28"/>
  <c r="F410" i="28" s="1"/>
  <c r="E415" i="28"/>
  <c r="E413" i="28"/>
  <c r="E411" i="28"/>
  <c r="E409" i="28"/>
  <c r="F403" i="28" s="1"/>
  <c r="E408" i="28"/>
  <c r="E406" i="28"/>
  <c r="E404" i="28"/>
  <c r="E402" i="28"/>
  <c r="F396" i="28" s="1"/>
  <c r="E401" i="28"/>
  <c r="E399" i="28"/>
  <c r="E397" i="28"/>
  <c r="E395" i="28"/>
  <c r="F389" i="28" s="1"/>
  <c r="E394" i="28"/>
  <c r="E392" i="28"/>
  <c r="E390" i="28"/>
  <c r="E388" i="28"/>
  <c r="F382" i="28" s="1"/>
  <c r="E387" i="28"/>
  <c r="E385" i="28"/>
  <c r="E383" i="28"/>
  <c r="E381" i="28"/>
  <c r="F375" i="28" s="1"/>
  <c r="E380" i="28"/>
  <c r="E378" i="28"/>
  <c r="E376" i="28"/>
  <c r="E374" i="28"/>
  <c r="F368" i="28" s="1"/>
  <c r="E373" i="28"/>
  <c r="E371" i="28"/>
  <c r="E369" i="28"/>
  <c r="E367" i="28"/>
  <c r="F361" i="28" s="1"/>
  <c r="E366" i="28"/>
  <c r="E364" i="28"/>
  <c r="E362" i="28"/>
  <c r="E360" i="28"/>
  <c r="F354" i="28" s="1"/>
  <c r="E359" i="28"/>
  <c r="E357" i="28"/>
  <c r="E355" i="28"/>
  <c r="E353" i="28"/>
  <c r="F347" i="28" s="1"/>
  <c r="E352" i="28"/>
  <c r="E350" i="28"/>
  <c r="E348" i="28"/>
  <c r="E346" i="28"/>
  <c r="F340" i="28" s="1"/>
  <c r="E345" i="28"/>
  <c r="E343" i="28"/>
  <c r="E341" i="28"/>
  <c r="E339" i="28"/>
  <c r="F333" i="28" s="1"/>
  <c r="E338" i="28"/>
  <c r="E336" i="28"/>
  <c r="E334" i="28"/>
  <c r="E332" i="28"/>
  <c r="F326" i="28" s="1"/>
  <c r="E331" i="28"/>
  <c r="E329" i="28"/>
  <c r="E327" i="28"/>
  <c r="E325" i="28"/>
  <c r="F319" i="28" s="1"/>
  <c r="E324" i="28"/>
  <c r="E322" i="28"/>
  <c r="E320" i="28"/>
  <c r="E318" i="28"/>
  <c r="F312" i="28" s="1"/>
  <c r="E317" i="28"/>
  <c r="E315" i="28"/>
  <c r="E313" i="28"/>
  <c r="E311" i="28"/>
  <c r="F305" i="28" s="1"/>
  <c r="E310" i="28"/>
  <c r="E308" i="28"/>
  <c r="E306" i="28"/>
  <c r="E304" i="28"/>
  <c r="F298" i="28" s="1"/>
  <c r="E303" i="28"/>
  <c r="E301" i="28"/>
  <c r="E299" i="28"/>
  <c r="E297" i="28"/>
  <c r="F291" i="28" s="1"/>
  <c r="E296" i="28"/>
  <c r="E294" i="28"/>
  <c r="E292" i="28"/>
  <c r="E290" i="28"/>
  <c r="F284" i="28" s="1"/>
  <c r="E289" i="28"/>
  <c r="E287" i="28"/>
  <c r="E285" i="28"/>
  <c r="E283" i="28"/>
  <c r="F277" i="28" s="1"/>
  <c r="E282" i="28"/>
  <c r="E280" i="28"/>
  <c r="E278" i="28"/>
  <c r="E276" i="28"/>
  <c r="F270" i="28" s="1"/>
  <c r="E275" i="28"/>
  <c r="E273" i="28"/>
  <c r="E271" i="28"/>
  <c r="E269" i="28"/>
  <c r="F263" i="28" s="1"/>
  <c r="E268" i="28"/>
  <c r="E266" i="28"/>
  <c r="E264" i="28"/>
  <c r="E262" i="28"/>
  <c r="F256" i="28" s="1"/>
  <c r="E261" i="28"/>
  <c r="E259" i="28"/>
  <c r="E257" i="28"/>
  <c r="E255" i="28"/>
  <c r="F249" i="28" s="1"/>
  <c r="E254" i="28"/>
  <c r="E252" i="28"/>
  <c r="E250" i="28"/>
  <c r="E248" i="28"/>
  <c r="F242" i="28" s="1"/>
  <c r="E247" i="28"/>
  <c r="E245" i="28"/>
  <c r="E243" i="28"/>
  <c r="E241" i="28"/>
  <c r="F235" i="28" s="1"/>
  <c r="E240" i="28"/>
  <c r="E238" i="28"/>
  <c r="E236" i="28"/>
  <c r="E234" i="28"/>
  <c r="F228" i="28" s="1"/>
  <c r="E233" i="28"/>
  <c r="E231" i="28"/>
  <c r="E229" i="28"/>
  <c r="E227" i="28"/>
  <c r="F221" i="28" s="1"/>
  <c r="E226" i="28"/>
  <c r="E224" i="28"/>
  <c r="E222" i="28"/>
  <c r="E220" i="28"/>
  <c r="F214" i="28" s="1"/>
  <c r="E219" i="28"/>
  <c r="E217" i="28"/>
  <c r="E215" i="28"/>
  <c r="E213" i="28"/>
  <c r="F207" i="28" s="1"/>
  <c r="E212" i="28"/>
  <c r="E210" i="28"/>
  <c r="E208" i="28"/>
  <c r="E206" i="28"/>
  <c r="F200" i="28" s="1"/>
  <c r="E205" i="28"/>
  <c r="E203" i="28"/>
  <c r="E201" i="28"/>
  <c r="E199" i="28"/>
  <c r="F193" i="28" s="1"/>
  <c r="E198" i="28"/>
  <c r="E196" i="28"/>
  <c r="E194" i="28"/>
  <c r="E192" i="28"/>
  <c r="F186" i="28" s="1"/>
  <c r="E191" i="28"/>
  <c r="E189" i="28"/>
  <c r="E187" i="28"/>
  <c r="E185" i="28"/>
  <c r="F179" i="28" s="1"/>
  <c r="E184" i="28"/>
  <c r="E182" i="28"/>
  <c r="E180" i="28"/>
  <c r="E178" i="28"/>
  <c r="F172" i="28" s="1"/>
  <c r="E177" i="28"/>
  <c r="E175" i="28"/>
  <c r="E173" i="28"/>
  <c r="E171" i="28"/>
  <c r="F165" i="28" s="1"/>
  <c r="E170" i="28"/>
  <c r="E168" i="28"/>
  <c r="E166" i="28"/>
  <c r="E164" i="28"/>
  <c r="F158" i="28" s="1"/>
  <c r="E163" i="28"/>
  <c r="E161" i="28"/>
  <c r="E159" i="28"/>
  <c r="E157" i="28"/>
  <c r="F151" i="28" s="1"/>
  <c r="E156" i="28"/>
  <c r="E154" i="28"/>
  <c r="E152" i="28"/>
  <c r="E150" i="28"/>
  <c r="F144" i="28" s="1"/>
  <c r="E149" i="28"/>
  <c r="E147" i="28"/>
  <c r="E145" i="28"/>
  <c r="E143" i="28"/>
  <c r="F137" i="28" s="1"/>
  <c r="E142" i="28"/>
  <c r="E140" i="28"/>
  <c r="E138" i="28"/>
  <c r="E136" i="28"/>
  <c r="F130" i="28" s="1"/>
  <c r="E135" i="28"/>
  <c r="E133" i="28"/>
  <c r="E131" i="28"/>
  <c r="E129" i="28"/>
  <c r="F123" i="28" s="1"/>
  <c r="E128" i="28"/>
  <c r="E126" i="28"/>
  <c r="E124" i="28"/>
  <c r="E122" i="28"/>
  <c r="F116" i="28" s="1"/>
  <c r="E121" i="28"/>
  <c r="E119" i="28"/>
  <c r="E117" i="28"/>
  <c r="E115" i="28"/>
  <c r="F109" i="28" s="1"/>
  <c r="E114" i="28"/>
  <c r="E112" i="28"/>
  <c r="E110" i="28"/>
  <c r="E108" i="28"/>
  <c r="F102" i="28" s="1"/>
  <c r="E107" i="28"/>
  <c r="E105" i="28"/>
  <c r="E103" i="28"/>
  <c r="E101" i="28"/>
  <c r="F95" i="28" s="1"/>
  <c r="E100" i="28"/>
  <c r="E98" i="28"/>
  <c r="E96" i="28"/>
  <c r="E94" i="28"/>
  <c r="F88" i="28" s="1"/>
  <c r="E93" i="28"/>
  <c r="E91" i="28"/>
  <c r="E89" i="28"/>
  <c r="E87" i="28"/>
  <c r="F81" i="28" s="1"/>
  <c r="E86" i="28"/>
  <c r="E84" i="28"/>
  <c r="E82" i="28"/>
  <c r="E80" i="28"/>
  <c r="F74" i="28" s="1"/>
  <c r="E79" i="28"/>
  <c r="E77" i="28"/>
  <c r="E75" i="28"/>
  <c r="E73" i="28"/>
  <c r="F67" i="28" s="1"/>
  <c r="E72" i="28"/>
  <c r="E70" i="28"/>
  <c r="E68" i="28"/>
  <c r="E66" i="28"/>
  <c r="F60" i="28" s="1"/>
  <c r="E65" i="28"/>
  <c r="E63" i="28"/>
  <c r="E61" i="28"/>
  <c r="E59" i="28"/>
  <c r="F53" i="28" s="1"/>
  <c r="E58" i="28"/>
  <c r="E56" i="28"/>
  <c r="E54" i="28"/>
  <c r="E52" i="28"/>
  <c r="F46" i="28" s="1"/>
  <c r="E51" i="28"/>
  <c r="E49" i="28"/>
  <c r="E47" i="28"/>
  <c r="E45" i="28"/>
  <c r="F39" i="28" s="1"/>
  <c r="E44" i="28"/>
  <c r="E42" i="28"/>
  <c r="E40" i="28"/>
  <c r="E38" i="28"/>
  <c r="F32" i="28" s="1"/>
  <c r="E37" i="28"/>
  <c r="E35" i="28"/>
  <c r="E33" i="28"/>
  <c r="E31" i="28"/>
  <c r="F25" i="28" s="1"/>
  <c r="E30" i="28"/>
  <c r="E28" i="28"/>
  <c r="E26" i="28"/>
  <c r="E24" i="28"/>
  <c r="F18" i="28" s="1"/>
  <c r="E23" i="28"/>
  <c r="E21" i="28"/>
  <c r="E19" i="28"/>
  <c r="E17" i="28"/>
  <c r="F11" i="28" s="1"/>
  <c r="E16" i="28"/>
  <c r="E14" i="28"/>
  <c r="E12" i="28"/>
  <c r="C8" i="28"/>
  <c r="C7" i="28"/>
  <c r="B11" i="28" s="1"/>
  <c r="C3" i="28"/>
  <c r="E598" i="27"/>
  <c r="F592" i="27" s="1"/>
  <c r="E597" i="27"/>
  <c r="E595" i="27"/>
  <c r="E593" i="27"/>
  <c r="E591" i="27"/>
  <c r="F585" i="27" s="1"/>
  <c r="E590" i="27"/>
  <c r="E588" i="27"/>
  <c r="E586" i="27"/>
  <c r="E584" i="27"/>
  <c r="F578" i="27" s="1"/>
  <c r="E583" i="27"/>
  <c r="E581" i="27"/>
  <c r="E579" i="27"/>
  <c r="E577" i="27"/>
  <c r="F571" i="27" s="1"/>
  <c r="E576" i="27"/>
  <c r="E574" i="27"/>
  <c r="E572" i="27"/>
  <c r="E570" i="27"/>
  <c r="F564" i="27" s="1"/>
  <c r="E569" i="27"/>
  <c r="E567" i="27"/>
  <c r="E565" i="27"/>
  <c r="E563" i="27"/>
  <c r="F557" i="27" s="1"/>
  <c r="E562" i="27"/>
  <c r="E560" i="27"/>
  <c r="E558" i="27"/>
  <c r="E556" i="27"/>
  <c r="F550" i="27" s="1"/>
  <c r="E555" i="27"/>
  <c r="E553" i="27"/>
  <c r="E551" i="27"/>
  <c r="E549" i="27"/>
  <c r="F543" i="27" s="1"/>
  <c r="E548" i="27"/>
  <c r="E546" i="27"/>
  <c r="E544" i="27"/>
  <c r="E542" i="27"/>
  <c r="F536" i="27" s="1"/>
  <c r="E541" i="27"/>
  <c r="E539" i="27"/>
  <c r="E537" i="27"/>
  <c r="E535" i="27"/>
  <c r="F529" i="27" s="1"/>
  <c r="E534" i="27"/>
  <c r="E532" i="27"/>
  <c r="E530" i="27"/>
  <c r="E528" i="27"/>
  <c r="F522" i="27" s="1"/>
  <c r="E527" i="27"/>
  <c r="E525" i="27"/>
  <c r="E523" i="27"/>
  <c r="E521" i="27"/>
  <c r="F515" i="27" s="1"/>
  <c r="E520" i="27"/>
  <c r="E518" i="27"/>
  <c r="E516" i="27"/>
  <c r="E514" i="27"/>
  <c r="F508" i="27" s="1"/>
  <c r="E513" i="27"/>
  <c r="E511" i="27"/>
  <c r="E509" i="27"/>
  <c r="E507" i="27"/>
  <c r="F501" i="27" s="1"/>
  <c r="E506" i="27"/>
  <c r="E504" i="27"/>
  <c r="E502" i="27"/>
  <c r="E500" i="27"/>
  <c r="F494" i="27" s="1"/>
  <c r="E499" i="27"/>
  <c r="E497" i="27"/>
  <c r="E495" i="27"/>
  <c r="E493" i="27"/>
  <c r="F487" i="27" s="1"/>
  <c r="E492" i="27"/>
  <c r="E490" i="27"/>
  <c r="E488" i="27"/>
  <c r="E486" i="27"/>
  <c r="F480" i="27" s="1"/>
  <c r="E485" i="27"/>
  <c r="E483" i="27"/>
  <c r="E481" i="27"/>
  <c r="E479" i="27"/>
  <c r="F473" i="27" s="1"/>
  <c r="E478" i="27"/>
  <c r="E476" i="27"/>
  <c r="E474" i="27"/>
  <c r="E472" i="27"/>
  <c r="F466" i="27" s="1"/>
  <c r="E471" i="27"/>
  <c r="E469" i="27"/>
  <c r="E467" i="27"/>
  <c r="E465" i="27"/>
  <c r="F459" i="27" s="1"/>
  <c r="E464" i="27"/>
  <c r="E462" i="27"/>
  <c r="E460" i="27"/>
  <c r="E458" i="27"/>
  <c r="F452" i="27" s="1"/>
  <c r="E457" i="27"/>
  <c r="E455" i="27"/>
  <c r="E453" i="27"/>
  <c r="E451" i="27"/>
  <c r="F445" i="27" s="1"/>
  <c r="E450" i="27"/>
  <c r="E448" i="27"/>
  <c r="E446" i="27"/>
  <c r="E444" i="27"/>
  <c r="F438" i="27" s="1"/>
  <c r="E443" i="27"/>
  <c r="E441" i="27"/>
  <c r="E439" i="27"/>
  <c r="E437" i="27"/>
  <c r="F431" i="27" s="1"/>
  <c r="E436" i="27"/>
  <c r="E434" i="27"/>
  <c r="E432" i="27"/>
  <c r="E430" i="27"/>
  <c r="F424" i="27" s="1"/>
  <c r="E429" i="27"/>
  <c r="E427" i="27"/>
  <c r="E425" i="27"/>
  <c r="E423" i="27"/>
  <c r="F417" i="27" s="1"/>
  <c r="E422" i="27"/>
  <c r="E420" i="27"/>
  <c r="E418" i="27"/>
  <c r="E416" i="27"/>
  <c r="F410" i="27" s="1"/>
  <c r="E415" i="27"/>
  <c r="E413" i="27"/>
  <c r="E411" i="27"/>
  <c r="E409" i="27"/>
  <c r="F403" i="27" s="1"/>
  <c r="E408" i="27"/>
  <c r="E406" i="27"/>
  <c r="E404" i="27"/>
  <c r="E402" i="27"/>
  <c r="F396" i="27" s="1"/>
  <c r="E401" i="27"/>
  <c r="E399" i="27"/>
  <c r="E397" i="27"/>
  <c r="E395" i="27"/>
  <c r="F389" i="27" s="1"/>
  <c r="E394" i="27"/>
  <c r="E392" i="27"/>
  <c r="E390" i="27"/>
  <c r="E388" i="27"/>
  <c r="F382" i="27" s="1"/>
  <c r="E387" i="27"/>
  <c r="E385" i="27"/>
  <c r="E383" i="27"/>
  <c r="E381" i="27"/>
  <c r="F375" i="27" s="1"/>
  <c r="E380" i="27"/>
  <c r="E378" i="27"/>
  <c r="E376" i="27"/>
  <c r="E374" i="27"/>
  <c r="F368" i="27" s="1"/>
  <c r="E373" i="27"/>
  <c r="E371" i="27"/>
  <c r="E369" i="27"/>
  <c r="E367" i="27"/>
  <c r="F361" i="27" s="1"/>
  <c r="E366" i="27"/>
  <c r="E364" i="27"/>
  <c r="E362" i="27"/>
  <c r="E360" i="27"/>
  <c r="F354" i="27" s="1"/>
  <c r="E359" i="27"/>
  <c r="E357" i="27"/>
  <c r="E355" i="27"/>
  <c r="E353" i="27"/>
  <c r="F347" i="27" s="1"/>
  <c r="E352" i="27"/>
  <c r="E350" i="27"/>
  <c r="E348" i="27"/>
  <c r="E346" i="27"/>
  <c r="F340" i="27" s="1"/>
  <c r="E345" i="27"/>
  <c r="E343" i="27"/>
  <c r="E341" i="27"/>
  <c r="E339" i="27"/>
  <c r="F333" i="27" s="1"/>
  <c r="E338" i="27"/>
  <c r="E336" i="27"/>
  <c r="E334" i="27"/>
  <c r="E332" i="27"/>
  <c r="F326" i="27" s="1"/>
  <c r="E331" i="27"/>
  <c r="E329" i="27"/>
  <c r="E327" i="27"/>
  <c r="E325" i="27"/>
  <c r="F319" i="27" s="1"/>
  <c r="E324" i="27"/>
  <c r="E322" i="27"/>
  <c r="E320" i="27"/>
  <c r="E318" i="27"/>
  <c r="F312" i="27" s="1"/>
  <c r="E317" i="27"/>
  <c r="E315" i="27"/>
  <c r="E313" i="27"/>
  <c r="E311" i="27"/>
  <c r="F305" i="27" s="1"/>
  <c r="E310" i="27"/>
  <c r="E308" i="27"/>
  <c r="E306" i="27"/>
  <c r="E304" i="27"/>
  <c r="F298" i="27" s="1"/>
  <c r="E303" i="27"/>
  <c r="E301" i="27"/>
  <c r="E299" i="27"/>
  <c r="E297" i="27"/>
  <c r="F291" i="27" s="1"/>
  <c r="E296" i="27"/>
  <c r="E294" i="27"/>
  <c r="E292" i="27"/>
  <c r="E290" i="27"/>
  <c r="F284" i="27" s="1"/>
  <c r="E289" i="27"/>
  <c r="E287" i="27"/>
  <c r="E285" i="27"/>
  <c r="E283" i="27"/>
  <c r="F277" i="27" s="1"/>
  <c r="E282" i="27"/>
  <c r="E280" i="27"/>
  <c r="E278" i="27"/>
  <c r="E276" i="27"/>
  <c r="F270" i="27" s="1"/>
  <c r="E275" i="27"/>
  <c r="E273" i="27"/>
  <c r="E271" i="27"/>
  <c r="E269" i="27"/>
  <c r="F263" i="27" s="1"/>
  <c r="E268" i="27"/>
  <c r="E266" i="27"/>
  <c r="E264" i="27"/>
  <c r="E262" i="27"/>
  <c r="F256" i="27" s="1"/>
  <c r="E261" i="27"/>
  <c r="E259" i="27"/>
  <c r="E257" i="27"/>
  <c r="E255" i="27"/>
  <c r="F249" i="27" s="1"/>
  <c r="E254" i="27"/>
  <c r="E252" i="27"/>
  <c r="E250" i="27"/>
  <c r="E248" i="27"/>
  <c r="F242" i="27" s="1"/>
  <c r="E247" i="27"/>
  <c r="E245" i="27"/>
  <c r="E243" i="27"/>
  <c r="E241" i="27"/>
  <c r="F235" i="27" s="1"/>
  <c r="E240" i="27"/>
  <c r="E238" i="27"/>
  <c r="E236" i="27"/>
  <c r="E234" i="27"/>
  <c r="F228" i="27" s="1"/>
  <c r="E233" i="27"/>
  <c r="E231" i="27"/>
  <c r="E229" i="27"/>
  <c r="E227" i="27"/>
  <c r="F221" i="27" s="1"/>
  <c r="E226" i="27"/>
  <c r="E224" i="27"/>
  <c r="E222" i="27"/>
  <c r="E220" i="27"/>
  <c r="F214" i="27" s="1"/>
  <c r="E219" i="27"/>
  <c r="E217" i="27"/>
  <c r="E215" i="27"/>
  <c r="E213" i="27"/>
  <c r="F207" i="27" s="1"/>
  <c r="E212" i="27"/>
  <c r="E210" i="27"/>
  <c r="E208" i="27"/>
  <c r="E206" i="27"/>
  <c r="F200" i="27" s="1"/>
  <c r="E205" i="27"/>
  <c r="E203" i="27"/>
  <c r="E201" i="27"/>
  <c r="E199" i="27"/>
  <c r="F193" i="27" s="1"/>
  <c r="E198" i="27"/>
  <c r="E196" i="27"/>
  <c r="E194" i="27"/>
  <c r="E192" i="27"/>
  <c r="F186" i="27" s="1"/>
  <c r="E191" i="27"/>
  <c r="E189" i="27"/>
  <c r="E187" i="27"/>
  <c r="E185" i="27"/>
  <c r="F179" i="27" s="1"/>
  <c r="E184" i="27"/>
  <c r="E182" i="27"/>
  <c r="E180" i="27"/>
  <c r="E178" i="27"/>
  <c r="F172" i="27" s="1"/>
  <c r="E177" i="27"/>
  <c r="E175" i="27"/>
  <c r="E173" i="27"/>
  <c r="E171" i="27"/>
  <c r="F165" i="27" s="1"/>
  <c r="E170" i="27"/>
  <c r="E168" i="27"/>
  <c r="E166" i="27"/>
  <c r="E164" i="27"/>
  <c r="F158" i="27" s="1"/>
  <c r="E163" i="27"/>
  <c r="E161" i="27"/>
  <c r="E159" i="27"/>
  <c r="E157" i="27"/>
  <c r="F151" i="27" s="1"/>
  <c r="E156" i="27"/>
  <c r="E154" i="27"/>
  <c r="E152" i="27"/>
  <c r="E150" i="27"/>
  <c r="F144" i="27" s="1"/>
  <c r="E149" i="27"/>
  <c r="E147" i="27"/>
  <c r="E145" i="27"/>
  <c r="E143" i="27"/>
  <c r="F137" i="27" s="1"/>
  <c r="E142" i="27"/>
  <c r="E140" i="27"/>
  <c r="E138" i="27"/>
  <c r="E136" i="27"/>
  <c r="F130" i="27" s="1"/>
  <c r="E135" i="27"/>
  <c r="E133" i="27"/>
  <c r="E131" i="27"/>
  <c r="E129" i="27"/>
  <c r="F123" i="27" s="1"/>
  <c r="E128" i="27"/>
  <c r="E126" i="27"/>
  <c r="E124" i="27"/>
  <c r="E122" i="27"/>
  <c r="F116" i="27" s="1"/>
  <c r="E121" i="27"/>
  <c r="E119" i="27"/>
  <c r="E117" i="27"/>
  <c r="E115" i="27"/>
  <c r="F109" i="27" s="1"/>
  <c r="E114" i="27"/>
  <c r="E112" i="27"/>
  <c r="E110" i="27"/>
  <c r="E108" i="27"/>
  <c r="F102" i="27" s="1"/>
  <c r="E107" i="27"/>
  <c r="E105" i="27"/>
  <c r="E103" i="27"/>
  <c r="E101" i="27"/>
  <c r="F95" i="27" s="1"/>
  <c r="E100" i="27"/>
  <c r="E98" i="27"/>
  <c r="E96" i="27"/>
  <c r="E94" i="27"/>
  <c r="F88" i="27" s="1"/>
  <c r="E93" i="27"/>
  <c r="E91" i="27"/>
  <c r="E89" i="27"/>
  <c r="E87" i="27"/>
  <c r="F81" i="27" s="1"/>
  <c r="E86" i="27"/>
  <c r="E84" i="27"/>
  <c r="E82" i="27"/>
  <c r="E80" i="27"/>
  <c r="F74" i="27" s="1"/>
  <c r="E79" i="27"/>
  <c r="E77" i="27"/>
  <c r="E75" i="27"/>
  <c r="E73" i="27"/>
  <c r="F67" i="27" s="1"/>
  <c r="E72" i="27"/>
  <c r="E70" i="27"/>
  <c r="E68" i="27"/>
  <c r="E66" i="27"/>
  <c r="F60" i="27" s="1"/>
  <c r="E65" i="27"/>
  <c r="E63" i="27"/>
  <c r="E61" i="27"/>
  <c r="E59" i="27"/>
  <c r="E58" i="27"/>
  <c r="E56" i="27"/>
  <c r="E54" i="27"/>
  <c r="E52" i="27"/>
  <c r="E51" i="27"/>
  <c r="E49" i="27"/>
  <c r="E47" i="27"/>
  <c r="E45" i="27"/>
  <c r="F39" i="27" s="1"/>
  <c r="E44" i="27"/>
  <c r="E42" i="27"/>
  <c r="E40" i="27"/>
  <c r="E38" i="27"/>
  <c r="F32" i="27" s="1"/>
  <c r="E37" i="27"/>
  <c r="E35" i="27"/>
  <c r="E33" i="27"/>
  <c r="E31" i="27"/>
  <c r="F25" i="27" s="1"/>
  <c r="E30" i="27"/>
  <c r="E28" i="27"/>
  <c r="E26" i="27"/>
  <c r="E24" i="27"/>
  <c r="F18" i="27" s="1"/>
  <c r="E23" i="27"/>
  <c r="E21" i="27"/>
  <c r="E19" i="27"/>
  <c r="E17" i="27"/>
  <c r="F11" i="27" s="1"/>
  <c r="E16" i="27"/>
  <c r="E14" i="27"/>
  <c r="E12" i="27"/>
  <c r="C8" i="27"/>
  <c r="C7" i="27"/>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C139" i="27" s="1"/>
  <c r="C140" i="27" s="1"/>
  <c r="C141" i="27" s="1"/>
  <c r="C142" i="27" s="1"/>
  <c r="C143" i="27" s="1"/>
  <c r="C144" i="27" s="1"/>
  <c r="C145" i="27" s="1"/>
  <c r="C146" i="27" s="1"/>
  <c r="C147" i="27" s="1"/>
  <c r="C148" i="27" s="1"/>
  <c r="C149" i="27" s="1"/>
  <c r="C150" i="27" s="1"/>
  <c r="C151" i="27" s="1"/>
  <c r="C152" i="27" s="1"/>
  <c r="C153" i="27" s="1"/>
  <c r="C154" i="27" s="1"/>
  <c r="C155" i="27" s="1"/>
  <c r="C156" i="27" s="1"/>
  <c r="C157" i="27" s="1"/>
  <c r="C158" i="27" s="1"/>
  <c r="C159" i="27" s="1"/>
  <c r="C160" i="27" s="1"/>
  <c r="C161" i="27" s="1"/>
  <c r="C162" i="27" s="1"/>
  <c r="C163" i="27" s="1"/>
  <c r="C164" i="27" s="1"/>
  <c r="C165" i="27" s="1"/>
  <c r="C166" i="27" s="1"/>
  <c r="C167" i="27" s="1"/>
  <c r="C168" i="27" s="1"/>
  <c r="C169" i="27" s="1"/>
  <c r="C170" i="27" s="1"/>
  <c r="C171" i="27" s="1"/>
  <c r="C172" i="27" s="1"/>
  <c r="C173" i="27" s="1"/>
  <c r="C174" i="27" s="1"/>
  <c r="C175" i="27" s="1"/>
  <c r="C176" i="27" s="1"/>
  <c r="C177" i="27" s="1"/>
  <c r="C178" i="27" s="1"/>
  <c r="C179" i="27" s="1"/>
  <c r="C180" i="27" s="1"/>
  <c r="C181" i="27" s="1"/>
  <c r="C182" i="27" s="1"/>
  <c r="C183" i="27" s="1"/>
  <c r="C184" i="27" s="1"/>
  <c r="C185" i="27" s="1"/>
  <c r="C186" i="27" s="1"/>
  <c r="C187" i="27" s="1"/>
  <c r="C188" i="27" s="1"/>
  <c r="C189" i="27" s="1"/>
  <c r="C190" i="27" s="1"/>
  <c r="C191" i="27" s="1"/>
  <c r="C192" i="27" s="1"/>
  <c r="C193" i="27" s="1"/>
  <c r="C194" i="27" s="1"/>
  <c r="C195" i="27" s="1"/>
  <c r="C196" i="27" s="1"/>
  <c r="C197" i="27" s="1"/>
  <c r="C198" i="27" s="1"/>
  <c r="C199" i="27" s="1"/>
  <c r="C200" i="27" s="1"/>
  <c r="C201" i="27" s="1"/>
  <c r="C202" i="27" s="1"/>
  <c r="C203" i="27" s="1"/>
  <c r="C204" i="27" s="1"/>
  <c r="C205" i="27" s="1"/>
  <c r="C206" i="27" s="1"/>
  <c r="C207" i="27" s="1"/>
  <c r="C208" i="27" s="1"/>
  <c r="C209" i="27" s="1"/>
  <c r="C210" i="27" s="1"/>
  <c r="C211" i="27" s="1"/>
  <c r="C212" i="27" s="1"/>
  <c r="C213" i="27" s="1"/>
  <c r="C214" i="27" s="1"/>
  <c r="C215" i="27" s="1"/>
  <c r="C216" i="27" s="1"/>
  <c r="C217" i="27" s="1"/>
  <c r="C218" i="27" s="1"/>
  <c r="C219" i="27" s="1"/>
  <c r="C220" i="27" s="1"/>
  <c r="C221" i="27" s="1"/>
  <c r="C222" i="27" s="1"/>
  <c r="C223" i="27" s="1"/>
  <c r="C224" i="27" s="1"/>
  <c r="C225" i="27" s="1"/>
  <c r="C226" i="27" s="1"/>
  <c r="C227" i="27" s="1"/>
  <c r="C228" i="27" s="1"/>
  <c r="C229" i="27" s="1"/>
  <c r="C230" i="27" s="1"/>
  <c r="C231" i="27" s="1"/>
  <c r="C232" i="27" s="1"/>
  <c r="C233" i="27" s="1"/>
  <c r="C234" i="27" s="1"/>
  <c r="C235" i="27" s="1"/>
  <c r="C236" i="27" s="1"/>
  <c r="C237" i="27" s="1"/>
  <c r="C238" i="27" s="1"/>
  <c r="C239" i="27" s="1"/>
  <c r="C240" i="27" s="1"/>
  <c r="C241" i="27" s="1"/>
  <c r="C242" i="27" s="1"/>
  <c r="C243" i="27" s="1"/>
  <c r="C244" i="27" s="1"/>
  <c r="C245" i="27" s="1"/>
  <c r="C246" i="27" s="1"/>
  <c r="C247" i="27" s="1"/>
  <c r="C248" i="27" s="1"/>
  <c r="C249" i="27" s="1"/>
  <c r="C250" i="27" s="1"/>
  <c r="C251" i="27" s="1"/>
  <c r="C252" i="27" s="1"/>
  <c r="C253" i="27" s="1"/>
  <c r="C254" i="27" s="1"/>
  <c r="C255" i="27" s="1"/>
  <c r="C256" i="27" s="1"/>
  <c r="C257" i="27" s="1"/>
  <c r="C258" i="27" s="1"/>
  <c r="C259" i="27" s="1"/>
  <c r="C260" i="27" s="1"/>
  <c r="C261" i="27" s="1"/>
  <c r="C262" i="27" s="1"/>
  <c r="C263" i="27" s="1"/>
  <c r="C264" i="27" s="1"/>
  <c r="C265" i="27" s="1"/>
  <c r="C266" i="27" s="1"/>
  <c r="C267" i="27" s="1"/>
  <c r="C268" i="27" s="1"/>
  <c r="C269" i="27" s="1"/>
  <c r="C270" i="27" s="1"/>
  <c r="C271" i="27" s="1"/>
  <c r="C272" i="27" s="1"/>
  <c r="C273" i="27" s="1"/>
  <c r="C274" i="27" s="1"/>
  <c r="C275" i="27" s="1"/>
  <c r="C276" i="27" s="1"/>
  <c r="C277" i="27" s="1"/>
  <c r="C278" i="27" s="1"/>
  <c r="C279" i="27" s="1"/>
  <c r="C280" i="27" s="1"/>
  <c r="C281" i="27" s="1"/>
  <c r="C282" i="27" s="1"/>
  <c r="C283" i="27" s="1"/>
  <c r="C284" i="27" s="1"/>
  <c r="C285" i="27" s="1"/>
  <c r="C286" i="27" s="1"/>
  <c r="C287" i="27" s="1"/>
  <c r="C288" i="27" s="1"/>
  <c r="C289" i="27" s="1"/>
  <c r="C290" i="27" s="1"/>
  <c r="C291" i="27" s="1"/>
  <c r="C292" i="27" s="1"/>
  <c r="C293" i="27" s="1"/>
  <c r="C294" i="27" s="1"/>
  <c r="C295" i="27" s="1"/>
  <c r="C296" i="27" s="1"/>
  <c r="C297" i="27" s="1"/>
  <c r="C298" i="27" s="1"/>
  <c r="C299" i="27" s="1"/>
  <c r="C300" i="27" s="1"/>
  <c r="C301" i="27" s="1"/>
  <c r="C302" i="27" s="1"/>
  <c r="C303" i="27" s="1"/>
  <c r="C304" i="27" s="1"/>
  <c r="C305" i="27" s="1"/>
  <c r="C306" i="27" s="1"/>
  <c r="C307" i="27" s="1"/>
  <c r="C308" i="27" s="1"/>
  <c r="C309" i="27" s="1"/>
  <c r="C310" i="27" s="1"/>
  <c r="C311" i="27" s="1"/>
  <c r="C312" i="27" s="1"/>
  <c r="C313" i="27" s="1"/>
  <c r="C314" i="27" s="1"/>
  <c r="C315" i="27" s="1"/>
  <c r="C316" i="27" s="1"/>
  <c r="C317" i="27" s="1"/>
  <c r="C318" i="27" s="1"/>
  <c r="C319" i="27" s="1"/>
  <c r="C320" i="27" s="1"/>
  <c r="C321" i="27" s="1"/>
  <c r="C322" i="27" s="1"/>
  <c r="C323" i="27" s="1"/>
  <c r="C324" i="27" s="1"/>
  <c r="C325" i="27" s="1"/>
  <c r="C326" i="27" s="1"/>
  <c r="C327" i="27" s="1"/>
  <c r="C328" i="27" s="1"/>
  <c r="C329" i="27" s="1"/>
  <c r="C330" i="27" s="1"/>
  <c r="C331" i="27" s="1"/>
  <c r="C332" i="27" s="1"/>
  <c r="C333" i="27" s="1"/>
  <c r="C334" i="27" s="1"/>
  <c r="C335" i="27" s="1"/>
  <c r="C336" i="27" s="1"/>
  <c r="C337" i="27" s="1"/>
  <c r="C338" i="27" s="1"/>
  <c r="C339" i="27" s="1"/>
  <c r="C340" i="27" s="1"/>
  <c r="C341" i="27" s="1"/>
  <c r="C342" i="27" s="1"/>
  <c r="C343" i="27" s="1"/>
  <c r="C344" i="27" s="1"/>
  <c r="C345" i="27" s="1"/>
  <c r="C346" i="27" s="1"/>
  <c r="C347" i="27" s="1"/>
  <c r="C348" i="27" s="1"/>
  <c r="C349" i="27" s="1"/>
  <c r="C350" i="27" s="1"/>
  <c r="C351" i="27" s="1"/>
  <c r="C352" i="27" s="1"/>
  <c r="C353" i="27" s="1"/>
  <c r="C354" i="27" s="1"/>
  <c r="C355" i="27" s="1"/>
  <c r="C356" i="27" s="1"/>
  <c r="C357" i="27" s="1"/>
  <c r="C358" i="27" s="1"/>
  <c r="C359" i="27" s="1"/>
  <c r="C360" i="27" s="1"/>
  <c r="C361" i="27" s="1"/>
  <c r="C362" i="27" s="1"/>
  <c r="C363" i="27" s="1"/>
  <c r="C364" i="27" s="1"/>
  <c r="C365" i="27" s="1"/>
  <c r="C366" i="27" s="1"/>
  <c r="C367" i="27" s="1"/>
  <c r="C368" i="27" s="1"/>
  <c r="C369" i="27" s="1"/>
  <c r="C370" i="27" s="1"/>
  <c r="C371" i="27" s="1"/>
  <c r="C372" i="27" s="1"/>
  <c r="C373" i="27" s="1"/>
  <c r="C374" i="27" s="1"/>
  <c r="C375" i="27" s="1"/>
  <c r="C376" i="27" s="1"/>
  <c r="C377" i="27" s="1"/>
  <c r="C378" i="27" s="1"/>
  <c r="C379" i="27" s="1"/>
  <c r="C380" i="27" s="1"/>
  <c r="C381" i="27" s="1"/>
  <c r="C382" i="27" s="1"/>
  <c r="C383" i="27" s="1"/>
  <c r="C384" i="27" s="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C404" i="27" s="1"/>
  <c r="C405" i="27" s="1"/>
  <c r="C406" i="27" s="1"/>
  <c r="C407" i="27" s="1"/>
  <c r="C408" i="27" s="1"/>
  <c r="C409" i="27" s="1"/>
  <c r="C410" i="27" s="1"/>
  <c r="C411" i="27" s="1"/>
  <c r="C412" i="27" s="1"/>
  <c r="C413" i="27" s="1"/>
  <c r="C414" i="27" s="1"/>
  <c r="C415" i="27" s="1"/>
  <c r="C416" i="27" s="1"/>
  <c r="C417" i="27" s="1"/>
  <c r="C418" i="27" s="1"/>
  <c r="C419" i="27" s="1"/>
  <c r="C420" i="27" s="1"/>
  <c r="C421" i="27" s="1"/>
  <c r="C422" i="27" s="1"/>
  <c r="C423" i="27" s="1"/>
  <c r="C424" i="27" s="1"/>
  <c r="C425" i="27" s="1"/>
  <c r="C426" i="27" s="1"/>
  <c r="C427" i="27" s="1"/>
  <c r="C428" i="27" s="1"/>
  <c r="C429" i="27" s="1"/>
  <c r="C430" i="27" s="1"/>
  <c r="C431" i="27" s="1"/>
  <c r="C432" i="27" s="1"/>
  <c r="C433" i="27" s="1"/>
  <c r="C434" i="27" s="1"/>
  <c r="C435" i="27" s="1"/>
  <c r="C436" i="27" s="1"/>
  <c r="C437" i="27" s="1"/>
  <c r="C438" i="27" s="1"/>
  <c r="C439" i="27" s="1"/>
  <c r="C440" i="27" s="1"/>
  <c r="C441" i="27" s="1"/>
  <c r="C442" i="27" s="1"/>
  <c r="C443" i="27" s="1"/>
  <c r="C444" i="27" s="1"/>
  <c r="C445" i="27" s="1"/>
  <c r="C446" i="27" s="1"/>
  <c r="C447" i="27" s="1"/>
  <c r="C448" i="27" s="1"/>
  <c r="C449" i="27" s="1"/>
  <c r="C450" i="27" s="1"/>
  <c r="C451" i="27" s="1"/>
  <c r="C452" i="27" s="1"/>
  <c r="C453" i="27" s="1"/>
  <c r="C454" i="27" s="1"/>
  <c r="C455" i="27" s="1"/>
  <c r="C456" i="27" s="1"/>
  <c r="C457" i="27" s="1"/>
  <c r="C458" i="27" s="1"/>
  <c r="C459" i="27" s="1"/>
  <c r="C460" i="27" s="1"/>
  <c r="C461" i="27" s="1"/>
  <c r="C462" i="27" s="1"/>
  <c r="C463" i="27" s="1"/>
  <c r="C464" i="27" s="1"/>
  <c r="C465" i="27" s="1"/>
  <c r="C466" i="27" s="1"/>
  <c r="C467" i="27" s="1"/>
  <c r="C468" i="27" s="1"/>
  <c r="C469" i="27" s="1"/>
  <c r="C470" i="27" s="1"/>
  <c r="C471" i="27" s="1"/>
  <c r="C472" i="27" s="1"/>
  <c r="C473" i="27" s="1"/>
  <c r="C474" i="27" s="1"/>
  <c r="C475" i="27" s="1"/>
  <c r="C476" i="27" s="1"/>
  <c r="C477" i="27" s="1"/>
  <c r="C478" i="27" s="1"/>
  <c r="C479" i="27" s="1"/>
  <c r="C480" i="27" s="1"/>
  <c r="C481" i="27" s="1"/>
  <c r="C482" i="27" s="1"/>
  <c r="C483" i="27" s="1"/>
  <c r="C484" i="27" s="1"/>
  <c r="C485" i="27" s="1"/>
  <c r="C486" i="27" s="1"/>
  <c r="C487" i="27" s="1"/>
  <c r="C488" i="27" s="1"/>
  <c r="C489" i="27" s="1"/>
  <c r="C490" i="27" s="1"/>
  <c r="C491" i="27" s="1"/>
  <c r="C492" i="27" s="1"/>
  <c r="C493" i="27" s="1"/>
  <c r="C494" i="27" s="1"/>
  <c r="C495" i="27" s="1"/>
  <c r="C496" i="27" s="1"/>
  <c r="C497" i="27" s="1"/>
  <c r="C498" i="27" s="1"/>
  <c r="C499" i="27" s="1"/>
  <c r="C500" i="27" s="1"/>
  <c r="C501" i="27" s="1"/>
  <c r="C502" i="27" s="1"/>
  <c r="C503" i="27" s="1"/>
  <c r="C504" i="27" s="1"/>
  <c r="C505" i="27" s="1"/>
  <c r="C506" i="27" s="1"/>
  <c r="C507" i="27" s="1"/>
  <c r="C508" i="27" s="1"/>
  <c r="C509" i="27" s="1"/>
  <c r="C510" i="27" s="1"/>
  <c r="C511" i="27" s="1"/>
  <c r="C512" i="27" s="1"/>
  <c r="C513" i="27" s="1"/>
  <c r="C514" i="27" s="1"/>
  <c r="C515" i="27" s="1"/>
  <c r="C516" i="27" s="1"/>
  <c r="C517" i="27" s="1"/>
  <c r="C518" i="27" s="1"/>
  <c r="C519" i="27" s="1"/>
  <c r="C520" i="27" s="1"/>
  <c r="C521" i="27" s="1"/>
  <c r="C522" i="27" s="1"/>
  <c r="C523" i="27" s="1"/>
  <c r="C524" i="27" s="1"/>
  <c r="C525" i="27" s="1"/>
  <c r="C526" i="27" s="1"/>
  <c r="C527" i="27" s="1"/>
  <c r="C528" i="27" s="1"/>
  <c r="C529" i="27" s="1"/>
  <c r="C530" i="27" s="1"/>
  <c r="C531" i="27" s="1"/>
  <c r="C532" i="27" s="1"/>
  <c r="C533" i="27" s="1"/>
  <c r="C534" i="27" s="1"/>
  <c r="C535" i="27" s="1"/>
  <c r="C536" i="27" s="1"/>
  <c r="C537" i="27" s="1"/>
  <c r="C538" i="27" s="1"/>
  <c r="C539" i="27" s="1"/>
  <c r="C540" i="27" s="1"/>
  <c r="C541" i="27" s="1"/>
  <c r="C542" i="27" s="1"/>
  <c r="C543" i="27" s="1"/>
  <c r="C544" i="27" s="1"/>
  <c r="C545" i="27" s="1"/>
  <c r="C546" i="27" s="1"/>
  <c r="C547" i="27" s="1"/>
  <c r="C548" i="27" s="1"/>
  <c r="C549" i="27" s="1"/>
  <c r="C550" i="27" s="1"/>
  <c r="C551" i="27" s="1"/>
  <c r="C552" i="27" s="1"/>
  <c r="C553" i="27" s="1"/>
  <c r="C554" i="27" s="1"/>
  <c r="C555" i="27" s="1"/>
  <c r="C556" i="27" s="1"/>
  <c r="C557" i="27" s="1"/>
  <c r="C558" i="27" s="1"/>
  <c r="C559" i="27" s="1"/>
  <c r="C560" i="27" s="1"/>
  <c r="C561" i="27" s="1"/>
  <c r="C562" i="27" s="1"/>
  <c r="C563" i="27" s="1"/>
  <c r="C564" i="27" s="1"/>
  <c r="C565" i="27" s="1"/>
  <c r="C566" i="27" s="1"/>
  <c r="C567" i="27" s="1"/>
  <c r="C568" i="27" s="1"/>
  <c r="C569" i="27" s="1"/>
  <c r="C570" i="27" s="1"/>
  <c r="C571" i="27" s="1"/>
  <c r="C572" i="27" s="1"/>
  <c r="C573" i="27" s="1"/>
  <c r="C574" i="27" s="1"/>
  <c r="C575" i="27" s="1"/>
  <c r="C576" i="27" s="1"/>
  <c r="C577" i="27" s="1"/>
  <c r="C578" i="27" s="1"/>
  <c r="C579" i="27" s="1"/>
  <c r="C580" i="27" s="1"/>
  <c r="C581" i="27" s="1"/>
  <c r="C582" i="27" s="1"/>
  <c r="C583" i="27" s="1"/>
  <c r="C584" i="27" s="1"/>
  <c r="C585" i="27" s="1"/>
  <c r="C586" i="27" s="1"/>
  <c r="C587" i="27" s="1"/>
  <c r="C588" i="27" s="1"/>
  <c r="C589" i="27" s="1"/>
  <c r="C590" i="27" s="1"/>
  <c r="C591" i="27" s="1"/>
  <c r="C592" i="27" s="1"/>
  <c r="C593" i="27" s="1"/>
  <c r="C594" i="27" s="1"/>
  <c r="C595" i="27" s="1"/>
  <c r="C596" i="27" s="1"/>
  <c r="C597" i="27" s="1"/>
  <c r="C598" i="27" s="1"/>
  <c r="C3" i="27"/>
  <c r="E598" i="26"/>
  <c r="F592" i="26" s="1"/>
  <c r="E597" i="26"/>
  <c r="E595" i="26"/>
  <c r="E593" i="26"/>
  <c r="E591" i="26"/>
  <c r="F585" i="26" s="1"/>
  <c r="E590" i="26"/>
  <c r="E588" i="26"/>
  <c r="E586" i="26"/>
  <c r="E584" i="26"/>
  <c r="F578" i="26" s="1"/>
  <c r="E583" i="26"/>
  <c r="E581" i="26"/>
  <c r="E579" i="26"/>
  <c r="E577" i="26"/>
  <c r="F571" i="26" s="1"/>
  <c r="E576" i="26"/>
  <c r="E574" i="26"/>
  <c r="E572" i="26"/>
  <c r="E570" i="26"/>
  <c r="F564" i="26" s="1"/>
  <c r="E569" i="26"/>
  <c r="E567" i="26"/>
  <c r="E565" i="26"/>
  <c r="E563" i="26"/>
  <c r="F557" i="26" s="1"/>
  <c r="E562" i="26"/>
  <c r="E560" i="26"/>
  <c r="E558" i="26"/>
  <c r="E556" i="26"/>
  <c r="F550" i="26" s="1"/>
  <c r="E555" i="26"/>
  <c r="E553" i="26"/>
  <c r="E551" i="26"/>
  <c r="E549" i="26"/>
  <c r="F543" i="26" s="1"/>
  <c r="E548" i="26"/>
  <c r="E546" i="26"/>
  <c r="E544" i="26"/>
  <c r="E542" i="26"/>
  <c r="F536" i="26" s="1"/>
  <c r="E541" i="26"/>
  <c r="E539" i="26"/>
  <c r="E537" i="26"/>
  <c r="E535" i="26"/>
  <c r="F529" i="26" s="1"/>
  <c r="E534" i="26"/>
  <c r="E532" i="26"/>
  <c r="E530" i="26"/>
  <c r="E528" i="26"/>
  <c r="F522" i="26" s="1"/>
  <c r="E527" i="26"/>
  <c r="E525" i="26"/>
  <c r="E523" i="26"/>
  <c r="E521" i="26"/>
  <c r="F515" i="26" s="1"/>
  <c r="E520" i="26"/>
  <c r="E518" i="26"/>
  <c r="E516" i="26"/>
  <c r="E514" i="26"/>
  <c r="F508" i="26" s="1"/>
  <c r="E513" i="26"/>
  <c r="E511" i="26"/>
  <c r="E509" i="26"/>
  <c r="E507" i="26"/>
  <c r="F501" i="26" s="1"/>
  <c r="E506" i="26"/>
  <c r="E504" i="26"/>
  <c r="E502" i="26"/>
  <c r="E500" i="26"/>
  <c r="F494" i="26" s="1"/>
  <c r="E499" i="26"/>
  <c r="E497" i="26"/>
  <c r="E495" i="26"/>
  <c r="E493" i="26"/>
  <c r="F487" i="26" s="1"/>
  <c r="E492" i="26"/>
  <c r="E490" i="26"/>
  <c r="E488" i="26"/>
  <c r="E486" i="26"/>
  <c r="F480" i="26" s="1"/>
  <c r="E485" i="26"/>
  <c r="E483" i="26"/>
  <c r="E481" i="26"/>
  <c r="E479" i="26"/>
  <c r="F473" i="26" s="1"/>
  <c r="E478" i="26"/>
  <c r="E476" i="26"/>
  <c r="E474" i="26"/>
  <c r="E472" i="26"/>
  <c r="F466" i="26" s="1"/>
  <c r="E471" i="26"/>
  <c r="E469" i="26"/>
  <c r="E467" i="26"/>
  <c r="E465" i="26"/>
  <c r="F459" i="26" s="1"/>
  <c r="E464" i="26"/>
  <c r="E462" i="26"/>
  <c r="E460" i="26"/>
  <c r="E458" i="26"/>
  <c r="F452" i="26" s="1"/>
  <c r="E457" i="26"/>
  <c r="E455" i="26"/>
  <c r="E453" i="26"/>
  <c r="E451" i="26"/>
  <c r="F445" i="26" s="1"/>
  <c r="E450" i="26"/>
  <c r="E448" i="26"/>
  <c r="E446" i="26"/>
  <c r="E444" i="26"/>
  <c r="F438" i="26" s="1"/>
  <c r="E443" i="26"/>
  <c r="E441" i="26"/>
  <c r="E439" i="26"/>
  <c r="E437" i="26"/>
  <c r="F431" i="26" s="1"/>
  <c r="E436" i="26"/>
  <c r="E434" i="26"/>
  <c r="E432" i="26"/>
  <c r="E430" i="26"/>
  <c r="F424" i="26" s="1"/>
  <c r="E429" i="26"/>
  <c r="E427" i="26"/>
  <c r="E425" i="26"/>
  <c r="E423" i="26"/>
  <c r="F417" i="26" s="1"/>
  <c r="E422" i="26"/>
  <c r="E420" i="26"/>
  <c r="E418" i="26"/>
  <c r="E416" i="26"/>
  <c r="F410" i="26" s="1"/>
  <c r="E415" i="26"/>
  <c r="E413" i="26"/>
  <c r="E411" i="26"/>
  <c r="E409" i="26"/>
  <c r="F403" i="26" s="1"/>
  <c r="E408" i="26"/>
  <c r="E406" i="26"/>
  <c r="E404" i="26"/>
  <c r="E402" i="26"/>
  <c r="F396" i="26" s="1"/>
  <c r="E401" i="26"/>
  <c r="E399" i="26"/>
  <c r="E397" i="26"/>
  <c r="E395" i="26"/>
  <c r="F389" i="26" s="1"/>
  <c r="E394" i="26"/>
  <c r="E392" i="26"/>
  <c r="E390" i="26"/>
  <c r="E388" i="26"/>
  <c r="F382" i="26" s="1"/>
  <c r="E387" i="26"/>
  <c r="E385" i="26"/>
  <c r="E383" i="26"/>
  <c r="E381" i="26"/>
  <c r="F375" i="26" s="1"/>
  <c r="E380" i="26"/>
  <c r="E378" i="26"/>
  <c r="E376" i="26"/>
  <c r="E374" i="26"/>
  <c r="F368" i="26" s="1"/>
  <c r="E373" i="26"/>
  <c r="E371" i="26"/>
  <c r="E369" i="26"/>
  <c r="E367" i="26"/>
  <c r="F361" i="26" s="1"/>
  <c r="E366" i="26"/>
  <c r="E364" i="26"/>
  <c r="E362" i="26"/>
  <c r="E360" i="26"/>
  <c r="F354" i="26" s="1"/>
  <c r="E359" i="26"/>
  <c r="E357" i="26"/>
  <c r="E355" i="26"/>
  <c r="E353" i="26"/>
  <c r="F347" i="26" s="1"/>
  <c r="E352" i="26"/>
  <c r="E350" i="26"/>
  <c r="E348" i="26"/>
  <c r="E346" i="26"/>
  <c r="F340" i="26" s="1"/>
  <c r="E345" i="26"/>
  <c r="E343" i="26"/>
  <c r="E341" i="26"/>
  <c r="E339" i="26"/>
  <c r="F333" i="26" s="1"/>
  <c r="E338" i="26"/>
  <c r="E336" i="26"/>
  <c r="E334" i="26"/>
  <c r="E332" i="26"/>
  <c r="F326" i="26" s="1"/>
  <c r="E331" i="26"/>
  <c r="E329" i="26"/>
  <c r="E327" i="26"/>
  <c r="E325" i="26"/>
  <c r="F319" i="26" s="1"/>
  <c r="E324" i="26"/>
  <c r="E322" i="26"/>
  <c r="E320" i="26"/>
  <c r="E318" i="26"/>
  <c r="F312" i="26" s="1"/>
  <c r="E317" i="26"/>
  <c r="E315" i="26"/>
  <c r="E313" i="26"/>
  <c r="E311" i="26"/>
  <c r="F305" i="26" s="1"/>
  <c r="E310" i="26"/>
  <c r="E308" i="26"/>
  <c r="E306" i="26"/>
  <c r="E304" i="26"/>
  <c r="F298" i="26" s="1"/>
  <c r="E303" i="26"/>
  <c r="E301" i="26"/>
  <c r="E299" i="26"/>
  <c r="E297" i="26"/>
  <c r="F291" i="26" s="1"/>
  <c r="E296" i="26"/>
  <c r="E294" i="26"/>
  <c r="E292" i="26"/>
  <c r="E290" i="26"/>
  <c r="F284" i="26" s="1"/>
  <c r="E289" i="26"/>
  <c r="E287" i="26"/>
  <c r="E285" i="26"/>
  <c r="E283" i="26"/>
  <c r="F277" i="26" s="1"/>
  <c r="E282" i="26"/>
  <c r="E280" i="26"/>
  <c r="E278" i="26"/>
  <c r="E276" i="26"/>
  <c r="F270" i="26" s="1"/>
  <c r="E275" i="26"/>
  <c r="E273" i="26"/>
  <c r="E271" i="26"/>
  <c r="E269" i="26"/>
  <c r="F263" i="26" s="1"/>
  <c r="E268" i="26"/>
  <c r="E266" i="26"/>
  <c r="E264" i="26"/>
  <c r="E262" i="26"/>
  <c r="F256" i="26" s="1"/>
  <c r="E261" i="26"/>
  <c r="E259" i="26"/>
  <c r="E257" i="26"/>
  <c r="E255" i="26"/>
  <c r="F249" i="26" s="1"/>
  <c r="E254" i="26"/>
  <c r="E252" i="26"/>
  <c r="E250" i="26"/>
  <c r="E248" i="26"/>
  <c r="F242" i="26" s="1"/>
  <c r="E247" i="26"/>
  <c r="E245" i="26"/>
  <c r="E243" i="26"/>
  <c r="E241" i="26"/>
  <c r="F235" i="26" s="1"/>
  <c r="E240" i="26"/>
  <c r="E238" i="26"/>
  <c r="E236" i="26"/>
  <c r="E234" i="26"/>
  <c r="F228" i="26" s="1"/>
  <c r="E233" i="26"/>
  <c r="E231" i="26"/>
  <c r="E229" i="26"/>
  <c r="E227" i="26"/>
  <c r="F221" i="26" s="1"/>
  <c r="E226" i="26"/>
  <c r="E224" i="26"/>
  <c r="E222" i="26"/>
  <c r="E220" i="26"/>
  <c r="F214" i="26" s="1"/>
  <c r="E219" i="26"/>
  <c r="E217" i="26"/>
  <c r="E215" i="26"/>
  <c r="E213" i="26"/>
  <c r="F207" i="26" s="1"/>
  <c r="E212" i="26"/>
  <c r="E210" i="26"/>
  <c r="E208" i="26"/>
  <c r="E206" i="26"/>
  <c r="F200" i="26" s="1"/>
  <c r="E205" i="26"/>
  <c r="E203" i="26"/>
  <c r="E201" i="26"/>
  <c r="E199" i="26"/>
  <c r="F193" i="26" s="1"/>
  <c r="E198" i="26"/>
  <c r="E196" i="26"/>
  <c r="E194" i="26"/>
  <c r="E192" i="26"/>
  <c r="F186" i="26" s="1"/>
  <c r="E191" i="26"/>
  <c r="E189" i="26"/>
  <c r="E187" i="26"/>
  <c r="E185" i="26"/>
  <c r="F179" i="26" s="1"/>
  <c r="E184" i="26"/>
  <c r="E182" i="26"/>
  <c r="E180" i="26"/>
  <c r="E178" i="26"/>
  <c r="F172" i="26" s="1"/>
  <c r="E177" i="26"/>
  <c r="E175" i="26"/>
  <c r="E173" i="26"/>
  <c r="E171" i="26"/>
  <c r="F165" i="26" s="1"/>
  <c r="E170" i="26"/>
  <c r="E168" i="26"/>
  <c r="E166" i="26"/>
  <c r="E164" i="26"/>
  <c r="F158" i="26" s="1"/>
  <c r="E163" i="26"/>
  <c r="E161" i="26"/>
  <c r="E159" i="26"/>
  <c r="E157" i="26"/>
  <c r="F151" i="26" s="1"/>
  <c r="E156" i="26"/>
  <c r="E154" i="26"/>
  <c r="E152" i="26"/>
  <c r="E150" i="26"/>
  <c r="F144" i="26" s="1"/>
  <c r="E149" i="26"/>
  <c r="E147" i="26"/>
  <c r="E145" i="26"/>
  <c r="E143" i="26"/>
  <c r="F137" i="26" s="1"/>
  <c r="E142" i="26"/>
  <c r="E140" i="26"/>
  <c r="E138" i="26"/>
  <c r="E136" i="26"/>
  <c r="F130" i="26" s="1"/>
  <c r="E135" i="26"/>
  <c r="E133" i="26"/>
  <c r="E131" i="26"/>
  <c r="E129" i="26"/>
  <c r="F123" i="26" s="1"/>
  <c r="E128" i="26"/>
  <c r="E126" i="26"/>
  <c r="E124" i="26"/>
  <c r="E122" i="26"/>
  <c r="F116" i="26" s="1"/>
  <c r="E121" i="26"/>
  <c r="E119" i="26"/>
  <c r="E117" i="26"/>
  <c r="E115" i="26"/>
  <c r="F109" i="26" s="1"/>
  <c r="E114" i="26"/>
  <c r="E112" i="26"/>
  <c r="E110" i="26"/>
  <c r="E108" i="26"/>
  <c r="F102" i="26" s="1"/>
  <c r="E107" i="26"/>
  <c r="E105" i="26"/>
  <c r="E103" i="26"/>
  <c r="E101" i="26"/>
  <c r="F95" i="26" s="1"/>
  <c r="E100" i="26"/>
  <c r="E98" i="26"/>
  <c r="E96" i="26"/>
  <c r="E94" i="26"/>
  <c r="F88" i="26" s="1"/>
  <c r="E93" i="26"/>
  <c r="E91" i="26"/>
  <c r="E89" i="26"/>
  <c r="E87" i="26"/>
  <c r="F81" i="26" s="1"/>
  <c r="E86" i="26"/>
  <c r="E84" i="26"/>
  <c r="E82" i="26"/>
  <c r="E80" i="26"/>
  <c r="F74" i="26" s="1"/>
  <c r="E79" i="26"/>
  <c r="E77" i="26"/>
  <c r="E75" i="26"/>
  <c r="E73" i="26"/>
  <c r="F67" i="26" s="1"/>
  <c r="E72" i="26"/>
  <c r="E70" i="26"/>
  <c r="E68" i="26"/>
  <c r="E66" i="26"/>
  <c r="F60" i="26" s="1"/>
  <c r="E65" i="26"/>
  <c r="E63" i="26"/>
  <c r="E61" i="26"/>
  <c r="E59" i="26"/>
  <c r="F53" i="26" s="1"/>
  <c r="E58" i="26"/>
  <c r="E56" i="26"/>
  <c r="E54" i="26"/>
  <c r="E52" i="26"/>
  <c r="E51" i="26"/>
  <c r="E49" i="26"/>
  <c r="E47" i="26"/>
  <c r="E45" i="26"/>
  <c r="E44" i="26"/>
  <c r="E42" i="26"/>
  <c r="E40" i="26"/>
  <c r="E38" i="26"/>
  <c r="F32" i="26" s="1"/>
  <c r="E37" i="26"/>
  <c r="E35" i="26"/>
  <c r="E33" i="26"/>
  <c r="E31" i="26"/>
  <c r="F25" i="26" s="1"/>
  <c r="E30" i="26"/>
  <c r="E28" i="26"/>
  <c r="E26" i="26"/>
  <c r="E24" i="26"/>
  <c r="F18" i="26" s="1"/>
  <c r="E23" i="26"/>
  <c r="E21" i="26"/>
  <c r="E19" i="26"/>
  <c r="E17" i="26"/>
  <c r="F11" i="26" s="1"/>
  <c r="E16" i="26"/>
  <c r="E14" i="26"/>
  <c r="E12" i="26"/>
  <c r="C8" i="26"/>
  <c r="C7" i="26"/>
  <c r="B11" i="26" s="1"/>
  <c r="C3" i="26"/>
  <c r="E598" i="25"/>
  <c r="F592" i="25" s="1"/>
  <c r="E597" i="25"/>
  <c r="E595" i="25"/>
  <c r="E593" i="25"/>
  <c r="E591" i="25"/>
  <c r="F585" i="25" s="1"/>
  <c r="E590" i="25"/>
  <c r="E588" i="25"/>
  <c r="E586" i="25"/>
  <c r="E584" i="25"/>
  <c r="F578" i="25" s="1"/>
  <c r="E583" i="25"/>
  <c r="E581" i="25"/>
  <c r="E579" i="25"/>
  <c r="E577" i="25"/>
  <c r="F571" i="25" s="1"/>
  <c r="E576" i="25"/>
  <c r="E574" i="25"/>
  <c r="E572" i="25"/>
  <c r="E570" i="25"/>
  <c r="F564" i="25" s="1"/>
  <c r="E569" i="25"/>
  <c r="E567" i="25"/>
  <c r="E565" i="25"/>
  <c r="E563" i="25"/>
  <c r="F557" i="25" s="1"/>
  <c r="E562" i="25"/>
  <c r="E560" i="25"/>
  <c r="E558" i="25"/>
  <c r="E556" i="25"/>
  <c r="F550" i="25" s="1"/>
  <c r="E555" i="25"/>
  <c r="E553" i="25"/>
  <c r="E551" i="25"/>
  <c r="E549" i="25"/>
  <c r="F543" i="25" s="1"/>
  <c r="E548" i="25"/>
  <c r="E546" i="25"/>
  <c r="E544" i="25"/>
  <c r="E542" i="25"/>
  <c r="F536" i="25" s="1"/>
  <c r="E541" i="25"/>
  <c r="E539" i="25"/>
  <c r="E537" i="25"/>
  <c r="E535" i="25"/>
  <c r="F529" i="25" s="1"/>
  <c r="E534" i="25"/>
  <c r="E532" i="25"/>
  <c r="E530" i="25"/>
  <c r="E528" i="25"/>
  <c r="F522" i="25" s="1"/>
  <c r="E527" i="25"/>
  <c r="E525" i="25"/>
  <c r="E523" i="25"/>
  <c r="E521" i="25"/>
  <c r="F515" i="25" s="1"/>
  <c r="E520" i="25"/>
  <c r="E518" i="25"/>
  <c r="E516" i="25"/>
  <c r="E514" i="25"/>
  <c r="F508" i="25" s="1"/>
  <c r="E513" i="25"/>
  <c r="E511" i="25"/>
  <c r="E509" i="25"/>
  <c r="E507" i="25"/>
  <c r="F501" i="25" s="1"/>
  <c r="E506" i="25"/>
  <c r="E504" i="25"/>
  <c r="E502" i="25"/>
  <c r="E500" i="25"/>
  <c r="F494" i="25" s="1"/>
  <c r="E499" i="25"/>
  <c r="E497" i="25"/>
  <c r="E495" i="25"/>
  <c r="E493" i="25"/>
  <c r="F487" i="25" s="1"/>
  <c r="E492" i="25"/>
  <c r="E490" i="25"/>
  <c r="E488" i="25"/>
  <c r="E486" i="25"/>
  <c r="F480" i="25" s="1"/>
  <c r="E485" i="25"/>
  <c r="E483" i="25"/>
  <c r="E481" i="25"/>
  <c r="E479" i="25"/>
  <c r="F473" i="25" s="1"/>
  <c r="E478" i="25"/>
  <c r="E476" i="25"/>
  <c r="E474" i="25"/>
  <c r="E472" i="25"/>
  <c r="F466" i="25" s="1"/>
  <c r="E471" i="25"/>
  <c r="E469" i="25"/>
  <c r="E467" i="25"/>
  <c r="E465" i="25"/>
  <c r="F459" i="25" s="1"/>
  <c r="E464" i="25"/>
  <c r="E462" i="25"/>
  <c r="E460" i="25"/>
  <c r="E458" i="25"/>
  <c r="F452" i="25" s="1"/>
  <c r="E457" i="25"/>
  <c r="E455" i="25"/>
  <c r="E453" i="25"/>
  <c r="E451" i="25"/>
  <c r="F445" i="25" s="1"/>
  <c r="E450" i="25"/>
  <c r="E448" i="25"/>
  <c r="E446" i="25"/>
  <c r="E444" i="25"/>
  <c r="F438" i="25" s="1"/>
  <c r="E443" i="25"/>
  <c r="E441" i="25"/>
  <c r="E439" i="25"/>
  <c r="E437" i="25"/>
  <c r="F431" i="25" s="1"/>
  <c r="E436" i="25"/>
  <c r="E434" i="25"/>
  <c r="E432" i="25"/>
  <c r="E430" i="25"/>
  <c r="F424" i="25" s="1"/>
  <c r="E429" i="25"/>
  <c r="E427" i="25"/>
  <c r="E425" i="25"/>
  <c r="E423" i="25"/>
  <c r="F417" i="25" s="1"/>
  <c r="E422" i="25"/>
  <c r="E420" i="25"/>
  <c r="E418" i="25"/>
  <c r="E416" i="25"/>
  <c r="F410" i="25" s="1"/>
  <c r="E415" i="25"/>
  <c r="E413" i="25"/>
  <c r="E411" i="25"/>
  <c r="E409" i="25"/>
  <c r="F403" i="25" s="1"/>
  <c r="E408" i="25"/>
  <c r="E406" i="25"/>
  <c r="E404" i="25"/>
  <c r="E402" i="25"/>
  <c r="F396" i="25" s="1"/>
  <c r="E401" i="25"/>
  <c r="E399" i="25"/>
  <c r="E397" i="25"/>
  <c r="E395" i="25"/>
  <c r="F389" i="25" s="1"/>
  <c r="E394" i="25"/>
  <c r="E392" i="25"/>
  <c r="E390" i="25"/>
  <c r="E388" i="25"/>
  <c r="F382" i="25" s="1"/>
  <c r="E387" i="25"/>
  <c r="E385" i="25"/>
  <c r="E383" i="25"/>
  <c r="E381" i="25"/>
  <c r="F375" i="25" s="1"/>
  <c r="E380" i="25"/>
  <c r="E378" i="25"/>
  <c r="E376" i="25"/>
  <c r="E374" i="25"/>
  <c r="F368" i="25" s="1"/>
  <c r="E373" i="25"/>
  <c r="E371" i="25"/>
  <c r="E369" i="25"/>
  <c r="E367" i="25"/>
  <c r="F361" i="25" s="1"/>
  <c r="E366" i="25"/>
  <c r="E364" i="25"/>
  <c r="E362" i="25"/>
  <c r="E360" i="25"/>
  <c r="F354" i="25" s="1"/>
  <c r="E359" i="25"/>
  <c r="E357" i="25"/>
  <c r="E355" i="25"/>
  <c r="E353" i="25"/>
  <c r="F347" i="25" s="1"/>
  <c r="E352" i="25"/>
  <c r="E350" i="25"/>
  <c r="E348" i="25"/>
  <c r="E346" i="25"/>
  <c r="F340" i="25" s="1"/>
  <c r="E345" i="25"/>
  <c r="E343" i="25"/>
  <c r="E341" i="25"/>
  <c r="E339" i="25"/>
  <c r="F333" i="25" s="1"/>
  <c r="E338" i="25"/>
  <c r="E336" i="25"/>
  <c r="E334" i="25"/>
  <c r="E332" i="25"/>
  <c r="F326" i="25" s="1"/>
  <c r="E331" i="25"/>
  <c r="E329" i="25"/>
  <c r="E327" i="25"/>
  <c r="E325" i="25"/>
  <c r="F319" i="25" s="1"/>
  <c r="E324" i="25"/>
  <c r="E322" i="25"/>
  <c r="E320" i="25"/>
  <c r="E318" i="25"/>
  <c r="F312" i="25" s="1"/>
  <c r="E317" i="25"/>
  <c r="E315" i="25"/>
  <c r="E313" i="25"/>
  <c r="E311" i="25"/>
  <c r="F305" i="25" s="1"/>
  <c r="E310" i="25"/>
  <c r="E308" i="25"/>
  <c r="E306" i="25"/>
  <c r="E304" i="25"/>
  <c r="F298" i="25" s="1"/>
  <c r="E303" i="25"/>
  <c r="E301" i="25"/>
  <c r="E299" i="25"/>
  <c r="E297" i="25"/>
  <c r="F291" i="25" s="1"/>
  <c r="E296" i="25"/>
  <c r="E294" i="25"/>
  <c r="E292" i="25"/>
  <c r="E290" i="25"/>
  <c r="F284" i="25" s="1"/>
  <c r="E289" i="25"/>
  <c r="E287" i="25"/>
  <c r="E285" i="25"/>
  <c r="E283" i="25"/>
  <c r="F277" i="25" s="1"/>
  <c r="E282" i="25"/>
  <c r="E280" i="25"/>
  <c r="E278" i="25"/>
  <c r="E276" i="25"/>
  <c r="F270" i="25" s="1"/>
  <c r="E275" i="25"/>
  <c r="E273" i="25"/>
  <c r="E271" i="25"/>
  <c r="E269" i="25"/>
  <c r="F263" i="25" s="1"/>
  <c r="E268" i="25"/>
  <c r="E266" i="25"/>
  <c r="E264" i="25"/>
  <c r="E262" i="25"/>
  <c r="F256" i="25" s="1"/>
  <c r="E261" i="25"/>
  <c r="E259" i="25"/>
  <c r="E257" i="25"/>
  <c r="E255" i="25"/>
  <c r="F249" i="25" s="1"/>
  <c r="E254" i="25"/>
  <c r="E252" i="25"/>
  <c r="E250" i="25"/>
  <c r="E248" i="25"/>
  <c r="F242" i="25" s="1"/>
  <c r="E247" i="25"/>
  <c r="E245" i="25"/>
  <c r="E243" i="25"/>
  <c r="E241" i="25"/>
  <c r="F235" i="25" s="1"/>
  <c r="E240" i="25"/>
  <c r="E238" i="25"/>
  <c r="E236" i="25"/>
  <c r="E234" i="25"/>
  <c r="F228" i="25" s="1"/>
  <c r="E233" i="25"/>
  <c r="E231" i="25"/>
  <c r="E229" i="25"/>
  <c r="E227" i="25"/>
  <c r="F221" i="25" s="1"/>
  <c r="E226" i="25"/>
  <c r="E224" i="25"/>
  <c r="E222" i="25"/>
  <c r="E220" i="25"/>
  <c r="F214" i="25" s="1"/>
  <c r="E219" i="25"/>
  <c r="E217" i="25"/>
  <c r="E215" i="25"/>
  <c r="E213" i="25"/>
  <c r="F207" i="25" s="1"/>
  <c r="E212" i="25"/>
  <c r="E210" i="25"/>
  <c r="E208" i="25"/>
  <c r="E206" i="25"/>
  <c r="F200" i="25" s="1"/>
  <c r="E205" i="25"/>
  <c r="E203" i="25"/>
  <c r="E201" i="25"/>
  <c r="E199" i="25"/>
  <c r="F193" i="25" s="1"/>
  <c r="E198" i="25"/>
  <c r="E196" i="25"/>
  <c r="E194" i="25"/>
  <c r="E192" i="25"/>
  <c r="F186" i="25" s="1"/>
  <c r="E191" i="25"/>
  <c r="E189" i="25"/>
  <c r="E187" i="25"/>
  <c r="E185" i="25"/>
  <c r="F179" i="25" s="1"/>
  <c r="E184" i="25"/>
  <c r="E182" i="25"/>
  <c r="E180" i="25"/>
  <c r="E178" i="25"/>
  <c r="F172" i="25" s="1"/>
  <c r="E177" i="25"/>
  <c r="E175" i="25"/>
  <c r="E173" i="25"/>
  <c r="E171" i="25"/>
  <c r="F165" i="25" s="1"/>
  <c r="E170" i="25"/>
  <c r="E168" i="25"/>
  <c r="E166" i="25"/>
  <c r="E164" i="25"/>
  <c r="F158" i="25" s="1"/>
  <c r="E163" i="25"/>
  <c r="E161" i="25"/>
  <c r="E159" i="25"/>
  <c r="E157" i="25"/>
  <c r="F151" i="25" s="1"/>
  <c r="E156" i="25"/>
  <c r="E154" i="25"/>
  <c r="E152" i="25"/>
  <c r="E150" i="25"/>
  <c r="F144" i="25" s="1"/>
  <c r="E149" i="25"/>
  <c r="E147" i="25"/>
  <c r="E145" i="25"/>
  <c r="E143" i="25"/>
  <c r="F137" i="25" s="1"/>
  <c r="E142" i="25"/>
  <c r="E140" i="25"/>
  <c r="E138" i="25"/>
  <c r="E136" i="25"/>
  <c r="F130" i="25" s="1"/>
  <c r="E135" i="25"/>
  <c r="E133" i="25"/>
  <c r="E131" i="25"/>
  <c r="E129" i="25"/>
  <c r="F123" i="25" s="1"/>
  <c r="E128" i="25"/>
  <c r="E126" i="25"/>
  <c r="E124" i="25"/>
  <c r="E122" i="25"/>
  <c r="F116" i="25" s="1"/>
  <c r="E121" i="25"/>
  <c r="E119" i="25"/>
  <c r="E117" i="25"/>
  <c r="E115" i="25"/>
  <c r="F109" i="25" s="1"/>
  <c r="E114" i="25"/>
  <c r="E112" i="25"/>
  <c r="E110" i="25"/>
  <c r="E108" i="25"/>
  <c r="F102" i="25" s="1"/>
  <c r="E107" i="25"/>
  <c r="E105" i="25"/>
  <c r="E103" i="25"/>
  <c r="E101" i="25"/>
  <c r="F95" i="25" s="1"/>
  <c r="E100" i="25"/>
  <c r="E98" i="25"/>
  <c r="E96" i="25"/>
  <c r="E94" i="25"/>
  <c r="F88" i="25" s="1"/>
  <c r="E93" i="25"/>
  <c r="E91" i="25"/>
  <c r="E89" i="25"/>
  <c r="E87" i="25"/>
  <c r="F81" i="25" s="1"/>
  <c r="E86" i="25"/>
  <c r="E84" i="25"/>
  <c r="E82" i="25"/>
  <c r="E80" i="25"/>
  <c r="F74" i="25" s="1"/>
  <c r="E79" i="25"/>
  <c r="E77" i="25"/>
  <c r="E75" i="25"/>
  <c r="E73" i="25"/>
  <c r="F67" i="25" s="1"/>
  <c r="E72" i="25"/>
  <c r="E70" i="25"/>
  <c r="E68" i="25"/>
  <c r="E66" i="25"/>
  <c r="F60" i="25" s="1"/>
  <c r="E65" i="25"/>
  <c r="E63" i="25"/>
  <c r="E61" i="25"/>
  <c r="E59" i="25"/>
  <c r="F53" i="25" s="1"/>
  <c r="E58" i="25"/>
  <c r="E56" i="25"/>
  <c r="E54" i="25"/>
  <c r="E52" i="25"/>
  <c r="E51" i="25"/>
  <c r="E49" i="25"/>
  <c r="E47" i="25"/>
  <c r="E45" i="25"/>
  <c r="E44" i="25"/>
  <c r="E42" i="25"/>
  <c r="E40" i="25"/>
  <c r="E38" i="25"/>
  <c r="F32" i="25" s="1"/>
  <c r="E37" i="25"/>
  <c r="E35" i="25"/>
  <c r="E33" i="25"/>
  <c r="E31" i="25"/>
  <c r="F25" i="25" s="1"/>
  <c r="E30" i="25"/>
  <c r="E28" i="25"/>
  <c r="E26" i="25"/>
  <c r="E24" i="25"/>
  <c r="F18" i="25" s="1"/>
  <c r="E23" i="25"/>
  <c r="E21" i="25"/>
  <c r="E19" i="25"/>
  <c r="E17" i="25"/>
  <c r="F11" i="25" s="1"/>
  <c r="E16" i="25"/>
  <c r="E14" i="25"/>
  <c r="E12" i="25"/>
  <c r="C8" i="25"/>
  <c r="C7" i="25"/>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2" i="25" s="1"/>
  <c r="C53" i="25" s="1"/>
  <c r="C54" i="25" s="1"/>
  <c r="C55" i="25" s="1"/>
  <c r="C56" i="25" s="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C85" i="25" s="1"/>
  <c r="C86" i="25" s="1"/>
  <c r="C87" i="25" s="1"/>
  <c r="C88" i="25" s="1"/>
  <c r="C89" i="25" s="1"/>
  <c r="C90" i="25" s="1"/>
  <c r="C91" i="25" s="1"/>
  <c r="C92" i="25" s="1"/>
  <c r="C93" i="25" s="1"/>
  <c r="C94" i="25" s="1"/>
  <c r="C95" i="25" s="1"/>
  <c r="C96" i="25" s="1"/>
  <c r="C97" i="25" s="1"/>
  <c r="C98" i="25" s="1"/>
  <c r="C99" i="25" s="1"/>
  <c r="C100" i="25" s="1"/>
  <c r="C101" i="25" s="1"/>
  <c r="C102" i="25" s="1"/>
  <c r="C103" i="25" s="1"/>
  <c r="C104" i="25" s="1"/>
  <c r="C105" i="25" s="1"/>
  <c r="C106" i="25" s="1"/>
  <c r="C107" i="25" s="1"/>
  <c r="C108" i="25" s="1"/>
  <c r="C109" i="25" s="1"/>
  <c r="C110" i="25" s="1"/>
  <c r="C111" i="25" s="1"/>
  <c r="C112" i="25" s="1"/>
  <c r="C113" i="25" s="1"/>
  <c r="C114" i="25" s="1"/>
  <c r="C115" i="25" s="1"/>
  <c r="C116" i="25" s="1"/>
  <c r="C117" i="25" s="1"/>
  <c r="C118" i="25" s="1"/>
  <c r="C119" i="25" s="1"/>
  <c r="C120" i="25" s="1"/>
  <c r="C121" i="25" s="1"/>
  <c r="C122" i="25" s="1"/>
  <c r="C123" i="25" s="1"/>
  <c r="C124" i="25" s="1"/>
  <c r="C125" i="25" s="1"/>
  <c r="C126" i="25" s="1"/>
  <c r="C127" i="25" s="1"/>
  <c r="C128" i="25" s="1"/>
  <c r="C129" i="25" s="1"/>
  <c r="C130" i="25" s="1"/>
  <c r="C131" i="25" s="1"/>
  <c r="C132" i="25" s="1"/>
  <c r="C133" i="25" s="1"/>
  <c r="C134" i="25" s="1"/>
  <c r="C135" i="25" s="1"/>
  <c r="C136" i="25" s="1"/>
  <c r="C137" i="25" s="1"/>
  <c r="C138" i="25" s="1"/>
  <c r="C139" i="25" s="1"/>
  <c r="C140" i="25" s="1"/>
  <c r="C141" i="25" s="1"/>
  <c r="C142" i="25" s="1"/>
  <c r="C143" i="25" s="1"/>
  <c r="C144" i="25" s="1"/>
  <c r="C145" i="25" s="1"/>
  <c r="C146" i="25" s="1"/>
  <c r="C147" i="25" s="1"/>
  <c r="C148" i="25" s="1"/>
  <c r="C149" i="25" s="1"/>
  <c r="C150" i="25" s="1"/>
  <c r="C151" i="25" s="1"/>
  <c r="C152" i="25" s="1"/>
  <c r="C153" i="25" s="1"/>
  <c r="C154" i="25" s="1"/>
  <c r="C155" i="25" s="1"/>
  <c r="C156" i="25" s="1"/>
  <c r="C157" i="25" s="1"/>
  <c r="C158" i="25" s="1"/>
  <c r="C159" i="25" s="1"/>
  <c r="C160" i="25" s="1"/>
  <c r="C161" i="25" s="1"/>
  <c r="C162" i="25" s="1"/>
  <c r="C163" i="25" s="1"/>
  <c r="C164" i="25" s="1"/>
  <c r="C165" i="25" s="1"/>
  <c r="C166" i="25" s="1"/>
  <c r="C167" i="25" s="1"/>
  <c r="C168" i="25" s="1"/>
  <c r="C169" i="25" s="1"/>
  <c r="C170" i="25" s="1"/>
  <c r="C171" i="25" s="1"/>
  <c r="C172" i="25" s="1"/>
  <c r="C173" i="25" s="1"/>
  <c r="C174" i="25" s="1"/>
  <c r="C175" i="25" s="1"/>
  <c r="C176" i="25" s="1"/>
  <c r="C177" i="25" s="1"/>
  <c r="C178" i="25" s="1"/>
  <c r="C179" i="25" s="1"/>
  <c r="C180" i="25" s="1"/>
  <c r="C181" i="25" s="1"/>
  <c r="C182" i="25" s="1"/>
  <c r="C183" i="25" s="1"/>
  <c r="C184" i="25" s="1"/>
  <c r="C185" i="25" s="1"/>
  <c r="C186" i="25" s="1"/>
  <c r="C187" i="25" s="1"/>
  <c r="C188" i="25" s="1"/>
  <c r="C189" i="25" s="1"/>
  <c r="C190" i="25" s="1"/>
  <c r="C191" i="25" s="1"/>
  <c r="C192" i="25" s="1"/>
  <c r="C193" i="25" s="1"/>
  <c r="C194" i="25" s="1"/>
  <c r="C195" i="25" s="1"/>
  <c r="C196" i="25" s="1"/>
  <c r="C197" i="25" s="1"/>
  <c r="C198" i="25" s="1"/>
  <c r="C199" i="25" s="1"/>
  <c r="C200" i="25" s="1"/>
  <c r="C201" i="25" s="1"/>
  <c r="C202" i="25" s="1"/>
  <c r="C203" i="25" s="1"/>
  <c r="C204" i="25" s="1"/>
  <c r="C205" i="25" s="1"/>
  <c r="C206" i="25" s="1"/>
  <c r="C207" i="25" s="1"/>
  <c r="C208" i="25" s="1"/>
  <c r="C209" i="25" s="1"/>
  <c r="C210" i="25" s="1"/>
  <c r="C211" i="25" s="1"/>
  <c r="C212" i="25" s="1"/>
  <c r="C213" i="25" s="1"/>
  <c r="C214" i="25" s="1"/>
  <c r="C215" i="25" s="1"/>
  <c r="C216" i="25" s="1"/>
  <c r="C217" i="25" s="1"/>
  <c r="C218" i="25" s="1"/>
  <c r="C219" i="25" s="1"/>
  <c r="C220" i="25" s="1"/>
  <c r="C221" i="25" s="1"/>
  <c r="C222" i="25" s="1"/>
  <c r="C223" i="25" s="1"/>
  <c r="C224" i="25" s="1"/>
  <c r="C225" i="25" s="1"/>
  <c r="C226" i="25" s="1"/>
  <c r="C227" i="25" s="1"/>
  <c r="C228" i="25" s="1"/>
  <c r="C229" i="25" s="1"/>
  <c r="C230" i="25" s="1"/>
  <c r="C231" i="25" s="1"/>
  <c r="C232" i="25" s="1"/>
  <c r="C233" i="25" s="1"/>
  <c r="C234" i="25" s="1"/>
  <c r="C235" i="25" s="1"/>
  <c r="C236" i="25" s="1"/>
  <c r="C237" i="25" s="1"/>
  <c r="C238" i="25" s="1"/>
  <c r="C239" i="25" s="1"/>
  <c r="C240" i="25" s="1"/>
  <c r="C241" i="25" s="1"/>
  <c r="C242" i="25" s="1"/>
  <c r="C243" i="25" s="1"/>
  <c r="C244" i="25" s="1"/>
  <c r="C245" i="25" s="1"/>
  <c r="C246" i="25" s="1"/>
  <c r="C247" i="25" s="1"/>
  <c r="C248" i="25" s="1"/>
  <c r="C249" i="25" s="1"/>
  <c r="C250" i="25" s="1"/>
  <c r="C251" i="25" s="1"/>
  <c r="C252" i="25" s="1"/>
  <c r="C253" i="25" s="1"/>
  <c r="C254" i="25" s="1"/>
  <c r="C255" i="25" s="1"/>
  <c r="C256" i="25" s="1"/>
  <c r="C257" i="25" s="1"/>
  <c r="C258" i="25" s="1"/>
  <c r="C259" i="25" s="1"/>
  <c r="C260" i="25" s="1"/>
  <c r="C261" i="25" s="1"/>
  <c r="C262" i="25" s="1"/>
  <c r="C263" i="25" s="1"/>
  <c r="C264" i="25" s="1"/>
  <c r="C265" i="25" s="1"/>
  <c r="C266" i="25" s="1"/>
  <c r="C267" i="25" s="1"/>
  <c r="C268" i="25" s="1"/>
  <c r="C269" i="25" s="1"/>
  <c r="C270" i="25" s="1"/>
  <c r="C271" i="25" s="1"/>
  <c r="C272" i="25" s="1"/>
  <c r="C273" i="25" s="1"/>
  <c r="C274" i="25" s="1"/>
  <c r="C275" i="25" s="1"/>
  <c r="C276" i="25" s="1"/>
  <c r="C277" i="25" s="1"/>
  <c r="C278" i="25" s="1"/>
  <c r="C279" i="25" s="1"/>
  <c r="C280" i="25" s="1"/>
  <c r="C281" i="25" s="1"/>
  <c r="C282" i="25" s="1"/>
  <c r="C283" i="25" s="1"/>
  <c r="C284" i="25" s="1"/>
  <c r="C285" i="25" s="1"/>
  <c r="C286" i="25" s="1"/>
  <c r="C287" i="25" s="1"/>
  <c r="C288" i="25" s="1"/>
  <c r="C289" i="25" s="1"/>
  <c r="C290" i="25" s="1"/>
  <c r="C291" i="25" s="1"/>
  <c r="C292" i="25" s="1"/>
  <c r="C293" i="25" s="1"/>
  <c r="C294" i="25" s="1"/>
  <c r="C295" i="25" s="1"/>
  <c r="C296" i="25" s="1"/>
  <c r="C297" i="25" s="1"/>
  <c r="C298" i="25" s="1"/>
  <c r="C299" i="25" s="1"/>
  <c r="C300" i="25" s="1"/>
  <c r="C301" i="25" s="1"/>
  <c r="C302" i="25" s="1"/>
  <c r="C303" i="25" s="1"/>
  <c r="C304" i="25" s="1"/>
  <c r="C305" i="25" s="1"/>
  <c r="C306" i="25" s="1"/>
  <c r="C307" i="25" s="1"/>
  <c r="C308" i="25" s="1"/>
  <c r="C309" i="25" s="1"/>
  <c r="C310" i="25" s="1"/>
  <c r="C311" i="25" s="1"/>
  <c r="C312" i="25" s="1"/>
  <c r="C313" i="25" s="1"/>
  <c r="C314" i="25" s="1"/>
  <c r="C315" i="25" s="1"/>
  <c r="C316" i="25" s="1"/>
  <c r="C317" i="25" s="1"/>
  <c r="C318" i="25" s="1"/>
  <c r="C319" i="25" s="1"/>
  <c r="C320" i="25" s="1"/>
  <c r="C321" i="25" s="1"/>
  <c r="C322" i="25" s="1"/>
  <c r="C323" i="25" s="1"/>
  <c r="C324" i="25" s="1"/>
  <c r="C325" i="25" s="1"/>
  <c r="C326" i="25" s="1"/>
  <c r="C327" i="25" s="1"/>
  <c r="C328" i="25" s="1"/>
  <c r="C329" i="25" s="1"/>
  <c r="C330" i="25" s="1"/>
  <c r="C331" i="25" s="1"/>
  <c r="C332" i="25" s="1"/>
  <c r="C333" i="25" s="1"/>
  <c r="C334" i="25" s="1"/>
  <c r="C335" i="25" s="1"/>
  <c r="C336" i="25" s="1"/>
  <c r="C337" i="25" s="1"/>
  <c r="C338" i="25" s="1"/>
  <c r="C339" i="25" s="1"/>
  <c r="C340" i="25" s="1"/>
  <c r="C341" i="25" s="1"/>
  <c r="C342" i="25" s="1"/>
  <c r="C343" i="25" s="1"/>
  <c r="C344" i="25" s="1"/>
  <c r="C345" i="25" s="1"/>
  <c r="C346" i="25" s="1"/>
  <c r="C347" i="25" s="1"/>
  <c r="C348" i="25" s="1"/>
  <c r="C349" i="25" s="1"/>
  <c r="C350" i="25" s="1"/>
  <c r="C351" i="25" s="1"/>
  <c r="C352" i="25" s="1"/>
  <c r="C353" i="25" s="1"/>
  <c r="C354" i="25" s="1"/>
  <c r="C355" i="25" s="1"/>
  <c r="C356" i="25" s="1"/>
  <c r="C357" i="25" s="1"/>
  <c r="C358" i="25" s="1"/>
  <c r="C359" i="25" s="1"/>
  <c r="C360" i="25" s="1"/>
  <c r="C361" i="25" s="1"/>
  <c r="C362" i="25" s="1"/>
  <c r="C363" i="25" s="1"/>
  <c r="C364" i="25" s="1"/>
  <c r="C365" i="25" s="1"/>
  <c r="C366" i="25" s="1"/>
  <c r="C367" i="25" s="1"/>
  <c r="C368" i="25" s="1"/>
  <c r="C369" i="25" s="1"/>
  <c r="C370" i="25" s="1"/>
  <c r="C371" i="25" s="1"/>
  <c r="C372" i="25" s="1"/>
  <c r="C373" i="25" s="1"/>
  <c r="C374" i="25" s="1"/>
  <c r="C375" i="25" s="1"/>
  <c r="C376" i="25" s="1"/>
  <c r="C377" i="25" s="1"/>
  <c r="C378" i="25" s="1"/>
  <c r="C379" i="25" s="1"/>
  <c r="C380" i="25" s="1"/>
  <c r="C381" i="25" s="1"/>
  <c r="C382" i="25" s="1"/>
  <c r="C383" i="25" s="1"/>
  <c r="C384" i="25" s="1"/>
  <c r="C385" i="25" s="1"/>
  <c r="C386" i="25" s="1"/>
  <c r="C387" i="25" s="1"/>
  <c r="C388" i="25" s="1"/>
  <c r="C389" i="25" s="1"/>
  <c r="C390" i="25" s="1"/>
  <c r="C391" i="25" s="1"/>
  <c r="C392" i="25" s="1"/>
  <c r="C393" i="25" s="1"/>
  <c r="C394" i="25" s="1"/>
  <c r="C395" i="25" s="1"/>
  <c r="C396" i="25" s="1"/>
  <c r="C397" i="25" s="1"/>
  <c r="C398" i="25" s="1"/>
  <c r="C399" i="25" s="1"/>
  <c r="C400" i="25" s="1"/>
  <c r="C401" i="25" s="1"/>
  <c r="C402" i="25" s="1"/>
  <c r="C403" i="25" s="1"/>
  <c r="C404" i="25" s="1"/>
  <c r="C405" i="25" s="1"/>
  <c r="C406" i="25" s="1"/>
  <c r="C407" i="25" s="1"/>
  <c r="C408" i="25" s="1"/>
  <c r="C409" i="25" s="1"/>
  <c r="C410" i="25" s="1"/>
  <c r="C411" i="25" s="1"/>
  <c r="C412" i="25" s="1"/>
  <c r="C413" i="25" s="1"/>
  <c r="C414" i="25" s="1"/>
  <c r="C415" i="25" s="1"/>
  <c r="C416" i="25" s="1"/>
  <c r="C417" i="25" s="1"/>
  <c r="C418" i="25" s="1"/>
  <c r="C419" i="25" s="1"/>
  <c r="C420" i="25" s="1"/>
  <c r="C421" i="25" s="1"/>
  <c r="C422" i="25" s="1"/>
  <c r="C423" i="25" s="1"/>
  <c r="C424" i="25" s="1"/>
  <c r="C425" i="25" s="1"/>
  <c r="C426" i="25" s="1"/>
  <c r="C427" i="25" s="1"/>
  <c r="C428" i="25" s="1"/>
  <c r="C429" i="25" s="1"/>
  <c r="C430" i="25" s="1"/>
  <c r="C431" i="25" s="1"/>
  <c r="C432" i="25" s="1"/>
  <c r="C433" i="25" s="1"/>
  <c r="C434" i="25" s="1"/>
  <c r="C435" i="25" s="1"/>
  <c r="C436" i="25" s="1"/>
  <c r="C437" i="25" s="1"/>
  <c r="C438" i="25" s="1"/>
  <c r="C439" i="25" s="1"/>
  <c r="C440" i="25" s="1"/>
  <c r="C441" i="25" s="1"/>
  <c r="C442" i="25" s="1"/>
  <c r="C443" i="25" s="1"/>
  <c r="C444" i="25" s="1"/>
  <c r="C445" i="25" s="1"/>
  <c r="C446" i="25" s="1"/>
  <c r="C447" i="25" s="1"/>
  <c r="C448" i="25" s="1"/>
  <c r="C449" i="25" s="1"/>
  <c r="C450" i="25" s="1"/>
  <c r="C451" i="25" s="1"/>
  <c r="C452" i="25" s="1"/>
  <c r="C453" i="25" s="1"/>
  <c r="C454" i="25" s="1"/>
  <c r="C455" i="25" s="1"/>
  <c r="C456" i="25" s="1"/>
  <c r="C457" i="25" s="1"/>
  <c r="C458" i="25" s="1"/>
  <c r="C459" i="25" s="1"/>
  <c r="C460" i="25" s="1"/>
  <c r="C461" i="25" s="1"/>
  <c r="C462" i="25" s="1"/>
  <c r="C463" i="25" s="1"/>
  <c r="C464" i="25" s="1"/>
  <c r="C465" i="25" s="1"/>
  <c r="C466" i="25" s="1"/>
  <c r="C467" i="25" s="1"/>
  <c r="C468" i="25" s="1"/>
  <c r="C469" i="25" s="1"/>
  <c r="C470" i="25" s="1"/>
  <c r="C471" i="25" s="1"/>
  <c r="C472" i="25" s="1"/>
  <c r="C473" i="25" s="1"/>
  <c r="C474" i="25" s="1"/>
  <c r="C475" i="25" s="1"/>
  <c r="C476" i="25" s="1"/>
  <c r="C477" i="25" s="1"/>
  <c r="C478" i="25" s="1"/>
  <c r="C479" i="25" s="1"/>
  <c r="C480" i="25" s="1"/>
  <c r="C481" i="25" s="1"/>
  <c r="C482" i="25" s="1"/>
  <c r="C483" i="25" s="1"/>
  <c r="C484" i="25" s="1"/>
  <c r="C485" i="25" s="1"/>
  <c r="C486" i="25" s="1"/>
  <c r="C487" i="25" s="1"/>
  <c r="C488" i="25" s="1"/>
  <c r="C489" i="25" s="1"/>
  <c r="C490" i="25" s="1"/>
  <c r="C491" i="25" s="1"/>
  <c r="C492" i="25" s="1"/>
  <c r="C493" i="25" s="1"/>
  <c r="C494" i="25" s="1"/>
  <c r="C495" i="25" s="1"/>
  <c r="C496" i="25" s="1"/>
  <c r="C497" i="25" s="1"/>
  <c r="C498" i="25" s="1"/>
  <c r="C499" i="25" s="1"/>
  <c r="C500" i="25" s="1"/>
  <c r="C501" i="25" s="1"/>
  <c r="C502" i="25" s="1"/>
  <c r="C503" i="25" s="1"/>
  <c r="C504" i="25" s="1"/>
  <c r="C505" i="25" s="1"/>
  <c r="C506" i="25" s="1"/>
  <c r="C507" i="25" s="1"/>
  <c r="C508" i="25" s="1"/>
  <c r="C509" i="25" s="1"/>
  <c r="C510" i="25" s="1"/>
  <c r="C511" i="25" s="1"/>
  <c r="C512" i="25" s="1"/>
  <c r="C513" i="25" s="1"/>
  <c r="C514" i="25" s="1"/>
  <c r="C515" i="25" s="1"/>
  <c r="C516" i="25" s="1"/>
  <c r="C517" i="25" s="1"/>
  <c r="C518" i="25" s="1"/>
  <c r="C519" i="25" s="1"/>
  <c r="C520" i="25" s="1"/>
  <c r="C521" i="25" s="1"/>
  <c r="C522" i="25" s="1"/>
  <c r="C523" i="25" s="1"/>
  <c r="C524" i="25" s="1"/>
  <c r="C525" i="25" s="1"/>
  <c r="C526" i="25" s="1"/>
  <c r="C527" i="25" s="1"/>
  <c r="C528" i="25" s="1"/>
  <c r="C529" i="25" s="1"/>
  <c r="C530" i="25" s="1"/>
  <c r="C531" i="25" s="1"/>
  <c r="C532" i="25" s="1"/>
  <c r="C533" i="25" s="1"/>
  <c r="C534" i="25" s="1"/>
  <c r="C535" i="25" s="1"/>
  <c r="C536" i="25" s="1"/>
  <c r="C537" i="25" s="1"/>
  <c r="C538" i="25" s="1"/>
  <c r="C539" i="25" s="1"/>
  <c r="C540" i="25" s="1"/>
  <c r="C541" i="25" s="1"/>
  <c r="C542" i="25" s="1"/>
  <c r="C543" i="25" s="1"/>
  <c r="C544" i="25" s="1"/>
  <c r="C545" i="25" s="1"/>
  <c r="C546" i="25" s="1"/>
  <c r="C547" i="25" s="1"/>
  <c r="C548" i="25" s="1"/>
  <c r="C549" i="25" s="1"/>
  <c r="C550" i="25" s="1"/>
  <c r="C551" i="25" s="1"/>
  <c r="C552" i="25" s="1"/>
  <c r="C553" i="25" s="1"/>
  <c r="C554" i="25" s="1"/>
  <c r="C555" i="25" s="1"/>
  <c r="C556" i="25" s="1"/>
  <c r="C557" i="25" s="1"/>
  <c r="C558" i="25" s="1"/>
  <c r="C559" i="25" s="1"/>
  <c r="C560" i="25" s="1"/>
  <c r="C561" i="25" s="1"/>
  <c r="C562" i="25" s="1"/>
  <c r="C563" i="25" s="1"/>
  <c r="C564" i="25" s="1"/>
  <c r="C565" i="25" s="1"/>
  <c r="C566" i="25" s="1"/>
  <c r="C567" i="25" s="1"/>
  <c r="C568" i="25" s="1"/>
  <c r="C569" i="25" s="1"/>
  <c r="C570" i="25" s="1"/>
  <c r="C571" i="25" s="1"/>
  <c r="C572" i="25" s="1"/>
  <c r="C573" i="25" s="1"/>
  <c r="C574" i="25" s="1"/>
  <c r="C575" i="25" s="1"/>
  <c r="C576" i="25" s="1"/>
  <c r="C577" i="25" s="1"/>
  <c r="C578" i="25" s="1"/>
  <c r="C579" i="25" s="1"/>
  <c r="C580" i="25" s="1"/>
  <c r="C581" i="25" s="1"/>
  <c r="C582" i="25" s="1"/>
  <c r="C583" i="25" s="1"/>
  <c r="C584" i="25" s="1"/>
  <c r="C585" i="25" s="1"/>
  <c r="C586" i="25" s="1"/>
  <c r="C587" i="25" s="1"/>
  <c r="C588" i="25" s="1"/>
  <c r="C589" i="25" s="1"/>
  <c r="C590" i="25" s="1"/>
  <c r="C591" i="25" s="1"/>
  <c r="C592" i="25" s="1"/>
  <c r="C593" i="25" s="1"/>
  <c r="C594" i="25" s="1"/>
  <c r="C595" i="25" s="1"/>
  <c r="C596" i="25" s="1"/>
  <c r="C597" i="25" s="1"/>
  <c r="C598" i="25" s="1"/>
  <c r="C3" i="25"/>
  <c r="E598" i="24"/>
  <c r="F592" i="24" s="1"/>
  <c r="E597" i="24"/>
  <c r="E595" i="24"/>
  <c r="E593" i="24"/>
  <c r="E591" i="24"/>
  <c r="F585" i="24" s="1"/>
  <c r="E590" i="24"/>
  <c r="E588" i="24"/>
  <c r="E586" i="24"/>
  <c r="E584" i="24"/>
  <c r="F578" i="24" s="1"/>
  <c r="E583" i="24"/>
  <c r="E581" i="24"/>
  <c r="E579" i="24"/>
  <c r="E577" i="24"/>
  <c r="F571" i="24" s="1"/>
  <c r="E576" i="24"/>
  <c r="E574" i="24"/>
  <c r="E572" i="24"/>
  <c r="E570" i="24"/>
  <c r="F564" i="24" s="1"/>
  <c r="E569" i="24"/>
  <c r="E567" i="24"/>
  <c r="E565" i="24"/>
  <c r="E563" i="24"/>
  <c r="F557" i="24" s="1"/>
  <c r="E562" i="24"/>
  <c r="E560" i="24"/>
  <c r="E558" i="24"/>
  <c r="E556" i="24"/>
  <c r="F550" i="24" s="1"/>
  <c r="E555" i="24"/>
  <c r="E553" i="24"/>
  <c r="E551" i="24"/>
  <c r="E549" i="24"/>
  <c r="F543" i="24" s="1"/>
  <c r="E548" i="24"/>
  <c r="E546" i="24"/>
  <c r="E544" i="24"/>
  <c r="E542" i="24"/>
  <c r="F536" i="24" s="1"/>
  <c r="E541" i="24"/>
  <c r="E539" i="24"/>
  <c r="E537" i="24"/>
  <c r="E535" i="24"/>
  <c r="F529" i="24" s="1"/>
  <c r="E534" i="24"/>
  <c r="E532" i="24"/>
  <c r="E530" i="24"/>
  <c r="E528" i="24"/>
  <c r="F522" i="24" s="1"/>
  <c r="E527" i="24"/>
  <c r="E525" i="24"/>
  <c r="E523" i="24"/>
  <c r="E521" i="24"/>
  <c r="F515" i="24" s="1"/>
  <c r="E520" i="24"/>
  <c r="E518" i="24"/>
  <c r="E516" i="24"/>
  <c r="E514" i="24"/>
  <c r="F508" i="24" s="1"/>
  <c r="E513" i="24"/>
  <c r="E511" i="24"/>
  <c r="E509" i="24"/>
  <c r="E507" i="24"/>
  <c r="F501" i="24" s="1"/>
  <c r="E506" i="24"/>
  <c r="E504" i="24"/>
  <c r="E502" i="24"/>
  <c r="E500" i="24"/>
  <c r="F494" i="24" s="1"/>
  <c r="E499" i="24"/>
  <c r="E497" i="24"/>
  <c r="E495" i="24"/>
  <c r="E493" i="24"/>
  <c r="F487" i="24" s="1"/>
  <c r="E492" i="24"/>
  <c r="E490" i="24"/>
  <c r="E488" i="24"/>
  <c r="E486" i="24"/>
  <c r="F480" i="24" s="1"/>
  <c r="E485" i="24"/>
  <c r="E483" i="24"/>
  <c r="E481" i="24"/>
  <c r="E479" i="24"/>
  <c r="F473" i="24" s="1"/>
  <c r="E478" i="24"/>
  <c r="E476" i="24"/>
  <c r="E474" i="24"/>
  <c r="E472" i="24"/>
  <c r="F466" i="24" s="1"/>
  <c r="E471" i="24"/>
  <c r="E469" i="24"/>
  <c r="E467" i="24"/>
  <c r="E465" i="24"/>
  <c r="F459" i="24" s="1"/>
  <c r="E464" i="24"/>
  <c r="E462" i="24"/>
  <c r="E460" i="24"/>
  <c r="E458" i="24"/>
  <c r="F452" i="24" s="1"/>
  <c r="E457" i="24"/>
  <c r="E455" i="24"/>
  <c r="E453" i="24"/>
  <c r="E451" i="24"/>
  <c r="F445" i="24" s="1"/>
  <c r="E450" i="24"/>
  <c r="E448" i="24"/>
  <c r="E446" i="24"/>
  <c r="E444" i="24"/>
  <c r="F438" i="24" s="1"/>
  <c r="E443" i="24"/>
  <c r="E441" i="24"/>
  <c r="E439" i="24"/>
  <c r="E437" i="24"/>
  <c r="F431" i="24" s="1"/>
  <c r="E436" i="24"/>
  <c r="E434" i="24"/>
  <c r="E432" i="24"/>
  <c r="E430" i="24"/>
  <c r="F424" i="24" s="1"/>
  <c r="E429" i="24"/>
  <c r="E427" i="24"/>
  <c r="E425" i="24"/>
  <c r="E423" i="24"/>
  <c r="F417" i="24" s="1"/>
  <c r="E422" i="24"/>
  <c r="E420" i="24"/>
  <c r="E418" i="24"/>
  <c r="E416" i="24"/>
  <c r="F410" i="24" s="1"/>
  <c r="E415" i="24"/>
  <c r="E413" i="24"/>
  <c r="E411" i="24"/>
  <c r="E409" i="24"/>
  <c r="F403" i="24" s="1"/>
  <c r="E408" i="24"/>
  <c r="E406" i="24"/>
  <c r="E404" i="24"/>
  <c r="E402" i="24"/>
  <c r="F396" i="24" s="1"/>
  <c r="E401" i="24"/>
  <c r="E399" i="24"/>
  <c r="E397" i="24"/>
  <c r="E395" i="24"/>
  <c r="F389" i="24" s="1"/>
  <c r="E394" i="24"/>
  <c r="E392" i="24"/>
  <c r="E390" i="24"/>
  <c r="E388" i="24"/>
  <c r="F382" i="24" s="1"/>
  <c r="E387" i="24"/>
  <c r="E385" i="24"/>
  <c r="E383" i="24"/>
  <c r="E381" i="24"/>
  <c r="F375" i="24" s="1"/>
  <c r="E380" i="24"/>
  <c r="E378" i="24"/>
  <c r="E376" i="24"/>
  <c r="E374" i="24"/>
  <c r="F368" i="24" s="1"/>
  <c r="E373" i="24"/>
  <c r="E371" i="24"/>
  <c r="E369" i="24"/>
  <c r="E367" i="24"/>
  <c r="F361" i="24" s="1"/>
  <c r="E366" i="24"/>
  <c r="E364" i="24"/>
  <c r="E362" i="24"/>
  <c r="E360" i="24"/>
  <c r="F354" i="24" s="1"/>
  <c r="E359" i="24"/>
  <c r="E357" i="24"/>
  <c r="E355" i="24"/>
  <c r="E353" i="24"/>
  <c r="F347" i="24" s="1"/>
  <c r="E352" i="24"/>
  <c r="E350" i="24"/>
  <c r="E348" i="24"/>
  <c r="E346" i="24"/>
  <c r="F340" i="24" s="1"/>
  <c r="E345" i="24"/>
  <c r="E343" i="24"/>
  <c r="E341" i="24"/>
  <c r="E339" i="24"/>
  <c r="F333" i="24" s="1"/>
  <c r="E338" i="24"/>
  <c r="E336" i="24"/>
  <c r="E334" i="24"/>
  <c r="E332" i="24"/>
  <c r="F326" i="24" s="1"/>
  <c r="E331" i="24"/>
  <c r="E329" i="24"/>
  <c r="E327" i="24"/>
  <c r="E325" i="24"/>
  <c r="F319" i="24" s="1"/>
  <c r="E324" i="24"/>
  <c r="E322" i="24"/>
  <c r="E320" i="24"/>
  <c r="E318" i="24"/>
  <c r="F312" i="24" s="1"/>
  <c r="E317" i="24"/>
  <c r="E315" i="24"/>
  <c r="E313" i="24"/>
  <c r="E311" i="24"/>
  <c r="F305" i="24" s="1"/>
  <c r="E310" i="24"/>
  <c r="E308" i="24"/>
  <c r="E306" i="24"/>
  <c r="E304" i="24"/>
  <c r="F298" i="24" s="1"/>
  <c r="E303" i="24"/>
  <c r="E301" i="24"/>
  <c r="E299" i="24"/>
  <c r="E297" i="24"/>
  <c r="F291" i="24" s="1"/>
  <c r="E296" i="24"/>
  <c r="E294" i="24"/>
  <c r="E292" i="24"/>
  <c r="E290" i="24"/>
  <c r="F284" i="24" s="1"/>
  <c r="E289" i="24"/>
  <c r="E287" i="24"/>
  <c r="E285" i="24"/>
  <c r="E283" i="24"/>
  <c r="F277" i="24" s="1"/>
  <c r="E282" i="24"/>
  <c r="E280" i="24"/>
  <c r="E278" i="24"/>
  <c r="E276" i="24"/>
  <c r="F270" i="24" s="1"/>
  <c r="E275" i="24"/>
  <c r="E273" i="24"/>
  <c r="E271" i="24"/>
  <c r="E269" i="24"/>
  <c r="F263" i="24" s="1"/>
  <c r="E268" i="24"/>
  <c r="E266" i="24"/>
  <c r="E264" i="24"/>
  <c r="E262" i="24"/>
  <c r="F256" i="24" s="1"/>
  <c r="E261" i="24"/>
  <c r="E259" i="24"/>
  <c r="E257" i="24"/>
  <c r="E255" i="24"/>
  <c r="F249" i="24" s="1"/>
  <c r="E254" i="24"/>
  <c r="E252" i="24"/>
  <c r="E250" i="24"/>
  <c r="E248" i="24"/>
  <c r="F242" i="24" s="1"/>
  <c r="E247" i="24"/>
  <c r="E245" i="24"/>
  <c r="E243" i="24"/>
  <c r="E241" i="24"/>
  <c r="F235" i="24" s="1"/>
  <c r="E240" i="24"/>
  <c r="E238" i="24"/>
  <c r="E236" i="24"/>
  <c r="E234" i="24"/>
  <c r="F228" i="24" s="1"/>
  <c r="E233" i="24"/>
  <c r="E231" i="24"/>
  <c r="E229" i="24"/>
  <c r="E227" i="24"/>
  <c r="F221" i="24" s="1"/>
  <c r="E226" i="24"/>
  <c r="E224" i="24"/>
  <c r="E222" i="24"/>
  <c r="E220" i="24"/>
  <c r="F214" i="24" s="1"/>
  <c r="E219" i="24"/>
  <c r="E217" i="24"/>
  <c r="E215" i="24"/>
  <c r="E213" i="24"/>
  <c r="F207" i="24" s="1"/>
  <c r="E212" i="24"/>
  <c r="E210" i="24"/>
  <c r="E208" i="24"/>
  <c r="E206" i="24"/>
  <c r="F200" i="24" s="1"/>
  <c r="E205" i="24"/>
  <c r="E203" i="24"/>
  <c r="E201" i="24"/>
  <c r="E199" i="24"/>
  <c r="F193" i="24" s="1"/>
  <c r="E198" i="24"/>
  <c r="E196" i="24"/>
  <c r="E194" i="24"/>
  <c r="E192" i="24"/>
  <c r="F186" i="24" s="1"/>
  <c r="E191" i="24"/>
  <c r="E189" i="24"/>
  <c r="E187" i="24"/>
  <c r="E185" i="24"/>
  <c r="F179" i="24" s="1"/>
  <c r="E184" i="24"/>
  <c r="E182" i="24"/>
  <c r="E180" i="24"/>
  <c r="E178" i="24"/>
  <c r="F172" i="24" s="1"/>
  <c r="E177" i="24"/>
  <c r="E175" i="24"/>
  <c r="E173" i="24"/>
  <c r="E171" i="24"/>
  <c r="F165" i="24" s="1"/>
  <c r="E170" i="24"/>
  <c r="E168" i="24"/>
  <c r="E166" i="24"/>
  <c r="E164" i="24"/>
  <c r="F158" i="24" s="1"/>
  <c r="E163" i="24"/>
  <c r="E161" i="24"/>
  <c r="E159" i="24"/>
  <c r="E157" i="24"/>
  <c r="F151" i="24" s="1"/>
  <c r="E156" i="24"/>
  <c r="E154" i="24"/>
  <c r="E152" i="24"/>
  <c r="E150" i="24"/>
  <c r="F144" i="24" s="1"/>
  <c r="E149" i="24"/>
  <c r="E147" i="24"/>
  <c r="E145" i="24"/>
  <c r="E143" i="24"/>
  <c r="F137" i="24" s="1"/>
  <c r="E142" i="24"/>
  <c r="E140" i="24"/>
  <c r="E138" i="24"/>
  <c r="E136" i="24"/>
  <c r="F130" i="24" s="1"/>
  <c r="E135" i="24"/>
  <c r="E133" i="24"/>
  <c r="E131" i="24"/>
  <c r="E129" i="24"/>
  <c r="F123" i="24" s="1"/>
  <c r="E128" i="24"/>
  <c r="E126" i="24"/>
  <c r="E124" i="24"/>
  <c r="E122" i="24"/>
  <c r="F116" i="24" s="1"/>
  <c r="E121" i="24"/>
  <c r="E119" i="24"/>
  <c r="E117" i="24"/>
  <c r="E115" i="24"/>
  <c r="F109" i="24" s="1"/>
  <c r="E114" i="24"/>
  <c r="E112" i="24"/>
  <c r="E110" i="24"/>
  <c r="E108" i="24"/>
  <c r="F102" i="24" s="1"/>
  <c r="E107" i="24"/>
  <c r="E105" i="24"/>
  <c r="E103" i="24"/>
  <c r="E101" i="24"/>
  <c r="F95" i="24" s="1"/>
  <c r="E100" i="24"/>
  <c r="E98" i="24"/>
  <c r="E96" i="24"/>
  <c r="E94" i="24"/>
  <c r="F88" i="24" s="1"/>
  <c r="E93" i="24"/>
  <c r="E91" i="24"/>
  <c r="E89" i="24"/>
  <c r="E87" i="24"/>
  <c r="F81" i="24" s="1"/>
  <c r="E86" i="24"/>
  <c r="E84" i="24"/>
  <c r="E82" i="24"/>
  <c r="E80" i="24"/>
  <c r="F74" i="24" s="1"/>
  <c r="E79" i="24"/>
  <c r="E77" i="24"/>
  <c r="E75" i="24"/>
  <c r="E73" i="24"/>
  <c r="F67" i="24" s="1"/>
  <c r="E72" i="24"/>
  <c r="E70" i="24"/>
  <c r="E68" i="24"/>
  <c r="E66" i="24"/>
  <c r="F60" i="24" s="1"/>
  <c r="E65" i="24"/>
  <c r="E63" i="24"/>
  <c r="E61" i="24"/>
  <c r="E59" i="24"/>
  <c r="F53" i="24" s="1"/>
  <c r="E58" i="24"/>
  <c r="E56" i="24"/>
  <c r="E54" i="24"/>
  <c r="E52" i="24"/>
  <c r="F46" i="24" s="1"/>
  <c r="E51" i="24"/>
  <c r="E49" i="24"/>
  <c r="E47" i="24"/>
  <c r="E45" i="24"/>
  <c r="E44" i="24"/>
  <c r="E42" i="24"/>
  <c r="E40" i="24"/>
  <c r="E38" i="24"/>
  <c r="E37" i="24"/>
  <c r="E35" i="24"/>
  <c r="E33" i="24"/>
  <c r="E31" i="24"/>
  <c r="F25" i="24" s="1"/>
  <c r="E30" i="24"/>
  <c r="E28" i="24"/>
  <c r="E26" i="24"/>
  <c r="E24" i="24"/>
  <c r="F18" i="24" s="1"/>
  <c r="E23" i="24"/>
  <c r="E21" i="24"/>
  <c r="E19" i="24"/>
  <c r="E17" i="24"/>
  <c r="F11" i="24" s="1"/>
  <c r="E16" i="24"/>
  <c r="E14" i="24"/>
  <c r="E12" i="24"/>
  <c r="C8" i="24"/>
  <c r="C7" i="24"/>
  <c r="B11" i="24" s="1"/>
  <c r="C3" i="24"/>
  <c r="E598" i="23"/>
  <c r="F592" i="23" s="1"/>
  <c r="E597" i="23"/>
  <c r="E595" i="23"/>
  <c r="E593" i="23"/>
  <c r="E591" i="23"/>
  <c r="F585" i="23" s="1"/>
  <c r="E590" i="23"/>
  <c r="E588" i="23"/>
  <c r="E586" i="23"/>
  <c r="E584" i="23"/>
  <c r="F578" i="23" s="1"/>
  <c r="E583" i="23"/>
  <c r="E581" i="23"/>
  <c r="E579" i="23"/>
  <c r="E577" i="23"/>
  <c r="F571" i="23" s="1"/>
  <c r="E576" i="23"/>
  <c r="E574" i="23"/>
  <c r="E572" i="23"/>
  <c r="E570" i="23"/>
  <c r="F564" i="23" s="1"/>
  <c r="E569" i="23"/>
  <c r="E567" i="23"/>
  <c r="E565" i="23"/>
  <c r="E563" i="23"/>
  <c r="F557" i="23" s="1"/>
  <c r="E562" i="23"/>
  <c r="E560" i="23"/>
  <c r="E558" i="23"/>
  <c r="E556" i="23"/>
  <c r="F550" i="23" s="1"/>
  <c r="E555" i="23"/>
  <c r="E553" i="23"/>
  <c r="E551" i="23"/>
  <c r="E549" i="23"/>
  <c r="F543" i="23" s="1"/>
  <c r="E548" i="23"/>
  <c r="E546" i="23"/>
  <c r="E544" i="23"/>
  <c r="E542" i="23"/>
  <c r="F536" i="23" s="1"/>
  <c r="E541" i="23"/>
  <c r="E539" i="23"/>
  <c r="E537" i="23"/>
  <c r="E535" i="23"/>
  <c r="F529" i="23" s="1"/>
  <c r="E534" i="23"/>
  <c r="E532" i="23"/>
  <c r="E530" i="23"/>
  <c r="E528" i="23"/>
  <c r="F522" i="23" s="1"/>
  <c r="E527" i="23"/>
  <c r="E525" i="23"/>
  <c r="E523" i="23"/>
  <c r="E521" i="23"/>
  <c r="F515" i="23" s="1"/>
  <c r="E520" i="23"/>
  <c r="E518" i="23"/>
  <c r="E516" i="23"/>
  <c r="E514" i="23"/>
  <c r="F508" i="23" s="1"/>
  <c r="E513" i="23"/>
  <c r="E511" i="23"/>
  <c r="E509" i="23"/>
  <c r="E507" i="23"/>
  <c r="F501" i="23" s="1"/>
  <c r="E506" i="23"/>
  <c r="E504" i="23"/>
  <c r="E502" i="23"/>
  <c r="E500" i="23"/>
  <c r="F494" i="23" s="1"/>
  <c r="E499" i="23"/>
  <c r="E497" i="23"/>
  <c r="E495" i="23"/>
  <c r="E493" i="23"/>
  <c r="F487" i="23" s="1"/>
  <c r="E492" i="23"/>
  <c r="E490" i="23"/>
  <c r="E488" i="23"/>
  <c r="E486" i="23"/>
  <c r="F480" i="23" s="1"/>
  <c r="E485" i="23"/>
  <c r="E483" i="23"/>
  <c r="E481" i="23"/>
  <c r="E479" i="23"/>
  <c r="F473" i="23" s="1"/>
  <c r="E478" i="23"/>
  <c r="E476" i="23"/>
  <c r="E474" i="23"/>
  <c r="E472" i="23"/>
  <c r="F466" i="23" s="1"/>
  <c r="E471" i="23"/>
  <c r="E469" i="23"/>
  <c r="E467" i="23"/>
  <c r="E465" i="23"/>
  <c r="F459" i="23" s="1"/>
  <c r="E464" i="23"/>
  <c r="E462" i="23"/>
  <c r="E460" i="23"/>
  <c r="E458" i="23"/>
  <c r="F452" i="23" s="1"/>
  <c r="E457" i="23"/>
  <c r="E455" i="23"/>
  <c r="E453" i="23"/>
  <c r="E451" i="23"/>
  <c r="F445" i="23" s="1"/>
  <c r="E450" i="23"/>
  <c r="E448" i="23"/>
  <c r="E446" i="23"/>
  <c r="E444" i="23"/>
  <c r="F438" i="23" s="1"/>
  <c r="E443" i="23"/>
  <c r="E441" i="23"/>
  <c r="E439" i="23"/>
  <c r="E437" i="23"/>
  <c r="F431" i="23" s="1"/>
  <c r="E436" i="23"/>
  <c r="E434" i="23"/>
  <c r="E432" i="23"/>
  <c r="E430" i="23"/>
  <c r="F424" i="23" s="1"/>
  <c r="E429" i="23"/>
  <c r="E427" i="23"/>
  <c r="E425" i="23"/>
  <c r="E423" i="23"/>
  <c r="F417" i="23" s="1"/>
  <c r="E422" i="23"/>
  <c r="E420" i="23"/>
  <c r="E418" i="23"/>
  <c r="E416" i="23"/>
  <c r="F410" i="23" s="1"/>
  <c r="E415" i="23"/>
  <c r="E413" i="23"/>
  <c r="E411" i="23"/>
  <c r="E409" i="23"/>
  <c r="F403" i="23" s="1"/>
  <c r="E408" i="23"/>
  <c r="E406" i="23"/>
  <c r="E404" i="23"/>
  <c r="E402" i="23"/>
  <c r="F396" i="23" s="1"/>
  <c r="E401" i="23"/>
  <c r="E399" i="23"/>
  <c r="E397" i="23"/>
  <c r="E395" i="23"/>
  <c r="F389" i="23" s="1"/>
  <c r="E394" i="23"/>
  <c r="E392" i="23"/>
  <c r="E390" i="23"/>
  <c r="E388" i="23"/>
  <c r="F382" i="23" s="1"/>
  <c r="E387" i="23"/>
  <c r="E385" i="23"/>
  <c r="E383" i="23"/>
  <c r="E381" i="23"/>
  <c r="F375" i="23" s="1"/>
  <c r="E380" i="23"/>
  <c r="E378" i="23"/>
  <c r="E376" i="23"/>
  <c r="E374" i="23"/>
  <c r="F368" i="23" s="1"/>
  <c r="E373" i="23"/>
  <c r="E371" i="23"/>
  <c r="E369" i="23"/>
  <c r="E367" i="23"/>
  <c r="F361" i="23" s="1"/>
  <c r="E366" i="23"/>
  <c r="E364" i="23"/>
  <c r="E362" i="23"/>
  <c r="E360" i="23"/>
  <c r="F354" i="23" s="1"/>
  <c r="E359" i="23"/>
  <c r="E357" i="23"/>
  <c r="E355" i="23"/>
  <c r="E353" i="23"/>
  <c r="F347" i="23" s="1"/>
  <c r="E352" i="23"/>
  <c r="E350" i="23"/>
  <c r="E348" i="23"/>
  <c r="E346" i="23"/>
  <c r="F340" i="23" s="1"/>
  <c r="E345" i="23"/>
  <c r="E343" i="23"/>
  <c r="E341" i="23"/>
  <c r="E339" i="23"/>
  <c r="F333" i="23" s="1"/>
  <c r="E338" i="23"/>
  <c r="E336" i="23"/>
  <c r="E334" i="23"/>
  <c r="E332" i="23"/>
  <c r="F326" i="23" s="1"/>
  <c r="E331" i="23"/>
  <c r="E329" i="23"/>
  <c r="E327" i="23"/>
  <c r="E325" i="23"/>
  <c r="F319" i="23" s="1"/>
  <c r="E324" i="23"/>
  <c r="E322" i="23"/>
  <c r="E320" i="23"/>
  <c r="E318" i="23"/>
  <c r="F312" i="23" s="1"/>
  <c r="E317" i="23"/>
  <c r="E315" i="23"/>
  <c r="E313" i="23"/>
  <c r="E311" i="23"/>
  <c r="F305" i="23" s="1"/>
  <c r="E310" i="23"/>
  <c r="E308" i="23"/>
  <c r="E306" i="23"/>
  <c r="E304" i="23"/>
  <c r="F298" i="23" s="1"/>
  <c r="E303" i="23"/>
  <c r="E301" i="23"/>
  <c r="E299" i="23"/>
  <c r="E297" i="23"/>
  <c r="F291" i="23" s="1"/>
  <c r="E296" i="23"/>
  <c r="E294" i="23"/>
  <c r="E292" i="23"/>
  <c r="E290" i="23"/>
  <c r="F284" i="23" s="1"/>
  <c r="E289" i="23"/>
  <c r="E287" i="23"/>
  <c r="E285" i="23"/>
  <c r="E283" i="23"/>
  <c r="F277" i="23" s="1"/>
  <c r="E282" i="23"/>
  <c r="E280" i="23"/>
  <c r="E278" i="23"/>
  <c r="E276" i="23"/>
  <c r="F270" i="23" s="1"/>
  <c r="E275" i="23"/>
  <c r="E273" i="23"/>
  <c r="E271" i="23"/>
  <c r="E269" i="23"/>
  <c r="F263" i="23" s="1"/>
  <c r="E268" i="23"/>
  <c r="E266" i="23"/>
  <c r="E264" i="23"/>
  <c r="E262" i="23"/>
  <c r="F256" i="23" s="1"/>
  <c r="E261" i="23"/>
  <c r="E259" i="23"/>
  <c r="E257" i="23"/>
  <c r="E255" i="23"/>
  <c r="F249" i="23" s="1"/>
  <c r="E254" i="23"/>
  <c r="E252" i="23"/>
  <c r="E250" i="23"/>
  <c r="E248" i="23"/>
  <c r="F242" i="23" s="1"/>
  <c r="E247" i="23"/>
  <c r="E245" i="23"/>
  <c r="E243" i="23"/>
  <c r="E241" i="23"/>
  <c r="F235" i="23" s="1"/>
  <c r="E240" i="23"/>
  <c r="E238" i="23"/>
  <c r="E236" i="23"/>
  <c r="E234" i="23"/>
  <c r="F228" i="23" s="1"/>
  <c r="E233" i="23"/>
  <c r="E231" i="23"/>
  <c r="E229" i="23"/>
  <c r="E227" i="23"/>
  <c r="F221" i="23" s="1"/>
  <c r="E226" i="23"/>
  <c r="E224" i="23"/>
  <c r="E222" i="23"/>
  <c r="E220" i="23"/>
  <c r="F214" i="23" s="1"/>
  <c r="E219" i="23"/>
  <c r="E217" i="23"/>
  <c r="E215" i="23"/>
  <c r="E213" i="23"/>
  <c r="F207" i="23" s="1"/>
  <c r="E212" i="23"/>
  <c r="E210" i="23"/>
  <c r="E208" i="23"/>
  <c r="E206" i="23"/>
  <c r="F200" i="23" s="1"/>
  <c r="E205" i="23"/>
  <c r="E203" i="23"/>
  <c r="E201" i="23"/>
  <c r="E199" i="23"/>
  <c r="F193" i="23" s="1"/>
  <c r="E198" i="23"/>
  <c r="E196" i="23"/>
  <c r="E194" i="23"/>
  <c r="E192" i="23"/>
  <c r="F186" i="23" s="1"/>
  <c r="E191" i="23"/>
  <c r="E189" i="23"/>
  <c r="E187" i="23"/>
  <c r="E185" i="23"/>
  <c r="F179" i="23" s="1"/>
  <c r="E184" i="23"/>
  <c r="E182" i="23"/>
  <c r="E180" i="23"/>
  <c r="E178" i="23"/>
  <c r="F172" i="23" s="1"/>
  <c r="E177" i="23"/>
  <c r="E175" i="23"/>
  <c r="E173" i="23"/>
  <c r="E171" i="23"/>
  <c r="F165" i="23" s="1"/>
  <c r="E170" i="23"/>
  <c r="E168" i="23"/>
  <c r="E166" i="23"/>
  <c r="E164" i="23"/>
  <c r="F158" i="23" s="1"/>
  <c r="E163" i="23"/>
  <c r="E161" i="23"/>
  <c r="E159" i="23"/>
  <c r="E157" i="23"/>
  <c r="F151" i="23" s="1"/>
  <c r="E156" i="23"/>
  <c r="E154" i="23"/>
  <c r="E152" i="23"/>
  <c r="E150" i="23"/>
  <c r="F144" i="23" s="1"/>
  <c r="E149" i="23"/>
  <c r="E147" i="23"/>
  <c r="E145" i="23"/>
  <c r="E143" i="23"/>
  <c r="F137" i="23" s="1"/>
  <c r="E142" i="23"/>
  <c r="E140" i="23"/>
  <c r="E138" i="23"/>
  <c r="E136" i="23"/>
  <c r="F130" i="23" s="1"/>
  <c r="E135" i="23"/>
  <c r="E133" i="23"/>
  <c r="E131" i="23"/>
  <c r="E129" i="23"/>
  <c r="F123" i="23" s="1"/>
  <c r="E128" i="23"/>
  <c r="E126" i="23"/>
  <c r="E124" i="23"/>
  <c r="E122" i="23"/>
  <c r="F116" i="23" s="1"/>
  <c r="E121" i="23"/>
  <c r="E119" i="23"/>
  <c r="E117" i="23"/>
  <c r="E115" i="23"/>
  <c r="F109" i="23" s="1"/>
  <c r="E114" i="23"/>
  <c r="E112" i="23"/>
  <c r="E110" i="23"/>
  <c r="E108" i="23"/>
  <c r="F102" i="23" s="1"/>
  <c r="E107" i="23"/>
  <c r="E105" i="23"/>
  <c r="E103" i="23"/>
  <c r="E101" i="23"/>
  <c r="F95" i="23" s="1"/>
  <c r="E100" i="23"/>
  <c r="E98" i="23"/>
  <c r="E96" i="23"/>
  <c r="E94" i="23"/>
  <c r="F88" i="23" s="1"/>
  <c r="E93" i="23"/>
  <c r="E91" i="23"/>
  <c r="E89" i="23"/>
  <c r="E87" i="23"/>
  <c r="F81" i="23" s="1"/>
  <c r="E86" i="23"/>
  <c r="E84" i="23"/>
  <c r="E82" i="23"/>
  <c r="E80" i="23"/>
  <c r="F74" i="23" s="1"/>
  <c r="E79" i="23"/>
  <c r="E77" i="23"/>
  <c r="E75" i="23"/>
  <c r="E73" i="23"/>
  <c r="F67" i="23" s="1"/>
  <c r="E72" i="23"/>
  <c r="E70" i="23"/>
  <c r="E68" i="23"/>
  <c r="E66" i="23"/>
  <c r="F60" i="23" s="1"/>
  <c r="E65" i="23"/>
  <c r="E63" i="23"/>
  <c r="E61" i="23"/>
  <c r="E59" i="23"/>
  <c r="F53" i="23" s="1"/>
  <c r="E58" i="23"/>
  <c r="E56" i="23"/>
  <c r="E54" i="23"/>
  <c r="E52" i="23"/>
  <c r="F46" i="23" s="1"/>
  <c r="E51" i="23"/>
  <c r="E49" i="23"/>
  <c r="E47" i="23"/>
  <c r="E45" i="23"/>
  <c r="F39" i="23" s="1"/>
  <c r="E44" i="23"/>
  <c r="E42" i="23"/>
  <c r="E40" i="23"/>
  <c r="E38" i="23"/>
  <c r="E37" i="23"/>
  <c r="E35" i="23"/>
  <c r="E33" i="23"/>
  <c r="E31" i="23"/>
  <c r="E30" i="23"/>
  <c r="E28" i="23"/>
  <c r="E26" i="23"/>
  <c r="E24" i="23"/>
  <c r="F18" i="23" s="1"/>
  <c r="E23" i="23"/>
  <c r="E21" i="23"/>
  <c r="E19" i="23"/>
  <c r="E17" i="23"/>
  <c r="F11" i="23" s="1"/>
  <c r="E16" i="23"/>
  <c r="E14" i="23"/>
  <c r="E12" i="23"/>
  <c r="C8" i="23"/>
  <c r="C7" i="23"/>
  <c r="B11" i="23" s="1"/>
  <c r="C3" i="23"/>
  <c r="E598" i="22"/>
  <c r="F592" i="22" s="1"/>
  <c r="E597" i="22"/>
  <c r="E595" i="22"/>
  <c r="E593" i="22"/>
  <c r="E591" i="22"/>
  <c r="F585" i="22" s="1"/>
  <c r="E590" i="22"/>
  <c r="E588" i="22"/>
  <c r="E586" i="22"/>
  <c r="E584" i="22"/>
  <c r="F578" i="22" s="1"/>
  <c r="E583" i="22"/>
  <c r="E581" i="22"/>
  <c r="E579" i="22"/>
  <c r="E577" i="22"/>
  <c r="F571" i="22" s="1"/>
  <c r="E576" i="22"/>
  <c r="E574" i="22"/>
  <c r="E572" i="22"/>
  <c r="E570" i="22"/>
  <c r="F564" i="22" s="1"/>
  <c r="E569" i="22"/>
  <c r="E567" i="22"/>
  <c r="E565" i="22"/>
  <c r="E563" i="22"/>
  <c r="F557" i="22" s="1"/>
  <c r="E562" i="22"/>
  <c r="E560" i="22"/>
  <c r="E558" i="22"/>
  <c r="E556" i="22"/>
  <c r="F550" i="22" s="1"/>
  <c r="E555" i="22"/>
  <c r="E553" i="22"/>
  <c r="E551" i="22"/>
  <c r="E549" i="22"/>
  <c r="F543" i="22" s="1"/>
  <c r="E548" i="22"/>
  <c r="E546" i="22"/>
  <c r="E544" i="22"/>
  <c r="E542" i="22"/>
  <c r="F536" i="22" s="1"/>
  <c r="E541" i="22"/>
  <c r="E539" i="22"/>
  <c r="E537" i="22"/>
  <c r="E535" i="22"/>
  <c r="F529" i="22" s="1"/>
  <c r="E534" i="22"/>
  <c r="E532" i="22"/>
  <c r="E530" i="22"/>
  <c r="E528" i="22"/>
  <c r="F522" i="22" s="1"/>
  <c r="E527" i="22"/>
  <c r="E525" i="22"/>
  <c r="E523" i="22"/>
  <c r="E521" i="22"/>
  <c r="F515" i="22" s="1"/>
  <c r="E520" i="22"/>
  <c r="E518" i="22"/>
  <c r="E516" i="22"/>
  <c r="E514" i="22"/>
  <c r="F508" i="22" s="1"/>
  <c r="E513" i="22"/>
  <c r="E511" i="22"/>
  <c r="E509" i="22"/>
  <c r="E507" i="22"/>
  <c r="F501" i="22" s="1"/>
  <c r="E506" i="22"/>
  <c r="E504" i="22"/>
  <c r="E502" i="22"/>
  <c r="E500" i="22"/>
  <c r="F494" i="22" s="1"/>
  <c r="E499" i="22"/>
  <c r="E497" i="22"/>
  <c r="E495" i="22"/>
  <c r="E493" i="22"/>
  <c r="F487" i="22" s="1"/>
  <c r="E492" i="22"/>
  <c r="E490" i="22"/>
  <c r="E488" i="22"/>
  <c r="E486" i="22"/>
  <c r="F480" i="22" s="1"/>
  <c r="E485" i="22"/>
  <c r="E483" i="22"/>
  <c r="E481" i="22"/>
  <c r="E479" i="22"/>
  <c r="F473" i="22" s="1"/>
  <c r="E478" i="22"/>
  <c r="E476" i="22"/>
  <c r="E474" i="22"/>
  <c r="E472" i="22"/>
  <c r="F466" i="22" s="1"/>
  <c r="E471" i="22"/>
  <c r="E469" i="22"/>
  <c r="E467" i="22"/>
  <c r="E465" i="22"/>
  <c r="F459" i="22" s="1"/>
  <c r="E464" i="22"/>
  <c r="E462" i="22"/>
  <c r="E460" i="22"/>
  <c r="E458" i="22"/>
  <c r="F452" i="22" s="1"/>
  <c r="E457" i="22"/>
  <c r="E455" i="22"/>
  <c r="E453" i="22"/>
  <c r="E451" i="22"/>
  <c r="F445" i="22" s="1"/>
  <c r="E450" i="22"/>
  <c r="E448" i="22"/>
  <c r="E446" i="22"/>
  <c r="E444" i="22"/>
  <c r="F438" i="22" s="1"/>
  <c r="E443" i="22"/>
  <c r="E441" i="22"/>
  <c r="E439" i="22"/>
  <c r="E437" i="22"/>
  <c r="F431" i="22" s="1"/>
  <c r="E436" i="22"/>
  <c r="E434" i="22"/>
  <c r="E432" i="22"/>
  <c r="E430" i="22"/>
  <c r="F424" i="22" s="1"/>
  <c r="E429" i="22"/>
  <c r="E427" i="22"/>
  <c r="E425" i="22"/>
  <c r="E423" i="22"/>
  <c r="F417" i="22" s="1"/>
  <c r="E422" i="22"/>
  <c r="E420" i="22"/>
  <c r="E418" i="22"/>
  <c r="E416" i="22"/>
  <c r="F410" i="22" s="1"/>
  <c r="E415" i="22"/>
  <c r="E413" i="22"/>
  <c r="E411" i="22"/>
  <c r="E409" i="22"/>
  <c r="F403" i="22" s="1"/>
  <c r="E408" i="22"/>
  <c r="E406" i="22"/>
  <c r="E404" i="22"/>
  <c r="E402" i="22"/>
  <c r="F396" i="22" s="1"/>
  <c r="E401" i="22"/>
  <c r="E399" i="22"/>
  <c r="E397" i="22"/>
  <c r="E395" i="22"/>
  <c r="F389" i="22" s="1"/>
  <c r="E394" i="22"/>
  <c r="E392" i="22"/>
  <c r="E390" i="22"/>
  <c r="E388" i="22"/>
  <c r="F382" i="22" s="1"/>
  <c r="E387" i="22"/>
  <c r="E385" i="22"/>
  <c r="E383" i="22"/>
  <c r="E381" i="22"/>
  <c r="F375" i="22" s="1"/>
  <c r="E380" i="22"/>
  <c r="E378" i="22"/>
  <c r="E376" i="22"/>
  <c r="E374" i="22"/>
  <c r="F368" i="22" s="1"/>
  <c r="E373" i="22"/>
  <c r="E371" i="22"/>
  <c r="E369" i="22"/>
  <c r="E367" i="22"/>
  <c r="F361" i="22" s="1"/>
  <c r="E366" i="22"/>
  <c r="E364" i="22"/>
  <c r="E362" i="22"/>
  <c r="E360" i="22"/>
  <c r="F354" i="22" s="1"/>
  <c r="E359" i="22"/>
  <c r="E357" i="22"/>
  <c r="E355" i="22"/>
  <c r="E353" i="22"/>
  <c r="F347" i="22" s="1"/>
  <c r="E352" i="22"/>
  <c r="E350" i="22"/>
  <c r="E348" i="22"/>
  <c r="E346" i="22"/>
  <c r="F340" i="22" s="1"/>
  <c r="E345" i="22"/>
  <c r="E343" i="22"/>
  <c r="E341" i="22"/>
  <c r="E339" i="22"/>
  <c r="F333" i="22" s="1"/>
  <c r="E338" i="22"/>
  <c r="E336" i="22"/>
  <c r="E334" i="22"/>
  <c r="E332" i="22"/>
  <c r="F326" i="22" s="1"/>
  <c r="E331" i="22"/>
  <c r="E329" i="22"/>
  <c r="E327" i="22"/>
  <c r="E325" i="22"/>
  <c r="F319" i="22" s="1"/>
  <c r="E324" i="22"/>
  <c r="E322" i="22"/>
  <c r="E320" i="22"/>
  <c r="E318" i="22"/>
  <c r="F312" i="22" s="1"/>
  <c r="E317" i="22"/>
  <c r="E315" i="22"/>
  <c r="E313" i="22"/>
  <c r="E311" i="22"/>
  <c r="F305" i="22" s="1"/>
  <c r="E310" i="22"/>
  <c r="E308" i="22"/>
  <c r="E306" i="22"/>
  <c r="E304" i="22"/>
  <c r="F298" i="22" s="1"/>
  <c r="E303" i="22"/>
  <c r="E301" i="22"/>
  <c r="E299" i="22"/>
  <c r="E297" i="22"/>
  <c r="F291" i="22" s="1"/>
  <c r="E296" i="22"/>
  <c r="E294" i="22"/>
  <c r="E292" i="22"/>
  <c r="E290" i="22"/>
  <c r="F284" i="22" s="1"/>
  <c r="E289" i="22"/>
  <c r="E287" i="22"/>
  <c r="E285" i="22"/>
  <c r="E283" i="22"/>
  <c r="F277" i="22" s="1"/>
  <c r="E282" i="22"/>
  <c r="E280" i="22"/>
  <c r="E278" i="22"/>
  <c r="E276" i="22"/>
  <c r="F270" i="22" s="1"/>
  <c r="E275" i="22"/>
  <c r="E273" i="22"/>
  <c r="E271" i="22"/>
  <c r="E269" i="22"/>
  <c r="F263" i="22" s="1"/>
  <c r="E268" i="22"/>
  <c r="E266" i="22"/>
  <c r="E264" i="22"/>
  <c r="E262" i="22"/>
  <c r="F256" i="22" s="1"/>
  <c r="E261" i="22"/>
  <c r="E259" i="22"/>
  <c r="E257" i="22"/>
  <c r="E255" i="22"/>
  <c r="F249" i="22" s="1"/>
  <c r="E254" i="22"/>
  <c r="E252" i="22"/>
  <c r="E250" i="22"/>
  <c r="E248" i="22"/>
  <c r="F242" i="22" s="1"/>
  <c r="E247" i="22"/>
  <c r="E245" i="22"/>
  <c r="E243" i="22"/>
  <c r="E241" i="22"/>
  <c r="F235" i="22" s="1"/>
  <c r="E240" i="22"/>
  <c r="E238" i="22"/>
  <c r="E236" i="22"/>
  <c r="E234" i="22"/>
  <c r="F228" i="22" s="1"/>
  <c r="E233" i="22"/>
  <c r="E231" i="22"/>
  <c r="E229" i="22"/>
  <c r="E227" i="22"/>
  <c r="F221" i="22" s="1"/>
  <c r="E226" i="22"/>
  <c r="E224" i="22"/>
  <c r="E222" i="22"/>
  <c r="E220" i="22"/>
  <c r="F214" i="22" s="1"/>
  <c r="E219" i="22"/>
  <c r="E217" i="22"/>
  <c r="E215" i="22"/>
  <c r="E213" i="22"/>
  <c r="F207" i="22" s="1"/>
  <c r="E212" i="22"/>
  <c r="E210" i="22"/>
  <c r="E208" i="22"/>
  <c r="E206" i="22"/>
  <c r="F200" i="22" s="1"/>
  <c r="E205" i="22"/>
  <c r="E203" i="22"/>
  <c r="E201" i="22"/>
  <c r="E199" i="22"/>
  <c r="F193" i="22" s="1"/>
  <c r="E198" i="22"/>
  <c r="E196" i="22"/>
  <c r="E194" i="22"/>
  <c r="E192" i="22"/>
  <c r="F186" i="22" s="1"/>
  <c r="E191" i="22"/>
  <c r="E189" i="22"/>
  <c r="E187" i="22"/>
  <c r="E185" i="22"/>
  <c r="F179" i="22" s="1"/>
  <c r="E184" i="22"/>
  <c r="E182" i="22"/>
  <c r="E180" i="22"/>
  <c r="E178" i="22"/>
  <c r="F172" i="22" s="1"/>
  <c r="E177" i="22"/>
  <c r="E175" i="22"/>
  <c r="E173" i="22"/>
  <c r="E171" i="22"/>
  <c r="F165" i="22" s="1"/>
  <c r="E170" i="22"/>
  <c r="E168" i="22"/>
  <c r="E166" i="22"/>
  <c r="E164" i="22"/>
  <c r="F158" i="22" s="1"/>
  <c r="E163" i="22"/>
  <c r="E161" i="22"/>
  <c r="E159" i="22"/>
  <c r="E157" i="22"/>
  <c r="F151" i="22" s="1"/>
  <c r="E156" i="22"/>
  <c r="E154" i="22"/>
  <c r="E152" i="22"/>
  <c r="E150" i="22"/>
  <c r="F144" i="22" s="1"/>
  <c r="E149" i="22"/>
  <c r="E147" i="22"/>
  <c r="E145" i="22"/>
  <c r="E143" i="22"/>
  <c r="F137" i="22" s="1"/>
  <c r="E142" i="22"/>
  <c r="E140" i="22"/>
  <c r="E138" i="22"/>
  <c r="E136" i="22"/>
  <c r="F130" i="22" s="1"/>
  <c r="E135" i="22"/>
  <c r="E133" i="22"/>
  <c r="E131" i="22"/>
  <c r="E129" i="22"/>
  <c r="F123" i="22" s="1"/>
  <c r="E128" i="22"/>
  <c r="E126" i="22"/>
  <c r="E124" i="22"/>
  <c r="E122" i="22"/>
  <c r="F116" i="22" s="1"/>
  <c r="E121" i="22"/>
  <c r="E119" i="22"/>
  <c r="E117" i="22"/>
  <c r="E115" i="22"/>
  <c r="F109" i="22" s="1"/>
  <c r="E114" i="22"/>
  <c r="E112" i="22"/>
  <c r="E110" i="22"/>
  <c r="E108" i="22"/>
  <c r="F102" i="22" s="1"/>
  <c r="E107" i="22"/>
  <c r="E105" i="22"/>
  <c r="E103" i="22"/>
  <c r="E101" i="22"/>
  <c r="F95" i="22" s="1"/>
  <c r="E100" i="22"/>
  <c r="E98" i="22"/>
  <c r="E96" i="22"/>
  <c r="E94" i="22"/>
  <c r="F88" i="22" s="1"/>
  <c r="E93" i="22"/>
  <c r="E91" i="22"/>
  <c r="E89" i="22"/>
  <c r="E87" i="22"/>
  <c r="F81" i="22" s="1"/>
  <c r="E86" i="22"/>
  <c r="E84" i="22"/>
  <c r="E82" i="22"/>
  <c r="E80" i="22"/>
  <c r="F74" i="22" s="1"/>
  <c r="E79" i="22"/>
  <c r="E77" i="22"/>
  <c r="E75" i="22"/>
  <c r="E73" i="22"/>
  <c r="F67" i="22" s="1"/>
  <c r="E72" i="22"/>
  <c r="E70" i="22"/>
  <c r="E68" i="22"/>
  <c r="E66" i="22"/>
  <c r="F60" i="22" s="1"/>
  <c r="E65" i="22"/>
  <c r="E63" i="22"/>
  <c r="E61" i="22"/>
  <c r="E59" i="22"/>
  <c r="F53" i="22" s="1"/>
  <c r="E58" i="22"/>
  <c r="E56" i="22"/>
  <c r="E54" i="22"/>
  <c r="E52" i="22"/>
  <c r="F46" i="22" s="1"/>
  <c r="E51" i="22"/>
  <c r="E49" i="22"/>
  <c r="E47" i="22"/>
  <c r="E45" i="22"/>
  <c r="F39" i="22" s="1"/>
  <c r="E44" i="22"/>
  <c r="E42" i="22"/>
  <c r="E40" i="22"/>
  <c r="E38" i="22"/>
  <c r="E37" i="22"/>
  <c r="E35" i="22"/>
  <c r="E33" i="22"/>
  <c r="E31" i="22"/>
  <c r="E30" i="22"/>
  <c r="E28" i="22"/>
  <c r="E26" i="22"/>
  <c r="E24" i="22"/>
  <c r="F18" i="22" s="1"/>
  <c r="E23" i="22"/>
  <c r="E21" i="22"/>
  <c r="E19" i="22"/>
  <c r="E17" i="22"/>
  <c r="F11" i="22" s="1"/>
  <c r="E16" i="22"/>
  <c r="E14" i="22"/>
  <c r="E12" i="22"/>
  <c r="C8" i="22"/>
  <c r="C7" i="22"/>
  <c r="B11" i="22" s="1"/>
  <c r="C3" i="22"/>
  <c r="B24" i="14"/>
  <c r="E598" i="21"/>
  <c r="F592" i="21" s="1"/>
  <c r="E597" i="21"/>
  <c r="E595" i="21"/>
  <c r="E593" i="21"/>
  <c r="E591" i="21"/>
  <c r="F585" i="21" s="1"/>
  <c r="E590" i="21"/>
  <c r="E588" i="21"/>
  <c r="E586" i="21"/>
  <c r="E584" i="21"/>
  <c r="F578" i="21" s="1"/>
  <c r="E583" i="21"/>
  <c r="E581" i="21"/>
  <c r="E579" i="21"/>
  <c r="E577" i="21"/>
  <c r="F571" i="21" s="1"/>
  <c r="E576" i="21"/>
  <c r="E574" i="21"/>
  <c r="E572" i="21"/>
  <c r="E570" i="21"/>
  <c r="F564" i="21" s="1"/>
  <c r="E569" i="21"/>
  <c r="E567" i="21"/>
  <c r="E565" i="21"/>
  <c r="E563" i="21"/>
  <c r="F557" i="21" s="1"/>
  <c r="E562" i="21"/>
  <c r="E560" i="21"/>
  <c r="E558" i="21"/>
  <c r="E556" i="21"/>
  <c r="F550" i="21" s="1"/>
  <c r="E555" i="21"/>
  <c r="E553" i="21"/>
  <c r="E551" i="21"/>
  <c r="E549" i="21"/>
  <c r="F543" i="21" s="1"/>
  <c r="E548" i="21"/>
  <c r="E546" i="21"/>
  <c r="E544" i="21"/>
  <c r="E542" i="21"/>
  <c r="F536" i="21" s="1"/>
  <c r="E541" i="21"/>
  <c r="E539" i="21"/>
  <c r="E537" i="21"/>
  <c r="E535" i="21"/>
  <c r="F529" i="21" s="1"/>
  <c r="E534" i="21"/>
  <c r="E532" i="21"/>
  <c r="E530" i="21"/>
  <c r="E528" i="21"/>
  <c r="F522" i="21" s="1"/>
  <c r="E527" i="21"/>
  <c r="E525" i="21"/>
  <c r="E523" i="21"/>
  <c r="E521" i="21"/>
  <c r="F515" i="21" s="1"/>
  <c r="E520" i="21"/>
  <c r="E518" i="21"/>
  <c r="E516" i="21"/>
  <c r="E514" i="21"/>
  <c r="F508" i="21" s="1"/>
  <c r="E513" i="21"/>
  <c r="E511" i="21"/>
  <c r="E509" i="21"/>
  <c r="E507" i="21"/>
  <c r="F501" i="21" s="1"/>
  <c r="E506" i="21"/>
  <c r="E504" i="21"/>
  <c r="E502" i="21"/>
  <c r="E500" i="21"/>
  <c r="F494" i="21" s="1"/>
  <c r="E499" i="21"/>
  <c r="E497" i="21"/>
  <c r="E495" i="21"/>
  <c r="E493" i="21"/>
  <c r="F487" i="21" s="1"/>
  <c r="E492" i="21"/>
  <c r="E490" i="21"/>
  <c r="E488" i="21"/>
  <c r="E486" i="21"/>
  <c r="F480" i="21" s="1"/>
  <c r="E485" i="21"/>
  <c r="E483" i="21"/>
  <c r="E481" i="21"/>
  <c r="E479" i="21"/>
  <c r="F473" i="21" s="1"/>
  <c r="E478" i="21"/>
  <c r="E476" i="21"/>
  <c r="E474" i="21"/>
  <c r="E472" i="21"/>
  <c r="F466" i="21" s="1"/>
  <c r="E471" i="21"/>
  <c r="E469" i="21"/>
  <c r="E467" i="21"/>
  <c r="E465" i="21"/>
  <c r="F459" i="21" s="1"/>
  <c r="E464" i="21"/>
  <c r="E462" i="21"/>
  <c r="E460" i="21"/>
  <c r="E458" i="21"/>
  <c r="F452" i="21" s="1"/>
  <c r="E457" i="21"/>
  <c r="E455" i="21"/>
  <c r="E453" i="21"/>
  <c r="E451" i="21"/>
  <c r="F445" i="21" s="1"/>
  <c r="E450" i="21"/>
  <c r="E448" i="21"/>
  <c r="E446" i="21"/>
  <c r="E444" i="21"/>
  <c r="F438" i="21" s="1"/>
  <c r="E443" i="21"/>
  <c r="E441" i="21"/>
  <c r="E439" i="21"/>
  <c r="E437" i="21"/>
  <c r="F431" i="21" s="1"/>
  <c r="E436" i="21"/>
  <c r="E434" i="21"/>
  <c r="E432" i="21"/>
  <c r="E430" i="21"/>
  <c r="F424" i="21" s="1"/>
  <c r="E429" i="21"/>
  <c r="E427" i="21"/>
  <c r="E425" i="21"/>
  <c r="E423" i="21"/>
  <c r="F417" i="21" s="1"/>
  <c r="E422" i="21"/>
  <c r="E420" i="21"/>
  <c r="E418" i="21"/>
  <c r="E416" i="21"/>
  <c r="F410" i="21" s="1"/>
  <c r="E415" i="21"/>
  <c r="E413" i="21"/>
  <c r="E411" i="21"/>
  <c r="E409" i="21"/>
  <c r="F403" i="21" s="1"/>
  <c r="E408" i="21"/>
  <c r="E406" i="21"/>
  <c r="E404" i="21"/>
  <c r="E402" i="21"/>
  <c r="F396" i="21" s="1"/>
  <c r="E401" i="21"/>
  <c r="E399" i="21"/>
  <c r="E397" i="21"/>
  <c r="E395" i="21"/>
  <c r="F389" i="21" s="1"/>
  <c r="E394" i="21"/>
  <c r="E392" i="21"/>
  <c r="E390" i="21"/>
  <c r="E388" i="21"/>
  <c r="F382" i="21" s="1"/>
  <c r="E387" i="21"/>
  <c r="E385" i="21"/>
  <c r="E383" i="21"/>
  <c r="E381" i="21"/>
  <c r="F375" i="21" s="1"/>
  <c r="E380" i="21"/>
  <c r="E378" i="21"/>
  <c r="E376" i="21"/>
  <c r="E374" i="21"/>
  <c r="F368" i="21" s="1"/>
  <c r="E373" i="21"/>
  <c r="E371" i="21"/>
  <c r="E369" i="21"/>
  <c r="E367" i="21"/>
  <c r="F361" i="21" s="1"/>
  <c r="E366" i="21"/>
  <c r="E364" i="21"/>
  <c r="E362" i="21"/>
  <c r="E360" i="21"/>
  <c r="F354" i="21" s="1"/>
  <c r="E359" i="21"/>
  <c r="E357" i="21"/>
  <c r="E355" i="21"/>
  <c r="E353" i="21"/>
  <c r="F347" i="21" s="1"/>
  <c r="E352" i="21"/>
  <c r="E350" i="21"/>
  <c r="E348" i="21"/>
  <c r="E346" i="21"/>
  <c r="F340" i="21" s="1"/>
  <c r="E345" i="21"/>
  <c r="E343" i="21"/>
  <c r="E341" i="21"/>
  <c r="E339" i="21"/>
  <c r="F333" i="21" s="1"/>
  <c r="E338" i="21"/>
  <c r="E336" i="21"/>
  <c r="E334" i="21"/>
  <c r="E332" i="21"/>
  <c r="F326" i="21" s="1"/>
  <c r="E331" i="21"/>
  <c r="E329" i="21"/>
  <c r="E327" i="21"/>
  <c r="E325" i="21"/>
  <c r="F319" i="21" s="1"/>
  <c r="E324" i="21"/>
  <c r="E322" i="21"/>
  <c r="E320" i="21"/>
  <c r="E318" i="21"/>
  <c r="F312" i="21" s="1"/>
  <c r="E317" i="21"/>
  <c r="E315" i="21"/>
  <c r="E313" i="21"/>
  <c r="E311" i="21"/>
  <c r="F305" i="21" s="1"/>
  <c r="E310" i="21"/>
  <c r="E308" i="21"/>
  <c r="E306" i="21"/>
  <c r="E304" i="21"/>
  <c r="F298" i="21" s="1"/>
  <c r="E303" i="21"/>
  <c r="E301" i="21"/>
  <c r="E299" i="21"/>
  <c r="E297" i="21"/>
  <c r="F291" i="21" s="1"/>
  <c r="E296" i="21"/>
  <c r="E294" i="21"/>
  <c r="E292" i="21"/>
  <c r="E290" i="21"/>
  <c r="F284" i="21" s="1"/>
  <c r="E289" i="21"/>
  <c r="E287" i="21"/>
  <c r="E285" i="21"/>
  <c r="E283" i="21"/>
  <c r="F277" i="21" s="1"/>
  <c r="E282" i="21"/>
  <c r="E280" i="21"/>
  <c r="E278" i="21"/>
  <c r="E276" i="21"/>
  <c r="F270" i="21" s="1"/>
  <c r="E275" i="21"/>
  <c r="E273" i="21"/>
  <c r="E271" i="21"/>
  <c r="E269" i="21"/>
  <c r="F263" i="21" s="1"/>
  <c r="E268" i="21"/>
  <c r="E266" i="21"/>
  <c r="E264" i="21"/>
  <c r="E262" i="21"/>
  <c r="F256" i="21" s="1"/>
  <c r="E261" i="21"/>
  <c r="E259" i="21"/>
  <c r="E257" i="21"/>
  <c r="E255" i="21"/>
  <c r="F249" i="21" s="1"/>
  <c r="E254" i="21"/>
  <c r="E252" i="21"/>
  <c r="E250" i="21"/>
  <c r="E248" i="21"/>
  <c r="F242" i="21" s="1"/>
  <c r="E247" i="21"/>
  <c r="E245" i="21"/>
  <c r="E243" i="21"/>
  <c r="E241" i="21"/>
  <c r="F235" i="21" s="1"/>
  <c r="E240" i="21"/>
  <c r="E238" i="21"/>
  <c r="E236" i="21"/>
  <c r="E234" i="21"/>
  <c r="F228" i="21" s="1"/>
  <c r="E233" i="21"/>
  <c r="E231" i="21"/>
  <c r="E229" i="21"/>
  <c r="E227" i="21"/>
  <c r="F221" i="21" s="1"/>
  <c r="E226" i="21"/>
  <c r="E224" i="21"/>
  <c r="E222" i="21"/>
  <c r="E220" i="21"/>
  <c r="F214" i="21" s="1"/>
  <c r="E219" i="21"/>
  <c r="E217" i="21"/>
  <c r="E215" i="21"/>
  <c r="E213" i="21"/>
  <c r="F207" i="21" s="1"/>
  <c r="E212" i="21"/>
  <c r="E210" i="21"/>
  <c r="E208" i="21"/>
  <c r="E206" i="21"/>
  <c r="F200" i="21" s="1"/>
  <c r="E205" i="21"/>
  <c r="E203" i="21"/>
  <c r="E201" i="21"/>
  <c r="E199" i="21"/>
  <c r="F193" i="21" s="1"/>
  <c r="E198" i="21"/>
  <c r="E196" i="21"/>
  <c r="E194" i="21"/>
  <c r="E192" i="21"/>
  <c r="F186" i="21" s="1"/>
  <c r="E191" i="21"/>
  <c r="E189" i="21"/>
  <c r="E187" i="21"/>
  <c r="E185" i="21"/>
  <c r="F179" i="21" s="1"/>
  <c r="E184" i="21"/>
  <c r="E182" i="21"/>
  <c r="E180" i="21"/>
  <c r="E178" i="21"/>
  <c r="F172" i="21" s="1"/>
  <c r="E177" i="21"/>
  <c r="E175" i="21"/>
  <c r="E173" i="21"/>
  <c r="E171" i="21"/>
  <c r="F165" i="21" s="1"/>
  <c r="E170" i="21"/>
  <c r="E168" i="21"/>
  <c r="E166" i="21"/>
  <c r="E164" i="21"/>
  <c r="F158" i="21" s="1"/>
  <c r="E163" i="21"/>
  <c r="E161" i="21"/>
  <c r="E159" i="21"/>
  <c r="E157" i="21"/>
  <c r="F151" i="21" s="1"/>
  <c r="E156" i="21"/>
  <c r="E154" i="21"/>
  <c r="E152" i="21"/>
  <c r="E150" i="21"/>
  <c r="F144" i="21" s="1"/>
  <c r="E149" i="21"/>
  <c r="E147" i="21"/>
  <c r="E145" i="21"/>
  <c r="E143" i="21"/>
  <c r="F137" i="21" s="1"/>
  <c r="E142" i="21"/>
  <c r="E140" i="21"/>
  <c r="E138" i="21"/>
  <c r="E136" i="21"/>
  <c r="F130" i="21" s="1"/>
  <c r="E135" i="21"/>
  <c r="E133" i="21"/>
  <c r="E131" i="21"/>
  <c r="E129" i="21"/>
  <c r="F123" i="21" s="1"/>
  <c r="E128" i="21"/>
  <c r="E126" i="21"/>
  <c r="E124" i="21"/>
  <c r="E122" i="21"/>
  <c r="F116" i="21" s="1"/>
  <c r="E121" i="21"/>
  <c r="E119" i="21"/>
  <c r="E117" i="21"/>
  <c r="E115" i="21"/>
  <c r="F109" i="21" s="1"/>
  <c r="E114" i="21"/>
  <c r="E112" i="21"/>
  <c r="E110" i="21"/>
  <c r="E108" i="21"/>
  <c r="F102" i="21" s="1"/>
  <c r="E107" i="21"/>
  <c r="E105" i="21"/>
  <c r="E103" i="21"/>
  <c r="E101" i="21"/>
  <c r="F95" i="21" s="1"/>
  <c r="E100" i="21"/>
  <c r="E98" i="21"/>
  <c r="E96" i="21"/>
  <c r="E94" i="21"/>
  <c r="F88" i="21" s="1"/>
  <c r="E93" i="21"/>
  <c r="E91" i="21"/>
  <c r="E89" i="21"/>
  <c r="E87" i="21"/>
  <c r="F81" i="21" s="1"/>
  <c r="E86" i="21"/>
  <c r="E84" i="21"/>
  <c r="E82" i="21"/>
  <c r="E80" i="21"/>
  <c r="F74" i="21" s="1"/>
  <c r="E79" i="21"/>
  <c r="E77" i="21"/>
  <c r="E75" i="21"/>
  <c r="E73" i="21"/>
  <c r="F67" i="21" s="1"/>
  <c r="E72" i="21"/>
  <c r="E70" i="21"/>
  <c r="E68" i="21"/>
  <c r="E66" i="21"/>
  <c r="F60" i="21" s="1"/>
  <c r="E65" i="21"/>
  <c r="E63" i="21"/>
  <c r="E61" i="21"/>
  <c r="E59" i="21"/>
  <c r="F53" i="21" s="1"/>
  <c r="E58" i="21"/>
  <c r="E56" i="21"/>
  <c r="E54" i="21"/>
  <c r="E52" i="21"/>
  <c r="F46" i="21" s="1"/>
  <c r="E51" i="21"/>
  <c r="E49" i="21"/>
  <c r="E47" i="21"/>
  <c r="E45" i="21"/>
  <c r="F39" i="21" s="1"/>
  <c r="E44" i="21"/>
  <c r="E42" i="21"/>
  <c r="E40" i="21"/>
  <c r="E38" i="21"/>
  <c r="E37" i="21"/>
  <c r="E35" i="21"/>
  <c r="E33" i="21"/>
  <c r="E31" i="21"/>
  <c r="E30" i="21"/>
  <c r="E28" i="21"/>
  <c r="E26" i="21"/>
  <c r="E24" i="21"/>
  <c r="E23" i="21"/>
  <c r="E21" i="21"/>
  <c r="E19" i="21"/>
  <c r="E17" i="21"/>
  <c r="E16" i="21"/>
  <c r="E14" i="21"/>
  <c r="E12" i="21"/>
  <c r="C8" i="21"/>
  <c r="C7" i="2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123" i="21" s="1"/>
  <c r="C124" i="21" s="1"/>
  <c r="C125" i="21" s="1"/>
  <c r="C126" i="21" s="1"/>
  <c r="C127" i="21" s="1"/>
  <c r="C128" i="21" s="1"/>
  <c r="C129" i="21" s="1"/>
  <c r="C130" i="21" s="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168" i="21" s="1"/>
  <c r="C169" i="21" s="1"/>
  <c r="C170" i="21" s="1"/>
  <c r="C171" i="21" s="1"/>
  <c r="C172" i="21" s="1"/>
  <c r="C173" i="21" s="1"/>
  <c r="C174" i="21" s="1"/>
  <c r="C175" i="21" s="1"/>
  <c r="C176" i="21" s="1"/>
  <c r="C177" i="21" s="1"/>
  <c r="C178" i="21" s="1"/>
  <c r="C179" i="21" s="1"/>
  <c r="C180" i="21" s="1"/>
  <c r="C181" i="21" s="1"/>
  <c r="C182" i="21" s="1"/>
  <c r="C183" i="21" s="1"/>
  <c r="C184" i="21" s="1"/>
  <c r="C185" i="21" s="1"/>
  <c r="C186" i="21" s="1"/>
  <c r="C187" i="21" s="1"/>
  <c r="C188" i="21" s="1"/>
  <c r="C189" i="21" s="1"/>
  <c r="C190" i="21" s="1"/>
  <c r="C191" i="21" s="1"/>
  <c r="C192" i="21" s="1"/>
  <c r="C193" i="21" s="1"/>
  <c r="C194" i="21" s="1"/>
  <c r="C195" i="21" s="1"/>
  <c r="C196" i="21" s="1"/>
  <c r="C197" i="21" s="1"/>
  <c r="C198" i="21" s="1"/>
  <c r="C199" i="21" s="1"/>
  <c r="C200" i="21" s="1"/>
  <c r="C201" i="21" s="1"/>
  <c r="C202" i="21" s="1"/>
  <c r="C203" i="21" s="1"/>
  <c r="C204" i="21" s="1"/>
  <c r="C205" i="21" s="1"/>
  <c r="C206" i="21" s="1"/>
  <c r="C207" i="21" s="1"/>
  <c r="C208" i="21" s="1"/>
  <c r="C209" i="21" s="1"/>
  <c r="C210" i="21" s="1"/>
  <c r="C211" i="21" s="1"/>
  <c r="C212" i="21" s="1"/>
  <c r="C213" i="21" s="1"/>
  <c r="C214" i="21" s="1"/>
  <c r="C215" i="21" s="1"/>
  <c r="C216" i="21" s="1"/>
  <c r="C217" i="21" s="1"/>
  <c r="C218" i="21" s="1"/>
  <c r="C219" i="21" s="1"/>
  <c r="C220" i="21" s="1"/>
  <c r="C221" i="21" s="1"/>
  <c r="C222" i="21" s="1"/>
  <c r="C223" i="21" s="1"/>
  <c r="C224" i="21" s="1"/>
  <c r="C225" i="21" s="1"/>
  <c r="C226" i="21" s="1"/>
  <c r="C227" i="21" s="1"/>
  <c r="C228" i="21" s="1"/>
  <c r="C229" i="21" s="1"/>
  <c r="C230" i="21" s="1"/>
  <c r="C231" i="21" s="1"/>
  <c r="C232" i="21" s="1"/>
  <c r="C233" i="21" s="1"/>
  <c r="C234" i="21" s="1"/>
  <c r="C235" i="21" s="1"/>
  <c r="C236" i="21" s="1"/>
  <c r="C237" i="21" s="1"/>
  <c r="C238" i="21" s="1"/>
  <c r="C239" i="21" s="1"/>
  <c r="C240" i="21" s="1"/>
  <c r="C241" i="21" s="1"/>
  <c r="C242" i="21" s="1"/>
  <c r="C243" i="21" s="1"/>
  <c r="C244" i="21" s="1"/>
  <c r="C245" i="21" s="1"/>
  <c r="C246" i="21" s="1"/>
  <c r="C247" i="21" s="1"/>
  <c r="C248" i="21" s="1"/>
  <c r="C249" i="21" s="1"/>
  <c r="C250" i="21" s="1"/>
  <c r="C251" i="21" s="1"/>
  <c r="C252" i="21" s="1"/>
  <c r="C253" i="21" s="1"/>
  <c r="C254" i="21" s="1"/>
  <c r="C255" i="21" s="1"/>
  <c r="C256" i="21" s="1"/>
  <c r="C257" i="21" s="1"/>
  <c r="C258" i="21" s="1"/>
  <c r="C259" i="21" s="1"/>
  <c r="C260" i="21" s="1"/>
  <c r="C261" i="21" s="1"/>
  <c r="C262" i="21" s="1"/>
  <c r="C263" i="21" s="1"/>
  <c r="C264" i="21" s="1"/>
  <c r="C265" i="21" s="1"/>
  <c r="C266" i="21" s="1"/>
  <c r="C267" i="21" s="1"/>
  <c r="C268" i="21" s="1"/>
  <c r="C269" i="21" s="1"/>
  <c r="C270" i="21" s="1"/>
  <c r="C271" i="21" s="1"/>
  <c r="C272" i="21" s="1"/>
  <c r="C273" i="21" s="1"/>
  <c r="C274" i="21" s="1"/>
  <c r="C275" i="21" s="1"/>
  <c r="C276" i="21" s="1"/>
  <c r="C277" i="21" s="1"/>
  <c r="C278" i="21" s="1"/>
  <c r="C279" i="21" s="1"/>
  <c r="C280" i="21" s="1"/>
  <c r="C281" i="21" s="1"/>
  <c r="C282" i="21" s="1"/>
  <c r="C283" i="21" s="1"/>
  <c r="C284" i="21" s="1"/>
  <c r="C285" i="21" s="1"/>
  <c r="C286" i="21" s="1"/>
  <c r="C287" i="21" s="1"/>
  <c r="C288" i="21" s="1"/>
  <c r="C289" i="21" s="1"/>
  <c r="C290" i="21" s="1"/>
  <c r="C291" i="21" s="1"/>
  <c r="C292" i="21" s="1"/>
  <c r="C293" i="21" s="1"/>
  <c r="C294" i="21" s="1"/>
  <c r="C295" i="21" s="1"/>
  <c r="C296" i="21" s="1"/>
  <c r="C297" i="21" s="1"/>
  <c r="C298" i="21" s="1"/>
  <c r="C299" i="21" s="1"/>
  <c r="C300" i="21" s="1"/>
  <c r="C301" i="21" s="1"/>
  <c r="C302" i="21" s="1"/>
  <c r="C303" i="21" s="1"/>
  <c r="C304" i="21" s="1"/>
  <c r="C305" i="21" s="1"/>
  <c r="C306" i="21" s="1"/>
  <c r="C307" i="21" s="1"/>
  <c r="C308" i="21" s="1"/>
  <c r="C309" i="21" s="1"/>
  <c r="C310" i="21" s="1"/>
  <c r="C311" i="21" s="1"/>
  <c r="C312" i="21" s="1"/>
  <c r="C313" i="21" s="1"/>
  <c r="C314" i="21" s="1"/>
  <c r="C315" i="21" s="1"/>
  <c r="C316" i="21" s="1"/>
  <c r="C317" i="21" s="1"/>
  <c r="C318" i="21" s="1"/>
  <c r="C319" i="21" s="1"/>
  <c r="C320" i="21" s="1"/>
  <c r="C321" i="21" s="1"/>
  <c r="C322" i="21" s="1"/>
  <c r="C323" i="21" s="1"/>
  <c r="C324" i="21" s="1"/>
  <c r="C325" i="21" s="1"/>
  <c r="C326" i="21" s="1"/>
  <c r="C327" i="21" s="1"/>
  <c r="C328" i="21" s="1"/>
  <c r="C329" i="21" s="1"/>
  <c r="C330" i="21" s="1"/>
  <c r="C331" i="21" s="1"/>
  <c r="C332" i="21" s="1"/>
  <c r="C333" i="21" s="1"/>
  <c r="C334" i="21" s="1"/>
  <c r="C335" i="21" s="1"/>
  <c r="C336" i="21" s="1"/>
  <c r="C337" i="21" s="1"/>
  <c r="C338" i="21" s="1"/>
  <c r="C339" i="21" s="1"/>
  <c r="C340" i="21" s="1"/>
  <c r="C341" i="21" s="1"/>
  <c r="C342" i="21" s="1"/>
  <c r="C343" i="21" s="1"/>
  <c r="C344" i="21" s="1"/>
  <c r="C345" i="21" s="1"/>
  <c r="C346" i="21" s="1"/>
  <c r="C347" i="21" s="1"/>
  <c r="C348" i="21" s="1"/>
  <c r="C349" i="21" s="1"/>
  <c r="C350" i="21" s="1"/>
  <c r="C351" i="21" s="1"/>
  <c r="C352" i="21" s="1"/>
  <c r="C353" i="21" s="1"/>
  <c r="C354" i="21" s="1"/>
  <c r="C355" i="21" s="1"/>
  <c r="C356" i="21" s="1"/>
  <c r="C357" i="21" s="1"/>
  <c r="C358" i="21" s="1"/>
  <c r="C359" i="21" s="1"/>
  <c r="C360" i="21" s="1"/>
  <c r="C361" i="21" s="1"/>
  <c r="C362" i="21" s="1"/>
  <c r="C363" i="21" s="1"/>
  <c r="C364" i="21" s="1"/>
  <c r="C365" i="21" s="1"/>
  <c r="C366" i="21" s="1"/>
  <c r="C367" i="21" s="1"/>
  <c r="C368" i="21" s="1"/>
  <c r="C369" i="21" s="1"/>
  <c r="C370" i="21" s="1"/>
  <c r="C371" i="21" s="1"/>
  <c r="C372" i="21" s="1"/>
  <c r="C373" i="21" s="1"/>
  <c r="C374" i="21" s="1"/>
  <c r="C375" i="21" s="1"/>
  <c r="C376" i="21" s="1"/>
  <c r="C377" i="21" s="1"/>
  <c r="C378" i="21" s="1"/>
  <c r="C379" i="21" s="1"/>
  <c r="C380" i="21" s="1"/>
  <c r="C381" i="21" s="1"/>
  <c r="C382" i="21" s="1"/>
  <c r="C383" i="21" s="1"/>
  <c r="C384" i="21" s="1"/>
  <c r="C385" i="21" s="1"/>
  <c r="C386" i="21" s="1"/>
  <c r="C387" i="21" s="1"/>
  <c r="C388" i="21" s="1"/>
  <c r="C389" i="21" s="1"/>
  <c r="C390" i="21" s="1"/>
  <c r="C391" i="21" s="1"/>
  <c r="C392" i="21" s="1"/>
  <c r="C393" i="21" s="1"/>
  <c r="C394" i="21" s="1"/>
  <c r="C395" i="21" s="1"/>
  <c r="C396" i="21" s="1"/>
  <c r="C397" i="21" s="1"/>
  <c r="C398" i="21" s="1"/>
  <c r="C399" i="21" s="1"/>
  <c r="C400" i="21" s="1"/>
  <c r="C401" i="21" s="1"/>
  <c r="C402" i="21" s="1"/>
  <c r="C403" i="21" s="1"/>
  <c r="C404" i="21" s="1"/>
  <c r="C405" i="21" s="1"/>
  <c r="C406" i="21" s="1"/>
  <c r="C407" i="21" s="1"/>
  <c r="C408" i="21" s="1"/>
  <c r="C409" i="21" s="1"/>
  <c r="C410" i="21" s="1"/>
  <c r="C411" i="21" s="1"/>
  <c r="C412" i="21" s="1"/>
  <c r="C413" i="21" s="1"/>
  <c r="C414" i="21" s="1"/>
  <c r="C415" i="21" s="1"/>
  <c r="C416" i="21" s="1"/>
  <c r="C417" i="21" s="1"/>
  <c r="C418" i="21" s="1"/>
  <c r="C419" i="21" s="1"/>
  <c r="C420" i="21" s="1"/>
  <c r="C421" i="21" s="1"/>
  <c r="C422" i="21" s="1"/>
  <c r="C423" i="21" s="1"/>
  <c r="C424" i="21" s="1"/>
  <c r="C425" i="21" s="1"/>
  <c r="C426" i="21" s="1"/>
  <c r="C427" i="21" s="1"/>
  <c r="C428" i="21" s="1"/>
  <c r="C429" i="21" s="1"/>
  <c r="C430" i="21" s="1"/>
  <c r="C431" i="21" s="1"/>
  <c r="C432" i="21" s="1"/>
  <c r="C433" i="21" s="1"/>
  <c r="C434" i="21" s="1"/>
  <c r="C435" i="21" s="1"/>
  <c r="C436" i="21" s="1"/>
  <c r="C437" i="21" s="1"/>
  <c r="C438" i="21" s="1"/>
  <c r="C439" i="21" s="1"/>
  <c r="C440" i="21" s="1"/>
  <c r="C441" i="21" s="1"/>
  <c r="C442" i="21" s="1"/>
  <c r="C443" i="21" s="1"/>
  <c r="C444" i="21" s="1"/>
  <c r="C445" i="21" s="1"/>
  <c r="C446" i="21" s="1"/>
  <c r="C447" i="21" s="1"/>
  <c r="C448" i="21" s="1"/>
  <c r="C449" i="21" s="1"/>
  <c r="C450" i="21" s="1"/>
  <c r="C451" i="21" s="1"/>
  <c r="C452" i="21" s="1"/>
  <c r="C453" i="21" s="1"/>
  <c r="C454" i="21" s="1"/>
  <c r="C455" i="21" s="1"/>
  <c r="C456" i="21" s="1"/>
  <c r="C457" i="21" s="1"/>
  <c r="C458" i="21" s="1"/>
  <c r="C459" i="21" s="1"/>
  <c r="C460" i="21" s="1"/>
  <c r="C461" i="21" s="1"/>
  <c r="C462" i="21" s="1"/>
  <c r="C463" i="21" s="1"/>
  <c r="C464" i="21" s="1"/>
  <c r="C465" i="21" s="1"/>
  <c r="C466" i="21" s="1"/>
  <c r="C467" i="21" s="1"/>
  <c r="C468" i="21" s="1"/>
  <c r="C469" i="21" s="1"/>
  <c r="C470" i="21" s="1"/>
  <c r="C471" i="21" s="1"/>
  <c r="C472" i="21" s="1"/>
  <c r="C473" i="21" s="1"/>
  <c r="C474" i="21" s="1"/>
  <c r="C475" i="21" s="1"/>
  <c r="C476" i="21" s="1"/>
  <c r="C477" i="21" s="1"/>
  <c r="C478" i="21" s="1"/>
  <c r="C479" i="21" s="1"/>
  <c r="C480" i="21" s="1"/>
  <c r="C481" i="21" s="1"/>
  <c r="C482" i="21" s="1"/>
  <c r="C483" i="21" s="1"/>
  <c r="C484" i="21" s="1"/>
  <c r="C485" i="21" s="1"/>
  <c r="C486" i="21" s="1"/>
  <c r="C487" i="21" s="1"/>
  <c r="C488" i="21" s="1"/>
  <c r="C489" i="21" s="1"/>
  <c r="C490" i="21" s="1"/>
  <c r="C491" i="21" s="1"/>
  <c r="C492" i="21" s="1"/>
  <c r="C493" i="21" s="1"/>
  <c r="C494" i="21" s="1"/>
  <c r="C495" i="21" s="1"/>
  <c r="C496" i="21" s="1"/>
  <c r="C497" i="21" s="1"/>
  <c r="C498" i="21" s="1"/>
  <c r="C499" i="21" s="1"/>
  <c r="C500" i="21" s="1"/>
  <c r="C501" i="21" s="1"/>
  <c r="C502" i="21" s="1"/>
  <c r="C503" i="21" s="1"/>
  <c r="C504" i="21" s="1"/>
  <c r="C505" i="21" s="1"/>
  <c r="C506" i="21" s="1"/>
  <c r="C507" i="21" s="1"/>
  <c r="C508" i="21" s="1"/>
  <c r="C509" i="21" s="1"/>
  <c r="C510" i="21" s="1"/>
  <c r="C511" i="21" s="1"/>
  <c r="C512" i="21" s="1"/>
  <c r="C513" i="21" s="1"/>
  <c r="C514" i="21" s="1"/>
  <c r="C515" i="21" s="1"/>
  <c r="C516" i="21" s="1"/>
  <c r="C517" i="21" s="1"/>
  <c r="C518" i="21" s="1"/>
  <c r="C519" i="21" s="1"/>
  <c r="C520" i="21" s="1"/>
  <c r="C521" i="21" s="1"/>
  <c r="C522" i="21" s="1"/>
  <c r="C523" i="21" s="1"/>
  <c r="C524" i="21" s="1"/>
  <c r="C525" i="21" s="1"/>
  <c r="C526" i="21" s="1"/>
  <c r="C527" i="21" s="1"/>
  <c r="C528" i="21" s="1"/>
  <c r="C529" i="21" s="1"/>
  <c r="C530" i="21" s="1"/>
  <c r="C531" i="21" s="1"/>
  <c r="C532" i="21" s="1"/>
  <c r="C533" i="21" s="1"/>
  <c r="C534" i="21" s="1"/>
  <c r="C535" i="21" s="1"/>
  <c r="C536" i="21" s="1"/>
  <c r="C537" i="21" s="1"/>
  <c r="C538" i="21" s="1"/>
  <c r="C539" i="21" s="1"/>
  <c r="C540" i="21" s="1"/>
  <c r="C541" i="21" s="1"/>
  <c r="C542" i="21" s="1"/>
  <c r="C543" i="21" s="1"/>
  <c r="C544" i="21" s="1"/>
  <c r="C545" i="21" s="1"/>
  <c r="C546" i="21" s="1"/>
  <c r="C547" i="21" s="1"/>
  <c r="C548" i="21" s="1"/>
  <c r="C549" i="21" s="1"/>
  <c r="C550" i="21" s="1"/>
  <c r="C551" i="21" s="1"/>
  <c r="C552" i="21" s="1"/>
  <c r="C553" i="21" s="1"/>
  <c r="C554" i="21" s="1"/>
  <c r="C555" i="21" s="1"/>
  <c r="C556" i="21" s="1"/>
  <c r="C557" i="21" s="1"/>
  <c r="C558" i="21" s="1"/>
  <c r="C559" i="21" s="1"/>
  <c r="C560" i="21" s="1"/>
  <c r="C561" i="21" s="1"/>
  <c r="C562" i="21" s="1"/>
  <c r="C563" i="21" s="1"/>
  <c r="C564" i="21" s="1"/>
  <c r="C565" i="21" s="1"/>
  <c r="C566" i="21" s="1"/>
  <c r="C567" i="21" s="1"/>
  <c r="C568" i="21" s="1"/>
  <c r="C569" i="21" s="1"/>
  <c r="C570" i="21" s="1"/>
  <c r="C571" i="21" s="1"/>
  <c r="C572" i="21" s="1"/>
  <c r="C573" i="21" s="1"/>
  <c r="C574" i="21" s="1"/>
  <c r="C575" i="21" s="1"/>
  <c r="C576" i="21" s="1"/>
  <c r="C577" i="21" s="1"/>
  <c r="C578" i="21" s="1"/>
  <c r="C579" i="21" s="1"/>
  <c r="C580" i="21" s="1"/>
  <c r="C581" i="21" s="1"/>
  <c r="C582" i="21" s="1"/>
  <c r="C583" i="21" s="1"/>
  <c r="C584" i="21" s="1"/>
  <c r="C585" i="21" s="1"/>
  <c r="C586" i="21" s="1"/>
  <c r="C587" i="21" s="1"/>
  <c r="C588" i="21" s="1"/>
  <c r="C589" i="21" s="1"/>
  <c r="C590" i="21" s="1"/>
  <c r="C591" i="21" s="1"/>
  <c r="C592" i="21" s="1"/>
  <c r="C593" i="21" s="1"/>
  <c r="C594" i="21" s="1"/>
  <c r="C595" i="21" s="1"/>
  <c r="C596" i="21" s="1"/>
  <c r="C597" i="21" s="1"/>
  <c r="C598" i="21" s="1"/>
  <c r="C3" i="21"/>
  <c r="B23" i="14"/>
  <c r="E598" i="20"/>
  <c r="F592" i="20" s="1"/>
  <c r="E597" i="20"/>
  <c r="E595" i="20"/>
  <c r="E593" i="20"/>
  <c r="E591" i="20"/>
  <c r="F585" i="20" s="1"/>
  <c r="E590" i="20"/>
  <c r="E588" i="20"/>
  <c r="E586" i="20"/>
  <c r="E584" i="20"/>
  <c r="F578" i="20" s="1"/>
  <c r="E583" i="20"/>
  <c r="E581" i="20"/>
  <c r="E579" i="20"/>
  <c r="E577" i="20"/>
  <c r="F571" i="20" s="1"/>
  <c r="E576" i="20"/>
  <c r="E574" i="20"/>
  <c r="E572" i="20"/>
  <c r="E570" i="20"/>
  <c r="F564" i="20" s="1"/>
  <c r="E569" i="20"/>
  <c r="E567" i="20"/>
  <c r="E565" i="20"/>
  <c r="E563" i="20"/>
  <c r="F557" i="20" s="1"/>
  <c r="E562" i="20"/>
  <c r="E560" i="20"/>
  <c r="E558" i="20"/>
  <c r="E556" i="20"/>
  <c r="F550" i="20" s="1"/>
  <c r="E555" i="20"/>
  <c r="E553" i="20"/>
  <c r="E551" i="20"/>
  <c r="E549" i="20"/>
  <c r="F543" i="20" s="1"/>
  <c r="E548" i="20"/>
  <c r="E546" i="20"/>
  <c r="E544" i="20"/>
  <c r="E542" i="20"/>
  <c r="F536" i="20" s="1"/>
  <c r="E541" i="20"/>
  <c r="E539" i="20"/>
  <c r="E537" i="20"/>
  <c r="E535" i="20"/>
  <c r="F529" i="20" s="1"/>
  <c r="E534" i="20"/>
  <c r="E532" i="20"/>
  <c r="E530" i="20"/>
  <c r="E528" i="20"/>
  <c r="F522" i="20" s="1"/>
  <c r="E527" i="20"/>
  <c r="E525" i="20"/>
  <c r="E523" i="20"/>
  <c r="E521" i="20"/>
  <c r="F515" i="20" s="1"/>
  <c r="E520" i="20"/>
  <c r="E518" i="20"/>
  <c r="E516" i="20"/>
  <c r="E514" i="20"/>
  <c r="F508" i="20" s="1"/>
  <c r="E513" i="20"/>
  <c r="E511" i="20"/>
  <c r="E509" i="20"/>
  <c r="E507" i="20"/>
  <c r="F501" i="20" s="1"/>
  <c r="E506" i="20"/>
  <c r="E504" i="20"/>
  <c r="E502" i="20"/>
  <c r="E500" i="20"/>
  <c r="F494" i="20" s="1"/>
  <c r="E499" i="20"/>
  <c r="E497" i="20"/>
  <c r="E495" i="20"/>
  <c r="E493" i="20"/>
  <c r="F487" i="20" s="1"/>
  <c r="E492" i="20"/>
  <c r="E490" i="20"/>
  <c r="E488" i="20"/>
  <c r="E486" i="20"/>
  <c r="F480" i="20" s="1"/>
  <c r="E485" i="20"/>
  <c r="E483" i="20"/>
  <c r="E481" i="20"/>
  <c r="E479" i="20"/>
  <c r="F473" i="20" s="1"/>
  <c r="E478" i="20"/>
  <c r="E476" i="20"/>
  <c r="E474" i="20"/>
  <c r="E472" i="20"/>
  <c r="F466" i="20" s="1"/>
  <c r="E471" i="20"/>
  <c r="E469" i="20"/>
  <c r="E467" i="20"/>
  <c r="E465" i="20"/>
  <c r="F459" i="20" s="1"/>
  <c r="E464" i="20"/>
  <c r="E462" i="20"/>
  <c r="E460" i="20"/>
  <c r="E458" i="20"/>
  <c r="F452" i="20" s="1"/>
  <c r="E457" i="20"/>
  <c r="E455" i="20"/>
  <c r="E453" i="20"/>
  <c r="E451" i="20"/>
  <c r="F445" i="20" s="1"/>
  <c r="E450" i="20"/>
  <c r="E448" i="20"/>
  <c r="E446" i="20"/>
  <c r="E444" i="20"/>
  <c r="F438" i="20" s="1"/>
  <c r="E443" i="20"/>
  <c r="E441" i="20"/>
  <c r="E439" i="20"/>
  <c r="E437" i="20"/>
  <c r="F431" i="20" s="1"/>
  <c r="E436" i="20"/>
  <c r="E434" i="20"/>
  <c r="E432" i="20"/>
  <c r="E430" i="20"/>
  <c r="F424" i="20" s="1"/>
  <c r="E429" i="20"/>
  <c r="E427" i="20"/>
  <c r="E425" i="20"/>
  <c r="E423" i="20"/>
  <c r="F417" i="20" s="1"/>
  <c r="E422" i="20"/>
  <c r="E420" i="20"/>
  <c r="E418" i="20"/>
  <c r="E416" i="20"/>
  <c r="F410" i="20" s="1"/>
  <c r="E415" i="20"/>
  <c r="E413" i="20"/>
  <c r="E411" i="20"/>
  <c r="E409" i="20"/>
  <c r="F403" i="20" s="1"/>
  <c r="E408" i="20"/>
  <c r="E406" i="20"/>
  <c r="E404" i="20"/>
  <c r="E402" i="20"/>
  <c r="F396" i="20" s="1"/>
  <c r="E401" i="20"/>
  <c r="E399" i="20"/>
  <c r="E397" i="20"/>
  <c r="E395" i="20"/>
  <c r="F389" i="20" s="1"/>
  <c r="E394" i="20"/>
  <c r="E392" i="20"/>
  <c r="E390" i="20"/>
  <c r="E388" i="20"/>
  <c r="F382" i="20" s="1"/>
  <c r="E387" i="20"/>
  <c r="E385" i="20"/>
  <c r="E383" i="20"/>
  <c r="E381" i="20"/>
  <c r="F375" i="20" s="1"/>
  <c r="E380" i="20"/>
  <c r="E378" i="20"/>
  <c r="E376" i="20"/>
  <c r="E374" i="20"/>
  <c r="F368" i="20" s="1"/>
  <c r="E373" i="20"/>
  <c r="E371" i="20"/>
  <c r="E369" i="20"/>
  <c r="E367" i="20"/>
  <c r="F361" i="20" s="1"/>
  <c r="E366" i="20"/>
  <c r="E364" i="20"/>
  <c r="E362" i="20"/>
  <c r="E360" i="20"/>
  <c r="F354" i="20" s="1"/>
  <c r="E359" i="20"/>
  <c r="E357" i="20"/>
  <c r="E355" i="20"/>
  <c r="E353" i="20"/>
  <c r="F347" i="20" s="1"/>
  <c r="E352" i="20"/>
  <c r="E350" i="20"/>
  <c r="E348" i="20"/>
  <c r="E346" i="20"/>
  <c r="F340" i="20" s="1"/>
  <c r="E345" i="20"/>
  <c r="E343" i="20"/>
  <c r="E341" i="20"/>
  <c r="E339" i="20"/>
  <c r="F333" i="20" s="1"/>
  <c r="E338" i="20"/>
  <c r="E336" i="20"/>
  <c r="E334" i="20"/>
  <c r="E332" i="20"/>
  <c r="F326" i="20" s="1"/>
  <c r="E331" i="20"/>
  <c r="E329" i="20"/>
  <c r="E327" i="20"/>
  <c r="E325" i="20"/>
  <c r="F319" i="20" s="1"/>
  <c r="E324" i="20"/>
  <c r="E322" i="20"/>
  <c r="E320" i="20"/>
  <c r="E318" i="20"/>
  <c r="F312" i="20" s="1"/>
  <c r="E317" i="20"/>
  <c r="E315" i="20"/>
  <c r="E313" i="20"/>
  <c r="E311" i="20"/>
  <c r="F305" i="20" s="1"/>
  <c r="E310" i="20"/>
  <c r="E308" i="20"/>
  <c r="E306" i="20"/>
  <c r="E304" i="20"/>
  <c r="F298" i="20" s="1"/>
  <c r="E303" i="20"/>
  <c r="E301" i="20"/>
  <c r="E299" i="20"/>
  <c r="E297" i="20"/>
  <c r="F291" i="20" s="1"/>
  <c r="E296" i="20"/>
  <c r="E294" i="20"/>
  <c r="E292" i="20"/>
  <c r="E290" i="20"/>
  <c r="F284" i="20" s="1"/>
  <c r="E289" i="20"/>
  <c r="E287" i="20"/>
  <c r="E285" i="20"/>
  <c r="E283" i="20"/>
  <c r="F277" i="20" s="1"/>
  <c r="E282" i="20"/>
  <c r="E280" i="20"/>
  <c r="E278" i="20"/>
  <c r="E276" i="20"/>
  <c r="F270" i="20" s="1"/>
  <c r="E275" i="20"/>
  <c r="E273" i="20"/>
  <c r="E271" i="20"/>
  <c r="E269" i="20"/>
  <c r="F263" i="20" s="1"/>
  <c r="E268" i="20"/>
  <c r="E266" i="20"/>
  <c r="E264" i="20"/>
  <c r="E262" i="20"/>
  <c r="F256" i="20" s="1"/>
  <c r="E261" i="20"/>
  <c r="E259" i="20"/>
  <c r="E257" i="20"/>
  <c r="E255" i="20"/>
  <c r="F249" i="20" s="1"/>
  <c r="E254" i="20"/>
  <c r="E252" i="20"/>
  <c r="E250" i="20"/>
  <c r="E248" i="20"/>
  <c r="F242" i="20" s="1"/>
  <c r="E247" i="20"/>
  <c r="E245" i="20"/>
  <c r="E243" i="20"/>
  <c r="E241" i="20"/>
  <c r="F235" i="20" s="1"/>
  <c r="E240" i="20"/>
  <c r="E238" i="20"/>
  <c r="E236" i="20"/>
  <c r="E234" i="20"/>
  <c r="F228" i="20" s="1"/>
  <c r="E233" i="20"/>
  <c r="E231" i="20"/>
  <c r="E229" i="20"/>
  <c r="E227" i="20"/>
  <c r="F221" i="20" s="1"/>
  <c r="E226" i="20"/>
  <c r="E224" i="20"/>
  <c r="E222" i="20"/>
  <c r="E220" i="20"/>
  <c r="F214" i="20" s="1"/>
  <c r="E219" i="20"/>
  <c r="E217" i="20"/>
  <c r="E215" i="20"/>
  <c r="E213" i="20"/>
  <c r="F207" i="20" s="1"/>
  <c r="E212" i="20"/>
  <c r="E210" i="20"/>
  <c r="E208" i="20"/>
  <c r="E206" i="20"/>
  <c r="F200" i="20" s="1"/>
  <c r="E205" i="20"/>
  <c r="E203" i="20"/>
  <c r="E201" i="20"/>
  <c r="E199" i="20"/>
  <c r="F193" i="20" s="1"/>
  <c r="E198" i="20"/>
  <c r="E196" i="20"/>
  <c r="E194" i="20"/>
  <c r="E192" i="20"/>
  <c r="F186" i="20" s="1"/>
  <c r="E191" i="20"/>
  <c r="E189" i="20"/>
  <c r="E187" i="20"/>
  <c r="E185" i="20"/>
  <c r="F179" i="20" s="1"/>
  <c r="E184" i="20"/>
  <c r="E182" i="20"/>
  <c r="E180" i="20"/>
  <c r="E178" i="20"/>
  <c r="F172" i="20" s="1"/>
  <c r="E177" i="20"/>
  <c r="E175" i="20"/>
  <c r="E173" i="20"/>
  <c r="E171" i="20"/>
  <c r="F165" i="20" s="1"/>
  <c r="E170" i="20"/>
  <c r="E168" i="20"/>
  <c r="E166" i="20"/>
  <c r="E164" i="20"/>
  <c r="F158" i="20" s="1"/>
  <c r="E163" i="20"/>
  <c r="E161" i="20"/>
  <c r="E159" i="20"/>
  <c r="E157" i="20"/>
  <c r="F151" i="20" s="1"/>
  <c r="E156" i="20"/>
  <c r="E154" i="20"/>
  <c r="E152" i="20"/>
  <c r="E150" i="20"/>
  <c r="F144" i="20" s="1"/>
  <c r="E149" i="20"/>
  <c r="E147" i="20"/>
  <c r="E145" i="20"/>
  <c r="E143" i="20"/>
  <c r="F137" i="20" s="1"/>
  <c r="E142" i="20"/>
  <c r="E140" i="20"/>
  <c r="E138" i="20"/>
  <c r="E136" i="20"/>
  <c r="F130" i="20" s="1"/>
  <c r="E135" i="20"/>
  <c r="E133" i="20"/>
  <c r="E131" i="20"/>
  <c r="E129" i="20"/>
  <c r="F123" i="20" s="1"/>
  <c r="E128" i="20"/>
  <c r="E126" i="20"/>
  <c r="E124" i="20"/>
  <c r="E122" i="20"/>
  <c r="F116" i="20" s="1"/>
  <c r="E121" i="20"/>
  <c r="E119" i="20"/>
  <c r="E117" i="20"/>
  <c r="E115" i="20"/>
  <c r="F109" i="20" s="1"/>
  <c r="E114" i="20"/>
  <c r="E112" i="20"/>
  <c r="E110" i="20"/>
  <c r="E108" i="20"/>
  <c r="F102" i="20" s="1"/>
  <c r="E107" i="20"/>
  <c r="E105" i="20"/>
  <c r="E103" i="20"/>
  <c r="E101" i="20"/>
  <c r="F95" i="20" s="1"/>
  <c r="E100" i="20"/>
  <c r="E98" i="20"/>
  <c r="E96" i="20"/>
  <c r="E94" i="20"/>
  <c r="F88" i="20" s="1"/>
  <c r="E93" i="20"/>
  <c r="E91" i="20"/>
  <c r="E89" i="20"/>
  <c r="E87" i="20"/>
  <c r="F81" i="20" s="1"/>
  <c r="E86" i="20"/>
  <c r="E84" i="20"/>
  <c r="E82" i="20"/>
  <c r="E80" i="20"/>
  <c r="F74" i="20" s="1"/>
  <c r="E79" i="20"/>
  <c r="E77" i="20"/>
  <c r="E75" i="20"/>
  <c r="E73" i="20"/>
  <c r="F67" i="20" s="1"/>
  <c r="E72" i="20"/>
  <c r="E70" i="20"/>
  <c r="E68" i="20"/>
  <c r="E66" i="20"/>
  <c r="F60" i="20" s="1"/>
  <c r="E65" i="20"/>
  <c r="E63" i="20"/>
  <c r="E61" i="20"/>
  <c r="E59" i="20"/>
  <c r="F53" i="20" s="1"/>
  <c r="E58" i="20"/>
  <c r="E56" i="20"/>
  <c r="E54" i="20"/>
  <c r="E52" i="20"/>
  <c r="F46" i="20" s="1"/>
  <c r="E51" i="20"/>
  <c r="E49" i="20"/>
  <c r="E47" i="20"/>
  <c r="E45" i="20"/>
  <c r="F39" i="20" s="1"/>
  <c r="E44" i="20"/>
  <c r="E42" i="20"/>
  <c r="E40" i="20"/>
  <c r="E38" i="20"/>
  <c r="E37" i="20"/>
  <c r="E35" i="20"/>
  <c r="E33" i="20"/>
  <c r="E31" i="20"/>
  <c r="E30" i="20"/>
  <c r="E28" i="20"/>
  <c r="E26" i="20"/>
  <c r="E24" i="20"/>
  <c r="E23" i="20"/>
  <c r="E21" i="20"/>
  <c r="E19" i="20"/>
  <c r="E17" i="20"/>
  <c r="F11" i="20" s="1"/>
  <c r="E16" i="20"/>
  <c r="E14" i="20"/>
  <c r="E12" i="20"/>
  <c r="C8" i="20"/>
  <c r="C7" i="20"/>
  <c r="B11" i="20" s="1"/>
  <c r="C3" i="20"/>
  <c r="B22" i="14"/>
  <c r="B21" i="14"/>
  <c r="E598" i="19"/>
  <c r="F592" i="19" s="1"/>
  <c r="E597" i="19"/>
  <c r="E595" i="19"/>
  <c r="E593" i="19"/>
  <c r="E591" i="19"/>
  <c r="F585" i="19" s="1"/>
  <c r="E590" i="19"/>
  <c r="E588" i="19"/>
  <c r="E586" i="19"/>
  <c r="E584" i="19"/>
  <c r="F578" i="19" s="1"/>
  <c r="E583" i="19"/>
  <c r="E581" i="19"/>
  <c r="E579" i="19"/>
  <c r="E577" i="19"/>
  <c r="F571" i="19" s="1"/>
  <c r="E576" i="19"/>
  <c r="E574" i="19"/>
  <c r="E572" i="19"/>
  <c r="E570" i="19"/>
  <c r="F564" i="19" s="1"/>
  <c r="E569" i="19"/>
  <c r="E567" i="19"/>
  <c r="E565" i="19"/>
  <c r="E563" i="19"/>
  <c r="F557" i="19" s="1"/>
  <c r="E562" i="19"/>
  <c r="E560" i="19"/>
  <c r="E558" i="19"/>
  <c r="E556" i="19"/>
  <c r="F550" i="19" s="1"/>
  <c r="E555" i="19"/>
  <c r="E553" i="19"/>
  <c r="E551" i="19"/>
  <c r="E549" i="19"/>
  <c r="F543" i="19" s="1"/>
  <c r="E548" i="19"/>
  <c r="E546" i="19"/>
  <c r="E544" i="19"/>
  <c r="E542" i="19"/>
  <c r="F536" i="19" s="1"/>
  <c r="E541" i="19"/>
  <c r="E539" i="19"/>
  <c r="E537" i="19"/>
  <c r="E535" i="19"/>
  <c r="F529" i="19" s="1"/>
  <c r="E534" i="19"/>
  <c r="E532" i="19"/>
  <c r="E530" i="19"/>
  <c r="E528" i="19"/>
  <c r="F522" i="19" s="1"/>
  <c r="E527" i="19"/>
  <c r="E525" i="19"/>
  <c r="E523" i="19"/>
  <c r="E521" i="19"/>
  <c r="F515" i="19" s="1"/>
  <c r="E520" i="19"/>
  <c r="E518" i="19"/>
  <c r="E516" i="19"/>
  <c r="E514" i="19"/>
  <c r="F508" i="19" s="1"/>
  <c r="E513" i="19"/>
  <c r="E511" i="19"/>
  <c r="E509" i="19"/>
  <c r="E507" i="19"/>
  <c r="F501" i="19" s="1"/>
  <c r="E506" i="19"/>
  <c r="E504" i="19"/>
  <c r="E502" i="19"/>
  <c r="E500" i="19"/>
  <c r="F494" i="19" s="1"/>
  <c r="E499" i="19"/>
  <c r="E497" i="19"/>
  <c r="E495" i="19"/>
  <c r="E493" i="19"/>
  <c r="F487" i="19" s="1"/>
  <c r="E492" i="19"/>
  <c r="E490" i="19"/>
  <c r="E488" i="19"/>
  <c r="E486" i="19"/>
  <c r="F480" i="19" s="1"/>
  <c r="E485" i="19"/>
  <c r="E483" i="19"/>
  <c r="E481" i="19"/>
  <c r="E479" i="19"/>
  <c r="F473" i="19" s="1"/>
  <c r="E478" i="19"/>
  <c r="E476" i="19"/>
  <c r="E474" i="19"/>
  <c r="E472" i="19"/>
  <c r="F466" i="19" s="1"/>
  <c r="E471" i="19"/>
  <c r="E469" i="19"/>
  <c r="E467" i="19"/>
  <c r="E465" i="19"/>
  <c r="F459" i="19" s="1"/>
  <c r="E464" i="19"/>
  <c r="E462" i="19"/>
  <c r="E460" i="19"/>
  <c r="E458" i="19"/>
  <c r="F452" i="19" s="1"/>
  <c r="E457" i="19"/>
  <c r="E455" i="19"/>
  <c r="E453" i="19"/>
  <c r="E451" i="19"/>
  <c r="F445" i="19" s="1"/>
  <c r="E450" i="19"/>
  <c r="E448" i="19"/>
  <c r="E446" i="19"/>
  <c r="E444" i="19"/>
  <c r="F438" i="19" s="1"/>
  <c r="E443" i="19"/>
  <c r="E441" i="19"/>
  <c r="E439" i="19"/>
  <c r="E437" i="19"/>
  <c r="F431" i="19" s="1"/>
  <c r="E436" i="19"/>
  <c r="E434" i="19"/>
  <c r="E432" i="19"/>
  <c r="E430" i="19"/>
  <c r="F424" i="19" s="1"/>
  <c r="E429" i="19"/>
  <c r="E427" i="19"/>
  <c r="E425" i="19"/>
  <c r="E423" i="19"/>
  <c r="F417" i="19" s="1"/>
  <c r="E422" i="19"/>
  <c r="E420" i="19"/>
  <c r="E418" i="19"/>
  <c r="E416" i="19"/>
  <c r="F410" i="19" s="1"/>
  <c r="E415" i="19"/>
  <c r="E413" i="19"/>
  <c r="E411" i="19"/>
  <c r="E409" i="19"/>
  <c r="F403" i="19" s="1"/>
  <c r="E408" i="19"/>
  <c r="E406" i="19"/>
  <c r="E404" i="19"/>
  <c r="E402" i="19"/>
  <c r="F396" i="19" s="1"/>
  <c r="E401" i="19"/>
  <c r="E399" i="19"/>
  <c r="E397" i="19"/>
  <c r="E395" i="19"/>
  <c r="F389" i="19" s="1"/>
  <c r="E394" i="19"/>
  <c r="E392" i="19"/>
  <c r="E390" i="19"/>
  <c r="E388" i="19"/>
  <c r="F382" i="19" s="1"/>
  <c r="E387" i="19"/>
  <c r="E385" i="19"/>
  <c r="E383" i="19"/>
  <c r="E381" i="19"/>
  <c r="F375" i="19" s="1"/>
  <c r="E380" i="19"/>
  <c r="E378" i="19"/>
  <c r="E376" i="19"/>
  <c r="E374" i="19"/>
  <c r="F368" i="19" s="1"/>
  <c r="E373" i="19"/>
  <c r="E371" i="19"/>
  <c r="E369" i="19"/>
  <c r="E367" i="19"/>
  <c r="F361" i="19" s="1"/>
  <c r="E366" i="19"/>
  <c r="E364" i="19"/>
  <c r="E362" i="19"/>
  <c r="E360" i="19"/>
  <c r="F354" i="19" s="1"/>
  <c r="E359" i="19"/>
  <c r="E357" i="19"/>
  <c r="E355" i="19"/>
  <c r="E353" i="19"/>
  <c r="F347" i="19" s="1"/>
  <c r="E352" i="19"/>
  <c r="E350" i="19"/>
  <c r="E348" i="19"/>
  <c r="E346" i="19"/>
  <c r="F340" i="19" s="1"/>
  <c r="E345" i="19"/>
  <c r="E343" i="19"/>
  <c r="E341" i="19"/>
  <c r="E339" i="19"/>
  <c r="F333" i="19" s="1"/>
  <c r="E338" i="19"/>
  <c r="E336" i="19"/>
  <c r="E334" i="19"/>
  <c r="E332" i="19"/>
  <c r="F326" i="19" s="1"/>
  <c r="E331" i="19"/>
  <c r="E329" i="19"/>
  <c r="E327" i="19"/>
  <c r="E325" i="19"/>
  <c r="F319" i="19" s="1"/>
  <c r="E324" i="19"/>
  <c r="E322" i="19"/>
  <c r="E320" i="19"/>
  <c r="E318" i="19"/>
  <c r="F312" i="19" s="1"/>
  <c r="E317" i="19"/>
  <c r="E315" i="19"/>
  <c r="E313" i="19"/>
  <c r="E311" i="19"/>
  <c r="F305" i="19" s="1"/>
  <c r="E310" i="19"/>
  <c r="E308" i="19"/>
  <c r="E306" i="19"/>
  <c r="E304" i="19"/>
  <c r="F298" i="19" s="1"/>
  <c r="E303" i="19"/>
  <c r="E301" i="19"/>
  <c r="E299" i="19"/>
  <c r="E297" i="19"/>
  <c r="F291" i="19" s="1"/>
  <c r="E296" i="19"/>
  <c r="E294" i="19"/>
  <c r="E292" i="19"/>
  <c r="E290" i="19"/>
  <c r="F284" i="19" s="1"/>
  <c r="E289" i="19"/>
  <c r="E287" i="19"/>
  <c r="E285" i="19"/>
  <c r="E283" i="19"/>
  <c r="F277" i="19" s="1"/>
  <c r="E282" i="19"/>
  <c r="E280" i="19"/>
  <c r="E278" i="19"/>
  <c r="E276" i="19"/>
  <c r="F270" i="19" s="1"/>
  <c r="E275" i="19"/>
  <c r="E273" i="19"/>
  <c r="E271" i="19"/>
  <c r="E269" i="19"/>
  <c r="F263" i="19" s="1"/>
  <c r="E268" i="19"/>
  <c r="E266" i="19"/>
  <c r="E264" i="19"/>
  <c r="E262" i="19"/>
  <c r="F256" i="19" s="1"/>
  <c r="E261" i="19"/>
  <c r="E259" i="19"/>
  <c r="E257" i="19"/>
  <c r="E255" i="19"/>
  <c r="F249" i="19" s="1"/>
  <c r="E254" i="19"/>
  <c r="E252" i="19"/>
  <c r="E250" i="19"/>
  <c r="E248" i="19"/>
  <c r="F242" i="19" s="1"/>
  <c r="E247" i="19"/>
  <c r="E245" i="19"/>
  <c r="E243" i="19"/>
  <c r="E241" i="19"/>
  <c r="F235" i="19" s="1"/>
  <c r="E240" i="19"/>
  <c r="E238" i="19"/>
  <c r="E236" i="19"/>
  <c r="E234" i="19"/>
  <c r="F228" i="19" s="1"/>
  <c r="E233" i="19"/>
  <c r="E231" i="19"/>
  <c r="E229" i="19"/>
  <c r="E227" i="19"/>
  <c r="F221" i="19" s="1"/>
  <c r="E226" i="19"/>
  <c r="E224" i="19"/>
  <c r="E222" i="19"/>
  <c r="E220" i="19"/>
  <c r="F214" i="19" s="1"/>
  <c r="E219" i="19"/>
  <c r="E217" i="19"/>
  <c r="E215" i="19"/>
  <c r="E213" i="19"/>
  <c r="F207" i="19" s="1"/>
  <c r="E212" i="19"/>
  <c r="E210" i="19"/>
  <c r="E208" i="19"/>
  <c r="E206" i="19"/>
  <c r="F200" i="19" s="1"/>
  <c r="E205" i="19"/>
  <c r="E203" i="19"/>
  <c r="E201" i="19"/>
  <c r="E199" i="19"/>
  <c r="F193" i="19" s="1"/>
  <c r="E198" i="19"/>
  <c r="E196" i="19"/>
  <c r="E194" i="19"/>
  <c r="E192" i="19"/>
  <c r="F186" i="19" s="1"/>
  <c r="E191" i="19"/>
  <c r="E189" i="19"/>
  <c r="E187" i="19"/>
  <c r="E185" i="19"/>
  <c r="F179" i="19" s="1"/>
  <c r="E184" i="19"/>
  <c r="E182" i="19"/>
  <c r="E180" i="19"/>
  <c r="E178" i="19"/>
  <c r="F172" i="19" s="1"/>
  <c r="E177" i="19"/>
  <c r="E175" i="19"/>
  <c r="E173" i="19"/>
  <c r="E171" i="19"/>
  <c r="F165" i="19" s="1"/>
  <c r="E170" i="19"/>
  <c r="E168" i="19"/>
  <c r="E166" i="19"/>
  <c r="E164" i="19"/>
  <c r="F158" i="19" s="1"/>
  <c r="E163" i="19"/>
  <c r="E161" i="19"/>
  <c r="E159" i="19"/>
  <c r="E157" i="19"/>
  <c r="F151" i="19" s="1"/>
  <c r="E156" i="19"/>
  <c r="E154" i="19"/>
  <c r="E152" i="19"/>
  <c r="E150" i="19"/>
  <c r="F144" i="19" s="1"/>
  <c r="E149" i="19"/>
  <c r="E147" i="19"/>
  <c r="E145" i="19"/>
  <c r="E143" i="19"/>
  <c r="F137" i="19" s="1"/>
  <c r="E142" i="19"/>
  <c r="E140" i="19"/>
  <c r="E138" i="19"/>
  <c r="E136" i="19"/>
  <c r="F130" i="19" s="1"/>
  <c r="E135" i="19"/>
  <c r="E133" i="19"/>
  <c r="E131" i="19"/>
  <c r="E129" i="19"/>
  <c r="F123" i="19" s="1"/>
  <c r="E128" i="19"/>
  <c r="E126" i="19"/>
  <c r="E124" i="19"/>
  <c r="E122" i="19"/>
  <c r="F116" i="19" s="1"/>
  <c r="E121" i="19"/>
  <c r="E119" i="19"/>
  <c r="E117" i="19"/>
  <c r="E115" i="19"/>
  <c r="F109" i="19" s="1"/>
  <c r="E114" i="19"/>
  <c r="E112" i="19"/>
  <c r="E110" i="19"/>
  <c r="E108" i="19"/>
  <c r="F102" i="19" s="1"/>
  <c r="E107" i="19"/>
  <c r="E105" i="19"/>
  <c r="E103" i="19"/>
  <c r="E101" i="19"/>
  <c r="F95" i="19" s="1"/>
  <c r="E100" i="19"/>
  <c r="E98" i="19"/>
  <c r="E96" i="19"/>
  <c r="E94" i="19"/>
  <c r="F88" i="19" s="1"/>
  <c r="E93" i="19"/>
  <c r="E91" i="19"/>
  <c r="E89" i="19"/>
  <c r="E87" i="19"/>
  <c r="F81" i="19" s="1"/>
  <c r="E86" i="19"/>
  <c r="E84" i="19"/>
  <c r="E82" i="19"/>
  <c r="E80" i="19"/>
  <c r="F74" i="19" s="1"/>
  <c r="E79" i="19"/>
  <c r="E77" i="19"/>
  <c r="E75" i="19"/>
  <c r="E73" i="19"/>
  <c r="F67" i="19" s="1"/>
  <c r="E72" i="19"/>
  <c r="E70" i="19"/>
  <c r="E68" i="19"/>
  <c r="E66" i="19"/>
  <c r="F60" i="19" s="1"/>
  <c r="E65" i="19"/>
  <c r="E63" i="19"/>
  <c r="E61" i="19"/>
  <c r="E59" i="19"/>
  <c r="F53" i="19" s="1"/>
  <c r="E58" i="19"/>
  <c r="E56" i="19"/>
  <c r="E54" i="19"/>
  <c r="E52" i="19"/>
  <c r="F46" i="19" s="1"/>
  <c r="E51" i="19"/>
  <c r="E49" i="19"/>
  <c r="E47" i="19"/>
  <c r="E45" i="19"/>
  <c r="F39" i="19" s="1"/>
  <c r="E44" i="19"/>
  <c r="E42" i="19"/>
  <c r="E40" i="19"/>
  <c r="E38" i="19"/>
  <c r="F32" i="19" s="1"/>
  <c r="E37" i="19"/>
  <c r="E35" i="19"/>
  <c r="E33" i="19"/>
  <c r="E31" i="19"/>
  <c r="E30" i="19"/>
  <c r="E28" i="19"/>
  <c r="E26" i="19"/>
  <c r="E24" i="19"/>
  <c r="E23" i="19"/>
  <c r="E21" i="19"/>
  <c r="E19" i="19"/>
  <c r="E17" i="19"/>
  <c r="E16" i="19"/>
  <c r="E14" i="19"/>
  <c r="E12" i="19"/>
  <c r="C8" i="19"/>
  <c r="C7" i="19"/>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C52" i="19" s="1"/>
  <c r="C53" i="19" s="1"/>
  <c r="C54" i="19" s="1"/>
  <c r="C55" i="19" s="1"/>
  <c r="C56" i="19" s="1"/>
  <c r="C57" i="19" s="1"/>
  <c r="C58" i="19" s="1"/>
  <c r="C59" i="19" s="1"/>
  <c r="C60" i="19" s="1"/>
  <c r="C61" i="19" s="1"/>
  <c r="C62" i="19" s="1"/>
  <c r="C63" i="19" s="1"/>
  <c r="C64" i="19" s="1"/>
  <c r="C65" i="19" s="1"/>
  <c r="C66" i="19" s="1"/>
  <c r="C67" i="19" s="1"/>
  <c r="C68" i="19" s="1"/>
  <c r="C69" i="19" s="1"/>
  <c r="C70" i="19" s="1"/>
  <c r="C71" i="19" s="1"/>
  <c r="C72" i="19" s="1"/>
  <c r="C73" i="19" s="1"/>
  <c r="C74" i="19" s="1"/>
  <c r="C75" i="19" s="1"/>
  <c r="C76" i="19" s="1"/>
  <c r="C77" i="19" s="1"/>
  <c r="C78" i="19" s="1"/>
  <c r="C79" i="19" s="1"/>
  <c r="C80" i="19" s="1"/>
  <c r="C81" i="19" s="1"/>
  <c r="C82" i="19" s="1"/>
  <c r="C83" i="19" s="1"/>
  <c r="C84" i="19" s="1"/>
  <c r="C85" i="19" s="1"/>
  <c r="C86" i="19" s="1"/>
  <c r="C87" i="19" s="1"/>
  <c r="C88" i="19" s="1"/>
  <c r="C89" i="19" s="1"/>
  <c r="C90" i="19" s="1"/>
  <c r="C91" i="19" s="1"/>
  <c r="C92" i="19" s="1"/>
  <c r="C93" i="19" s="1"/>
  <c r="C94" i="19" s="1"/>
  <c r="C95" i="19" s="1"/>
  <c r="C96" i="19" s="1"/>
  <c r="C97" i="19" s="1"/>
  <c r="C98" i="19" s="1"/>
  <c r="C99" i="19" s="1"/>
  <c r="C100" i="19" s="1"/>
  <c r="C101" i="19" s="1"/>
  <c r="C102" i="19" s="1"/>
  <c r="C103" i="19" s="1"/>
  <c r="C104" i="19" s="1"/>
  <c r="C105" i="19" s="1"/>
  <c r="C106" i="19" s="1"/>
  <c r="C107" i="19" s="1"/>
  <c r="C108" i="19" s="1"/>
  <c r="C109" i="19" s="1"/>
  <c r="C110" i="19" s="1"/>
  <c r="C111" i="19" s="1"/>
  <c r="C112" i="19" s="1"/>
  <c r="C113" i="19" s="1"/>
  <c r="C114" i="19" s="1"/>
  <c r="C115" i="19" s="1"/>
  <c r="C116" i="19" s="1"/>
  <c r="C117" i="19" s="1"/>
  <c r="C118" i="19" s="1"/>
  <c r="C119" i="19" s="1"/>
  <c r="C120" i="19" s="1"/>
  <c r="C121" i="19" s="1"/>
  <c r="C122" i="19" s="1"/>
  <c r="C123" i="19" s="1"/>
  <c r="C124" i="19" s="1"/>
  <c r="C125" i="19" s="1"/>
  <c r="C126" i="19" s="1"/>
  <c r="C127" i="19" s="1"/>
  <c r="C128" i="19" s="1"/>
  <c r="C129" i="19" s="1"/>
  <c r="C130" i="19" s="1"/>
  <c r="C131" i="19" s="1"/>
  <c r="C132" i="19" s="1"/>
  <c r="C133" i="19" s="1"/>
  <c r="C134" i="19" s="1"/>
  <c r="C135" i="19" s="1"/>
  <c r="C136" i="19" s="1"/>
  <c r="C137" i="19" s="1"/>
  <c r="C138" i="19" s="1"/>
  <c r="C139" i="19" s="1"/>
  <c r="C140" i="19" s="1"/>
  <c r="C141" i="19" s="1"/>
  <c r="C142" i="19" s="1"/>
  <c r="C143" i="19" s="1"/>
  <c r="C144" i="19" s="1"/>
  <c r="C145" i="19" s="1"/>
  <c r="C146" i="19" s="1"/>
  <c r="C147" i="19" s="1"/>
  <c r="C148" i="19" s="1"/>
  <c r="C149" i="19" s="1"/>
  <c r="C150" i="19" s="1"/>
  <c r="C151" i="19" s="1"/>
  <c r="C152" i="19" s="1"/>
  <c r="C153" i="19" s="1"/>
  <c r="C154" i="19" s="1"/>
  <c r="C155" i="19" s="1"/>
  <c r="C156" i="19" s="1"/>
  <c r="C157" i="19" s="1"/>
  <c r="C158" i="19" s="1"/>
  <c r="C159" i="19" s="1"/>
  <c r="C160" i="19" s="1"/>
  <c r="C161" i="19" s="1"/>
  <c r="C162" i="19" s="1"/>
  <c r="C163" i="19" s="1"/>
  <c r="C164" i="19" s="1"/>
  <c r="C165" i="19" s="1"/>
  <c r="C166" i="19" s="1"/>
  <c r="C167" i="19" s="1"/>
  <c r="C168" i="19" s="1"/>
  <c r="C169" i="19" s="1"/>
  <c r="C170" i="19" s="1"/>
  <c r="C171" i="19" s="1"/>
  <c r="C172" i="19" s="1"/>
  <c r="C173" i="19" s="1"/>
  <c r="C174" i="19" s="1"/>
  <c r="C175" i="19" s="1"/>
  <c r="C176" i="19" s="1"/>
  <c r="C177" i="19" s="1"/>
  <c r="C178" i="19" s="1"/>
  <c r="C179" i="19" s="1"/>
  <c r="C180" i="19" s="1"/>
  <c r="C181" i="19" s="1"/>
  <c r="C182" i="19" s="1"/>
  <c r="C183" i="19" s="1"/>
  <c r="C184" i="19" s="1"/>
  <c r="C185" i="19" s="1"/>
  <c r="C186" i="19" s="1"/>
  <c r="C187" i="19" s="1"/>
  <c r="C188" i="19" s="1"/>
  <c r="C189" i="19" s="1"/>
  <c r="C190" i="19" s="1"/>
  <c r="C191" i="19" s="1"/>
  <c r="C192" i="19" s="1"/>
  <c r="C193" i="19" s="1"/>
  <c r="C194" i="19" s="1"/>
  <c r="C195" i="19" s="1"/>
  <c r="C196" i="19" s="1"/>
  <c r="C197" i="19" s="1"/>
  <c r="C198" i="19" s="1"/>
  <c r="C199" i="19" s="1"/>
  <c r="C200" i="19" s="1"/>
  <c r="C201" i="19" s="1"/>
  <c r="C202" i="19" s="1"/>
  <c r="C203" i="19" s="1"/>
  <c r="C204" i="19" s="1"/>
  <c r="C205" i="19" s="1"/>
  <c r="C206" i="19" s="1"/>
  <c r="C207" i="19" s="1"/>
  <c r="C208" i="19" s="1"/>
  <c r="C209" i="19" s="1"/>
  <c r="C210" i="19" s="1"/>
  <c r="C211" i="19" s="1"/>
  <c r="C212" i="19" s="1"/>
  <c r="C213" i="19" s="1"/>
  <c r="C214" i="19" s="1"/>
  <c r="C215" i="19" s="1"/>
  <c r="C216" i="19" s="1"/>
  <c r="C217" i="19" s="1"/>
  <c r="C218" i="19" s="1"/>
  <c r="C219" i="19" s="1"/>
  <c r="C220" i="19" s="1"/>
  <c r="C221" i="19" s="1"/>
  <c r="C222" i="19" s="1"/>
  <c r="C223" i="19" s="1"/>
  <c r="C224" i="19" s="1"/>
  <c r="C225" i="19" s="1"/>
  <c r="C226" i="19" s="1"/>
  <c r="C227" i="19" s="1"/>
  <c r="C228" i="19" s="1"/>
  <c r="C229" i="19" s="1"/>
  <c r="C230" i="19" s="1"/>
  <c r="C231" i="19" s="1"/>
  <c r="C232" i="19" s="1"/>
  <c r="C233" i="19" s="1"/>
  <c r="C234" i="19" s="1"/>
  <c r="C235" i="19" s="1"/>
  <c r="C236" i="19" s="1"/>
  <c r="C237" i="19" s="1"/>
  <c r="C238" i="19" s="1"/>
  <c r="C239" i="19" s="1"/>
  <c r="C240" i="19" s="1"/>
  <c r="C241" i="19" s="1"/>
  <c r="C242" i="19" s="1"/>
  <c r="C243" i="19" s="1"/>
  <c r="C244" i="19" s="1"/>
  <c r="C245" i="19" s="1"/>
  <c r="C246" i="19" s="1"/>
  <c r="C247" i="19" s="1"/>
  <c r="C248" i="19" s="1"/>
  <c r="C249" i="19" s="1"/>
  <c r="C250" i="19" s="1"/>
  <c r="C251" i="19" s="1"/>
  <c r="C252" i="19" s="1"/>
  <c r="C253" i="19" s="1"/>
  <c r="C254" i="19" s="1"/>
  <c r="C255" i="19" s="1"/>
  <c r="C256" i="19" s="1"/>
  <c r="C257" i="19" s="1"/>
  <c r="C258" i="19" s="1"/>
  <c r="C259" i="19" s="1"/>
  <c r="C260" i="19" s="1"/>
  <c r="C261" i="19" s="1"/>
  <c r="C262" i="19" s="1"/>
  <c r="C263" i="19" s="1"/>
  <c r="C264" i="19" s="1"/>
  <c r="C265" i="19" s="1"/>
  <c r="C266" i="19" s="1"/>
  <c r="C267" i="19" s="1"/>
  <c r="C268" i="19" s="1"/>
  <c r="C269" i="19" s="1"/>
  <c r="C270" i="19" s="1"/>
  <c r="C271" i="19" s="1"/>
  <c r="C272" i="19" s="1"/>
  <c r="C273" i="19" s="1"/>
  <c r="C274" i="19" s="1"/>
  <c r="C275" i="19" s="1"/>
  <c r="C276" i="19" s="1"/>
  <c r="C277" i="19" s="1"/>
  <c r="C278" i="19" s="1"/>
  <c r="C279" i="19" s="1"/>
  <c r="C280" i="19" s="1"/>
  <c r="C281" i="19" s="1"/>
  <c r="C282" i="19" s="1"/>
  <c r="C283" i="19" s="1"/>
  <c r="C284" i="19" s="1"/>
  <c r="C285" i="19" s="1"/>
  <c r="C286" i="19" s="1"/>
  <c r="C287" i="19" s="1"/>
  <c r="C288" i="19" s="1"/>
  <c r="C289" i="19" s="1"/>
  <c r="C290" i="19" s="1"/>
  <c r="C291" i="19" s="1"/>
  <c r="C292" i="19" s="1"/>
  <c r="C293" i="19" s="1"/>
  <c r="C294" i="19" s="1"/>
  <c r="C295" i="19" s="1"/>
  <c r="C296" i="19" s="1"/>
  <c r="C297" i="19" s="1"/>
  <c r="C298" i="19" s="1"/>
  <c r="C299" i="19" s="1"/>
  <c r="C300" i="19" s="1"/>
  <c r="C301" i="19" s="1"/>
  <c r="C302" i="19" s="1"/>
  <c r="C303" i="19" s="1"/>
  <c r="C304" i="19" s="1"/>
  <c r="C305" i="19" s="1"/>
  <c r="C306" i="19" s="1"/>
  <c r="C307" i="19" s="1"/>
  <c r="C308" i="19" s="1"/>
  <c r="C309" i="19" s="1"/>
  <c r="C310" i="19" s="1"/>
  <c r="C311" i="19" s="1"/>
  <c r="C312" i="19" s="1"/>
  <c r="C313" i="19" s="1"/>
  <c r="C314" i="19" s="1"/>
  <c r="C315" i="19" s="1"/>
  <c r="C316" i="19" s="1"/>
  <c r="C317" i="19" s="1"/>
  <c r="C318" i="19" s="1"/>
  <c r="C319" i="19" s="1"/>
  <c r="C320" i="19" s="1"/>
  <c r="C321" i="19" s="1"/>
  <c r="C322" i="19" s="1"/>
  <c r="C323" i="19" s="1"/>
  <c r="C324" i="19" s="1"/>
  <c r="C325" i="19" s="1"/>
  <c r="C326" i="19" s="1"/>
  <c r="C327" i="19" s="1"/>
  <c r="C328" i="19" s="1"/>
  <c r="C329" i="19" s="1"/>
  <c r="C330" i="19" s="1"/>
  <c r="C331" i="19" s="1"/>
  <c r="C332" i="19" s="1"/>
  <c r="C333" i="19" s="1"/>
  <c r="C334" i="19" s="1"/>
  <c r="C335" i="19" s="1"/>
  <c r="C336" i="19" s="1"/>
  <c r="C337" i="19" s="1"/>
  <c r="C338" i="19" s="1"/>
  <c r="C339" i="19" s="1"/>
  <c r="C340" i="19" s="1"/>
  <c r="C341" i="19" s="1"/>
  <c r="C342" i="19" s="1"/>
  <c r="C343" i="19" s="1"/>
  <c r="C344" i="19" s="1"/>
  <c r="C345" i="19" s="1"/>
  <c r="C346" i="19" s="1"/>
  <c r="C347" i="19" s="1"/>
  <c r="C348" i="19" s="1"/>
  <c r="C349" i="19" s="1"/>
  <c r="C350" i="19" s="1"/>
  <c r="C351" i="19" s="1"/>
  <c r="C352" i="19" s="1"/>
  <c r="C353" i="19" s="1"/>
  <c r="C354" i="19" s="1"/>
  <c r="C355" i="19" s="1"/>
  <c r="C356" i="19" s="1"/>
  <c r="C357" i="19" s="1"/>
  <c r="C358" i="19" s="1"/>
  <c r="C359" i="19" s="1"/>
  <c r="C360" i="19" s="1"/>
  <c r="C361" i="19" s="1"/>
  <c r="C362" i="19" s="1"/>
  <c r="C363" i="19" s="1"/>
  <c r="C364" i="19" s="1"/>
  <c r="C365" i="19" s="1"/>
  <c r="C366" i="19" s="1"/>
  <c r="C367" i="19" s="1"/>
  <c r="C368" i="19" s="1"/>
  <c r="C369" i="19" s="1"/>
  <c r="C370" i="19" s="1"/>
  <c r="C371" i="19" s="1"/>
  <c r="C372" i="19" s="1"/>
  <c r="C373" i="19" s="1"/>
  <c r="C374" i="19" s="1"/>
  <c r="C375" i="19" s="1"/>
  <c r="C376" i="19" s="1"/>
  <c r="C377" i="19" s="1"/>
  <c r="C378" i="19" s="1"/>
  <c r="C379" i="19" s="1"/>
  <c r="C380" i="19" s="1"/>
  <c r="C381" i="19" s="1"/>
  <c r="C382" i="19" s="1"/>
  <c r="C383" i="19" s="1"/>
  <c r="C384" i="19" s="1"/>
  <c r="C385" i="19" s="1"/>
  <c r="C386" i="19" s="1"/>
  <c r="C387" i="19" s="1"/>
  <c r="C388" i="19" s="1"/>
  <c r="C389" i="19" s="1"/>
  <c r="C390" i="19" s="1"/>
  <c r="C391" i="19" s="1"/>
  <c r="C392" i="19" s="1"/>
  <c r="C393" i="19" s="1"/>
  <c r="C394" i="19" s="1"/>
  <c r="C395" i="19" s="1"/>
  <c r="C396" i="19" s="1"/>
  <c r="C397" i="19" s="1"/>
  <c r="C398" i="19" s="1"/>
  <c r="C399" i="19" s="1"/>
  <c r="C400" i="19" s="1"/>
  <c r="C401" i="19" s="1"/>
  <c r="C402" i="19" s="1"/>
  <c r="C403" i="19" s="1"/>
  <c r="C404" i="19" s="1"/>
  <c r="C405" i="19" s="1"/>
  <c r="C406" i="19" s="1"/>
  <c r="C407" i="19" s="1"/>
  <c r="C408" i="19" s="1"/>
  <c r="C409" i="19" s="1"/>
  <c r="C410" i="19" s="1"/>
  <c r="C411" i="19" s="1"/>
  <c r="C412" i="19" s="1"/>
  <c r="C413" i="19" s="1"/>
  <c r="C414" i="19" s="1"/>
  <c r="C415" i="19" s="1"/>
  <c r="C416" i="19" s="1"/>
  <c r="C417" i="19" s="1"/>
  <c r="C418" i="19" s="1"/>
  <c r="C419" i="19" s="1"/>
  <c r="C420" i="19" s="1"/>
  <c r="C421" i="19" s="1"/>
  <c r="C422" i="19" s="1"/>
  <c r="C423" i="19" s="1"/>
  <c r="C424" i="19" s="1"/>
  <c r="C425" i="19" s="1"/>
  <c r="C426" i="19" s="1"/>
  <c r="C427" i="19" s="1"/>
  <c r="C428" i="19" s="1"/>
  <c r="C429" i="19" s="1"/>
  <c r="C430" i="19" s="1"/>
  <c r="C431" i="19" s="1"/>
  <c r="C432" i="19" s="1"/>
  <c r="C433" i="19" s="1"/>
  <c r="C434" i="19" s="1"/>
  <c r="C435" i="19" s="1"/>
  <c r="C436" i="19" s="1"/>
  <c r="C437" i="19" s="1"/>
  <c r="C438" i="19" s="1"/>
  <c r="C439" i="19" s="1"/>
  <c r="C440" i="19" s="1"/>
  <c r="C441" i="19" s="1"/>
  <c r="C442" i="19" s="1"/>
  <c r="C443" i="19" s="1"/>
  <c r="C444" i="19" s="1"/>
  <c r="C445" i="19" s="1"/>
  <c r="C446" i="19" s="1"/>
  <c r="C447" i="19" s="1"/>
  <c r="C448" i="19" s="1"/>
  <c r="C449" i="19" s="1"/>
  <c r="C450" i="19" s="1"/>
  <c r="C451" i="19" s="1"/>
  <c r="C452" i="19" s="1"/>
  <c r="C453" i="19" s="1"/>
  <c r="C454" i="19" s="1"/>
  <c r="C455" i="19" s="1"/>
  <c r="C456" i="19" s="1"/>
  <c r="C457" i="19" s="1"/>
  <c r="C458" i="19" s="1"/>
  <c r="C459" i="19" s="1"/>
  <c r="C460" i="19" s="1"/>
  <c r="C461" i="19" s="1"/>
  <c r="C462" i="19" s="1"/>
  <c r="C463" i="19" s="1"/>
  <c r="C464" i="19" s="1"/>
  <c r="C465" i="19" s="1"/>
  <c r="C466" i="19" s="1"/>
  <c r="C467" i="19" s="1"/>
  <c r="C468" i="19" s="1"/>
  <c r="C469" i="19" s="1"/>
  <c r="C470" i="19" s="1"/>
  <c r="C471" i="19" s="1"/>
  <c r="C472" i="19" s="1"/>
  <c r="C473" i="19" s="1"/>
  <c r="C474" i="19" s="1"/>
  <c r="C475" i="19" s="1"/>
  <c r="C476" i="19" s="1"/>
  <c r="C477" i="19" s="1"/>
  <c r="C478" i="19" s="1"/>
  <c r="C479" i="19" s="1"/>
  <c r="C480" i="19" s="1"/>
  <c r="C481" i="19" s="1"/>
  <c r="C482" i="19" s="1"/>
  <c r="C483" i="19" s="1"/>
  <c r="C484" i="19" s="1"/>
  <c r="C485" i="19" s="1"/>
  <c r="C486" i="19" s="1"/>
  <c r="C487" i="19" s="1"/>
  <c r="C488" i="19" s="1"/>
  <c r="C489" i="19" s="1"/>
  <c r="C490" i="19" s="1"/>
  <c r="C491" i="19" s="1"/>
  <c r="C492" i="19" s="1"/>
  <c r="C493" i="19" s="1"/>
  <c r="C494" i="19" s="1"/>
  <c r="C495" i="19" s="1"/>
  <c r="C496" i="19" s="1"/>
  <c r="C497" i="19" s="1"/>
  <c r="C498" i="19" s="1"/>
  <c r="C499" i="19" s="1"/>
  <c r="C500" i="19" s="1"/>
  <c r="C501" i="19" s="1"/>
  <c r="C502" i="19" s="1"/>
  <c r="C503" i="19" s="1"/>
  <c r="C504" i="19" s="1"/>
  <c r="C505" i="19" s="1"/>
  <c r="C506" i="19" s="1"/>
  <c r="C507" i="19" s="1"/>
  <c r="C508" i="19" s="1"/>
  <c r="C509" i="19" s="1"/>
  <c r="C510" i="19" s="1"/>
  <c r="C511" i="19" s="1"/>
  <c r="C512" i="19" s="1"/>
  <c r="C513" i="19" s="1"/>
  <c r="C514" i="19" s="1"/>
  <c r="C515" i="19" s="1"/>
  <c r="C516" i="19" s="1"/>
  <c r="C517" i="19" s="1"/>
  <c r="C518" i="19" s="1"/>
  <c r="C519" i="19" s="1"/>
  <c r="C520" i="19" s="1"/>
  <c r="C521" i="19" s="1"/>
  <c r="C522" i="19" s="1"/>
  <c r="C523" i="19" s="1"/>
  <c r="C524" i="19" s="1"/>
  <c r="C525" i="19" s="1"/>
  <c r="C526" i="19" s="1"/>
  <c r="C527" i="19" s="1"/>
  <c r="C528" i="19" s="1"/>
  <c r="C529" i="19" s="1"/>
  <c r="C530" i="19" s="1"/>
  <c r="C531" i="19" s="1"/>
  <c r="C532" i="19" s="1"/>
  <c r="C533" i="19" s="1"/>
  <c r="C534" i="19" s="1"/>
  <c r="C535" i="19" s="1"/>
  <c r="C536" i="19" s="1"/>
  <c r="C537" i="19" s="1"/>
  <c r="C538" i="19" s="1"/>
  <c r="C539" i="19" s="1"/>
  <c r="C540" i="19" s="1"/>
  <c r="C541" i="19" s="1"/>
  <c r="C542" i="19" s="1"/>
  <c r="C543" i="19" s="1"/>
  <c r="C544" i="19" s="1"/>
  <c r="C545" i="19" s="1"/>
  <c r="C546" i="19" s="1"/>
  <c r="C547" i="19" s="1"/>
  <c r="C548" i="19" s="1"/>
  <c r="C549" i="19" s="1"/>
  <c r="C550" i="19" s="1"/>
  <c r="C551" i="19" s="1"/>
  <c r="C552" i="19" s="1"/>
  <c r="C553" i="19" s="1"/>
  <c r="C554" i="19" s="1"/>
  <c r="C555" i="19" s="1"/>
  <c r="C556" i="19" s="1"/>
  <c r="C557" i="19" s="1"/>
  <c r="C558" i="19" s="1"/>
  <c r="C559" i="19" s="1"/>
  <c r="C560" i="19" s="1"/>
  <c r="C561" i="19" s="1"/>
  <c r="C562" i="19" s="1"/>
  <c r="C563" i="19" s="1"/>
  <c r="C564" i="19" s="1"/>
  <c r="C565" i="19" s="1"/>
  <c r="C566" i="19" s="1"/>
  <c r="C567" i="19" s="1"/>
  <c r="C568" i="19" s="1"/>
  <c r="C569" i="19" s="1"/>
  <c r="C570" i="19" s="1"/>
  <c r="C571" i="19" s="1"/>
  <c r="C572" i="19" s="1"/>
  <c r="C573" i="19" s="1"/>
  <c r="C574" i="19" s="1"/>
  <c r="C575" i="19" s="1"/>
  <c r="C576" i="19" s="1"/>
  <c r="C577" i="19" s="1"/>
  <c r="C578" i="19" s="1"/>
  <c r="C579" i="19" s="1"/>
  <c r="C580" i="19" s="1"/>
  <c r="C581" i="19" s="1"/>
  <c r="C582" i="19" s="1"/>
  <c r="C583" i="19" s="1"/>
  <c r="C584" i="19" s="1"/>
  <c r="C585" i="19" s="1"/>
  <c r="C586" i="19" s="1"/>
  <c r="C587" i="19" s="1"/>
  <c r="C588" i="19" s="1"/>
  <c r="C589" i="19" s="1"/>
  <c r="C590" i="19" s="1"/>
  <c r="C591" i="19" s="1"/>
  <c r="C592" i="19" s="1"/>
  <c r="C593" i="19" s="1"/>
  <c r="C594" i="19" s="1"/>
  <c r="C595" i="19" s="1"/>
  <c r="C596" i="19" s="1"/>
  <c r="C597" i="19" s="1"/>
  <c r="C598" i="19" s="1"/>
  <c r="C3" i="19"/>
  <c r="C10" i="14"/>
  <c r="C9" i="14"/>
  <c r="E598" i="18"/>
  <c r="F592" i="18" s="1"/>
  <c r="E597" i="18"/>
  <c r="E595" i="18"/>
  <c r="E593" i="18"/>
  <c r="E591" i="18"/>
  <c r="F585" i="18" s="1"/>
  <c r="E590" i="18"/>
  <c r="E588" i="18"/>
  <c r="E586" i="18"/>
  <c r="E584" i="18"/>
  <c r="F578" i="18" s="1"/>
  <c r="E583" i="18"/>
  <c r="E581" i="18"/>
  <c r="E579" i="18"/>
  <c r="E577" i="18"/>
  <c r="F571" i="18" s="1"/>
  <c r="E576" i="18"/>
  <c r="E574" i="18"/>
  <c r="E572" i="18"/>
  <c r="E570" i="18"/>
  <c r="F564" i="18" s="1"/>
  <c r="E569" i="18"/>
  <c r="E567" i="18"/>
  <c r="E565" i="18"/>
  <c r="E563" i="18"/>
  <c r="F557" i="18" s="1"/>
  <c r="E562" i="18"/>
  <c r="E560" i="18"/>
  <c r="E558" i="18"/>
  <c r="E556" i="18"/>
  <c r="F550" i="18" s="1"/>
  <c r="E555" i="18"/>
  <c r="E553" i="18"/>
  <c r="E551" i="18"/>
  <c r="E549" i="18"/>
  <c r="F543" i="18" s="1"/>
  <c r="E548" i="18"/>
  <c r="E546" i="18"/>
  <c r="E544" i="18"/>
  <c r="E542" i="18"/>
  <c r="F536" i="18" s="1"/>
  <c r="E541" i="18"/>
  <c r="E539" i="18"/>
  <c r="E537" i="18"/>
  <c r="E535" i="18"/>
  <c r="F529" i="18" s="1"/>
  <c r="E534" i="18"/>
  <c r="E532" i="18"/>
  <c r="E530" i="18"/>
  <c r="E528" i="18"/>
  <c r="F522" i="18" s="1"/>
  <c r="E527" i="18"/>
  <c r="E525" i="18"/>
  <c r="E523" i="18"/>
  <c r="E521" i="18"/>
  <c r="F515" i="18" s="1"/>
  <c r="E520" i="18"/>
  <c r="E518" i="18"/>
  <c r="E516" i="18"/>
  <c r="E514" i="18"/>
  <c r="F508" i="18" s="1"/>
  <c r="E513" i="18"/>
  <c r="E511" i="18"/>
  <c r="E509" i="18"/>
  <c r="E507" i="18"/>
  <c r="F501" i="18" s="1"/>
  <c r="E506" i="18"/>
  <c r="E504" i="18"/>
  <c r="E502" i="18"/>
  <c r="E500" i="18"/>
  <c r="F494" i="18" s="1"/>
  <c r="E499" i="18"/>
  <c r="E497" i="18"/>
  <c r="E495" i="18"/>
  <c r="E493" i="18"/>
  <c r="F487" i="18" s="1"/>
  <c r="E492" i="18"/>
  <c r="E490" i="18"/>
  <c r="E488" i="18"/>
  <c r="E486" i="18"/>
  <c r="F480" i="18" s="1"/>
  <c r="E485" i="18"/>
  <c r="E483" i="18"/>
  <c r="E481" i="18"/>
  <c r="E479" i="18"/>
  <c r="F473" i="18" s="1"/>
  <c r="E478" i="18"/>
  <c r="E476" i="18"/>
  <c r="E474" i="18"/>
  <c r="E472" i="18"/>
  <c r="F466" i="18" s="1"/>
  <c r="E471" i="18"/>
  <c r="E469" i="18"/>
  <c r="E467" i="18"/>
  <c r="E465" i="18"/>
  <c r="F459" i="18" s="1"/>
  <c r="E464" i="18"/>
  <c r="E462" i="18"/>
  <c r="E460" i="18"/>
  <c r="C3" i="18"/>
  <c r="E458" i="18"/>
  <c r="F452" i="18" s="1"/>
  <c r="E457" i="18"/>
  <c r="E455" i="18"/>
  <c r="E453" i="18"/>
  <c r="E451" i="18"/>
  <c r="F445" i="18" s="1"/>
  <c r="E450" i="18"/>
  <c r="E448" i="18"/>
  <c r="E446" i="18"/>
  <c r="E444" i="18"/>
  <c r="F438" i="18" s="1"/>
  <c r="E443" i="18"/>
  <c r="E441" i="18"/>
  <c r="E439" i="18"/>
  <c r="E437" i="18"/>
  <c r="F431" i="18" s="1"/>
  <c r="E436" i="18"/>
  <c r="E434" i="18"/>
  <c r="E432" i="18"/>
  <c r="E430" i="18"/>
  <c r="F424" i="18" s="1"/>
  <c r="E429" i="18"/>
  <c r="E427" i="18"/>
  <c r="E425" i="18"/>
  <c r="E423" i="18"/>
  <c r="F417" i="18" s="1"/>
  <c r="E422" i="18"/>
  <c r="E420" i="18"/>
  <c r="E418" i="18"/>
  <c r="E416" i="18"/>
  <c r="F410" i="18" s="1"/>
  <c r="E415" i="18"/>
  <c r="E413" i="18"/>
  <c r="E411" i="18"/>
  <c r="E409" i="18"/>
  <c r="F403" i="18" s="1"/>
  <c r="E408" i="18"/>
  <c r="E406" i="18"/>
  <c r="E404" i="18"/>
  <c r="E402" i="18"/>
  <c r="F396" i="18" s="1"/>
  <c r="E401" i="18"/>
  <c r="E399" i="18"/>
  <c r="E397" i="18"/>
  <c r="E395" i="18"/>
  <c r="F389" i="18" s="1"/>
  <c r="E394" i="18"/>
  <c r="E392" i="18"/>
  <c r="E390" i="18"/>
  <c r="E388" i="18"/>
  <c r="F382" i="18" s="1"/>
  <c r="E387" i="18"/>
  <c r="E385" i="18"/>
  <c r="E383" i="18"/>
  <c r="E381" i="18"/>
  <c r="F375" i="18" s="1"/>
  <c r="E380" i="18"/>
  <c r="E378" i="18"/>
  <c r="E376" i="18"/>
  <c r="E374" i="18"/>
  <c r="F368" i="18" s="1"/>
  <c r="E373" i="18"/>
  <c r="E371" i="18"/>
  <c r="E369" i="18"/>
  <c r="E367" i="18"/>
  <c r="F361" i="18" s="1"/>
  <c r="E366" i="18"/>
  <c r="E364" i="18"/>
  <c r="E362" i="18"/>
  <c r="E360" i="18"/>
  <c r="F354" i="18" s="1"/>
  <c r="E359" i="18"/>
  <c r="E357" i="18"/>
  <c r="E355" i="18"/>
  <c r="E353" i="18"/>
  <c r="F347" i="18" s="1"/>
  <c r="E352" i="18"/>
  <c r="E350" i="18"/>
  <c r="E348" i="18"/>
  <c r="E346" i="18"/>
  <c r="F340" i="18" s="1"/>
  <c r="E345" i="18"/>
  <c r="E343" i="18"/>
  <c r="E341" i="18"/>
  <c r="E339" i="18"/>
  <c r="F333" i="18" s="1"/>
  <c r="E338" i="18"/>
  <c r="E336" i="18"/>
  <c r="E334" i="18"/>
  <c r="E332" i="18"/>
  <c r="F326" i="18" s="1"/>
  <c r="E331" i="18"/>
  <c r="E329" i="18"/>
  <c r="E327" i="18"/>
  <c r="E325" i="18"/>
  <c r="F319" i="18" s="1"/>
  <c r="E324" i="18"/>
  <c r="E322" i="18"/>
  <c r="E320" i="18"/>
  <c r="E318" i="18"/>
  <c r="F312" i="18" s="1"/>
  <c r="E317" i="18"/>
  <c r="E315" i="18"/>
  <c r="E313" i="18"/>
  <c r="E311" i="18"/>
  <c r="F305" i="18" s="1"/>
  <c r="E310" i="18"/>
  <c r="E308" i="18"/>
  <c r="E306" i="18"/>
  <c r="E304" i="18"/>
  <c r="F298" i="18" s="1"/>
  <c r="E303" i="18"/>
  <c r="E301" i="18"/>
  <c r="E299" i="18"/>
  <c r="E297" i="18"/>
  <c r="F291" i="18" s="1"/>
  <c r="E296" i="18"/>
  <c r="E294" i="18"/>
  <c r="E292" i="18"/>
  <c r="E290" i="18"/>
  <c r="F284" i="18" s="1"/>
  <c r="E289" i="18"/>
  <c r="E287" i="18"/>
  <c r="E285" i="18"/>
  <c r="E283" i="18"/>
  <c r="F277" i="18" s="1"/>
  <c r="E282" i="18"/>
  <c r="E280" i="18"/>
  <c r="E278" i="18"/>
  <c r="E276" i="18"/>
  <c r="F270" i="18" s="1"/>
  <c r="E275" i="18"/>
  <c r="E273" i="18"/>
  <c r="E271" i="18"/>
  <c r="E269" i="18"/>
  <c r="F263" i="18" s="1"/>
  <c r="E268" i="18"/>
  <c r="E266" i="18"/>
  <c r="E264" i="18"/>
  <c r="E262" i="18"/>
  <c r="F256" i="18" s="1"/>
  <c r="E261" i="18"/>
  <c r="E259" i="18"/>
  <c r="E257" i="18"/>
  <c r="E255" i="18"/>
  <c r="F249" i="18" s="1"/>
  <c r="E254" i="18"/>
  <c r="E252" i="18"/>
  <c r="E250" i="18"/>
  <c r="E248" i="18"/>
  <c r="F242" i="18" s="1"/>
  <c r="E247" i="18"/>
  <c r="E245" i="18"/>
  <c r="E243" i="18"/>
  <c r="E241" i="18"/>
  <c r="F235" i="18" s="1"/>
  <c r="E240" i="18"/>
  <c r="E238" i="18"/>
  <c r="E236" i="18"/>
  <c r="E234" i="18"/>
  <c r="F228" i="18" s="1"/>
  <c r="E233" i="18"/>
  <c r="E231" i="18"/>
  <c r="E229" i="18"/>
  <c r="E227" i="18"/>
  <c r="F221" i="18" s="1"/>
  <c r="E226" i="18"/>
  <c r="E224" i="18"/>
  <c r="E222" i="18"/>
  <c r="E220" i="18"/>
  <c r="F214" i="18" s="1"/>
  <c r="E219" i="18"/>
  <c r="E217" i="18"/>
  <c r="E215" i="18"/>
  <c r="E213" i="18"/>
  <c r="F207" i="18" s="1"/>
  <c r="E212" i="18"/>
  <c r="E210" i="18"/>
  <c r="E208" i="18"/>
  <c r="E206" i="18"/>
  <c r="F200" i="18" s="1"/>
  <c r="E205" i="18"/>
  <c r="E203" i="18"/>
  <c r="E201" i="18"/>
  <c r="E199" i="18"/>
  <c r="F193" i="18" s="1"/>
  <c r="E198" i="18"/>
  <c r="E196" i="18"/>
  <c r="E194" i="18"/>
  <c r="E192" i="18"/>
  <c r="F186" i="18" s="1"/>
  <c r="E191" i="18"/>
  <c r="E189" i="18"/>
  <c r="E187" i="18"/>
  <c r="E185" i="18"/>
  <c r="F179" i="18" s="1"/>
  <c r="E184" i="18"/>
  <c r="E182" i="18"/>
  <c r="E180" i="18"/>
  <c r="E178" i="18"/>
  <c r="F172" i="18" s="1"/>
  <c r="E177" i="18"/>
  <c r="E175" i="18"/>
  <c r="E173" i="18"/>
  <c r="E171" i="18"/>
  <c r="F165" i="18" s="1"/>
  <c r="E170" i="18"/>
  <c r="E168" i="18"/>
  <c r="E166" i="18"/>
  <c r="E164" i="18"/>
  <c r="F158" i="18" s="1"/>
  <c r="E163" i="18"/>
  <c r="E161" i="18"/>
  <c r="E159" i="18"/>
  <c r="E157" i="18"/>
  <c r="F151" i="18" s="1"/>
  <c r="E156" i="18"/>
  <c r="E154" i="18"/>
  <c r="E152" i="18"/>
  <c r="E150" i="18"/>
  <c r="F144" i="18" s="1"/>
  <c r="E149" i="18"/>
  <c r="E147" i="18"/>
  <c r="E145" i="18"/>
  <c r="E143" i="18"/>
  <c r="F137" i="18" s="1"/>
  <c r="E142" i="18"/>
  <c r="E140" i="18"/>
  <c r="E138" i="18"/>
  <c r="E136" i="18"/>
  <c r="F130" i="18" s="1"/>
  <c r="E135" i="18"/>
  <c r="E133" i="18"/>
  <c r="E131" i="18"/>
  <c r="E129" i="18"/>
  <c r="F123" i="18" s="1"/>
  <c r="E128" i="18"/>
  <c r="E126" i="18"/>
  <c r="E124" i="18"/>
  <c r="E122" i="18"/>
  <c r="F116" i="18" s="1"/>
  <c r="E121" i="18"/>
  <c r="E119" i="18"/>
  <c r="E117" i="18"/>
  <c r="E115" i="18"/>
  <c r="F109" i="18" s="1"/>
  <c r="E114" i="18"/>
  <c r="E112" i="18"/>
  <c r="E110" i="18"/>
  <c r="E108" i="18"/>
  <c r="F102" i="18" s="1"/>
  <c r="E107" i="18"/>
  <c r="E105" i="18"/>
  <c r="E103" i="18"/>
  <c r="E101" i="18"/>
  <c r="F95" i="18" s="1"/>
  <c r="E100" i="18"/>
  <c r="E98" i="18"/>
  <c r="E96" i="18"/>
  <c r="C8" i="18"/>
  <c r="E94" i="18"/>
  <c r="F88" i="18" s="1"/>
  <c r="E93" i="18"/>
  <c r="E91" i="18"/>
  <c r="E89" i="18"/>
  <c r="E87" i="18"/>
  <c r="F81" i="18" s="1"/>
  <c r="E86" i="18"/>
  <c r="E84" i="18"/>
  <c r="E82" i="18"/>
  <c r="E80" i="18"/>
  <c r="F74" i="18" s="1"/>
  <c r="E79" i="18"/>
  <c r="E77" i="18"/>
  <c r="E75" i="18"/>
  <c r="E73" i="18"/>
  <c r="F67" i="18" s="1"/>
  <c r="E72" i="18"/>
  <c r="E70" i="18"/>
  <c r="E68" i="18"/>
  <c r="E66" i="18"/>
  <c r="F60" i="18" s="1"/>
  <c r="E65" i="18"/>
  <c r="E63" i="18"/>
  <c r="E61" i="18"/>
  <c r="E59" i="18"/>
  <c r="E56" i="18"/>
  <c r="E54" i="18"/>
  <c r="E52" i="18"/>
  <c r="F46" i="18" s="1"/>
  <c r="E51" i="18"/>
  <c r="E49" i="18"/>
  <c r="E47" i="18"/>
  <c r="E45" i="18"/>
  <c r="F39" i="18" s="1"/>
  <c r="E44" i="18"/>
  <c r="E42" i="18"/>
  <c r="E40" i="18"/>
  <c r="E38" i="18"/>
  <c r="E37" i="18"/>
  <c r="E35" i="18"/>
  <c r="E33" i="18"/>
  <c r="E31" i="18"/>
  <c r="E30" i="18"/>
  <c r="E28" i="18"/>
  <c r="E26" i="18"/>
  <c r="E24" i="18"/>
  <c r="E23" i="18"/>
  <c r="E21" i="18"/>
  <c r="E19" i="18"/>
  <c r="E16" i="18"/>
  <c r="E17" i="18"/>
  <c r="E14" i="18"/>
  <c r="E12" i="18"/>
  <c r="C7" i="18"/>
  <c r="C12" i="14"/>
  <c r="E12" i="14" s="1"/>
  <c r="J30" i="14" l="1"/>
  <c r="J34" i="14"/>
  <c r="J38" i="14"/>
  <c r="J31" i="14"/>
  <c r="J35" i="14"/>
  <c r="J39" i="14"/>
  <c r="J32" i="14"/>
  <c r="J36" i="14"/>
  <c r="J40" i="14"/>
  <c r="J37" i="14"/>
  <c r="F46" i="37"/>
  <c r="F53" i="37"/>
  <c r="F46" i="36"/>
  <c r="F53" i="36"/>
  <c r="F74" i="35"/>
  <c r="F81" i="35"/>
  <c r="F32" i="34"/>
  <c r="F39" i="34"/>
  <c r="F32" i="33"/>
  <c r="F39" i="33"/>
  <c r="F46" i="32"/>
  <c r="F53" i="32"/>
  <c r="F67" i="31"/>
  <c r="F74" i="31"/>
  <c r="F60" i="30"/>
  <c r="J33" i="14" s="1"/>
  <c r="F67" i="30"/>
  <c r="F39" i="29"/>
  <c r="F46" i="29"/>
  <c r="F46" i="27"/>
  <c r="F53" i="27"/>
  <c r="F39" i="26"/>
  <c r="F46" i="26"/>
  <c r="F39" i="25"/>
  <c r="F46" i="25"/>
  <c r="F32" i="24"/>
  <c r="F39" i="24"/>
  <c r="F25" i="23"/>
  <c r="F32" i="23"/>
  <c r="F25" i="22"/>
  <c r="F32" i="22"/>
  <c r="F25" i="21"/>
  <c r="F32" i="21"/>
  <c r="F18" i="19"/>
  <c r="F32" i="18"/>
  <c r="F25" i="18"/>
  <c r="F18" i="18"/>
  <c r="F53" i="18"/>
  <c r="F11" i="19"/>
  <c r="F18" i="21"/>
  <c r="F11" i="21"/>
  <c r="F25" i="20"/>
  <c r="F18" i="20"/>
  <c r="F32" i="20"/>
  <c r="F25" i="19"/>
  <c r="F11" i="18"/>
  <c r="J29" i="14"/>
  <c r="B12" i="30"/>
  <c r="B12" i="35"/>
  <c r="B12" i="20"/>
  <c r="B12" i="22"/>
  <c r="B12" i="23"/>
  <c r="B12" i="33"/>
  <c r="B12" i="24"/>
  <c r="B12" i="28"/>
  <c r="B12" i="34"/>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B583" i="34" s="1"/>
  <c r="B584" i="34" s="1"/>
  <c r="B585" i="34" s="1"/>
  <c r="B586" i="34" s="1"/>
  <c r="B587" i="34" s="1"/>
  <c r="B588" i="34" s="1"/>
  <c r="B589" i="34" s="1"/>
  <c r="B590" i="34" s="1"/>
  <c r="B591" i="34" s="1"/>
  <c r="B592" i="34" s="1"/>
  <c r="B593" i="34" s="1"/>
  <c r="B594" i="34" s="1"/>
  <c r="B595" i="34" s="1"/>
  <c r="B596" i="34" s="1"/>
  <c r="B597" i="34" s="1"/>
  <c r="B598" i="34" s="1"/>
  <c r="B12" i="26"/>
  <c r="C11" i="35"/>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C32" i="35" s="1"/>
  <c r="C33" i="35" s="1"/>
  <c r="C34" i="35" s="1"/>
  <c r="C35" i="35" s="1"/>
  <c r="C36" i="35" s="1"/>
  <c r="C37" i="35" s="1"/>
  <c r="C38" i="35" s="1"/>
  <c r="C39" i="35" s="1"/>
  <c r="C40" i="35" s="1"/>
  <c r="C41" i="35" s="1"/>
  <c r="C42" i="35" s="1"/>
  <c r="C43" i="35" s="1"/>
  <c r="C44" i="35" s="1"/>
  <c r="C45" i="35" s="1"/>
  <c r="C46" i="35" s="1"/>
  <c r="C47" i="35" s="1"/>
  <c r="C48" i="35" s="1"/>
  <c r="C49" i="35" s="1"/>
  <c r="C50" i="35" s="1"/>
  <c r="C51" i="35" s="1"/>
  <c r="C52" i="35" s="1"/>
  <c r="C53" i="35" s="1"/>
  <c r="C54" i="35" s="1"/>
  <c r="C55" i="35" s="1"/>
  <c r="C56" i="35" s="1"/>
  <c r="C57" i="35" s="1"/>
  <c r="C58" i="35" s="1"/>
  <c r="C59" i="35" s="1"/>
  <c r="C60" i="35" s="1"/>
  <c r="C61" i="35" s="1"/>
  <c r="C62" i="35" s="1"/>
  <c r="C63" i="35" s="1"/>
  <c r="C64" i="35" s="1"/>
  <c r="C65" i="35" s="1"/>
  <c r="C66" i="35" s="1"/>
  <c r="C67" i="35" s="1"/>
  <c r="C68" i="35" s="1"/>
  <c r="C69" i="35" s="1"/>
  <c r="C70" i="35" s="1"/>
  <c r="C71" i="35" s="1"/>
  <c r="C72" i="35" s="1"/>
  <c r="C73" i="35" s="1"/>
  <c r="C74" i="35" s="1"/>
  <c r="C75" i="35" s="1"/>
  <c r="C76" i="35" s="1"/>
  <c r="C77" i="35" s="1"/>
  <c r="C78" i="35" s="1"/>
  <c r="C79" i="35" s="1"/>
  <c r="C80" i="35" s="1"/>
  <c r="C81" i="35" s="1"/>
  <c r="C82" i="35" s="1"/>
  <c r="C83" i="35" s="1"/>
  <c r="C84" i="35" s="1"/>
  <c r="C85" i="35" s="1"/>
  <c r="C86" i="35" s="1"/>
  <c r="C87" i="35" s="1"/>
  <c r="C88" i="35" s="1"/>
  <c r="C89" i="35" s="1"/>
  <c r="C90" i="35" s="1"/>
  <c r="C91" i="35" s="1"/>
  <c r="C92" i="35" s="1"/>
  <c r="C93" i="35" s="1"/>
  <c r="C94" i="35" s="1"/>
  <c r="C95" i="35" s="1"/>
  <c r="C96" i="35" s="1"/>
  <c r="C97" i="35" s="1"/>
  <c r="C98" i="35" s="1"/>
  <c r="C99" i="35" s="1"/>
  <c r="C100" i="35" s="1"/>
  <c r="C101" i="35" s="1"/>
  <c r="C102" i="35" s="1"/>
  <c r="C103" i="35" s="1"/>
  <c r="C104" i="35" s="1"/>
  <c r="C105" i="35" s="1"/>
  <c r="C106" i="35" s="1"/>
  <c r="C107" i="35" s="1"/>
  <c r="C108" i="35" s="1"/>
  <c r="C109" i="35" s="1"/>
  <c r="C110" i="35" s="1"/>
  <c r="C111" i="35" s="1"/>
  <c r="C112" i="35" s="1"/>
  <c r="C113" i="35" s="1"/>
  <c r="C114" i="35" s="1"/>
  <c r="C115" i="35" s="1"/>
  <c r="C116" i="35" s="1"/>
  <c r="C117" i="35" s="1"/>
  <c r="C118" i="35" s="1"/>
  <c r="C119" i="35" s="1"/>
  <c r="C120" i="35" s="1"/>
  <c r="C121" i="35" s="1"/>
  <c r="C122" i="35" s="1"/>
  <c r="C123" i="35" s="1"/>
  <c r="C124" i="35" s="1"/>
  <c r="C125" i="35" s="1"/>
  <c r="C126" i="35" s="1"/>
  <c r="C127" i="35" s="1"/>
  <c r="C128" i="35" s="1"/>
  <c r="C129" i="35" s="1"/>
  <c r="C130" i="35" s="1"/>
  <c r="C131" i="35" s="1"/>
  <c r="C132" i="35" s="1"/>
  <c r="C133" i="35" s="1"/>
  <c r="C134" i="35" s="1"/>
  <c r="C135" i="35" s="1"/>
  <c r="C136" i="35" s="1"/>
  <c r="C137" i="35" s="1"/>
  <c r="C138" i="35" s="1"/>
  <c r="C139" i="35" s="1"/>
  <c r="C140" i="35" s="1"/>
  <c r="C141" i="35" s="1"/>
  <c r="C142" i="35" s="1"/>
  <c r="C143" i="35" s="1"/>
  <c r="C144" i="35" s="1"/>
  <c r="C145" i="35" s="1"/>
  <c r="C146" i="35" s="1"/>
  <c r="C147" i="35" s="1"/>
  <c r="C148" i="35" s="1"/>
  <c r="C149" i="35" s="1"/>
  <c r="C150" i="35" s="1"/>
  <c r="C151" i="35" s="1"/>
  <c r="C152" i="35" s="1"/>
  <c r="C153" i="35" s="1"/>
  <c r="C154" i="35" s="1"/>
  <c r="C155" i="35" s="1"/>
  <c r="C156" i="35" s="1"/>
  <c r="C157" i="35" s="1"/>
  <c r="C158" i="35" s="1"/>
  <c r="C159" i="35" s="1"/>
  <c r="C160" i="35" s="1"/>
  <c r="C161" i="35" s="1"/>
  <c r="C162" i="35" s="1"/>
  <c r="C163" i="35" s="1"/>
  <c r="C164" i="35" s="1"/>
  <c r="C165" i="35" s="1"/>
  <c r="C166" i="35" s="1"/>
  <c r="C167" i="35" s="1"/>
  <c r="C168" i="35" s="1"/>
  <c r="C169" i="35" s="1"/>
  <c r="C170" i="35" s="1"/>
  <c r="C171" i="35" s="1"/>
  <c r="C172" i="35" s="1"/>
  <c r="C173" i="35" s="1"/>
  <c r="C174" i="35" s="1"/>
  <c r="C175" i="35" s="1"/>
  <c r="C176" i="35" s="1"/>
  <c r="C177" i="35" s="1"/>
  <c r="C178" i="35" s="1"/>
  <c r="C179" i="35" s="1"/>
  <c r="C180" i="35" s="1"/>
  <c r="C181" i="35" s="1"/>
  <c r="C182" i="35" s="1"/>
  <c r="C183" i="35" s="1"/>
  <c r="C184" i="35" s="1"/>
  <c r="C185" i="35" s="1"/>
  <c r="C186" i="35" s="1"/>
  <c r="C187" i="35" s="1"/>
  <c r="C188" i="35" s="1"/>
  <c r="C189" i="35" s="1"/>
  <c r="C190" i="35" s="1"/>
  <c r="C191" i="35" s="1"/>
  <c r="C192" i="35" s="1"/>
  <c r="C193" i="35" s="1"/>
  <c r="C194" i="35" s="1"/>
  <c r="C195" i="35" s="1"/>
  <c r="C196" i="35" s="1"/>
  <c r="C197" i="35" s="1"/>
  <c r="C198" i="35" s="1"/>
  <c r="C199" i="35" s="1"/>
  <c r="C200" i="35" s="1"/>
  <c r="C201" i="35" s="1"/>
  <c r="C202" i="35" s="1"/>
  <c r="C203" i="35" s="1"/>
  <c r="C204" i="35" s="1"/>
  <c r="C205" i="35" s="1"/>
  <c r="C206" i="35" s="1"/>
  <c r="C207" i="35" s="1"/>
  <c r="C208" i="35" s="1"/>
  <c r="C209" i="35" s="1"/>
  <c r="C210" i="35" s="1"/>
  <c r="C211" i="35" s="1"/>
  <c r="C212" i="35" s="1"/>
  <c r="C213" i="35" s="1"/>
  <c r="C214" i="35" s="1"/>
  <c r="C215" i="35" s="1"/>
  <c r="C216" i="35" s="1"/>
  <c r="C217" i="35" s="1"/>
  <c r="C218" i="35" s="1"/>
  <c r="C219" i="35" s="1"/>
  <c r="C220" i="35" s="1"/>
  <c r="C221" i="35" s="1"/>
  <c r="C222" i="35" s="1"/>
  <c r="C223" i="35" s="1"/>
  <c r="C224" i="35" s="1"/>
  <c r="C225" i="35" s="1"/>
  <c r="C226" i="35" s="1"/>
  <c r="C227" i="35" s="1"/>
  <c r="C228" i="35" s="1"/>
  <c r="C229" i="35" s="1"/>
  <c r="C230" i="35" s="1"/>
  <c r="C231" i="35" s="1"/>
  <c r="C232" i="35" s="1"/>
  <c r="C233" i="35" s="1"/>
  <c r="C234" i="35" s="1"/>
  <c r="C235" i="35" s="1"/>
  <c r="C236" i="35" s="1"/>
  <c r="C237" i="35" s="1"/>
  <c r="C238" i="35" s="1"/>
  <c r="C239" i="35" s="1"/>
  <c r="C240" i="35" s="1"/>
  <c r="C241" i="35" s="1"/>
  <c r="C242" i="35" s="1"/>
  <c r="C243" i="35" s="1"/>
  <c r="C244" i="35" s="1"/>
  <c r="C245" i="35" s="1"/>
  <c r="C246" i="35" s="1"/>
  <c r="C247" i="35" s="1"/>
  <c r="C248" i="35" s="1"/>
  <c r="C249" i="35" s="1"/>
  <c r="C250" i="35" s="1"/>
  <c r="C251" i="35" s="1"/>
  <c r="C252" i="35" s="1"/>
  <c r="C253" i="35" s="1"/>
  <c r="C254" i="35" s="1"/>
  <c r="C255" i="35" s="1"/>
  <c r="C256" i="35" s="1"/>
  <c r="C257" i="35" s="1"/>
  <c r="C258" i="35" s="1"/>
  <c r="C259" i="35" s="1"/>
  <c r="C260" i="35" s="1"/>
  <c r="C261" i="35" s="1"/>
  <c r="C262" i="35" s="1"/>
  <c r="C263" i="35" s="1"/>
  <c r="C264" i="35" s="1"/>
  <c r="C265" i="35" s="1"/>
  <c r="C266" i="35" s="1"/>
  <c r="C267" i="35" s="1"/>
  <c r="C268" i="35" s="1"/>
  <c r="C269" i="35" s="1"/>
  <c r="C270" i="35" s="1"/>
  <c r="C271" i="35" s="1"/>
  <c r="C272" i="35" s="1"/>
  <c r="C273" i="35" s="1"/>
  <c r="C274" i="35" s="1"/>
  <c r="C275" i="35" s="1"/>
  <c r="C276" i="35" s="1"/>
  <c r="C277" i="35" s="1"/>
  <c r="C278" i="35" s="1"/>
  <c r="C279" i="35" s="1"/>
  <c r="C280" i="35" s="1"/>
  <c r="C281" i="35" s="1"/>
  <c r="C282" i="35" s="1"/>
  <c r="C283" i="35" s="1"/>
  <c r="C284" i="35" s="1"/>
  <c r="C285" i="35" s="1"/>
  <c r="C286" i="35" s="1"/>
  <c r="C287" i="35" s="1"/>
  <c r="C288" i="35" s="1"/>
  <c r="C289" i="35" s="1"/>
  <c r="C290" i="35" s="1"/>
  <c r="C291" i="35" s="1"/>
  <c r="C292" i="35" s="1"/>
  <c r="C293" i="35" s="1"/>
  <c r="C294" i="35" s="1"/>
  <c r="C295" i="35" s="1"/>
  <c r="C296" i="35" s="1"/>
  <c r="C297" i="35" s="1"/>
  <c r="C298" i="35" s="1"/>
  <c r="C299" i="35" s="1"/>
  <c r="C300" i="35" s="1"/>
  <c r="C301" i="35" s="1"/>
  <c r="C302" i="35" s="1"/>
  <c r="C303" i="35" s="1"/>
  <c r="C304" i="35" s="1"/>
  <c r="C305" i="35" s="1"/>
  <c r="C306" i="35" s="1"/>
  <c r="C307" i="35" s="1"/>
  <c r="C308" i="35" s="1"/>
  <c r="C309" i="35" s="1"/>
  <c r="C310" i="35" s="1"/>
  <c r="C311" i="35" s="1"/>
  <c r="C312" i="35" s="1"/>
  <c r="C313" i="35" s="1"/>
  <c r="C314" i="35" s="1"/>
  <c r="C315" i="35" s="1"/>
  <c r="C316" i="35" s="1"/>
  <c r="C317" i="35" s="1"/>
  <c r="C318" i="35" s="1"/>
  <c r="C319" i="35" s="1"/>
  <c r="C320" i="35" s="1"/>
  <c r="C321" i="35" s="1"/>
  <c r="C322" i="35" s="1"/>
  <c r="C323" i="35" s="1"/>
  <c r="C324" i="35" s="1"/>
  <c r="C325" i="35" s="1"/>
  <c r="C326" i="35" s="1"/>
  <c r="C327" i="35" s="1"/>
  <c r="C328" i="35" s="1"/>
  <c r="C329" i="35" s="1"/>
  <c r="C330" i="35" s="1"/>
  <c r="C331" i="35" s="1"/>
  <c r="C332" i="35" s="1"/>
  <c r="C333" i="35" s="1"/>
  <c r="C334" i="35" s="1"/>
  <c r="C335" i="35" s="1"/>
  <c r="C336" i="35" s="1"/>
  <c r="C337" i="35" s="1"/>
  <c r="C338" i="35" s="1"/>
  <c r="C339" i="35" s="1"/>
  <c r="C340" i="35" s="1"/>
  <c r="C341" i="35" s="1"/>
  <c r="C342" i="35" s="1"/>
  <c r="C343" i="35" s="1"/>
  <c r="C344" i="35" s="1"/>
  <c r="C345" i="35" s="1"/>
  <c r="C346" i="35" s="1"/>
  <c r="C347" i="35" s="1"/>
  <c r="C348" i="35" s="1"/>
  <c r="C349" i="35" s="1"/>
  <c r="C350" i="35" s="1"/>
  <c r="C351" i="35" s="1"/>
  <c r="C352" i="35" s="1"/>
  <c r="C353" i="35" s="1"/>
  <c r="C354" i="35" s="1"/>
  <c r="C355" i="35" s="1"/>
  <c r="C356" i="35" s="1"/>
  <c r="C357" i="35" s="1"/>
  <c r="C358" i="35" s="1"/>
  <c r="C359" i="35" s="1"/>
  <c r="C360" i="35" s="1"/>
  <c r="C361" i="35" s="1"/>
  <c r="C362" i="35" s="1"/>
  <c r="C363" i="35" s="1"/>
  <c r="C364" i="35" s="1"/>
  <c r="C365" i="35" s="1"/>
  <c r="C366" i="35" s="1"/>
  <c r="C367" i="35" s="1"/>
  <c r="C368" i="35" s="1"/>
  <c r="C369" i="35" s="1"/>
  <c r="C370" i="35" s="1"/>
  <c r="C371" i="35" s="1"/>
  <c r="C372" i="35" s="1"/>
  <c r="C373" i="35" s="1"/>
  <c r="C374" i="35" s="1"/>
  <c r="C375" i="35" s="1"/>
  <c r="C376" i="35" s="1"/>
  <c r="C377" i="35" s="1"/>
  <c r="C378" i="35" s="1"/>
  <c r="C379" i="35" s="1"/>
  <c r="C380" i="35" s="1"/>
  <c r="C381" i="35" s="1"/>
  <c r="C382" i="35" s="1"/>
  <c r="C383" i="35" s="1"/>
  <c r="C384" i="35" s="1"/>
  <c r="C385" i="35" s="1"/>
  <c r="C386" i="35" s="1"/>
  <c r="C387" i="35" s="1"/>
  <c r="C388" i="35" s="1"/>
  <c r="C389" i="35" s="1"/>
  <c r="C390" i="35" s="1"/>
  <c r="C391" i="35" s="1"/>
  <c r="C392" i="35" s="1"/>
  <c r="C393" i="35" s="1"/>
  <c r="C394" i="35" s="1"/>
  <c r="C395" i="35" s="1"/>
  <c r="C396" i="35" s="1"/>
  <c r="C397" i="35" s="1"/>
  <c r="C398" i="35" s="1"/>
  <c r="C399" i="35" s="1"/>
  <c r="C400" i="35" s="1"/>
  <c r="C401" i="35" s="1"/>
  <c r="C402" i="35" s="1"/>
  <c r="C403" i="35" s="1"/>
  <c r="C404" i="35" s="1"/>
  <c r="C405" i="35" s="1"/>
  <c r="C406" i="35" s="1"/>
  <c r="C407" i="35" s="1"/>
  <c r="C408" i="35" s="1"/>
  <c r="C409" i="35" s="1"/>
  <c r="C410" i="35" s="1"/>
  <c r="C411" i="35" s="1"/>
  <c r="C412" i="35" s="1"/>
  <c r="C413" i="35" s="1"/>
  <c r="C414" i="35" s="1"/>
  <c r="C415" i="35" s="1"/>
  <c r="C416" i="35" s="1"/>
  <c r="C417" i="35" s="1"/>
  <c r="C418" i="35" s="1"/>
  <c r="C419" i="35" s="1"/>
  <c r="C420" i="35" s="1"/>
  <c r="C421" i="35" s="1"/>
  <c r="C422" i="35" s="1"/>
  <c r="C423" i="35" s="1"/>
  <c r="C424" i="35" s="1"/>
  <c r="C425" i="35" s="1"/>
  <c r="C426" i="35" s="1"/>
  <c r="C427" i="35" s="1"/>
  <c r="C428" i="35" s="1"/>
  <c r="C429" i="35" s="1"/>
  <c r="C430" i="35" s="1"/>
  <c r="C431" i="35" s="1"/>
  <c r="C432" i="35" s="1"/>
  <c r="C433" i="35" s="1"/>
  <c r="C434" i="35" s="1"/>
  <c r="C435" i="35" s="1"/>
  <c r="C436" i="35" s="1"/>
  <c r="C437" i="35" s="1"/>
  <c r="C438" i="35" s="1"/>
  <c r="C439" i="35" s="1"/>
  <c r="C440" i="35" s="1"/>
  <c r="C441" i="35" s="1"/>
  <c r="C442" i="35" s="1"/>
  <c r="C443" i="35" s="1"/>
  <c r="C444" i="35" s="1"/>
  <c r="C445" i="35" s="1"/>
  <c r="C446" i="35" s="1"/>
  <c r="C447" i="35" s="1"/>
  <c r="C448" i="35" s="1"/>
  <c r="C449" i="35" s="1"/>
  <c r="C450" i="35" s="1"/>
  <c r="C451" i="35" s="1"/>
  <c r="C452" i="35" s="1"/>
  <c r="C453" i="35" s="1"/>
  <c r="C454" i="35" s="1"/>
  <c r="C455" i="35" s="1"/>
  <c r="C456" i="35" s="1"/>
  <c r="C457" i="35" s="1"/>
  <c r="C458" i="35" s="1"/>
  <c r="C459" i="35" s="1"/>
  <c r="C460" i="35" s="1"/>
  <c r="C461" i="35" s="1"/>
  <c r="C462" i="35" s="1"/>
  <c r="C463" i="35" s="1"/>
  <c r="C464" i="35" s="1"/>
  <c r="C465" i="35" s="1"/>
  <c r="C466" i="35" s="1"/>
  <c r="C467" i="35" s="1"/>
  <c r="C468" i="35" s="1"/>
  <c r="C469" i="35" s="1"/>
  <c r="C470" i="35" s="1"/>
  <c r="C471" i="35" s="1"/>
  <c r="C472" i="35" s="1"/>
  <c r="C473" i="35" s="1"/>
  <c r="C474" i="35" s="1"/>
  <c r="C475" i="35" s="1"/>
  <c r="C476" i="35" s="1"/>
  <c r="C477" i="35" s="1"/>
  <c r="C478" i="35" s="1"/>
  <c r="C479" i="35" s="1"/>
  <c r="C480" i="35" s="1"/>
  <c r="C481" i="35" s="1"/>
  <c r="C482" i="35" s="1"/>
  <c r="C483" i="35" s="1"/>
  <c r="C484" i="35" s="1"/>
  <c r="C485" i="35" s="1"/>
  <c r="C486" i="35" s="1"/>
  <c r="C487" i="35" s="1"/>
  <c r="C488" i="35" s="1"/>
  <c r="C489" i="35" s="1"/>
  <c r="C490" i="35" s="1"/>
  <c r="C491" i="35" s="1"/>
  <c r="C492" i="35" s="1"/>
  <c r="C493" i="35" s="1"/>
  <c r="C494" i="35" s="1"/>
  <c r="C495" i="35" s="1"/>
  <c r="C496" i="35" s="1"/>
  <c r="C497" i="35" s="1"/>
  <c r="C498" i="35" s="1"/>
  <c r="C499" i="35" s="1"/>
  <c r="C500" i="35" s="1"/>
  <c r="C501" i="35" s="1"/>
  <c r="C502" i="35" s="1"/>
  <c r="C503" i="35" s="1"/>
  <c r="C504" i="35" s="1"/>
  <c r="C505" i="35" s="1"/>
  <c r="C506" i="35" s="1"/>
  <c r="C507" i="35" s="1"/>
  <c r="C508" i="35" s="1"/>
  <c r="C509" i="35" s="1"/>
  <c r="C510" i="35" s="1"/>
  <c r="C511" i="35" s="1"/>
  <c r="C512" i="35" s="1"/>
  <c r="C513" i="35" s="1"/>
  <c r="C514" i="35" s="1"/>
  <c r="C515" i="35" s="1"/>
  <c r="C516" i="35" s="1"/>
  <c r="C517" i="35" s="1"/>
  <c r="C518" i="35" s="1"/>
  <c r="C519" i="35" s="1"/>
  <c r="C520" i="35" s="1"/>
  <c r="C521" i="35" s="1"/>
  <c r="C522" i="35" s="1"/>
  <c r="C523" i="35" s="1"/>
  <c r="C524" i="35" s="1"/>
  <c r="C525" i="35" s="1"/>
  <c r="C526" i="35" s="1"/>
  <c r="C527" i="35" s="1"/>
  <c r="C528" i="35" s="1"/>
  <c r="C529" i="35" s="1"/>
  <c r="C530" i="35" s="1"/>
  <c r="C531" i="35" s="1"/>
  <c r="C532" i="35" s="1"/>
  <c r="C533" i="35" s="1"/>
  <c r="C534" i="35" s="1"/>
  <c r="C535" i="35" s="1"/>
  <c r="C536" i="35" s="1"/>
  <c r="C537" i="35" s="1"/>
  <c r="C538" i="35" s="1"/>
  <c r="C539" i="35" s="1"/>
  <c r="C540" i="35" s="1"/>
  <c r="C541" i="35" s="1"/>
  <c r="C542" i="35" s="1"/>
  <c r="C543" i="35" s="1"/>
  <c r="C544" i="35" s="1"/>
  <c r="C545" i="35" s="1"/>
  <c r="C546" i="35" s="1"/>
  <c r="C547" i="35" s="1"/>
  <c r="C548" i="35" s="1"/>
  <c r="C549" i="35" s="1"/>
  <c r="C550" i="35" s="1"/>
  <c r="C551" i="35" s="1"/>
  <c r="C552" i="35" s="1"/>
  <c r="C553" i="35" s="1"/>
  <c r="C554" i="35" s="1"/>
  <c r="C555" i="35" s="1"/>
  <c r="C556" i="35" s="1"/>
  <c r="C557" i="35" s="1"/>
  <c r="C558" i="35" s="1"/>
  <c r="C559" i="35" s="1"/>
  <c r="C560" i="35" s="1"/>
  <c r="C561" i="35" s="1"/>
  <c r="C562" i="35" s="1"/>
  <c r="C563" i="35" s="1"/>
  <c r="C564" i="35" s="1"/>
  <c r="C565" i="35" s="1"/>
  <c r="C566" i="35" s="1"/>
  <c r="C567" i="35" s="1"/>
  <c r="C568" i="35" s="1"/>
  <c r="C569" i="35" s="1"/>
  <c r="C570" i="35" s="1"/>
  <c r="C571" i="35" s="1"/>
  <c r="C572" i="35" s="1"/>
  <c r="C573" i="35" s="1"/>
  <c r="C574" i="35" s="1"/>
  <c r="C575" i="35" s="1"/>
  <c r="C576" i="35" s="1"/>
  <c r="C577" i="35" s="1"/>
  <c r="C578" i="35" s="1"/>
  <c r="C579" i="35" s="1"/>
  <c r="C580" i="35" s="1"/>
  <c r="C581" i="35" s="1"/>
  <c r="C582" i="35" s="1"/>
  <c r="C583" i="35" s="1"/>
  <c r="C584" i="35" s="1"/>
  <c r="C585" i="35" s="1"/>
  <c r="C586" i="35" s="1"/>
  <c r="C587" i="35" s="1"/>
  <c r="C588" i="35" s="1"/>
  <c r="C589" i="35" s="1"/>
  <c r="C590" i="35" s="1"/>
  <c r="C591" i="35" s="1"/>
  <c r="C592" i="35" s="1"/>
  <c r="C593" i="35" s="1"/>
  <c r="C594" i="35" s="1"/>
  <c r="C595" i="35" s="1"/>
  <c r="C596" i="35" s="1"/>
  <c r="C597" i="35" s="1"/>
  <c r="C598" i="35" s="1"/>
  <c r="J25" i="14"/>
  <c r="J26" i="14"/>
  <c r="B11" i="29"/>
  <c r="C11" i="24"/>
  <c r="C12" i="24" s="1"/>
  <c r="C13" i="24" s="1"/>
  <c r="C14" i="24" s="1"/>
  <c r="C15" i="24" s="1"/>
  <c r="C16" i="24" s="1"/>
  <c r="C17" i="24" s="1"/>
  <c r="C18" i="24" s="1"/>
  <c r="C19" i="24" s="1"/>
  <c r="C20" i="24" s="1"/>
  <c r="C21" i="24" s="1"/>
  <c r="C22" i="24" s="1"/>
  <c r="C23" i="24" s="1"/>
  <c r="C24" i="24" s="1"/>
  <c r="C25" i="24" s="1"/>
  <c r="C26" i="24" s="1"/>
  <c r="C27" i="24" s="1"/>
  <c r="C28" i="24" s="1"/>
  <c r="C29" i="24" s="1"/>
  <c r="C30" i="24" s="1"/>
  <c r="C31" i="24" s="1"/>
  <c r="C32" i="24" s="1"/>
  <c r="C33" i="24" s="1"/>
  <c r="C34" i="24" s="1"/>
  <c r="C35" i="24" s="1"/>
  <c r="C36" i="24" s="1"/>
  <c r="C37" i="24" s="1"/>
  <c r="C38" i="24" s="1"/>
  <c r="C39" i="24" s="1"/>
  <c r="C40" i="24" s="1"/>
  <c r="C41" i="24" s="1"/>
  <c r="C42" i="24" s="1"/>
  <c r="C43" i="24" s="1"/>
  <c r="C44" i="24" s="1"/>
  <c r="C45" i="24" s="1"/>
  <c r="C46" i="24" s="1"/>
  <c r="C47" i="24" s="1"/>
  <c r="C48" i="24" s="1"/>
  <c r="C49" i="24" s="1"/>
  <c r="C50" i="24" s="1"/>
  <c r="C51" i="24" s="1"/>
  <c r="C52" i="24" s="1"/>
  <c r="C53" i="24" s="1"/>
  <c r="C54" i="24" s="1"/>
  <c r="C55" i="24" s="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C85" i="24" s="1"/>
  <c r="C86" i="24" s="1"/>
  <c r="C87" i="24" s="1"/>
  <c r="C88" i="24" s="1"/>
  <c r="C89" i="24" s="1"/>
  <c r="C90" i="24" s="1"/>
  <c r="C91" i="24" s="1"/>
  <c r="C92" i="24" s="1"/>
  <c r="C93" i="24" s="1"/>
  <c r="C94" i="24" s="1"/>
  <c r="C95" i="24" s="1"/>
  <c r="C96" i="24" s="1"/>
  <c r="C97" i="24" s="1"/>
  <c r="C98" i="24" s="1"/>
  <c r="C99" i="24" s="1"/>
  <c r="C100" i="24" s="1"/>
  <c r="C101" i="24" s="1"/>
  <c r="C102" i="24" s="1"/>
  <c r="C103" i="24" s="1"/>
  <c r="C104" i="24" s="1"/>
  <c r="C105" i="24" s="1"/>
  <c r="C106" i="24" s="1"/>
  <c r="C107" i="24" s="1"/>
  <c r="C108" i="24" s="1"/>
  <c r="C109" i="24" s="1"/>
  <c r="C110" i="24" s="1"/>
  <c r="C111" i="24" s="1"/>
  <c r="C112" i="24" s="1"/>
  <c r="C113" i="24" s="1"/>
  <c r="C114" i="24" s="1"/>
  <c r="C115" i="24" s="1"/>
  <c r="C116" i="24" s="1"/>
  <c r="C117" i="24" s="1"/>
  <c r="C118" i="24" s="1"/>
  <c r="C119" i="24" s="1"/>
  <c r="C120" i="24" s="1"/>
  <c r="C121" i="24" s="1"/>
  <c r="C122" i="24" s="1"/>
  <c r="C123" i="24" s="1"/>
  <c r="C124" i="24" s="1"/>
  <c r="C125" i="24" s="1"/>
  <c r="C126" i="24" s="1"/>
  <c r="C127" i="24" s="1"/>
  <c r="C128" i="24" s="1"/>
  <c r="C129" i="24" s="1"/>
  <c r="C130" i="24" s="1"/>
  <c r="C131" i="24" s="1"/>
  <c r="C132" i="24" s="1"/>
  <c r="C133" i="24" s="1"/>
  <c r="C134" i="24" s="1"/>
  <c r="C135" i="24" s="1"/>
  <c r="C136" i="24" s="1"/>
  <c r="C137" i="24" s="1"/>
  <c r="C138" i="24" s="1"/>
  <c r="C139" i="24" s="1"/>
  <c r="C140" i="24" s="1"/>
  <c r="C141" i="24" s="1"/>
  <c r="C142" i="24" s="1"/>
  <c r="C143" i="24" s="1"/>
  <c r="C144" i="24" s="1"/>
  <c r="C145" i="24" s="1"/>
  <c r="C146" i="24" s="1"/>
  <c r="C147" i="24" s="1"/>
  <c r="C148" i="24" s="1"/>
  <c r="C149" i="24" s="1"/>
  <c r="C150" i="24" s="1"/>
  <c r="C151" i="24" s="1"/>
  <c r="C152" i="24" s="1"/>
  <c r="C153" i="24" s="1"/>
  <c r="C154" i="24" s="1"/>
  <c r="C155" i="24" s="1"/>
  <c r="C156" i="24" s="1"/>
  <c r="C157" i="24" s="1"/>
  <c r="C158" i="24" s="1"/>
  <c r="C159" i="24" s="1"/>
  <c r="C160" i="24" s="1"/>
  <c r="C161" i="24" s="1"/>
  <c r="C162" i="24" s="1"/>
  <c r="C163" i="24" s="1"/>
  <c r="C164" i="24" s="1"/>
  <c r="C165" i="24" s="1"/>
  <c r="C166" i="24" s="1"/>
  <c r="C167" i="24" s="1"/>
  <c r="C168" i="24" s="1"/>
  <c r="C169" i="24" s="1"/>
  <c r="C170" i="24" s="1"/>
  <c r="C171" i="24" s="1"/>
  <c r="C172" i="24" s="1"/>
  <c r="C173" i="24" s="1"/>
  <c r="C174" i="24" s="1"/>
  <c r="C175" i="24" s="1"/>
  <c r="C176" i="24" s="1"/>
  <c r="C177" i="24" s="1"/>
  <c r="C178" i="24" s="1"/>
  <c r="C179" i="24" s="1"/>
  <c r="C180" i="24" s="1"/>
  <c r="C181" i="24" s="1"/>
  <c r="C182" i="24" s="1"/>
  <c r="C183" i="24" s="1"/>
  <c r="C184" i="24" s="1"/>
  <c r="C185" i="24" s="1"/>
  <c r="C186" i="24" s="1"/>
  <c r="C187" i="24" s="1"/>
  <c r="C188" i="24" s="1"/>
  <c r="C189" i="24" s="1"/>
  <c r="C190" i="24" s="1"/>
  <c r="C191" i="24" s="1"/>
  <c r="C192" i="24" s="1"/>
  <c r="C193" i="24" s="1"/>
  <c r="C194" i="24" s="1"/>
  <c r="C195" i="24" s="1"/>
  <c r="C196" i="24" s="1"/>
  <c r="C197" i="24" s="1"/>
  <c r="C198" i="24" s="1"/>
  <c r="C199" i="24" s="1"/>
  <c r="C200" i="24" s="1"/>
  <c r="C201" i="24" s="1"/>
  <c r="C202" i="24" s="1"/>
  <c r="C203" i="24" s="1"/>
  <c r="C204" i="24" s="1"/>
  <c r="C205" i="24" s="1"/>
  <c r="C206" i="24" s="1"/>
  <c r="C207" i="24" s="1"/>
  <c r="C208" i="24" s="1"/>
  <c r="C209" i="24" s="1"/>
  <c r="C210" i="24" s="1"/>
  <c r="C211" i="24" s="1"/>
  <c r="C212" i="24" s="1"/>
  <c r="C213" i="24" s="1"/>
  <c r="C214" i="24" s="1"/>
  <c r="C215" i="24" s="1"/>
  <c r="C216" i="24" s="1"/>
  <c r="C217" i="24" s="1"/>
  <c r="C218" i="24" s="1"/>
  <c r="C219" i="24" s="1"/>
  <c r="C220" i="24" s="1"/>
  <c r="C221" i="24" s="1"/>
  <c r="C222" i="24" s="1"/>
  <c r="C223" i="24" s="1"/>
  <c r="C224" i="24" s="1"/>
  <c r="C225" i="24" s="1"/>
  <c r="C226" i="24" s="1"/>
  <c r="C227" i="24" s="1"/>
  <c r="C228" i="24" s="1"/>
  <c r="C229" i="24" s="1"/>
  <c r="C230" i="24" s="1"/>
  <c r="C231" i="24" s="1"/>
  <c r="C232" i="24" s="1"/>
  <c r="C233" i="24" s="1"/>
  <c r="C234" i="24" s="1"/>
  <c r="C235" i="24" s="1"/>
  <c r="C236" i="24" s="1"/>
  <c r="C237" i="24" s="1"/>
  <c r="C238" i="24" s="1"/>
  <c r="C239" i="24" s="1"/>
  <c r="C240" i="24" s="1"/>
  <c r="C241" i="24" s="1"/>
  <c r="C242" i="24" s="1"/>
  <c r="C243" i="24" s="1"/>
  <c r="C244" i="24" s="1"/>
  <c r="C245" i="24" s="1"/>
  <c r="C246" i="24" s="1"/>
  <c r="C247" i="24" s="1"/>
  <c r="C248" i="24" s="1"/>
  <c r="C249" i="24" s="1"/>
  <c r="C250" i="24" s="1"/>
  <c r="C251" i="24" s="1"/>
  <c r="C252" i="24" s="1"/>
  <c r="C253" i="24" s="1"/>
  <c r="C254" i="24" s="1"/>
  <c r="C255" i="24" s="1"/>
  <c r="C256" i="24" s="1"/>
  <c r="C257" i="24" s="1"/>
  <c r="C258" i="24" s="1"/>
  <c r="C259" i="24" s="1"/>
  <c r="C260" i="24" s="1"/>
  <c r="C261" i="24" s="1"/>
  <c r="C262" i="24" s="1"/>
  <c r="C263" i="24" s="1"/>
  <c r="C264" i="24" s="1"/>
  <c r="C265" i="24" s="1"/>
  <c r="C266" i="24" s="1"/>
  <c r="C267" i="24" s="1"/>
  <c r="C268" i="24" s="1"/>
  <c r="C269" i="24" s="1"/>
  <c r="C270" i="24" s="1"/>
  <c r="C271" i="24" s="1"/>
  <c r="C272" i="24" s="1"/>
  <c r="C273" i="24" s="1"/>
  <c r="C274" i="24" s="1"/>
  <c r="C275" i="24" s="1"/>
  <c r="C276" i="24" s="1"/>
  <c r="C277" i="24" s="1"/>
  <c r="C278" i="24" s="1"/>
  <c r="C279" i="24" s="1"/>
  <c r="C280" i="24" s="1"/>
  <c r="C281" i="24" s="1"/>
  <c r="C282" i="24" s="1"/>
  <c r="C283" i="24" s="1"/>
  <c r="C284" i="24" s="1"/>
  <c r="C285" i="24" s="1"/>
  <c r="C286" i="24" s="1"/>
  <c r="C287" i="24" s="1"/>
  <c r="C288" i="24" s="1"/>
  <c r="C289" i="24" s="1"/>
  <c r="C290" i="24" s="1"/>
  <c r="C291" i="24" s="1"/>
  <c r="C292" i="24" s="1"/>
  <c r="C293" i="24" s="1"/>
  <c r="C294" i="24" s="1"/>
  <c r="C295" i="24" s="1"/>
  <c r="C296" i="24" s="1"/>
  <c r="C297" i="24" s="1"/>
  <c r="C298" i="24" s="1"/>
  <c r="C299" i="24" s="1"/>
  <c r="C300" i="24" s="1"/>
  <c r="C301" i="24" s="1"/>
  <c r="C302" i="24" s="1"/>
  <c r="C303" i="24" s="1"/>
  <c r="C304" i="24" s="1"/>
  <c r="C305" i="24" s="1"/>
  <c r="C306" i="24" s="1"/>
  <c r="C307" i="24" s="1"/>
  <c r="C308" i="24" s="1"/>
  <c r="C309" i="24" s="1"/>
  <c r="C310" i="24" s="1"/>
  <c r="C311" i="24" s="1"/>
  <c r="C312" i="24" s="1"/>
  <c r="C313" i="24" s="1"/>
  <c r="C314" i="24" s="1"/>
  <c r="C315" i="24" s="1"/>
  <c r="C316" i="24" s="1"/>
  <c r="C317" i="24" s="1"/>
  <c r="C318" i="24" s="1"/>
  <c r="C319" i="24" s="1"/>
  <c r="C320" i="24" s="1"/>
  <c r="C321" i="24" s="1"/>
  <c r="C322" i="24" s="1"/>
  <c r="C323" i="24" s="1"/>
  <c r="C324" i="24" s="1"/>
  <c r="C325" i="24" s="1"/>
  <c r="C326" i="24" s="1"/>
  <c r="C327" i="24" s="1"/>
  <c r="C328" i="24" s="1"/>
  <c r="C329" i="24" s="1"/>
  <c r="C330" i="24" s="1"/>
  <c r="C331" i="24" s="1"/>
  <c r="C332" i="24" s="1"/>
  <c r="C333" i="24" s="1"/>
  <c r="C334" i="24" s="1"/>
  <c r="C335" i="24" s="1"/>
  <c r="C336" i="24" s="1"/>
  <c r="C337" i="24" s="1"/>
  <c r="C338" i="24" s="1"/>
  <c r="C339" i="24" s="1"/>
  <c r="C340" i="24" s="1"/>
  <c r="C341" i="24" s="1"/>
  <c r="C342" i="24" s="1"/>
  <c r="C343" i="24" s="1"/>
  <c r="C344" i="24" s="1"/>
  <c r="C345" i="24" s="1"/>
  <c r="C346" i="24" s="1"/>
  <c r="C347" i="24" s="1"/>
  <c r="C348" i="24" s="1"/>
  <c r="C349" i="24" s="1"/>
  <c r="C350" i="24" s="1"/>
  <c r="C351" i="24" s="1"/>
  <c r="C352" i="24" s="1"/>
  <c r="C353" i="24" s="1"/>
  <c r="C354" i="24" s="1"/>
  <c r="C355" i="24" s="1"/>
  <c r="C356" i="24" s="1"/>
  <c r="C357" i="24" s="1"/>
  <c r="C358" i="24" s="1"/>
  <c r="C359" i="24" s="1"/>
  <c r="C360" i="24" s="1"/>
  <c r="C361" i="24" s="1"/>
  <c r="C362" i="24" s="1"/>
  <c r="C363" i="24" s="1"/>
  <c r="C364" i="24" s="1"/>
  <c r="C365" i="24" s="1"/>
  <c r="C366" i="24" s="1"/>
  <c r="C367" i="24" s="1"/>
  <c r="C368" i="24" s="1"/>
  <c r="C369" i="24" s="1"/>
  <c r="C370" i="24" s="1"/>
  <c r="C371" i="24" s="1"/>
  <c r="C372" i="24" s="1"/>
  <c r="C373" i="24" s="1"/>
  <c r="C374" i="24" s="1"/>
  <c r="C375" i="24" s="1"/>
  <c r="C376" i="24" s="1"/>
  <c r="C377" i="24" s="1"/>
  <c r="C378" i="24" s="1"/>
  <c r="C379" i="24" s="1"/>
  <c r="C380" i="24" s="1"/>
  <c r="C381" i="24" s="1"/>
  <c r="C382" i="24" s="1"/>
  <c r="C383" i="24" s="1"/>
  <c r="C384" i="24" s="1"/>
  <c r="C385" i="24" s="1"/>
  <c r="C386" i="24" s="1"/>
  <c r="C387" i="24" s="1"/>
  <c r="C388" i="24" s="1"/>
  <c r="C389" i="24" s="1"/>
  <c r="C390" i="24" s="1"/>
  <c r="C391" i="24" s="1"/>
  <c r="C392" i="24" s="1"/>
  <c r="C393" i="24" s="1"/>
  <c r="C394" i="24" s="1"/>
  <c r="C395" i="24" s="1"/>
  <c r="C396" i="24" s="1"/>
  <c r="C397" i="24" s="1"/>
  <c r="C398" i="24" s="1"/>
  <c r="C399" i="24" s="1"/>
  <c r="C400" i="24" s="1"/>
  <c r="C401" i="24" s="1"/>
  <c r="C402" i="24" s="1"/>
  <c r="C403" i="24" s="1"/>
  <c r="C404" i="24" s="1"/>
  <c r="C405" i="24" s="1"/>
  <c r="C406" i="24" s="1"/>
  <c r="C407" i="24" s="1"/>
  <c r="C408" i="24" s="1"/>
  <c r="C409" i="24" s="1"/>
  <c r="C410" i="24" s="1"/>
  <c r="C411" i="24" s="1"/>
  <c r="C412" i="24" s="1"/>
  <c r="C413" i="24" s="1"/>
  <c r="C414" i="24" s="1"/>
  <c r="C415" i="24" s="1"/>
  <c r="C416" i="24" s="1"/>
  <c r="C417" i="24" s="1"/>
  <c r="C418" i="24" s="1"/>
  <c r="C419" i="24" s="1"/>
  <c r="C420" i="24" s="1"/>
  <c r="C421" i="24" s="1"/>
  <c r="C422" i="24" s="1"/>
  <c r="C423" i="24" s="1"/>
  <c r="C424" i="24" s="1"/>
  <c r="C425" i="24" s="1"/>
  <c r="C426" i="24" s="1"/>
  <c r="C427" i="24" s="1"/>
  <c r="C428" i="24" s="1"/>
  <c r="C429" i="24" s="1"/>
  <c r="C430" i="24" s="1"/>
  <c r="C431" i="24" s="1"/>
  <c r="C432" i="24" s="1"/>
  <c r="C433" i="24" s="1"/>
  <c r="C434" i="24" s="1"/>
  <c r="C435" i="24" s="1"/>
  <c r="C436" i="24" s="1"/>
  <c r="C437" i="24" s="1"/>
  <c r="C438" i="24" s="1"/>
  <c r="C439" i="24" s="1"/>
  <c r="C440" i="24" s="1"/>
  <c r="C441" i="24" s="1"/>
  <c r="C442" i="24" s="1"/>
  <c r="C443" i="24" s="1"/>
  <c r="C444" i="24" s="1"/>
  <c r="C445" i="24" s="1"/>
  <c r="C446" i="24" s="1"/>
  <c r="C447" i="24" s="1"/>
  <c r="C448" i="24" s="1"/>
  <c r="C449" i="24" s="1"/>
  <c r="C450" i="24" s="1"/>
  <c r="C451" i="24" s="1"/>
  <c r="C452" i="24" s="1"/>
  <c r="C453" i="24" s="1"/>
  <c r="C454" i="24" s="1"/>
  <c r="C455" i="24" s="1"/>
  <c r="C456" i="24" s="1"/>
  <c r="C457" i="24" s="1"/>
  <c r="C458" i="24" s="1"/>
  <c r="C459" i="24" s="1"/>
  <c r="C460" i="24" s="1"/>
  <c r="C461" i="24" s="1"/>
  <c r="C462" i="24" s="1"/>
  <c r="C463" i="24" s="1"/>
  <c r="C464" i="24" s="1"/>
  <c r="C465" i="24" s="1"/>
  <c r="C466" i="24" s="1"/>
  <c r="C467" i="24" s="1"/>
  <c r="C468" i="24" s="1"/>
  <c r="C469" i="24" s="1"/>
  <c r="C470" i="24" s="1"/>
  <c r="C471" i="24" s="1"/>
  <c r="C472" i="24" s="1"/>
  <c r="C473" i="24" s="1"/>
  <c r="C474" i="24" s="1"/>
  <c r="C475" i="24" s="1"/>
  <c r="C476" i="24" s="1"/>
  <c r="C477" i="24" s="1"/>
  <c r="C478" i="24" s="1"/>
  <c r="C479" i="24" s="1"/>
  <c r="C480" i="24" s="1"/>
  <c r="C481" i="24" s="1"/>
  <c r="C482" i="24" s="1"/>
  <c r="C483" i="24" s="1"/>
  <c r="C484" i="24" s="1"/>
  <c r="C485" i="24" s="1"/>
  <c r="C486" i="24" s="1"/>
  <c r="C487" i="24" s="1"/>
  <c r="C488" i="24" s="1"/>
  <c r="C489" i="24" s="1"/>
  <c r="C490" i="24" s="1"/>
  <c r="C491" i="24" s="1"/>
  <c r="C492" i="24" s="1"/>
  <c r="C493" i="24" s="1"/>
  <c r="C494" i="24" s="1"/>
  <c r="C495" i="24" s="1"/>
  <c r="C496" i="24" s="1"/>
  <c r="C497" i="24" s="1"/>
  <c r="C498" i="24" s="1"/>
  <c r="C499" i="24" s="1"/>
  <c r="C500" i="24" s="1"/>
  <c r="C501" i="24" s="1"/>
  <c r="C502" i="24" s="1"/>
  <c r="C503" i="24" s="1"/>
  <c r="C504" i="24" s="1"/>
  <c r="C505" i="24" s="1"/>
  <c r="C506" i="24" s="1"/>
  <c r="C507" i="24" s="1"/>
  <c r="C508" i="24" s="1"/>
  <c r="C509" i="24" s="1"/>
  <c r="C510" i="24" s="1"/>
  <c r="C511" i="24" s="1"/>
  <c r="C512" i="24" s="1"/>
  <c r="C513" i="24" s="1"/>
  <c r="C514" i="24" s="1"/>
  <c r="C515" i="24" s="1"/>
  <c r="C516" i="24" s="1"/>
  <c r="C517" i="24" s="1"/>
  <c r="C518" i="24" s="1"/>
  <c r="C519" i="24" s="1"/>
  <c r="C520" i="24" s="1"/>
  <c r="C521" i="24" s="1"/>
  <c r="C522" i="24" s="1"/>
  <c r="C523" i="24" s="1"/>
  <c r="C524" i="24" s="1"/>
  <c r="C525" i="24" s="1"/>
  <c r="C526" i="24" s="1"/>
  <c r="C527" i="24" s="1"/>
  <c r="C528" i="24" s="1"/>
  <c r="C529" i="24" s="1"/>
  <c r="C530" i="24" s="1"/>
  <c r="C531" i="24" s="1"/>
  <c r="C532" i="24" s="1"/>
  <c r="C533" i="24" s="1"/>
  <c r="C534" i="24" s="1"/>
  <c r="C535" i="24" s="1"/>
  <c r="C536" i="24" s="1"/>
  <c r="C537" i="24" s="1"/>
  <c r="C538" i="24" s="1"/>
  <c r="C539" i="24" s="1"/>
  <c r="C540" i="24" s="1"/>
  <c r="C541" i="24" s="1"/>
  <c r="C542" i="24" s="1"/>
  <c r="C543" i="24" s="1"/>
  <c r="C544" i="24" s="1"/>
  <c r="C545" i="24" s="1"/>
  <c r="C546" i="24" s="1"/>
  <c r="C547" i="24" s="1"/>
  <c r="C548" i="24" s="1"/>
  <c r="C549" i="24" s="1"/>
  <c r="C550" i="24" s="1"/>
  <c r="C551" i="24" s="1"/>
  <c r="C552" i="24" s="1"/>
  <c r="C553" i="24" s="1"/>
  <c r="C554" i="24" s="1"/>
  <c r="C555" i="24" s="1"/>
  <c r="C556" i="24" s="1"/>
  <c r="C557" i="24" s="1"/>
  <c r="C558" i="24" s="1"/>
  <c r="C559" i="24" s="1"/>
  <c r="C560" i="24" s="1"/>
  <c r="C561" i="24" s="1"/>
  <c r="C562" i="24" s="1"/>
  <c r="C563" i="24" s="1"/>
  <c r="C564" i="24" s="1"/>
  <c r="C565" i="24" s="1"/>
  <c r="C566" i="24" s="1"/>
  <c r="C567" i="24" s="1"/>
  <c r="C568" i="24" s="1"/>
  <c r="C569" i="24" s="1"/>
  <c r="C570" i="24" s="1"/>
  <c r="C571" i="24" s="1"/>
  <c r="C572" i="24" s="1"/>
  <c r="C573" i="24" s="1"/>
  <c r="C574" i="24" s="1"/>
  <c r="C575" i="24" s="1"/>
  <c r="C576" i="24" s="1"/>
  <c r="C577" i="24" s="1"/>
  <c r="C578" i="24" s="1"/>
  <c r="C579" i="24" s="1"/>
  <c r="C580" i="24" s="1"/>
  <c r="C581" i="24" s="1"/>
  <c r="C582" i="24" s="1"/>
  <c r="C583" i="24" s="1"/>
  <c r="C584" i="24" s="1"/>
  <c r="C585" i="24" s="1"/>
  <c r="C586" i="24" s="1"/>
  <c r="C587" i="24" s="1"/>
  <c r="C588" i="24" s="1"/>
  <c r="C589" i="24" s="1"/>
  <c r="C590" i="24" s="1"/>
  <c r="C591" i="24" s="1"/>
  <c r="C592" i="24" s="1"/>
  <c r="C593" i="24" s="1"/>
  <c r="C594" i="24" s="1"/>
  <c r="C595" i="24" s="1"/>
  <c r="C596" i="24" s="1"/>
  <c r="C597" i="24" s="1"/>
  <c r="C598" i="24" s="1"/>
  <c r="B11" i="19"/>
  <c r="C11" i="23"/>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C555" i="23" s="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C11" i="34"/>
  <c r="C12" i="34" s="1"/>
  <c r="C13" i="34" s="1"/>
  <c r="C14" i="34" s="1"/>
  <c r="C15" i="34" s="1"/>
  <c r="C16" i="34" s="1"/>
  <c r="C17" i="34" s="1"/>
  <c r="C18" i="34" s="1"/>
  <c r="C19" i="34" s="1"/>
  <c r="C20" i="34" s="1"/>
  <c r="C21" i="34" s="1"/>
  <c r="C22" i="34" s="1"/>
  <c r="C23" i="34" s="1"/>
  <c r="C24" i="34" s="1"/>
  <c r="C25" i="34" s="1"/>
  <c r="C26" i="34" s="1"/>
  <c r="C27" i="34" s="1"/>
  <c r="C28" i="34" s="1"/>
  <c r="C29" i="34" s="1"/>
  <c r="C30" i="34" s="1"/>
  <c r="C31" i="34" s="1"/>
  <c r="C32" i="34" s="1"/>
  <c r="C33" i="34" s="1"/>
  <c r="C34" i="34" s="1"/>
  <c r="C35" i="34" s="1"/>
  <c r="C36" i="34" s="1"/>
  <c r="C37" i="34" s="1"/>
  <c r="C38" i="34" s="1"/>
  <c r="C39" i="34" s="1"/>
  <c r="C40" i="34" s="1"/>
  <c r="C41" i="34" s="1"/>
  <c r="C42" i="34" s="1"/>
  <c r="C43" i="34" s="1"/>
  <c r="C44" i="34" s="1"/>
  <c r="C45" i="34" s="1"/>
  <c r="C46" i="34" s="1"/>
  <c r="C47" i="34" s="1"/>
  <c r="C48" i="34" s="1"/>
  <c r="C49" i="34" s="1"/>
  <c r="C50" i="34" s="1"/>
  <c r="C51" i="34" s="1"/>
  <c r="C52" i="34" s="1"/>
  <c r="C53" i="34" s="1"/>
  <c r="C54" i="34" s="1"/>
  <c r="C55" i="34" s="1"/>
  <c r="C56" i="34" s="1"/>
  <c r="C57" i="34" s="1"/>
  <c r="C58" i="34" s="1"/>
  <c r="C59" i="34" s="1"/>
  <c r="C60" i="34" s="1"/>
  <c r="C61" i="34" s="1"/>
  <c r="C62" i="34" s="1"/>
  <c r="C63" i="34" s="1"/>
  <c r="C64" i="34" s="1"/>
  <c r="C65" i="34" s="1"/>
  <c r="C66" i="34" s="1"/>
  <c r="C67" i="34" s="1"/>
  <c r="C68" i="34" s="1"/>
  <c r="C69" i="34" s="1"/>
  <c r="C70" i="34" s="1"/>
  <c r="C71" i="34" s="1"/>
  <c r="C72" i="34" s="1"/>
  <c r="C73" i="34" s="1"/>
  <c r="C74" i="34" s="1"/>
  <c r="C75" i="34" s="1"/>
  <c r="C76" i="34" s="1"/>
  <c r="C77" i="34" s="1"/>
  <c r="C78" i="34" s="1"/>
  <c r="C79" i="34" s="1"/>
  <c r="C80" i="34" s="1"/>
  <c r="C81" i="34" s="1"/>
  <c r="C82" i="34" s="1"/>
  <c r="C83" i="34" s="1"/>
  <c r="C84" i="34" s="1"/>
  <c r="C85" i="34" s="1"/>
  <c r="C86" i="34" s="1"/>
  <c r="C87" i="34" s="1"/>
  <c r="C88" i="34" s="1"/>
  <c r="C89" i="34" s="1"/>
  <c r="C90" i="34" s="1"/>
  <c r="C91" i="34" s="1"/>
  <c r="C92" i="34" s="1"/>
  <c r="C93" i="34" s="1"/>
  <c r="C94" i="34" s="1"/>
  <c r="C95" i="34" s="1"/>
  <c r="C96" i="34" s="1"/>
  <c r="C97" i="34" s="1"/>
  <c r="C98" i="34" s="1"/>
  <c r="C99" i="34" s="1"/>
  <c r="C100" i="34" s="1"/>
  <c r="C101" i="34" s="1"/>
  <c r="C102" i="34" s="1"/>
  <c r="C103" i="34" s="1"/>
  <c r="C104" i="34" s="1"/>
  <c r="C105" i="34" s="1"/>
  <c r="C106" i="34" s="1"/>
  <c r="C107" i="34" s="1"/>
  <c r="C108" i="34" s="1"/>
  <c r="C109" i="34" s="1"/>
  <c r="C110" i="34" s="1"/>
  <c r="C111" i="34" s="1"/>
  <c r="C112" i="34" s="1"/>
  <c r="C113" i="34" s="1"/>
  <c r="C114" i="34" s="1"/>
  <c r="C115" i="34" s="1"/>
  <c r="C116" i="34" s="1"/>
  <c r="C117" i="34" s="1"/>
  <c r="C118" i="34" s="1"/>
  <c r="C119" i="34" s="1"/>
  <c r="C120" i="34" s="1"/>
  <c r="C121" i="34" s="1"/>
  <c r="C122" i="34" s="1"/>
  <c r="C123" i="34" s="1"/>
  <c r="C124" i="34" s="1"/>
  <c r="C125" i="34" s="1"/>
  <c r="C126" i="34" s="1"/>
  <c r="C127" i="34" s="1"/>
  <c r="C128" i="34" s="1"/>
  <c r="C129" i="34" s="1"/>
  <c r="C130" i="34" s="1"/>
  <c r="C131" i="34" s="1"/>
  <c r="C132" i="34" s="1"/>
  <c r="C133" i="34" s="1"/>
  <c r="C134" i="34" s="1"/>
  <c r="C135" i="34" s="1"/>
  <c r="C136" i="34" s="1"/>
  <c r="C137" i="34" s="1"/>
  <c r="C138" i="34" s="1"/>
  <c r="C139" i="34" s="1"/>
  <c r="C140" i="34" s="1"/>
  <c r="C141" i="34" s="1"/>
  <c r="C142" i="34" s="1"/>
  <c r="C143" i="34" s="1"/>
  <c r="C144" i="34" s="1"/>
  <c r="C145" i="34" s="1"/>
  <c r="C146" i="34" s="1"/>
  <c r="C147" i="34" s="1"/>
  <c r="C148" i="34" s="1"/>
  <c r="C149" i="34" s="1"/>
  <c r="C150" i="34" s="1"/>
  <c r="C151" i="34" s="1"/>
  <c r="C152" i="34" s="1"/>
  <c r="C153" i="34" s="1"/>
  <c r="C154" i="34" s="1"/>
  <c r="C155" i="34" s="1"/>
  <c r="C156" i="34" s="1"/>
  <c r="C157" i="34" s="1"/>
  <c r="C158" i="34" s="1"/>
  <c r="C159" i="34" s="1"/>
  <c r="C160" i="34" s="1"/>
  <c r="C161" i="34" s="1"/>
  <c r="C162" i="34" s="1"/>
  <c r="C163" i="34" s="1"/>
  <c r="C164" i="34" s="1"/>
  <c r="C165" i="34" s="1"/>
  <c r="C166" i="34" s="1"/>
  <c r="C167" i="34" s="1"/>
  <c r="C168" i="34" s="1"/>
  <c r="C169" i="34" s="1"/>
  <c r="C170" i="34" s="1"/>
  <c r="C171" i="34" s="1"/>
  <c r="C172" i="34" s="1"/>
  <c r="C173" i="34" s="1"/>
  <c r="C174" i="34" s="1"/>
  <c r="C175" i="34" s="1"/>
  <c r="C176" i="34" s="1"/>
  <c r="C177" i="34" s="1"/>
  <c r="C178" i="34" s="1"/>
  <c r="C179" i="34" s="1"/>
  <c r="C180" i="34" s="1"/>
  <c r="C181" i="34" s="1"/>
  <c r="C182" i="34" s="1"/>
  <c r="C183" i="34" s="1"/>
  <c r="C184" i="34" s="1"/>
  <c r="C185" i="34" s="1"/>
  <c r="C186" i="34" s="1"/>
  <c r="C187" i="34" s="1"/>
  <c r="C188" i="34" s="1"/>
  <c r="C189" i="34" s="1"/>
  <c r="C190" i="34" s="1"/>
  <c r="C191" i="34" s="1"/>
  <c r="C192" i="34" s="1"/>
  <c r="C193" i="34" s="1"/>
  <c r="C194" i="34" s="1"/>
  <c r="C195" i="34" s="1"/>
  <c r="C196" i="34" s="1"/>
  <c r="C197" i="34" s="1"/>
  <c r="C198" i="34" s="1"/>
  <c r="C199" i="34" s="1"/>
  <c r="C200" i="34" s="1"/>
  <c r="C201" i="34" s="1"/>
  <c r="C202" i="34" s="1"/>
  <c r="C203" i="34" s="1"/>
  <c r="C204" i="34" s="1"/>
  <c r="C205" i="34" s="1"/>
  <c r="C206" i="34" s="1"/>
  <c r="C207" i="34" s="1"/>
  <c r="C208" i="34" s="1"/>
  <c r="C209" i="34" s="1"/>
  <c r="C210" i="34" s="1"/>
  <c r="C211" i="34" s="1"/>
  <c r="C212" i="34" s="1"/>
  <c r="C213" i="34" s="1"/>
  <c r="C214" i="34" s="1"/>
  <c r="C215" i="34" s="1"/>
  <c r="C216" i="34" s="1"/>
  <c r="C217" i="34" s="1"/>
  <c r="C218" i="34" s="1"/>
  <c r="C219" i="34" s="1"/>
  <c r="C220" i="34" s="1"/>
  <c r="C221" i="34" s="1"/>
  <c r="C222" i="34" s="1"/>
  <c r="C223" i="34" s="1"/>
  <c r="C224" i="34" s="1"/>
  <c r="C225" i="34" s="1"/>
  <c r="C226" i="34" s="1"/>
  <c r="C227" i="34" s="1"/>
  <c r="C228" i="34" s="1"/>
  <c r="C229" i="34" s="1"/>
  <c r="C230" i="34" s="1"/>
  <c r="C231" i="34" s="1"/>
  <c r="C232" i="34" s="1"/>
  <c r="C233" i="34" s="1"/>
  <c r="C234" i="34" s="1"/>
  <c r="C235" i="34" s="1"/>
  <c r="C236" i="34" s="1"/>
  <c r="C237" i="34" s="1"/>
  <c r="C238" i="34" s="1"/>
  <c r="C239" i="34" s="1"/>
  <c r="C240" i="34" s="1"/>
  <c r="C241" i="34" s="1"/>
  <c r="C242" i="34" s="1"/>
  <c r="C243" i="34" s="1"/>
  <c r="C244" i="34" s="1"/>
  <c r="C245" i="34" s="1"/>
  <c r="C246" i="34" s="1"/>
  <c r="C247" i="34" s="1"/>
  <c r="C248" i="34" s="1"/>
  <c r="C249" i="34" s="1"/>
  <c r="C250" i="34" s="1"/>
  <c r="C251" i="34" s="1"/>
  <c r="C252" i="34" s="1"/>
  <c r="C253" i="34" s="1"/>
  <c r="C254" i="34" s="1"/>
  <c r="C255" i="34" s="1"/>
  <c r="C256" i="34" s="1"/>
  <c r="C257" i="34" s="1"/>
  <c r="C258" i="34" s="1"/>
  <c r="C259" i="34" s="1"/>
  <c r="C260" i="34" s="1"/>
  <c r="C261" i="34" s="1"/>
  <c r="C262" i="34" s="1"/>
  <c r="C263" i="34" s="1"/>
  <c r="C264" i="34" s="1"/>
  <c r="C265" i="34" s="1"/>
  <c r="C266" i="34" s="1"/>
  <c r="C267" i="34" s="1"/>
  <c r="C268" i="34" s="1"/>
  <c r="C269" i="34" s="1"/>
  <c r="C270" i="34" s="1"/>
  <c r="C271" i="34" s="1"/>
  <c r="C272" i="34" s="1"/>
  <c r="C273" i="34" s="1"/>
  <c r="C274" i="34" s="1"/>
  <c r="C275" i="34" s="1"/>
  <c r="C276" i="34" s="1"/>
  <c r="C277" i="34" s="1"/>
  <c r="C278" i="34" s="1"/>
  <c r="C279" i="34" s="1"/>
  <c r="C280" i="34" s="1"/>
  <c r="C281" i="34" s="1"/>
  <c r="C282" i="34" s="1"/>
  <c r="C283" i="34" s="1"/>
  <c r="C284" i="34" s="1"/>
  <c r="C285" i="34" s="1"/>
  <c r="C286" i="34" s="1"/>
  <c r="C287" i="34" s="1"/>
  <c r="C288" i="34" s="1"/>
  <c r="C289" i="34" s="1"/>
  <c r="C290" i="34" s="1"/>
  <c r="C291" i="34" s="1"/>
  <c r="C292" i="34" s="1"/>
  <c r="C293" i="34" s="1"/>
  <c r="C294" i="34" s="1"/>
  <c r="C295" i="34" s="1"/>
  <c r="C296" i="34" s="1"/>
  <c r="C297" i="34" s="1"/>
  <c r="C298" i="34" s="1"/>
  <c r="C299" i="34" s="1"/>
  <c r="C300" i="34" s="1"/>
  <c r="C301" i="34" s="1"/>
  <c r="C302" i="34" s="1"/>
  <c r="C303" i="34" s="1"/>
  <c r="C304" i="34" s="1"/>
  <c r="C305" i="34" s="1"/>
  <c r="C306" i="34" s="1"/>
  <c r="C307" i="34" s="1"/>
  <c r="C308" i="34" s="1"/>
  <c r="C309" i="34" s="1"/>
  <c r="C310" i="34" s="1"/>
  <c r="C311" i="34" s="1"/>
  <c r="C312" i="34" s="1"/>
  <c r="C313" i="34" s="1"/>
  <c r="C314" i="34" s="1"/>
  <c r="C315" i="34" s="1"/>
  <c r="C316" i="34" s="1"/>
  <c r="C317" i="34" s="1"/>
  <c r="C318" i="34" s="1"/>
  <c r="C319" i="34" s="1"/>
  <c r="C320" i="34" s="1"/>
  <c r="C321" i="34" s="1"/>
  <c r="C322" i="34" s="1"/>
  <c r="C323" i="34" s="1"/>
  <c r="C324" i="34" s="1"/>
  <c r="C325" i="34" s="1"/>
  <c r="C326" i="34" s="1"/>
  <c r="C327" i="34" s="1"/>
  <c r="C328" i="34" s="1"/>
  <c r="C329" i="34" s="1"/>
  <c r="C330" i="34" s="1"/>
  <c r="C331" i="34" s="1"/>
  <c r="C332" i="34" s="1"/>
  <c r="C333" i="34" s="1"/>
  <c r="C334" i="34" s="1"/>
  <c r="C335" i="34" s="1"/>
  <c r="C336" i="34" s="1"/>
  <c r="C337" i="34" s="1"/>
  <c r="C338" i="34" s="1"/>
  <c r="C339" i="34" s="1"/>
  <c r="C340" i="34" s="1"/>
  <c r="C341" i="34" s="1"/>
  <c r="C342" i="34" s="1"/>
  <c r="C343" i="34" s="1"/>
  <c r="C344" i="34" s="1"/>
  <c r="C345" i="34" s="1"/>
  <c r="C346" i="34" s="1"/>
  <c r="C347" i="34" s="1"/>
  <c r="C348" i="34" s="1"/>
  <c r="C349" i="34" s="1"/>
  <c r="C350" i="34" s="1"/>
  <c r="C351" i="34" s="1"/>
  <c r="C352" i="34" s="1"/>
  <c r="C353" i="34" s="1"/>
  <c r="C354" i="34" s="1"/>
  <c r="C355" i="34" s="1"/>
  <c r="C356" i="34" s="1"/>
  <c r="C357" i="34" s="1"/>
  <c r="C358" i="34" s="1"/>
  <c r="C359" i="34" s="1"/>
  <c r="C360" i="34" s="1"/>
  <c r="C361" i="34" s="1"/>
  <c r="C362" i="34" s="1"/>
  <c r="C363" i="34" s="1"/>
  <c r="C364" i="34" s="1"/>
  <c r="C365" i="34" s="1"/>
  <c r="C366" i="34" s="1"/>
  <c r="C367" i="34" s="1"/>
  <c r="C368" i="34" s="1"/>
  <c r="C369" i="34" s="1"/>
  <c r="C370" i="34" s="1"/>
  <c r="C371" i="34" s="1"/>
  <c r="C372" i="34" s="1"/>
  <c r="C373" i="34" s="1"/>
  <c r="C374" i="34" s="1"/>
  <c r="C375" i="34" s="1"/>
  <c r="C376" i="34" s="1"/>
  <c r="C377" i="34" s="1"/>
  <c r="C378" i="34" s="1"/>
  <c r="C379" i="34" s="1"/>
  <c r="C380" i="34" s="1"/>
  <c r="C381" i="34" s="1"/>
  <c r="C382" i="34" s="1"/>
  <c r="C383" i="34" s="1"/>
  <c r="C384" i="34" s="1"/>
  <c r="C385" i="34" s="1"/>
  <c r="C386" i="34" s="1"/>
  <c r="C387" i="34" s="1"/>
  <c r="C388" i="34" s="1"/>
  <c r="C389" i="34" s="1"/>
  <c r="C390" i="34" s="1"/>
  <c r="C391" i="34" s="1"/>
  <c r="C392" i="34" s="1"/>
  <c r="C393" i="34" s="1"/>
  <c r="C394" i="34" s="1"/>
  <c r="C395" i="34" s="1"/>
  <c r="C396" i="34" s="1"/>
  <c r="C397" i="34" s="1"/>
  <c r="C398" i="34" s="1"/>
  <c r="C399" i="34" s="1"/>
  <c r="C400" i="34" s="1"/>
  <c r="C401" i="34" s="1"/>
  <c r="C402" i="34" s="1"/>
  <c r="C403" i="34" s="1"/>
  <c r="C404" i="34" s="1"/>
  <c r="C405" i="34" s="1"/>
  <c r="C406" i="34" s="1"/>
  <c r="C407" i="34" s="1"/>
  <c r="C408" i="34" s="1"/>
  <c r="C409" i="34" s="1"/>
  <c r="C410" i="34" s="1"/>
  <c r="C411" i="34" s="1"/>
  <c r="C412" i="34" s="1"/>
  <c r="C413" i="34" s="1"/>
  <c r="C414" i="34" s="1"/>
  <c r="C415" i="34" s="1"/>
  <c r="C416" i="34" s="1"/>
  <c r="C417" i="34" s="1"/>
  <c r="C418" i="34" s="1"/>
  <c r="C419" i="34" s="1"/>
  <c r="C420" i="34" s="1"/>
  <c r="C421" i="34" s="1"/>
  <c r="C422" i="34" s="1"/>
  <c r="C423" i="34" s="1"/>
  <c r="C424" i="34" s="1"/>
  <c r="C425" i="34" s="1"/>
  <c r="C426" i="34" s="1"/>
  <c r="C427" i="34" s="1"/>
  <c r="C428" i="34" s="1"/>
  <c r="C429" i="34" s="1"/>
  <c r="C430" i="34" s="1"/>
  <c r="C431" i="34" s="1"/>
  <c r="C432" i="34" s="1"/>
  <c r="C433" i="34" s="1"/>
  <c r="C434" i="34" s="1"/>
  <c r="C435" i="34" s="1"/>
  <c r="C436" i="34" s="1"/>
  <c r="C437" i="34" s="1"/>
  <c r="C438" i="34" s="1"/>
  <c r="C439" i="34" s="1"/>
  <c r="C440" i="34" s="1"/>
  <c r="C441" i="34" s="1"/>
  <c r="C442" i="34" s="1"/>
  <c r="C443" i="34" s="1"/>
  <c r="C444" i="34" s="1"/>
  <c r="C445" i="34" s="1"/>
  <c r="C446" i="34" s="1"/>
  <c r="C447" i="34" s="1"/>
  <c r="C448" i="34" s="1"/>
  <c r="C449" i="34" s="1"/>
  <c r="C450" i="34" s="1"/>
  <c r="C451" i="34" s="1"/>
  <c r="C452" i="34" s="1"/>
  <c r="C453" i="34" s="1"/>
  <c r="C454" i="34" s="1"/>
  <c r="C455" i="34" s="1"/>
  <c r="C456" i="34" s="1"/>
  <c r="C457" i="34" s="1"/>
  <c r="C458" i="34" s="1"/>
  <c r="C459" i="34" s="1"/>
  <c r="C460" i="34" s="1"/>
  <c r="C461" i="34" s="1"/>
  <c r="C462" i="34" s="1"/>
  <c r="C463" i="34" s="1"/>
  <c r="C464" i="34" s="1"/>
  <c r="C465" i="34" s="1"/>
  <c r="C466" i="34" s="1"/>
  <c r="C467" i="34" s="1"/>
  <c r="C468" i="34" s="1"/>
  <c r="C469" i="34" s="1"/>
  <c r="C470" i="34" s="1"/>
  <c r="C471" i="34" s="1"/>
  <c r="C472" i="34" s="1"/>
  <c r="C473" i="34" s="1"/>
  <c r="C474" i="34" s="1"/>
  <c r="C475" i="34" s="1"/>
  <c r="C476" i="34" s="1"/>
  <c r="C477" i="34" s="1"/>
  <c r="C478" i="34" s="1"/>
  <c r="C479" i="34" s="1"/>
  <c r="C480" i="34" s="1"/>
  <c r="C481" i="34" s="1"/>
  <c r="C482" i="34" s="1"/>
  <c r="C483" i="34" s="1"/>
  <c r="C484" i="34" s="1"/>
  <c r="C485" i="34" s="1"/>
  <c r="C486" i="34" s="1"/>
  <c r="C487" i="34" s="1"/>
  <c r="C488" i="34" s="1"/>
  <c r="C489" i="34" s="1"/>
  <c r="C490" i="34" s="1"/>
  <c r="C491" i="34" s="1"/>
  <c r="C492" i="34" s="1"/>
  <c r="C493" i="34" s="1"/>
  <c r="C494" i="34" s="1"/>
  <c r="C495" i="34" s="1"/>
  <c r="C496" i="34" s="1"/>
  <c r="C497" i="34" s="1"/>
  <c r="C498" i="34" s="1"/>
  <c r="C499" i="34" s="1"/>
  <c r="C500" i="34" s="1"/>
  <c r="C501" i="34" s="1"/>
  <c r="C502" i="34" s="1"/>
  <c r="C503" i="34" s="1"/>
  <c r="C504" i="34" s="1"/>
  <c r="C505" i="34" s="1"/>
  <c r="C506" i="34" s="1"/>
  <c r="C507" i="34" s="1"/>
  <c r="C508" i="34" s="1"/>
  <c r="C509" i="34" s="1"/>
  <c r="C510" i="34" s="1"/>
  <c r="C511" i="34" s="1"/>
  <c r="C512" i="34" s="1"/>
  <c r="C513" i="34" s="1"/>
  <c r="C514" i="34" s="1"/>
  <c r="C515" i="34" s="1"/>
  <c r="C516" i="34" s="1"/>
  <c r="C517" i="34" s="1"/>
  <c r="C518" i="34" s="1"/>
  <c r="C519" i="34" s="1"/>
  <c r="C520" i="34" s="1"/>
  <c r="C521" i="34" s="1"/>
  <c r="C522" i="34" s="1"/>
  <c r="C523" i="34" s="1"/>
  <c r="C524" i="34" s="1"/>
  <c r="C525" i="34" s="1"/>
  <c r="C526" i="34" s="1"/>
  <c r="C527" i="34" s="1"/>
  <c r="C528" i="34" s="1"/>
  <c r="C529" i="34" s="1"/>
  <c r="C530" i="34" s="1"/>
  <c r="C531" i="34" s="1"/>
  <c r="C532" i="34" s="1"/>
  <c r="C533" i="34" s="1"/>
  <c r="C534" i="34" s="1"/>
  <c r="C535" i="34" s="1"/>
  <c r="C536" i="34" s="1"/>
  <c r="C537" i="34" s="1"/>
  <c r="C538" i="34" s="1"/>
  <c r="C539" i="34" s="1"/>
  <c r="C540" i="34" s="1"/>
  <c r="C541" i="34" s="1"/>
  <c r="C542" i="34" s="1"/>
  <c r="C543" i="34" s="1"/>
  <c r="C544" i="34" s="1"/>
  <c r="C545" i="34" s="1"/>
  <c r="C546" i="34" s="1"/>
  <c r="C547" i="34" s="1"/>
  <c r="C548" i="34" s="1"/>
  <c r="C549" i="34" s="1"/>
  <c r="C550" i="34" s="1"/>
  <c r="C551" i="34" s="1"/>
  <c r="C552" i="34" s="1"/>
  <c r="C553" i="34" s="1"/>
  <c r="C554" i="34" s="1"/>
  <c r="C555" i="34" s="1"/>
  <c r="C556" i="34" s="1"/>
  <c r="C557" i="34" s="1"/>
  <c r="C558" i="34" s="1"/>
  <c r="C559" i="34" s="1"/>
  <c r="C560" i="34" s="1"/>
  <c r="C561" i="34" s="1"/>
  <c r="C562" i="34" s="1"/>
  <c r="C563" i="34" s="1"/>
  <c r="C564" i="34" s="1"/>
  <c r="C565" i="34" s="1"/>
  <c r="C566" i="34" s="1"/>
  <c r="C567" i="34" s="1"/>
  <c r="C568" i="34" s="1"/>
  <c r="C569" i="34" s="1"/>
  <c r="C570" i="34" s="1"/>
  <c r="C571" i="34" s="1"/>
  <c r="C572" i="34" s="1"/>
  <c r="C573" i="34" s="1"/>
  <c r="C574" i="34" s="1"/>
  <c r="C575" i="34" s="1"/>
  <c r="C576" i="34" s="1"/>
  <c r="C577" i="34" s="1"/>
  <c r="C578" i="34" s="1"/>
  <c r="C579" i="34" s="1"/>
  <c r="C580" i="34" s="1"/>
  <c r="C581" i="34" s="1"/>
  <c r="C582" i="34" s="1"/>
  <c r="C583" i="34" s="1"/>
  <c r="C584" i="34" s="1"/>
  <c r="C585" i="34" s="1"/>
  <c r="C586" i="34" s="1"/>
  <c r="C587" i="34" s="1"/>
  <c r="C588" i="34" s="1"/>
  <c r="C589" i="34" s="1"/>
  <c r="C590" i="34" s="1"/>
  <c r="C591" i="34" s="1"/>
  <c r="C592" i="34" s="1"/>
  <c r="C593" i="34" s="1"/>
  <c r="C594" i="34" s="1"/>
  <c r="C595" i="34" s="1"/>
  <c r="C596" i="34" s="1"/>
  <c r="C597" i="34" s="1"/>
  <c r="C598" i="34" s="1"/>
  <c r="C11" i="30"/>
  <c r="C12" i="30" s="1"/>
  <c r="C13" i="30" s="1"/>
  <c r="C14" i="30" s="1"/>
  <c r="C15" i="30" s="1"/>
  <c r="C16" i="30" s="1"/>
  <c r="C17" i="30" s="1"/>
  <c r="C18" i="30" s="1"/>
  <c r="C19" i="30" s="1"/>
  <c r="C20" i="30" s="1"/>
  <c r="C21" i="30" s="1"/>
  <c r="C22" i="30" s="1"/>
  <c r="C23" i="30" s="1"/>
  <c r="C24" i="30" s="1"/>
  <c r="C25" i="30" s="1"/>
  <c r="C26" i="30" s="1"/>
  <c r="C27" i="30" s="1"/>
  <c r="C28" i="30" s="1"/>
  <c r="C29" i="30" s="1"/>
  <c r="C30" i="30" s="1"/>
  <c r="C31" i="30" s="1"/>
  <c r="C32" i="30" s="1"/>
  <c r="C33" i="30" s="1"/>
  <c r="C34" i="30" s="1"/>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8" i="30" s="1"/>
  <c r="C59" i="30" s="1"/>
  <c r="C60" i="30" s="1"/>
  <c r="C61" i="30" s="1"/>
  <c r="C62" i="30" s="1"/>
  <c r="C63" i="30" s="1"/>
  <c r="C64" i="30" s="1"/>
  <c r="C65" i="30" s="1"/>
  <c r="C66" i="30" s="1"/>
  <c r="C67" i="30" s="1"/>
  <c r="C68" i="30" s="1"/>
  <c r="C69" i="30" s="1"/>
  <c r="C70" i="30" s="1"/>
  <c r="C71" i="30" s="1"/>
  <c r="C72" i="30" s="1"/>
  <c r="C73" i="30" s="1"/>
  <c r="C74" i="30" s="1"/>
  <c r="C75" i="30" s="1"/>
  <c r="C76" i="30" s="1"/>
  <c r="C77" i="30" s="1"/>
  <c r="C78" i="30" s="1"/>
  <c r="C79" i="30" s="1"/>
  <c r="C80" i="30" s="1"/>
  <c r="C81" i="30" s="1"/>
  <c r="C82" i="30" s="1"/>
  <c r="C83" i="30" s="1"/>
  <c r="C84" i="30" s="1"/>
  <c r="C85" i="30" s="1"/>
  <c r="C86" i="30" s="1"/>
  <c r="C87" i="30" s="1"/>
  <c r="C88" i="30" s="1"/>
  <c r="C89" i="30" s="1"/>
  <c r="C90" i="30" s="1"/>
  <c r="C91" i="30" s="1"/>
  <c r="C92" i="30" s="1"/>
  <c r="C93" i="30" s="1"/>
  <c r="C94" i="30" s="1"/>
  <c r="C95" i="30" s="1"/>
  <c r="C96" i="30" s="1"/>
  <c r="C97" i="30" s="1"/>
  <c r="C98" i="30" s="1"/>
  <c r="C99" i="30" s="1"/>
  <c r="C100" i="30" s="1"/>
  <c r="C101" i="30" s="1"/>
  <c r="C102" i="30" s="1"/>
  <c r="C103" i="30" s="1"/>
  <c r="C104" i="30" s="1"/>
  <c r="C105" i="30" s="1"/>
  <c r="C106" i="30" s="1"/>
  <c r="C107" i="30" s="1"/>
  <c r="C108" i="30" s="1"/>
  <c r="C109" i="30" s="1"/>
  <c r="C110" i="30" s="1"/>
  <c r="C111" i="30" s="1"/>
  <c r="C112" i="30" s="1"/>
  <c r="C113" i="30" s="1"/>
  <c r="C114" i="30" s="1"/>
  <c r="C115" i="30" s="1"/>
  <c r="C116" i="30" s="1"/>
  <c r="C117" i="30" s="1"/>
  <c r="C118" i="30" s="1"/>
  <c r="C119" i="30" s="1"/>
  <c r="C120" i="30" s="1"/>
  <c r="C121" i="30" s="1"/>
  <c r="C122" i="30" s="1"/>
  <c r="C123" i="30" s="1"/>
  <c r="C124" i="30" s="1"/>
  <c r="C125" i="30" s="1"/>
  <c r="C126" i="30" s="1"/>
  <c r="C127" i="30" s="1"/>
  <c r="C128" i="30" s="1"/>
  <c r="C129" i="30" s="1"/>
  <c r="C130" i="30" s="1"/>
  <c r="C131" i="30" s="1"/>
  <c r="C132" i="30" s="1"/>
  <c r="C133" i="30" s="1"/>
  <c r="C134" i="30" s="1"/>
  <c r="C135" i="30" s="1"/>
  <c r="C136" i="30" s="1"/>
  <c r="C137" i="30" s="1"/>
  <c r="C138" i="30" s="1"/>
  <c r="C139" i="30" s="1"/>
  <c r="C140" i="30" s="1"/>
  <c r="C141" i="30" s="1"/>
  <c r="C142" i="30" s="1"/>
  <c r="C143" i="30" s="1"/>
  <c r="C144" i="30" s="1"/>
  <c r="C145" i="30" s="1"/>
  <c r="C146" i="30" s="1"/>
  <c r="C147" i="30" s="1"/>
  <c r="C148" i="30" s="1"/>
  <c r="C149" i="30" s="1"/>
  <c r="C150" i="30" s="1"/>
  <c r="C151" i="30" s="1"/>
  <c r="C152" i="30" s="1"/>
  <c r="C153" i="30" s="1"/>
  <c r="C154" i="30" s="1"/>
  <c r="C155" i="30" s="1"/>
  <c r="C156" i="30" s="1"/>
  <c r="C157" i="30" s="1"/>
  <c r="C158" i="30" s="1"/>
  <c r="C159" i="30" s="1"/>
  <c r="C160" i="30" s="1"/>
  <c r="C161" i="30" s="1"/>
  <c r="C162" i="30" s="1"/>
  <c r="C163" i="30" s="1"/>
  <c r="C164" i="30" s="1"/>
  <c r="C165" i="30" s="1"/>
  <c r="C166" i="30" s="1"/>
  <c r="C167" i="30" s="1"/>
  <c r="C168" i="30" s="1"/>
  <c r="C169" i="30" s="1"/>
  <c r="C170" i="30" s="1"/>
  <c r="C171" i="30" s="1"/>
  <c r="C172" i="30" s="1"/>
  <c r="C173" i="30" s="1"/>
  <c r="C174" i="30" s="1"/>
  <c r="C175" i="30" s="1"/>
  <c r="C176" i="30" s="1"/>
  <c r="C177" i="30" s="1"/>
  <c r="C178" i="30" s="1"/>
  <c r="C179" i="30" s="1"/>
  <c r="C180" i="30" s="1"/>
  <c r="C181" i="30" s="1"/>
  <c r="C182" i="30" s="1"/>
  <c r="C183" i="30" s="1"/>
  <c r="C184" i="30" s="1"/>
  <c r="C185" i="30" s="1"/>
  <c r="C186" i="30" s="1"/>
  <c r="C187" i="30" s="1"/>
  <c r="C188" i="30" s="1"/>
  <c r="C189" i="30" s="1"/>
  <c r="C190" i="30" s="1"/>
  <c r="C191" i="30" s="1"/>
  <c r="C192" i="30" s="1"/>
  <c r="C193" i="30" s="1"/>
  <c r="C194" i="30" s="1"/>
  <c r="C195" i="30" s="1"/>
  <c r="C196" i="30" s="1"/>
  <c r="C197" i="30" s="1"/>
  <c r="C198" i="30" s="1"/>
  <c r="C199" i="30" s="1"/>
  <c r="C200" i="30" s="1"/>
  <c r="C201" i="30" s="1"/>
  <c r="C202" i="30" s="1"/>
  <c r="C203" i="30" s="1"/>
  <c r="C204" i="30" s="1"/>
  <c r="C205" i="30" s="1"/>
  <c r="C206" i="30" s="1"/>
  <c r="C207" i="30" s="1"/>
  <c r="C208" i="30" s="1"/>
  <c r="C209" i="30" s="1"/>
  <c r="C210" i="30" s="1"/>
  <c r="C211" i="30" s="1"/>
  <c r="C212" i="30" s="1"/>
  <c r="C213" i="30" s="1"/>
  <c r="C214" i="30" s="1"/>
  <c r="C215" i="30" s="1"/>
  <c r="C216" i="30" s="1"/>
  <c r="C217" i="30" s="1"/>
  <c r="C218" i="30" s="1"/>
  <c r="C219" i="30" s="1"/>
  <c r="C220" i="30" s="1"/>
  <c r="C221" i="30" s="1"/>
  <c r="C222" i="30" s="1"/>
  <c r="C223" i="30" s="1"/>
  <c r="C224" i="30" s="1"/>
  <c r="C225" i="30" s="1"/>
  <c r="C226" i="30" s="1"/>
  <c r="C227" i="30" s="1"/>
  <c r="C228" i="30" s="1"/>
  <c r="C229" i="30" s="1"/>
  <c r="C230" i="30" s="1"/>
  <c r="C231" i="30" s="1"/>
  <c r="C232" i="30" s="1"/>
  <c r="C233" i="30" s="1"/>
  <c r="C234" i="30" s="1"/>
  <c r="C235" i="30" s="1"/>
  <c r="C236" i="30" s="1"/>
  <c r="C237" i="30" s="1"/>
  <c r="C238" i="30" s="1"/>
  <c r="C239" i="30" s="1"/>
  <c r="C240" i="30" s="1"/>
  <c r="C241" i="30" s="1"/>
  <c r="C242" i="30" s="1"/>
  <c r="C243" i="30" s="1"/>
  <c r="C244" i="30" s="1"/>
  <c r="C245" i="30" s="1"/>
  <c r="C246" i="30" s="1"/>
  <c r="C247" i="30" s="1"/>
  <c r="C248" i="30" s="1"/>
  <c r="C249" i="30" s="1"/>
  <c r="C250" i="30" s="1"/>
  <c r="C251" i="30" s="1"/>
  <c r="C252" i="30" s="1"/>
  <c r="C253" i="30" s="1"/>
  <c r="C254" i="30" s="1"/>
  <c r="C255" i="30" s="1"/>
  <c r="C256" i="30" s="1"/>
  <c r="C257" i="30" s="1"/>
  <c r="C258" i="30" s="1"/>
  <c r="C259" i="30" s="1"/>
  <c r="C260" i="30" s="1"/>
  <c r="C261" i="30" s="1"/>
  <c r="C262" i="30" s="1"/>
  <c r="C263" i="30" s="1"/>
  <c r="C264" i="30" s="1"/>
  <c r="C265" i="30" s="1"/>
  <c r="C266" i="30" s="1"/>
  <c r="C267" i="30" s="1"/>
  <c r="C268" i="30" s="1"/>
  <c r="C269" i="30" s="1"/>
  <c r="C270" i="30" s="1"/>
  <c r="C271" i="30" s="1"/>
  <c r="C272" i="30" s="1"/>
  <c r="C273" i="30" s="1"/>
  <c r="C274" i="30" s="1"/>
  <c r="C275" i="30" s="1"/>
  <c r="C276" i="30" s="1"/>
  <c r="C277" i="30" s="1"/>
  <c r="C278" i="30" s="1"/>
  <c r="C279" i="30" s="1"/>
  <c r="C280" i="30" s="1"/>
  <c r="C281" i="30" s="1"/>
  <c r="C282" i="30" s="1"/>
  <c r="C283" i="30" s="1"/>
  <c r="C284" i="30" s="1"/>
  <c r="C285" i="30" s="1"/>
  <c r="C286" i="30" s="1"/>
  <c r="C287" i="30" s="1"/>
  <c r="C288" i="30" s="1"/>
  <c r="C289" i="30" s="1"/>
  <c r="C290" i="30" s="1"/>
  <c r="C291" i="30" s="1"/>
  <c r="C292" i="30" s="1"/>
  <c r="C293" i="30" s="1"/>
  <c r="C294" i="30" s="1"/>
  <c r="C295" i="30" s="1"/>
  <c r="C296" i="30" s="1"/>
  <c r="C297" i="30" s="1"/>
  <c r="C298" i="30" s="1"/>
  <c r="C299" i="30" s="1"/>
  <c r="C300" i="30" s="1"/>
  <c r="C301" i="30" s="1"/>
  <c r="C302" i="30" s="1"/>
  <c r="C303" i="30" s="1"/>
  <c r="C304" i="30" s="1"/>
  <c r="C305" i="30" s="1"/>
  <c r="C306" i="30" s="1"/>
  <c r="C307" i="30" s="1"/>
  <c r="C308" i="30" s="1"/>
  <c r="C309" i="30" s="1"/>
  <c r="C310" i="30" s="1"/>
  <c r="C311" i="30" s="1"/>
  <c r="C312" i="30" s="1"/>
  <c r="C313" i="30" s="1"/>
  <c r="C314" i="30" s="1"/>
  <c r="C315" i="30" s="1"/>
  <c r="C316" i="30" s="1"/>
  <c r="C317" i="30" s="1"/>
  <c r="C318" i="30" s="1"/>
  <c r="C319" i="30" s="1"/>
  <c r="C320" i="30" s="1"/>
  <c r="C321" i="30" s="1"/>
  <c r="C322" i="30" s="1"/>
  <c r="C323" i="30" s="1"/>
  <c r="C324" i="30" s="1"/>
  <c r="C325" i="30" s="1"/>
  <c r="C326" i="30" s="1"/>
  <c r="C327" i="30" s="1"/>
  <c r="C328" i="30" s="1"/>
  <c r="C329" i="30" s="1"/>
  <c r="C330" i="30" s="1"/>
  <c r="C331" i="30" s="1"/>
  <c r="C332" i="30" s="1"/>
  <c r="C333" i="30" s="1"/>
  <c r="C334" i="30" s="1"/>
  <c r="C335" i="30" s="1"/>
  <c r="C336" i="30" s="1"/>
  <c r="C337" i="30" s="1"/>
  <c r="C338" i="30" s="1"/>
  <c r="C339" i="30" s="1"/>
  <c r="C340" i="30" s="1"/>
  <c r="C341" i="30" s="1"/>
  <c r="C342" i="30" s="1"/>
  <c r="C343" i="30" s="1"/>
  <c r="C344" i="30" s="1"/>
  <c r="C345" i="30" s="1"/>
  <c r="C346" i="30" s="1"/>
  <c r="C347" i="30" s="1"/>
  <c r="C348" i="30" s="1"/>
  <c r="C349" i="30" s="1"/>
  <c r="C350" i="30" s="1"/>
  <c r="C351" i="30" s="1"/>
  <c r="C352" i="30" s="1"/>
  <c r="C353" i="30" s="1"/>
  <c r="C354" i="30" s="1"/>
  <c r="C355" i="30" s="1"/>
  <c r="C356" i="30" s="1"/>
  <c r="C357" i="30" s="1"/>
  <c r="C358" i="30" s="1"/>
  <c r="C359" i="30" s="1"/>
  <c r="C360" i="30" s="1"/>
  <c r="C361" i="30" s="1"/>
  <c r="C362" i="30" s="1"/>
  <c r="C363" i="30" s="1"/>
  <c r="C364" i="30" s="1"/>
  <c r="C365" i="30" s="1"/>
  <c r="C366" i="30" s="1"/>
  <c r="C367" i="30" s="1"/>
  <c r="C368" i="30" s="1"/>
  <c r="C369" i="30" s="1"/>
  <c r="C370" i="30" s="1"/>
  <c r="C371" i="30" s="1"/>
  <c r="C372" i="30" s="1"/>
  <c r="C373" i="30" s="1"/>
  <c r="C374" i="30" s="1"/>
  <c r="C375" i="30" s="1"/>
  <c r="C376" i="30" s="1"/>
  <c r="C377" i="30" s="1"/>
  <c r="C378" i="30" s="1"/>
  <c r="C379" i="30" s="1"/>
  <c r="C380" i="30" s="1"/>
  <c r="C381" i="30" s="1"/>
  <c r="C382" i="30" s="1"/>
  <c r="C383" i="30" s="1"/>
  <c r="C384" i="30" s="1"/>
  <c r="C385" i="30" s="1"/>
  <c r="C386" i="30" s="1"/>
  <c r="C387" i="30" s="1"/>
  <c r="C388" i="30" s="1"/>
  <c r="C389" i="30" s="1"/>
  <c r="C390" i="30" s="1"/>
  <c r="C391" i="30" s="1"/>
  <c r="C392" i="30" s="1"/>
  <c r="C393" i="30" s="1"/>
  <c r="C394" i="30" s="1"/>
  <c r="C395" i="30" s="1"/>
  <c r="C396" i="30" s="1"/>
  <c r="C397" i="30" s="1"/>
  <c r="C398" i="30" s="1"/>
  <c r="C399" i="30" s="1"/>
  <c r="C400" i="30" s="1"/>
  <c r="C401" i="30" s="1"/>
  <c r="C402" i="30" s="1"/>
  <c r="C403" i="30" s="1"/>
  <c r="C404" i="30" s="1"/>
  <c r="C405" i="30" s="1"/>
  <c r="C406" i="30" s="1"/>
  <c r="C407" i="30" s="1"/>
  <c r="C408" i="30" s="1"/>
  <c r="C409" i="30" s="1"/>
  <c r="C410" i="30" s="1"/>
  <c r="C411" i="30" s="1"/>
  <c r="C412" i="30" s="1"/>
  <c r="C413" i="30" s="1"/>
  <c r="C414" i="30" s="1"/>
  <c r="C415" i="30" s="1"/>
  <c r="C416" i="30" s="1"/>
  <c r="C417" i="30" s="1"/>
  <c r="C418" i="30" s="1"/>
  <c r="C419" i="30" s="1"/>
  <c r="C420" i="30" s="1"/>
  <c r="C421" i="30" s="1"/>
  <c r="C422" i="30" s="1"/>
  <c r="C423" i="30" s="1"/>
  <c r="C424" i="30" s="1"/>
  <c r="C425" i="30" s="1"/>
  <c r="C426" i="30" s="1"/>
  <c r="C427" i="30" s="1"/>
  <c r="C428" i="30" s="1"/>
  <c r="C429" i="30" s="1"/>
  <c r="C430" i="30" s="1"/>
  <c r="C431" i="30" s="1"/>
  <c r="C432" i="30" s="1"/>
  <c r="C433" i="30" s="1"/>
  <c r="C434" i="30" s="1"/>
  <c r="C435" i="30" s="1"/>
  <c r="C436" i="30" s="1"/>
  <c r="C437" i="30" s="1"/>
  <c r="C438" i="30" s="1"/>
  <c r="C439" i="30" s="1"/>
  <c r="C440" i="30" s="1"/>
  <c r="C441" i="30" s="1"/>
  <c r="C442" i="30" s="1"/>
  <c r="C443" i="30" s="1"/>
  <c r="C444" i="30" s="1"/>
  <c r="C445" i="30" s="1"/>
  <c r="C446" i="30" s="1"/>
  <c r="C447" i="30" s="1"/>
  <c r="C448" i="30" s="1"/>
  <c r="C449" i="30" s="1"/>
  <c r="C450" i="30" s="1"/>
  <c r="C451" i="30" s="1"/>
  <c r="C452" i="30" s="1"/>
  <c r="C453" i="30" s="1"/>
  <c r="C454" i="30" s="1"/>
  <c r="C455" i="30" s="1"/>
  <c r="C456" i="30" s="1"/>
  <c r="C457" i="30" s="1"/>
  <c r="C458" i="30" s="1"/>
  <c r="C459" i="30" s="1"/>
  <c r="C460" i="30" s="1"/>
  <c r="C461" i="30" s="1"/>
  <c r="C462" i="30" s="1"/>
  <c r="C463" i="30" s="1"/>
  <c r="C464" i="30" s="1"/>
  <c r="C465" i="30" s="1"/>
  <c r="C466" i="30" s="1"/>
  <c r="C467" i="30" s="1"/>
  <c r="C468" i="30" s="1"/>
  <c r="C469" i="30" s="1"/>
  <c r="C470" i="30" s="1"/>
  <c r="C471" i="30" s="1"/>
  <c r="C472" i="30" s="1"/>
  <c r="C473" i="30" s="1"/>
  <c r="C474" i="30" s="1"/>
  <c r="C475" i="30" s="1"/>
  <c r="C476" i="30" s="1"/>
  <c r="C477" i="30" s="1"/>
  <c r="C478" i="30" s="1"/>
  <c r="C479" i="30" s="1"/>
  <c r="C480" i="30" s="1"/>
  <c r="C481" i="30" s="1"/>
  <c r="C482" i="30" s="1"/>
  <c r="C483" i="30" s="1"/>
  <c r="C484" i="30" s="1"/>
  <c r="C485" i="30" s="1"/>
  <c r="C486" i="30" s="1"/>
  <c r="C487" i="30" s="1"/>
  <c r="C488" i="30" s="1"/>
  <c r="C489" i="30" s="1"/>
  <c r="C490" i="30" s="1"/>
  <c r="C491" i="30" s="1"/>
  <c r="C492" i="30" s="1"/>
  <c r="C493" i="30" s="1"/>
  <c r="C494" i="30" s="1"/>
  <c r="C495" i="30" s="1"/>
  <c r="C496" i="30" s="1"/>
  <c r="C497" i="30" s="1"/>
  <c r="C498" i="30" s="1"/>
  <c r="C499" i="30" s="1"/>
  <c r="C500" i="30" s="1"/>
  <c r="C501" i="30" s="1"/>
  <c r="C502" i="30" s="1"/>
  <c r="C503" i="30" s="1"/>
  <c r="C504" i="30" s="1"/>
  <c r="C505" i="30" s="1"/>
  <c r="C506" i="30" s="1"/>
  <c r="C507" i="30" s="1"/>
  <c r="C508" i="30" s="1"/>
  <c r="C509" i="30" s="1"/>
  <c r="C510" i="30" s="1"/>
  <c r="C511" i="30" s="1"/>
  <c r="C512" i="30" s="1"/>
  <c r="C513" i="30" s="1"/>
  <c r="C514" i="30" s="1"/>
  <c r="C515" i="30" s="1"/>
  <c r="C516" i="30" s="1"/>
  <c r="C517" i="30" s="1"/>
  <c r="C518" i="30" s="1"/>
  <c r="C519" i="30" s="1"/>
  <c r="C520" i="30" s="1"/>
  <c r="C521" i="30" s="1"/>
  <c r="C522" i="30" s="1"/>
  <c r="C523" i="30" s="1"/>
  <c r="C524" i="30" s="1"/>
  <c r="C525" i="30" s="1"/>
  <c r="C526" i="30" s="1"/>
  <c r="C527" i="30" s="1"/>
  <c r="C528" i="30" s="1"/>
  <c r="C529" i="30" s="1"/>
  <c r="C530" i="30" s="1"/>
  <c r="C531" i="30" s="1"/>
  <c r="C532" i="30" s="1"/>
  <c r="C533" i="30" s="1"/>
  <c r="C534" i="30" s="1"/>
  <c r="C535" i="30" s="1"/>
  <c r="C536" i="30" s="1"/>
  <c r="C537" i="30" s="1"/>
  <c r="C538" i="30" s="1"/>
  <c r="C539" i="30" s="1"/>
  <c r="C540" i="30" s="1"/>
  <c r="C541" i="30" s="1"/>
  <c r="C542" i="30" s="1"/>
  <c r="C543" i="30" s="1"/>
  <c r="C544" i="30" s="1"/>
  <c r="C545" i="30" s="1"/>
  <c r="C546" i="30" s="1"/>
  <c r="C547" i="30" s="1"/>
  <c r="C548" i="30" s="1"/>
  <c r="C549" i="30" s="1"/>
  <c r="C550" i="30" s="1"/>
  <c r="C551" i="30" s="1"/>
  <c r="C552" i="30" s="1"/>
  <c r="C553" i="30" s="1"/>
  <c r="C554" i="30" s="1"/>
  <c r="C555" i="30" s="1"/>
  <c r="C556" i="30" s="1"/>
  <c r="C557" i="30" s="1"/>
  <c r="C558" i="30" s="1"/>
  <c r="C559" i="30" s="1"/>
  <c r="C560" i="30" s="1"/>
  <c r="C561" i="30" s="1"/>
  <c r="C562" i="30" s="1"/>
  <c r="C563" i="30" s="1"/>
  <c r="C564" i="30" s="1"/>
  <c r="C565" i="30" s="1"/>
  <c r="C566" i="30" s="1"/>
  <c r="C567" i="30" s="1"/>
  <c r="C568" i="30" s="1"/>
  <c r="C569" i="30" s="1"/>
  <c r="C570" i="30" s="1"/>
  <c r="C571" i="30" s="1"/>
  <c r="C572" i="30" s="1"/>
  <c r="C573" i="30" s="1"/>
  <c r="C574" i="30" s="1"/>
  <c r="C575" i="30" s="1"/>
  <c r="C576" i="30" s="1"/>
  <c r="C577" i="30" s="1"/>
  <c r="C578" i="30" s="1"/>
  <c r="C579" i="30" s="1"/>
  <c r="C580" i="30" s="1"/>
  <c r="C581" i="30" s="1"/>
  <c r="C582" i="30" s="1"/>
  <c r="C583" i="30" s="1"/>
  <c r="C584" i="30" s="1"/>
  <c r="C585" i="30" s="1"/>
  <c r="C586" i="30" s="1"/>
  <c r="C587" i="30" s="1"/>
  <c r="C588" i="30" s="1"/>
  <c r="C589" i="30" s="1"/>
  <c r="C590" i="30" s="1"/>
  <c r="C591" i="30" s="1"/>
  <c r="C592" i="30" s="1"/>
  <c r="C593" i="30" s="1"/>
  <c r="C594" i="30" s="1"/>
  <c r="C595" i="30" s="1"/>
  <c r="C596" i="30" s="1"/>
  <c r="C597" i="30" s="1"/>
  <c r="C598" i="30" s="1"/>
  <c r="B11" i="32"/>
  <c r="B11" i="36"/>
  <c r="B11" i="37"/>
  <c r="B11" i="21"/>
  <c r="B11" i="25"/>
  <c r="J28" i="14" s="1"/>
  <c r="C11" i="26"/>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C384" i="26" s="1"/>
  <c r="C385" i="26" s="1"/>
  <c r="C386" i="26" s="1"/>
  <c r="C387" i="26" s="1"/>
  <c r="C388" i="26" s="1"/>
  <c r="C389" i="26" s="1"/>
  <c r="C390" i="26" s="1"/>
  <c r="C391" i="26" s="1"/>
  <c r="C392" i="26" s="1"/>
  <c r="C393" i="26" s="1"/>
  <c r="C394" i="26" s="1"/>
  <c r="C395" i="26" s="1"/>
  <c r="C396" i="26" s="1"/>
  <c r="C397" i="26" s="1"/>
  <c r="C398" i="26" s="1"/>
  <c r="C399" i="26" s="1"/>
  <c r="C400" i="26" s="1"/>
  <c r="C401" i="26" s="1"/>
  <c r="C402" i="26" s="1"/>
  <c r="C403" i="26" s="1"/>
  <c r="C404" i="26" s="1"/>
  <c r="C405" i="26" s="1"/>
  <c r="C406" i="26" s="1"/>
  <c r="C407" i="26" s="1"/>
  <c r="C408" i="26" s="1"/>
  <c r="C409" i="26" s="1"/>
  <c r="C410" i="26" s="1"/>
  <c r="C411" i="26" s="1"/>
  <c r="C412" i="26" s="1"/>
  <c r="C413" i="26" s="1"/>
  <c r="C414" i="26" s="1"/>
  <c r="C415" i="26" s="1"/>
  <c r="C416" i="26" s="1"/>
  <c r="C417" i="26" s="1"/>
  <c r="C418" i="26" s="1"/>
  <c r="C419" i="26" s="1"/>
  <c r="C420" i="26" s="1"/>
  <c r="C421" i="26" s="1"/>
  <c r="C422" i="26" s="1"/>
  <c r="C423" i="26" s="1"/>
  <c r="C424" i="26" s="1"/>
  <c r="C425" i="26" s="1"/>
  <c r="C426" i="26" s="1"/>
  <c r="C427" i="26" s="1"/>
  <c r="C428" i="26" s="1"/>
  <c r="C429" i="26" s="1"/>
  <c r="C430" i="26" s="1"/>
  <c r="C431" i="26" s="1"/>
  <c r="C432" i="26" s="1"/>
  <c r="C433" i="26" s="1"/>
  <c r="C434" i="26" s="1"/>
  <c r="C435" i="26" s="1"/>
  <c r="C436" i="26" s="1"/>
  <c r="C437" i="26" s="1"/>
  <c r="C438" i="26" s="1"/>
  <c r="C439" i="26" s="1"/>
  <c r="C440" i="26" s="1"/>
  <c r="C441" i="26" s="1"/>
  <c r="C442" i="26" s="1"/>
  <c r="C443" i="26" s="1"/>
  <c r="C444" i="26" s="1"/>
  <c r="C445" i="26" s="1"/>
  <c r="C446" i="26" s="1"/>
  <c r="C447" i="26" s="1"/>
  <c r="C448" i="26" s="1"/>
  <c r="C449" i="26" s="1"/>
  <c r="C450" i="26" s="1"/>
  <c r="C451" i="26" s="1"/>
  <c r="C452" i="26" s="1"/>
  <c r="C453" i="26" s="1"/>
  <c r="C454" i="26" s="1"/>
  <c r="C455" i="26" s="1"/>
  <c r="C456" i="26" s="1"/>
  <c r="C457" i="26" s="1"/>
  <c r="C458" i="26" s="1"/>
  <c r="C459" i="26" s="1"/>
  <c r="C460" i="26" s="1"/>
  <c r="C461" i="26" s="1"/>
  <c r="C462" i="26" s="1"/>
  <c r="C463" i="26" s="1"/>
  <c r="C464" i="26" s="1"/>
  <c r="C465" i="26" s="1"/>
  <c r="C466" i="26" s="1"/>
  <c r="C467" i="26" s="1"/>
  <c r="C468" i="26" s="1"/>
  <c r="C469" i="26" s="1"/>
  <c r="C470" i="26" s="1"/>
  <c r="C471" i="26" s="1"/>
  <c r="C472" i="26" s="1"/>
  <c r="C473" i="26" s="1"/>
  <c r="C474" i="26" s="1"/>
  <c r="C475" i="26" s="1"/>
  <c r="C476" i="26" s="1"/>
  <c r="C477" i="26" s="1"/>
  <c r="C478" i="26" s="1"/>
  <c r="C479" i="26" s="1"/>
  <c r="C480" i="26" s="1"/>
  <c r="C481" i="26" s="1"/>
  <c r="C482" i="26" s="1"/>
  <c r="C483" i="26" s="1"/>
  <c r="C484" i="26" s="1"/>
  <c r="C485" i="26" s="1"/>
  <c r="C486" i="26" s="1"/>
  <c r="C487" i="26" s="1"/>
  <c r="C488" i="26" s="1"/>
  <c r="C489" i="26" s="1"/>
  <c r="C490" i="26" s="1"/>
  <c r="C491" i="26" s="1"/>
  <c r="C492" i="26" s="1"/>
  <c r="C493" i="26" s="1"/>
  <c r="C494" i="26" s="1"/>
  <c r="C495" i="26" s="1"/>
  <c r="C496" i="26" s="1"/>
  <c r="C497" i="26" s="1"/>
  <c r="C498" i="26" s="1"/>
  <c r="C499" i="26" s="1"/>
  <c r="C500" i="26" s="1"/>
  <c r="C501" i="26" s="1"/>
  <c r="C502" i="26" s="1"/>
  <c r="C503" i="26" s="1"/>
  <c r="C504" i="26" s="1"/>
  <c r="C505" i="26" s="1"/>
  <c r="C506" i="26" s="1"/>
  <c r="C507" i="26" s="1"/>
  <c r="C508" i="26" s="1"/>
  <c r="C509" i="26" s="1"/>
  <c r="C510" i="26" s="1"/>
  <c r="C511" i="26" s="1"/>
  <c r="C512" i="26" s="1"/>
  <c r="C513" i="26" s="1"/>
  <c r="C514" i="26" s="1"/>
  <c r="C515" i="26" s="1"/>
  <c r="C516" i="26" s="1"/>
  <c r="C517" i="26" s="1"/>
  <c r="C518" i="26" s="1"/>
  <c r="C519" i="26" s="1"/>
  <c r="C520" i="26" s="1"/>
  <c r="C521" i="26" s="1"/>
  <c r="C522" i="26" s="1"/>
  <c r="C523" i="26" s="1"/>
  <c r="C524" i="26" s="1"/>
  <c r="C525" i="26" s="1"/>
  <c r="C526" i="26" s="1"/>
  <c r="C527" i="26" s="1"/>
  <c r="C528" i="26" s="1"/>
  <c r="C529" i="26" s="1"/>
  <c r="C530" i="26" s="1"/>
  <c r="C531" i="26" s="1"/>
  <c r="C532" i="26" s="1"/>
  <c r="C533" i="26" s="1"/>
  <c r="C534" i="26" s="1"/>
  <c r="C535" i="26" s="1"/>
  <c r="C536" i="26" s="1"/>
  <c r="C537" i="26" s="1"/>
  <c r="C538" i="26" s="1"/>
  <c r="C539" i="26" s="1"/>
  <c r="C540" i="26" s="1"/>
  <c r="C541" i="26" s="1"/>
  <c r="C542" i="26" s="1"/>
  <c r="C543" i="26" s="1"/>
  <c r="C544" i="26" s="1"/>
  <c r="C545" i="26" s="1"/>
  <c r="C546" i="26" s="1"/>
  <c r="C547" i="26" s="1"/>
  <c r="C548" i="26" s="1"/>
  <c r="C549" i="26" s="1"/>
  <c r="C550" i="26" s="1"/>
  <c r="C551" i="26" s="1"/>
  <c r="C552" i="26" s="1"/>
  <c r="C553" i="26" s="1"/>
  <c r="C554" i="26" s="1"/>
  <c r="C555" i="26" s="1"/>
  <c r="C556" i="26" s="1"/>
  <c r="C557" i="26" s="1"/>
  <c r="C558" i="26" s="1"/>
  <c r="C559" i="26" s="1"/>
  <c r="C560" i="26" s="1"/>
  <c r="C561" i="26" s="1"/>
  <c r="C562" i="26" s="1"/>
  <c r="C563" i="26" s="1"/>
  <c r="C564" i="26" s="1"/>
  <c r="C565" i="26" s="1"/>
  <c r="C566" i="26" s="1"/>
  <c r="C567" i="26" s="1"/>
  <c r="C568" i="26" s="1"/>
  <c r="C569" i="26" s="1"/>
  <c r="C570" i="26" s="1"/>
  <c r="C571" i="26" s="1"/>
  <c r="C572" i="26" s="1"/>
  <c r="C573" i="26" s="1"/>
  <c r="C574" i="26" s="1"/>
  <c r="C575" i="26" s="1"/>
  <c r="C576" i="26" s="1"/>
  <c r="C577" i="26" s="1"/>
  <c r="C578" i="26" s="1"/>
  <c r="C579" i="26" s="1"/>
  <c r="C580" i="26" s="1"/>
  <c r="C581" i="26" s="1"/>
  <c r="C582" i="26" s="1"/>
  <c r="C583" i="26" s="1"/>
  <c r="C584" i="26" s="1"/>
  <c r="C585" i="26" s="1"/>
  <c r="C586" i="26" s="1"/>
  <c r="C587" i="26" s="1"/>
  <c r="C588" i="26" s="1"/>
  <c r="C589" i="26" s="1"/>
  <c r="C590" i="26" s="1"/>
  <c r="C591" i="26" s="1"/>
  <c r="C592" i="26" s="1"/>
  <c r="C593" i="26" s="1"/>
  <c r="C594" i="26" s="1"/>
  <c r="C595" i="26" s="1"/>
  <c r="C596" i="26" s="1"/>
  <c r="C597" i="26" s="1"/>
  <c r="C598" i="26" s="1"/>
  <c r="B11" i="27"/>
  <c r="C11" i="28"/>
  <c r="C12" i="28" s="1"/>
  <c r="C13" i="28" s="1"/>
  <c r="C14" i="28" s="1"/>
  <c r="C15" i="28" s="1"/>
  <c r="C16" i="28" s="1"/>
  <c r="C17" i="28" s="1"/>
  <c r="C18" i="28" s="1"/>
  <c r="C19" i="28" s="1"/>
  <c r="C20" i="28" s="1"/>
  <c r="C21" i="28" s="1"/>
  <c r="C22" i="28" s="1"/>
  <c r="C23" i="28" s="1"/>
  <c r="C24" i="28" s="1"/>
  <c r="C25" i="28" s="1"/>
  <c r="C26" i="28" s="1"/>
  <c r="C27" i="28" s="1"/>
  <c r="C28" i="28" s="1"/>
  <c r="C29" i="28" s="1"/>
  <c r="C30" i="28" s="1"/>
  <c r="C31" i="28" s="1"/>
  <c r="C32" i="28" s="1"/>
  <c r="C33" i="28" s="1"/>
  <c r="C34" i="28" s="1"/>
  <c r="C35" i="28" s="1"/>
  <c r="C36" i="28" s="1"/>
  <c r="C37" i="28" s="1"/>
  <c r="C38" i="28" s="1"/>
  <c r="C39" i="28" s="1"/>
  <c r="C40" i="28" s="1"/>
  <c r="C41" i="28" s="1"/>
  <c r="C42" i="28" s="1"/>
  <c r="C43" i="28" s="1"/>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65" i="28" s="1"/>
  <c r="C66" i="28" s="1"/>
  <c r="C67" i="28" s="1"/>
  <c r="C68" i="28" s="1"/>
  <c r="C69" i="28" s="1"/>
  <c r="C70" i="28" s="1"/>
  <c r="C71" i="28" s="1"/>
  <c r="C72" i="28" s="1"/>
  <c r="C73" i="28" s="1"/>
  <c r="C74" i="28" s="1"/>
  <c r="C75" i="28" s="1"/>
  <c r="C76" i="28" s="1"/>
  <c r="C77" i="28" s="1"/>
  <c r="C78" i="28" s="1"/>
  <c r="C79" i="28" s="1"/>
  <c r="C80" i="28" s="1"/>
  <c r="C81" i="28" s="1"/>
  <c r="C82" i="28" s="1"/>
  <c r="C83" i="28" s="1"/>
  <c r="C84" i="28" s="1"/>
  <c r="C85" i="28" s="1"/>
  <c r="C86" i="28" s="1"/>
  <c r="C87" i="28" s="1"/>
  <c r="C88" i="28" s="1"/>
  <c r="C89" i="28" s="1"/>
  <c r="C90" i="28" s="1"/>
  <c r="C91" i="28" s="1"/>
  <c r="C92" i="28" s="1"/>
  <c r="C93" i="28" s="1"/>
  <c r="C94" i="28" s="1"/>
  <c r="C95" i="28" s="1"/>
  <c r="C96" i="28" s="1"/>
  <c r="C97" i="28" s="1"/>
  <c r="C98" i="28" s="1"/>
  <c r="C99" i="28" s="1"/>
  <c r="C100" i="28" s="1"/>
  <c r="C101" i="28" s="1"/>
  <c r="C102" i="28" s="1"/>
  <c r="C103" i="28" s="1"/>
  <c r="C104" i="28" s="1"/>
  <c r="C105" i="28" s="1"/>
  <c r="C106" i="28" s="1"/>
  <c r="C107" i="28" s="1"/>
  <c r="C108" i="28" s="1"/>
  <c r="C109" i="28" s="1"/>
  <c r="C110" i="28" s="1"/>
  <c r="C111" i="28" s="1"/>
  <c r="C112" i="28" s="1"/>
  <c r="C113" i="28" s="1"/>
  <c r="C114" i="28" s="1"/>
  <c r="C115" i="28" s="1"/>
  <c r="C116" i="28" s="1"/>
  <c r="C117" i="28" s="1"/>
  <c r="C118" i="28" s="1"/>
  <c r="C119" i="28" s="1"/>
  <c r="C120" i="28" s="1"/>
  <c r="C121" i="28" s="1"/>
  <c r="C122" i="28" s="1"/>
  <c r="C123" i="28" s="1"/>
  <c r="C124" i="28" s="1"/>
  <c r="C125" i="28" s="1"/>
  <c r="C126" i="28" s="1"/>
  <c r="C127" i="28" s="1"/>
  <c r="C128" i="28" s="1"/>
  <c r="C129" i="28" s="1"/>
  <c r="C130" i="28" s="1"/>
  <c r="C131" i="28" s="1"/>
  <c r="C132" i="28" s="1"/>
  <c r="C133" i="28" s="1"/>
  <c r="C134" i="28" s="1"/>
  <c r="C135" i="28" s="1"/>
  <c r="C136" i="28" s="1"/>
  <c r="C137" i="28" s="1"/>
  <c r="C138" i="28" s="1"/>
  <c r="C139" i="28" s="1"/>
  <c r="C140" i="28" s="1"/>
  <c r="C141" i="28" s="1"/>
  <c r="C142" i="28" s="1"/>
  <c r="C143" i="28" s="1"/>
  <c r="C144" i="28" s="1"/>
  <c r="C145" i="28" s="1"/>
  <c r="C146" i="28" s="1"/>
  <c r="C147" i="28" s="1"/>
  <c r="C148" i="28" s="1"/>
  <c r="C149" i="28" s="1"/>
  <c r="C150" i="28" s="1"/>
  <c r="C151" i="28" s="1"/>
  <c r="C152" i="28" s="1"/>
  <c r="C153" i="28" s="1"/>
  <c r="C154" i="28" s="1"/>
  <c r="C155" i="28" s="1"/>
  <c r="C156" i="28" s="1"/>
  <c r="C157" i="28" s="1"/>
  <c r="C158" i="28" s="1"/>
  <c r="C159" i="28" s="1"/>
  <c r="C160" i="28" s="1"/>
  <c r="C161" i="28" s="1"/>
  <c r="C162" i="28" s="1"/>
  <c r="C163" i="28" s="1"/>
  <c r="C164" i="28" s="1"/>
  <c r="C165" i="28" s="1"/>
  <c r="C166" i="28" s="1"/>
  <c r="C167" i="28" s="1"/>
  <c r="C168" i="28" s="1"/>
  <c r="C169" i="28" s="1"/>
  <c r="C170" i="28" s="1"/>
  <c r="C171" i="28" s="1"/>
  <c r="C172" i="28" s="1"/>
  <c r="C173" i="28" s="1"/>
  <c r="C174" i="28" s="1"/>
  <c r="C175" i="28" s="1"/>
  <c r="C176" i="28" s="1"/>
  <c r="C177" i="28" s="1"/>
  <c r="C178" i="28" s="1"/>
  <c r="C179" i="28" s="1"/>
  <c r="C180" i="28" s="1"/>
  <c r="C181" i="28" s="1"/>
  <c r="C182" i="28" s="1"/>
  <c r="C183" i="28" s="1"/>
  <c r="C184" i="28" s="1"/>
  <c r="C185" i="28" s="1"/>
  <c r="C186" i="28" s="1"/>
  <c r="C187" i="28" s="1"/>
  <c r="C188" i="28" s="1"/>
  <c r="C189" i="28" s="1"/>
  <c r="C190" i="28" s="1"/>
  <c r="C191" i="28" s="1"/>
  <c r="C192" i="28" s="1"/>
  <c r="C193" i="28" s="1"/>
  <c r="C194" i="28" s="1"/>
  <c r="C195" i="28" s="1"/>
  <c r="C196" i="28" s="1"/>
  <c r="C197" i="28" s="1"/>
  <c r="C198" i="28" s="1"/>
  <c r="C199" i="28" s="1"/>
  <c r="C200" i="28" s="1"/>
  <c r="C201" i="28" s="1"/>
  <c r="C202" i="28" s="1"/>
  <c r="C203" i="28" s="1"/>
  <c r="C204" i="28" s="1"/>
  <c r="C205" i="28" s="1"/>
  <c r="C206" i="28" s="1"/>
  <c r="C207" i="28" s="1"/>
  <c r="C208" i="28" s="1"/>
  <c r="C209" i="28" s="1"/>
  <c r="C210" i="28" s="1"/>
  <c r="C211" i="28" s="1"/>
  <c r="C212" i="28" s="1"/>
  <c r="C213" i="28" s="1"/>
  <c r="C214" i="28" s="1"/>
  <c r="C215" i="28" s="1"/>
  <c r="C216" i="28" s="1"/>
  <c r="C217" i="28" s="1"/>
  <c r="C218" i="28" s="1"/>
  <c r="C219" i="28" s="1"/>
  <c r="C220" i="28" s="1"/>
  <c r="C221" i="28" s="1"/>
  <c r="C222" i="28" s="1"/>
  <c r="C223" i="28" s="1"/>
  <c r="C224" i="28" s="1"/>
  <c r="C225" i="28" s="1"/>
  <c r="C226" i="28" s="1"/>
  <c r="C227" i="28" s="1"/>
  <c r="C228" i="28" s="1"/>
  <c r="C229" i="28" s="1"/>
  <c r="C230" i="28" s="1"/>
  <c r="C231" i="28" s="1"/>
  <c r="C232" i="28" s="1"/>
  <c r="C233" i="28" s="1"/>
  <c r="C234" i="28" s="1"/>
  <c r="C235" i="28" s="1"/>
  <c r="C236" i="28" s="1"/>
  <c r="C237" i="28" s="1"/>
  <c r="C238" i="28" s="1"/>
  <c r="C239" i="28" s="1"/>
  <c r="C240" i="28" s="1"/>
  <c r="C241" i="28" s="1"/>
  <c r="C242" i="28" s="1"/>
  <c r="C243" i="28" s="1"/>
  <c r="C244" i="28" s="1"/>
  <c r="C245" i="28" s="1"/>
  <c r="C246" i="28" s="1"/>
  <c r="C247" i="28" s="1"/>
  <c r="C248" i="28" s="1"/>
  <c r="C249" i="28" s="1"/>
  <c r="C250" i="28" s="1"/>
  <c r="C251" i="28" s="1"/>
  <c r="C252" i="28" s="1"/>
  <c r="C253" i="28" s="1"/>
  <c r="C254" i="28" s="1"/>
  <c r="C255" i="28" s="1"/>
  <c r="C256" i="28" s="1"/>
  <c r="C257" i="28" s="1"/>
  <c r="C258" i="28" s="1"/>
  <c r="C259" i="28" s="1"/>
  <c r="C260" i="28" s="1"/>
  <c r="C261" i="28" s="1"/>
  <c r="C262" i="28" s="1"/>
  <c r="C263" i="28" s="1"/>
  <c r="C264" i="28" s="1"/>
  <c r="C265" i="28" s="1"/>
  <c r="C266" i="28" s="1"/>
  <c r="C267" i="28" s="1"/>
  <c r="C268" i="28" s="1"/>
  <c r="C269" i="28" s="1"/>
  <c r="C270" i="28" s="1"/>
  <c r="C271" i="28" s="1"/>
  <c r="C272" i="28" s="1"/>
  <c r="C273" i="28" s="1"/>
  <c r="C274" i="28" s="1"/>
  <c r="C275" i="28" s="1"/>
  <c r="C276" i="28" s="1"/>
  <c r="C277" i="28" s="1"/>
  <c r="C278" i="28" s="1"/>
  <c r="C279" i="28" s="1"/>
  <c r="C280" i="28" s="1"/>
  <c r="C281" i="28" s="1"/>
  <c r="C282" i="28" s="1"/>
  <c r="C283" i="28" s="1"/>
  <c r="C284" i="28" s="1"/>
  <c r="C285" i="28" s="1"/>
  <c r="C286" i="28" s="1"/>
  <c r="C287" i="28" s="1"/>
  <c r="C288" i="28" s="1"/>
  <c r="C289" i="28" s="1"/>
  <c r="C290" i="28" s="1"/>
  <c r="C291" i="28" s="1"/>
  <c r="C292" i="28" s="1"/>
  <c r="C293" i="28" s="1"/>
  <c r="C294" i="28" s="1"/>
  <c r="C295" i="28" s="1"/>
  <c r="C296" i="28" s="1"/>
  <c r="C297" i="28" s="1"/>
  <c r="C298" i="28" s="1"/>
  <c r="C299" i="28" s="1"/>
  <c r="C300" i="28" s="1"/>
  <c r="C301" i="28" s="1"/>
  <c r="C302" i="28" s="1"/>
  <c r="C303" i="28" s="1"/>
  <c r="C304" i="28" s="1"/>
  <c r="C305" i="28" s="1"/>
  <c r="C306" i="28" s="1"/>
  <c r="C307" i="28" s="1"/>
  <c r="C308" i="28" s="1"/>
  <c r="C309" i="28" s="1"/>
  <c r="C310" i="28" s="1"/>
  <c r="C311" i="28" s="1"/>
  <c r="C312" i="28" s="1"/>
  <c r="C313" i="28" s="1"/>
  <c r="C314" i="28" s="1"/>
  <c r="C315" i="28" s="1"/>
  <c r="C316" i="28" s="1"/>
  <c r="C317" i="28" s="1"/>
  <c r="C318" i="28" s="1"/>
  <c r="C319" i="28" s="1"/>
  <c r="C320" i="28" s="1"/>
  <c r="C321" i="28" s="1"/>
  <c r="C322" i="28" s="1"/>
  <c r="C323" i="28" s="1"/>
  <c r="C324" i="28" s="1"/>
  <c r="C325" i="28" s="1"/>
  <c r="C326" i="28" s="1"/>
  <c r="C327" i="28" s="1"/>
  <c r="C328" i="28" s="1"/>
  <c r="C329" i="28" s="1"/>
  <c r="C330" i="28" s="1"/>
  <c r="C331" i="28" s="1"/>
  <c r="C332" i="28" s="1"/>
  <c r="C333" i="28" s="1"/>
  <c r="C334" i="28" s="1"/>
  <c r="C335" i="28" s="1"/>
  <c r="C336" i="28" s="1"/>
  <c r="C337" i="28" s="1"/>
  <c r="C338" i="28" s="1"/>
  <c r="C339" i="28" s="1"/>
  <c r="C340" i="28" s="1"/>
  <c r="C341" i="28" s="1"/>
  <c r="C342" i="28" s="1"/>
  <c r="C343" i="28" s="1"/>
  <c r="C344" i="28" s="1"/>
  <c r="C345" i="28" s="1"/>
  <c r="C346" i="28" s="1"/>
  <c r="C347" i="28" s="1"/>
  <c r="C348" i="28" s="1"/>
  <c r="C349" i="28" s="1"/>
  <c r="C350" i="28" s="1"/>
  <c r="C351" i="28" s="1"/>
  <c r="C352" i="28" s="1"/>
  <c r="C353" i="28" s="1"/>
  <c r="C354" i="28" s="1"/>
  <c r="C355" i="28" s="1"/>
  <c r="C356" i="28" s="1"/>
  <c r="C357" i="28" s="1"/>
  <c r="C358" i="28" s="1"/>
  <c r="C359" i="28" s="1"/>
  <c r="C360" i="28" s="1"/>
  <c r="C361" i="28" s="1"/>
  <c r="C362" i="28" s="1"/>
  <c r="C363" i="28" s="1"/>
  <c r="C364" i="28" s="1"/>
  <c r="C365" i="28" s="1"/>
  <c r="C366" i="28" s="1"/>
  <c r="C367" i="28" s="1"/>
  <c r="C368" i="28" s="1"/>
  <c r="C369" i="28" s="1"/>
  <c r="C370" i="28" s="1"/>
  <c r="C371" i="28" s="1"/>
  <c r="C372" i="28" s="1"/>
  <c r="C373" i="28" s="1"/>
  <c r="C374" i="28" s="1"/>
  <c r="C375" i="28" s="1"/>
  <c r="C376" i="28" s="1"/>
  <c r="C377" i="28" s="1"/>
  <c r="C378" i="28" s="1"/>
  <c r="C379" i="28" s="1"/>
  <c r="C380" i="28" s="1"/>
  <c r="C381" i="28" s="1"/>
  <c r="C382" i="28" s="1"/>
  <c r="C383" i="28" s="1"/>
  <c r="C384" i="28" s="1"/>
  <c r="C385" i="28" s="1"/>
  <c r="C386" i="28" s="1"/>
  <c r="C387" i="28" s="1"/>
  <c r="C388" i="28" s="1"/>
  <c r="C389" i="28" s="1"/>
  <c r="C390" i="28" s="1"/>
  <c r="C391" i="28" s="1"/>
  <c r="C392" i="28" s="1"/>
  <c r="C393" i="28" s="1"/>
  <c r="C394" i="28" s="1"/>
  <c r="C395" i="28" s="1"/>
  <c r="C396" i="28" s="1"/>
  <c r="C397" i="28" s="1"/>
  <c r="C398" i="28" s="1"/>
  <c r="C399" i="28" s="1"/>
  <c r="C400" i="28" s="1"/>
  <c r="C401" i="28" s="1"/>
  <c r="C402" i="28" s="1"/>
  <c r="C403" i="28" s="1"/>
  <c r="C404" i="28" s="1"/>
  <c r="C405" i="28" s="1"/>
  <c r="C406" i="28" s="1"/>
  <c r="C407" i="28" s="1"/>
  <c r="C408" i="28" s="1"/>
  <c r="C409" i="28" s="1"/>
  <c r="C410" i="28" s="1"/>
  <c r="C411" i="28" s="1"/>
  <c r="C412" i="28" s="1"/>
  <c r="C413" i="28" s="1"/>
  <c r="C414" i="28" s="1"/>
  <c r="C415" i="28" s="1"/>
  <c r="C416" i="28" s="1"/>
  <c r="C417" i="28" s="1"/>
  <c r="C418" i="28" s="1"/>
  <c r="C419" i="28" s="1"/>
  <c r="C420" i="28" s="1"/>
  <c r="C421" i="28" s="1"/>
  <c r="C422" i="28" s="1"/>
  <c r="C423" i="28" s="1"/>
  <c r="C424" i="28" s="1"/>
  <c r="C425" i="28" s="1"/>
  <c r="C426" i="28" s="1"/>
  <c r="C427" i="28" s="1"/>
  <c r="C428" i="28" s="1"/>
  <c r="C429" i="28" s="1"/>
  <c r="C430" i="28" s="1"/>
  <c r="C431" i="28" s="1"/>
  <c r="C432" i="28" s="1"/>
  <c r="C433" i="28" s="1"/>
  <c r="C434" i="28" s="1"/>
  <c r="C435" i="28" s="1"/>
  <c r="C436" i="28" s="1"/>
  <c r="C437" i="28" s="1"/>
  <c r="C438" i="28" s="1"/>
  <c r="C439" i="28" s="1"/>
  <c r="C440" i="28" s="1"/>
  <c r="C441" i="28" s="1"/>
  <c r="C442" i="28" s="1"/>
  <c r="C443" i="28" s="1"/>
  <c r="C444" i="28" s="1"/>
  <c r="C445" i="28" s="1"/>
  <c r="C446" i="28" s="1"/>
  <c r="C447" i="28" s="1"/>
  <c r="C448" i="28" s="1"/>
  <c r="C449" i="28" s="1"/>
  <c r="C450" i="28" s="1"/>
  <c r="C451" i="28" s="1"/>
  <c r="C452" i="28" s="1"/>
  <c r="C453" i="28" s="1"/>
  <c r="C454" i="28" s="1"/>
  <c r="C455" i="28" s="1"/>
  <c r="C456" i="28" s="1"/>
  <c r="C457" i="28" s="1"/>
  <c r="C458" i="28" s="1"/>
  <c r="C459" i="28" s="1"/>
  <c r="C460" i="28" s="1"/>
  <c r="C461" i="28" s="1"/>
  <c r="C462" i="28" s="1"/>
  <c r="C463" i="28" s="1"/>
  <c r="C464" i="28" s="1"/>
  <c r="C465" i="28" s="1"/>
  <c r="C466" i="28" s="1"/>
  <c r="C467" i="28" s="1"/>
  <c r="C468" i="28" s="1"/>
  <c r="C469" i="28" s="1"/>
  <c r="C470" i="28" s="1"/>
  <c r="C471" i="28" s="1"/>
  <c r="C472" i="28" s="1"/>
  <c r="C473" i="28" s="1"/>
  <c r="C474" i="28" s="1"/>
  <c r="C475" i="28" s="1"/>
  <c r="C476" i="28" s="1"/>
  <c r="C477" i="28" s="1"/>
  <c r="C478" i="28" s="1"/>
  <c r="C479" i="28" s="1"/>
  <c r="C480" i="28" s="1"/>
  <c r="C481" i="28" s="1"/>
  <c r="C482" i="28" s="1"/>
  <c r="C483" i="28" s="1"/>
  <c r="C484" i="28" s="1"/>
  <c r="C485" i="28" s="1"/>
  <c r="C486" i="28" s="1"/>
  <c r="C487" i="28" s="1"/>
  <c r="C488" i="28" s="1"/>
  <c r="C489" i="28" s="1"/>
  <c r="C490" i="28" s="1"/>
  <c r="C491" i="28" s="1"/>
  <c r="C492" i="28" s="1"/>
  <c r="C493" i="28" s="1"/>
  <c r="C494" i="28" s="1"/>
  <c r="C495" i="28" s="1"/>
  <c r="C496" i="28" s="1"/>
  <c r="C497" i="28" s="1"/>
  <c r="C498" i="28" s="1"/>
  <c r="C499" i="28" s="1"/>
  <c r="C500" i="28" s="1"/>
  <c r="C501" i="28" s="1"/>
  <c r="C502" i="28" s="1"/>
  <c r="C503" i="28" s="1"/>
  <c r="C504" i="28" s="1"/>
  <c r="C505" i="28" s="1"/>
  <c r="C506" i="28" s="1"/>
  <c r="C507" i="28" s="1"/>
  <c r="C508" i="28" s="1"/>
  <c r="C509" i="28" s="1"/>
  <c r="C510" i="28" s="1"/>
  <c r="C511" i="28" s="1"/>
  <c r="C512" i="28" s="1"/>
  <c r="C513" i="28" s="1"/>
  <c r="C514" i="28" s="1"/>
  <c r="C515" i="28" s="1"/>
  <c r="C516" i="28" s="1"/>
  <c r="C517" i="28" s="1"/>
  <c r="C518" i="28" s="1"/>
  <c r="C519" i="28" s="1"/>
  <c r="C520" i="28" s="1"/>
  <c r="C521" i="28" s="1"/>
  <c r="C522" i="28" s="1"/>
  <c r="C523" i="28" s="1"/>
  <c r="C524" i="28" s="1"/>
  <c r="C525" i="28" s="1"/>
  <c r="C526" i="28" s="1"/>
  <c r="C527" i="28" s="1"/>
  <c r="C528" i="28" s="1"/>
  <c r="C529" i="28" s="1"/>
  <c r="C530" i="28" s="1"/>
  <c r="C531" i="28" s="1"/>
  <c r="C532" i="28" s="1"/>
  <c r="C533" i="28" s="1"/>
  <c r="C534" i="28" s="1"/>
  <c r="C535" i="28" s="1"/>
  <c r="C536" i="28" s="1"/>
  <c r="C537" i="28" s="1"/>
  <c r="C538" i="28" s="1"/>
  <c r="C539" i="28" s="1"/>
  <c r="C540" i="28" s="1"/>
  <c r="C541" i="28" s="1"/>
  <c r="C542" i="28" s="1"/>
  <c r="C543" i="28" s="1"/>
  <c r="C544" i="28" s="1"/>
  <c r="C545" i="28" s="1"/>
  <c r="C546" i="28" s="1"/>
  <c r="C547" i="28" s="1"/>
  <c r="C548" i="28" s="1"/>
  <c r="C549" i="28" s="1"/>
  <c r="C550" i="28" s="1"/>
  <c r="C551" i="28" s="1"/>
  <c r="C552" i="28" s="1"/>
  <c r="C553" i="28" s="1"/>
  <c r="C554" i="28" s="1"/>
  <c r="C555" i="28" s="1"/>
  <c r="C556" i="28" s="1"/>
  <c r="C557" i="28" s="1"/>
  <c r="C558" i="28" s="1"/>
  <c r="C559" i="28" s="1"/>
  <c r="C560" i="28" s="1"/>
  <c r="C561" i="28" s="1"/>
  <c r="C562" i="28" s="1"/>
  <c r="C563" i="28" s="1"/>
  <c r="C564" i="28" s="1"/>
  <c r="C565" i="28" s="1"/>
  <c r="C566" i="28" s="1"/>
  <c r="C567" i="28" s="1"/>
  <c r="C568" i="28" s="1"/>
  <c r="C569" i="28" s="1"/>
  <c r="C570" i="28" s="1"/>
  <c r="C571" i="28" s="1"/>
  <c r="C572" i="28" s="1"/>
  <c r="C573" i="28" s="1"/>
  <c r="C574" i="28" s="1"/>
  <c r="C575" i="28" s="1"/>
  <c r="C576" i="28" s="1"/>
  <c r="C577" i="28" s="1"/>
  <c r="C578" i="28" s="1"/>
  <c r="C579" i="28" s="1"/>
  <c r="C580" i="28" s="1"/>
  <c r="C581" i="28" s="1"/>
  <c r="C582" i="28" s="1"/>
  <c r="C583" i="28" s="1"/>
  <c r="C584" i="28" s="1"/>
  <c r="C585" i="28" s="1"/>
  <c r="C586" i="28" s="1"/>
  <c r="C587" i="28" s="1"/>
  <c r="C588" i="28" s="1"/>
  <c r="C589" i="28" s="1"/>
  <c r="C590" i="28" s="1"/>
  <c r="C591" i="28" s="1"/>
  <c r="C592" i="28" s="1"/>
  <c r="C593" i="28" s="1"/>
  <c r="C594" i="28" s="1"/>
  <c r="C595" i="28" s="1"/>
  <c r="C596" i="28" s="1"/>
  <c r="C597" i="28" s="1"/>
  <c r="C598" i="28" s="1"/>
  <c r="B11" i="31"/>
  <c r="C11" i="33"/>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C48" i="33" s="1"/>
  <c r="C49" i="33" s="1"/>
  <c r="C50" i="33" s="1"/>
  <c r="C51" i="33" s="1"/>
  <c r="C52" i="33" s="1"/>
  <c r="C53" i="33" s="1"/>
  <c r="C54" i="33" s="1"/>
  <c r="C55" i="33" s="1"/>
  <c r="C56" i="33" s="1"/>
  <c r="C57" i="33" s="1"/>
  <c r="C58" i="33" s="1"/>
  <c r="C59" i="33" s="1"/>
  <c r="C60" i="33" s="1"/>
  <c r="C61" i="33" s="1"/>
  <c r="C62" i="33" s="1"/>
  <c r="C63" i="33" s="1"/>
  <c r="C64" i="33" s="1"/>
  <c r="C65" i="33" s="1"/>
  <c r="C66" i="33" s="1"/>
  <c r="C67" i="33" s="1"/>
  <c r="C68" i="33" s="1"/>
  <c r="C69" i="33" s="1"/>
  <c r="C70" i="33" s="1"/>
  <c r="C71" i="33" s="1"/>
  <c r="C72" i="33" s="1"/>
  <c r="C73" i="33" s="1"/>
  <c r="C74" i="33" s="1"/>
  <c r="C75" i="33" s="1"/>
  <c r="C76" i="33" s="1"/>
  <c r="C77" i="33" s="1"/>
  <c r="C78" i="33" s="1"/>
  <c r="C79" i="33" s="1"/>
  <c r="C80" i="33" s="1"/>
  <c r="C81" i="33" s="1"/>
  <c r="C82" i="33" s="1"/>
  <c r="C83" i="33" s="1"/>
  <c r="C84" i="33" s="1"/>
  <c r="C85" i="33" s="1"/>
  <c r="C86" i="33" s="1"/>
  <c r="C87" i="33" s="1"/>
  <c r="C88" i="33" s="1"/>
  <c r="C89" i="33" s="1"/>
  <c r="C90" i="33" s="1"/>
  <c r="C91" i="33" s="1"/>
  <c r="C92" i="33" s="1"/>
  <c r="C93" i="33" s="1"/>
  <c r="C94" i="33" s="1"/>
  <c r="C95" i="33" s="1"/>
  <c r="C96" i="33" s="1"/>
  <c r="C97" i="33" s="1"/>
  <c r="C98" i="33" s="1"/>
  <c r="C99" i="33" s="1"/>
  <c r="C100" i="33" s="1"/>
  <c r="C101" i="33" s="1"/>
  <c r="C102" i="33" s="1"/>
  <c r="C103" i="33" s="1"/>
  <c r="C104" i="33" s="1"/>
  <c r="C105" i="33" s="1"/>
  <c r="C106" i="33" s="1"/>
  <c r="C107" i="33" s="1"/>
  <c r="C108" i="33" s="1"/>
  <c r="C109" i="33" s="1"/>
  <c r="C110" i="33" s="1"/>
  <c r="C111" i="33" s="1"/>
  <c r="C112" i="33" s="1"/>
  <c r="C113" i="33" s="1"/>
  <c r="C114" i="33" s="1"/>
  <c r="C115" i="33" s="1"/>
  <c r="C116" i="33" s="1"/>
  <c r="C117" i="33" s="1"/>
  <c r="C118" i="33" s="1"/>
  <c r="C119" i="33" s="1"/>
  <c r="C120" i="33" s="1"/>
  <c r="C121" i="33" s="1"/>
  <c r="C122" i="33" s="1"/>
  <c r="C123" i="33" s="1"/>
  <c r="C124" i="33" s="1"/>
  <c r="C125" i="33" s="1"/>
  <c r="C126" i="33" s="1"/>
  <c r="C127" i="33" s="1"/>
  <c r="C128" i="33" s="1"/>
  <c r="C129" i="33" s="1"/>
  <c r="C130" i="33" s="1"/>
  <c r="C131" i="33" s="1"/>
  <c r="C132" i="33" s="1"/>
  <c r="C133" i="33" s="1"/>
  <c r="C134" i="33" s="1"/>
  <c r="C135" i="33" s="1"/>
  <c r="C136" i="33" s="1"/>
  <c r="C137" i="33" s="1"/>
  <c r="C138" i="33" s="1"/>
  <c r="C139" i="33" s="1"/>
  <c r="C140" i="33" s="1"/>
  <c r="C141" i="33" s="1"/>
  <c r="C142" i="33" s="1"/>
  <c r="C143" i="33" s="1"/>
  <c r="C144" i="33" s="1"/>
  <c r="C145" i="33" s="1"/>
  <c r="C146" i="33" s="1"/>
  <c r="C147" i="33" s="1"/>
  <c r="C148" i="33" s="1"/>
  <c r="C149" i="33" s="1"/>
  <c r="C150" i="33" s="1"/>
  <c r="C151" i="33" s="1"/>
  <c r="C152" i="33" s="1"/>
  <c r="C153" i="33" s="1"/>
  <c r="C154" i="33" s="1"/>
  <c r="C155" i="33" s="1"/>
  <c r="C156" i="33" s="1"/>
  <c r="C157" i="33" s="1"/>
  <c r="C158" i="33" s="1"/>
  <c r="C159" i="33" s="1"/>
  <c r="C160" i="33" s="1"/>
  <c r="C161" i="33" s="1"/>
  <c r="C162" i="33" s="1"/>
  <c r="C163" i="33" s="1"/>
  <c r="C164" i="33" s="1"/>
  <c r="C165" i="33" s="1"/>
  <c r="C166" i="33" s="1"/>
  <c r="C167" i="33" s="1"/>
  <c r="C168" i="33" s="1"/>
  <c r="C169" i="33" s="1"/>
  <c r="C170" i="33" s="1"/>
  <c r="C171" i="33" s="1"/>
  <c r="C172" i="33" s="1"/>
  <c r="C173" i="33" s="1"/>
  <c r="C174" i="33" s="1"/>
  <c r="C175" i="33" s="1"/>
  <c r="C176" i="33" s="1"/>
  <c r="C177" i="33" s="1"/>
  <c r="C178" i="33" s="1"/>
  <c r="C179" i="33" s="1"/>
  <c r="C180" i="33" s="1"/>
  <c r="C181" i="33" s="1"/>
  <c r="C182" i="33" s="1"/>
  <c r="C183" i="33" s="1"/>
  <c r="C184" i="33" s="1"/>
  <c r="C185" i="33" s="1"/>
  <c r="C186" i="33" s="1"/>
  <c r="C187" i="33" s="1"/>
  <c r="C188" i="33" s="1"/>
  <c r="C189" i="33" s="1"/>
  <c r="C190" i="33" s="1"/>
  <c r="C191" i="33" s="1"/>
  <c r="C192" i="33" s="1"/>
  <c r="C193" i="33" s="1"/>
  <c r="C194" i="33" s="1"/>
  <c r="C195" i="33" s="1"/>
  <c r="C196" i="33" s="1"/>
  <c r="C197" i="33" s="1"/>
  <c r="C198" i="33" s="1"/>
  <c r="C199" i="33" s="1"/>
  <c r="C200" i="33" s="1"/>
  <c r="C201" i="33" s="1"/>
  <c r="C202" i="33" s="1"/>
  <c r="C203" i="33" s="1"/>
  <c r="C204" i="33" s="1"/>
  <c r="C205" i="33" s="1"/>
  <c r="C206" i="33" s="1"/>
  <c r="C207" i="33" s="1"/>
  <c r="C208" i="33" s="1"/>
  <c r="C209" i="33" s="1"/>
  <c r="C210" i="33" s="1"/>
  <c r="C211" i="33" s="1"/>
  <c r="C212" i="33" s="1"/>
  <c r="C213" i="33" s="1"/>
  <c r="C214" i="33" s="1"/>
  <c r="C215" i="33" s="1"/>
  <c r="C216" i="33" s="1"/>
  <c r="C217" i="33" s="1"/>
  <c r="C218" i="33" s="1"/>
  <c r="C219" i="33" s="1"/>
  <c r="C220" i="33" s="1"/>
  <c r="C221" i="33" s="1"/>
  <c r="C222" i="33" s="1"/>
  <c r="C223" i="33" s="1"/>
  <c r="C224" i="33" s="1"/>
  <c r="C225" i="33" s="1"/>
  <c r="C226" i="33" s="1"/>
  <c r="C227" i="33" s="1"/>
  <c r="C228" i="33" s="1"/>
  <c r="C229" i="33" s="1"/>
  <c r="C230" i="33" s="1"/>
  <c r="C231" i="33" s="1"/>
  <c r="C232" i="33" s="1"/>
  <c r="C233" i="33" s="1"/>
  <c r="C234" i="33" s="1"/>
  <c r="C235" i="33" s="1"/>
  <c r="C236" i="33" s="1"/>
  <c r="C237" i="33" s="1"/>
  <c r="C238" i="33" s="1"/>
  <c r="C239" i="33" s="1"/>
  <c r="C240" i="33" s="1"/>
  <c r="C241" i="33" s="1"/>
  <c r="C242" i="33" s="1"/>
  <c r="C243" i="33" s="1"/>
  <c r="C244" i="33" s="1"/>
  <c r="C245" i="33" s="1"/>
  <c r="C246" i="33" s="1"/>
  <c r="C247" i="33" s="1"/>
  <c r="C248" i="33" s="1"/>
  <c r="C249" i="33" s="1"/>
  <c r="C250" i="33" s="1"/>
  <c r="C251" i="33" s="1"/>
  <c r="C252" i="33" s="1"/>
  <c r="C253" i="33" s="1"/>
  <c r="C254" i="33" s="1"/>
  <c r="C255" i="33" s="1"/>
  <c r="C256" i="33" s="1"/>
  <c r="C257" i="33" s="1"/>
  <c r="C258" i="33" s="1"/>
  <c r="C259" i="33" s="1"/>
  <c r="C260" i="33" s="1"/>
  <c r="C261" i="33" s="1"/>
  <c r="C262" i="33" s="1"/>
  <c r="C263" i="33" s="1"/>
  <c r="C264" i="33" s="1"/>
  <c r="C265" i="33" s="1"/>
  <c r="C266" i="33" s="1"/>
  <c r="C267" i="33" s="1"/>
  <c r="C268" i="33" s="1"/>
  <c r="C269" i="33" s="1"/>
  <c r="C270" i="33" s="1"/>
  <c r="C271" i="33" s="1"/>
  <c r="C272" i="33" s="1"/>
  <c r="C273" i="33" s="1"/>
  <c r="C274" i="33" s="1"/>
  <c r="C275" i="33" s="1"/>
  <c r="C276" i="33" s="1"/>
  <c r="C277" i="33" s="1"/>
  <c r="C278" i="33" s="1"/>
  <c r="C279" i="33" s="1"/>
  <c r="C280" i="33" s="1"/>
  <c r="C281" i="33" s="1"/>
  <c r="C282" i="33" s="1"/>
  <c r="C283" i="33" s="1"/>
  <c r="C284" i="33" s="1"/>
  <c r="C285" i="33" s="1"/>
  <c r="C286" i="33" s="1"/>
  <c r="C287" i="33" s="1"/>
  <c r="C288" i="33" s="1"/>
  <c r="C289" i="33" s="1"/>
  <c r="C290" i="33" s="1"/>
  <c r="C291" i="33" s="1"/>
  <c r="C292" i="33" s="1"/>
  <c r="C293" i="33" s="1"/>
  <c r="C294" i="33" s="1"/>
  <c r="C295" i="33" s="1"/>
  <c r="C296" i="33" s="1"/>
  <c r="C297" i="33" s="1"/>
  <c r="C298" i="33" s="1"/>
  <c r="C299" i="33" s="1"/>
  <c r="C300" i="33" s="1"/>
  <c r="C301" i="33" s="1"/>
  <c r="C302" i="33" s="1"/>
  <c r="C303" i="33" s="1"/>
  <c r="C304" i="33" s="1"/>
  <c r="C305" i="33" s="1"/>
  <c r="C306" i="33" s="1"/>
  <c r="C307" i="33" s="1"/>
  <c r="C308" i="33" s="1"/>
  <c r="C309" i="33" s="1"/>
  <c r="C310" i="33" s="1"/>
  <c r="C311" i="33" s="1"/>
  <c r="C312" i="33" s="1"/>
  <c r="C313" i="33" s="1"/>
  <c r="C314" i="33" s="1"/>
  <c r="C315" i="33" s="1"/>
  <c r="C316" i="33" s="1"/>
  <c r="C317" i="33" s="1"/>
  <c r="C318" i="33" s="1"/>
  <c r="C319" i="33" s="1"/>
  <c r="C320" i="33" s="1"/>
  <c r="C321" i="33" s="1"/>
  <c r="C322" i="33" s="1"/>
  <c r="C323" i="33" s="1"/>
  <c r="C324" i="33" s="1"/>
  <c r="C325" i="33" s="1"/>
  <c r="C326" i="33" s="1"/>
  <c r="C327" i="33" s="1"/>
  <c r="C328" i="33" s="1"/>
  <c r="C329" i="33" s="1"/>
  <c r="C330" i="33" s="1"/>
  <c r="C331" i="33" s="1"/>
  <c r="C332" i="33" s="1"/>
  <c r="C333" i="33" s="1"/>
  <c r="C334" i="33" s="1"/>
  <c r="C335" i="33" s="1"/>
  <c r="C336" i="33" s="1"/>
  <c r="C337" i="33" s="1"/>
  <c r="C338" i="33" s="1"/>
  <c r="C339" i="33" s="1"/>
  <c r="C340" i="33" s="1"/>
  <c r="C341" i="33" s="1"/>
  <c r="C342" i="33" s="1"/>
  <c r="C343" i="33" s="1"/>
  <c r="C344" i="33" s="1"/>
  <c r="C345" i="33" s="1"/>
  <c r="C346" i="33" s="1"/>
  <c r="C347" i="33" s="1"/>
  <c r="C348" i="33" s="1"/>
  <c r="C349" i="33" s="1"/>
  <c r="C350" i="33" s="1"/>
  <c r="C351" i="33" s="1"/>
  <c r="C352" i="33" s="1"/>
  <c r="C353" i="33" s="1"/>
  <c r="C354" i="33" s="1"/>
  <c r="C355" i="33" s="1"/>
  <c r="C356" i="33" s="1"/>
  <c r="C357" i="33" s="1"/>
  <c r="C358" i="33" s="1"/>
  <c r="C359" i="33" s="1"/>
  <c r="C360" i="33" s="1"/>
  <c r="C361" i="33" s="1"/>
  <c r="C362" i="33" s="1"/>
  <c r="C363" i="33" s="1"/>
  <c r="C364" i="33" s="1"/>
  <c r="C365" i="33" s="1"/>
  <c r="C366" i="33" s="1"/>
  <c r="C367" i="33" s="1"/>
  <c r="C368" i="33" s="1"/>
  <c r="C369" i="33" s="1"/>
  <c r="C370" i="33" s="1"/>
  <c r="C371" i="33" s="1"/>
  <c r="C372" i="33" s="1"/>
  <c r="C373" i="33" s="1"/>
  <c r="C374" i="33" s="1"/>
  <c r="C375" i="33" s="1"/>
  <c r="C376" i="33" s="1"/>
  <c r="C377" i="33" s="1"/>
  <c r="C378" i="33" s="1"/>
  <c r="C379" i="33" s="1"/>
  <c r="C380" i="33" s="1"/>
  <c r="C381" i="33" s="1"/>
  <c r="C382" i="33" s="1"/>
  <c r="C383" i="33" s="1"/>
  <c r="C384" i="33" s="1"/>
  <c r="C385" i="33" s="1"/>
  <c r="C386" i="33" s="1"/>
  <c r="C387" i="33" s="1"/>
  <c r="C388" i="33" s="1"/>
  <c r="C389" i="33" s="1"/>
  <c r="C390" i="33" s="1"/>
  <c r="C391" i="33" s="1"/>
  <c r="C392" i="33" s="1"/>
  <c r="C393" i="33" s="1"/>
  <c r="C394" i="33" s="1"/>
  <c r="C395" i="33" s="1"/>
  <c r="C396" i="33" s="1"/>
  <c r="C397" i="33" s="1"/>
  <c r="C398" i="33" s="1"/>
  <c r="C399" i="33" s="1"/>
  <c r="C400" i="33" s="1"/>
  <c r="C401" i="33" s="1"/>
  <c r="C402" i="33" s="1"/>
  <c r="C403" i="33" s="1"/>
  <c r="C404" i="33" s="1"/>
  <c r="C405" i="33" s="1"/>
  <c r="C406" i="33" s="1"/>
  <c r="C407" i="33" s="1"/>
  <c r="C408" i="33" s="1"/>
  <c r="C409" i="33" s="1"/>
  <c r="C410" i="33" s="1"/>
  <c r="C411" i="33" s="1"/>
  <c r="C412" i="33" s="1"/>
  <c r="C413" i="33" s="1"/>
  <c r="C414" i="33" s="1"/>
  <c r="C415" i="33" s="1"/>
  <c r="C416" i="33" s="1"/>
  <c r="C417" i="33" s="1"/>
  <c r="C418" i="33" s="1"/>
  <c r="C419" i="33" s="1"/>
  <c r="C420" i="33" s="1"/>
  <c r="C421" i="33" s="1"/>
  <c r="C422" i="33" s="1"/>
  <c r="C423" i="33" s="1"/>
  <c r="C424" i="33" s="1"/>
  <c r="C425" i="33" s="1"/>
  <c r="C426" i="33" s="1"/>
  <c r="C427" i="33" s="1"/>
  <c r="C428" i="33" s="1"/>
  <c r="C429" i="33" s="1"/>
  <c r="C430" i="33" s="1"/>
  <c r="C431" i="33" s="1"/>
  <c r="C432" i="33" s="1"/>
  <c r="C433" i="33" s="1"/>
  <c r="C434" i="33" s="1"/>
  <c r="C435" i="33" s="1"/>
  <c r="C436" i="33" s="1"/>
  <c r="C437" i="33" s="1"/>
  <c r="C438" i="33" s="1"/>
  <c r="C439" i="33" s="1"/>
  <c r="C440" i="33" s="1"/>
  <c r="C441" i="33" s="1"/>
  <c r="C442" i="33" s="1"/>
  <c r="C443" i="33" s="1"/>
  <c r="C444" i="33" s="1"/>
  <c r="C445" i="33" s="1"/>
  <c r="C446" i="33" s="1"/>
  <c r="C447" i="33" s="1"/>
  <c r="C448" i="33" s="1"/>
  <c r="C449" i="33" s="1"/>
  <c r="C450" i="33" s="1"/>
  <c r="C451" i="33" s="1"/>
  <c r="C452" i="33" s="1"/>
  <c r="C453" i="33" s="1"/>
  <c r="C454" i="33" s="1"/>
  <c r="C455" i="33" s="1"/>
  <c r="C456" i="33" s="1"/>
  <c r="C457" i="33" s="1"/>
  <c r="C458" i="33" s="1"/>
  <c r="C459" i="33" s="1"/>
  <c r="C460" i="33" s="1"/>
  <c r="C461" i="33" s="1"/>
  <c r="C462" i="33" s="1"/>
  <c r="C463" i="33" s="1"/>
  <c r="C464" i="33" s="1"/>
  <c r="C465" i="33" s="1"/>
  <c r="C466" i="33" s="1"/>
  <c r="C467" i="33" s="1"/>
  <c r="C468" i="33" s="1"/>
  <c r="C469" i="33" s="1"/>
  <c r="C470" i="33" s="1"/>
  <c r="C471" i="33" s="1"/>
  <c r="C472" i="33" s="1"/>
  <c r="C473" i="33" s="1"/>
  <c r="C474" i="33" s="1"/>
  <c r="C475" i="33" s="1"/>
  <c r="C476" i="33" s="1"/>
  <c r="C477" i="33" s="1"/>
  <c r="C478" i="33" s="1"/>
  <c r="C479" i="33" s="1"/>
  <c r="C480" i="33" s="1"/>
  <c r="C481" i="33" s="1"/>
  <c r="C482" i="33" s="1"/>
  <c r="C483" i="33" s="1"/>
  <c r="C484" i="33" s="1"/>
  <c r="C485" i="33" s="1"/>
  <c r="C486" i="33" s="1"/>
  <c r="C487" i="33" s="1"/>
  <c r="C488" i="33" s="1"/>
  <c r="C489" i="33" s="1"/>
  <c r="C490" i="33" s="1"/>
  <c r="C491" i="33" s="1"/>
  <c r="C492" i="33" s="1"/>
  <c r="C493" i="33" s="1"/>
  <c r="C494" i="33" s="1"/>
  <c r="C495" i="33" s="1"/>
  <c r="C496" i="33" s="1"/>
  <c r="C497" i="33" s="1"/>
  <c r="C498" i="33" s="1"/>
  <c r="C499" i="33" s="1"/>
  <c r="C500" i="33" s="1"/>
  <c r="C501" i="33" s="1"/>
  <c r="C502" i="33" s="1"/>
  <c r="C503" i="33" s="1"/>
  <c r="C504" i="33" s="1"/>
  <c r="C505" i="33" s="1"/>
  <c r="C506" i="33" s="1"/>
  <c r="C507" i="33" s="1"/>
  <c r="C508" i="33" s="1"/>
  <c r="C509" i="33" s="1"/>
  <c r="C510" i="33" s="1"/>
  <c r="C511" i="33" s="1"/>
  <c r="C512" i="33" s="1"/>
  <c r="C513" i="33" s="1"/>
  <c r="C514" i="33" s="1"/>
  <c r="C515" i="33" s="1"/>
  <c r="C516" i="33" s="1"/>
  <c r="C517" i="33" s="1"/>
  <c r="C518" i="33" s="1"/>
  <c r="C519" i="33" s="1"/>
  <c r="C520" i="33" s="1"/>
  <c r="C521" i="33" s="1"/>
  <c r="C522" i="33" s="1"/>
  <c r="C523" i="33" s="1"/>
  <c r="C524" i="33" s="1"/>
  <c r="C525" i="33" s="1"/>
  <c r="C526" i="33" s="1"/>
  <c r="C527" i="33" s="1"/>
  <c r="C528" i="33" s="1"/>
  <c r="C529" i="33" s="1"/>
  <c r="C530" i="33" s="1"/>
  <c r="C531" i="33" s="1"/>
  <c r="C532" i="33" s="1"/>
  <c r="C533" i="33" s="1"/>
  <c r="C534" i="33" s="1"/>
  <c r="C535" i="33" s="1"/>
  <c r="C536" i="33" s="1"/>
  <c r="C537" i="33" s="1"/>
  <c r="C538" i="33" s="1"/>
  <c r="C539" i="33" s="1"/>
  <c r="C540" i="33" s="1"/>
  <c r="C541" i="33" s="1"/>
  <c r="C542" i="33" s="1"/>
  <c r="C543" i="33" s="1"/>
  <c r="C544" i="33" s="1"/>
  <c r="C545" i="33" s="1"/>
  <c r="C546" i="33" s="1"/>
  <c r="C547" i="33" s="1"/>
  <c r="C548" i="33" s="1"/>
  <c r="C549" i="33" s="1"/>
  <c r="C550" i="33" s="1"/>
  <c r="C551" i="33" s="1"/>
  <c r="C552" i="33" s="1"/>
  <c r="C553" i="33" s="1"/>
  <c r="C554" i="33" s="1"/>
  <c r="C555" i="33" s="1"/>
  <c r="C556" i="33" s="1"/>
  <c r="C557" i="33" s="1"/>
  <c r="C558" i="33" s="1"/>
  <c r="C559" i="33" s="1"/>
  <c r="C560" i="33" s="1"/>
  <c r="C561" i="33" s="1"/>
  <c r="C562" i="33" s="1"/>
  <c r="C563" i="33" s="1"/>
  <c r="C564" i="33" s="1"/>
  <c r="C565" i="33" s="1"/>
  <c r="C566" i="33" s="1"/>
  <c r="C567" i="33" s="1"/>
  <c r="C568" i="33" s="1"/>
  <c r="C569" i="33" s="1"/>
  <c r="C570" i="33" s="1"/>
  <c r="C571" i="33" s="1"/>
  <c r="C572" i="33" s="1"/>
  <c r="C573" i="33" s="1"/>
  <c r="C574" i="33" s="1"/>
  <c r="C575" i="33" s="1"/>
  <c r="C576" i="33" s="1"/>
  <c r="C577" i="33" s="1"/>
  <c r="C578" i="33" s="1"/>
  <c r="C579" i="33" s="1"/>
  <c r="C580" i="33" s="1"/>
  <c r="C581" i="33" s="1"/>
  <c r="C582" i="33" s="1"/>
  <c r="C583" i="33" s="1"/>
  <c r="C584" i="33" s="1"/>
  <c r="C585" i="33" s="1"/>
  <c r="C586" i="33" s="1"/>
  <c r="C587" i="33" s="1"/>
  <c r="C588" i="33" s="1"/>
  <c r="C589" i="33" s="1"/>
  <c r="C590" i="33" s="1"/>
  <c r="C591" i="33" s="1"/>
  <c r="C592" i="33" s="1"/>
  <c r="C593" i="33" s="1"/>
  <c r="C594" i="33" s="1"/>
  <c r="C595" i="33" s="1"/>
  <c r="C596" i="33" s="1"/>
  <c r="C597" i="33" s="1"/>
  <c r="C598" i="33" s="1"/>
  <c r="D37" i="14"/>
  <c r="I37" i="14"/>
  <c r="C11" i="22"/>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C38" i="22" s="1"/>
  <c r="C39" i="22" s="1"/>
  <c r="C40" i="22" s="1"/>
  <c r="C41" i="22" s="1"/>
  <c r="C42" i="22" s="1"/>
  <c r="C43" i="22" s="1"/>
  <c r="C44" i="22" s="1"/>
  <c r="C45" i="22" s="1"/>
  <c r="C46" i="22" s="1"/>
  <c r="C47" i="22" s="1"/>
  <c r="C48" i="22" s="1"/>
  <c r="C49" i="22" s="1"/>
  <c r="C50" i="22" s="1"/>
  <c r="C51" i="22" s="1"/>
  <c r="C52" i="22" s="1"/>
  <c r="C53" i="22" s="1"/>
  <c r="C54" i="22" s="1"/>
  <c r="C55" i="22" s="1"/>
  <c r="C56" i="22" s="1"/>
  <c r="C57" i="22" s="1"/>
  <c r="C58" i="22" s="1"/>
  <c r="C59" i="22" s="1"/>
  <c r="C60" i="22" s="1"/>
  <c r="C61" i="22" s="1"/>
  <c r="C62" i="22" s="1"/>
  <c r="C63" i="22" s="1"/>
  <c r="C64" i="22" s="1"/>
  <c r="C65" i="22" s="1"/>
  <c r="C66" i="22" s="1"/>
  <c r="C67" i="22" s="1"/>
  <c r="C68" i="22" s="1"/>
  <c r="C69" i="22" s="1"/>
  <c r="C70" i="22" s="1"/>
  <c r="C71" i="22" s="1"/>
  <c r="C72" i="22" s="1"/>
  <c r="C73" i="22" s="1"/>
  <c r="C74" i="22" s="1"/>
  <c r="C75" i="22" s="1"/>
  <c r="C76" i="22" s="1"/>
  <c r="C77" i="22" s="1"/>
  <c r="C78" i="22" s="1"/>
  <c r="C79" i="22" s="1"/>
  <c r="C80" i="22" s="1"/>
  <c r="C81" i="22" s="1"/>
  <c r="C82" i="22" s="1"/>
  <c r="C83" i="22" s="1"/>
  <c r="C84" i="22" s="1"/>
  <c r="C85" i="22" s="1"/>
  <c r="C86" i="22" s="1"/>
  <c r="C87" i="22" s="1"/>
  <c r="C88" i="22" s="1"/>
  <c r="C89" i="22" s="1"/>
  <c r="C90" i="22" s="1"/>
  <c r="C91" i="22" s="1"/>
  <c r="C92" i="22" s="1"/>
  <c r="C93" i="22" s="1"/>
  <c r="C94" i="22" s="1"/>
  <c r="C95" i="22" s="1"/>
  <c r="C96" i="22" s="1"/>
  <c r="C97" i="22" s="1"/>
  <c r="C98" i="22" s="1"/>
  <c r="C99" i="22" s="1"/>
  <c r="C100" i="22" s="1"/>
  <c r="C101" i="22" s="1"/>
  <c r="C102" i="22" s="1"/>
  <c r="C103" i="22" s="1"/>
  <c r="C104" i="22" s="1"/>
  <c r="C105" i="22" s="1"/>
  <c r="C106" i="22" s="1"/>
  <c r="C107" i="22" s="1"/>
  <c r="C108" i="22" s="1"/>
  <c r="C109" i="22" s="1"/>
  <c r="C110" i="22" s="1"/>
  <c r="C111" i="22" s="1"/>
  <c r="C112" i="22" s="1"/>
  <c r="C113" i="22" s="1"/>
  <c r="C114" i="22" s="1"/>
  <c r="C115" i="22" s="1"/>
  <c r="C116" i="22" s="1"/>
  <c r="C117" i="22" s="1"/>
  <c r="C118" i="22" s="1"/>
  <c r="C119" i="22" s="1"/>
  <c r="C120" i="22" s="1"/>
  <c r="C121" i="22" s="1"/>
  <c r="C122" i="22" s="1"/>
  <c r="C123" i="22" s="1"/>
  <c r="C124" i="22" s="1"/>
  <c r="C125" i="22" s="1"/>
  <c r="C126" i="22" s="1"/>
  <c r="C127" i="22" s="1"/>
  <c r="C128" i="22" s="1"/>
  <c r="C129" i="22" s="1"/>
  <c r="C130" i="22" s="1"/>
  <c r="C131" i="22" s="1"/>
  <c r="C132" i="22" s="1"/>
  <c r="C133" i="22" s="1"/>
  <c r="C134" i="22" s="1"/>
  <c r="C135" i="22" s="1"/>
  <c r="C136" i="22" s="1"/>
  <c r="C137" i="22" s="1"/>
  <c r="C138" i="22" s="1"/>
  <c r="C139" i="22" s="1"/>
  <c r="C140" i="22" s="1"/>
  <c r="C141" i="22" s="1"/>
  <c r="C142" i="22" s="1"/>
  <c r="C143" i="22" s="1"/>
  <c r="C144" i="22" s="1"/>
  <c r="C145" i="22" s="1"/>
  <c r="C146" i="22" s="1"/>
  <c r="C147" i="22" s="1"/>
  <c r="C148" i="22" s="1"/>
  <c r="C149" i="22" s="1"/>
  <c r="C150" i="22" s="1"/>
  <c r="C151" i="22" s="1"/>
  <c r="C152" i="22" s="1"/>
  <c r="C153" i="22" s="1"/>
  <c r="C154" i="22" s="1"/>
  <c r="C155" i="22" s="1"/>
  <c r="C156" i="22" s="1"/>
  <c r="C157" i="22" s="1"/>
  <c r="C158" i="22" s="1"/>
  <c r="C159" i="22" s="1"/>
  <c r="C160" i="22" s="1"/>
  <c r="C161" i="22" s="1"/>
  <c r="C162" i="22" s="1"/>
  <c r="C163" i="22" s="1"/>
  <c r="C164" i="22" s="1"/>
  <c r="C165" i="22" s="1"/>
  <c r="C166" i="22" s="1"/>
  <c r="C167" i="22" s="1"/>
  <c r="C168" i="22" s="1"/>
  <c r="C169" i="22" s="1"/>
  <c r="C170" i="22" s="1"/>
  <c r="C171" i="22" s="1"/>
  <c r="C172" i="22" s="1"/>
  <c r="C173" i="22" s="1"/>
  <c r="C174" i="22" s="1"/>
  <c r="C175" i="22" s="1"/>
  <c r="C176" i="22" s="1"/>
  <c r="C177" i="22" s="1"/>
  <c r="C178" i="22" s="1"/>
  <c r="C179" i="22" s="1"/>
  <c r="C180" i="22" s="1"/>
  <c r="C181" i="22" s="1"/>
  <c r="C182" i="22" s="1"/>
  <c r="C183" i="22" s="1"/>
  <c r="C184" i="22" s="1"/>
  <c r="C185" i="22" s="1"/>
  <c r="C186" i="22" s="1"/>
  <c r="C187" i="22" s="1"/>
  <c r="C188" i="22" s="1"/>
  <c r="C189" i="22" s="1"/>
  <c r="C190" i="22" s="1"/>
  <c r="C191" i="22" s="1"/>
  <c r="C192" i="22" s="1"/>
  <c r="C193" i="22" s="1"/>
  <c r="C194" i="22" s="1"/>
  <c r="C195" i="22" s="1"/>
  <c r="C196" i="22" s="1"/>
  <c r="C197" i="22" s="1"/>
  <c r="C198" i="22" s="1"/>
  <c r="C199" i="22" s="1"/>
  <c r="C200" i="22" s="1"/>
  <c r="C201" i="22" s="1"/>
  <c r="C202" i="22" s="1"/>
  <c r="C203" i="22" s="1"/>
  <c r="C204" i="22" s="1"/>
  <c r="C205" i="22" s="1"/>
  <c r="C206" i="22" s="1"/>
  <c r="C207" i="22" s="1"/>
  <c r="C208" i="22" s="1"/>
  <c r="C209" i="22" s="1"/>
  <c r="C210" i="22" s="1"/>
  <c r="C211" i="22" s="1"/>
  <c r="C212" i="22" s="1"/>
  <c r="C213" i="22" s="1"/>
  <c r="C214" i="22" s="1"/>
  <c r="C215" i="22" s="1"/>
  <c r="C216" i="22" s="1"/>
  <c r="C217" i="22" s="1"/>
  <c r="C218" i="22" s="1"/>
  <c r="C219" i="22" s="1"/>
  <c r="C220" i="22" s="1"/>
  <c r="C221" i="22" s="1"/>
  <c r="C222" i="22" s="1"/>
  <c r="C223" i="22" s="1"/>
  <c r="C224" i="22" s="1"/>
  <c r="C225" i="22" s="1"/>
  <c r="C226" i="22" s="1"/>
  <c r="C227" i="22" s="1"/>
  <c r="C228" i="22" s="1"/>
  <c r="C229" i="22" s="1"/>
  <c r="C230" i="22" s="1"/>
  <c r="C231" i="22" s="1"/>
  <c r="C232" i="22" s="1"/>
  <c r="C233" i="22" s="1"/>
  <c r="C234" i="22" s="1"/>
  <c r="C235" i="22" s="1"/>
  <c r="C236" i="22" s="1"/>
  <c r="C237" i="22" s="1"/>
  <c r="C238" i="22" s="1"/>
  <c r="C239" i="22" s="1"/>
  <c r="C240" i="22" s="1"/>
  <c r="C241" i="22" s="1"/>
  <c r="C242" i="22" s="1"/>
  <c r="C243" i="22" s="1"/>
  <c r="C244" i="22" s="1"/>
  <c r="C245" i="22" s="1"/>
  <c r="C246" i="22" s="1"/>
  <c r="C247" i="22" s="1"/>
  <c r="C248" i="22" s="1"/>
  <c r="C249" i="22" s="1"/>
  <c r="C250" i="22" s="1"/>
  <c r="C251" i="22" s="1"/>
  <c r="C252" i="22" s="1"/>
  <c r="C253" i="22" s="1"/>
  <c r="C254" i="22" s="1"/>
  <c r="C255" i="22" s="1"/>
  <c r="C256" i="22" s="1"/>
  <c r="C257" i="22" s="1"/>
  <c r="C258" i="22" s="1"/>
  <c r="C259" i="22" s="1"/>
  <c r="C260" i="22" s="1"/>
  <c r="C261" i="22" s="1"/>
  <c r="C262" i="22" s="1"/>
  <c r="C263" i="22" s="1"/>
  <c r="C264" i="22" s="1"/>
  <c r="C265" i="22" s="1"/>
  <c r="C266" i="22" s="1"/>
  <c r="C267" i="22" s="1"/>
  <c r="C268" i="22" s="1"/>
  <c r="C269" i="22" s="1"/>
  <c r="C270" i="22" s="1"/>
  <c r="C271" i="22" s="1"/>
  <c r="C272" i="22" s="1"/>
  <c r="C273" i="22" s="1"/>
  <c r="C274" i="22" s="1"/>
  <c r="C275" i="22" s="1"/>
  <c r="C276" i="22" s="1"/>
  <c r="C277" i="22" s="1"/>
  <c r="C278" i="22" s="1"/>
  <c r="C279" i="22" s="1"/>
  <c r="C280" i="22" s="1"/>
  <c r="C281" i="22" s="1"/>
  <c r="C282" i="22" s="1"/>
  <c r="C283" i="22" s="1"/>
  <c r="C284" i="22" s="1"/>
  <c r="C285" i="22" s="1"/>
  <c r="C286" i="22" s="1"/>
  <c r="C287" i="22" s="1"/>
  <c r="C288" i="22" s="1"/>
  <c r="C289" i="22" s="1"/>
  <c r="C290" i="22" s="1"/>
  <c r="C291" i="22" s="1"/>
  <c r="C292" i="22" s="1"/>
  <c r="C293" i="22" s="1"/>
  <c r="C294" i="22" s="1"/>
  <c r="C295" i="22" s="1"/>
  <c r="C296" i="22" s="1"/>
  <c r="C297" i="22" s="1"/>
  <c r="C298" i="22" s="1"/>
  <c r="C299" i="22" s="1"/>
  <c r="C300" i="22" s="1"/>
  <c r="C301" i="22" s="1"/>
  <c r="C302" i="22" s="1"/>
  <c r="C303" i="22" s="1"/>
  <c r="C304" i="22" s="1"/>
  <c r="C305" i="22" s="1"/>
  <c r="C306" i="22" s="1"/>
  <c r="C307" i="22" s="1"/>
  <c r="C308" i="22" s="1"/>
  <c r="C309" i="22" s="1"/>
  <c r="C310" i="22" s="1"/>
  <c r="C311" i="22" s="1"/>
  <c r="C312" i="22" s="1"/>
  <c r="C313" i="22" s="1"/>
  <c r="C314" i="22" s="1"/>
  <c r="C315" i="22" s="1"/>
  <c r="C316" i="22" s="1"/>
  <c r="C317" i="22" s="1"/>
  <c r="C318" i="22" s="1"/>
  <c r="C319" i="22" s="1"/>
  <c r="C320" i="22" s="1"/>
  <c r="C321" i="22" s="1"/>
  <c r="C322" i="22" s="1"/>
  <c r="C323" i="22" s="1"/>
  <c r="C324" i="22" s="1"/>
  <c r="C325" i="22" s="1"/>
  <c r="C326" i="22" s="1"/>
  <c r="C327" i="22" s="1"/>
  <c r="C328" i="22" s="1"/>
  <c r="C329" i="22" s="1"/>
  <c r="C330" i="22" s="1"/>
  <c r="C331" i="22" s="1"/>
  <c r="C332" i="22" s="1"/>
  <c r="C333" i="22" s="1"/>
  <c r="C334" i="22" s="1"/>
  <c r="C335" i="22" s="1"/>
  <c r="C336" i="22" s="1"/>
  <c r="C337" i="22" s="1"/>
  <c r="C338" i="22" s="1"/>
  <c r="C339" i="22" s="1"/>
  <c r="C340" i="22" s="1"/>
  <c r="C341" i="22" s="1"/>
  <c r="C342" i="22" s="1"/>
  <c r="C343" i="22" s="1"/>
  <c r="C344" i="22" s="1"/>
  <c r="C345" i="22" s="1"/>
  <c r="C346" i="22" s="1"/>
  <c r="C347" i="22" s="1"/>
  <c r="C348" i="22" s="1"/>
  <c r="C349" i="22" s="1"/>
  <c r="C350" i="22" s="1"/>
  <c r="C351" i="22" s="1"/>
  <c r="C352" i="22" s="1"/>
  <c r="C353" i="22" s="1"/>
  <c r="C354" i="22" s="1"/>
  <c r="C355" i="22" s="1"/>
  <c r="C356" i="22" s="1"/>
  <c r="C357" i="22" s="1"/>
  <c r="C358" i="22" s="1"/>
  <c r="C359" i="22" s="1"/>
  <c r="C360" i="22" s="1"/>
  <c r="C361" i="22" s="1"/>
  <c r="C362" i="22" s="1"/>
  <c r="C363" i="22" s="1"/>
  <c r="C364" i="22" s="1"/>
  <c r="C365" i="22" s="1"/>
  <c r="C366" i="22" s="1"/>
  <c r="C367" i="22" s="1"/>
  <c r="C368" i="22" s="1"/>
  <c r="C369" i="22" s="1"/>
  <c r="C370" i="22" s="1"/>
  <c r="C371" i="22" s="1"/>
  <c r="C372" i="22" s="1"/>
  <c r="C373" i="22" s="1"/>
  <c r="C374" i="22" s="1"/>
  <c r="C375" i="22" s="1"/>
  <c r="C376" i="22" s="1"/>
  <c r="C377" i="22" s="1"/>
  <c r="C378" i="22" s="1"/>
  <c r="C379" i="22" s="1"/>
  <c r="C380" i="22" s="1"/>
  <c r="C381" i="22" s="1"/>
  <c r="C382" i="22" s="1"/>
  <c r="C383" i="22" s="1"/>
  <c r="C384" i="22" s="1"/>
  <c r="C385" i="22" s="1"/>
  <c r="C386" i="22" s="1"/>
  <c r="C387" i="22" s="1"/>
  <c r="C388" i="22" s="1"/>
  <c r="C389" i="22" s="1"/>
  <c r="C390" i="22" s="1"/>
  <c r="C391" i="22" s="1"/>
  <c r="C392" i="22" s="1"/>
  <c r="C393" i="22" s="1"/>
  <c r="C394" i="22" s="1"/>
  <c r="C395" i="22" s="1"/>
  <c r="C396" i="22" s="1"/>
  <c r="C397" i="22" s="1"/>
  <c r="C398" i="22" s="1"/>
  <c r="C399" i="22" s="1"/>
  <c r="C400" i="22" s="1"/>
  <c r="C401" i="22" s="1"/>
  <c r="C402" i="22" s="1"/>
  <c r="C403" i="22" s="1"/>
  <c r="C404" i="22" s="1"/>
  <c r="C405" i="22" s="1"/>
  <c r="C406" i="22" s="1"/>
  <c r="C407" i="22" s="1"/>
  <c r="C408" i="22" s="1"/>
  <c r="C409" i="22" s="1"/>
  <c r="C410" i="22" s="1"/>
  <c r="C411" i="22" s="1"/>
  <c r="C412" i="22" s="1"/>
  <c r="C413" i="22" s="1"/>
  <c r="C414" i="22" s="1"/>
  <c r="C415" i="22" s="1"/>
  <c r="C416" i="22" s="1"/>
  <c r="C417" i="22" s="1"/>
  <c r="C418" i="22" s="1"/>
  <c r="C419" i="22" s="1"/>
  <c r="C420" i="22" s="1"/>
  <c r="C421" i="22" s="1"/>
  <c r="C422" i="22" s="1"/>
  <c r="C423" i="22" s="1"/>
  <c r="C424" i="22" s="1"/>
  <c r="C425" i="22" s="1"/>
  <c r="C426" i="22" s="1"/>
  <c r="C427" i="22" s="1"/>
  <c r="C428" i="22" s="1"/>
  <c r="C429" i="22" s="1"/>
  <c r="C430" i="22" s="1"/>
  <c r="C431" i="22" s="1"/>
  <c r="C432" i="22" s="1"/>
  <c r="C433" i="22" s="1"/>
  <c r="C434" i="22" s="1"/>
  <c r="C435" i="22" s="1"/>
  <c r="C436" i="22" s="1"/>
  <c r="C437" i="22" s="1"/>
  <c r="C438" i="22" s="1"/>
  <c r="C439" i="22" s="1"/>
  <c r="C440" i="22" s="1"/>
  <c r="C441" i="22" s="1"/>
  <c r="C442" i="22" s="1"/>
  <c r="C443" i="22" s="1"/>
  <c r="C444" i="22" s="1"/>
  <c r="C445" i="22" s="1"/>
  <c r="C446" i="22" s="1"/>
  <c r="C447" i="22" s="1"/>
  <c r="C448" i="22" s="1"/>
  <c r="C449" i="22" s="1"/>
  <c r="C450" i="22" s="1"/>
  <c r="C451" i="22" s="1"/>
  <c r="C452" i="22" s="1"/>
  <c r="C453" i="22" s="1"/>
  <c r="C454" i="22" s="1"/>
  <c r="C455" i="22" s="1"/>
  <c r="C456" i="22" s="1"/>
  <c r="C457" i="22" s="1"/>
  <c r="C458" i="22" s="1"/>
  <c r="C459" i="22" s="1"/>
  <c r="C460" i="22" s="1"/>
  <c r="C461" i="22" s="1"/>
  <c r="C462" i="22" s="1"/>
  <c r="C463" i="22" s="1"/>
  <c r="C464" i="22" s="1"/>
  <c r="C465" i="22" s="1"/>
  <c r="C466" i="22" s="1"/>
  <c r="C467" i="22" s="1"/>
  <c r="C468" i="22" s="1"/>
  <c r="C469" i="22" s="1"/>
  <c r="C470" i="22" s="1"/>
  <c r="C471" i="22" s="1"/>
  <c r="C472" i="22" s="1"/>
  <c r="C473" i="22" s="1"/>
  <c r="C474" i="22" s="1"/>
  <c r="C475" i="22" s="1"/>
  <c r="C476" i="22" s="1"/>
  <c r="C477" i="22" s="1"/>
  <c r="C478" i="22" s="1"/>
  <c r="C479" i="22" s="1"/>
  <c r="C480" i="22" s="1"/>
  <c r="C481" i="22" s="1"/>
  <c r="C482" i="22" s="1"/>
  <c r="C483" i="22" s="1"/>
  <c r="C484" i="22" s="1"/>
  <c r="C485" i="22" s="1"/>
  <c r="C486" i="22" s="1"/>
  <c r="C487" i="22" s="1"/>
  <c r="C488" i="22" s="1"/>
  <c r="C489" i="22" s="1"/>
  <c r="C490" i="22" s="1"/>
  <c r="C491" i="22" s="1"/>
  <c r="C492" i="22" s="1"/>
  <c r="C493" i="22" s="1"/>
  <c r="C494" i="22" s="1"/>
  <c r="C495" i="22" s="1"/>
  <c r="C496" i="22" s="1"/>
  <c r="C497" i="22" s="1"/>
  <c r="C498" i="22" s="1"/>
  <c r="C499" i="22" s="1"/>
  <c r="C500" i="22" s="1"/>
  <c r="C501" i="22" s="1"/>
  <c r="C502" i="22" s="1"/>
  <c r="C503" i="22" s="1"/>
  <c r="C504" i="22" s="1"/>
  <c r="C505" i="22" s="1"/>
  <c r="C506" i="22" s="1"/>
  <c r="C507" i="22" s="1"/>
  <c r="C508" i="22" s="1"/>
  <c r="C509" i="22" s="1"/>
  <c r="C510" i="22" s="1"/>
  <c r="C511" i="22" s="1"/>
  <c r="C512" i="22" s="1"/>
  <c r="C513" i="22" s="1"/>
  <c r="C514" i="22" s="1"/>
  <c r="C515" i="22" s="1"/>
  <c r="C516" i="22" s="1"/>
  <c r="C517" i="22" s="1"/>
  <c r="C518" i="22" s="1"/>
  <c r="C519" i="22" s="1"/>
  <c r="C520" i="22" s="1"/>
  <c r="C521" i="22" s="1"/>
  <c r="C522" i="22" s="1"/>
  <c r="C523" i="22" s="1"/>
  <c r="C524" i="22" s="1"/>
  <c r="C525" i="22" s="1"/>
  <c r="C526" i="22" s="1"/>
  <c r="C527" i="22" s="1"/>
  <c r="C528" i="22" s="1"/>
  <c r="C529" i="22" s="1"/>
  <c r="C530" i="22" s="1"/>
  <c r="C531" i="22" s="1"/>
  <c r="C532" i="22" s="1"/>
  <c r="C533" i="22" s="1"/>
  <c r="C534" i="22" s="1"/>
  <c r="C535" i="22" s="1"/>
  <c r="C536" i="22" s="1"/>
  <c r="C537" i="22" s="1"/>
  <c r="C538" i="22" s="1"/>
  <c r="C539" i="22" s="1"/>
  <c r="C540" i="22" s="1"/>
  <c r="C541" i="22" s="1"/>
  <c r="C542" i="22" s="1"/>
  <c r="C543" i="22" s="1"/>
  <c r="C544" i="22" s="1"/>
  <c r="C545" i="22" s="1"/>
  <c r="C546" i="22" s="1"/>
  <c r="C547" i="22" s="1"/>
  <c r="C548" i="22" s="1"/>
  <c r="C549" i="22" s="1"/>
  <c r="C550" i="22" s="1"/>
  <c r="C551" i="22" s="1"/>
  <c r="C552" i="22" s="1"/>
  <c r="C553" i="22" s="1"/>
  <c r="C554" i="22" s="1"/>
  <c r="C555" i="22" s="1"/>
  <c r="C556" i="22" s="1"/>
  <c r="C557" i="22" s="1"/>
  <c r="C558" i="22" s="1"/>
  <c r="C559" i="22" s="1"/>
  <c r="C560" i="22" s="1"/>
  <c r="C561" i="22" s="1"/>
  <c r="C562" i="22" s="1"/>
  <c r="C563" i="22" s="1"/>
  <c r="C564" i="22" s="1"/>
  <c r="C565" i="22" s="1"/>
  <c r="C566" i="22" s="1"/>
  <c r="C567" i="22" s="1"/>
  <c r="C568" i="22" s="1"/>
  <c r="C569" i="22" s="1"/>
  <c r="C570" i="22" s="1"/>
  <c r="C571" i="22" s="1"/>
  <c r="C572" i="22" s="1"/>
  <c r="C573" i="22" s="1"/>
  <c r="C574" i="22" s="1"/>
  <c r="C575" i="22" s="1"/>
  <c r="C576" i="22" s="1"/>
  <c r="C577" i="22" s="1"/>
  <c r="C578" i="22" s="1"/>
  <c r="C579" i="22" s="1"/>
  <c r="C580" i="22" s="1"/>
  <c r="C581" i="22" s="1"/>
  <c r="C582" i="22" s="1"/>
  <c r="C583" i="22" s="1"/>
  <c r="C584" i="22" s="1"/>
  <c r="C585" i="22" s="1"/>
  <c r="C586" i="22" s="1"/>
  <c r="C587" i="22" s="1"/>
  <c r="C588" i="22" s="1"/>
  <c r="C589" i="22" s="1"/>
  <c r="C590" i="22" s="1"/>
  <c r="C591" i="22" s="1"/>
  <c r="C592" i="22" s="1"/>
  <c r="C593" i="22" s="1"/>
  <c r="C594" i="22" s="1"/>
  <c r="C595" i="22" s="1"/>
  <c r="C596" i="22" s="1"/>
  <c r="C597" i="22" s="1"/>
  <c r="C598" i="22" s="1"/>
  <c r="C11" i="20"/>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C42" i="20" s="1"/>
  <c r="C43" i="20" s="1"/>
  <c r="C44" i="20" s="1"/>
  <c r="C45" i="20" s="1"/>
  <c r="C46" i="20" s="1"/>
  <c r="C47" i="20" s="1"/>
  <c r="C48" i="20" s="1"/>
  <c r="C49" i="20" s="1"/>
  <c r="C50" i="20" s="1"/>
  <c r="C51" i="20" s="1"/>
  <c r="C52" i="20" s="1"/>
  <c r="C53" i="20" s="1"/>
  <c r="C54" i="20" s="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86" i="20" s="1"/>
  <c r="C87" i="20" s="1"/>
  <c r="C88" i="20" s="1"/>
  <c r="C89" i="20" s="1"/>
  <c r="C90" i="20" s="1"/>
  <c r="C91" i="20" s="1"/>
  <c r="C92" i="20" s="1"/>
  <c r="C93" i="20" s="1"/>
  <c r="C94" i="20" s="1"/>
  <c r="C95" i="20" s="1"/>
  <c r="C96" i="20" s="1"/>
  <c r="C97" i="20" s="1"/>
  <c r="C98" i="20" s="1"/>
  <c r="C99" i="20" s="1"/>
  <c r="C100" i="20" s="1"/>
  <c r="C101" i="20" s="1"/>
  <c r="C102" i="20" s="1"/>
  <c r="C103" i="20" s="1"/>
  <c r="C104" i="20" s="1"/>
  <c r="C105" i="20" s="1"/>
  <c r="C106" i="20" s="1"/>
  <c r="C107" i="20" s="1"/>
  <c r="C108" i="20" s="1"/>
  <c r="C109" i="20" s="1"/>
  <c r="C110" i="20" s="1"/>
  <c r="C111" i="20" s="1"/>
  <c r="C112" i="20" s="1"/>
  <c r="C113" i="20" s="1"/>
  <c r="C114" i="20" s="1"/>
  <c r="C115" i="20" s="1"/>
  <c r="C116" i="20" s="1"/>
  <c r="C117" i="20" s="1"/>
  <c r="C118" i="20" s="1"/>
  <c r="C119" i="20" s="1"/>
  <c r="C120" i="20" s="1"/>
  <c r="C121" i="20" s="1"/>
  <c r="C122" i="20" s="1"/>
  <c r="C123" i="20" s="1"/>
  <c r="C124" i="20" s="1"/>
  <c r="C125" i="20" s="1"/>
  <c r="C126" i="20" s="1"/>
  <c r="C127" i="20" s="1"/>
  <c r="C128" i="20" s="1"/>
  <c r="C129" i="20" s="1"/>
  <c r="C130" i="20" s="1"/>
  <c r="C131" i="20" s="1"/>
  <c r="C132" i="20" s="1"/>
  <c r="C133" i="20" s="1"/>
  <c r="C134" i="20" s="1"/>
  <c r="C135" i="20" s="1"/>
  <c r="C136" i="20" s="1"/>
  <c r="C137" i="20" s="1"/>
  <c r="C138" i="20" s="1"/>
  <c r="C139" i="20" s="1"/>
  <c r="C140" i="20" s="1"/>
  <c r="C141" i="20" s="1"/>
  <c r="C142" i="20" s="1"/>
  <c r="C143" i="20" s="1"/>
  <c r="C144" i="20" s="1"/>
  <c r="C145" i="20" s="1"/>
  <c r="C146" i="20" s="1"/>
  <c r="C147" i="20" s="1"/>
  <c r="C148" i="20" s="1"/>
  <c r="C149" i="20" s="1"/>
  <c r="C150" i="20" s="1"/>
  <c r="C151" i="20" s="1"/>
  <c r="C152" i="20" s="1"/>
  <c r="C153" i="20" s="1"/>
  <c r="C154" i="20" s="1"/>
  <c r="C155" i="20" s="1"/>
  <c r="C156" i="20" s="1"/>
  <c r="C157" i="20" s="1"/>
  <c r="C158" i="20" s="1"/>
  <c r="C159" i="20" s="1"/>
  <c r="C160" i="20" s="1"/>
  <c r="C161" i="20" s="1"/>
  <c r="C162" i="20" s="1"/>
  <c r="C163" i="20" s="1"/>
  <c r="C164" i="20" s="1"/>
  <c r="C165" i="20" s="1"/>
  <c r="C166" i="20" s="1"/>
  <c r="C167" i="20" s="1"/>
  <c r="C168" i="20" s="1"/>
  <c r="C169" i="20" s="1"/>
  <c r="C170" i="20" s="1"/>
  <c r="C171" i="20" s="1"/>
  <c r="C172" i="20" s="1"/>
  <c r="C173" i="20" s="1"/>
  <c r="C174" i="20" s="1"/>
  <c r="C175" i="20" s="1"/>
  <c r="C176" i="20" s="1"/>
  <c r="C177" i="20" s="1"/>
  <c r="C178" i="20" s="1"/>
  <c r="C179" i="20" s="1"/>
  <c r="C180" i="20" s="1"/>
  <c r="C181" i="20" s="1"/>
  <c r="C182" i="20" s="1"/>
  <c r="C183" i="20" s="1"/>
  <c r="C184" i="20" s="1"/>
  <c r="C185" i="20" s="1"/>
  <c r="C186" i="20" s="1"/>
  <c r="C187" i="20" s="1"/>
  <c r="C188" i="20" s="1"/>
  <c r="C189" i="20" s="1"/>
  <c r="C190" i="20" s="1"/>
  <c r="C191" i="20" s="1"/>
  <c r="C192" i="20" s="1"/>
  <c r="C193" i="20" s="1"/>
  <c r="C194" i="20" s="1"/>
  <c r="C195" i="20" s="1"/>
  <c r="C196" i="20" s="1"/>
  <c r="C197" i="20" s="1"/>
  <c r="C198" i="20" s="1"/>
  <c r="C199" i="20" s="1"/>
  <c r="C200" i="20" s="1"/>
  <c r="C201" i="20" s="1"/>
  <c r="C202" i="20" s="1"/>
  <c r="C203" i="20" s="1"/>
  <c r="C204" i="20" s="1"/>
  <c r="C205" i="20" s="1"/>
  <c r="C206" i="20" s="1"/>
  <c r="C207" i="20" s="1"/>
  <c r="C208" i="20" s="1"/>
  <c r="C209" i="20" s="1"/>
  <c r="C210" i="20" s="1"/>
  <c r="C211" i="20" s="1"/>
  <c r="C212" i="20" s="1"/>
  <c r="C213" i="20" s="1"/>
  <c r="C214" i="20" s="1"/>
  <c r="C215" i="20" s="1"/>
  <c r="C216" i="20" s="1"/>
  <c r="C217" i="20" s="1"/>
  <c r="C218" i="20" s="1"/>
  <c r="C219" i="20" s="1"/>
  <c r="C220" i="20" s="1"/>
  <c r="C221" i="20" s="1"/>
  <c r="C222" i="20" s="1"/>
  <c r="C223" i="20" s="1"/>
  <c r="C224" i="20" s="1"/>
  <c r="C225" i="20" s="1"/>
  <c r="C226" i="20" s="1"/>
  <c r="C227" i="20" s="1"/>
  <c r="C228" i="20" s="1"/>
  <c r="C229" i="20" s="1"/>
  <c r="C230" i="20" s="1"/>
  <c r="C231" i="20" s="1"/>
  <c r="C232" i="20" s="1"/>
  <c r="C233" i="20" s="1"/>
  <c r="C234" i="20" s="1"/>
  <c r="C235" i="20" s="1"/>
  <c r="C236" i="20" s="1"/>
  <c r="C237" i="20" s="1"/>
  <c r="C238" i="20" s="1"/>
  <c r="C239" i="20" s="1"/>
  <c r="C240" i="20" s="1"/>
  <c r="C241" i="20" s="1"/>
  <c r="C242" i="20" s="1"/>
  <c r="C243" i="20" s="1"/>
  <c r="C244" i="20" s="1"/>
  <c r="C245" i="20" s="1"/>
  <c r="C246" i="20" s="1"/>
  <c r="C247" i="20" s="1"/>
  <c r="C248" i="20" s="1"/>
  <c r="C249" i="20" s="1"/>
  <c r="C250" i="20" s="1"/>
  <c r="C251" i="20" s="1"/>
  <c r="C252" i="20" s="1"/>
  <c r="C253" i="20" s="1"/>
  <c r="C254" i="20" s="1"/>
  <c r="C255" i="20" s="1"/>
  <c r="C256" i="20" s="1"/>
  <c r="C257" i="20" s="1"/>
  <c r="C258" i="20" s="1"/>
  <c r="C259" i="20" s="1"/>
  <c r="C260" i="20" s="1"/>
  <c r="C261" i="20" s="1"/>
  <c r="C262" i="20" s="1"/>
  <c r="C263" i="20" s="1"/>
  <c r="C264" i="20" s="1"/>
  <c r="C265" i="20" s="1"/>
  <c r="C266" i="20" s="1"/>
  <c r="C267" i="20" s="1"/>
  <c r="C268" i="20" s="1"/>
  <c r="C269" i="20" s="1"/>
  <c r="C270" i="20" s="1"/>
  <c r="C271" i="20" s="1"/>
  <c r="C272" i="20" s="1"/>
  <c r="C273" i="20" s="1"/>
  <c r="C274" i="20" s="1"/>
  <c r="C275" i="20" s="1"/>
  <c r="C276" i="20" s="1"/>
  <c r="C277" i="20" s="1"/>
  <c r="C278" i="20" s="1"/>
  <c r="C279" i="20" s="1"/>
  <c r="C280" i="20" s="1"/>
  <c r="C281" i="20" s="1"/>
  <c r="C282" i="20" s="1"/>
  <c r="C283" i="20" s="1"/>
  <c r="C284" i="20" s="1"/>
  <c r="C285" i="20" s="1"/>
  <c r="C286" i="20" s="1"/>
  <c r="C287" i="20" s="1"/>
  <c r="C288" i="20" s="1"/>
  <c r="C289" i="20" s="1"/>
  <c r="C290" i="20" s="1"/>
  <c r="C291" i="20" s="1"/>
  <c r="C292" i="20" s="1"/>
  <c r="C293" i="20" s="1"/>
  <c r="C294" i="20" s="1"/>
  <c r="C295" i="20" s="1"/>
  <c r="C296" i="20" s="1"/>
  <c r="C297" i="20" s="1"/>
  <c r="C298" i="20" s="1"/>
  <c r="C299" i="20" s="1"/>
  <c r="C300" i="20" s="1"/>
  <c r="C301" i="20" s="1"/>
  <c r="C302" i="20" s="1"/>
  <c r="C303" i="20" s="1"/>
  <c r="C304" i="20" s="1"/>
  <c r="C305" i="20" s="1"/>
  <c r="C306" i="20" s="1"/>
  <c r="C307" i="20" s="1"/>
  <c r="C308" i="20" s="1"/>
  <c r="C309" i="20" s="1"/>
  <c r="C310" i="20" s="1"/>
  <c r="C311" i="20" s="1"/>
  <c r="C312" i="20" s="1"/>
  <c r="C313" i="20" s="1"/>
  <c r="C314" i="20" s="1"/>
  <c r="C315" i="20" s="1"/>
  <c r="C316" i="20" s="1"/>
  <c r="C317" i="20" s="1"/>
  <c r="C318" i="20" s="1"/>
  <c r="C319" i="20" s="1"/>
  <c r="C320" i="20" s="1"/>
  <c r="C321" i="20" s="1"/>
  <c r="C322" i="20" s="1"/>
  <c r="C323" i="20" s="1"/>
  <c r="C324" i="20" s="1"/>
  <c r="C325" i="20" s="1"/>
  <c r="C326" i="20" s="1"/>
  <c r="C327" i="20" s="1"/>
  <c r="C328" i="20" s="1"/>
  <c r="C329" i="20" s="1"/>
  <c r="C330" i="20" s="1"/>
  <c r="C331" i="20" s="1"/>
  <c r="C332" i="20" s="1"/>
  <c r="C333" i="20" s="1"/>
  <c r="C334" i="20" s="1"/>
  <c r="C335" i="20" s="1"/>
  <c r="C336" i="20" s="1"/>
  <c r="C337" i="20" s="1"/>
  <c r="C338" i="20" s="1"/>
  <c r="C339" i="20" s="1"/>
  <c r="C340" i="20" s="1"/>
  <c r="C341" i="20" s="1"/>
  <c r="C342" i="20" s="1"/>
  <c r="C343" i="20" s="1"/>
  <c r="C344" i="20" s="1"/>
  <c r="C345" i="20" s="1"/>
  <c r="C346" i="20" s="1"/>
  <c r="C347" i="20" s="1"/>
  <c r="C348" i="20" s="1"/>
  <c r="C349" i="20" s="1"/>
  <c r="C350" i="20" s="1"/>
  <c r="C351" i="20" s="1"/>
  <c r="C352" i="20" s="1"/>
  <c r="C353" i="20" s="1"/>
  <c r="C354" i="20" s="1"/>
  <c r="C355" i="20" s="1"/>
  <c r="C356" i="20" s="1"/>
  <c r="C357" i="20" s="1"/>
  <c r="C358" i="20" s="1"/>
  <c r="C359" i="20" s="1"/>
  <c r="C360" i="20" s="1"/>
  <c r="C361" i="20" s="1"/>
  <c r="C362" i="20" s="1"/>
  <c r="C363" i="20" s="1"/>
  <c r="C364" i="20" s="1"/>
  <c r="C365" i="20" s="1"/>
  <c r="C366" i="20" s="1"/>
  <c r="C367" i="20" s="1"/>
  <c r="C368" i="20" s="1"/>
  <c r="C369" i="20" s="1"/>
  <c r="C370" i="20" s="1"/>
  <c r="C371" i="20" s="1"/>
  <c r="C372" i="20" s="1"/>
  <c r="C373" i="20" s="1"/>
  <c r="C374" i="20" s="1"/>
  <c r="C375" i="20" s="1"/>
  <c r="C376" i="20" s="1"/>
  <c r="C377" i="20" s="1"/>
  <c r="C378" i="20" s="1"/>
  <c r="C379" i="20" s="1"/>
  <c r="C380" i="20" s="1"/>
  <c r="C381" i="20" s="1"/>
  <c r="C382" i="20" s="1"/>
  <c r="C383" i="20" s="1"/>
  <c r="C384" i="20" s="1"/>
  <c r="C385" i="20" s="1"/>
  <c r="C386" i="20" s="1"/>
  <c r="C387" i="20" s="1"/>
  <c r="C388" i="20" s="1"/>
  <c r="C389" i="20" s="1"/>
  <c r="C390" i="20" s="1"/>
  <c r="C391" i="20" s="1"/>
  <c r="C392" i="20" s="1"/>
  <c r="C393" i="20" s="1"/>
  <c r="C394" i="20" s="1"/>
  <c r="C395" i="20" s="1"/>
  <c r="C396" i="20" s="1"/>
  <c r="C397" i="20" s="1"/>
  <c r="C398" i="20" s="1"/>
  <c r="C399" i="20" s="1"/>
  <c r="C400" i="20" s="1"/>
  <c r="C401" i="20" s="1"/>
  <c r="C402" i="20" s="1"/>
  <c r="C403" i="20" s="1"/>
  <c r="C404" i="20" s="1"/>
  <c r="C405" i="20" s="1"/>
  <c r="C406" i="20" s="1"/>
  <c r="C407" i="20" s="1"/>
  <c r="C408" i="20" s="1"/>
  <c r="C409" i="20" s="1"/>
  <c r="C410" i="20" s="1"/>
  <c r="C411" i="20" s="1"/>
  <c r="C412" i="20" s="1"/>
  <c r="C413" i="20" s="1"/>
  <c r="C414" i="20" s="1"/>
  <c r="C415" i="20" s="1"/>
  <c r="C416" i="20" s="1"/>
  <c r="C417" i="20" s="1"/>
  <c r="C418" i="20" s="1"/>
  <c r="C419" i="20" s="1"/>
  <c r="C420" i="20" s="1"/>
  <c r="C421" i="20" s="1"/>
  <c r="C422" i="20" s="1"/>
  <c r="C423" i="20" s="1"/>
  <c r="C424" i="20" s="1"/>
  <c r="C425" i="20" s="1"/>
  <c r="C426" i="20" s="1"/>
  <c r="C427" i="20" s="1"/>
  <c r="C428" i="20" s="1"/>
  <c r="C429" i="20" s="1"/>
  <c r="C430" i="20" s="1"/>
  <c r="C431" i="20" s="1"/>
  <c r="C432" i="20" s="1"/>
  <c r="C433" i="20" s="1"/>
  <c r="C434" i="20" s="1"/>
  <c r="C435" i="20" s="1"/>
  <c r="C436" i="20" s="1"/>
  <c r="C437" i="20" s="1"/>
  <c r="C438" i="20" s="1"/>
  <c r="C439" i="20" s="1"/>
  <c r="C440" i="20" s="1"/>
  <c r="C441" i="20" s="1"/>
  <c r="C442" i="20" s="1"/>
  <c r="C443" i="20" s="1"/>
  <c r="C444" i="20" s="1"/>
  <c r="C445" i="20" s="1"/>
  <c r="C446" i="20" s="1"/>
  <c r="C447" i="20" s="1"/>
  <c r="C448" i="20" s="1"/>
  <c r="C449" i="20" s="1"/>
  <c r="C450" i="20" s="1"/>
  <c r="C451" i="20" s="1"/>
  <c r="C452" i="20" s="1"/>
  <c r="C453" i="20" s="1"/>
  <c r="C454" i="20" s="1"/>
  <c r="C455" i="20" s="1"/>
  <c r="C456" i="20" s="1"/>
  <c r="C457" i="20" s="1"/>
  <c r="C458" i="20" s="1"/>
  <c r="C459" i="20" s="1"/>
  <c r="C460" i="20" s="1"/>
  <c r="C461" i="20" s="1"/>
  <c r="C462" i="20" s="1"/>
  <c r="C463" i="20" s="1"/>
  <c r="C464" i="20" s="1"/>
  <c r="C465" i="20" s="1"/>
  <c r="C466" i="20" s="1"/>
  <c r="C467" i="20" s="1"/>
  <c r="C468" i="20" s="1"/>
  <c r="C469" i="20" s="1"/>
  <c r="C470" i="20" s="1"/>
  <c r="C471" i="20" s="1"/>
  <c r="C472" i="20" s="1"/>
  <c r="C473" i="20" s="1"/>
  <c r="C474" i="20" s="1"/>
  <c r="C475" i="20" s="1"/>
  <c r="C476" i="20" s="1"/>
  <c r="C477" i="20" s="1"/>
  <c r="C478" i="20" s="1"/>
  <c r="C479" i="20" s="1"/>
  <c r="C480" i="20" s="1"/>
  <c r="C481" i="20" s="1"/>
  <c r="C482" i="20" s="1"/>
  <c r="C483" i="20" s="1"/>
  <c r="C484" i="20" s="1"/>
  <c r="C485" i="20" s="1"/>
  <c r="C486" i="20" s="1"/>
  <c r="C487" i="20" s="1"/>
  <c r="C488" i="20" s="1"/>
  <c r="C489" i="20" s="1"/>
  <c r="C490" i="20" s="1"/>
  <c r="C491" i="20" s="1"/>
  <c r="C492" i="20" s="1"/>
  <c r="C493" i="20" s="1"/>
  <c r="C494" i="20" s="1"/>
  <c r="C495" i="20" s="1"/>
  <c r="C496" i="20" s="1"/>
  <c r="C497" i="20" s="1"/>
  <c r="C498" i="20" s="1"/>
  <c r="C499" i="20" s="1"/>
  <c r="C500" i="20" s="1"/>
  <c r="C501" i="20" s="1"/>
  <c r="C502" i="20" s="1"/>
  <c r="C503" i="20" s="1"/>
  <c r="C504" i="20" s="1"/>
  <c r="C505" i="20" s="1"/>
  <c r="C506" i="20" s="1"/>
  <c r="C507" i="20" s="1"/>
  <c r="C508" i="20" s="1"/>
  <c r="C509" i="20" s="1"/>
  <c r="C510" i="20" s="1"/>
  <c r="C511" i="20" s="1"/>
  <c r="C512" i="20" s="1"/>
  <c r="C513" i="20" s="1"/>
  <c r="C514" i="20" s="1"/>
  <c r="C515" i="20" s="1"/>
  <c r="C516" i="20" s="1"/>
  <c r="C517" i="20" s="1"/>
  <c r="C518" i="20" s="1"/>
  <c r="C519" i="20" s="1"/>
  <c r="C520" i="20" s="1"/>
  <c r="C521" i="20" s="1"/>
  <c r="C522" i="20" s="1"/>
  <c r="C523" i="20" s="1"/>
  <c r="C524" i="20" s="1"/>
  <c r="C525" i="20" s="1"/>
  <c r="C526" i="20" s="1"/>
  <c r="C527" i="20" s="1"/>
  <c r="C528" i="20" s="1"/>
  <c r="C529" i="20" s="1"/>
  <c r="C530" i="20" s="1"/>
  <c r="C531" i="20" s="1"/>
  <c r="C532" i="20" s="1"/>
  <c r="C533" i="20" s="1"/>
  <c r="C534" i="20" s="1"/>
  <c r="C535" i="20" s="1"/>
  <c r="C536" i="20" s="1"/>
  <c r="C537" i="20" s="1"/>
  <c r="C538" i="20" s="1"/>
  <c r="C539" i="20" s="1"/>
  <c r="C540" i="20" s="1"/>
  <c r="C541" i="20" s="1"/>
  <c r="C542" i="20" s="1"/>
  <c r="C543" i="20" s="1"/>
  <c r="C544" i="20" s="1"/>
  <c r="C545" i="20" s="1"/>
  <c r="C546" i="20" s="1"/>
  <c r="C547" i="20" s="1"/>
  <c r="C548" i="20" s="1"/>
  <c r="C549" i="20" s="1"/>
  <c r="C550" i="20" s="1"/>
  <c r="C551" i="20" s="1"/>
  <c r="C552" i="20" s="1"/>
  <c r="C553" i="20" s="1"/>
  <c r="C554" i="20" s="1"/>
  <c r="C555" i="20" s="1"/>
  <c r="C556" i="20" s="1"/>
  <c r="C557" i="20" s="1"/>
  <c r="C558" i="20" s="1"/>
  <c r="C559" i="20" s="1"/>
  <c r="C560" i="20" s="1"/>
  <c r="C561" i="20" s="1"/>
  <c r="C562" i="20" s="1"/>
  <c r="C563" i="20" s="1"/>
  <c r="C564" i="20" s="1"/>
  <c r="C565" i="20" s="1"/>
  <c r="C566" i="20" s="1"/>
  <c r="C567" i="20" s="1"/>
  <c r="C568" i="20" s="1"/>
  <c r="C569" i="20" s="1"/>
  <c r="C570" i="20" s="1"/>
  <c r="C571" i="20" s="1"/>
  <c r="C572" i="20" s="1"/>
  <c r="C573" i="20" s="1"/>
  <c r="C574" i="20" s="1"/>
  <c r="C575" i="20" s="1"/>
  <c r="C576" i="20" s="1"/>
  <c r="C577" i="20" s="1"/>
  <c r="C578" i="20" s="1"/>
  <c r="C579" i="20" s="1"/>
  <c r="C580" i="20" s="1"/>
  <c r="C581" i="20" s="1"/>
  <c r="C582" i="20" s="1"/>
  <c r="C583" i="20" s="1"/>
  <c r="C584" i="20" s="1"/>
  <c r="C585" i="20" s="1"/>
  <c r="C586" i="20" s="1"/>
  <c r="C587" i="20" s="1"/>
  <c r="C588" i="20" s="1"/>
  <c r="C589" i="20" s="1"/>
  <c r="C590" i="20" s="1"/>
  <c r="C591" i="20" s="1"/>
  <c r="C592" i="20" s="1"/>
  <c r="C593" i="20" s="1"/>
  <c r="C594" i="20" s="1"/>
  <c r="C595" i="20" s="1"/>
  <c r="C596" i="20" s="1"/>
  <c r="C597" i="20" s="1"/>
  <c r="C598" i="20" s="1"/>
  <c r="C20" i="14"/>
  <c r="D20" i="14" s="1"/>
  <c r="E20" i="14" s="1"/>
  <c r="F20" i="14" s="1"/>
  <c r="G20" i="14" s="1"/>
  <c r="H20" i="14" s="1"/>
  <c r="I20" i="14" s="1"/>
  <c r="C11" i="18"/>
  <c r="C12" i="18" s="1"/>
  <c r="C13" i="18" s="1"/>
  <c r="C14" i="18" s="1"/>
  <c r="C15" i="18" s="1"/>
  <c r="C16" i="18" s="1"/>
  <c r="C17" i="18" s="1"/>
  <c r="C18" i="18" s="1"/>
  <c r="C19" i="18" s="1"/>
  <c r="C20" i="18" s="1"/>
  <c r="C21" i="18" s="1"/>
  <c r="C22" i="18" s="1"/>
  <c r="C23" i="18" s="1"/>
  <c r="C24" i="18" s="1"/>
  <c r="C25" i="18" s="1"/>
  <c r="C26" i="18" s="1"/>
  <c r="C27" i="18" s="1"/>
  <c r="C28" i="18" s="1"/>
  <c r="C29" i="18" s="1"/>
  <c r="C30" i="18" s="1"/>
  <c r="C31" i="18" s="1"/>
  <c r="C32" i="18" s="1"/>
  <c r="C33" i="18" s="1"/>
  <c r="C34" i="18" s="1"/>
  <c r="C35" i="18" s="1"/>
  <c r="C36" i="18" s="1"/>
  <c r="C37" i="18" s="1"/>
  <c r="C38" i="18" s="1"/>
  <c r="C39" i="18" s="1"/>
  <c r="C40" i="18" s="1"/>
  <c r="C41" i="18" s="1"/>
  <c r="C42" i="18" s="1"/>
  <c r="C43" i="18" s="1"/>
  <c r="C44" i="18" s="1"/>
  <c r="C45" i="18" s="1"/>
  <c r="C46" i="18" s="1"/>
  <c r="C47" i="18" s="1"/>
  <c r="C48" i="18" s="1"/>
  <c r="C49" i="18" s="1"/>
  <c r="C50" i="18" s="1"/>
  <c r="C51" i="18" s="1"/>
  <c r="C52" i="18" s="1"/>
  <c r="C53" i="18" s="1"/>
  <c r="C54" i="18" s="1"/>
  <c r="C55" i="18" s="1"/>
  <c r="C56" i="18" s="1"/>
  <c r="C57" i="18" s="1"/>
  <c r="C58" i="18" s="1"/>
  <c r="C59" i="18" s="1"/>
  <c r="C60" i="18" s="1"/>
  <c r="C61" i="18" s="1"/>
  <c r="C62" i="18" s="1"/>
  <c r="C63" i="18" s="1"/>
  <c r="C64" i="18" s="1"/>
  <c r="C65" i="18" s="1"/>
  <c r="C66" i="18" s="1"/>
  <c r="C67" i="18" s="1"/>
  <c r="C68" i="18" s="1"/>
  <c r="C69" i="18" s="1"/>
  <c r="C70" i="18" s="1"/>
  <c r="C71" i="18" s="1"/>
  <c r="C72" i="18" s="1"/>
  <c r="C73" i="18" s="1"/>
  <c r="C74" i="18" s="1"/>
  <c r="C75" i="18" s="1"/>
  <c r="C76" i="18" s="1"/>
  <c r="C77" i="18" s="1"/>
  <c r="C78" i="18" s="1"/>
  <c r="C79" i="18" s="1"/>
  <c r="C80" i="18" s="1"/>
  <c r="C81" i="18" s="1"/>
  <c r="C82" i="18" s="1"/>
  <c r="C83" i="18" s="1"/>
  <c r="C84" i="18" s="1"/>
  <c r="C85" i="18" s="1"/>
  <c r="C86" i="18" s="1"/>
  <c r="C87" i="18" s="1"/>
  <c r="C88" i="18" s="1"/>
  <c r="C89" i="18" s="1"/>
  <c r="C90" i="18" s="1"/>
  <c r="C91" i="18" s="1"/>
  <c r="C92" i="18" s="1"/>
  <c r="C93" i="18" s="1"/>
  <c r="C94" i="18" s="1"/>
  <c r="C95" i="18" s="1"/>
  <c r="C96" i="18" s="1"/>
  <c r="C97" i="18" s="1"/>
  <c r="C98" i="18" s="1"/>
  <c r="C99" i="18" s="1"/>
  <c r="C100" i="18" s="1"/>
  <c r="C101" i="18" s="1"/>
  <c r="C102" i="18" s="1"/>
  <c r="C103" i="18" s="1"/>
  <c r="C104" i="18" s="1"/>
  <c r="C105" i="18" s="1"/>
  <c r="C106" i="18" s="1"/>
  <c r="C107" i="18" s="1"/>
  <c r="C108" i="18" s="1"/>
  <c r="C109" i="18" s="1"/>
  <c r="C110" i="18" s="1"/>
  <c r="C111" i="18" s="1"/>
  <c r="C112" i="18" s="1"/>
  <c r="C113" i="18" s="1"/>
  <c r="C114" i="18" s="1"/>
  <c r="C115" i="18" s="1"/>
  <c r="C116" i="18" s="1"/>
  <c r="C117" i="18" s="1"/>
  <c r="C118" i="18" s="1"/>
  <c r="C119" i="18" s="1"/>
  <c r="C120" i="18" s="1"/>
  <c r="C121" i="18" s="1"/>
  <c r="C122" i="18" s="1"/>
  <c r="C123" i="18" s="1"/>
  <c r="C124" i="18" s="1"/>
  <c r="C125" i="18" s="1"/>
  <c r="C126" i="18" s="1"/>
  <c r="C127" i="18" s="1"/>
  <c r="C128" i="18" s="1"/>
  <c r="C129" i="18" s="1"/>
  <c r="C130" i="18" s="1"/>
  <c r="C131" i="18" s="1"/>
  <c r="C132" i="18" s="1"/>
  <c r="C133" i="18" s="1"/>
  <c r="C134" i="18" s="1"/>
  <c r="C135" i="18" s="1"/>
  <c r="C136" i="18" s="1"/>
  <c r="C137" i="18" s="1"/>
  <c r="C138" i="18" s="1"/>
  <c r="C139" i="18" s="1"/>
  <c r="C140" i="18" s="1"/>
  <c r="C141" i="18" s="1"/>
  <c r="C142" i="18" s="1"/>
  <c r="C143" i="18" s="1"/>
  <c r="C144" i="18" s="1"/>
  <c r="C145" i="18" s="1"/>
  <c r="C146" i="18" s="1"/>
  <c r="C147" i="18" s="1"/>
  <c r="C148" i="18" s="1"/>
  <c r="C149" i="18" s="1"/>
  <c r="C150" i="18" s="1"/>
  <c r="C151" i="18" s="1"/>
  <c r="C152" i="18" s="1"/>
  <c r="C153" i="18" s="1"/>
  <c r="C154" i="18" s="1"/>
  <c r="C155" i="18" s="1"/>
  <c r="C156" i="18" s="1"/>
  <c r="C157" i="18" s="1"/>
  <c r="C158" i="18" s="1"/>
  <c r="C159" i="18" s="1"/>
  <c r="C160" i="18" s="1"/>
  <c r="C161" i="18" s="1"/>
  <c r="C162" i="18" s="1"/>
  <c r="C163" i="18" s="1"/>
  <c r="C164" i="18" s="1"/>
  <c r="C165" i="18" s="1"/>
  <c r="C166" i="18" s="1"/>
  <c r="C167" i="18" s="1"/>
  <c r="C168" i="18" s="1"/>
  <c r="C169" i="18" s="1"/>
  <c r="C170" i="18" s="1"/>
  <c r="C171" i="18" s="1"/>
  <c r="C172" i="18" s="1"/>
  <c r="C173" i="18" s="1"/>
  <c r="C174" i="18" s="1"/>
  <c r="C175" i="18" s="1"/>
  <c r="C176" i="18" s="1"/>
  <c r="C177" i="18" s="1"/>
  <c r="C178" i="18" s="1"/>
  <c r="C179" i="18" s="1"/>
  <c r="C180" i="18" s="1"/>
  <c r="C181" i="18" s="1"/>
  <c r="C182" i="18" s="1"/>
  <c r="C183" i="18" s="1"/>
  <c r="C184" i="18" s="1"/>
  <c r="C185" i="18" s="1"/>
  <c r="C186" i="18" s="1"/>
  <c r="C187" i="18" s="1"/>
  <c r="C188" i="18" s="1"/>
  <c r="C189" i="18" s="1"/>
  <c r="C190" i="18" s="1"/>
  <c r="C191" i="18" s="1"/>
  <c r="C192" i="18" s="1"/>
  <c r="C193" i="18" s="1"/>
  <c r="C194" i="18" s="1"/>
  <c r="C195" i="18" s="1"/>
  <c r="C196" i="18" s="1"/>
  <c r="C197" i="18" s="1"/>
  <c r="C198" i="18" s="1"/>
  <c r="C199" i="18" s="1"/>
  <c r="C200" i="18" s="1"/>
  <c r="C201" i="18" s="1"/>
  <c r="C202" i="18" s="1"/>
  <c r="C203" i="18" s="1"/>
  <c r="C204" i="18" s="1"/>
  <c r="C205" i="18" s="1"/>
  <c r="C206" i="18" s="1"/>
  <c r="C207" i="18" s="1"/>
  <c r="C208" i="18" s="1"/>
  <c r="C209" i="18" s="1"/>
  <c r="C210" i="18" s="1"/>
  <c r="C211" i="18" s="1"/>
  <c r="C212" i="18" s="1"/>
  <c r="C213" i="18" s="1"/>
  <c r="C214" i="18" s="1"/>
  <c r="C215" i="18" s="1"/>
  <c r="C216" i="18" s="1"/>
  <c r="C217" i="18" s="1"/>
  <c r="C218" i="18" s="1"/>
  <c r="C219" i="18" s="1"/>
  <c r="C220" i="18" s="1"/>
  <c r="C221" i="18" s="1"/>
  <c r="C222" i="18" s="1"/>
  <c r="C223" i="18" s="1"/>
  <c r="C224" i="18" s="1"/>
  <c r="C225" i="18" s="1"/>
  <c r="C226" i="18" s="1"/>
  <c r="C227" i="18" s="1"/>
  <c r="C228" i="18" s="1"/>
  <c r="C229" i="18" s="1"/>
  <c r="C230" i="18" s="1"/>
  <c r="C231" i="18" s="1"/>
  <c r="C232" i="18" s="1"/>
  <c r="C233" i="18" s="1"/>
  <c r="C234" i="18" s="1"/>
  <c r="C235" i="18" s="1"/>
  <c r="C236" i="18" s="1"/>
  <c r="C237" i="18" s="1"/>
  <c r="C238" i="18" s="1"/>
  <c r="C239" i="18" s="1"/>
  <c r="C240" i="18" s="1"/>
  <c r="C241" i="18" s="1"/>
  <c r="C242" i="18" s="1"/>
  <c r="C243" i="18" s="1"/>
  <c r="C244" i="18" s="1"/>
  <c r="C245" i="18" s="1"/>
  <c r="C246" i="18" s="1"/>
  <c r="C247" i="18" s="1"/>
  <c r="C248" i="18" s="1"/>
  <c r="C249" i="18" s="1"/>
  <c r="C250" i="18" s="1"/>
  <c r="C251" i="18" s="1"/>
  <c r="C252" i="18" s="1"/>
  <c r="C253" i="18" s="1"/>
  <c r="C254" i="18" s="1"/>
  <c r="C255" i="18" s="1"/>
  <c r="C256" i="18" s="1"/>
  <c r="C257" i="18" s="1"/>
  <c r="C258" i="18" s="1"/>
  <c r="C259" i="18" s="1"/>
  <c r="C260" i="18" s="1"/>
  <c r="C261" i="18" s="1"/>
  <c r="C262" i="18" s="1"/>
  <c r="C263" i="18" s="1"/>
  <c r="C264" i="18" s="1"/>
  <c r="C265" i="18" s="1"/>
  <c r="C266" i="18" s="1"/>
  <c r="C267" i="18" s="1"/>
  <c r="C268" i="18" s="1"/>
  <c r="C269" i="18" s="1"/>
  <c r="C270" i="18" s="1"/>
  <c r="C271" i="18" s="1"/>
  <c r="C272" i="18" s="1"/>
  <c r="C273" i="18" s="1"/>
  <c r="C274" i="18" s="1"/>
  <c r="C275" i="18" s="1"/>
  <c r="C276" i="18" s="1"/>
  <c r="C277" i="18" s="1"/>
  <c r="C278" i="18" s="1"/>
  <c r="C279" i="18" s="1"/>
  <c r="C280" i="18" s="1"/>
  <c r="C281" i="18" s="1"/>
  <c r="C282" i="18" s="1"/>
  <c r="C283" i="18" s="1"/>
  <c r="C284" i="18" s="1"/>
  <c r="C285" i="18" s="1"/>
  <c r="C286" i="18" s="1"/>
  <c r="C287" i="18" s="1"/>
  <c r="C288" i="18" s="1"/>
  <c r="C289" i="18" s="1"/>
  <c r="C290" i="18" s="1"/>
  <c r="C291" i="18" s="1"/>
  <c r="C292" i="18" s="1"/>
  <c r="C293" i="18" s="1"/>
  <c r="C294" i="18" s="1"/>
  <c r="C295" i="18" s="1"/>
  <c r="C296" i="18" s="1"/>
  <c r="C297" i="18" s="1"/>
  <c r="C298" i="18" s="1"/>
  <c r="C299" i="18" s="1"/>
  <c r="C300" i="18" s="1"/>
  <c r="C301" i="18" s="1"/>
  <c r="C302" i="18" s="1"/>
  <c r="C303" i="18" s="1"/>
  <c r="C304" i="18" s="1"/>
  <c r="C305" i="18" s="1"/>
  <c r="C306" i="18" s="1"/>
  <c r="C307" i="18" s="1"/>
  <c r="C308" i="18" s="1"/>
  <c r="C309" i="18" s="1"/>
  <c r="C310" i="18" s="1"/>
  <c r="C311" i="18" s="1"/>
  <c r="C312" i="18" s="1"/>
  <c r="C313" i="18" s="1"/>
  <c r="C314" i="18" s="1"/>
  <c r="C315" i="18" s="1"/>
  <c r="C316" i="18" s="1"/>
  <c r="C317" i="18" s="1"/>
  <c r="C318" i="18" s="1"/>
  <c r="C319" i="18" s="1"/>
  <c r="C320" i="18" s="1"/>
  <c r="C321" i="18" s="1"/>
  <c r="C322" i="18" s="1"/>
  <c r="C323" i="18" s="1"/>
  <c r="C324" i="18" s="1"/>
  <c r="C325" i="18" s="1"/>
  <c r="C326" i="18" s="1"/>
  <c r="C327" i="18" s="1"/>
  <c r="C328" i="18" s="1"/>
  <c r="C329" i="18" s="1"/>
  <c r="C330" i="18" s="1"/>
  <c r="C331" i="18" s="1"/>
  <c r="C332" i="18" s="1"/>
  <c r="C333" i="18" s="1"/>
  <c r="C334" i="18" s="1"/>
  <c r="C335" i="18" s="1"/>
  <c r="C336" i="18" s="1"/>
  <c r="C337" i="18" s="1"/>
  <c r="C338" i="18" s="1"/>
  <c r="C339" i="18" s="1"/>
  <c r="C340" i="18" s="1"/>
  <c r="C341" i="18" s="1"/>
  <c r="C342" i="18" s="1"/>
  <c r="C343" i="18" s="1"/>
  <c r="C344" i="18" s="1"/>
  <c r="C345" i="18" s="1"/>
  <c r="C346" i="18" s="1"/>
  <c r="C347" i="18" s="1"/>
  <c r="C348" i="18" s="1"/>
  <c r="C349" i="18" s="1"/>
  <c r="C350" i="18" s="1"/>
  <c r="C351" i="18" s="1"/>
  <c r="C352" i="18" s="1"/>
  <c r="C353" i="18" s="1"/>
  <c r="C354" i="18" s="1"/>
  <c r="C355" i="18" s="1"/>
  <c r="C356" i="18" s="1"/>
  <c r="C357" i="18" s="1"/>
  <c r="C358" i="18" s="1"/>
  <c r="C359" i="18" s="1"/>
  <c r="C360" i="18" s="1"/>
  <c r="C361" i="18" s="1"/>
  <c r="C362" i="18" s="1"/>
  <c r="C363" i="18" s="1"/>
  <c r="C364" i="18" s="1"/>
  <c r="C365" i="18" s="1"/>
  <c r="C366" i="18" s="1"/>
  <c r="C367" i="18" s="1"/>
  <c r="C368" i="18" s="1"/>
  <c r="C369" i="18" s="1"/>
  <c r="C370" i="18" s="1"/>
  <c r="C371" i="18" s="1"/>
  <c r="C372" i="18" s="1"/>
  <c r="C373" i="18" s="1"/>
  <c r="C374" i="18" s="1"/>
  <c r="C375" i="18" s="1"/>
  <c r="C376" i="18" s="1"/>
  <c r="C377" i="18" s="1"/>
  <c r="C378" i="18" s="1"/>
  <c r="C379" i="18" s="1"/>
  <c r="C380" i="18" s="1"/>
  <c r="C381" i="18" s="1"/>
  <c r="C382" i="18" s="1"/>
  <c r="C383" i="18" s="1"/>
  <c r="C384" i="18" s="1"/>
  <c r="C385" i="18" s="1"/>
  <c r="C386" i="18" s="1"/>
  <c r="C387" i="18" s="1"/>
  <c r="C388" i="18" s="1"/>
  <c r="C389" i="18" s="1"/>
  <c r="C390" i="18" s="1"/>
  <c r="C391" i="18" s="1"/>
  <c r="C392" i="18" s="1"/>
  <c r="C393" i="18" s="1"/>
  <c r="C394" i="18" s="1"/>
  <c r="C395" i="18" s="1"/>
  <c r="C396" i="18" s="1"/>
  <c r="C397" i="18" s="1"/>
  <c r="C398" i="18" s="1"/>
  <c r="C399" i="18" s="1"/>
  <c r="C400" i="18" s="1"/>
  <c r="C401" i="18" s="1"/>
  <c r="C402" i="18" s="1"/>
  <c r="C403" i="18" s="1"/>
  <c r="C404" i="18" s="1"/>
  <c r="C405" i="18" s="1"/>
  <c r="C406" i="18" s="1"/>
  <c r="C407" i="18" s="1"/>
  <c r="C408" i="18" s="1"/>
  <c r="C409" i="18" s="1"/>
  <c r="C410" i="18" s="1"/>
  <c r="C411" i="18" s="1"/>
  <c r="C412" i="18" s="1"/>
  <c r="C413" i="18" s="1"/>
  <c r="C414" i="18" s="1"/>
  <c r="C415" i="18" s="1"/>
  <c r="C416" i="18" s="1"/>
  <c r="C417" i="18" s="1"/>
  <c r="C418" i="18" s="1"/>
  <c r="C419" i="18" s="1"/>
  <c r="C420" i="18" s="1"/>
  <c r="C421" i="18" s="1"/>
  <c r="C422" i="18" s="1"/>
  <c r="C423" i="18" s="1"/>
  <c r="C424" i="18" s="1"/>
  <c r="C425" i="18" s="1"/>
  <c r="C426" i="18" s="1"/>
  <c r="C427" i="18" s="1"/>
  <c r="C428" i="18" s="1"/>
  <c r="C429" i="18" s="1"/>
  <c r="C430" i="18" s="1"/>
  <c r="C431" i="18" s="1"/>
  <c r="C432" i="18" s="1"/>
  <c r="C433" i="18" s="1"/>
  <c r="C434" i="18" s="1"/>
  <c r="C435" i="18" s="1"/>
  <c r="C436" i="18" s="1"/>
  <c r="C437" i="18" s="1"/>
  <c r="C438" i="18" s="1"/>
  <c r="C439" i="18" s="1"/>
  <c r="C440" i="18" s="1"/>
  <c r="C441" i="18" s="1"/>
  <c r="C442" i="18" s="1"/>
  <c r="C443" i="18" s="1"/>
  <c r="C444" i="18" s="1"/>
  <c r="C445" i="18" s="1"/>
  <c r="C446" i="18" s="1"/>
  <c r="C447" i="18" s="1"/>
  <c r="C448" i="18" s="1"/>
  <c r="C449" i="18" s="1"/>
  <c r="C450" i="18" s="1"/>
  <c r="C451" i="18" s="1"/>
  <c r="C452" i="18" s="1"/>
  <c r="C453" i="18" s="1"/>
  <c r="C454" i="18" s="1"/>
  <c r="C455" i="18" s="1"/>
  <c r="C456" i="18" s="1"/>
  <c r="C457" i="18" s="1"/>
  <c r="C458" i="18" s="1"/>
  <c r="C459" i="18" s="1"/>
  <c r="C460" i="18" s="1"/>
  <c r="C461" i="18" s="1"/>
  <c r="C462" i="18" s="1"/>
  <c r="C463" i="18" s="1"/>
  <c r="C464" i="18" s="1"/>
  <c r="C465" i="18" s="1"/>
  <c r="C466" i="18" s="1"/>
  <c r="C467" i="18" s="1"/>
  <c r="C468" i="18" s="1"/>
  <c r="C469" i="18" s="1"/>
  <c r="C470" i="18" s="1"/>
  <c r="C471" i="18" s="1"/>
  <c r="C472" i="18" s="1"/>
  <c r="C473" i="18" s="1"/>
  <c r="C474" i="18" s="1"/>
  <c r="C475" i="18" s="1"/>
  <c r="C476" i="18" s="1"/>
  <c r="C477" i="18" s="1"/>
  <c r="C478" i="18" s="1"/>
  <c r="C479" i="18" s="1"/>
  <c r="C480" i="18" s="1"/>
  <c r="C481" i="18" s="1"/>
  <c r="C482" i="18" s="1"/>
  <c r="C483" i="18" s="1"/>
  <c r="C484" i="18" s="1"/>
  <c r="C485" i="18" s="1"/>
  <c r="C486" i="18" s="1"/>
  <c r="C487" i="18" s="1"/>
  <c r="C488" i="18" s="1"/>
  <c r="C489" i="18" s="1"/>
  <c r="C490" i="18" s="1"/>
  <c r="C491" i="18" s="1"/>
  <c r="C492" i="18" s="1"/>
  <c r="C493" i="18" s="1"/>
  <c r="C494" i="18" s="1"/>
  <c r="C495" i="18" s="1"/>
  <c r="C496" i="18" s="1"/>
  <c r="C497" i="18" s="1"/>
  <c r="C498" i="18" s="1"/>
  <c r="C499" i="18" s="1"/>
  <c r="C500" i="18" s="1"/>
  <c r="C501" i="18" s="1"/>
  <c r="C502" i="18" s="1"/>
  <c r="C503" i="18" s="1"/>
  <c r="C504" i="18" s="1"/>
  <c r="C505" i="18" s="1"/>
  <c r="C506" i="18" s="1"/>
  <c r="C507" i="18" s="1"/>
  <c r="C508" i="18" s="1"/>
  <c r="C509" i="18" s="1"/>
  <c r="C510" i="18" s="1"/>
  <c r="C511" i="18" s="1"/>
  <c r="C512" i="18" s="1"/>
  <c r="C513" i="18" s="1"/>
  <c r="C514" i="18" s="1"/>
  <c r="C515" i="18" s="1"/>
  <c r="C516" i="18" s="1"/>
  <c r="C517" i="18" s="1"/>
  <c r="C518" i="18" s="1"/>
  <c r="C519" i="18" s="1"/>
  <c r="C520" i="18" s="1"/>
  <c r="C521" i="18" s="1"/>
  <c r="C522" i="18" s="1"/>
  <c r="C523" i="18" s="1"/>
  <c r="C524" i="18" s="1"/>
  <c r="C525" i="18" s="1"/>
  <c r="C526" i="18" s="1"/>
  <c r="C527" i="18" s="1"/>
  <c r="C528" i="18" s="1"/>
  <c r="C529" i="18" s="1"/>
  <c r="C530" i="18" s="1"/>
  <c r="C531" i="18" s="1"/>
  <c r="C532" i="18" s="1"/>
  <c r="C533" i="18" s="1"/>
  <c r="C534" i="18" s="1"/>
  <c r="C535" i="18" s="1"/>
  <c r="C536" i="18" s="1"/>
  <c r="C537" i="18" s="1"/>
  <c r="C538" i="18" s="1"/>
  <c r="C539" i="18" s="1"/>
  <c r="C540" i="18" s="1"/>
  <c r="C541" i="18" s="1"/>
  <c r="C542" i="18" s="1"/>
  <c r="C543" i="18" s="1"/>
  <c r="C544" i="18" s="1"/>
  <c r="C545" i="18" s="1"/>
  <c r="C546" i="18" s="1"/>
  <c r="C547" i="18" s="1"/>
  <c r="C548" i="18" s="1"/>
  <c r="C549" i="18" s="1"/>
  <c r="C550" i="18" s="1"/>
  <c r="C551" i="18" s="1"/>
  <c r="C552" i="18" s="1"/>
  <c r="C553" i="18" s="1"/>
  <c r="C554" i="18" s="1"/>
  <c r="C555" i="18" s="1"/>
  <c r="C556" i="18" s="1"/>
  <c r="C557" i="18" s="1"/>
  <c r="C558" i="18" s="1"/>
  <c r="C559" i="18" s="1"/>
  <c r="C560" i="18" s="1"/>
  <c r="C561" i="18" s="1"/>
  <c r="C562" i="18" s="1"/>
  <c r="C563" i="18" s="1"/>
  <c r="C564" i="18" s="1"/>
  <c r="C565" i="18" s="1"/>
  <c r="C566" i="18" s="1"/>
  <c r="C567" i="18" s="1"/>
  <c r="C568" i="18" s="1"/>
  <c r="C569" i="18" s="1"/>
  <c r="C570" i="18" s="1"/>
  <c r="C571" i="18" s="1"/>
  <c r="C572" i="18" s="1"/>
  <c r="C573" i="18" s="1"/>
  <c r="C574" i="18" s="1"/>
  <c r="C575" i="18" s="1"/>
  <c r="C576" i="18" s="1"/>
  <c r="C577" i="18" s="1"/>
  <c r="C578" i="18" s="1"/>
  <c r="C579" i="18" s="1"/>
  <c r="C580" i="18" s="1"/>
  <c r="C581" i="18" s="1"/>
  <c r="C582" i="18" s="1"/>
  <c r="C583" i="18" s="1"/>
  <c r="C584" i="18" s="1"/>
  <c r="C585" i="18" s="1"/>
  <c r="C586" i="18" s="1"/>
  <c r="C587" i="18" s="1"/>
  <c r="C588" i="18" s="1"/>
  <c r="C589" i="18" s="1"/>
  <c r="C590" i="18" s="1"/>
  <c r="C591" i="18" s="1"/>
  <c r="C592" i="18" s="1"/>
  <c r="C593" i="18" s="1"/>
  <c r="C594" i="18" s="1"/>
  <c r="C595" i="18" s="1"/>
  <c r="C596" i="18" s="1"/>
  <c r="C597" i="18" s="1"/>
  <c r="C598" i="18" s="1"/>
  <c r="B11" i="18"/>
  <c r="H37" i="14" l="1"/>
  <c r="C37" i="14"/>
  <c r="E37" i="14"/>
  <c r="B12" i="19"/>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B529" i="19" s="1"/>
  <c r="B530" i="19" s="1"/>
  <c r="B531" i="19" s="1"/>
  <c r="B532" i="19" s="1"/>
  <c r="B533" i="19" s="1"/>
  <c r="B534" i="19" s="1"/>
  <c r="B535" i="19" s="1"/>
  <c r="B536" i="19" s="1"/>
  <c r="B537" i="19" s="1"/>
  <c r="B538" i="19" s="1"/>
  <c r="B539" i="19" s="1"/>
  <c r="B540" i="19" s="1"/>
  <c r="B541" i="19" s="1"/>
  <c r="B542" i="19" s="1"/>
  <c r="B543" i="19" s="1"/>
  <c r="B544" i="19" s="1"/>
  <c r="B545" i="19" s="1"/>
  <c r="B546" i="19" s="1"/>
  <c r="B547" i="19" s="1"/>
  <c r="B548" i="19" s="1"/>
  <c r="B549" i="19" s="1"/>
  <c r="B550" i="19" s="1"/>
  <c r="B551" i="19" s="1"/>
  <c r="B552" i="19" s="1"/>
  <c r="B553" i="19" s="1"/>
  <c r="B554" i="19" s="1"/>
  <c r="B555" i="19" s="1"/>
  <c r="B556" i="19" s="1"/>
  <c r="B557" i="19" s="1"/>
  <c r="B558" i="19" s="1"/>
  <c r="B559" i="19" s="1"/>
  <c r="B560" i="19" s="1"/>
  <c r="B561" i="19" s="1"/>
  <c r="B562" i="19" s="1"/>
  <c r="B563" i="19" s="1"/>
  <c r="B564" i="19" s="1"/>
  <c r="B565" i="19" s="1"/>
  <c r="B566" i="19" s="1"/>
  <c r="B567" i="19" s="1"/>
  <c r="B568" i="19" s="1"/>
  <c r="B569" i="19" s="1"/>
  <c r="B570" i="19" s="1"/>
  <c r="B571" i="19" s="1"/>
  <c r="B572" i="19" s="1"/>
  <c r="B573" i="19" s="1"/>
  <c r="B574" i="19" s="1"/>
  <c r="B575" i="19" s="1"/>
  <c r="B576" i="19" s="1"/>
  <c r="B577" i="19" s="1"/>
  <c r="B578" i="19" s="1"/>
  <c r="B579" i="19" s="1"/>
  <c r="B580" i="19" s="1"/>
  <c r="B581" i="19" s="1"/>
  <c r="B582" i="19" s="1"/>
  <c r="B583" i="19" s="1"/>
  <c r="B584" i="19" s="1"/>
  <c r="B585" i="19" s="1"/>
  <c r="B586" i="19" s="1"/>
  <c r="B587" i="19" s="1"/>
  <c r="B588" i="19" s="1"/>
  <c r="B589" i="19" s="1"/>
  <c r="B590" i="19" s="1"/>
  <c r="B591" i="19" s="1"/>
  <c r="B592" i="19" s="1"/>
  <c r="B593" i="19" s="1"/>
  <c r="B594" i="19" s="1"/>
  <c r="B595" i="19" s="1"/>
  <c r="B596" i="19" s="1"/>
  <c r="B597" i="19" s="1"/>
  <c r="B598" i="19" s="1"/>
  <c r="B13" i="30"/>
  <c r="B13" i="35"/>
  <c r="B13" i="20"/>
  <c r="B13" i="33"/>
  <c r="B13" i="22"/>
  <c r="B13" i="26"/>
  <c r="B13" i="28"/>
  <c r="B13" i="24"/>
  <c r="B13" i="23"/>
  <c r="B12" i="21"/>
  <c r="B12" i="29"/>
  <c r="B12" i="27"/>
  <c r="B12" i="37"/>
  <c r="B12" i="36"/>
  <c r="F37" i="14"/>
  <c r="G37" i="14"/>
  <c r="B12" i="31"/>
  <c r="B12" i="25"/>
  <c r="B12" i="32"/>
  <c r="J27" i="14"/>
  <c r="B12" i="18"/>
  <c r="H22" i="14" l="1"/>
  <c r="E22" i="14"/>
  <c r="J22" i="14"/>
  <c r="F22" i="14"/>
  <c r="I22" i="14"/>
  <c r="G22" i="14"/>
  <c r="D22" i="14"/>
  <c r="C22" i="14"/>
  <c r="B14" i="30"/>
  <c r="B14" i="35"/>
  <c r="B14" i="33"/>
  <c r="B14" i="20"/>
  <c r="B14" i="22"/>
  <c r="B13" i="37"/>
  <c r="B14" i="24"/>
  <c r="B14" i="28"/>
  <c r="B14" i="26"/>
  <c r="B13" i="18"/>
  <c r="B13" i="32"/>
  <c r="B13" i="31"/>
  <c r="B13" i="36"/>
  <c r="B13" i="27"/>
  <c r="B14" i="23"/>
  <c r="B13" i="29"/>
  <c r="B13" i="25"/>
  <c r="B13" i="21"/>
  <c r="B15" i="30" l="1"/>
  <c r="B14" i="18"/>
  <c r="B15" i="35"/>
  <c r="B15" i="20"/>
  <c r="B15" i="22"/>
  <c r="B15" i="33"/>
  <c r="B15" i="26"/>
  <c r="B15" i="28"/>
  <c r="B14" i="37"/>
  <c r="B15" i="24"/>
  <c r="B14" i="32"/>
  <c r="B14" i="36"/>
  <c r="B14" i="27"/>
  <c r="B14" i="25"/>
  <c r="B14" i="29"/>
  <c r="B14" i="31"/>
  <c r="B14" i="21"/>
  <c r="B15" i="23"/>
  <c r="F23" i="11"/>
  <c r="F22" i="11"/>
  <c r="F21" i="11"/>
  <c r="G21" i="11" s="1"/>
  <c r="H21" i="11" s="1"/>
  <c r="I21" i="11" s="1"/>
  <c r="J21" i="11" s="1"/>
  <c r="K21" i="11" s="1"/>
  <c r="L21" i="11" s="1"/>
  <c r="M21" i="11" s="1"/>
  <c r="N21" i="11" s="1"/>
  <c r="O21" i="11" s="1"/>
  <c r="P21" i="11" s="1"/>
  <c r="Q21" i="11" s="1"/>
  <c r="R21" i="11" s="1"/>
  <c r="S21" i="11" s="1"/>
  <c r="T21" i="11" s="1"/>
  <c r="U21" i="11" s="1"/>
  <c r="V21" i="11" s="1"/>
  <c r="W21" i="11" s="1"/>
  <c r="X21" i="11" s="1"/>
  <c r="Y21" i="11" s="1"/>
  <c r="Z21" i="11" s="1"/>
  <c r="AA21" i="11" s="1"/>
  <c r="AB21" i="11" s="1"/>
  <c r="AC21" i="11" s="1"/>
  <c r="AD21" i="11" s="1"/>
  <c r="AE21" i="11" s="1"/>
  <c r="AF21" i="11" s="1"/>
  <c r="AG21" i="11" s="1"/>
  <c r="F65" i="11" s="1"/>
  <c r="G65" i="11" s="1"/>
  <c r="H65" i="11" s="1"/>
  <c r="I65" i="11" s="1"/>
  <c r="J65" i="11" s="1"/>
  <c r="K65" i="11" s="1"/>
  <c r="L65" i="11" s="1"/>
  <c r="M65" i="11" s="1"/>
  <c r="N65" i="11" s="1"/>
  <c r="O65" i="11" s="1"/>
  <c r="P65" i="11" s="1"/>
  <c r="Q65" i="11" s="1"/>
  <c r="R65" i="11" s="1"/>
  <c r="S65" i="11" s="1"/>
  <c r="T65" i="11" s="1"/>
  <c r="U65" i="11" s="1"/>
  <c r="V65" i="11" s="1"/>
  <c r="W65" i="11" s="1"/>
  <c r="X65" i="11" s="1"/>
  <c r="Y65" i="11" s="1"/>
  <c r="Z65" i="11" s="1"/>
  <c r="AA65" i="11" s="1"/>
  <c r="AB65" i="11" s="1"/>
  <c r="AC65" i="11" s="1"/>
  <c r="AD65" i="11" s="1"/>
  <c r="AE65" i="11" s="1"/>
  <c r="AF65" i="11" s="1"/>
  <c r="AG65" i="11" s="1"/>
  <c r="F109" i="11" s="1"/>
  <c r="G109" i="11" s="1"/>
  <c r="H109" i="11" s="1"/>
  <c r="I109" i="11" s="1"/>
  <c r="J109" i="11" s="1"/>
  <c r="K109" i="11" s="1"/>
  <c r="L109" i="11" s="1"/>
  <c r="M109" i="11" s="1"/>
  <c r="N109" i="11" s="1"/>
  <c r="O109" i="11" s="1"/>
  <c r="P109" i="11" s="1"/>
  <c r="Q109" i="11" s="1"/>
  <c r="R109" i="11" s="1"/>
  <c r="S109" i="11" s="1"/>
  <c r="T109" i="11" s="1"/>
  <c r="U109" i="11" s="1"/>
  <c r="V109" i="11" s="1"/>
  <c r="W109" i="11" s="1"/>
  <c r="X109" i="11" s="1"/>
  <c r="Y109" i="11" s="1"/>
  <c r="Z109" i="11" s="1"/>
  <c r="AA109" i="11" s="1"/>
  <c r="AB109" i="11" s="1"/>
  <c r="AC109" i="11" s="1"/>
  <c r="AD109" i="11" s="1"/>
  <c r="AE109" i="11" s="1"/>
  <c r="AF109" i="11" s="1"/>
  <c r="AG109" i="11" s="1"/>
  <c r="F153" i="11" s="1"/>
  <c r="G153" i="11" s="1"/>
  <c r="H153" i="11" s="1"/>
  <c r="I153" i="11" s="1"/>
  <c r="J153" i="11" s="1"/>
  <c r="K153" i="11" s="1"/>
  <c r="L153" i="11" s="1"/>
  <c r="M153" i="11" s="1"/>
  <c r="N153" i="11" s="1"/>
  <c r="O153" i="11" s="1"/>
  <c r="P153" i="11" s="1"/>
  <c r="Q153" i="11" s="1"/>
  <c r="R153" i="11" s="1"/>
  <c r="S153" i="11" s="1"/>
  <c r="T153" i="11" s="1"/>
  <c r="U153" i="11" s="1"/>
  <c r="V153" i="11" s="1"/>
  <c r="W153" i="11" s="1"/>
  <c r="X153" i="11" s="1"/>
  <c r="Y153" i="11" s="1"/>
  <c r="Z153" i="11" s="1"/>
  <c r="AA153" i="11" s="1"/>
  <c r="AB153" i="11" s="1"/>
  <c r="AC153" i="11" s="1"/>
  <c r="AD153" i="11" s="1"/>
  <c r="AE153" i="11" s="1"/>
  <c r="AF153" i="11" s="1"/>
  <c r="AG153" i="11" s="1"/>
  <c r="F197" i="11" s="1"/>
  <c r="G197" i="11" s="1"/>
  <c r="H197" i="11" s="1"/>
  <c r="I197" i="11" s="1"/>
  <c r="J197" i="11" s="1"/>
  <c r="K197" i="11" s="1"/>
  <c r="L197" i="11" s="1"/>
  <c r="M197" i="11" s="1"/>
  <c r="N197" i="11" s="1"/>
  <c r="O197" i="11" s="1"/>
  <c r="P197" i="11" s="1"/>
  <c r="Q197" i="11" s="1"/>
  <c r="R197" i="11" s="1"/>
  <c r="S197" i="11" s="1"/>
  <c r="T197" i="11" s="1"/>
  <c r="U197" i="11" s="1"/>
  <c r="V197" i="11" s="1"/>
  <c r="W197" i="11" s="1"/>
  <c r="X197" i="11" s="1"/>
  <c r="Y197" i="11" s="1"/>
  <c r="Z197" i="11" s="1"/>
  <c r="AA197" i="11" s="1"/>
  <c r="AB197" i="11" s="1"/>
  <c r="AC197" i="11" s="1"/>
  <c r="AD197" i="11" s="1"/>
  <c r="AE197" i="11" s="1"/>
  <c r="AF197" i="11" s="1"/>
  <c r="AG197" i="11" s="1"/>
  <c r="F241" i="11" s="1"/>
  <c r="G241" i="11" s="1"/>
  <c r="H241" i="11" s="1"/>
  <c r="I241" i="11" s="1"/>
  <c r="J241" i="11" s="1"/>
  <c r="K241" i="11" s="1"/>
  <c r="L241" i="11" s="1"/>
  <c r="M241" i="11" s="1"/>
  <c r="N241" i="11" s="1"/>
  <c r="O241" i="11" s="1"/>
  <c r="P241" i="11" s="1"/>
  <c r="Q241" i="11" s="1"/>
  <c r="R241" i="11" s="1"/>
  <c r="S241" i="11" s="1"/>
  <c r="T241" i="11" s="1"/>
  <c r="U241" i="11" s="1"/>
  <c r="V241" i="11" s="1"/>
  <c r="W241" i="11" s="1"/>
  <c r="X241" i="11" s="1"/>
  <c r="Y241" i="11" s="1"/>
  <c r="Z241" i="11" s="1"/>
  <c r="AA241" i="11" s="1"/>
  <c r="AB241" i="11" s="1"/>
  <c r="AC241" i="11" s="1"/>
  <c r="AD241" i="11" s="1"/>
  <c r="AE241" i="11" s="1"/>
  <c r="AF241" i="11" s="1"/>
  <c r="AG241" i="11" s="1"/>
  <c r="F285" i="11" s="1"/>
  <c r="G285" i="11" s="1"/>
  <c r="H285" i="11" s="1"/>
  <c r="I285" i="11" s="1"/>
  <c r="J285" i="11" s="1"/>
  <c r="K285" i="11" s="1"/>
  <c r="L285" i="11" s="1"/>
  <c r="M285" i="11" s="1"/>
  <c r="N285" i="11" s="1"/>
  <c r="O285" i="11" s="1"/>
  <c r="P285" i="11" s="1"/>
  <c r="Q285" i="11" s="1"/>
  <c r="R285" i="11" s="1"/>
  <c r="S285" i="11" s="1"/>
  <c r="T285" i="11" s="1"/>
  <c r="U285" i="11" s="1"/>
  <c r="V285" i="11" s="1"/>
  <c r="W285" i="11" s="1"/>
  <c r="X285" i="11" s="1"/>
  <c r="Y285" i="11" s="1"/>
  <c r="Z285" i="11" s="1"/>
  <c r="AA285" i="11" s="1"/>
  <c r="AB285" i="11" s="1"/>
  <c r="AC285" i="11" s="1"/>
  <c r="AD285" i="11" s="1"/>
  <c r="AE285" i="11" s="1"/>
  <c r="AF285" i="11" s="1"/>
  <c r="AG285" i="11" s="1"/>
  <c r="F329" i="11" s="1"/>
  <c r="G329" i="11" s="1"/>
  <c r="H329" i="11" s="1"/>
  <c r="I329" i="11" s="1"/>
  <c r="J329" i="11" s="1"/>
  <c r="K329" i="11" s="1"/>
  <c r="L329" i="11" s="1"/>
  <c r="M329" i="11" s="1"/>
  <c r="N329" i="11" s="1"/>
  <c r="O329" i="11" s="1"/>
  <c r="P329" i="11" s="1"/>
  <c r="Q329" i="11" s="1"/>
  <c r="R329" i="11" s="1"/>
  <c r="S329" i="11" s="1"/>
  <c r="T329" i="11" s="1"/>
  <c r="U329" i="11" s="1"/>
  <c r="V329" i="11" s="1"/>
  <c r="W329" i="11" s="1"/>
  <c r="X329" i="11" s="1"/>
  <c r="Y329" i="11" s="1"/>
  <c r="Z329" i="11" s="1"/>
  <c r="AA329" i="11" s="1"/>
  <c r="AB329" i="11" s="1"/>
  <c r="AC329" i="11" s="1"/>
  <c r="AD329" i="11" s="1"/>
  <c r="AE329" i="11" s="1"/>
  <c r="AF329" i="11" s="1"/>
  <c r="AG329" i="11" s="1"/>
  <c r="F373" i="11" s="1"/>
  <c r="G373" i="11" s="1"/>
  <c r="H373" i="11" s="1"/>
  <c r="I373" i="11" s="1"/>
  <c r="J373" i="11" s="1"/>
  <c r="K373" i="11" s="1"/>
  <c r="L373" i="11" s="1"/>
  <c r="M373" i="11" s="1"/>
  <c r="N373" i="11" s="1"/>
  <c r="O373" i="11" s="1"/>
  <c r="P373" i="11" s="1"/>
  <c r="Q373" i="11" s="1"/>
  <c r="R373" i="11" s="1"/>
  <c r="S373" i="11" s="1"/>
  <c r="T373" i="11" s="1"/>
  <c r="U373" i="11" s="1"/>
  <c r="V373" i="11" s="1"/>
  <c r="W373" i="11" s="1"/>
  <c r="X373" i="11" s="1"/>
  <c r="Y373" i="11" s="1"/>
  <c r="Z373" i="11" s="1"/>
  <c r="AA373" i="11" s="1"/>
  <c r="AB373" i="11" s="1"/>
  <c r="AC373" i="11" s="1"/>
  <c r="AD373" i="11" s="1"/>
  <c r="AE373" i="11" s="1"/>
  <c r="AF373" i="11" s="1"/>
  <c r="AG373" i="11" s="1"/>
  <c r="F417" i="11" s="1"/>
  <c r="G417" i="11" s="1"/>
  <c r="H417" i="11" s="1"/>
  <c r="I417" i="11" s="1"/>
  <c r="J417" i="11" s="1"/>
  <c r="K417" i="11" s="1"/>
  <c r="L417" i="11" s="1"/>
  <c r="M417" i="11" s="1"/>
  <c r="N417" i="11" s="1"/>
  <c r="O417" i="11" s="1"/>
  <c r="P417" i="11" s="1"/>
  <c r="Q417" i="11" s="1"/>
  <c r="R417" i="11" s="1"/>
  <c r="S417" i="11" s="1"/>
  <c r="T417" i="11" s="1"/>
  <c r="U417" i="11" s="1"/>
  <c r="V417" i="11" s="1"/>
  <c r="W417" i="11" s="1"/>
  <c r="X417" i="11" s="1"/>
  <c r="Y417" i="11" s="1"/>
  <c r="Z417" i="11" s="1"/>
  <c r="AA417" i="11" s="1"/>
  <c r="AB417" i="11" s="1"/>
  <c r="AC417" i="11" s="1"/>
  <c r="AD417" i="11" s="1"/>
  <c r="AE417" i="11" s="1"/>
  <c r="AF417" i="11" s="1"/>
  <c r="AG417" i="11" s="1"/>
  <c r="F461" i="11" s="1"/>
  <c r="G461" i="11" s="1"/>
  <c r="H461" i="11" s="1"/>
  <c r="I461" i="11" s="1"/>
  <c r="J461" i="11" s="1"/>
  <c r="K461" i="11" s="1"/>
  <c r="L461" i="11" s="1"/>
  <c r="M461" i="11" s="1"/>
  <c r="N461" i="11" s="1"/>
  <c r="O461" i="11" s="1"/>
  <c r="P461" i="11" s="1"/>
  <c r="Q461" i="11" s="1"/>
  <c r="R461" i="11" s="1"/>
  <c r="S461" i="11" s="1"/>
  <c r="T461" i="11" s="1"/>
  <c r="U461" i="11" s="1"/>
  <c r="V461" i="11" s="1"/>
  <c r="W461" i="11" s="1"/>
  <c r="X461" i="11" s="1"/>
  <c r="Y461" i="11" s="1"/>
  <c r="Z461" i="11" s="1"/>
  <c r="AA461" i="11" s="1"/>
  <c r="AB461" i="11" s="1"/>
  <c r="AC461" i="11" s="1"/>
  <c r="AD461" i="11" s="1"/>
  <c r="AE461" i="11" s="1"/>
  <c r="AF461" i="11" s="1"/>
  <c r="AG461" i="11" s="1"/>
  <c r="F505" i="11" s="1"/>
  <c r="G505" i="11" s="1"/>
  <c r="H505" i="11" s="1"/>
  <c r="I505" i="11" s="1"/>
  <c r="J505" i="11" s="1"/>
  <c r="K505" i="11" s="1"/>
  <c r="L505" i="11" s="1"/>
  <c r="M505" i="11" s="1"/>
  <c r="N505" i="11" s="1"/>
  <c r="O505" i="11" s="1"/>
  <c r="P505" i="11" s="1"/>
  <c r="Q505" i="11" s="1"/>
  <c r="R505" i="11" s="1"/>
  <c r="S505" i="11" s="1"/>
  <c r="T505" i="11" s="1"/>
  <c r="U505" i="11" s="1"/>
  <c r="V505" i="11" s="1"/>
  <c r="W505" i="11" s="1"/>
  <c r="X505" i="11" s="1"/>
  <c r="Y505" i="11" s="1"/>
  <c r="Z505" i="11" s="1"/>
  <c r="AA505" i="11" s="1"/>
  <c r="AB505" i="11" s="1"/>
  <c r="AC505" i="11" s="1"/>
  <c r="AD505" i="11" s="1"/>
  <c r="AE505" i="11" s="1"/>
  <c r="AF505" i="11" s="1"/>
  <c r="AG505" i="11" s="1"/>
  <c r="F549" i="11" s="1"/>
  <c r="G549" i="11" s="1"/>
  <c r="H549" i="11" s="1"/>
  <c r="I549" i="11" s="1"/>
  <c r="J549" i="11" s="1"/>
  <c r="K549" i="11" s="1"/>
  <c r="L549" i="11" s="1"/>
  <c r="M549" i="11" s="1"/>
  <c r="N549" i="11" s="1"/>
  <c r="O549" i="11" s="1"/>
  <c r="P549" i="11" s="1"/>
  <c r="Q549" i="11" s="1"/>
  <c r="R549" i="11" s="1"/>
  <c r="S549" i="11" s="1"/>
  <c r="T549" i="11" s="1"/>
  <c r="U549" i="11" s="1"/>
  <c r="V549" i="11" s="1"/>
  <c r="W549" i="11" s="1"/>
  <c r="X549" i="11" s="1"/>
  <c r="Y549" i="11" s="1"/>
  <c r="Z549" i="11" s="1"/>
  <c r="AA549" i="11" s="1"/>
  <c r="AB549" i="11" s="1"/>
  <c r="AC549" i="11" s="1"/>
  <c r="AD549" i="11" s="1"/>
  <c r="AE549" i="11" s="1"/>
  <c r="AF549" i="11" s="1"/>
  <c r="AG549" i="11" s="1"/>
  <c r="F593" i="11" s="1"/>
  <c r="G593" i="11" s="1"/>
  <c r="H593" i="11" s="1"/>
  <c r="I593" i="11" s="1"/>
  <c r="J593" i="11" s="1"/>
  <c r="K593" i="11" s="1"/>
  <c r="L593" i="11" s="1"/>
  <c r="M593" i="11" s="1"/>
  <c r="N593" i="11" s="1"/>
  <c r="O593" i="11" s="1"/>
  <c r="P593" i="11" s="1"/>
  <c r="Q593" i="11" s="1"/>
  <c r="R593" i="11" s="1"/>
  <c r="S593" i="11" s="1"/>
  <c r="T593" i="11" s="1"/>
  <c r="U593" i="11" s="1"/>
  <c r="V593" i="11" s="1"/>
  <c r="W593" i="11" s="1"/>
  <c r="X593" i="11" s="1"/>
  <c r="Y593" i="11" s="1"/>
  <c r="Z593" i="11" s="1"/>
  <c r="AA593" i="11" s="1"/>
  <c r="AB593" i="11" s="1"/>
  <c r="AC593" i="11" s="1"/>
  <c r="AD593" i="11" s="1"/>
  <c r="AE593" i="11" s="1"/>
  <c r="AF593" i="11" s="1"/>
  <c r="AG593" i="11" s="1"/>
  <c r="F637" i="11" s="1"/>
  <c r="G637" i="11" s="1"/>
  <c r="H637" i="11" s="1"/>
  <c r="I637" i="11" s="1"/>
  <c r="J637" i="11" s="1"/>
  <c r="K637" i="11" s="1"/>
  <c r="L637" i="11" s="1"/>
  <c r="M637" i="11" s="1"/>
  <c r="N637" i="11" s="1"/>
  <c r="O637" i="11" s="1"/>
  <c r="P637" i="11" s="1"/>
  <c r="Q637" i="11" s="1"/>
  <c r="R637" i="11" s="1"/>
  <c r="S637" i="11" s="1"/>
  <c r="T637" i="11" s="1"/>
  <c r="U637" i="11" s="1"/>
  <c r="V637" i="11" s="1"/>
  <c r="W637" i="11" s="1"/>
  <c r="X637" i="11" s="1"/>
  <c r="Y637" i="11" s="1"/>
  <c r="Z637" i="11" s="1"/>
  <c r="AA637" i="11" s="1"/>
  <c r="AB637" i="11" s="1"/>
  <c r="AC637" i="11" s="1"/>
  <c r="AD637" i="11" s="1"/>
  <c r="AE637" i="11" s="1"/>
  <c r="AF637" i="11" s="1"/>
  <c r="AG637" i="11" s="1"/>
  <c r="F681" i="11" s="1"/>
  <c r="G681" i="11" s="1"/>
  <c r="H681" i="11" s="1"/>
  <c r="I681" i="11" s="1"/>
  <c r="J681" i="11" s="1"/>
  <c r="K681" i="11" s="1"/>
  <c r="L681" i="11" s="1"/>
  <c r="M681" i="11" s="1"/>
  <c r="N681" i="11" s="1"/>
  <c r="O681" i="11" s="1"/>
  <c r="P681" i="11" s="1"/>
  <c r="Q681" i="11" s="1"/>
  <c r="R681" i="11" s="1"/>
  <c r="S681" i="11" s="1"/>
  <c r="T681" i="11" s="1"/>
  <c r="U681" i="11" s="1"/>
  <c r="V681" i="11" s="1"/>
  <c r="W681" i="11" s="1"/>
  <c r="X681" i="11" s="1"/>
  <c r="Y681" i="11" s="1"/>
  <c r="Z681" i="11" s="1"/>
  <c r="AA681" i="11" s="1"/>
  <c r="AB681" i="11" s="1"/>
  <c r="AC681" i="11" s="1"/>
  <c r="AD681" i="11" s="1"/>
  <c r="AE681" i="11" s="1"/>
  <c r="AF681" i="11" s="1"/>
  <c r="AG681" i="11" s="1"/>
  <c r="F725" i="11" s="1"/>
  <c r="G725" i="11" s="1"/>
  <c r="H725" i="11" s="1"/>
  <c r="I725" i="11" s="1"/>
  <c r="J725" i="11" s="1"/>
  <c r="K725" i="11" s="1"/>
  <c r="L725" i="11" s="1"/>
  <c r="M725" i="11" s="1"/>
  <c r="N725" i="11" s="1"/>
  <c r="O725" i="11" s="1"/>
  <c r="P725" i="11" s="1"/>
  <c r="Q725" i="11" s="1"/>
  <c r="R725" i="11" s="1"/>
  <c r="S725" i="11" s="1"/>
  <c r="T725" i="11" s="1"/>
  <c r="U725" i="11" s="1"/>
  <c r="V725" i="11" s="1"/>
  <c r="W725" i="11" s="1"/>
  <c r="X725" i="11" s="1"/>
  <c r="Y725" i="11" s="1"/>
  <c r="Z725" i="11" s="1"/>
  <c r="AA725" i="11" s="1"/>
  <c r="AB725" i="11" s="1"/>
  <c r="AC725" i="11" s="1"/>
  <c r="AD725" i="11" s="1"/>
  <c r="AE725" i="11" s="1"/>
  <c r="AF725" i="11" s="1"/>
  <c r="AG725" i="11" s="1"/>
  <c r="F769" i="11" s="1"/>
  <c r="G769" i="11" s="1"/>
  <c r="H769" i="11" s="1"/>
  <c r="I769" i="11" s="1"/>
  <c r="J769" i="11" s="1"/>
  <c r="K769" i="11" s="1"/>
  <c r="L769" i="11" s="1"/>
  <c r="M769" i="11" s="1"/>
  <c r="N769" i="11" s="1"/>
  <c r="O769" i="11" s="1"/>
  <c r="P769" i="11" s="1"/>
  <c r="Q769" i="11" s="1"/>
  <c r="R769" i="11" s="1"/>
  <c r="S769" i="11" s="1"/>
  <c r="T769" i="11" s="1"/>
  <c r="U769" i="11" s="1"/>
  <c r="V769" i="11" s="1"/>
  <c r="W769" i="11" s="1"/>
  <c r="X769" i="11" s="1"/>
  <c r="Y769" i="11" s="1"/>
  <c r="Z769" i="11" s="1"/>
  <c r="AA769" i="11" s="1"/>
  <c r="AB769" i="11" s="1"/>
  <c r="AC769" i="11" s="1"/>
  <c r="AD769" i="11" s="1"/>
  <c r="AE769" i="11" s="1"/>
  <c r="AF769" i="11" s="1"/>
  <c r="AG769" i="11" s="1"/>
  <c r="F813" i="11" s="1"/>
  <c r="G813" i="11" s="1"/>
  <c r="H813" i="11" s="1"/>
  <c r="I813" i="11" s="1"/>
  <c r="J813" i="11" s="1"/>
  <c r="K813" i="11" s="1"/>
  <c r="L813" i="11" s="1"/>
  <c r="M813" i="11" s="1"/>
  <c r="N813" i="11" s="1"/>
  <c r="O813" i="11" s="1"/>
  <c r="P813" i="11" s="1"/>
  <c r="Q813" i="11" s="1"/>
  <c r="R813" i="11" s="1"/>
  <c r="S813" i="11" s="1"/>
  <c r="T813" i="11" s="1"/>
  <c r="U813" i="11" s="1"/>
  <c r="V813" i="11" s="1"/>
  <c r="W813" i="11" s="1"/>
  <c r="X813" i="11" s="1"/>
  <c r="Y813" i="11" s="1"/>
  <c r="Z813" i="11" s="1"/>
  <c r="AA813" i="11" s="1"/>
  <c r="AB813" i="11" s="1"/>
  <c r="AC813" i="11" s="1"/>
  <c r="AD813" i="11" s="1"/>
  <c r="AE813" i="11" s="1"/>
  <c r="AF813" i="11" s="1"/>
  <c r="AG813" i="11" s="1"/>
  <c r="F857" i="11" s="1"/>
  <c r="G857" i="11" s="1"/>
  <c r="H857" i="11" s="1"/>
  <c r="I857" i="11" s="1"/>
  <c r="J857" i="11" s="1"/>
  <c r="K857" i="11" s="1"/>
  <c r="L857" i="11" s="1"/>
  <c r="M857" i="11" s="1"/>
  <c r="N857" i="11" s="1"/>
  <c r="O857" i="11" s="1"/>
  <c r="P857" i="11" s="1"/>
  <c r="Q857" i="11" s="1"/>
  <c r="R857" i="11" s="1"/>
  <c r="S857" i="11" s="1"/>
  <c r="T857" i="11" s="1"/>
  <c r="U857" i="11" s="1"/>
  <c r="V857" i="11" s="1"/>
  <c r="W857" i="11" s="1"/>
  <c r="X857" i="11" s="1"/>
  <c r="Y857" i="11" s="1"/>
  <c r="Z857" i="11" s="1"/>
  <c r="AA857" i="11" s="1"/>
  <c r="AB857" i="11" s="1"/>
  <c r="AC857" i="11" s="1"/>
  <c r="AD857" i="11" s="1"/>
  <c r="AE857" i="11" s="1"/>
  <c r="AF857" i="11" s="1"/>
  <c r="AG857" i="11" s="1"/>
  <c r="F35" i="11" l="1"/>
  <c r="F45" i="11"/>
  <c r="F41" i="11"/>
  <c r="F59" i="11"/>
  <c r="F57" i="11"/>
  <c r="F49" i="11"/>
  <c r="F33" i="11"/>
  <c r="F55" i="11"/>
  <c r="F37" i="11"/>
  <c r="F63" i="11"/>
  <c r="F61" i="11"/>
  <c r="F43" i="11"/>
  <c r="F47" i="11"/>
  <c r="F51" i="11"/>
  <c r="F53" i="11"/>
  <c r="F39" i="11"/>
  <c r="B16" i="30"/>
  <c r="B15" i="18"/>
  <c r="B16" i="35"/>
  <c r="B16" i="33"/>
  <c r="B16" i="22"/>
  <c r="B16" i="20"/>
  <c r="B16" i="26"/>
  <c r="B15" i="21"/>
  <c r="B16" i="24"/>
  <c r="B15" i="37"/>
  <c r="B16" i="28"/>
  <c r="B15" i="31"/>
  <c r="B15" i="27"/>
  <c r="B15" i="32"/>
  <c r="B16" i="23"/>
  <c r="B15" i="25"/>
  <c r="B15" i="36"/>
  <c r="B15" i="29"/>
  <c r="F31" i="11"/>
  <c r="F29" i="11"/>
  <c r="G22" i="11"/>
  <c r="H22" i="11" s="1"/>
  <c r="F27" i="11"/>
  <c r="F25" i="11"/>
  <c r="G23" i="11"/>
  <c r="H23" i="11" l="1"/>
  <c r="G57" i="11"/>
  <c r="G49" i="11"/>
  <c r="G37" i="11"/>
  <c r="G41" i="11"/>
  <c r="G45" i="11"/>
  <c r="G35" i="11"/>
  <c r="G55" i="11"/>
  <c r="G33" i="11"/>
  <c r="G59" i="11"/>
  <c r="G61" i="11"/>
  <c r="G53" i="11"/>
  <c r="G39" i="11"/>
  <c r="G63" i="11"/>
  <c r="G43" i="11"/>
  <c r="G47" i="11"/>
  <c r="G51" i="11"/>
  <c r="H57" i="11"/>
  <c r="H55" i="11"/>
  <c r="H45" i="11"/>
  <c r="H35" i="11"/>
  <c r="H37" i="11"/>
  <c r="H33" i="11"/>
  <c r="H49" i="11"/>
  <c r="H59" i="11"/>
  <c r="H41" i="11"/>
  <c r="H61" i="11"/>
  <c r="H43" i="11"/>
  <c r="H47" i="11"/>
  <c r="H39" i="11"/>
  <c r="H51" i="11"/>
  <c r="H53" i="11"/>
  <c r="H63" i="11"/>
  <c r="B17" i="30"/>
  <c r="B16" i="18"/>
  <c r="B17" i="35"/>
  <c r="B17" i="20"/>
  <c r="B17" i="22"/>
  <c r="B17" i="33"/>
  <c r="B16" i="37"/>
  <c r="B17" i="28"/>
  <c r="B17" i="24"/>
  <c r="B16" i="21"/>
  <c r="B17" i="26"/>
  <c r="B16" i="36"/>
  <c r="B16" i="25"/>
  <c r="B16" i="32"/>
  <c r="B16" i="31"/>
  <c r="B16" i="29"/>
  <c r="B16" i="27"/>
  <c r="B17" i="23"/>
  <c r="H31" i="11"/>
  <c r="H29" i="11"/>
  <c r="G31" i="11"/>
  <c r="G29" i="11"/>
  <c r="I23" i="11"/>
  <c r="H25" i="11"/>
  <c r="H27" i="11"/>
  <c r="G24" i="11"/>
  <c r="G27" i="11"/>
  <c r="G25" i="11"/>
  <c r="I22" i="11"/>
  <c r="H24" i="11"/>
  <c r="I57" i="11" l="1"/>
  <c r="I49" i="11"/>
  <c r="I33" i="11"/>
  <c r="I59" i="11"/>
  <c r="I35" i="11"/>
  <c r="I45" i="11"/>
  <c r="I55" i="11"/>
  <c r="I37" i="11"/>
  <c r="I41" i="11"/>
  <c r="I43" i="11"/>
  <c r="I39" i="11"/>
  <c r="I53" i="11"/>
  <c r="I61" i="11"/>
  <c r="I47" i="11"/>
  <c r="I51" i="11"/>
  <c r="I63" i="11"/>
  <c r="B18" i="30"/>
  <c r="B17" i="18"/>
  <c r="B18" i="35"/>
  <c r="B18" i="20"/>
  <c r="B18" i="22"/>
  <c r="B18" i="33"/>
  <c r="B17" i="21"/>
  <c r="B18" i="28"/>
  <c r="B17" i="37"/>
  <c r="B18" i="26"/>
  <c r="B18" i="24"/>
  <c r="B17" i="29"/>
  <c r="B17" i="32"/>
  <c r="B17" i="27"/>
  <c r="B18" i="23"/>
  <c r="B17" i="31"/>
  <c r="B17" i="25"/>
  <c r="B17" i="36"/>
  <c r="I31" i="11"/>
  <c r="I29" i="11"/>
  <c r="J22" i="11"/>
  <c r="K22" i="11" s="1"/>
  <c r="I27" i="11"/>
  <c r="I25" i="11"/>
  <c r="J23" i="11"/>
  <c r="I24" i="11"/>
  <c r="K57" i="11" l="1"/>
  <c r="K55" i="11"/>
  <c r="K35" i="11"/>
  <c r="K59" i="11"/>
  <c r="K41" i="11"/>
  <c r="K37" i="11"/>
  <c r="K45" i="11"/>
  <c r="K49" i="11"/>
  <c r="K33" i="11"/>
  <c r="K51" i="11"/>
  <c r="K39" i="11"/>
  <c r="K61" i="11"/>
  <c r="K47" i="11"/>
  <c r="K43" i="11"/>
  <c r="K53" i="11"/>
  <c r="K63" i="11"/>
  <c r="K23" i="11"/>
  <c r="J57" i="11"/>
  <c r="J33" i="11"/>
  <c r="J41" i="11"/>
  <c r="J45" i="11"/>
  <c r="J35" i="11"/>
  <c r="J49" i="11"/>
  <c r="J59" i="11"/>
  <c r="J55" i="11"/>
  <c r="J37" i="11"/>
  <c r="J47" i="11"/>
  <c r="J39" i="11"/>
  <c r="J53" i="11"/>
  <c r="J61" i="11"/>
  <c r="J51" i="11"/>
  <c r="J43" i="11"/>
  <c r="J63" i="11"/>
  <c r="B19" i="30"/>
  <c r="B18" i="18"/>
  <c r="B19" i="35"/>
  <c r="B19" i="22"/>
  <c r="B19" i="33"/>
  <c r="B19" i="20"/>
  <c r="B19" i="24"/>
  <c r="B18" i="21"/>
  <c r="B19" i="26"/>
  <c r="B19" i="28"/>
  <c r="B18" i="37"/>
  <c r="B19" i="23"/>
  <c r="B18" i="25"/>
  <c r="B18" i="31"/>
  <c r="B18" i="32"/>
  <c r="B18" i="36"/>
  <c r="B18" i="27"/>
  <c r="B18" i="29"/>
  <c r="K31" i="11"/>
  <c r="K29" i="11"/>
  <c r="J31" i="11"/>
  <c r="J29" i="11"/>
  <c r="K27" i="11"/>
  <c r="K25" i="11"/>
  <c r="J25" i="11"/>
  <c r="J27" i="11"/>
  <c r="J24" i="11"/>
  <c r="L22" i="11"/>
  <c r="L53" i="11" s="1"/>
  <c r="K24" i="11"/>
  <c r="L23" i="11"/>
  <c r="AW54" i="11" l="1"/>
  <c r="L39" i="11"/>
  <c r="AW40" i="11" s="1"/>
  <c r="L57" i="11"/>
  <c r="AW58" i="11" s="1"/>
  <c r="L33" i="11"/>
  <c r="AW34" i="11" s="1"/>
  <c r="L49" i="11"/>
  <c r="AW50" i="11" s="1"/>
  <c r="L37" i="11"/>
  <c r="AW38" i="11" s="1"/>
  <c r="L45" i="11"/>
  <c r="AW46" i="11" s="1"/>
  <c r="L35" i="11"/>
  <c r="AW36" i="11" s="1"/>
  <c r="L59" i="11"/>
  <c r="AW60" i="11" s="1"/>
  <c r="L41" i="11"/>
  <c r="AW42" i="11" s="1"/>
  <c r="L63" i="11"/>
  <c r="AW64" i="11" s="1"/>
  <c r="L55" i="11"/>
  <c r="AW56" i="11" s="1"/>
  <c r="L43" i="11"/>
  <c r="AW44" i="11" s="1"/>
  <c r="L61" i="11"/>
  <c r="AW62" i="11" s="1"/>
  <c r="L51" i="11"/>
  <c r="AW52" i="11" s="1"/>
  <c r="L47" i="11"/>
  <c r="AW48" i="11" s="1"/>
  <c r="B20" i="30"/>
  <c r="B19" i="18"/>
  <c r="B20" i="35"/>
  <c r="B20" i="33"/>
  <c r="B20" i="20"/>
  <c r="B20" i="22"/>
  <c r="B20" i="28"/>
  <c r="B19" i="21"/>
  <c r="B20" i="26"/>
  <c r="B20" i="24"/>
  <c r="B19" i="37"/>
  <c r="B19" i="31"/>
  <c r="B19" i="25"/>
  <c r="B20" i="23"/>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19" i="29"/>
  <c r="B19" i="27"/>
  <c r="B19" i="36"/>
  <c r="B19" i="32"/>
  <c r="L31" i="11"/>
  <c r="AW32" i="11" s="1"/>
  <c r="L29" i="11"/>
  <c r="AW30" i="11" s="1"/>
  <c r="L27" i="11"/>
  <c r="AW28" i="11" s="1"/>
  <c r="L25" i="11"/>
  <c r="AW26" i="11" s="1"/>
  <c r="M22" i="11"/>
  <c r="M39" i="11" s="1"/>
  <c r="M23" i="11"/>
  <c r="L24" i="11"/>
  <c r="L64" i="11" l="1"/>
  <c r="H64" i="11"/>
  <c r="K64" i="11"/>
  <c r="J64" i="11"/>
  <c r="I64" i="11"/>
  <c r="F64" i="11"/>
  <c r="G64" i="11"/>
  <c r="J62" i="11"/>
  <c r="I62" i="11"/>
  <c r="H62" i="11"/>
  <c r="K62" i="11"/>
  <c r="F62" i="11"/>
  <c r="G62" i="11"/>
  <c r="L62" i="11"/>
  <c r="H60" i="11"/>
  <c r="I60" i="11"/>
  <c r="J60" i="11"/>
  <c r="K60" i="11"/>
  <c r="F60" i="11"/>
  <c r="L60" i="11"/>
  <c r="G60" i="11"/>
  <c r="I58" i="11"/>
  <c r="K58" i="11"/>
  <c r="F58" i="11"/>
  <c r="G58" i="11"/>
  <c r="L58" i="11"/>
  <c r="H58" i="11"/>
  <c r="J58" i="11"/>
  <c r="F56" i="11"/>
  <c r="I56" i="11"/>
  <c r="L56" i="11"/>
  <c r="K56" i="11"/>
  <c r="J56" i="11"/>
  <c r="H56" i="11"/>
  <c r="G56" i="11"/>
  <c r="F54" i="11"/>
  <c r="J54" i="11"/>
  <c r="K54" i="11"/>
  <c r="I54" i="11"/>
  <c r="H54" i="11"/>
  <c r="L54" i="11"/>
  <c r="G54" i="11"/>
  <c r="L52" i="11"/>
  <c r="F52" i="11"/>
  <c r="I52" i="11"/>
  <c r="H52" i="11"/>
  <c r="G52" i="11"/>
  <c r="K52" i="11"/>
  <c r="J52" i="11"/>
  <c r="G50" i="11"/>
  <c r="H50" i="11"/>
  <c r="I50" i="11"/>
  <c r="F50" i="11"/>
  <c r="L50" i="11"/>
  <c r="K50" i="11"/>
  <c r="J50" i="11"/>
  <c r="H48" i="11"/>
  <c r="F48" i="11"/>
  <c r="I48" i="11"/>
  <c r="L48" i="11"/>
  <c r="K48" i="11"/>
  <c r="G48" i="11"/>
  <c r="J48" i="11"/>
  <c r="K46" i="11"/>
  <c r="L46" i="11"/>
  <c r="I46" i="11"/>
  <c r="G46" i="11"/>
  <c r="F46" i="11"/>
  <c r="H46" i="11"/>
  <c r="J46" i="11"/>
  <c r="F44" i="11"/>
  <c r="I44" i="11"/>
  <c r="G44" i="11"/>
  <c r="J44" i="11"/>
  <c r="L44" i="11"/>
  <c r="K44" i="11"/>
  <c r="H44" i="11"/>
  <c r="I40" i="11"/>
  <c r="K40" i="11"/>
  <c r="F40" i="11"/>
  <c r="G40" i="11"/>
  <c r="L40" i="11"/>
  <c r="J40" i="11"/>
  <c r="H40" i="11"/>
  <c r="J38" i="11"/>
  <c r="K38" i="11"/>
  <c r="G38" i="11"/>
  <c r="I38" i="11"/>
  <c r="H38" i="11"/>
  <c r="L38" i="11"/>
  <c r="F38" i="11"/>
  <c r="J36" i="11"/>
  <c r="K36" i="11"/>
  <c r="G36" i="11"/>
  <c r="I36" i="11"/>
  <c r="L36" i="11"/>
  <c r="F36" i="11"/>
  <c r="H36" i="11"/>
  <c r="H32" i="11"/>
  <c r="J32" i="11"/>
  <c r="I32" i="11"/>
  <c r="K32" i="11"/>
  <c r="F32" i="11"/>
  <c r="G32" i="11"/>
  <c r="L32" i="11"/>
  <c r="I26" i="14"/>
  <c r="H26" i="14"/>
  <c r="C26" i="14"/>
  <c r="D26" i="14"/>
  <c r="F26" i="14"/>
  <c r="E26" i="14"/>
  <c r="G26" i="14"/>
  <c r="M57" i="11"/>
  <c r="M49" i="11"/>
  <c r="M33" i="11"/>
  <c r="M41" i="11"/>
  <c r="M59" i="11"/>
  <c r="M45" i="11"/>
  <c r="M55" i="11"/>
  <c r="M37" i="11"/>
  <c r="M53" i="11"/>
  <c r="M43" i="11"/>
  <c r="M63" i="11"/>
  <c r="M51" i="11"/>
  <c r="M61" i="11"/>
  <c r="B21" i="30"/>
  <c r="B20" i="18"/>
  <c r="B21" i="35"/>
  <c r="B21" i="20"/>
  <c r="B21" i="22"/>
  <c r="B21" i="33"/>
  <c r="B21" i="24"/>
  <c r="B21" i="26"/>
  <c r="B20" i="37"/>
  <c r="B20" i="21"/>
  <c r="B21" i="28"/>
  <c r="B20" i="27"/>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H30" i="14" s="1"/>
  <c r="B20" i="29"/>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111" i="29" s="1"/>
  <c r="B112" i="29" s="1"/>
  <c r="B113" i="29" s="1"/>
  <c r="B114" i="29" s="1"/>
  <c r="B115" i="29" s="1"/>
  <c r="B116" i="29" s="1"/>
  <c r="B117" i="29" s="1"/>
  <c r="B118" i="29" s="1"/>
  <c r="B119" i="29" s="1"/>
  <c r="B120" i="29" s="1"/>
  <c r="B121" i="29" s="1"/>
  <c r="B122" i="29" s="1"/>
  <c r="B123" i="29" s="1"/>
  <c r="B124" i="29" s="1"/>
  <c r="B125" i="29" s="1"/>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B146" i="29" s="1"/>
  <c r="B147" i="29" s="1"/>
  <c r="B148" i="29" s="1"/>
  <c r="B149" i="29" s="1"/>
  <c r="B150" i="29" s="1"/>
  <c r="B151" i="29" s="1"/>
  <c r="B152" i="29" s="1"/>
  <c r="B153" i="29" s="1"/>
  <c r="B154" i="29" s="1"/>
  <c r="B155" i="29" s="1"/>
  <c r="B156" i="29" s="1"/>
  <c r="B157" i="29" s="1"/>
  <c r="B158" i="29" s="1"/>
  <c r="B159" i="29" s="1"/>
  <c r="B160" i="29" s="1"/>
  <c r="B161" i="29" s="1"/>
  <c r="B162" i="29" s="1"/>
  <c r="B163" i="29" s="1"/>
  <c r="B164" i="29" s="1"/>
  <c r="B165" i="29" s="1"/>
  <c r="B166" i="29" s="1"/>
  <c r="B167" i="29" s="1"/>
  <c r="B168" i="29" s="1"/>
  <c r="B169" i="29" s="1"/>
  <c r="B170" i="29" s="1"/>
  <c r="B171" i="29" s="1"/>
  <c r="B172" i="29" s="1"/>
  <c r="B173" i="29" s="1"/>
  <c r="B174" i="29" s="1"/>
  <c r="B175" i="29" s="1"/>
  <c r="B176" i="29" s="1"/>
  <c r="B177" i="29" s="1"/>
  <c r="B178" i="29" s="1"/>
  <c r="B179" i="29" s="1"/>
  <c r="B180" i="29" s="1"/>
  <c r="B181" i="29" s="1"/>
  <c r="B182" i="29" s="1"/>
  <c r="B183" i="29" s="1"/>
  <c r="B184" i="29" s="1"/>
  <c r="B185" i="29" s="1"/>
  <c r="B186" i="29" s="1"/>
  <c r="B187" i="29" s="1"/>
  <c r="B188" i="29" s="1"/>
  <c r="B189" i="29" s="1"/>
  <c r="B190" i="29" s="1"/>
  <c r="B191" i="29" s="1"/>
  <c r="B192" i="29" s="1"/>
  <c r="B193" i="29" s="1"/>
  <c r="B194" i="29" s="1"/>
  <c r="B195" i="29" s="1"/>
  <c r="B196" i="29" s="1"/>
  <c r="B197" i="29" s="1"/>
  <c r="B198" i="29" s="1"/>
  <c r="B199" i="29" s="1"/>
  <c r="B200" i="29" s="1"/>
  <c r="B201" i="29" s="1"/>
  <c r="B202" i="29" s="1"/>
  <c r="B203" i="29" s="1"/>
  <c r="B204" i="29" s="1"/>
  <c r="B205" i="29" s="1"/>
  <c r="B206" i="29" s="1"/>
  <c r="B207" i="29" s="1"/>
  <c r="B208" i="29" s="1"/>
  <c r="B209" i="29" s="1"/>
  <c r="B210" i="29" s="1"/>
  <c r="B211" i="29" s="1"/>
  <c r="B212" i="29" s="1"/>
  <c r="B213" i="29" s="1"/>
  <c r="B214" i="29" s="1"/>
  <c r="B215" i="29" s="1"/>
  <c r="B216" i="29" s="1"/>
  <c r="B217" i="29" s="1"/>
  <c r="B218" i="29" s="1"/>
  <c r="B219" i="29" s="1"/>
  <c r="B220" i="29" s="1"/>
  <c r="B221" i="29" s="1"/>
  <c r="B222" i="29" s="1"/>
  <c r="B223" i="29" s="1"/>
  <c r="B224" i="29" s="1"/>
  <c r="B225" i="29" s="1"/>
  <c r="B226" i="29" s="1"/>
  <c r="B227" i="29" s="1"/>
  <c r="B228" i="29" s="1"/>
  <c r="B229" i="29" s="1"/>
  <c r="B230" i="29" s="1"/>
  <c r="B231" i="29" s="1"/>
  <c r="B232" i="29" s="1"/>
  <c r="B233" i="29" s="1"/>
  <c r="B234" i="29" s="1"/>
  <c r="B235" i="29" s="1"/>
  <c r="B236" i="29" s="1"/>
  <c r="B237" i="29" s="1"/>
  <c r="B238" i="29" s="1"/>
  <c r="B239" i="29" s="1"/>
  <c r="B240" i="29" s="1"/>
  <c r="B241" i="29" s="1"/>
  <c r="B242" i="29" s="1"/>
  <c r="B243" i="29" s="1"/>
  <c r="B244" i="29" s="1"/>
  <c r="B245" i="29" s="1"/>
  <c r="B246" i="29" s="1"/>
  <c r="B247" i="29" s="1"/>
  <c r="B248" i="29" s="1"/>
  <c r="B249" i="29" s="1"/>
  <c r="B250" i="29" s="1"/>
  <c r="B251" i="29" s="1"/>
  <c r="B252" i="29" s="1"/>
  <c r="B253" i="29" s="1"/>
  <c r="B254" i="29" s="1"/>
  <c r="B255" i="29" s="1"/>
  <c r="B256" i="29" s="1"/>
  <c r="B257" i="29" s="1"/>
  <c r="B258" i="29" s="1"/>
  <c r="B259" i="29" s="1"/>
  <c r="B260" i="29" s="1"/>
  <c r="B261" i="29" s="1"/>
  <c r="B262" i="29" s="1"/>
  <c r="B263" i="29" s="1"/>
  <c r="B264" i="29" s="1"/>
  <c r="B265" i="29" s="1"/>
  <c r="B266" i="29" s="1"/>
  <c r="B267" i="29" s="1"/>
  <c r="B268" i="29" s="1"/>
  <c r="B269" i="29" s="1"/>
  <c r="B270" i="29" s="1"/>
  <c r="B271" i="29" s="1"/>
  <c r="B272" i="29" s="1"/>
  <c r="B273" i="29" s="1"/>
  <c r="B274" i="29" s="1"/>
  <c r="B275" i="29" s="1"/>
  <c r="B276" i="29" s="1"/>
  <c r="B277" i="29" s="1"/>
  <c r="B278" i="29" s="1"/>
  <c r="B279" i="29" s="1"/>
  <c r="B280" i="29" s="1"/>
  <c r="B281" i="29" s="1"/>
  <c r="B282" i="29" s="1"/>
  <c r="B283" i="29" s="1"/>
  <c r="B284" i="29" s="1"/>
  <c r="B285" i="29" s="1"/>
  <c r="B286" i="29" s="1"/>
  <c r="B287" i="29" s="1"/>
  <c r="B288" i="29" s="1"/>
  <c r="B289" i="29" s="1"/>
  <c r="B290" i="29" s="1"/>
  <c r="B291" i="29" s="1"/>
  <c r="B292" i="29" s="1"/>
  <c r="B293" i="29" s="1"/>
  <c r="B294" i="29" s="1"/>
  <c r="B295" i="29" s="1"/>
  <c r="B296" i="29" s="1"/>
  <c r="B297" i="29" s="1"/>
  <c r="B298" i="29" s="1"/>
  <c r="B299" i="29" s="1"/>
  <c r="B300" i="29" s="1"/>
  <c r="B301" i="29" s="1"/>
  <c r="B302" i="29" s="1"/>
  <c r="B303" i="29" s="1"/>
  <c r="B304" i="29" s="1"/>
  <c r="B305" i="29" s="1"/>
  <c r="B306" i="29" s="1"/>
  <c r="B307" i="29" s="1"/>
  <c r="B308" i="29" s="1"/>
  <c r="B309" i="29" s="1"/>
  <c r="B310" i="29" s="1"/>
  <c r="B311" i="29" s="1"/>
  <c r="B312" i="29" s="1"/>
  <c r="B313" i="29" s="1"/>
  <c r="B314" i="29" s="1"/>
  <c r="B315" i="29" s="1"/>
  <c r="B316" i="29" s="1"/>
  <c r="B317" i="29" s="1"/>
  <c r="B318" i="29" s="1"/>
  <c r="B319" i="29" s="1"/>
  <c r="B320" i="29" s="1"/>
  <c r="B321" i="29" s="1"/>
  <c r="B322" i="29" s="1"/>
  <c r="B323" i="29" s="1"/>
  <c r="B324" i="29" s="1"/>
  <c r="B325" i="29" s="1"/>
  <c r="B326" i="29" s="1"/>
  <c r="B327" i="29" s="1"/>
  <c r="B328" i="29" s="1"/>
  <c r="B329" i="29" s="1"/>
  <c r="B330" i="29" s="1"/>
  <c r="B331" i="29" s="1"/>
  <c r="B332" i="29" s="1"/>
  <c r="B333" i="29" s="1"/>
  <c r="B334" i="29" s="1"/>
  <c r="B335" i="29" s="1"/>
  <c r="B336" i="29" s="1"/>
  <c r="B337" i="29" s="1"/>
  <c r="B338" i="29" s="1"/>
  <c r="B339" i="29" s="1"/>
  <c r="B340" i="29" s="1"/>
  <c r="B341" i="29" s="1"/>
  <c r="B342" i="29" s="1"/>
  <c r="B343" i="29" s="1"/>
  <c r="B344" i="29" s="1"/>
  <c r="B345" i="29" s="1"/>
  <c r="B346" i="29" s="1"/>
  <c r="B347" i="29" s="1"/>
  <c r="B348" i="29" s="1"/>
  <c r="B349" i="29" s="1"/>
  <c r="B350" i="29" s="1"/>
  <c r="B351" i="29" s="1"/>
  <c r="B352" i="29" s="1"/>
  <c r="B353" i="29" s="1"/>
  <c r="B354" i="29" s="1"/>
  <c r="B355" i="29" s="1"/>
  <c r="B356" i="29" s="1"/>
  <c r="B357" i="29" s="1"/>
  <c r="B358" i="29" s="1"/>
  <c r="B359" i="29" s="1"/>
  <c r="B360" i="29" s="1"/>
  <c r="B361" i="29" s="1"/>
  <c r="B362" i="29" s="1"/>
  <c r="B363" i="29" s="1"/>
  <c r="B364" i="29" s="1"/>
  <c r="B365" i="29" s="1"/>
  <c r="B366" i="29" s="1"/>
  <c r="B367" i="29" s="1"/>
  <c r="B368" i="29" s="1"/>
  <c r="B369" i="29" s="1"/>
  <c r="B370" i="29" s="1"/>
  <c r="B371" i="29" s="1"/>
  <c r="B372" i="29" s="1"/>
  <c r="B373" i="29" s="1"/>
  <c r="B374" i="29" s="1"/>
  <c r="B375" i="29" s="1"/>
  <c r="B376" i="29" s="1"/>
  <c r="B377" i="29" s="1"/>
  <c r="B378" i="29" s="1"/>
  <c r="B379" i="29" s="1"/>
  <c r="B380" i="29" s="1"/>
  <c r="B381" i="29" s="1"/>
  <c r="B382" i="29" s="1"/>
  <c r="B383" i="29" s="1"/>
  <c r="B384" i="29" s="1"/>
  <c r="B385" i="29" s="1"/>
  <c r="B386" i="29" s="1"/>
  <c r="B387" i="29" s="1"/>
  <c r="B388" i="29" s="1"/>
  <c r="B389" i="29" s="1"/>
  <c r="B390" i="29" s="1"/>
  <c r="B391" i="29" s="1"/>
  <c r="B392" i="29" s="1"/>
  <c r="B393" i="29" s="1"/>
  <c r="B394" i="29" s="1"/>
  <c r="B395" i="29" s="1"/>
  <c r="B396" i="29" s="1"/>
  <c r="B397" i="29" s="1"/>
  <c r="B398" i="29" s="1"/>
  <c r="B399" i="29" s="1"/>
  <c r="B400" i="29" s="1"/>
  <c r="B401" i="29" s="1"/>
  <c r="B402" i="29" s="1"/>
  <c r="B403" i="29" s="1"/>
  <c r="B404" i="29" s="1"/>
  <c r="B405" i="29" s="1"/>
  <c r="B406" i="29" s="1"/>
  <c r="B407" i="29" s="1"/>
  <c r="B408" i="29" s="1"/>
  <c r="B409" i="29" s="1"/>
  <c r="B410" i="29" s="1"/>
  <c r="B411" i="29" s="1"/>
  <c r="B412" i="29" s="1"/>
  <c r="B413" i="29" s="1"/>
  <c r="B414" i="29" s="1"/>
  <c r="B415" i="29" s="1"/>
  <c r="B416" i="29" s="1"/>
  <c r="B417" i="29" s="1"/>
  <c r="B418" i="29" s="1"/>
  <c r="B419" i="29" s="1"/>
  <c r="B420" i="29" s="1"/>
  <c r="B421" i="29" s="1"/>
  <c r="B422" i="29" s="1"/>
  <c r="B423" i="29" s="1"/>
  <c r="B424" i="29" s="1"/>
  <c r="B425" i="29" s="1"/>
  <c r="B426" i="29" s="1"/>
  <c r="B427" i="29" s="1"/>
  <c r="B428" i="29" s="1"/>
  <c r="B429" i="29" s="1"/>
  <c r="B430" i="29" s="1"/>
  <c r="B431" i="29" s="1"/>
  <c r="B432" i="29" s="1"/>
  <c r="B433" i="29" s="1"/>
  <c r="B434" i="29" s="1"/>
  <c r="B435" i="29" s="1"/>
  <c r="B436" i="29" s="1"/>
  <c r="B437" i="29" s="1"/>
  <c r="B438" i="29" s="1"/>
  <c r="B439" i="29" s="1"/>
  <c r="B440" i="29" s="1"/>
  <c r="B441" i="29" s="1"/>
  <c r="B442" i="29" s="1"/>
  <c r="B443" i="29" s="1"/>
  <c r="B444" i="29" s="1"/>
  <c r="B445" i="29" s="1"/>
  <c r="B446" i="29" s="1"/>
  <c r="B447" i="29" s="1"/>
  <c r="B448" i="29" s="1"/>
  <c r="B449" i="29" s="1"/>
  <c r="B450" i="29" s="1"/>
  <c r="B451" i="29" s="1"/>
  <c r="B452" i="29" s="1"/>
  <c r="B453" i="29" s="1"/>
  <c r="B454" i="29" s="1"/>
  <c r="B455" i="29" s="1"/>
  <c r="B456" i="29" s="1"/>
  <c r="B457" i="29" s="1"/>
  <c r="B458" i="29" s="1"/>
  <c r="B459" i="29" s="1"/>
  <c r="B460" i="29" s="1"/>
  <c r="B461" i="29" s="1"/>
  <c r="B462" i="29" s="1"/>
  <c r="B463" i="29" s="1"/>
  <c r="B464" i="29" s="1"/>
  <c r="B465" i="29" s="1"/>
  <c r="B466" i="29" s="1"/>
  <c r="B467" i="29" s="1"/>
  <c r="B468" i="29" s="1"/>
  <c r="B469" i="29" s="1"/>
  <c r="B470" i="29" s="1"/>
  <c r="B471" i="29" s="1"/>
  <c r="B472" i="29" s="1"/>
  <c r="B473" i="29" s="1"/>
  <c r="B474" i="29" s="1"/>
  <c r="B475" i="29" s="1"/>
  <c r="B476" i="29" s="1"/>
  <c r="B477" i="29" s="1"/>
  <c r="B478" i="29" s="1"/>
  <c r="B479" i="29" s="1"/>
  <c r="B480" i="29" s="1"/>
  <c r="B481" i="29" s="1"/>
  <c r="B482" i="29" s="1"/>
  <c r="B483" i="29" s="1"/>
  <c r="B484" i="29" s="1"/>
  <c r="B485" i="29" s="1"/>
  <c r="B486" i="29" s="1"/>
  <c r="B487" i="29" s="1"/>
  <c r="B488" i="29" s="1"/>
  <c r="B489" i="29" s="1"/>
  <c r="B490" i="29" s="1"/>
  <c r="B491" i="29" s="1"/>
  <c r="B492" i="29" s="1"/>
  <c r="B493" i="29" s="1"/>
  <c r="B494" i="29" s="1"/>
  <c r="B495" i="29" s="1"/>
  <c r="B496" i="29" s="1"/>
  <c r="B497" i="29" s="1"/>
  <c r="B498" i="29" s="1"/>
  <c r="B499" i="29" s="1"/>
  <c r="B500" i="29" s="1"/>
  <c r="B501" i="29" s="1"/>
  <c r="B502" i="29" s="1"/>
  <c r="B503" i="29" s="1"/>
  <c r="B504" i="29" s="1"/>
  <c r="B505" i="29" s="1"/>
  <c r="B506" i="29" s="1"/>
  <c r="B507" i="29" s="1"/>
  <c r="B508" i="29" s="1"/>
  <c r="B509" i="29" s="1"/>
  <c r="B510" i="29" s="1"/>
  <c r="B511" i="29" s="1"/>
  <c r="B512" i="29" s="1"/>
  <c r="B513" i="29" s="1"/>
  <c r="B514" i="29" s="1"/>
  <c r="B515" i="29" s="1"/>
  <c r="B516" i="29" s="1"/>
  <c r="B517" i="29" s="1"/>
  <c r="B518" i="29" s="1"/>
  <c r="B519" i="29" s="1"/>
  <c r="B520" i="29" s="1"/>
  <c r="B521" i="29" s="1"/>
  <c r="B522" i="29" s="1"/>
  <c r="B523" i="29" s="1"/>
  <c r="B524" i="29" s="1"/>
  <c r="B525" i="29" s="1"/>
  <c r="B526" i="29" s="1"/>
  <c r="B527" i="29" s="1"/>
  <c r="B528" i="29" s="1"/>
  <c r="B529" i="29" s="1"/>
  <c r="B530" i="29" s="1"/>
  <c r="B531" i="29" s="1"/>
  <c r="B532" i="29" s="1"/>
  <c r="B533" i="29" s="1"/>
  <c r="B534" i="29" s="1"/>
  <c r="B535" i="29" s="1"/>
  <c r="B536" i="29" s="1"/>
  <c r="B537" i="29" s="1"/>
  <c r="B538" i="29" s="1"/>
  <c r="B539" i="29" s="1"/>
  <c r="B540" i="29" s="1"/>
  <c r="B541" i="29" s="1"/>
  <c r="B542" i="29" s="1"/>
  <c r="B543" i="29" s="1"/>
  <c r="B544" i="29" s="1"/>
  <c r="B545" i="29" s="1"/>
  <c r="B546" i="29" s="1"/>
  <c r="B547" i="29" s="1"/>
  <c r="B548" i="29" s="1"/>
  <c r="B549" i="29" s="1"/>
  <c r="B550" i="29" s="1"/>
  <c r="B551" i="29" s="1"/>
  <c r="B552" i="29" s="1"/>
  <c r="B553" i="29" s="1"/>
  <c r="B554" i="29" s="1"/>
  <c r="B555" i="29" s="1"/>
  <c r="B556" i="29" s="1"/>
  <c r="B557" i="29" s="1"/>
  <c r="B558" i="29" s="1"/>
  <c r="B559" i="29" s="1"/>
  <c r="B560" i="29" s="1"/>
  <c r="B561" i="29" s="1"/>
  <c r="B562" i="29" s="1"/>
  <c r="B563" i="29" s="1"/>
  <c r="B564" i="29" s="1"/>
  <c r="B565" i="29" s="1"/>
  <c r="B566" i="29" s="1"/>
  <c r="B567" i="29" s="1"/>
  <c r="B568" i="29" s="1"/>
  <c r="B569" i="29" s="1"/>
  <c r="B570" i="29" s="1"/>
  <c r="B571" i="29" s="1"/>
  <c r="B572" i="29" s="1"/>
  <c r="B573" i="29" s="1"/>
  <c r="B574" i="29" s="1"/>
  <c r="B575" i="29" s="1"/>
  <c r="B576" i="29" s="1"/>
  <c r="B577" i="29" s="1"/>
  <c r="B578" i="29" s="1"/>
  <c r="B579" i="29" s="1"/>
  <c r="B580" i="29" s="1"/>
  <c r="B581" i="29" s="1"/>
  <c r="B582" i="29" s="1"/>
  <c r="B583" i="29" s="1"/>
  <c r="B584" i="29" s="1"/>
  <c r="B585" i="29" s="1"/>
  <c r="B586" i="29" s="1"/>
  <c r="B587" i="29" s="1"/>
  <c r="B588" i="29" s="1"/>
  <c r="B589" i="29" s="1"/>
  <c r="B590" i="29" s="1"/>
  <c r="B591" i="29" s="1"/>
  <c r="B592" i="29" s="1"/>
  <c r="B593" i="29" s="1"/>
  <c r="B594" i="29" s="1"/>
  <c r="B595" i="29" s="1"/>
  <c r="B596" i="29" s="1"/>
  <c r="B597" i="29" s="1"/>
  <c r="B598" i="29" s="1"/>
  <c r="B20" i="3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314" i="31" s="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358" i="31" s="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402" i="31" s="1"/>
  <c r="B403" i="31" s="1"/>
  <c r="B404" i="31" s="1"/>
  <c r="B405" i="31" s="1"/>
  <c r="B406" i="31" s="1"/>
  <c r="B407" i="31" s="1"/>
  <c r="B408" i="31" s="1"/>
  <c r="B409" i="31" s="1"/>
  <c r="B410" i="31" s="1"/>
  <c r="B411" i="31" s="1"/>
  <c r="B412" i="31" s="1"/>
  <c r="B413" i="31" s="1"/>
  <c r="B414" i="31" s="1"/>
  <c r="B415" i="31" s="1"/>
  <c r="B416" i="31" s="1"/>
  <c r="B417" i="31" s="1"/>
  <c r="B418" i="31" s="1"/>
  <c r="B419" i="31" s="1"/>
  <c r="B420" i="31" s="1"/>
  <c r="B421" i="31" s="1"/>
  <c r="B422" i="31" s="1"/>
  <c r="B423" i="31" s="1"/>
  <c r="B424" i="31" s="1"/>
  <c r="B425" i="31" s="1"/>
  <c r="B426" i="31" s="1"/>
  <c r="B427" i="31" s="1"/>
  <c r="B428" i="31" s="1"/>
  <c r="B429" i="31" s="1"/>
  <c r="B430" i="31" s="1"/>
  <c r="B431" i="31" s="1"/>
  <c r="B432" i="31" s="1"/>
  <c r="B433" i="31" s="1"/>
  <c r="B434" i="31" s="1"/>
  <c r="B435" i="31" s="1"/>
  <c r="B436" i="31" s="1"/>
  <c r="B437" i="31" s="1"/>
  <c r="B438" i="31" s="1"/>
  <c r="B439" i="31" s="1"/>
  <c r="B440" i="31" s="1"/>
  <c r="B441" i="31" s="1"/>
  <c r="B442" i="31" s="1"/>
  <c r="B443" i="31" s="1"/>
  <c r="B444" i="31" s="1"/>
  <c r="B445" i="31" s="1"/>
  <c r="B446" i="31" s="1"/>
  <c r="B447" i="31" s="1"/>
  <c r="B448" i="31" s="1"/>
  <c r="B449" i="31" s="1"/>
  <c r="B450" i="31" s="1"/>
  <c r="B451" i="31" s="1"/>
  <c r="B452" i="31" s="1"/>
  <c r="B453" i="31" s="1"/>
  <c r="B454" i="31" s="1"/>
  <c r="B455" i="31" s="1"/>
  <c r="B456" i="31" s="1"/>
  <c r="B457" i="31" s="1"/>
  <c r="B458" i="31" s="1"/>
  <c r="B459" i="31" s="1"/>
  <c r="B460" i="31" s="1"/>
  <c r="B461" i="31" s="1"/>
  <c r="B462" i="31" s="1"/>
  <c r="B463" i="31" s="1"/>
  <c r="B464" i="31" s="1"/>
  <c r="B465" i="31" s="1"/>
  <c r="B466" i="31" s="1"/>
  <c r="B467" i="31" s="1"/>
  <c r="B468" i="31" s="1"/>
  <c r="B469" i="31" s="1"/>
  <c r="B470" i="31" s="1"/>
  <c r="B471" i="31" s="1"/>
  <c r="B472" i="31" s="1"/>
  <c r="B473" i="31" s="1"/>
  <c r="B474" i="31" s="1"/>
  <c r="B475" i="31" s="1"/>
  <c r="B476" i="31" s="1"/>
  <c r="B477" i="31" s="1"/>
  <c r="B478" i="31" s="1"/>
  <c r="B479" i="31" s="1"/>
  <c r="B480" i="31" s="1"/>
  <c r="B481" i="31" s="1"/>
  <c r="B482" i="31" s="1"/>
  <c r="B483" i="31" s="1"/>
  <c r="B484" i="31" s="1"/>
  <c r="B485" i="31" s="1"/>
  <c r="B486" i="31" s="1"/>
  <c r="B487" i="31" s="1"/>
  <c r="B488" i="31" s="1"/>
  <c r="B489" i="31" s="1"/>
  <c r="B490" i="31" s="1"/>
  <c r="B491" i="31" s="1"/>
  <c r="B492" i="31" s="1"/>
  <c r="B493" i="31" s="1"/>
  <c r="B494" i="31" s="1"/>
  <c r="B495" i="31" s="1"/>
  <c r="B496" i="31" s="1"/>
  <c r="B497" i="31" s="1"/>
  <c r="B498" i="31" s="1"/>
  <c r="B499" i="31" s="1"/>
  <c r="B500" i="31" s="1"/>
  <c r="B501" i="31" s="1"/>
  <c r="B502" i="31" s="1"/>
  <c r="B503" i="31" s="1"/>
  <c r="B504" i="31" s="1"/>
  <c r="B505" i="31" s="1"/>
  <c r="B506" i="31" s="1"/>
  <c r="B507" i="31" s="1"/>
  <c r="B508" i="31" s="1"/>
  <c r="B509" i="31" s="1"/>
  <c r="B510" i="31" s="1"/>
  <c r="B511" i="31" s="1"/>
  <c r="B512" i="31" s="1"/>
  <c r="B513" i="31" s="1"/>
  <c r="B514" i="31" s="1"/>
  <c r="B515" i="31" s="1"/>
  <c r="B516" i="31" s="1"/>
  <c r="B517" i="31" s="1"/>
  <c r="B518" i="31" s="1"/>
  <c r="B519" i="31" s="1"/>
  <c r="B520" i="31" s="1"/>
  <c r="B521" i="31" s="1"/>
  <c r="B522" i="31" s="1"/>
  <c r="B523" i="31" s="1"/>
  <c r="B524" i="31" s="1"/>
  <c r="B525" i="31" s="1"/>
  <c r="B526" i="31" s="1"/>
  <c r="B527" i="31" s="1"/>
  <c r="B528" i="31" s="1"/>
  <c r="B529" i="31" s="1"/>
  <c r="B530" i="31" s="1"/>
  <c r="B531" i="31" s="1"/>
  <c r="B532" i="31" s="1"/>
  <c r="B533" i="31" s="1"/>
  <c r="B534" i="31" s="1"/>
  <c r="B535" i="31" s="1"/>
  <c r="B536" i="31" s="1"/>
  <c r="B537" i="31" s="1"/>
  <c r="B538" i="31" s="1"/>
  <c r="B539" i="31" s="1"/>
  <c r="B540" i="31" s="1"/>
  <c r="B541" i="31" s="1"/>
  <c r="B542" i="31" s="1"/>
  <c r="B543" i="31" s="1"/>
  <c r="B544" i="31" s="1"/>
  <c r="B545" i="31" s="1"/>
  <c r="B546" i="31" s="1"/>
  <c r="B547" i="31" s="1"/>
  <c r="B548" i="31" s="1"/>
  <c r="B549" i="31" s="1"/>
  <c r="B550" i="31" s="1"/>
  <c r="B551" i="31" s="1"/>
  <c r="B552" i="31" s="1"/>
  <c r="B553" i="31" s="1"/>
  <c r="B554" i="31" s="1"/>
  <c r="B555" i="31" s="1"/>
  <c r="B556" i="31" s="1"/>
  <c r="B557" i="31" s="1"/>
  <c r="B558" i="31" s="1"/>
  <c r="B559" i="31" s="1"/>
  <c r="B560" i="31" s="1"/>
  <c r="B561" i="31" s="1"/>
  <c r="B562" i="31" s="1"/>
  <c r="B563" i="31" s="1"/>
  <c r="B564" i="31" s="1"/>
  <c r="B565" i="31" s="1"/>
  <c r="B566" i="31" s="1"/>
  <c r="B567" i="31" s="1"/>
  <c r="B568" i="31" s="1"/>
  <c r="B569" i="31" s="1"/>
  <c r="B570" i="31" s="1"/>
  <c r="B571" i="31" s="1"/>
  <c r="B572" i="31" s="1"/>
  <c r="B573" i="31" s="1"/>
  <c r="B574" i="31" s="1"/>
  <c r="B575" i="31" s="1"/>
  <c r="B576" i="31" s="1"/>
  <c r="B577" i="31" s="1"/>
  <c r="B578" i="31" s="1"/>
  <c r="B579" i="31" s="1"/>
  <c r="B580" i="31" s="1"/>
  <c r="B581" i="31" s="1"/>
  <c r="B582" i="31" s="1"/>
  <c r="B583" i="31" s="1"/>
  <c r="B584" i="31" s="1"/>
  <c r="B585" i="31" s="1"/>
  <c r="B586" i="31" s="1"/>
  <c r="B587" i="31" s="1"/>
  <c r="B588" i="31" s="1"/>
  <c r="B589" i="31" s="1"/>
  <c r="B590" i="31" s="1"/>
  <c r="B591" i="31" s="1"/>
  <c r="B592" i="31" s="1"/>
  <c r="B593" i="31" s="1"/>
  <c r="B594" i="31" s="1"/>
  <c r="B595" i="31" s="1"/>
  <c r="B596" i="31" s="1"/>
  <c r="B597" i="31" s="1"/>
  <c r="B598" i="31" s="1"/>
  <c r="B20" i="32"/>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B60" i="32" s="1"/>
  <c r="B61" i="32" s="1"/>
  <c r="B62" i="32" s="1"/>
  <c r="B63" i="32" s="1"/>
  <c r="B64" i="32" s="1"/>
  <c r="B65" i="32" s="1"/>
  <c r="B66" i="32" s="1"/>
  <c r="B67" i="32" s="1"/>
  <c r="B68" i="32" s="1"/>
  <c r="B69" i="32" s="1"/>
  <c r="B70" i="32" s="1"/>
  <c r="B71" i="32" s="1"/>
  <c r="B72" i="32" s="1"/>
  <c r="B73" i="32" s="1"/>
  <c r="B74" i="32" s="1"/>
  <c r="B75" i="32" s="1"/>
  <c r="B76" i="32" s="1"/>
  <c r="B77" i="32" s="1"/>
  <c r="B78" i="32" s="1"/>
  <c r="B79" i="32" s="1"/>
  <c r="B80" i="32" s="1"/>
  <c r="B81" i="32" s="1"/>
  <c r="B82" i="32" s="1"/>
  <c r="B83" i="32" s="1"/>
  <c r="B84" i="32" s="1"/>
  <c r="B85" i="32" s="1"/>
  <c r="B86" i="32" s="1"/>
  <c r="B87" i="32" s="1"/>
  <c r="B88" i="32" s="1"/>
  <c r="B89" i="32" s="1"/>
  <c r="B90" i="32" s="1"/>
  <c r="B91" i="32" s="1"/>
  <c r="B92" i="32" s="1"/>
  <c r="B93" i="32" s="1"/>
  <c r="B94" i="32" s="1"/>
  <c r="B95" i="32" s="1"/>
  <c r="B96" i="32" s="1"/>
  <c r="B97" i="32" s="1"/>
  <c r="B98" i="32" s="1"/>
  <c r="B99" i="32" s="1"/>
  <c r="B100" i="32" s="1"/>
  <c r="B101" i="32" s="1"/>
  <c r="B102" i="32" s="1"/>
  <c r="B103" i="32" s="1"/>
  <c r="B104" i="32" s="1"/>
  <c r="B105" i="32" s="1"/>
  <c r="B106" i="32" s="1"/>
  <c r="B107" i="32" s="1"/>
  <c r="B108" i="32" s="1"/>
  <c r="B109" i="32" s="1"/>
  <c r="B110" i="32" s="1"/>
  <c r="B111" i="32" s="1"/>
  <c r="B112" i="32" s="1"/>
  <c r="B113" i="32" s="1"/>
  <c r="B114" i="32" s="1"/>
  <c r="B115" i="32" s="1"/>
  <c r="B116" i="32" s="1"/>
  <c r="B117" i="32" s="1"/>
  <c r="B118" i="32" s="1"/>
  <c r="B119" i="32" s="1"/>
  <c r="B120" i="32" s="1"/>
  <c r="B121" i="32" s="1"/>
  <c r="B122" i="32" s="1"/>
  <c r="B123" i="32" s="1"/>
  <c r="B124" i="32" s="1"/>
  <c r="B125" i="32" s="1"/>
  <c r="B126" i="32" s="1"/>
  <c r="B127" i="32" s="1"/>
  <c r="B128" i="32" s="1"/>
  <c r="B129" i="32" s="1"/>
  <c r="B130" i="32" s="1"/>
  <c r="B131" i="32" s="1"/>
  <c r="B132" i="32" s="1"/>
  <c r="B133" i="32" s="1"/>
  <c r="B134" i="32" s="1"/>
  <c r="B135" i="32" s="1"/>
  <c r="B136" i="32" s="1"/>
  <c r="B137" i="32" s="1"/>
  <c r="B138" i="32" s="1"/>
  <c r="B139" i="32" s="1"/>
  <c r="B140" i="32" s="1"/>
  <c r="B141" i="32" s="1"/>
  <c r="B142" i="32" s="1"/>
  <c r="B143" i="32" s="1"/>
  <c r="B144" i="32" s="1"/>
  <c r="B145" i="32" s="1"/>
  <c r="B146" i="32" s="1"/>
  <c r="B147" i="32" s="1"/>
  <c r="B148" i="32" s="1"/>
  <c r="B149" i="32" s="1"/>
  <c r="B150" i="32" s="1"/>
  <c r="B151" i="32" s="1"/>
  <c r="B152" i="32" s="1"/>
  <c r="B153" i="32" s="1"/>
  <c r="B154" i="32" s="1"/>
  <c r="B155" i="32" s="1"/>
  <c r="B156" i="32" s="1"/>
  <c r="B157" i="32" s="1"/>
  <c r="B158" i="32" s="1"/>
  <c r="B159" i="32" s="1"/>
  <c r="B160" i="32" s="1"/>
  <c r="B161" i="32" s="1"/>
  <c r="B162" i="32" s="1"/>
  <c r="B163" i="32" s="1"/>
  <c r="B164" i="32" s="1"/>
  <c r="B165" i="32" s="1"/>
  <c r="B166" i="32" s="1"/>
  <c r="B167" i="32" s="1"/>
  <c r="B168" i="32" s="1"/>
  <c r="B169" i="32" s="1"/>
  <c r="B170" i="32" s="1"/>
  <c r="B171" i="32" s="1"/>
  <c r="B172" i="32" s="1"/>
  <c r="B173" i="32" s="1"/>
  <c r="B174" i="32" s="1"/>
  <c r="B175" i="32" s="1"/>
  <c r="B176" i="32" s="1"/>
  <c r="B177" i="32" s="1"/>
  <c r="B178" i="32" s="1"/>
  <c r="B179" i="32" s="1"/>
  <c r="B180" i="32" s="1"/>
  <c r="B181" i="32" s="1"/>
  <c r="B182" i="32" s="1"/>
  <c r="B183" i="32" s="1"/>
  <c r="B184" i="32" s="1"/>
  <c r="B185" i="32" s="1"/>
  <c r="B186" i="32" s="1"/>
  <c r="B187" i="32" s="1"/>
  <c r="B188" i="32" s="1"/>
  <c r="B189" i="32" s="1"/>
  <c r="B190" i="32" s="1"/>
  <c r="B191" i="32" s="1"/>
  <c r="B192" i="32" s="1"/>
  <c r="B193" i="32" s="1"/>
  <c r="B194" i="32" s="1"/>
  <c r="B195" i="32" s="1"/>
  <c r="B196" i="32" s="1"/>
  <c r="B197" i="32" s="1"/>
  <c r="B198" i="32" s="1"/>
  <c r="B199" i="32" s="1"/>
  <c r="B200" i="32" s="1"/>
  <c r="B201" i="32" s="1"/>
  <c r="B202" i="32" s="1"/>
  <c r="B203" i="32" s="1"/>
  <c r="B204" i="32" s="1"/>
  <c r="B205" i="32" s="1"/>
  <c r="B206" i="32" s="1"/>
  <c r="B207" i="32" s="1"/>
  <c r="B208" i="32" s="1"/>
  <c r="B209" i="32" s="1"/>
  <c r="B210" i="32" s="1"/>
  <c r="B211" i="32" s="1"/>
  <c r="B212" i="32" s="1"/>
  <c r="B213" i="32" s="1"/>
  <c r="B214" i="32" s="1"/>
  <c r="B215" i="32" s="1"/>
  <c r="B216" i="32" s="1"/>
  <c r="B217" i="32" s="1"/>
  <c r="B218" i="32" s="1"/>
  <c r="B219" i="32" s="1"/>
  <c r="B220" i="32" s="1"/>
  <c r="B221" i="32" s="1"/>
  <c r="B222" i="32" s="1"/>
  <c r="B223" i="32" s="1"/>
  <c r="B224" i="32" s="1"/>
  <c r="B225" i="32" s="1"/>
  <c r="B226" i="32" s="1"/>
  <c r="B227" i="32" s="1"/>
  <c r="B228" i="32" s="1"/>
  <c r="B229" i="32" s="1"/>
  <c r="B230" i="32" s="1"/>
  <c r="B231" i="32" s="1"/>
  <c r="B232" i="32" s="1"/>
  <c r="B233" i="32" s="1"/>
  <c r="B234" i="32" s="1"/>
  <c r="B235" i="32" s="1"/>
  <c r="B236" i="32" s="1"/>
  <c r="B237" i="32" s="1"/>
  <c r="B238" i="32" s="1"/>
  <c r="B239" i="32" s="1"/>
  <c r="B240" i="32" s="1"/>
  <c r="B241" i="32" s="1"/>
  <c r="B242" i="32" s="1"/>
  <c r="B243" i="32" s="1"/>
  <c r="B244" i="32" s="1"/>
  <c r="B245" i="32" s="1"/>
  <c r="B246" i="32" s="1"/>
  <c r="B247" i="32" s="1"/>
  <c r="B248" i="32" s="1"/>
  <c r="B249" i="32" s="1"/>
  <c r="B250" i="32" s="1"/>
  <c r="B251" i="32" s="1"/>
  <c r="B252" i="32" s="1"/>
  <c r="B253" i="32" s="1"/>
  <c r="B254" i="32" s="1"/>
  <c r="B255" i="32" s="1"/>
  <c r="B256" i="32" s="1"/>
  <c r="B257" i="32" s="1"/>
  <c r="B258" i="32" s="1"/>
  <c r="B259" i="32" s="1"/>
  <c r="B260" i="32" s="1"/>
  <c r="B261" i="32" s="1"/>
  <c r="B262" i="32" s="1"/>
  <c r="B263" i="32" s="1"/>
  <c r="B264" i="32" s="1"/>
  <c r="B265" i="32" s="1"/>
  <c r="B266" i="32" s="1"/>
  <c r="B267" i="32" s="1"/>
  <c r="B268" i="32" s="1"/>
  <c r="B269" i="32" s="1"/>
  <c r="B270" i="32" s="1"/>
  <c r="B271" i="32" s="1"/>
  <c r="B272" i="32" s="1"/>
  <c r="B273" i="32" s="1"/>
  <c r="B274" i="32" s="1"/>
  <c r="B275" i="32" s="1"/>
  <c r="B276" i="32" s="1"/>
  <c r="B277" i="32" s="1"/>
  <c r="B278" i="32" s="1"/>
  <c r="B279" i="32" s="1"/>
  <c r="B280" i="32" s="1"/>
  <c r="B281" i="32" s="1"/>
  <c r="B282" i="32" s="1"/>
  <c r="B283" i="32" s="1"/>
  <c r="B284" i="32" s="1"/>
  <c r="B285" i="32" s="1"/>
  <c r="B286" i="32" s="1"/>
  <c r="B287" i="32" s="1"/>
  <c r="B288" i="32" s="1"/>
  <c r="B289" i="32" s="1"/>
  <c r="B290" i="32" s="1"/>
  <c r="B291" i="32" s="1"/>
  <c r="B292" i="32" s="1"/>
  <c r="B293" i="32" s="1"/>
  <c r="B294" i="32" s="1"/>
  <c r="B295" i="32" s="1"/>
  <c r="B296" i="32" s="1"/>
  <c r="B297" i="32" s="1"/>
  <c r="B298" i="32" s="1"/>
  <c r="B299" i="32" s="1"/>
  <c r="B300" i="32" s="1"/>
  <c r="B301" i="32" s="1"/>
  <c r="B302" i="32" s="1"/>
  <c r="B303" i="32" s="1"/>
  <c r="B304" i="32" s="1"/>
  <c r="B305" i="32" s="1"/>
  <c r="B306" i="32" s="1"/>
  <c r="B307" i="32" s="1"/>
  <c r="B308" i="32" s="1"/>
  <c r="B309" i="32" s="1"/>
  <c r="B310" i="32" s="1"/>
  <c r="B311" i="32" s="1"/>
  <c r="B312" i="32" s="1"/>
  <c r="B313" i="32" s="1"/>
  <c r="B314" i="32" s="1"/>
  <c r="B315" i="32" s="1"/>
  <c r="B316" i="32" s="1"/>
  <c r="B317" i="32" s="1"/>
  <c r="B318" i="32" s="1"/>
  <c r="B319" i="32" s="1"/>
  <c r="B320" i="32" s="1"/>
  <c r="B321" i="32" s="1"/>
  <c r="B322" i="32" s="1"/>
  <c r="B323" i="32" s="1"/>
  <c r="B324" i="32" s="1"/>
  <c r="B325" i="32" s="1"/>
  <c r="B326" i="32" s="1"/>
  <c r="B327" i="32" s="1"/>
  <c r="B328" i="32" s="1"/>
  <c r="B329" i="32" s="1"/>
  <c r="B330" i="32" s="1"/>
  <c r="B331" i="32" s="1"/>
  <c r="B332" i="32" s="1"/>
  <c r="B333" i="32" s="1"/>
  <c r="B334" i="32" s="1"/>
  <c r="B335" i="32" s="1"/>
  <c r="B336" i="32" s="1"/>
  <c r="B337" i="32" s="1"/>
  <c r="B338" i="32" s="1"/>
  <c r="B339" i="32" s="1"/>
  <c r="B340" i="32" s="1"/>
  <c r="B341" i="32" s="1"/>
  <c r="B342" i="32" s="1"/>
  <c r="B343" i="32" s="1"/>
  <c r="B344" i="32" s="1"/>
  <c r="B345" i="32" s="1"/>
  <c r="B346" i="32" s="1"/>
  <c r="B347" i="32" s="1"/>
  <c r="B348" i="32" s="1"/>
  <c r="B349" i="32" s="1"/>
  <c r="B350" i="32" s="1"/>
  <c r="B351" i="32" s="1"/>
  <c r="B352" i="32" s="1"/>
  <c r="B353" i="32" s="1"/>
  <c r="B354" i="32" s="1"/>
  <c r="B355" i="32" s="1"/>
  <c r="B356" i="32" s="1"/>
  <c r="B357" i="32" s="1"/>
  <c r="B358" i="32" s="1"/>
  <c r="B359" i="32" s="1"/>
  <c r="B360" i="32" s="1"/>
  <c r="B361" i="32" s="1"/>
  <c r="B362" i="32" s="1"/>
  <c r="B363" i="32" s="1"/>
  <c r="B364" i="32" s="1"/>
  <c r="B365" i="32" s="1"/>
  <c r="B366" i="32" s="1"/>
  <c r="B367" i="32" s="1"/>
  <c r="B368" i="32" s="1"/>
  <c r="B369" i="32" s="1"/>
  <c r="B370" i="32" s="1"/>
  <c r="B371" i="32" s="1"/>
  <c r="B372" i="32" s="1"/>
  <c r="B373" i="32" s="1"/>
  <c r="B374" i="32" s="1"/>
  <c r="B375" i="32" s="1"/>
  <c r="B376" i="32" s="1"/>
  <c r="B377" i="32" s="1"/>
  <c r="B378" i="32" s="1"/>
  <c r="B379" i="32" s="1"/>
  <c r="B380" i="32" s="1"/>
  <c r="B381" i="32" s="1"/>
  <c r="B382" i="32" s="1"/>
  <c r="B383" i="32" s="1"/>
  <c r="B384" i="32" s="1"/>
  <c r="B385" i="32" s="1"/>
  <c r="B386" i="32" s="1"/>
  <c r="B387" i="32" s="1"/>
  <c r="B388" i="32" s="1"/>
  <c r="B389" i="32" s="1"/>
  <c r="B390" i="32" s="1"/>
  <c r="B391" i="32" s="1"/>
  <c r="B392" i="32" s="1"/>
  <c r="B393" i="32" s="1"/>
  <c r="B394" i="32" s="1"/>
  <c r="B395" i="32" s="1"/>
  <c r="B396" i="32" s="1"/>
  <c r="B397" i="32" s="1"/>
  <c r="B398" i="32" s="1"/>
  <c r="B399" i="32" s="1"/>
  <c r="B400" i="32" s="1"/>
  <c r="B401" i="32" s="1"/>
  <c r="B402" i="32" s="1"/>
  <c r="B403" i="32" s="1"/>
  <c r="B404" i="32" s="1"/>
  <c r="B405" i="32" s="1"/>
  <c r="B406" i="32" s="1"/>
  <c r="B407" i="32" s="1"/>
  <c r="B408" i="32" s="1"/>
  <c r="B409" i="32" s="1"/>
  <c r="B410" i="32" s="1"/>
  <c r="B411" i="32" s="1"/>
  <c r="B412" i="32" s="1"/>
  <c r="B413" i="32" s="1"/>
  <c r="B414" i="32" s="1"/>
  <c r="B415" i="32" s="1"/>
  <c r="B416" i="32" s="1"/>
  <c r="B417" i="32" s="1"/>
  <c r="B418" i="32" s="1"/>
  <c r="B419" i="32" s="1"/>
  <c r="B420" i="32" s="1"/>
  <c r="B421" i="32" s="1"/>
  <c r="B422" i="32" s="1"/>
  <c r="B423" i="32" s="1"/>
  <c r="B424" i="32" s="1"/>
  <c r="B425" i="32" s="1"/>
  <c r="B426" i="32" s="1"/>
  <c r="B427" i="32" s="1"/>
  <c r="B428" i="32" s="1"/>
  <c r="B429" i="32" s="1"/>
  <c r="B430" i="32" s="1"/>
  <c r="B431" i="32" s="1"/>
  <c r="B432" i="32" s="1"/>
  <c r="B433" i="32" s="1"/>
  <c r="B434" i="32" s="1"/>
  <c r="B435" i="32" s="1"/>
  <c r="B436" i="32" s="1"/>
  <c r="B437" i="32" s="1"/>
  <c r="B438" i="32" s="1"/>
  <c r="B439" i="32" s="1"/>
  <c r="B440" i="32" s="1"/>
  <c r="B441" i="32" s="1"/>
  <c r="B442" i="32" s="1"/>
  <c r="B443" i="32" s="1"/>
  <c r="B444" i="32" s="1"/>
  <c r="B445" i="32" s="1"/>
  <c r="B446" i="32" s="1"/>
  <c r="B447" i="32" s="1"/>
  <c r="B448" i="32" s="1"/>
  <c r="B449" i="32" s="1"/>
  <c r="B450" i="32" s="1"/>
  <c r="B451" i="32" s="1"/>
  <c r="B452" i="32" s="1"/>
  <c r="B453" i="32" s="1"/>
  <c r="B454" i="32" s="1"/>
  <c r="B455" i="32" s="1"/>
  <c r="B456" i="32" s="1"/>
  <c r="B457" i="32" s="1"/>
  <c r="B458" i="32" s="1"/>
  <c r="B459" i="32" s="1"/>
  <c r="B460" i="32" s="1"/>
  <c r="B461" i="32" s="1"/>
  <c r="B462" i="32" s="1"/>
  <c r="B463" i="32" s="1"/>
  <c r="B464" i="32" s="1"/>
  <c r="B465" i="32" s="1"/>
  <c r="B466" i="32" s="1"/>
  <c r="B467" i="32" s="1"/>
  <c r="B468" i="32" s="1"/>
  <c r="B469" i="32" s="1"/>
  <c r="B470" i="32" s="1"/>
  <c r="B471" i="32" s="1"/>
  <c r="B472" i="32" s="1"/>
  <c r="B473" i="32" s="1"/>
  <c r="B474" i="32" s="1"/>
  <c r="B475" i="32" s="1"/>
  <c r="B476" i="32" s="1"/>
  <c r="B477" i="32" s="1"/>
  <c r="B478" i="32" s="1"/>
  <c r="B479" i="32" s="1"/>
  <c r="B480" i="32" s="1"/>
  <c r="B481" i="32" s="1"/>
  <c r="B482" i="32" s="1"/>
  <c r="B483" i="32" s="1"/>
  <c r="B484" i="32" s="1"/>
  <c r="B485" i="32" s="1"/>
  <c r="B486" i="32" s="1"/>
  <c r="B487" i="32" s="1"/>
  <c r="B488" i="32" s="1"/>
  <c r="B489" i="32" s="1"/>
  <c r="B490" i="32" s="1"/>
  <c r="B491" i="32" s="1"/>
  <c r="B492" i="32" s="1"/>
  <c r="B493" i="32" s="1"/>
  <c r="B494" i="32" s="1"/>
  <c r="B495" i="32" s="1"/>
  <c r="B496" i="32" s="1"/>
  <c r="B497" i="32" s="1"/>
  <c r="B498" i="32" s="1"/>
  <c r="B499" i="32" s="1"/>
  <c r="B500" i="32" s="1"/>
  <c r="B501" i="32" s="1"/>
  <c r="B502" i="32" s="1"/>
  <c r="B503" i="32" s="1"/>
  <c r="B504" i="32" s="1"/>
  <c r="B505" i="32" s="1"/>
  <c r="B506" i="32" s="1"/>
  <c r="B507" i="32" s="1"/>
  <c r="B508" i="32" s="1"/>
  <c r="B509" i="32" s="1"/>
  <c r="B510" i="32" s="1"/>
  <c r="B511" i="32" s="1"/>
  <c r="B512" i="32" s="1"/>
  <c r="B513" i="32" s="1"/>
  <c r="B514" i="32" s="1"/>
  <c r="B515" i="32" s="1"/>
  <c r="B516" i="32" s="1"/>
  <c r="B517" i="32" s="1"/>
  <c r="B518" i="32" s="1"/>
  <c r="B519" i="32" s="1"/>
  <c r="B520" i="32" s="1"/>
  <c r="B521" i="32" s="1"/>
  <c r="B522" i="32" s="1"/>
  <c r="B523" i="32" s="1"/>
  <c r="B524" i="32" s="1"/>
  <c r="B525" i="32" s="1"/>
  <c r="B526" i="32" s="1"/>
  <c r="B527" i="32" s="1"/>
  <c r="B528" i="32" s="1"/>
  <c r="B529" i="32" s="1"/>
  <c r="B530" i="32" s="1"/>
  <c r="B531" i="32" s="1"/>
  <c r="B532" i="32" s="1"/>
  <c r="B533" i="32" s="1"/>
  <c r="B534" i="32" s="1"/>
  <c r="B535" i="32" s="1"/>
  <c r="B536" i="32" s="1"/>
  <c r="B537" i="32" s="1"/>
  <c r="B538" i="32" s="1"/>
  <c r="B539" i="32" s="1"/>
  <c r="B540" i="32" s="1"/>
  <c r="B541" i="32" s="1"/>
  <c r="B542" i="32" s="1"/>
  <c r="B543" i="32" s="1"/>
  <c r="B544" i="32" s="1"/>
  <c r="B545" i="32" s="1"/>
  <c r="B546" i="32" s="1"/>
  <c r="B547" i="32" s="1"/>
  <c r="B548" i="32" s="1"/>
  <c r="B549" i="32" s="1"/>
  <c r="B550" i="32" s="1"/>
  <c r="B551" i="32" s="1"/>
  <c r="B552" i="32" s="1"/>
  <c r="B553" i="32" s="1"/>
  <c r="B554" i="32" s="1"/>
  <c r="B555" i="32" s="1"/>
  <c r="B556" i="32" s="1"/>
  <c r="B557" i="32" s="1"/>
  <c r="B558" i="32" s="1"/>
  <c r="B559" i="32" s="1"/>
  <c r="B560" i="32" s="1"/>
  <c r="B561" i="32" s="1"/>
  <c r="B562" i="32" s="1"/>
  <c r="B563" i="32" s="1"/>
  <c r="B564" i="32" s="1"/>
  <c r="B565" i="32" s="1"/>
  <c r="B566" i="32" s="1"/>
  <c r="B567" i="32" s="1"/>
  <c r="B568" i="32" s="1"/>
  <c r="B569" i="32" s="1"/>
  <c r="B570" i="32" s="1"/>
  <c r="B571" i="32" s="1"/>
  <c r="B572" i="32" s="1"/>
  <c r="B573" i="32" s="1"/>
  <c r="B574" i="32" s="1"/>
  <c r="B575" i="32" s="1"/>
  <c r="B576" i="32" s="1"/>
  <c r="B577" i="32" s="1"/>
  <c r="B578" i="32" s="1"/>
  <c r="B579" i="32" s="1"/>
  <c r="B580" i="32" s="1"/>
  <c r="B581" i="32" s="1"/>
  <c r="B582" i="32" s="1"/>
  <c r="B583" i="32" s="1"/>
  <c r="B584" i="32" s="1"/>
  <c r="B585" i="32" s="1"/>
  <c r="B586" i="32" s="1"/>
  <c r="B587" i="32" s="1"/>
  <c r="B588" i="32" s="1"/>
  <c r="B589" i="32" s="1"/>
  <c r="B590" i="32" s="1"/>
  <c r="B591" i="32" s="1"/>
  <c r="B592" i="32" s="1"/>
  <c r="B593" i="32" s="1"/>
  <c r="B594" i="32" s="1"/>
  <c r="B595" i="32" s="1"/>
  <c r="B596" i="32" s="1"/>
  <c r="B597" i="32" s="1"/>
  <c r="B598" i="32" s="1"/>
  <c r="B20" i="36"/>
  <c r="B21" i="36" s="1"/>
  <c r="B22" i="36" s="1"/>
  <c r="B23" i="36" s="1"/>
  <c r="B24" i="36" s="1"/>
  <c r="B25" i="36" s="1"/>
  <c r="B26" i="36" s="1"/>
  <c r="B27" i="36" s="1"/>
  <c r="B28" i="36" s="1"/>
  <c r="B29" i="36" s="1"/>
  <c r="B30" i="36" s="1"/>
  <c r="B31" i="36" s="1"/>
  <c r="B32" i="36" s="1"/>
  <c r="B33" i="36" s="1"/>
  <c r="B34" i="36" s="1"/>
  <c r="B35" i="36" s="1"/>
  <c r="B36" i="36" s="1"/>
  <c r="B37" i="36" s="1"/>
  <c r="B38" i="36" s="1"/>
  <c r="B39" i="36" s="1"/>
  <c r="B40" i="36" s="1"/>
  <c r="B41" i="36" s="1"/>
  <c r="B42" i="36" s="1"/>
  <c r="B43" i="36" s="1"/>
  <c r="B44" i="36" s="1"/>
  <c r="B45" i="36" s="1"/>
  <c r="B46" i="36" s="1"/>
  <c r="B47" i="36" s="1"/>
  <c r="B48" i="36" s="1"/>
  <c r="B49" i="36" s="1"/>
  <c r="B50" i="36" s="1"/>
  <c r="B51" i="36" s="1"/>
  <c r="B52" i="36" s="1"/>
  <c r="B53" i="36" s="1"/>
  <c r="B54" i="36" s="1"/>
  <c r="B55" i="36" s="1"/>
  <c r="B56" i="36" s="1"/>
  <c r="B57" i="36" s="1"/>
  <c r="B58" i="36" s="1"/>
  <c r="B59" i="36" s="1"/>
  <c r="B60" i="36" s="1"/>
  <c r="B61" i="36" s="1"/>
  <c r="B62" i="36" s="1"/>
  <c r="B63" i="36" s="1"/>
  <c r="B64" i="36" s="1"/>
  <c r="B65" i="36" s="1"/>
  <c r="B66" i="36" s="1"/>
  <c r="B67" i="36" s="1"/>
  <c r="B68" i="36" s="1"/>
  <c r="B69" i="36" s="1"/>
  <c r="B70" i="36" s="1"/>
  <c r="B71" i="36" s="1"/>
  <c r="B72" i="36" s="1"/>
  <c r="B73" i="36" s="1"/>
  <c r="B74" i="36" s="1"/>
  <c r="B75" i="36" s="1"/>
  <c r="B76" i="36" s="1"/>
  <c r="B77" i="36" s="1"/>
  <c r="B78" i="36" s="1"/>
  <c r="B79" i="36" s="1"/>
  <c r="B80" i="36" s="1"/>
  <c r="B81" i="36" s="1"/>
  <c r="B82" i="36" s="1"/>
  <c r="B83" i="36" s="1"/>
  <c r="B84" i="36" s="1"/>
  <c r="B85" i="36" s="1"/>
  <c r="B86" i="36" s="1"/>
  <c r="B87" i="36" s="1"/>
  <c r="B88" i="36" s="1"/>
  <c r="B89" i="36" s="1"/>
  <c r="B90" i="36" s="1"/>
  <c r="B91" i="36" s="1"/>
  <c r="B92" i="36" s="1"/>
  <c r="B93" i="36" s="1"/>
  <c r="B94" i="36" s="1"/>
  <c r="B95" i="36" s="1"/>
  <c r="B96" i="36" s="1"/>
  <c r="B97" i="36" s="1"/>
  <c r="B98" i="36" s="1"/>
  <c r="B99" i="36" s="1"/>
  <c r="B100" i="36" s="1"/>
  <c r="B101" i="36" s="1"/>
  <c r="B102" i="36" s="1"/>
  <c r="B103" i="36" s="1"/>
  <c r="B104" i="36" s="1"/>
  <c r="B105" i="36" s="1"/>
  <c r="B106" i="36" s="1"/>
  <c r="B107" i="36" s="1"/>
  <c r="B108" i="36" s="1"/>
  <c r="B109" i="36" s="1"/>
  <c r="B110" i="36" s="1"/>
  <c r="B111" i="36" s="1"/>
  <c r="B112" i="36" s="1"/>
  <c r="B113" i="36" s="1"/>
  <c r="B114" i="36" s="1"/>
  <c r="B115" i="36" s="1"/>
  <c r="B116" i="36" s="1"/>
  <c r="B117" i="36" s="1"/>
  <c r="B118" i="36" s="1"/>
  <c r="B119" i="36" s="1"/>
  <c r="B120" i="36" s="1"/>
  <c r="B121" i="36" s="1"/>
  <c r="B122" i="36" s="1"/>
  <c r="B123" i="36" s="1"/>
  <c r="B124" i="36" s="1"/>
  <c r="B125" i="36" s="1"/>
  <c r="B126" i="36" s="1"/>
  <c r="B127" i="36" s="1"/>
  <c r="B128" i="36" s="1"/>
  <c r="B129" i="36" s="1"/>
  <c r="B130" i="36" s="1"/>
  <c r="B131" i="36" s="1"/>
  <c r="B132" i="36" s="1"/>
  <c r="B133" i="36" s="1"/>
  <c r="B134" i="36" s="1"/>
  <c r="B135" i="36" s="1"/>
  <c r="B136" i="36" s="1"/>
  <c r="B137" i="36" s="1"/>
  <c r="B138" i="36" s="1"/>
  <c r="B139" i="36" s="1"/>
  <c r="B140" i="36" s="1"/>
  <c r="B141" i="36" s="1"/>
  <c r="B142" i="36" s="1"/>
  <c r="B143" i="36" s="1"/>
  <c r="B144" i="36" s="1"/>
  <c r="B145" i="36" s="1"/>
  <c r="B146" i="36" s="1"/>
  <c r="B147" i="36" s="1"/>
  <c r="B148" i="36" s="1"/>
  <c r="B149" i="36" s="1"/>
  <c r="B150" i="36" s="1"/>
  <c r="B151" i="36" s="1"/>
  <c r="B152" i="36" s="1"/>
  <c r="B153" i="36" s="1"/>
  <c r="B154" i="36" s="1"/>
  <c r="B155" i="36" s="1"/>
  <c r="B156" i="36" s="1"/>
  <c r="B157" i="36" s="1"/>
  <c r="B158" i="36" s="1"/>
  <c r="B159" i="36" s="1"/>
  <c r="B160" i="36" s="1"/>
  <c r="B161" i="36" s="1"/>
  <c r="B162" i="36" s="1"/>
  <c r="B163" i="36" s="1"/>
  <c r="B164" i="36" s="1"/>
  <c r="B165" i="36" s="1"/>
  <c r="B166" i="36" s="1"/>
  <c r="B167" i="36" s="1"/>
  <c r="B168" i="36" s="1"/>
  <c r="B169" i="36" s="1"/>
  <c r="B170" i="36" s="1"/>
  <c r="B171" i="36" s="1"/>
  <c r="B172" i="36" s="1"/>
  <c r="B173" i="36" s="1"/>
  <c r="B174" i="36" s="1"/>
  <c r="B175" i="36" s="1"/>
  <c r="B176" i="36" s="1"/>
  <c r="B177" i="36" s="1"/>
  <c r="B178" i="36" s="1"/>
  <c r="B179" i="36" s="1"/>
  <c r="B180" i="36" s="1"/>
  <c r="B181" i="36" s="1"/>
  <c r="B182" i="36" s="1"/>
  <c r="B183" i="36" s="1"/>
  <c r="B184" i="36" s="1"/>
  <c r="B185" i="36" s="1"/>
  <c r="B186" i="36" s="1"/>
  <c r="B187" i="36" s="1"/>
  <c r="B188" i="36" s="1"/>
  <c r="B189" i="36" s="1"/>
  <c r="B190" i="36" s="1"/>
  <c r="B191" i="36" s="1"/>
  <c r="B192" i="36" s="1"/>
  <c r="B193" i="36" s="1"/>
  <c r="B194" i="36" s="1"/>
  <c r="B195" i="36" s="1"/>
  <c r="B196" i="36" s="1"/>
  <c r="B197" i="36" s="1"/>
  <c r="B198" i="36" s="1"/>
  <c r="B199" i="36" s="1"/>
  <c r="B200" i="36" s="1"/>
  <c r="B201" i="36" s="1"/>
  <c r="B202" i="36" s="1"/>
  <c r="B203" i="36" s="1"/>
  <c r="B204" i="36" s="1"/>
  <c r="B205" i="36" s="1"/>
  <c r="B206" i="36" s="1"/>
  <c r="B207" i="36" s="1"/>
  <c r="B208" i="36" s="1"/>
  <c r="B209" i="36" s="1"/>
  <c r="B210" i="36" s="1"/>
  <c r="B211" i="36" s="1"/>
  <c r="B212" i="36" s="1"/>
  <c r="B213" i="36" s="1"/>
  <c r="B214" i="36" s="1"/>
  <c r="B215" i="36" s="1"/>
  <c r="B216" i="36" s="1"/>
  <c r="B217" i="36" s="1"/>
  <c r="B218" i="36" s="1"/>
  <c r="B219" i="36" s="1"/>
  <c r="B220" i="36" s="1"/>
  <c r="B221" i="36" s="1"/>
  <c r="B222" i="36" s="1"/>
  <c r="B223" i="36" s="1"/>
  <c r="B224" i="36" s="1"/>
  <c r="B225" i="36" s="1"/>
  <c r="B226" i="36" s="1"/>
  <c r="B227" i="36" s="1"/>
  <c r="B228" i="36" s="1"/>
  <c r="B229" i="36" s="1"/>
  <c r="B230" i="36" s="1"/>
  <c r="B231" i="36" s="1"/>
  <c r="B232" i="36" s="1"/>
  <c r="B233" i="36" s="1"/>
  <c r="B234" i="36" s="1"/>
  <c r="B235" i="36" s="1"/>
  <c r="B236" i="36" s="1"/>
  <c r="B237" i="36" s="1"/>
  <c r="B238" i="36" s="1"/>
  <c r="B239" i="36" s="1"/>
  <c r="B240" i="36" s="1"/>
  <c r="B241" i="36" s="1"/>
  <c r="B242" i="36" s="1"/>
  <c r="B243" i="36" s="1"/>
  <c r="B244" i="36" s="1"/>
  <c r="B245" i="36" s="1"/>
  <c r="B246" i="36" s="1"/>
  <c r="B247" i="36" s="1"/>
  <c r="B248" i="36" s="1"/>
  <c r="B249" i="36" s="1"/>
  <c r="B250" i="36" s="1"/>
  <c r="B251" i="36" s="1"/>
  <c r="B252" i="36" s="1"/>
  <c r="B253" i="36" s="1"/>
  <c r="B254" i="36" s="1"/>
  <c r="B255" i="36" s="1"/>
  <c r="B256" i="36" s="1"/>
  <c r="B257" i="36" s="1"/>
  <c r="B258" i="36" s="1"/>
  <c r="B259" i="36" s="1"/>
  <c r="B260" i="36" s="1"/>
  <c r="B261" i="36" s="1"/>
  <c r="B262" i="36" s="1"/>
  <c r="B263" i="36" s="1"/>
  <c r="B264" i="36" s="1"/>
  <c r="B265" i="36" s="1"/>
  <c r="B266" i="36" s="1"/>
  <c r="B267" i="36" s="1"/>
  <c r="B268" i="36" s="1"/>
  <c r="B269" i="36" s="1"/>
  <c r="B270" i="36" s="1"/>
  <c r="B271" i="36" s="1"/>
  <c r="B272" i="36" s="1"/>
  <c r="B273" i="36" s="1"/>
  <c r="B274" i="36" s="1"/>
  <c r="B275" i="36" s="1"/>
  <c r="B276" i="36" s="1"/>
  <c r="B277" i="36" s="1"/>
  <c r="B278" i="36" s="1"/>
  <c r="B279" i="36" s="1"/>
  <c r="B280" i="36" s="1"/>
  <c r="B281" i="36" s="1"/>
  <c r="B282" i="36" s="1"/>
  <c r="B283" i="36" s="1"/>
  <c r="B284" i="36" s="1"/>
  <c r="B285" i="36" s="1"/>
  <c r="B286" i="36" s="1"/>
  <c r="B287" i="36" s="1"/>
  <c r="B288" i="36" s="1"/>
  <c r="B289" i="36" s="1"/>
  <c r="B290" i="36" s="1"/>
  <c r="B291" i="36" s="1"/>
  <c r="B292" i="36" s="1"/>
  <c r="B293" i="36" s="1"/>
  <c r="B294" i="36" s="1"/>
  <c r="B295" i="36" s="1"/>
  <c r="B296" i="36" s="1"/>
  <c r="B297" i="36" s="1"/>
  <c r="B298" i="36" s="1"/>
  <c r="B299" i="36" s="1"/>
  <c r="B300" i="36" s="1"/>
  <c r="B301" i="36" s="1"/>
  <c r="B302" i="36" s="1"/>
  <c r="B303" i="36" s="1"/>
  <c r="B304" i="36" s="1"/>
  <c r="B305" i="36" s="1"/>
  <c r="B306" i="36" s="1"/>
  <c r="B307" i="36" s="1"/>
  <c r="B308" i="36" s="1"/>
  <c r="B309" i="36" s="1"/>
  <c r="B310" i="36" s="1"/>
  <c r="B311" i="36" s="1"/>
  <c r="B312" i="36" s="1"/>
  <c r="B313" i="36" s="1"/>
  <c r="B314" i="36" s="1"/>
  <c r="B315" i="36" s="1"/>
  <c r="B316" i="36" s="1"/>
  <c r="B317" i="36" s="1"/>
  <c r="B318" i="36" s="1"/>
  <c r="B319" i="36" s="1"/>
  <c r="B320" i="36" s="1"/>
  <c r="B321" i="36" s="1"/>
  <c r="B322" i="36" s="1"/>
  <c r="B323" i="36" s="1"/>
  <c r="B324" i="36" s="1"/>
  <c r="B325" i="36" s="1"/>
  <c r="B326" i="36" s="1"/>
  <c r="B327" i="36" s="1"/>
  <c r="B328" i="36" s="1"/>
  <c r="B329" i="36" s="1"/>
  <c r="B330" i="36" s="1"/>
  <c r="B331" i="36" s="1"/>
  <c r="B332" i="36" s="1"/>
  <c r="B333" i="36" s="1"/>
  <c r="B334" i="36" s="1"/>
  <c r="B335" i="36" s="1"/>
  <c r="B336" i="36" s="1"/>
  <c r="B337" i="36" s="1"/>
  <c r="B338" i="36" s="1"/>
  <c r="B339" i="36" s="1"/>
  <c r="B340" i="36" s="1"/>
  <c r="B341" i="36" s="1"/>
  <c r="B342" i="36" s="1"/>
  <c r="B343" i="36" s="1"/>
  <c r="B344" i="36" s="1"/>
  <c r="B345" i="36" s="1"/>
  <c r="B346" i="36" s="1"/>
  <c r="B347" i="36" s="1"/>
  <c r="B348" i="36" s="1"/>
  <c r="B349" i="36" s="1"/>
  <c r="B350" i="36" s="1"/>
  <c r="B351" i="36" s="1"/>
  <c r="B352" i="36" s="1"/>
  <c r="B353" i="36" s="1"/>
  <c r="B354" i="36" s="1"/>
  <c r="B355" i="36" s="1"/>
  <c r="B356" i="36" s="1"/>
  <c r="B357" i="36" s="1"/>
  <c r="B358" i="36" s="1"/>
  <c r="B359" i="36" s="1"/>
  <c r="B360" i="36" s="1"/>
  <c r="B361" i="36" s="1"/>
  <c r="B362" i="36" s="1"/>
  <c r="B363" i="36" s="1"/>
  <c r="B364" i="36" s="1"/>
  <c r="B365" i="36" s="1"/>
  <c r="B366" i="36" s="1"/>
  <c r="B367" i="36" s="1"/>
  <c r="B368" i="36" s="1"/>
  <c r="B369" i="36" s="1"/>
  <c r="B370" i="36" s="1"/>
  <c r="B371" i="36" s="1"/>
  <c r="B372" i="36" s="1"/>
  <c r="B373" i="36" s="1"/>
  <c r="B374" i="36" s="1"/>
  <c r="B375" i="36" s="1"/>
  <c r="B376" i="36" s="1"/>
  <c r="B377" i="36" s="1"/>
  <c r="B378" i="36" s="1"/>
  <c r="B379" i="36" s="1"/>
  <c r="B380" i="36" s="1"/>
  <c r="B381" i="36" s="1"/>
  <c r="B382" i="36" s="1"/>
  <c r="B383" i="36" s="1"/>
  <c r="B384" i="36" s="1"/>
  <c r="B385" i="36" s="1"/>
  <c r="B386" i="36" s="1"/>
  <c r="B387" i="36" s="1"/>
  <c r="B388" i="36" s="1"/>
  <c r="B389" i="36" s="1"/>
  <c r="B390" i="36" s="1"/>
  <c r="B391" i="36" s="1"/>
  <c r="B392" i="36" s="1"/>
  <c r="B393" i="36" s="1"/>
  <c r="B394" i="36" s="1"/>
  <c r="B395" i="36" s="1"/>
  <c r="B396" i="36" s="1"/>
  <c r="B397" i="36" s="1"/>
  <c r="B398" i="36" s="1"/>
  <c r="B399" i="36" s="1"/>
  <c r="B400" i="36" s="1"/>
  <c r="B401" i="36" s="1"/>
  <c r="B402" i="36" s="1"/>
  <c r="B403" i="36" s="1"/>
  <c r="B404" i="36" s="1"/>
  <c r="B405" i="36" s="1"/>
  <c r="B406" i="36" s="1"/>
  <c r="B407" i="36" s="1"/>
  <c r="B408" i="36" s="1"/>
  <c r="B409" i="36" s="1"/>
  <c r="B410" i="36" s="1"/>
  <c r="B411" i="36" s="1"/>
  <c r="B412" i="36" s="1"/>
  <c r="B413" i="36" s="1"/>
  <c r="B414" i="36" s="1"/>
  <c r="B415" i="36" s="1"/>
  <c r="B416" i="36" s="1"/>
  <c r="B417" i="36" s="1"/>
  <c r="B418" i="36" s="1"/>
  <c r="B419" i="36" s="1"/>
  <c r="B420" i="36" s="1"/>
  <c r="B421" i="36" s="1"/>
  <c r="B422" i="36" s="1"/>
  <c r="B423" i="36" s="1"/>
  <c r="B424" i="36" s="1"/>
  <c r="B425" i="36" s="1"/>
  <c r="B426" i="36" s="1"/>
  <c r="B427" i="36" s="1"/>
  <c r="B428" i="36" s="1"/>
  <c r="B429" i="36" s="1"/>
  <c r="B430" i="36" s="1"/>
  <c r="B431" i="36" s="1"/>
  <c r="B432" i="36" s="1"/>
  <c r="B433" i="36" s="1"/>
  <c r="B434" i="36" s="1"/>
  <c r="B435" i="36" s="1"/>
  <c r="B436" i="36" s="1"/>
  <c r="B437" i="36" s="1"/>
  <c r="B438" i="36" s="1"/>
  <c r="B439" i="36" s="1"/>
  <c r="B440" i="36" s="1"/>
  <c r="B441" i="36" s="1"/>
  <c r="B442" i="36" s="1"/>
  <c r="B443" i="36" s="1"/>
  <c r="B444" i="36" s="1"/>
  <c r="B445" i="36" s="1"/>
  <c r="B446" i="36" s="1"/>
  <c r="B447" i="36" s="1"/>
  <c r="B448" i="36" s="1"/>
  <c r="B449" i="36" s="1"/>
  <c r="B450" i="36" s="1"/>
  <c r="B451" i="36" s="1"/>
  <c r="B452" i="36" s="1"/>
  <c r="B453" i="36" s="1"/>
  <c r="B454" i="36" s="1"/>
  <c r="B455" i="36" s="1"/>
  <c r="B456" i="36" s="1"/>
  <c r="B457" i="36" s="1"/>
  <c r="B458" i="36" s="1"/>
  <c r="B459" i="36" s="1"/>
  <c r="B460" i="36" s="1"/>
  <c r="B461" i="36" s="1"/>
  <c r="B462" i="36" s="1"/>
  <c r="B463" i="36" s="1"/>
  <c r="B464" i="36" s="1"/>
  <c r="B465" i="36" s="1"/>
  <c r="B466" i="36" s="1"/>
  <c r="B467" i="36" s="1"/>
  <c r="B468" i="36" s="1"/>
  <c r="B469" i="36" s="1"/>
  <c r="B470" i="36" s="1"/>
  <c r="B471" i="36" s="1"/>
  <c r="B472" i="36" s="1"/>
  <c r="B473" i="36" s="1"/>
  <c r="B474" i="36" s="1"/>
  <c r="B475" i="36" s="1"/>
  <c r="B476" i="36" s="1"/>
  <c r="B477" i="36" s="1"/>
  <c r="B478" i="36" s="1"/>
  <c r="B479" i="36" s="1"/>
  <c r="B480" i="36" s="1"/>
  <c r="B481" i="36" s="1"/>
  <c r="B482" i="36" s="1"/>
  <c r="B483" i="36" s="1"/>
  <c r="B484" i="36" s="1"/>
  <c r="B485" i="36" s="1"/>
  <c r="B486" i="36" s="1"/>
  <c r="B487" i="36" s="1"/>
  <c r="B488" i="36" s="1"/>
  <c r="B489" i="36" s="1"/>
  <c r="B490" i="36" s="1"/>
  <c r="B491" i="36" s="1"/>
  <c r="B492" i="36" s="1"/>
  <c r="B493" i="36" s="1"/>
  <c r="B494" i="36" s="1"/>
  <c r="B495" i="36" s="1"/>
  <c r="B496" i="36" s="1"/>
  <c r="B497" i="36" s="1"/>
  <c r="B498" i="36" s="1"/>
  <c r="B499" i="36" s="1"/>
  <c r="B500" i="36" s="1"/>
  <c r="B501" i="36" s="1"/>
  <c r="B502" i="36" s="1"/>
  <c r="B503" i="36" s="1"/>
  <c r="B504" i="36" s="1"/>
  <c r="B505" i="36" s="1"/>
  <c r="B506" i="36" s="1"/>
  <c r="B507" i="36" s="1"/>
  <c r="B508" i="36" s="1"/>
  <c r="B509" i="36" s="1"/>
  <c r="B510" i="36" s="1"/>
  <c r="B511" i="36" s="1"/>
  <c r="B512" i="36" s="1"/>
  <c r="B513" i="36" s="1"/>
  <c r="B514" i="36" s="1"/>
  <c r="B515" i="36" s="1"/>
  <c r="B516" i="36" s="1"/>
  <c r="B517" i="36" s="1"/>
  <c r="B518" i="36" s="1"/>
  <c r="B519" i="36" s="1"/>
  <c r="B520" i="36" s="1"/>
  <c r="B521" i="36" s="1"/>
  <c r="B522" i="36" s="1"/>
  <c r="B523" i="36" s="1"/>
  <c r="B524" i="36" s="1"/>
  <c r="B525" i="36" s="1"/>
  <c r="B526" i="36" s="1"/>
  <c r="B527" i="36" s="1"/>
  <c r="B528" i="36" s="1"/>
  <c r="B529" i="36" s="1"/>
  <c r="B530" i="36" s="1"/>
  <c r="B531" i="36" s="1"/>
  <c r="B532" i="36" s="1"/>
  <c r="B533" i="36" s="1"/>
  <c r="B534" i="36" s="1"/>
  <c r="B535" i="36" s="1"/>
  <c r="B536" i="36" s="1"/>
  <c r="B537" i="36" s="1"/>
  <c r="B538" i="36" s="1"/>
  <c r="B539" i="36" s="1"/>
  <c r="B540" i="36" s="1"/>
  <c r="B541" i="36" s="1"/>
  <c r="B542" i="36" s="1"/>
  <c r="B543" i="36" s="1"/>
  <c r="B544" i="36" s="1"/>
  <c r="B545" i="36" s="1"/>
  <c r="B546" i="36" s="1"/>
  <c r="B547" i="36" s="1"/>
  <c r="B548" i="36" s="1"/>
  <c r="B549" i="36" s="1"/>
  <c r="B550" i="36" s="1"/>
  <c r="B551" i="36" s="1"/>
  <c r="B552" i="36" s="1"/>
  <c r="B553" i="36" s="1"/>
  <c r="B554" i="36" s="1"/>
  <c r="B555" i="36" s="1"/>
  <c r="B556" i="36" s="1"/>
  <c r="B557" i="36" s="1"/>
  <c r="B558" i="36" s="1"/>
  <c r="B559" i="36" s="1"/>
  <c r="B560" i="36" s="1"/>
  <c r="B561" i="36" s="1"/>
  <c r="B562" i="36" s="1"/>
  <c r="B563" i="36" s="1"/>
  <c r="B564" i="36" s="1"/>
  <c r="B565" i="36" s="1"/>
  <c r="B566" i="36" s="1"/>
  <c r="B567" i="36" s="1"/>
  <c r="B568" i="36" s="1"/>
  <c r="B569" i="36" s="1"/>
  <c r="B570" i="36" s="1"/>
  <c r="B571" i="36" s="1"/>
  <c r="B572" i="36" s="1"/>
  <c r="B573" i="36" s="1"/>
  <c r="B574" i="36" s="1"/>
  <c r="B575" i="36" s="1"/>
  <c r="B576" i="36" s="1"/>
  <c r="B577" i="36" s="1"/>
  <c r="B578" i="36" s="1"/>
  <c r="B579" i="36" s="1"/>
  <c r="B580" i="36" s="1"/>
  <c r="B581" i="36" s="1"/>
  <c r="B582" i="36" s="1"/>
  <c r="B583" i="36" s="1"/>
  <c r="B584" i="36" s="1"/>
  <c r="B585" i="36" s="1"/>
  <c r="B586" i="36" s="1"/>
  <c r="B587" i="36" s="1"/>
  <c r="B588" i="36" s="1"/>
  <c r="B589" i="36" s="1"/>
  <c r="B590" i="36" s="1"/>
  <c r="B591" i="36" s="1"/>
  <c r="B592" i="36" s="1"/>
  <c r="B593" i="36" s="1"/>
  <c r="B594" i="36" s="1"/>
  <c r="B595" i="36" s="1"/>
  <c r="B596" i="36" s="1"/>
  <c r="B597" i="36" s="1"/>
  <c r="B598" i="36" s="1"/>
  <c r="M35" i="11"/>
  <c r="B20" i="25"/>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B116" i="25" s="1"/>
  <c r="B117" i="25" s="1"/>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B230" i="25" s="1"/>
  <c r="B231" i="25" s="1"/>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B344" i="25" s="1"/>
  <c r="B345" i="25" s="1"/>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B458" i="25" s="1"/>
  <c r="B459" i="25" s="1"/>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B572" i="25" s="1"/>
  <c r="B573" i="25" s="1"/>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G28" i="14" s="1"/>
  <c r="M31" i="11"/>
  <c r="M29" i="11"/>
  <c r="M25" i="11"/>
  <c r="M27" i="11"/>
  <c r="N22" i="11"/>
  <c r="M24" i="11"/>
  <c r="N23" i="11"/>
  <c r="C39" i="14" l="1"/>
  <c r="E39" i="14"/>
  <c r="D39" i="14"/>
  <c r="G32" i="14"/>
  <c r="G34" i="14"/>
  <c r="I39" i="14"/>
  <c r="C34" i="14"/>
  <c r="E34" i="14"/>
  <c r="F34" i="14"/>
  <c r="D34" i="14"/>
  <c r="D35" i="14"/>
  <c r="C35" i="14"/>
  <c r="E35" i="14"/>
  <c r="I35" i="14"/>
  <c r="G35" i="14"/>
  <c r="G39" i="14"/>
  <c r="I34" i="14"/>
  <c r="F39" i="14"/>
  <c r="H35" i="14"/>
  <c r="H28" i="14"/>
  <c r="F35" i="14"/>
  <c r="C30" i="14"/>
  <c r="D30" i="14"/>
  <c r="F30" i="14"/>
  <c r="I30" i="14"/>
  <c r="E30" i="14"/>
  <c r="I32" i="14"/>
  <c r="F28" i="14"/>
  <c r="H32" i="14"/>
  <c r="C28" i="14"/>
  <c r="D28" i="14"/>
  <c r="E28" i="14"/>
  <c r="C32" i="14"/>
  <c r="D32" i="14"/>
  <c r="E32" i="14"/>
  <c r="F32" i="14"/>
  <c r="G30" i="14"/>
  <c r="H39" i="14"/>
  <c r="H34" i="14"/>
  <c r="I28" i="14"/>
  <c r="N57" i="11"/>
  <c r="N49" i="11"/>
  <c r="N33" i="11"/>
  <c r="N45" i="11"/>
  <c r="N55" i="11"/>
  <c r="N59" i="11"/>
  <c r="N41" i="11"/>
  <c r="N39" i="11"/>
  <c r="N63" i="11"/>
  <c r="N47" i="11"/>
  <c r="N51" i="11"/>
  <c r="N61" i="11"/>
  <c r="N35" i="11"/>
  <c r="B22" i="30"/>
  <c r="B21" i="18"/>
  <c r="B22" i="35"/>
  <c r="B22" i="22"/>
  <c r="B22" i="33"/>
  <c r="B22" i="20"/>
  <c r="B21" i="21"/>
  <c r="B22" i="24"/>
  <c r="B22" i="28"/>
  <c r="B21" i="37"/>
  <c r="B22" i="26"/>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B111" i="26" s="1"/>
  <c r="B112" i="26" s="1"/>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B207" i="26" s="1"/>
  <c r="B208" i="26" s="1"/>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B231" i="26" s="1"/>
  <c r="B232" i="26" s="1"/>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B255" i="26" s="1"/>
  <c r="B256" i="26" s="1"/>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B279" i="26" s="1"/>
  <c r="B280" i="26" s="1"/>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B303" i="26" s="1"/>
  <c r="B304" i="26" s="1"/>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B327" i="26" s="1"/>
  <c r="B328" i="26" s="1"/>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B351" i="26" s="1"/>
  <c r="B352" i="26" s="1"/>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B375" i="26" s="1"/>
  <c r="B376" i="26" s="1"/>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B399" i="26" s="1"/>
  <c r="B400" i="26" s="1"/>
  <c r="B401" i="26" s="1"/>
  <c r="B402" i="26" s="1"/>
  <c r="B403" i="26" s="1"/>
  <c r="B404" i="26" s="1"/>
  <c r="B405" i="26" s="1"/>
  <c r="B406" i="26" s="1"/>
  <c r="B407" i="26" s="1"/>
  <c r="B408" i="26" s="1"/>
  <c r="B409" i="26" s="1"/>
  <c r="B410" i="26" s="1"/>
  <c r="B411" i="26" s="1"/>
  <c r="B412" i="26" s="1"/>
  <c r="B413" i="26" s="1"/>
  <c r="B414" i="26" s="1"/>
  <c r="B415" i="26" s="1"/>
  <c r="B416" i="26" s="1"/>
  <c r="B417" i="26" s="1"/>
  <c r="B418" i="26" s="1"/>
  <c r="B419" i="26" s="1"/>
  <c r="B420" i="26" s="1"/>
  <c r="B421" i="26" s="1"/>
  <c r="B422" i="26" s="1"/>
  <c r="B423" i="26" s="1"/>
  <c r="B424" i="26" s="1"/>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B447" i="26" s="1"/>
  <c r="B448" i="26" s="1"/>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B471" i="26" s="1"/>
  <c r="B472" i="26" s="1"/>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B495" i="26" s="1"/>
  <c r="B496" i="26" s="1"/>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B519" i="26" s="1"/>
  <c r="B520" i="26" s="1"/>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B543" i="26" s="1"/>
  <c r="B544" i="26" s="1"/>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B567" i="26" s="1"/>
  <c r="B568" i="26" s="1"/>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B591" i="26" s="1"/>
  <c r="B592" i="26" s="1"/>
  <c r="B593" i="26" s="1"/>
  <c r="B594" i="26" s="1"/>
  <c r="B595" i="26" s="1"/>
  <c r="B596" i="26" s="1"/>
  <c r="B597" i="26" s="1"/>
  <c r="B598" i="26" s="1"/>
  <c r="H29" i="14" s="1"/>
  <c r="M47" i="11"/>
  <c r="N53" i="11"/>
  <c r="N43" i="11"/>
  <c r="N31" i="11"/>
  <c r="N29" i="11"/>
  <c r="N25" i="11"/>
  <c r="N27" i="11"/>
  <c r="O22" i="11"/>
  <c r="O39" i="11" s="1"/>
  <c r="N24" i="11"/>
  <c r="O23" i="11"/>
  <c r="C29" i="14" l="1"/>
  <c r="E29" i="14"/>
  <c r="D29" i="14"/>
  <c r="F29" i="14"/>
  <c r="G29" i="14"/>
  <c r="I29" i="14"/>
  <c r="B23" i="24"/>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114" i="24" s="1"/>
  <c r="B115" i="24" s="1"/>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B177" i="24" s="1"/>
  <c r="B178" i="24" s="1"/>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B222" i="24" s="1"/>
  <c r="B223" i="24" s="1"/>
  <c r="B224" i="24" s="1"/>
  <c r="B225" i="24" s="1"/>
  <c r="B226" i="24" s="1"/>
  <c r="B227" i="24" s="1"/>
  <c r="B228" i="24" s="1"/>
  <c r="B229" i="24" s="1"/>
  <c r="B230" i="24" s="1"/>
  <c r="B231" i="24" s="1"/>
  <c r="B232" i="24" s="1"/>
  <c r="B233" i="24" s="1"/>
  <c r="B234" i="24" s="1"/>
  <c r="B235" i="24" s="1"/>
  <c r="B236" i="24" s="1"/>
  <c r="B237" i="24" s="1"/>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351" i="24" s="1"/>
  <c r="B352" i="24" s="1"/>
  <c r="B353" i="24" s="1"/>
  <c r="B354" i="24" s="1"/>
  <c r="B355" i="24" s="1"/>
  <c r="B356" i="24" s="1"/>
  <c r="B357" i="24" s="1"/>
  <c r="B358" i="24" s="1"/>
  <c r="B359" i="24" s="1"/>
  <c r="B360" i="24" s="1"/>
  <c r="B361" i="24" s="1"/>
  <c r="B362" i="24" s="1"/>
  <c r="B363" i="24" s="1"/>
  <c r="B364" i="24" s="1"/>
  <c r="B365" i="24" s="1"/>
  <c r="B366" i="24" s="1"/>
  <c r="B367" i="24" s="1"/>
  <c r="B368" i="24" s="1"/>
  <c r="B369" i="24" s="1"/>
  <c r="B370" i="24" s="1"/>
  <c r="B371" i="24" s="1"/>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B392" i="24" s="1"/>
  <c r="B393" i="24" s="1"/>
  <c r="B394" i="24" s="1"/>
  <c r="B395" i="24" s="1"/>
  <c r="B396" i="24" s="1"/>
  <c r="B397" i="24" s="1"/>
  <c r="B398" i="24" s="1"/>
  <c r="B399" i="24" s="1"/>
  <c r="B400" i="24" s="1"/>
  <c r="B401" i="24" s="1"/>
  <c r="B402" i="24" s="1"/>
  <c r="B403" i="24" s="1"/>
  <c r="B404" i="24" s="1"/>
  <c r="B405" i="24" s="1"/>
  <c r="B406" i="24" s="1"/>
  <c r="B407" i="24" s="1"/>
  <c r="B408" i="24" s="1"/>
  <c r="B409" i="24" s="1"/>
  <c r="B410" i="24" s="1"/>
  <c r="B411" i="24" s="1"/>
  <c r="B412" i="24" s="1"/>
  <c r="B413" i="24" s="1"/>
  <c r="B414" i="24" s="1"/>
  <c r="B415" i="24" s="1"/>
  <c r="B416" i="24" s="1"/>
  <c r="B417" i="24" s="1"/>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B448" i="24" s="1"/>
  <c r="B449" i="24" s="1"/>
  <c r="B450" i="24" s="1"/>
  <c r="B451" i="24" s="1"/>
  <c r="B452" i="24" s="1"/>
  <c r="B453" i="24" s="1"/>
  <c r="B454" i="24" s="1"/>
  <c r="B455" i="24" s="1"/>
  <c r="B456" i="24" s="1"/>
  <c r="B457" i="24" s="1"/>
  <c r="B458" i="24" s="1"/>
  <c r="B459" i="24" s="1"/>
  <c r="B460" i="24" s="1"/>
  <c r="B461" i="24" s="1"/>
  <c r="B462" i="24" s="1"/>
  <c r="B463" i="24" s="1"/>
  <c r="B464" i="24" s="1"/>
  <c r="B465" i="24" s="1"/>
  <c r="B466" i="24" s="1"/>
  <c r="B467" i="24" s="1"/>
  <c r="B468" i="24" s="1"/>
  <c r="B469" i="24" s="1"/>
  <c r="B470" i="24" s="1"/>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B494" i="24" s="1"/>
  <c r="B495" i="24" s="1"/>
  <c r="B496" i="24" s="1"/>
  <c r="B497" i="24" s="1"/>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525" i="24" s="1"/>
  <c r="B526" i="24" s="1"/>
  <c r="B527" i="24" s="1"/>
  <c r="B528" i="24" s="1"/>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83" i="24" s="1"/>
  <c r="B584" i="24" s="1"/>
  <c r="B585" i="24" s="1"/>
  <c r="B586" i="24" s="1"/>
  <c r="B587" i="24" s="1"/>
  <c r="B588" i="24" s="1"/>
  <c r="B589" i="24" s="1"/>
  <c r="B590" i="24" s="1"/>
  <c r="B591" i="24" s="1"/>
  <c r="B592" i="24" s="1"/>
  <c r="B593" i="24" s="1"/>
  <c r="B594" i="24" s="1"/>
  <c r="B595" i="24" s="1"/>
  <c r="B596" i="24" s="1"/>
  <c r="B597" i="24" s="1"/>
  <c r="B598" i="24" s="1"/>
  <c r="O57" i="11"/>
  <c r="O49" i="11"/>
  <c r="O55" i="11"/>
  <c r="O59" i="11"/>
  <c r="O37" i="11"/>
  <c r="O45" i="11"/>
  <c r="O41" i="11"/>
  <c r="O33" i="11"/>
  <c r="O35" i="11"/>
  <c r="O51" i="11"/>
  <c r="O63" i="11"/>
  <c r="O61" i="11"/>
  <c r="O47" i="11"/>
  <c r="O53" i="11"/>
  <c r="O43" i="11"/>
  <c r="B23" i="30"/>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B107" i="30" s="1"/>
  <c r="B108" i="30" s="1"/>
  <c r="B109" i="30" s="1"/>
  <c r="B110" i="30" s="1"/>
  <c r="B111" i="30" s="1"/>
  <c r="B112" i="30" s="1"/>
  <c r="B113" i="30" s="1"/>
  <c r="B114" i="30" s="1"/>
  <c r="B115" i="30" s="1"/>
  <c r="B116" i="30" s="1"/>
  <c r="B117" i="30" s="1"/>
  <c r="B118" i="30" s="1"/>
  <c r="B119" i="30" s="1"/>
  <c r="B120" i="30" s="1"/>
  <c r="B121" i="30" s="1"/>
  <c r="B122" i="30" s="1"/>
  <c r="B123" i="30" s="1"/>
  <c r="B124" i="30" s="1"/>
  <c r="B125" i="30" s="1"/>
  <c r="B126" i="30" s="1"/>
  <c r="B127" i="30" s="1"/>
  <c r="B128" i="30" s="1"/>
  <c r="B129" i="30" s="1"/>
  <c r="B130" i="30" s="1"/>
  <c r="B131" i="30" s="1"/>
  <c r="B132" i="30" s="1"/>
  <c r="B133" i="30" s="1"/>
  <c r="B134" i="30" s="1"/>
  <c r="B135" i="30" s="1"/>
  <c r="B136" i="30" s="1"/>
  <c r="B137" i="30" s="1"/>
  <c r="B138" i="30" s="1"/>
  <c r="B139" i="30" s="1"/>
  <c r="B140" i="30" s="1"/>
  <c r="B141" i="30" s="1"/>
  <c r="B142" i="30" s="1"/>
  <c r="B143" i="30" s="1"/>
  <c r="B144" i="30" s="1"/>
  <c r="B145" i="30" s="1"/>
  <c r="B146" i="30" s="1"/>
  <c r="B147" i="30" s="1"/>
  <c r="B148" i="30" s="1"/>
  <c r="B149" i="30" s="1"/>
  <c r="B150" i="30" s="1"/>
  <c r="B151" i="30" s="1"/>
  <c r="B152" i="30" s="1"/>
  <c r="B153" i="30" s="1"/>
  <c r="B154" i="30" s="1"/>
  <c r="B155" i="30" s="1"/>
  <c r="B156" i="30" s="1"/>
  <c r="B157" i="30" s="1"/>
  <c r="B158" i="30" s="1"/>
  <c r="B159" i="30" s="1"/>
  <c r="B160" i="30" s="1"/>
  <c r="B161" i="30" s="1"/>
  <c r="B162" i="30" s="1"/>
  <c r="B163" i="30" s="1"/>
  <c r="B164" i="30" s="1"/>
  <c r="B165" i="30" s="1"/>
  <c r="B166" i="30" s="1"/>
  <c r="B167" i="30" s="1"/>
  <c r="B168" i="30" s="1"/>
  <c r="B169" i="30" s="1"/>
  <c r="B170" i="30" s="1"/>
  <c r="B171" i="30" s="1"/>
  <c r="B172" i="30" s="1"/>
  <c r="B173" i="30" s="1"/>
  <c r="B174" i="30" s="1"/>
  <c r="B175" i="30" s="1"/>
  <c r="B176" i="30" s="1"/>
  <c r="B177" i="30" s="1"/>
  <c r="B178" i="30" s="1"/>
  <c r="B179" i="30" s="1"/>
  <c r="B180" i="30" s="1"/>
  <c r="B181" i="30" s="1"/>
  <c r="B182" i="30" s="1"/>
  <c r="B183" i="30" s="1"/>
  <c r="B184" i="30" s="1"/>
  <c r="B185" i="30" s="1"/>
  <c r="B186" i="30" s="1"/>
  <c r="B187" i="30" s="1"/>
  <c r="B188" i="30" s="1"/>
  <c r="B189" i="30" s="1"/>
  <c r="B190" i="30" s="1"/>
  <c r="B191" i="30" s="1"/>
  <c r="B192" i="30" s="1"/>
  <c r="B193" i="30" s="1"/>
  <c r="B194" i="30" s="1"/>
  <c r="B195" i="30" s="1"/>
  <c r="B196" i="30" s="1"/>
  <c r="B197" i="30" s="1"/>
  <c r="B198" i="30" s="1"/>
  <c r="B199" i="30" s="1"/>
  <c r="B200" i="30" s="1"/>
  <c r="B201" i="30" s="1"/>
  <c r="B202" i="30" s="1"/>
  <c r="B203" i="30" s="1"/>
  <c r="B204" i="30" s="1"/>
  <c r="B205" i="30" s="1"/>
  <c r="B206" i="30" s="1"/>
  <c r="B207" i="30" s="1"/>
  <c r="B208" i="30" s="1"/>
  <c r="B209" i="30" s="1"/>
  <c r="B210" i="30" s="1"/>
  <c r="B211" i="30" s="1"/>
  <c r="B212" i="30" s="1"/>
  <c r="B213" i="30" s="1"/>
  <c r="B214" i="30" s="1"/>
  <c r="B215" i="30" s="1"/>
  <c r="B216" i="30" s="1"/>
  <c r="B217" i="30" s="1"/>
  <c r="B218" i="30" s="1"/>
  <c r="B219" i="30" s="1"/>
  <c r="B220" i="30" s="1"/>
  <c r="B221" i="30" s="1"/>
  <c r="B222" i="30" s="1"/>
  <c r="B223" i="30" s="1"/>
  <c r="B224" i="30" s="1"/>
  <c r="B225" i="30" s="1"/>
  <c r="B226" i="30" s="1"/>
  <c r="B227" i="30" s="1"/>
  <c r="B228" i="30" s="1"/>
  <c r="B229" i="30" s="1"/>
  <c r="B230" i="30" s="1"/>
  <c r="B231" i="30" s="1"/>
  <c r="B232" i="30" s="1"/>
  <c r="B233" i="30" s="1"/>
  <c r="B234" i="30" s="1"/>
  <c r="B235" i="30" s="1"/>
  <c r="B236" i="30" s="1"/>
  <c r="B237" i="30" s="1"/>
  <c r="B238" i="30" s="1"/>
  <c r="B239" i="30" s="1"/>
  <c r="B240" i="30" s="1"/>
  <c r="B241" i="30" s="1"/>
  <c r="B242" i="30" s="1"/>
  <c r="B243" i="30" s="1"/>
  <c r="B244" i="30" s="1"/>
  <c r="B245" i="30" s="1"/>
  <c r="B246" i="30" s="1"/>
  <c r="B247" i="30" s="1"/>
  <c r="B248" i="30" s="1"/>
  <c r="B249" i="30" s="1"/>
  <c r="B250" i="30" s="1"/>
  <c r="B251" i="30" s="1"/>
  <c r="B252" i="30" s="1"/>
  <c r="B253" i="30" s="1"/>
  <c r="B254" i="30" s="1"/>
  <c r="B255" i="30" s="1"/>
  <c r="B256" i="30" s="1"/>
  <c r="B257" i="30" s="1"/>
  <c r="B258" i="30" s="1"/>
  <c r="B259" i="30" s="1"/>
  <c r="B260" i="30" s="1"/>
  <c r="B261" i="30" s="1"/>
  <c r="B262" i="30" s="1"/>
  <c r="B263" i="30" s="1"/>
  <c r="B264" i="30" s="1"/>
  <c r="B265" i="30" s="1"/>
  <c r="B266" i="30" s="1"/>
  <c r="B267" i="30" s="1"/>
  <c r="B268" i="30" s="1"/>
  <c r="B269" i="30" s="1"/>
  <c r="B270" i="30" s="1"/>
  <c r="B271" i="30" s="1"/>
  <c r="B272" i="30" s="1"/>
  <c r="B273" i="30" s="1"/>
  <c r="B274" i="30" s="1"/>
  <c r="B275" i="30" s="1"/>
  <c r="B276" i="30" s="1"/>
  <c r="B277" i="30" s="1"/>
  <c r="B278" i="30" s="1"/>
  <c r="B279" i="30" s="1"/>
  <c r="B280" i="30" s="1"/>
  <c r="B281" i="30" s="1"/>
  <c r="B282" i="30" s="1"/>
  <c r="B283" i="30" s="1"/>
  <c r="B284" i="30" s="1"/>
  <c r="B285" i="30" s="1"/>
  <c r="B286" i="30" s="1"/>
  <c r="B287" i="30" s="1"/>
  <c r="B288" i="30" s="1"/>
  <c r="B289" i="30" s="1"/>
  <c r="B290" i="30" s="1"/>
  <c r="B291" i="30" s="1"/>
  <c r="B292" i="30" s="1"/>
  <c r="B293" i="30" s="1"/>
  <c r="B294" i="30" s="1"/>
  <c r="B295" i="30" s="1"/>
  <c r="B296" i="30" s="1"/>
  <c r="B297" i="30" s="1"/>
  <c r="B298" i="30" s="1"/>
  <c r="B299" i="30" s="1"/>
  <c r="B300" i="30" s="1"/>
  <c r="B301" i="30" s="1"/>
  <c r="B302" i="30" s="1"/>
  <c r="B303" i="30" s="1"/>
  <c r="B304" i="30" s="1"/>
  <c r="B305" i="30" s="1"/>
  <c r="B306" i="30" s="1"/>
  <c r="B307" i="30" s="1"/>
  <c r="B308" i="30" s="1"/>
  <c r="B309" i="30" s="1"/>
  <c r="B310" i="30" s="1"/>
  <c r="B311" i="30" s="1"/>
  <c r="B312" i="30" s="1"/>
  <c r="B313" i="30" s="1"/>
  <c r="B314" i="30" s="1"/>
  <c r="B315" i="30" s="1"/>
  <c r="B316" i="30" s="1"/>
  <c r="B317" i="30" s="1"/>
  <c r="B318" i="30" s="1"/>
  <c r="B319" i="30" s="1"/>
  <c r="B320" i="30" s="1"/>
  <c r="B321" i="30" s="1"/>
  <c r="B322" i="30" s="1"/>
  <c r="B323" i="30" s="1"/>
  <c r="B324" i="30" s="1"/>
  <c r="B325" i="30" s="1"/>
  <c r="B326" i="30" s="1"/>
  <c r="B327" i="30" s="1"/>
  <c r="B328" i="30" s="1"/>
  <c r="B329" i="30" s="1"/>
  <c r="B330" i="30" s="1"/>
  <c r="B331" i="30" s="1"/>
  <c r="B332" i="30" s="1"/>
  <c r="B333" i="30" s="1"/>
  <c r="B334" i="30" s="1"/>
  <c r="B335" i="30" s="1"/>
  <c r="B336" i="30" s="1"/>
  <c r="B337" i="30" s="1"/>
  <c r="B338" i="30" s="1"/>
  <c r="B339" i="30" s="1"/>
  <c r="B340" i="30" s="1"/>
  <c r="B341" i="30" s="1"/>
  <c r="B342" i="30" s="1"/>
  <c r="B343" i="30" s="1"/>
  <c r="B344" i="30" s="1"/>
  <c r="B345" i="30" s="1"/>
  <c r="B346" i="30" s="1"/>
  <c r="B347" i="30" s="1"/>
  <c r="B348" i="30" s="1"/>
  <c r="B349" i="30" s="1"/>
  <c r="B350" i="30" s="1"/>
  <c r="B351" i="30" s="1"/>
  <c r="B352" i="30" s="1"/>
  <c r="B353" i="30" s="1"/>
  <c r="B354" i="30" s="1"/>
  <c r="B355" i="30" s="1"/>
  <c r="B356" i="30" s="1"/>
  <c r="B357" i="30" s="1"/>
  <c r="B358" i="30" s="1"/>
  <c r="B359" i="30" s="1"/>
  <c r="B360" i="30" s="1"/>
  <c r="B361" i="30" s="1"/>
  <c r="B362" i="30" s="1"/>
  <c r="B363" i="30" s="1"/>
  <c r="B364" i="30" s="1"/>
  <c r="B365" i="30" s="1"/>
  <c r="B366" i="30" s="1"/>
  <c r="B367" i="30" s="1"/>
  <c r="B368" i="30" s="1"/>
  <c r="B369" i="30" s="1"/>
  <c r="B370" i="30" s="1"/>
  <c r="B371" i="30" s="1"/>
  <c r="B372" i="30" s="1"/>
  <c r="B373" i="30" s="1"/>
  <c r="B374" i="30" s="1"/>
  <c r="B375" i="30" s="1"/>
  <c r="B376" i="30" s="1"/>
  <c r="B377" i="30" s="1"/>
  <c r="B378" i="30" s="1"/>
  <c r="B379" i="30" s="1"/>
  <c r="B380" i="30" s="1"/>
  <c r="B381" i="30" s="1"/>
  <c r="B382" i="30" s="1"/>
  <c r="B383" i="30" s="1"/>
  <c r="B384" i="30" s="1"/>
  <c r="B385" i="30" s="1"/>
  <c r="B386" i="30" s="1"/>
  <c r="B387" i="30" s="1"/>
  <c r="B388" i="30" s="1"/>
  <c r="B389" i="30" s="1"/>
  <c r="B390" i="30" s="1"/>
  <c r="B391" i="30" s="1"/>
  <c r="B392" i="30" s="1"/>
  <c r="B393" i="30" s="1"/>
  <c r="B394" i="30" s="1"/>
  <c r="B395" i="30" s="1"/>
  <c r="B396" i="30" s="1"/>
  <c r="B397" i="30" s="1"/>
  <c r="B398" i="30" s="1"/>
  <c r="B399" i="30" s="1"/>
  <c r="B400" i="30" s="1"/>
  <c r="B401" i="30" s="1"/>
  <c r="B402" i="30" s="1"/>
  <c r="B403" i="30" s="1"/>
  <c r="B404" i="30" s="1"/>
  <c r="B405" i="30" s="1"/>
  <c r="B406" i="30" s="1"/>
  <c r="B407" i="30" s="1"/>
  <c r="B408" i="30" s="1"/>
  <c r="B409" i="30" s="1"/>
  <c r="B410" i="30" s="1"/>
  <c r="B411" i="30" s="1"/>
  <c r="B412" i="30" s="1"/>
  <c r="B413" i="30" s="1"/>
  <c r="B414" i="30" s="1"/>
  <c r="B415" i="30" s="1"/>
  <c r="B416" i="30" s="1"/>
  <c r="B417" i="30" s="1"/>
  <c r="B418" i="30" s="1"/>
  <c r="B419" i="30" s="1"/>
  <c r="B420" i="30" s="1"/>
  <c r="B421" i="30" s="1"/>
  <c r="B422" i="30" s="1"/>
  <c r="B423" i="30" s="1"/>
  <c r="B424" i="30" s="1"/>
  <c r="B425" i="30" s="1"/>
  <c r="B426" i="30" s="1"/>
  <c r="B427" i="30" s="1"/>
  <c r="B428" i="30" s="1"/>
  <c r="B429" i="30" s="1"/>
  <c r="B430" i="30" s="1"/>
  <c r="B431" i="30" s="1"/>
  <c r="B432" i="30" s="1"/>
  <c r="B433" i="30" s="1"/>
  <c r="B434" i="30" s="1"/>
  <c r="B435" i="30" s="1"/>
  <c r="B436" i="30" s="1"/>
  <c r="B437" i="30" s="1"/>
  <c r="B438" i="30" s="1"/>
  <c r="B439" i="30" s="1"/>
  <c r="B440" i="30" s="1"/>
  <c r="B441" i="30" s="1"/>
  <c r="B442" i="30" s="1"/>
  <c r="B443" i="30" s="1"/>
  <c r="B444" i="30" s="1"/>
  <c r="B445" i="30" s="1"/>
  <c r="B446" i="30" s="1"/>
  <c r="B447" i="30" s="1"/>
  <c r="B448" i="30" s="1"/>
  <c r="B449" i="30" s="1"/>
  <c r="B450" i="30" s="1"/>
  <c r="B451" i="30" s="1"/>
  <c r="B452" i="30" s="1"/>
  <c r="B453" i="30" s="1"/>
  <c r="B454" i="30" s="1"/>
  <c r="B455" i="30" s="1"/>
  <c r="B456" i="30" s="1"/>
  <c r="B457" i="30" s="1"/>
  <c r="B458" i="30" s="1"/>
  <c r="B459" i="30" s="1"/>
  <c r="B460" i="30" s="1"/>
  <c r="B461" i="30" s="1"/>
  <c r="B462" i="30" s="1"/>
  <c r="B463" i="30" s="1"/>
  <c r="B464" i="30" s="1"/>
  <c r="B465" i="30" s="1"/>
  <c r="B466" i="30" s="1"/>
  <c r="B467" i="30" s="1"/>
  <c r="B468" i="30" s="1"/>
  <c r="B469" i="30" s="1"/>
  <c r="B470" i="30" s="1"/>
  <c r="B471" i="30" s="1"/>
  <c r="B472" i="30" s="1"/>
  <c r="B473" i="30" s="1"/>
  <c r="B474" i="30" s="1"/>
  <c r="B475" i="30" s="1"/>
  <c r="B476" i="30" s="1"/>
  <c r="B477" i="30" s="1"/>
  <c r="B478" i="30" s="1"/>
  <c r="B479" i="30" s="1"/>
  <c r="B480" i="30" s="1"/>
  <c r="B481" i="30" s="1"/>
  <c r="B482" i="30" s="1"/>
  <c r="B483" i="30" s="1"/>
  <c r="B484" i="30" s="1"/>
  <c r="B485" i="30" s="1"/>
  <c r="B486" i="30" s="1"/>
  <c r="B487" i="30" s="1"/>
  <c r="B488" i="30" s="1"/>
  <c r="B489" i="30" s="1"/>
  <c r="B490" i="30" s="1"/>
  <c r="B491" i="30" s="1"/>
  <c r="B492" i="30" s="1"/>
  <c r="B493" i="30" s="1"/>
  <c r="B494" i="30" s="1"/>
  <c r="B495" i="30" s="1"/>
  <c r="B496" i="30" s="1"/>
  <c r="B497" i="30" s="1"/>
  <c r="B498" i="30" s="1"/>
  <c r="B499" i="30" s="1"/>
  <c r="B500" i="30" s="1"/>
  <c r="B501" i="30" s="1"/>
  <c r="B502" i="30" s="1"/>
  <c r="B503" i="30" s="1"/>
  <c r="B504" i="30" s="1"/>
  <c r="B505" i="30" s="1"/>
  <c r="B506" i="30" s="1"/>
  <c r="B507" i="30" s="1"/>
  <c r="B508" i="30" s="1"/>
  <c r="B509" i="30" s="1"/>
  <c r="B510" i="30" s="1"/>
  <c r="B511" i="30" s="1"/>
  <c r="B512" i="30" s="1"/>
  <c r="B513" i="30" s="1"/>
  <c r="B514" i="30" s="1"/>
  <c r="B515" i="30" s="1"/>
  <c r="B516" i="30" s="1"/>
  <c r="B517" i="30" s="1"/>
  <c r="B518" i="30" s="1"/>
  <c r="B519" i="30" s="1"/>
  <c r="B520" i="30" s="1"/>
  <c r="B521" i="30" s="1"/>
  <c r="B522" i="30" s="1"/>
  <c r="B523" i="30" s="1"/>
  <c r="B524" i="30" s="1"/>
  <c r="B525" i="30" s="1"/>
  <c r="B526" i="30" s="1"/>
  <c r="B527" i="30" s="1"/>
  <c r="B528" i="30" s="1"/>
  <c r="B529" i="30" s="1"/>
  <c r="B530" i="30" s="1"/>
  <c r="B531" i="30" s="1"/>
  <c r="B532" i="30" s="1"/>
  <c r="B533" i="30" s="1"/>
  <c r="B534" i="30" s="1"/>
  <c r="B535" i="30" s="1"/>
  <c r="B536" i="30" s="1"/>
  <c r="B537" i="30" s="1"/>
  <c r="B538" i="30" s="1"/>
  <c r="B539" i="30" s="1"/>
  <c r="B540" i="30" s="1"/>
  <c r="B541" i="30" s="1"/>
  <c r="B542" i="30" s="1"/>
  <c r="B543" i="30" s="1"/>
  <c r="B544" i="30" s="1"/>
  <c r="B545" i="30" s="1"/>
  <c r="B546" i="30" s="1"/>
  <c r="B547" i="30" s="1"/>
  <c r="B548" i="30" s="1"/>
  <c r="B549" i="30" s="1"/>
  <c r="B550" i="30" s="1"/>
  <c r="B551" i="30" s="1"/>
  <c r="B552" i="30" s="1"/>
  <c r="B553" i="30" s="1"/>
  <c r="B554" i="30" s="1"/>
  <c r="B555" i="30" s="1"/>
  <c r="B556" i="30" s="1"/>
  <c r="B557" i="30" s="1"/>
  <c r="B558" i="30" s="1"/>
  <c r="B559" i="30" s="1"/>
  <c r="B560" i="30" s="1"/>
  <c r="B561" i="30" s="1"/>
  <c r="B562" i="30" s="1"/>
  <c r="B563" i="30" s="1"/>
  <c r="B564" i="30" s="1"/>
  <c r="B565" i="30" s="1"/>
  <c r="B566" i="30" s="1"/>
  <c r="B567" i="30" s="1"/>
  <c r="B568" i="30" s="1"/>
  <c r="B569" i="30" s="1"/>
  <c r="B570" i="30" s="1"/>
  <c r="B571" i="30" s="1"/>
  <c r="B572" i="30" s="1"/>
  <c r="B573" i="30" s="1"/>
  <c r="B574" i="30" s="1"/>
  <c r="B575" i="30" s="1"/>
  <c r="B576" i="30" s="1"/>
  <c r="B577" i="30" s="1"/>
  <c r="B578" i="30" s="1"/>
  <c r="B579" i="30" s="1"/>
  <c r="B580" i="30" s="1"/>
  <c r="B581" i="30" s="1"/>
  <c r="B582" i="30" s="1"/>
  <c r="B583" i="30" s="1"/>
  <c r="B584" i="30" s="1"/>
  <c r="B585" i="30" s="1"/>
  <c r="B586" i="30" s="1"/>
  <c r="B587" i="30" s="1"/>
  <c r="B588" i="30" s="1"/>
  <c r="B589" i="30" s="1"/>
  <c r="B590" i="30" s="1"/>
  <c r="B591" i="30" s="1"/>
  <c r="B592" i="30" s="1"/>
  <c r="B593" i="30" s="1"/>
  <c r="B594" i="30" s="1"/>
  <c r="B595" i="30" s="1"/>
  <c r="B596" i="30" s="1"/>
  <c r="B597" i="30" s="1"/>
  <c r="B598" i="30" s="1"/>
  <c r="B22" i="18"/>
  <c r="B23" i="35"/>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B52" i="35" s="1"/>
  <c r="B53" i="35" s="1"/>
  <c r="B54" i="35" s="1"/>
  <c r="B55" i="35" s="1"/>
  <c r="B56" i="35" s="1"/>
  <c r="B57" i="35" s="1"/>
  <c r="B58" i="35" s="1"/>
  <c r="B59" i="35" s="1"/>
  <c r="B60" i="35" s="1"/>
  <c r="B61" i="35" s="1"/>
  <c r="B62" i="35" s="1"/>
  <c r="B63" i="35" s="1"/>
  <c r="B64" i="35" s="1"/>
  <c r="B65" i="35" s="1"/>
  <c r="B66" i="35" s="1"/>
  <c r="B67" i="35" s="1"/>
  <c r="B68" i="35" s="1"/>
  <c r="B69" i="35" s="1"/>
  <c r="B70" i="35" s="1"/>
  <c r="B71" i="35" s="1"/>
  <c r="B72" i="35" s="1"/>
  <c r="B73" i="35" s="1"/>
  <c r="B74" i="35" s="1"/>
  <c r="B75" i="35" s="1"/>
  <c r="B76" i="35" s="1"/>
  <c r="B77" i="35" s="1"/>
  <c r="B78" i="35" s="1"/>
  <c r="B79" i="35" s="1"/>
  <c r="B80" i="35" s="1"/>
  <c r="B81" i="35" s="1"/>
  <c r="B82" i="35" s="1"/>
  <c r="B83" i="35" s="1"/>
  <c r="B84" i="35" s="1"/>
  <c r="B85" i="35" s="1"/>
  <c r="B86" i="35" s="1"/>
  <c r="B87" i="35" s="1"/>
  <c r="B88" i="35" s="1"/>
  <c r="B89" i="35" s="1"/>
  <c r="B90" i="35" s="1"/>
  <c r="B91" i="35" s="1"/>
  <c r="B92" i="35" s="1"/>
  <c r="B93" i="35" s="1"/>
  <c r="B94" i="35" s="1"/>
  <c r="B95" i="35" s="1"/>
  <c r="B96" i="35" s="1"/>
  <c r="B97" i="35" s="1"/>
  <c r="B98" i="35" s="1"/>
  <c r="B99" i="35" s="1"/>
  <c r="B100" i="35" s="1"/>
  <c r="B101" i="35" s="1"/>
  <c r="B102" i="35" s="1"/>
  <c r="B103" i="35" s="1"/>
  <c r="B104" i="35" s="1"/>
  <c r="B105" i="35" s="1"/>
  <c r="B106" i="35" s="1"/>
  <c r="B107" i="35" s="1"/>
  <c r="B108" i="35" s="1"/>
  <c r="B109" i="35" s="1"/>
  <c r="B110" i="35" s="1"/>
  <c r="B111" i="35" s="1"/>
  <c r="B112" i="35" s="1"/>
  <c r="B113" i="35" s="1"/>
  <c r="B114" i="35" s="1"/>
  <c r="B115" i="35" s="1"/>
  <c r="B116" i="35" s="1"/>
  <c r="B117" i="35" s="1"/>
  <c r="B118" i="35" s="1"/>
  <c r="B119" i="35" s="1"/>
  <c r="B120" i="35" s="1"/>
  <c r="B121" i="35" s="1"/>
  <c r="B122" i="35" s="1"/>
  <c r="B123" i="35" s="1"/>
  <c r="B124" i="35" s="1"/>
  <c r="B125" i="35" s="1"/>
  <c r="B126" i="35" s="1"/>
  <c r="B127" i="35" s="1"/>
  <c r="B128" i="35" s="1"/>
  <c r="B129" i="35" s="1"/>
  <c r="B130" i="35" s="1"/>
  <c r="B131" i="35" s="1"/>
  <c r="B132" i="35" s="1"/>
  <c r="B133" i="35" s="1"/>
  <c r="B134" i="35" s="1"/>
  <c r="B135" i="35" s="1"/>
  <c r="B136" i="35" s="1"/>
  <c r="B137" i="35" s="1"/>
  <c r="B138" i="35" s="1"/>
  <c r="B139" i="35" s="1"/>
  <c r="B140" i="35" s="1"/>
  <c r="B141" i="35" s="1"/>
  <c r="B142" i="35" s="1"/>
  <c r="B143" i="35" s="1"/>
  <c r="B144" i="35" s="1"/>
  <c r="B145" i="35" s="1"/>
  <c r="B146" i="35" s="1"/>
  <c r="B147" i="35" s="1"/>
  <c r="B148" i="35" s="1"/>
  <c r="B149" i="35" s="1"/>
  <c r="B150" i="35" s="1"/>
  <c r="B151" i="35" s="1"/>
  <c r="B152" i="35" s="1"/>
  <c r="B153" i="35" s="1"/>
  <c r="B154" i="35" s="1"/>
  <c r="B155" i="35" s="1"/>
  <c r="B156" i="35" s="1"/>
  <c r="B157" i="35" s="1"/>
  <c r="B158" i="35" s="1"/>
  <c r="B159" i="35" s="1"/>
  <c r="B160" i="35" s="1"/>
  <c r="B161" i="35" s="1"/>
  <c r="B162" i="35" s="1"/>
  <c r="B163" i="35" s="1"/>
  <c r="B164" i="35" s="1"/>
  <c r="B165" i="35" s="1"/>
  <c r="B166" i="35" s="1"/>
  <c r="B167" i="35" s="1"/>
  <c r="B168" i="35" s="1"/>
  <c r="B169" i="35" s="1"/>
  <c r="B170" i="35" s="1"/>
  <c r="B171" i="35" s="1"/>
  <c r="B172" i="35" s="1"/>
  <c r="B173" i="35" s="1"/>
  <c r="B174" i="35" s="1"/>
  <c r="B175" i="35" s="1"/>
  <c r="B176" i="35" s="1"/>
  <c r="B177" i="35" s="1"/>
  <c r="B178" i="35" s="1"/>
  <c r="B179" i="35" s="1"/>
  <c r="B180" i="35" s="1"/>
  <c r="B181" i="35" s="1"/>
  <c r="B182" i="35" s="1"/>
  <c r="B183" i="35" s="1"/>
  <c r="B184" i="35" s="1"/>
  <c r="B185" i="35" s="1"/>
  <c r="B186" i="35" s="1"/>
  <c r="B187" i="35" s="1"/>
  <c r="B188" i="35" s="1"/>
  <c r="B189" i="35" s="1"/>
  <c r="B190" i="35" s="1"/>
  <c r="B191" i="35" s="1"/>
  <c r="B192" i="35" s="1"/>
  <c r="B193" i="35" s="1"/>
  <c r="B194" i="35" s="1"/>
  <c r="B195" i="35" s="1"/>
  <c r="B196" i="35" s="1"/>
  <c r="B197" i="35" s="1"/>
  <c r="B198" i="35" s="1"/>
  <c r="B199" i="35" s="1"/>
  <c r="B200" i="35" s="1"/>
  <c r="B201" i="35" s="1"/>
  <c r="B202" i="35" s="1"/>
  <c r="B203" i="35" s="1"/>
  <c r="B204" i="35" s="1"/>
  <c r="B205" i="35" s="1"/>
  <c r="B206" i="35" s="1"/>
  <c r="B207" i="35" s="1"/>
  <c r="B208" i="35" s="1"/>
  <c r="B209" i="35" s="1"/>
  <c r="B210" i="35" s="1"/>
  <c r="B211" i="35" s="1"/>
  <c r="B212" i="35" s="1"/>
  <c r="B213" i="35" s="1"/>
  <c r="B214" i="35" s="1"/>
  <c r="B215" i="35" s="1"/>
  <c r="B216" i="35" s="1"/>
  <c r="B217" i="35" s="1"/>
  <c r="B218" i="35" s="1"/>
  <c r="B219" i="35" s="1"/>
  <c r="B220" i="35" s="1"/>
  <c r="B221" i="35" s="1"/>
  <c r="B222" i="35" s="1"/>
  <c r="B223" i="35" s="1"/>
  <c r="B224" i="35" s="1"/>
  <c r="B225" i="35" s="1"/>
  <c r="B226" i="35" s="1"/>
  <c r="B227" i="35" s="1"/>
  <c r="B228" i="35" s="1"/>
  <c r="B229" i="35" s="1"/>
  <c r="B230" i="35" s="1"/>
  <c r="B231" i="35" s="1"/>
  <c r="B232" i="35" s="1"/>
  <c r="B233" i="35" s="1"/>
  <c r="B234" i="35" s="1"/>
  <c r="B235" i="35" s="1"/>
  <c r="B236" i="35" s="1"/>
  <c r="B237" i="35" s="1"/>
  <c r="B238" i="35" s="1"/>
  <c r="B239" i="35" s="1"/>
  <c r="B240" i="35" s="1"/>
  <c r="B241" i="35" s="1"/>
  <c r="B242" i="35" s="1"/>
  <c r="B243" i="35" s="1"/>
  <c r="B244" i="35" s="1"/>
  <c r="B245" i="35" s="1"/>
  <c r="B246" i="35" s="1"/>
  <c r="B247" i="35" s="1"/>
  <c r="B248" i="35" s="1"/>
  <c r="B249" i="35" s="1"/>
  <c r="B250" i="35" s="1"/>
  <c r="B251" i="35" s="1"/>
  <c r="B252" i="35" s="1"/>
  <c r="B253" i="35" s="1"/>
  <c r="B254" i="35" s="1"/>
  <c r="B255" i="35" s="1"/>
  <c r="B256" i="35" s="1"/>
  <c r="B257" i="35" s="1"/>
  <c r="B258" i="35" s="1"/>
  <c r="B259" i="35" s="1"/>
  <c r="B260" i="35" s="1"/>
  <c r="B261" i="35" s="1"/>
  <c r="B262" i="35" s="1"/>
  <c r="B263" i="35" s="1"/>
  <c r="B264" i="35" s="1"/>
  <c r="B265" i="35" s="1"/>
  <c r="B266" i="35" s="1"/>
  <c r="B267" i="35" s="1"/>
  <c r="B268" i="35" s="1"/>
  <c r="B269" i="35" s="1"/>
  <c r="B270" i="35" s="1"/>
  <c r="B271" i="35" s="1"/>
  <c r="B272" i="35" s="1"/>
  <c r="B273" i="35" s="1"/>
  <c r="B274" i="35" s="1"/>
  <c r="B275" i="35" s="1"/>
  <c r="B276" i="35" s="1"/>
  <c r="B277" i="35" s="1"/>
  <c r="B278" i="35" s="1"/>
  <c r="B279" i="35" s="1"/>
  <c r="B280" i="35" s="1"/>
  <c r="B281" i="35" s="1"/>
  <c r="B282" i="35" s="1"/>
  <c r="B283" i="35" s="1"/>
  <c r="B284" i="35" s="1"/>
  <c r="B285" i="35" s="1"/>
  <c r="B286" i="35" s="1"/>
  <c r="B287" i="35" s="1"/>
  <c r="B288" i="35" s="1"/>
  <c r="B289" i="35" s="1"/>
  <c r="B290" i="35" s="1"/>
  <c r="B291" i="35" s="1"/>
  <c r="B292" i="35" s="1"/>
  <c r="B293" i="35" s="1"/>
  <c r="B294" i="35" s="1"/>
  <c r="B295" i="35" s="1"/>
  <c r="B296" i="35" s="1"/>
  <c r="B297" i="35" s="1"/>
  <c r="B298" i="35" s="1"/>
  <c r="B299" i="35" s="1"/>
  <c r="B300" i="35" s="1"/>
  <c r="B301" i="35" s="1"/>
  <c r="B302" i="35" s="1"/>
  <c r="B303" i="35" s="1"/>
  <c r="B304" i="35" s="1"/>
  <c r="B305" i="35" s="1"/>
  <c r="B306" i="35" s="1"/>
  <c r="B307" i="35" s="1"/>
  <c r="B308" i="35" s="1"/>
  <c r="B309" i="35" s="1"/>
  <c r="B310" i="35" s="1"/>
  <c r="B311" i="35" s="1"/>
  <c r="B312" i="35" s="1"/>
  <c r="B313" i="35" s="1"/>
  <c r="B314" i="35" s="1"/>
  <c r="B315" i="35" s="1"/>
  <c r="B316" i="35" s="1"/>
  <c r="B317" i="35" s="1"/>
  <c r="B318" i="35" s="1"/>
  <c r="B319" i="35" s="1"/>
  <c r="B320" i="35" s="1"/>
  <c r="B321" i="35" s="1"/>
  <c r="B322" i="35" s="1"/>
  <c r="B323" i="35" s="1"/>
  <c r="B324" i="35" s="1"/>
  <c r="B325" i="35" s="1"/>
  <c r="B326" i="35" s="1"/>
  <c r="B327" i="35" s="1"/>
  <c r="B328" i="35" s="1"/>
  <c r="B329" i="35" s="1"/>
  <c r="B330" i="35" s="1"/>
  <c r="B331" i="35" s="1"/>
  <c r="B332" i="35" s="1"/>
  <c r="B333" i="35" s="1"/>
  <c r="B334" i="35" s="1"/>
  <c r="B335" i="35" s="1"/>
  <c r="B336" i="35" s="1"/>
  <c r="B337" i="35" s="1"/>
  <c r="B338" i="35" s="1"/>
  <c r="B339" i="35" s="1"/>
  <c r="B340" i="35" s="1"/>
  <c r="B341" i="35" s="1"/>
  <c r="B342" i="35" s="1"/>
  <c r="B343" i="35" s="1"/>
  <c r="B344" i="35" s="1"/>
  <c r="B345" i="35" s="1"/>
  <c r="B346" i="35" s="1"/>
  <c r="B347" i="35" s="1"/>
  <c r="B348" i="35" s="1"/>
  <c r="B349" i="35" s="1"/>
  <c r="B350" i="35" s="1"/>
  <c r="B351" i="35" s="1"/>
  <c r="B352" i="35" s="1"/>
  <c r="B353" i="35" s="1"/>
  <c r="B354" i="35" s="1"/>
  <c r="B355" i="35" s="1"/>
  <c r="B356" i="35" s="1"/>
  <c r="B357" i="35" s="1"/>
  <c r="B358" i="35" s="1"/>
  <c r="B359" i="35" s="1"/>
  <c r="B360" i="35" s="1"/>
  <c r="B361" i="35" s="1"/>
  <c r="B362" i="35" s="1"/>
  <c r="B363" i="35" s="1"/>
  <c r="B364" i="35" s="1"/>
  <c r="B365" i="35" s="1"/>
  <c r="B366" i="35" s="1"/>
  <c r="B367" i="35" s="1"/>
  <c r="B368" i="35" s="1"/>
  <c r="B369" i="35" s="1"/>
  <c r="B370" i="35" s="1"/>
  <c r="B371" i="35" s="1"/>
  <c r="B372" i="35" s="1"/>
  <c r="B373" i="35" s="1"/>
  <c r="B374" i="35" s="1"/>
  <c r="B375" i="35" s="1"/>
  <c r="B376" i="35" s="1"/>
  <c r="B377" i="35" s="1"/>
  <c r="B378" i="35" s="1"/>
  <c r="B379" i="35" s="1"/>
  <c r="B380" i="35" s="1"/>
  <c r="B381" i="35" s="1"/>
  <c r="B382" i="35" s="1"/>
  <c r="B383" i="35" s="1"/>
  <c r="B384" i="35" s="1"/>
  <c r="B385" i="35" s="1"/>
  <c r="B386" i="35" s="1"/>
  <c r="B387" i="35" s="1"/>
  <c r="B388" i="35" s="1"/>
  <c r="B389" i="35" s="1"/>
  <c r="B390" i="35" s="1"/>
  <c r="B391" i="35" s="1"/>
  <c r="B392" i="35" s="1"/>
  <c r="B393" i="35" s="1"/>
  <c r="B394" i="35" s="1"/>
  <c r="B395" i="35" s="1"/>
  <c r="B396" i="35" s="1"/>
  <c r="B397" i="35" s="1"/>
  <c r="B398" i="35" s="1"/>
  <c r="B399" i="35" s="1"/>
  <c r="B400" i="35" s="1"/>
  <c r="B401" i="35" s="1"/>
  <c r="B402" i="35" s="1"/>
  <c r="B403" i="35" s="1"/>
  <c r="B404" i="35" s="1"/>
  <c r="B405" i="35" s="1"/>
  <c r="B406" i="35" s="1"/>
  <c r="B407" i="35" s="1"/>
  <c r="B408" i="35" s="1"/>
  <c r="B409" i="35" s="1"/>
  <c r="B410" i="35" s="1"/>
  <c r="B411" i="35" s="1"/>
  <c r="B412" i="35" s="1"/>
  <c r="B413" i="35" s="1"/>
  <c r="B414" i="35" s="1"/>
  <c r="B415" i="35" s="1"/>
  <c r="B416" i="35" s="1"/>
  <c r="B417" i="35" s="1"/>
  <c r="B418" i="35" s="1"/>
  <c r="B419" i="35" s="1"/>
  <c r="B420" i="35" s="1"/>
  <c r="B421" i="35" s="1"/>
  <c r="B422" i="35" s="1"/>
  <c r="B423" i="35" s="1"/>
  <c r="B424" i="35" s="1"/>
  <c r="B425" i="35" s="1"/>
  <c r="B426" i="35" s="1"/>
  <c r="B427" i="35" s="1"/>
  <c r="B428" i="35" s="1"/>
  <c r="B429" i="35" s="1"/>
  <c r="B430" i="35" s="1"/>
  <c r="B431" i="35" s="1"/>
  <c r="B432" i="35" s="1"/>
  <c r="B433" i="35" s="1"/>
  <c r="B434" i="35" s="1"/>
  <c r="B435" i="35" s="1"/>
  <c r="B436" i="35" s="1"/>
  <c r="B437" i="35" s="1"/>
  <c r="B438" i="35" s="1"/>
  <c r="B439" i="35" s="1"/>
  <c r="B440" i="35" s="1"/>
  <c r="B441" i="35" s="1"/>
  <c r="B442" i="35" s="1"/>
  <c r="B443" i="35" s="1"/>
  <c r="B444" i="35" s="1"/>
  <c r="B445" i="35" s="1"/>
  <c r="B446" i="35" s="1"/>
  <c r="B447" i="35" s="1"/>
  <c r="B448" i="35" s="1"/>
  <c r="B449" i="35" s="1"/>
  <c r="B450" i="35" s="1"/>
  <c r="B451" i="35" s="1"/>
  <c r="B452" i="35" s="1"/>
  <c r="B453" i="35" s="1"/>
  <c r="B454" i="35" s="1"/>
  <c r="B455" i="35" s="1"/>
  <c r="B456" i="35" s="1"/>
  <c r="B457" i="35" s="1"/>
  <c r="B458" i="35" s="1"/>
  <c r="B459" i="35" s="1"/>
  <c r="B460" i="35" s="1"/>
  <c r="B461" i="35" s="1"/>
  <c r="B462" i="35" s="1"/>
  <c r="B463" i="35" s="1"/>
  <c r="B464" i="35" s="1"/>
  <c r="B465" i="35" s="1"/>
  <c r="B466" i="35" s="1"/>
  <c r="B467" i="35" s="1"/>
  <c r="B468" i="35" s="1"/>
  <c r="B469" i="35" s="1"/>
  <c r="B470" i="35" s="1"/>
  <c r="B471" i="35" s="1"/>
  <c r="B472" i="35" s="1"/>
  <c r="B473" i="35" s="1"/>
  <c r="B474" i="35" s="1"/>
  <c r="B475" i="35" s="1"/>
  <c r="B476" i="35" s="1"/>
  <c r="B477" i="35" s="1"/>
  <c r="B478" i="35" s="1"/>
  <c r="B479" i="35" s="1"/>
  <c r="B480" i="35" s="1"/>
  <c r="B481" i="35" s="1"/>
  <c r="B482" i="35" s="1"/>
  <c r="B483" i="35" s="1"/>
  <c r="B484" i="35" s="1"/>
  <c r="B485" i="35" s="1"/>
  <c r="B486" i="35" s="1"/>
  <c r="B487" i="35" s="1"/>
  <c r="B488" i="35" s="1"/>
  <c r="B489" i="35" s="1"/>
  <c r="B490" i="35" s="1"/>
  <c r="B491" i="35" s="1"/>
  <c r="B492" i="35" s="1"/>
  <c r="B493" i="35" s="1"/>
  <c r="B494" i="35" s="1"/>
  <c r="B495" i="35" s="1"/>
  <c r="B496" i="35" s="1"/>
  <c r="B497" i="35" s="1"/>
  <c r="B498" i="35" s="1"/>
  <c r="B499" i="35" s="1"/>
  <c r="B500" i="35" s="1"/>
  <c r="B501" i="35" s="1"/>
  <c r="B502" i="35" s="1"/>
  <c r="B503" i="35" s="1"/>
  <c r="B504" i="35" s="1"/>
  <c r="B505" i="35" s="1"/>
  <c r="B506" i="35" s="1"/>
  <c r="B507" i="35" s="1"/>
  <c r="B508" i="35" s="1"/>
  <c r="B509" i="35" s="1"/>
  <c r="B510" i="35" s="1"/>
  <c r="B511" i="35" s="1"/>
  <c r="B512" i="35" s="1"/>
  <c r="B513" i="35" s="1"/>
  <c r="B514" i="35" s="1"/>
  <c r="B515" i="35" s="1"/>
  <c r="B516" i="35" s="1"/>
  <c r="B517" i="35" s="1"/>
  <c r="B518" i="35" s="1"/>
  <c r="B519" i="35" s="1"/>
  <c r="B520" i="35" s="1"/>
  <c r="B521" i="35" s="1"/>
  <c r="B522" i="35" s="1"/>
  <c r="B523" i="35" s="1"/>
  <c r="B524" i="35" s="1"/>
  <c r="B525" i="35" s="1"/>
  <c r="B526" i="35" s="1"/>
  <c r="B527" i="35" s="1"/>
  <c r="B528" i="35" s="1"/>
  <c r="B529" i="35" s="1"/>
  <c r="B530" i="35" s="1"/>
  <c r="B531" i="35" s="1"/>
  <c r="B532" i="35" s="1"/>
  <c r="B533" i="35" s="1"/>
  <c r="B534" i="35" s="1"/>
  <c r="B535" i="35" s="1"/>
  <c r="B536" i="35" s="1"/>
  <c r="B537" i="35" s="1"/>
  <c r="B538" i="35" s="1"/>
  <c r="B539" i="35" s="1"/>
  <c r="B540" i="35" s="1"/>
  <c r="B541" i="35" s="1"/>
  <c r="B542" i="35" s="1"/>
  <c r="B543" i="35" s="1"/>
  <c r="B544" i="35" s="1"/>
  <c r="B545" i="35" s="1"/>
  <c r="B546" i="35" s="1"/>
  <c r="B547" i="35" s="1"/>
  <c r="B548" i="35" s="1"/>
  <c r="B549" i="35" s="1"/>
  <c r="B550" i="35" s="1"/>
  <c r="B551" i="35" s="1"/>
  <c r="B552" i="35" s="1"/>
  <c r="B553" i="35" s="1"/>
  <c r="B554" i="35" s="1"/>
  <c r="B555" i="35" s="1"/>
  <c r="B556" i="35" s="1"/>
  <c r="B557" i="35" s="1"/>
  <c r="B558" i="35" s="1"/>
  <c r="B559" i="35" s="1"/>
  <c r="B560" i="35" s="1"/>
  <c r="B561" i="35" s="1"/>
  <c r="B562" i="35" s="1"/>
  <c r="B563" i="35" s="1"/>
  <c r="B564" i="35" s="1"/>
  <c r="B565" i="35" s="1"/>
  <c r="B566" i="35" s="1"/>
  <c r="B567" i="35" s="1"/>
  <c r="B568" i="35" s="1"/>
  <c r="B569" i="35" s="1"/>
  <c r="B570" i="35" s="1"/>
  <c r="B571" i="35" s="1"/>
  <c r="B572" i="35" s="1"/>
  <c r="B573" i="35" s="1"/>
  <c r="B574" i="35" s="1"/>
  <c r="B575" i="35" s="1"/>
  <c r="B576" i="35" s="1"/>
  <c r="B577" i="35" s="1"/>
  <c r="B578" i="35" s="1"/>
  <c r="B579" i="35" s="1"/>
  <c r="B580" i="35" s="1"/>
  <c r="B581" i="35" s="1"/>
  <c r="B582" i="35" s="1"/>
  <c r="B583" i="35" s="1"/>
  <c r="B584" i="35" s="1"/>
  <c r="B585" i="35" s="1"/>
  <c r="B586" i="35" s="1"/>
  <c r="B587" i="35" s="1"/>
  <c r="B588" i="35" s="1"/>
  <c r="B589" i="35" s="1"/>
  <c r="B590" i="35" s="1"/>
  <c r="B591" i="35" s="1"/>
  <c r="B592" i="35" s="1"/>
  <c r="B593" i="35" s="1"/>
  <c r="B594" i="35" s="1"/>
  <c r="B595" i="35" s="1"/>
  <c r="B596" i="35" s="1"/>
  <c r="B597" i="35" s="1"/>
  <c r="B598" i="35" s="1"/>
  <c r="B23" i="20"/>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B136" i="20" s="1"/>
  <c r="B137" i="20" s="1"/>
  <c r="B138" i="20" s="1"/>
  <c r="B139" i="20" s="1"/>
  <c r="B140" i="20" s="1"/>
  <c r="B141" i="20" s="1"/>
  <c r="B142" i="20" s="1"/>
  <c r="B143" i="20" s="1"/>
  <c r="B144" i="20" s="1"/>
  <c r="B145" i="20" s="1"/>
  <c r="B146" i="20" s="1"/>
  <c r="B147" i="20" s="1"/>
  <c r="B148" i="20" s="1"/>
  <c r="B149" i="20" s="1"/>
  <c r="B150" i="20" s="1"/>
  <c r="B151" i="20" s="1"/>
  <c r="B152" i="20" s="1"/>
  <c r="B153" i="20" s="1"/>
  <c r="B154" i="20" s="1"/>
  <c r="B155" i="20" s="1"/>
  <c r="B156" i="20" s="1"/>
  <c r="B157" i="20" s="1"/>
  <c r="B158" i="20" s="1"/>
  <c r="B159" i="20" s="1"/>
  <c r="B160" i="20" s="1"/>
  <c r="B161" i="20" s="1"/>
  <c r="B162" i="20" s="1"/>
  <c r="B163" i="20" s="1"/>
  <c r="B164" i="20" s="1"/>
  <c r="B165" i="20" s="1"/>
  <c r="B166" i="20" s="1"/>
  <c r="B167" i="20" s="1"/>
  <c r="B168" i="20" s="1"/>
  <c r="B169" i="20" s="1"/>
  <c r="B170" i="20" s="1"/>
  <c r="B171" i="20" s="1"/>
  <c r="B172" i="20" s="1"/>
  <c r="B173" i="20" s="1"/>
  <c r="B174" i="20" s="1"/>
  <c r="B175" i="20" s="1"/>
  <c r="B176" i="20" s="1"/>
  <c r="B177" i="20" s="1"/>
  <c r="B178" i="20" s="1"/>
  <c r="B179" i="20" s="1"/>
  <c r="B180" i="20" s="1"/>
  <c r="B181" i="20" s="1"/>
  <c r="B182" i="20" s="1"/>
  <c r="B183" i="20" s="1"/>
  <c r="B184" i="20" s="1"/>
  <c r="B185" i="20" s="1"/>
  <c r="B186" i="20" s="1"/>
  <c r="B187" i="20" s="1"/>
  <c r="B188" i="20" s="1"/>
  <c r="B189" i="20" s="1"/>
  <c r="B190" i="20" s="1"/>
  <c r="B191" i="20" s="1"/>
  <c r="B192" i="20" s="1"/>
  <c r="B193" i="20" s="1"/>
  <c r="B194" i="20" s="1"/>
  <c r="B195" i="20" s="1"/>
  <c r="B196" i="20" s="1"/>
  <c r="B197" i="20" s="1"/>
  <c r="B198" i="20" s="1"/>
  <c r="B199" i="20" s="1"/>
  <c r="B200" i="20" s="1"/>
  <c r="B201" i="20" s="1"/>
  <c r="B202" i="20" s="1"/>
  <c r="B203" i="20" s="1"/>
  <c r="B204" i="20" s="1"/>
  <c r="B205" i="20" s="1"/>
  <c r="B206" i="20" s="1"/>
  <c r="B207" i="20" s="1"/>
  <c r="B208" i="20" s="1"/>
  <c r="B209" i="20" s="1"/>
  <c r="B210" i="20" s="1"/>
  <c r="B211" i="20" s="1"/>
  <c r="B212" i="20" s="1"/>
  <c r="B213" i="20" s="1"/>
  <c r="B214" i="20" s="1"/>
  <c r="B215" i="20" s="1"/>
  <c r="B216" i="20" s="1"/>
  <c r="B217" i="20" s="1"/>
  <c r="B218" i="20" s="1"/>
  <c r="B219" i="20" s="1"/>
  <c r="B220" i="20" s="1"/>
  <c r="B221" i="20" s="1"/>
  <c r="B222" i="20" s="1"/>
  <c r="B223" i="20" s="1"/>
  <c r="B224" i="20" s="1"/>
  <c r="B225" i="20" s="1"/>
  <c r="B226" i="20" s="1"/>
  <c r="B227" i="20" s="1"/>
  <c r="B228" i="20" s="1"/>
  <c r="B229" i="20" s="1"/>
  <c r="B230" i="20" s="1"/>
  <c r="B231" i="20" s="1"/>
  <c r="B232" i="20" s="1"/>
  <c r="B233" i="20" s="1"/>
  <c r="B234" i="20" s="1"/>
  <c r="B235" i="20" s="1"/>
  <c r="B236" i="20" s="1"/>
  <c r="B237" i="20" s="1"/>
  <c r="B238" i="20" s="1"/>
  <c r="B239" i="20" s="1"/>
  <c r="B240" i="20" s="1"/>
  <c r="B241" i="20" s="1"/>
  <c r="B242" i="20" s="1"/>
  <c r="B243" i="20" s="1"/>
  <c r="B244" i="20" s="1"/>
  <c r="B245" i="20" s="1"/>
  <c r="B246" i="20" s="1"/>
  <c r="B247" i="20" s="1"/>
  <c r="B248" i="20" s="1"/>
  <c r="B249" i="20" s="1"/>
  <c r="B250" i="20" s="1"/>
  <c r="B251" i="20" s="1"/>
  <c r="B252" i="20" s="1"/>
  <c r="B253" i="20" s="1"/>
  <c r="B254" i="20" s="1"/>
  <c r="B255" i="20" s="1"/>
  <c r="B256" i="20" s="1"/>
  <c r="B257" i="20" s="1"/>
  <c r="B258" i="20" s="1"/>
  <c r="B259" i="20" s="1"/>
  <c r="B260" i="20" s="1"/>
  <c r="B261" i="20" s="1"/>
  <c r="B262" i="20" s="1"/>
  <c r="B263" i="20" s="1"/>
  <c r="B264" i="20" s="1"/>
  <c r="B265" i="20" s="1"/>
  <c r="B266" i="20" s="1"/>
  <c r="B267" i="20" s="1"/>
  <c r="B268" i="20" s="1"/>
  <c r="B269" i="20" s="1"/>
  <c r="B270" i="20" s="1"/>
  <c r="B271" i="20" s="1"/>
  <c r="B272" i="20" s="1"/>
  <c r="B273" i="20" s="1"/>
  <c r="B274" i="20" s="1"/>
  <c r="B275" i="20" s="1"/>
  <c r="B276" i="20" s="1"/>
  <c r="B277" i="20" s="1"/>
  <c r="B278" i="20" s="1"/>
  <c r="B279" i="20" s="1"/>
  <c r="B280" i="20" s="1"/>
  <c r="B281" i="20" s="1"/>
  <c r="B282" i="20" s="1"/>
  <c r="B283" i="20" s="1"/>
  <c r="B284" i="20" s="1"/>
  <c r="B285" i="20" s="1"/>
  <c r="B286" i="20" s="1"/>
  <c r="B287" i="20" s="1"/>
  <c r="B288" i="20" s="1"/>
  <c r="B289" i="20" s="1"/>
  <c r="B290" i="20" s="1"/>
  <c r="B291" i="20" s="1"/>
  <c r="B292" i="20" s="1"/>
  <c r="B293" i="20" s="1"/>
  <c r="B294" i="20" s="1"/>
  <c r="B295" i="20" s="1"/>
  <c r="B296" i="20" s="1"/>
  <c r="B297" i="20" s="1"/>
  <c r="B298" i="20" s="1"/>
  <c r="B299" i="20" s="1"/>
  <c r="B300" i="20" s="1"/>
  <c r="B301" i="20" s="1"/>
  <c r="B302" i="20" s="1"/>
  <c r="B303" i="20" s="1"/>
  <c r="B304" i="20" s="1"/>
  <c r="B305" i="20" s="1"/>
  <c r="B306" i="20" s="1"/>
  <c r="B307" i="20" s="1"/>
  <c r="B308" i="20" s="1"/>
  <c r="B309" i="20" s="1"/>
  <c r="B310" i="20" s="1"/>
  <c r="B311" i="20" s="1"/>
  <c r="B312" i="20" s="1"/>
  <c r="B313" i="20" s="1"/>
  <c r="B314" i="20" s="1"/>
  <c r="B315" i="20" s="1"/>
  <c r="B316" i="20" s="1"/>
  <c r="B317" i="20" s="1"/>
  <c r="B318" i="20" s="1"/>
  <c r="B319" i="20" s="1"/>
  <c r="B320" i="20" s="1"/>
  <c r="B321" i="20" s="1"/>
  <c r="B322" i="20" s="1"/>
  <c r="B323" i="20" s="1"/>
  <c r="B324" i="20" s="1"/>
  <c r="B325" i="20" s="1"/>
  <c r="B326" i="20" s="1"/>
  <c r="B327" i="20" s="1"/>
  <c r="B328" i="20" s="1"/>
  <c r="B329" i="20" s="1"/>
  <c r="B330" i="20" s="1"/>
  <c r="B331" i="20" s="1"/>
  <c r="B332" i="20" s="1"/>
  <c r="B333" i="20" s="1"/>
  <c r="B334" i="20" s="1"/>
  <c r="B335" i="20" s="1"/>
  <c r="B336" i="20" s="1"/>
  <c r="B337" i="20" s="1"/>
  <c r="B338" i="20" s="1"/>
  <c r="B339" i="20" s="1"/>
  <c r="B340" i="20" s="1"/>
  <c r="B341" i="20" s="1"/>
  <c r="B342" i="20" s="1"/>
  <c r="B343" i="20" s="1"/>
  <c r="B344" i="20" s="1"/>
  <c r="B345" i="20" s="1"/>
  <c r="B346" i="20" s="1"/>
  <c r="B347" i="20" s="1"/>
  <c r="B348" i="20" s="1"/>
  <c r="B349" i="20" s="1"/>
  <c r="B350" i="20" s="1"/>
  <c r="B351" i="20" s="1"/>
  <c r="B352" i="20" s="1"/>
  <c r="B353" i="20" s="1"/>
  <c r="B354" i="20" s="1"/>
  <c r="B355" i="20" s="1"/>
  <c r="B356" i="20" s="1"/>
  <c r="B357" i="20" s="1"/>
  <c r="B358" i="20" s="1"/>
  <c r="B359" i="20" s="1"/>
  <c r="B360" i="20" s="1"/>
  <c r="B361" i="20" s="1"/>
  <c r="B362" i="20" s="1"/>
  <c r="B363" i="20" s="1"/>
  <c r="B364" i="20" s="1"/>
  <c r="B365" i="20" s="1"/>
  <c r="B366" i="20" s="1"/>
  <c r="B367" i="20" s="1"/>
  <c r="B368" i="20" s="1"/>
  <c r="B369" i="20" s="1"/>
  <c r="B370" i="20" s="1"/>
  <c r="B371" i="20" s="1"/>
  <c r="B372" i="20" s="1"/>
  <c r="B373" i="20" s="1"/>
  <c r="B374" i="20" s="1"/>
  <c r="B375" i="20" s="1"/>
  <c r="B376" i="20" s="1"/>
  <c r="B377" i="20" s="1"/>
  <c r="B378" i="20" s="1"/>
  <c r="B379" i="20" s="1"/>
  <c r="B380" i="20" s="1"/>
  <c r="B381" i="20" s="1"/>
  <c r="B382" i="20" s="1"/>
  <c r="B383" i="20" s="1"/>
  <c r="B384" i="20" s="1"/>
  <c r="B385" i="20" s="1"/>
  <c r="B386" i="20" s="1"/>
  <c r="B387" i="20" s="1"/>
  <c r="B388" i="20" s="1"/>
  <c r="B389" i="20" s="1"/>
  <c r="B390" i="20" s="1"/>
  <c r="B391" i="20" s="1"/>
  <c r="B392" i="20" s="1"/>
  <c r="B393" i="20" s="1"/>
  <c r="B394" i="20" s="1"/>
  <c r="B395" i="20" s="1"/>
  <c r="B396" i="20" s="1"/>
  <c r="B397" i="20" s="1"/>
  <c r="B398" i="20" s="1"/>
  <c r="B399" i="20" s="1"/>
  <c r="B400" i="20" s="1"/>
  <c r="B401" i="20" s="1"/>
  <c r="B402" i="20" s="1"/>
  <c r="B403" i="20" s="1"/>
  <c r="B404" i="20" s="1"/>
  <c r="B405" i="20" s="1"/>
  <c r="B406" i="20" s="1"/>
  <c r="B407" i="20" s="1"/>
  <c r="B408" i="20" s="1"/>
  <c r="B409" i="20" s="1"/>
  <c r="B410" i="20" s="1"/>
  <c r="B411" i="20" s="1"/>
  <c r="B412" i="20" s="1"/>
  <c r="B413" i="20" s="1"/>
  <c r="B414" i="20" s="1"/>
  <c r="B415" i="20" s="1"/>
  <c r="B416" i="20" s="1"/>
  <c r="B417" i="20" s="1"/>
  <c r="B418" i="20" s="1"/>
  <c r="B419" i="20" s="1"/>
  <c r="B420" i="20" s="1"/>
  <c r="B421" i="20" s="1"/>
  <c r="B422" i="20" s="1"/>
  <c r="B423" i="20" s="1"/>
  <c r="B424" i="20" s="1"/>
  <c r="B425" i="20" s="1"/>
  <c r="B426" i="20" s="1"/>
  <c r="B427" i="20" s="1"/>
  <c r="B428" i="20" s="1"/>
  <c r="B429" i="20" s="1"/>
  <c r="B430" i="20" s="1"/>
  <c r="B431" i="20" s="1"/>
  <c r="B432" i="20" s="1"/>
  <c r="B433" i="20" s="1"/>
  <c r="B434" i="20" s="1"/>
  <c r="B435" i="20" s="1"/>
  <c r="B436" i="20" s="1"/>
  <c r="B437" i="20" s="1"/>
  <c r="B438" i="20" s="1"/>
  <c r="B439" i="20" s="1"/>
  <c r="B440" i="20" s="1"/>
  <c r="B441" i="20" s="1"/>
  <c r="B442" i="20" s="1"/>
  <c r="B443" i="20" s="1"/>
  <c r="B444" i="20" s="1"/>
  <c r="B445" i="20" s="1"/>
  <c r="B446" i="20" s="1"/>
  <c r="B447" i="20" s="1"/>
  <c r="B448" i="20" s="1"/>
  <c r="B449" i="20" s="1"/>
  <c r="B450" i="20" s="1"/>
  <c r="B451" i="20" s="1"/>
  <c r="B452" i="20" s="1"/>
  <c r="B453" i="20" s="1"/>
  <c r="B454" i="20" s="1"/>
  <c r="B455" i="20" s="1"/>
  <c r="B456" i="20" s="1"/>
  <c r="B457" i="20" s="1"/>
  <c r="B458" i="20" s="1"/>
  <c r="B459" i="20" s="1"/>
  <c r="B460" i="20" s="1"/>
  <c r="B461" i="20" s="1"/>
  <c r="B462" i="20" s="1"/>
  <c r="B463" i="20" s="1"/>
  <c r="B464" i="20" s="1"/>
  <c r="B465" i="20" s="1"/>
  <c r="B466" i="20" s="1"/>
  <c r="B467" i="20" s="1"/>
  <c r="B468" i="20" s="1"/>
  <c r="B469" i="20" s="1"/>
  <c r="B470" i="20" s="1"/>
  <c r="B471" i="20" s="1"/>
  <c r="B472" i="20" s="1"/>
  <c r="B473" i="20" s="1"/>
  <c r="B474" i="20" s="1"/>
  <c r="B475" i="20" s="1"/>
  <c r="B476" i="20" s="1"/>
  <c r="B477" i="20" s="1"/>
  <c r="B478" i="20" s="1"/>
  <c r="B479" i="20" s="1"/>
  <c r="B480" i="20" s="1"/>
  <c r="B481" i="20" s="1"/>
  <c r="B482" i="20" s="1"/>
  <c r="B483" i="20" s="1"/>
  <c r="B484" i="20" s="1"/>
  <c r="B485" i="20" s="1"/>
  <c r="B486" i="20" s="1"/>
  <c r="B487" i="20" s="1"/>
  <c r="B488" i="20" s="1"/>
  <c r="B489" i="20" s="1"/>
  <c r="B490" i="20" s="1"/>
  <c r="B491" i="20" s="1"/>
  <c r="B492" i="20" s="1"/>
  <c r="B493" i="20" s="1"/>
  <c r="B494" i="20" s="1"/>
  <c r="B495" i="20" s="1"/>
  <c r="B496" i="20" s="1"/>
  <c r="B497" i="20" s="1"/>
  <c r="B498" i="20" s="1"/>
  <c r="B499" i="20" s="1"/>
  <c r="B500" i="20" s="1"/>
  <c r="B501" i="20" s="1"/>
  <c r="B502" i="20" s="1"/>
  <c r="B503" i="20" s="1"/>
  <c r="B504" i="20" s="1"/>
  <c r="B505" i="20" s="1"/>
  <c r="B506" i="20" s="1"/>
  <c r="B507" i="20" s="1"/>
  <c r="B508" i="20" s="1"/>
  <c r="B509" i="20" s="1"/>
  <c r="B510" i="20" s="1"/>
  <c r="B511" i="20" s="1"/>
  <c r="B512" i="20" s="1"/>
  <c r="B513" i="20" s="1"/>
  <c r="B514" i="20" s="1"/>
  <c r="B515" i="20" s="1"/>
  <c r="B516" i="20" s="1"/>
  <c r="B517" i="20" s="1"/>
  <c r="B518" i="20" s="1"/>
  <c r="B519" i="20" s="1"/>
  <c r="B520" i="20" s="1"/>
  <c r="B521" i="20" s="1"/>
  <c r="B522" i="20" s="1"/>
  <c r="B523" i="20" s="1"/>
  <c r="B524" i="20" s="1"/>
  <c r="B525" i="20" s="1"/>
  <c r="B526" i="20" s="1"/>
  <c r="B527" i="20" s="1"/>
  <c r="B528" i="20" s="1"/>
  <c r="B529" i="20" s="1"/>
  <c r="B530" i="20" s="1"/>
  <c r="B531" i="20" s="1"/>
  <c r="B532" i="20" s="1"/>
  <c r="B533" i="20" s="1"/>
  <c r="B534" i="20" s="1"/>
  <c r="B535" i="20" s="1"/>
  <c r="B536" i="20" s="1"/>
  <c r="B537" i="20" s="1"/>
  <c r="B538" i="20" s="1"/>
  <c r="B539" i="20" s="1"/>
  <c r="B540" i="20" s="1"/>
  <c r="B541" i="20" s="1"/>
  <c r="B542" i="20" s="1"/>
  <c r="B543" i="20" s="1"/>
  <c r="B544" i="20" s="1"/>
  <c r="B545" i="20" s="1"/>
  <c r="B546" i="20" s="1"/>
  <c r="B547" i="20" s="1"/>
  <c r="B548" i="20" s="1"/>
  <c r="B549" i="20" s="1"/>
  <c r="B550" i="20" s="1"/>
  <c r="B551" i="20" s="1"/>
  <c r="B552" i="20" s="1"/>
  <c r="B553" i="20" s="1"/>
  <c r="B554" i="20" s="1"/>
  <c r="B555" i="20" s="1"/>
  <c r="B556" i="20" s="1"/>
  <c r="B557" i="20" s="1"/>
  <c r="B558" i="20" s="1"/>
  <c r="B559" i="20" s="1"/>
  <c r="B560" i="20" s="1"/>
  <c r="B561" i="20" s="1"/>
  <c r="B562" i="20" s="1"/>
  <c r="B563" i="20" s="1"/>
  <c r="B564" i="20" s="1"/>
  <c r="B565" i="20" s="1"/>
  <c r="B566" i="20" s="1"/>
  <c r="B567" i="20" s="1"/>
  <c r="B568" i="20" s="1"/>
  <c r="B569" i="20" s="1"/>
  <c r="B570" i="20" s="1"/>
  <c r="B571" i="20" s="1"/>
  <c r="B572" i="20" s="1"/>
  <c r="B573" i="20" s="1"/>
  <c r="B574" i="20" s="1"/>
  <c r="B575" i="20" s="1"/>
  <c r="B576" i="20" s="1"/>
  <c r="B577" i="20" s="1"/>
  <c r="B578" i="20" s="1"/>
  <c r="B579" i="20" s="1"/>
  <c r="B580" i="20" s="1"/>
  <c r="B581" i="20" s="1"/>
  <c r="B582" i="20" s="1"/>
  <c r="B583" i="20" s="1"/>
  <c r="B584" i="20" s="1"/>
  <c r="B585" i="20" s="1"/>
  <c r="B586" i="20" s="1"/>
  <c r="B587" i="20" s="1"/>
  <c r="B588" i="20" s="1"/>
  <c r="B589" i="20" s="1"/>
  <c r="B590" i="20" s="1"/>
  <c r="B591" i="20" s="1"/>
  <c r="B592" i="20" s="1"/>
  <c r="B593" i="20" s="1"/>
  <c r="B594" i="20" s="1"/>
  <c r="B595" i="20" s="1"/>
  <c r="B596" i="20" s="1"/>
  <c r="B597" i="20" s="1"/>
  <c r="B598" i="20" s="1"/>
  <c r="J23" i="14" s="1"/>
  <c r="B23" i="22"/>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B431" i="22" s="1"/>
  <c r="B432" i="22" s="1"/>
  <c r="B433" i="22" s="1"/>
  <c r="B434" i="22" s="1"/>
  <c r="B435" i="22" s="1"/>
  <c r="B436" i="22" s="1"/>
  <c r="B437" i="22" s="1"/>
  <c r="B438" i="22" s="1"/>
  <c r="B439" i="22" s="1"/>
  <c r="B440" i="22" s="1"/>
  <c r="B441" i="22" s="1"/>
  <c r="B442" i="22" s="1"/>
  <c r="B443" i="22" s="1"/>
  <c r="B444" i="22" s="1"/>
  <c r="B445" i="22" s="1"/>
  <c r="B446" i="22" s="1"/>
  <c r="B447" i="22" s="1"/>
  <c r="B448" i="22" s="1"/>
  <c r="B449" i="22" s="1"/>
  <c r="B450" i="22" s="1"/>
  <c r="B451" i="22" s="1"/>
  <c r="B452" i="22" s="1"/>
  <c r="B453" i="22" s="1"/>
  <c r="B454" i="22" s="1"/>
  <c r="B455" i="22" s="1"/>
  <c r="B456" i="22" s="1"/>
  <c r="B457" i="22" s="1"/>
  <c r="B458" i="22" s="1"/>
  <c r="B459" i="22" s="1"/>
  <c r="B460" i="22" s="1"/>
  <c r="B461" i="22" s="1"/>
  <c r="B462" i="22" s="1"/>
  <c r="B463" i="22" s="1"/>
  <c r="B464" i="22" s="1"/>
  <c r="B465" i="22" s="1"/>
  <c r="B466" i="22" s="1"/>
  <c r="B467" i="22" s="1"/>
  <c r="B468" i="22" s="1"/>
  <c r="B469" i="22" s="1"/>
  <c r="B470" i="22" s="1"/>
  <c r="B471" i="22" s="1"/>
  <c r="B472" i="22" s="1"/>
  <c r="B473" i="22" s="1"/>
  <c r="B474" i="22" s="1"/>
  <c r="B475" i="22" s="1"/>
  <c r="B476" i="22" s="1"/>
  <c r="B477" i="22" s="1"/>
  <c r="B478" i="22" s="1"/>
  <c r="B479" i="22" s="1"/>
  <c r="B480" i="22" s="1"/>
  <c r="B481" i="22" s="1"/>
  <c r="B482" i="22" s="1"/>
  <c r="B483" i="22" s="1"/>
  <c r="B484" i="22" s="1"/>
  <c r="B485" i="22" s="1"/>
  <c r="B486" i="22" s="1"/>
  <c r="B487" i="22" s="1"/>
  <c r="B488" i="22" s="1"/>
  <c r="B489" i="22" s="1"/>
  <c r="B490" i="22" s="1"/>
  <c r="B491" i="22" s="1"/>
  <c r="B492" i="22" s="1"/>
  <c r="B493" i="22" s="1"/>
  <c r="B494" i="22" s="1"/>
  <c r="B495" i="22" s="1"/>
  <c r="B496" i="22" s="1"/>
  <c r="B497" i="22" s="1"/>
  <c r="B498" i="22" s="1"/>
  <c r="B499" i="22" s="1"/>
  <c r="B500" i="22" s="1"/>
  <c r="B501" i="22" s="1"/>
  <c r="B502" i="22" s="1"/>
  <c r="B503" i="22" s="1"/>
  <c r="B504" i="22" s="1"/>
  <c r="B505" i="22" s="1"/>
  <c r="B506" i="22" s="1"/>
  <c r="B507" i="22" s="1"/>
  <c r="B508" i="22" s="1"/>
  <c r="B509" i="22" s="1"/>
  <c r="B510" i="22" s="1"/>
  <c r="B511" i="22" s="1"/>
  <c r="B512" i="22" s="1"/>
  <c r="B513" i="22" s="1"/>
  <c r="B514" i="22" s="1"/>
  <c r="B515" i="22" s="1"/>
  <c r="B516" i="22" s="1"/>
  <c r="B517" i="22" s="1"/>
  <c r="B518" i="22" s="1"/>
  <c r="B519" i="22" s="1"/>
  <c r="B520" i="22" s="1"/>
  <c r="B521" i="22" s="1"/>
  <c r="B522" i="22" s="1"/>
  <c r="B523" i="22" s="1"/>
  <c r="B524" i="22" s="1"/>
  <c r="B525" i="22" s="1"/>
  <c r="B526" i="22" s="1"/>
  <c r="B527" i="22" s="1"/>
  <c r="B528" i="22" s="1"/>
  <c r="B529" i="22" s="1"/>
  <c r="B530" i="22" s="1"/>
  <c r="B531" i="22" s="1"/>
  <c r="B532" i="22" s="1"/>
  <c r="B533" i="22" s="1"/>
  <c r="B534" i="22" s="1"/>
  <c r="B535" i="22" s="1"/>
  <c r="B536" i="22" s="1"/>
  <c r="B537" i="22" s="1"/>
  <c r="B538" i="22" s="1"/>
  <c r="B539" i="22" s="1"/>
  <c r="B540" i="22" s="1"/>
  <c r="B541" i="22" s="1"/>
  <c r="B542" i="22" s="1"/>
  <c r="B543" i="22" s="1"/>
  <c r="B544" i="22" s="1"/>
  <c r="B545" i="22" s="1"/>
  <c r="B546" i="22" s="1"/>
  <c r="B547" i="22" s="1"/>
  <c r="B548" i="22" s="1"/>
  <c r="B549" i="22" s="1"/>
  <c r="B550" i="22" s="1"/>
  <c r="B551" i="22" s="1"/>
  <c r="B552" i="22" s="1"/>
  <c r="B553" i="22" s="1"/>
  <c r="B554" i="22" s="1"/>
  <c r="B555" i="22" s="1"/>
  <c r="B556" i="22" s="1"/>
  <c r="B557" i="22" s="1"/>
  <c r="B558" i="22" s="1"/>
  <c r="B559" i="22" s="1"/>
  <c r="B560" i="22" s="1"/>
  <c r="B561" i="22" s="1"/>
  <c r="B562" i="22" s="1"/>
  <c r="B563" i="22" s="1"/>
  <c r="B564" i="22" s="1"/>
  <c r="B565" i="22" s="1"/>
  <c r="B566" i="22" s="1"/>
  <c r="B567" i="22" s="1"/>
  <c r="B568" i="22" s="1"/>
  <c r="B569" i="22" s="1"/>
  <c r="B570" i="22" s="1"/>
  <c r="B571" i="22" s="1"/>
  <c r="B572" i="22" s="1"/>
  <c r="B573" i="22" s="1"/>
  <c r="B574" i="22" s="1"/>
  <c r="B575" i="22" s="1"/>
  <c r="B576" i="22" s="1"/>
  <c r="B577" i="22" s="1"/>
  <c r="B578" i="22" s="1"/>
  <c r="B579" i="22" s="1"/>
  <c r="B580" i="22" s="1"/>
  <c r="B581" i="22" s="1"/>
  <c r="B582" i="22" s="1"/>
  <c r="B583" i="22" s="1"/>
  <c r="B584" i="22" s="1"/>
  <c r="B585" i="22" s="1"/>
  <c r="B586" i="22" s="1"/>
  <c r="B587" i="22" s="1"/>
  <c r="B588" i="22" s="1"/>
  <c r="B589" i="22" s="1"/>
  <c r="B590" i="22" s="1"/>
  <c r="B591" i="22" s="1"/>
  <c r="B592" i="22" s="1"/>
  <c r="B593" i="22" s="1"/>
  <c r="B594" i="22" s="1"/>
  <c r="B595" i="22" s="1"/>
  <c r="B596" i="22" s="1"/>
  <c r="B597" i="22" s="1"/>
  <c r="B598" i="22" s="1"/>
  <c r="B23" i="33"/>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B70" i="33" s="1"/>
  <c r="B71" i="33" s="1"/>
  <c r="B72" i="33" s="1"/>
  <c r="B73" i="33" s="1"/>
  <c r="B74" i="33" s="1"/>
  <c r="B75" i="33" s="1"/>
  <c r="B76" i="33" s="1"/>
  <c r="B77" i="33" s="1"/>
  <c r="B78" i="33" s="1"/>
  <c r="B79" i="33" s="1"/>
  <c r="B80" i="33" s="1"/>
  <c r="B81" i="33" s="1"/>
  <c r="B82" i="33" s="1"/>
  <c r="B83" i="33" s="1"/>
  <c r="B84" i="33" s="1"/>
  <c r="B85" i="33" s="1"/>
  <c r="B86" i="33" s="1"/>
  <c r="B87" i="33" s="1"/>
  <c r="B88" i="33" s="1"/>
  <c r="B89" i="33" s="1"/>
  <c r="B90" i="33" s="1"/>
  <c r="B91" i="33" s="1"/>
  <c r="B92" i="33" s="1"/>
  <c r="B93" i="33" s="1"/>
  <c r="B94" i="33" s="1"/>
  <c r="B95" i="33" s="1"/>
  <c r="B96" i="33" s="1"/>
  <c r="B97" i="33" s="1"/>
  <c r="B98" i="33" s="1"/>
  <c r="B99" i="33" s="1"/>
  <c r="B100" i="33" s="1"/>
  <c r="B101" i="33" s="1"/>
  <c r="B102" i="33" s="1"/>
  <c r="B103" i="33" s="1"/>
  <c r="B104" i="33" s="1"/>
  <c r="B105" i="33" s="1"/>
  <c r="B106" i="33" s="1"/>
  <c r="B107" i="33" s="1"/>
  <c r="B108" i="33" s="1"/>
  <c r="B109" i="33" s="1"/>
  <c r="B110" i="33" s="1"/>
  <c r="B111" i="33" s="1"/>
  <c r="B112" i="33" s="1"/>
  <c r="B113" i="33" s="1"/>
  <c r="B114" i="33" s="1"/>
  <c r="B115" i="33" s="1"/>
  <c r="B116" i="33" s="1"/>
  <c r="B117" i="33" s="1"/>
  <c r="B118" i="33" s="1"/>
  <c r="B119" i="33" s="1"/>
  <c r="B120" i="33" s="1"/>
  <c r="B121" i="33" s="1"/>
  <c r="B122" i="33" s="1"/>
  <c r="B123" i="33" s="1"/>
  <c r="B124" i="33" s="1"/>
  <c r="B125" i="33" s="1"/>
  <c r="B126" i="33" s="1"/>
  <c r="B127" i="33" s="1"/>
  <c r="B128" i="33" s="1"/>
  <c r="B129" i="33" s="1"/>
  <c r="B130" i="33" s="1"/>
  <c r="B131" i="33" s="1"/>
  <c r="B132" i="33" s="1"/>
  <c r="B133" i="33" s="1"/>
  <c r="B134" i="33" s="1"/>
  <c r="B135" i="33" s="1"/>
  <c r="B136" i="33" s="1"/>
  <c r="B137" i="33" s="1"/>
  <c r="B138" i="33" s="1"/>
  <c r="B139" i="33" s="1"/>
  <c r="B140" i="33" s="1"/>
  <c r="B141" i="33" s="1"/>
  <c r="B142" i="33" s="1"/>
  <c r="B143" i="33" s="1"/>
  <c r="B144" i="33" s="1"/>
  <c r="B145" i="33" s="1"/>
  <c r="B146" i="33" s="1"/>
  <c r="B147" i="33" s="1"/>
  <c r="B148" i="33" s="1"/>
  <c r="B149" i="33" s="1"/>
  <c r="B150" i="33" s="1"/>
  <c r="B151" i="33" s="1"/>
  <c r="B152" i="33" s="1"/>
  <c r="B153" i="33" s="1"/>
  <c r="B154" i="33" s="1"/>
  <c r="B155" i="33" s="1"/>
  <c r="B156" i="33" s="1"/>
  <c r="B157" i="33" s="1"/>
  <c r="B158" i="33" s="1"/>
  <c r="B159" i="33" s="1"/>
  <c r="B160" i="33" s="1"/>
  <c r="B161" i="33" s="1"/>
  <c r="B162" i="33" s="1"/>
  <c r="B163" i="33" s="1"/>
  <c r="B164" i="33" s="1"/>
  <c r="B165" i="33" s="1"/>
  <c r="B166" i="33" s="1"/>
  <c r="B167" i="33" s="1"/>
  <c r="B168" i="33" s="1"/>
  <c r="B169" i="33" s="1"/>
  <c r="B170" i="33" s="1"/>
  <c r="B171" i="33" s="1"/>
  <c r="B172" i="33" s="1"/>
  <c r="B173" i="33" s="1"/>
  <c r="B174" i="33" s="1"/>
  <c r="B175" i="33" s="1"/>
  <c r="B176" i="33" s="1"/>
  <c r="B177" i="33" s="1"/>
  <c r="B178" i="33" s="1"/>
  <c r="B179" i="33" s="1"/>
  <c r="B180" i="33" s="1"/>
  <c r="B181" i="33" s="1"/>
  <c r="B182" i="33" s="1"/>
  <c r="B183" i="33" s="1"/>
  <c r="B184" i="33" s="1"/>
  <c r="B185" i="33" s="1"/>
  <c r="B186" i="33" s="1"/>
  <c r="B187" i="33" s="1"/>
  <c r="B188" i="33" s="1"/>
  <c r="B189" i="33" s="1"/>
  <c r="B190" i="33" s="1"/>
  <c r="B191" i="33" s="1"/>
  <c r="B192" i="33" s="1"/>
  <c r="B193" i="33" s="1"/>
  <c r="B194" i="33" s="1"/>
  <c r="B195" i="33" s="1"/>
  <c r="B196" i="33" s="1"/>
  <c r="B197" i="33" s="1"/>
  <c r="B198" i="33" s="1"/>
  <c r="B199" i="33" s="1"/>
  <c r="B200" i="33" s="1"/>
  <c r="B201" i="33" s="1"/>
  <c r="B202" i="33" s="1"/>
  <c r="B203" i="33" s="1"/>
  <c r="B204" i="33" s="1"/>
  <c r="B205" i="33" s="1"/>
  <c r="B206" i="33" s="1"/>
  <c r="B207" i="33" s="1"/>
  <c r="B208" i="33" s="1"/>
  <c r="B209" i="33" s="1"/>
  <c r="B210" i="33" s="1"/>
  <c r="B211" i="33" s="1"/>
  <c r="B212" i="33" s="1"/>
  <c r="B213" i="33" s="1"/>
  <c r="B214" i="33" s="1"/>
  <c r="B215" i="33" s="1"/>
  <c r="B216" i="33" s="1"/>
  <c r="B217" i="33" s="1"/>
  <c r="B218" i="33" s="1"/>
  <c r="B219" i="33" s="1"/>
  <c r="B220" i="33" s="1"/>
  <c r="B221" i="33" s="1"/>
  <c r="B222" i="33" s="1"/>
  <c r="B223" i="33" s="1"/>
  <c r="B224" i="33" s="1"/>
  <c r="B225" i="33" s="1"/>
  <c r="B226" i="33" s="1"/>
  <c r="B227" i="33" s="1"/>
  <c r="B228" i="33" s="1"/>
  <c r="B229" i="33" s="1"/>
  <c r="B230" i="33" s="1"/>
  <c r="B231" i="33" s="1"/>
  <c r="B232" i="33" s="1"/>
  <c r="B233" i="33" s="1"/>
  <c r="B234" i="33" s="1"/>
  <c r="B235" i="33" s="1"/>
  <c r="B236" i="33" s="1"/>
  <c r="B237" i="33" s="1"/>
  <c r="B238" i="33" s="1"/>
  <c r="B239" i="33" s="1"/>
  <c r="B240" i="33" s="1"/>
  <c r="B241" i="33" s="1"/>
  <c r="B242" i="33" s="1"/>
  <c r="B243" i="33" s="1"/>
  <c r="B244" i="33" s="1"/>
  <c r="B245" i="33" s="1"/>
  <c r="B246" i="33" s="1"/>
  <c r="B247" i="33" s="1"/>
  <c r="B248" i="33" s="1"/>
  <c r="B249" i="33" s="1"/>
  <c r="B250" i="33" s="1"/>
  <c r="B251" i="33" s="1"/>
  <c r="B252" i="33" s="1"/>
  <c r="B253" i="33" s="1"/>
  <c r="B254" i="33" s="1"/>
  <c r="B255" i="33" s="1"/>
  <c r="B256" i="33" s="1"/>
  <c r="B257" i="33" s="1"/>
  <c r="B258" i="33" s="1"/>
  <c r="B259" i="33" s="1"/>
  <c r="B260" i="33" s="1"/>
  <c r="B261" i="33" s="1"/>
  <c r="B262" i="33" s="1"/>
  <c r="B263" i="33" s="1"/>
  <c r="B264" i="33" s="1"/>
  <c r="B265" i="33" s="1"/>
  <c r="B266" i="33" s="1"/>
  <c r="B267" i="33" s="1"/>
  <c r="B268" i="33" s="1"/>
  <c r="B269" i="33" s="1"/>
  <c r="B270" i="33" s="1"/>
  <c r="B271" i="33" s="1"/>
  <c r="B272" i="33" s="1"/>
  <c r="B273" i="33" s="1"/>
  <c r="B274" i="33" s="1"/>
  <c r="B275" i="33" s="1"/>
  <c r="B276" i="33" s="1"/>
  <c r="B277" i="33" s="1"/>
  <c r="B278" i="33" s="1"/>
  <c r="B279" i="33" s="1"/>
  <c r="B280" i="33" s="1"/>
  <c r="B281" i="33" s="1"/>
  <c r="B282" i="33" s="1"/>
  <c r="B283" i="33" s="1"/>
  <c r="B284" i="33" s="1"/>
  <c r="B285" i="33" s="1"/>
  <c r="B286" i="33" s="1"/>
  <c r="B287" i="33" s="1"/>
  <c r="B288" i="33" s="1"/>
  <c r="B289" i="33" s="1"/>
  <c r="B290" i="33" s="1"/>
  <c r="B291" i="33" s="1"/>
  <c r="B292" i="33" s="1"/>
  <c r="B293" i="33" s="1"/>
  <c r="B294" i="33" s="1"/>
  <c r="B295" i="33" s="1"/>
  <c r="B296" i="33" s="1"/>
  <c r="B297" i="33" s="1"/>
  <c r="B298" i="33" s="1"/>
  <c r="B299" i="33" s="1"/>
  <c r="B300" i="33" s="1"/>
  <c r="B301" i="33" s="1"/>
  <c r="B302" i="33" s="1"/>
  <c r="B303" i="33" s="1"/>
  <c r="B304" i="33" s="1"/>
  <c r="B305" i="33" s="1"/>
  <c r="B306" i="33" s="1"/>
  <c r="B307" i="33" s="1"/>
  <c r="B308" i="33" s="1"/>
  <c r="B309" i="33" s="1"/>
  <c r="B310" i="33" s="1"/>
  <c r="B311" i="33" s="1"/>
  <c r="B312" i="33" s="1"/>
  <c r="B313" i="33" s="1"/>
  <c r="B314" i="33" s="1"/>
  <c r="B315" i="33" s="1"/>
  <c r="B316" i="33" s="1"/>
  <c r="B317" i="33" s="1"/>
  <c r="B318" i="33" s="1"/>
  <c r="B319" i="33" s="1"/>
  <c r="B320" i="33" s="1"/>
  <c r="B321" i="33" s="1"/>
  <c r="B322" i="33" s="1"/>
  <c r="B323" i="33" s="1"/>
  <c r="B324" i="33" s="1"/>
  <c r="B325" i="33" s="1"/>
  <c r="B326" i="33" s="1"/>
  <c r="B327" i="33" s="1"/>
  <c r="B328" i="33" s="1"/>
  <c r="B329" i="33" s="1"/>
  <c r="B330" i="33" s="1"/>
  <c r="B331" i="33" s="1"/>
  <c r="B332" i="33" s="1"/>
  <c r="B333" i="33" s="1"/>
  <c r="B334" i="33" s="1"/>
  <c r="B335" i="33" s="1"/>
  <c r="B336" i="33" s="1"/>
  <c r="B337" i="33" s="1"/>
  <c r="B338" i="33" s="1"/>
  <c r="B339" i="33" s="1"/>
  <c r="B340" i="33" s="1"/>
  <c r="B341" i="33" s="1"/>
  <c r="B342" i="33" s="1"/>
  <c r="B343" i="33" s="1"/>
  <c r="B344" i="33" s="1"/>
  <c r="B345" i="33" s="1"/>
  <c r="B346" i="33" s="1"/>
  <c r="B347" i="33" s="1"/>
  <c r="B348" i="33" s="1"/>
  <c r="B349" i="33" s="1"/>
  <c r="B350" i="33" s="1"/>
  <c r="B351" i="33" s="1"/>
  <c r="B352" i="33" s="1"/>
  <c r="B353" i="33" s="1"/>
  <c r="B354" i="33" s="1"/>
  <c r="B355" i="33" s="1"/>
  <c r="B356" i="33" s="1"/>
  <c r="B357" i="33" s="1"/>
  <c r="B358" i="33" s="1"/>
  <c r="B359" i="33" s="1"/>
  <c r="B360" i="33" s="1"/>
  <c r="B361" i="33" s="1"/>
  <c r="B362" i="33" s="1"/>
  <c r="B363" i="33" s="1"/>
  <c r="B364" i="33" s="1"/>
  <c r="B365" i="33" s="1"/>
  <c r="B366" i="33" s="1"/>
  <c r="B367" i="33" s="1"/>
  <c r="B368" i="33" s="1"/>
  <c r="B369" i="33" s="1"/>
  <c r="B370" i="33" s="1"/>
  <c r="B371" i="33" s="1"/>
  <c r="B372" i="33" s="1"/>
  <c r="B373" i="33" s="1"/>
  <c r="B374" i="33" s="1"/>
  <c r="B375" i="33" s="1"/>
  <c r="B376" i="33" s="1"/>
  <c r="B377" i="33" s="1"/>
  <c r="B378" i="33" s="1"/>
  <c r="B379" i="33" s="1"/>
  <c r="B380" i="33" s="1"/>
  <c r="B381" i="33" s="1"/>
  <c r="B382" i="33" s="1"/>
  <c r="B383" i="33" s="1"/>
  <c r="B384" i="33" s="1"/>
  <c r="B385" i="33" s="1"/>
  <c r="B386" i="33" s="1"/>
  <c r="B387" i="33" s="1"/>
  <c r="B388" i="33" s="1"/>
  <c r="B389" i="33" s="1"/>
  <c r="B390" i="33" s="1"/>
  <c r="B391" i="33" s="1"/>
  <c r="B392" i="33" s="1"/>
  <c r="B393" i="33" s="1"/>
  <c r="B394" i="33" s="1"/>
  <c r="B395" i="33" s="1"/>
  <c r="B396" i="33" s="1"/>
  <c r="B397" i="33" s="1"/>
  <c r="B398" i="33" s="1"/>
  <c r="B399" i="33" s="1"/>
  <c r="B400" i="33" s="1"/>
  <c r="B401" i="33" s="1"/>
  <c r="B402" i="33" s="1"/>
  <c r="B403" i="33" s="1"/>
  <c r="B404" i="33" s="1"/>
  <c r="B405" i="33" s="1"/>
  <c r="B406" i="33" s="1"/>
  <c r="B407" i="33" s="1"/>
  <c r="B408" i="33" s="1"/>
  <c r="B409" i="33" s="1"/>
  <c r="B410" i="33" s="1"/>
  <c r="B411" i="33" s="1"/>
  <c r="B412" i="33" s="1"/>
  <c r="B413" i="33" s="1"/>
  <c r="B414" i="33" s="1"/>
  <c r="B415" i="33" s="1"/>
  <c r="B416" i="33" s="1"/>
  <c r="B417" i="33" s="1"/>
  <c r="B418" i="33" s="1"/>
  <c r="B419" i="33" s="1"/>
  <c r="B420" i="33" s="1"/>
  <c r="B421" i="33" s="1"/>
  <c r="B422" i="33" s="1"/>
  <c r="B423" i="33" s="1"/>
  <c r="B424" i="33" s="1"/>
  <c r="B425" i="33" s="1"/>
  <c r="B426" i="33" s="1"/>
  <c r="B427" i="33" s="1"/>
  <c r="B428" i="33" s="1"/>
  <c r="B429" i="33" s="1"/>
  <c r="B430" i="33" s="1"/>
  <c r="B431" i="33" s="1"/>
  <c r="B432" i="33" s="1"/>
  <c r="B433" i="33" s="1"/>
  <c r="B434" i="33" s="1"/>
  <c r="B435" i="33" s="1"/>
  <c r="B436" i="33" s="1"/>
  <c r="B437" i="33" s="1"/>
  <c r="B438" i="33" s="1"/>
  <c r="B439" i="33" s="1"/>
  <c r="B440" i="33" s="1"/>
  <c r="B441" i="33" s="1"/>
  <c r="B442" i="33" s="1"/>
  <c r="B443" i="33" s="1"/>
  <c r="B444" i="33" s="1"/>
  <c r="B445" i="33" s="1"/>
  <c r="B446" i="33" s="1"/>
  <c r="B447" i="33" s="1"/>
  <c r="B448" i="33" s="1"/>
  <c r="B449" i="33" s="1"/>
  <c r="B450" i="33" s="1"/>
  <c r="B451" i="33" s="1"/>
  <c r="B452" i="33" s="1"/>
  <c r="B453" i="33" s="1"/>
  <c r="B454" i="33" s="1"/>
  <c r="B455" i="33" s="1"/>
  <c r="B456" i="33" s="1"/>
  <c r="B457" i="33" s="1"/>
  <c r="B458" i="33" s="1"/>
  <c r="B459" i="33" s="1"/>
  <c r="B460" i="33" s="1"/>
  <c r="B461" i="33" s="1"/>
  <c r="B462" i="33" s="1"/>
  <c r="B463" i="33" s="1"/>
  <c r="B464" i="33" s="1"/>
  <c r="B465" i="33" s="1"/>
  <c r="B466" i="33" s="1"/>
  <c r="B467" i="33" s="1"/>
  <c r="B468" i="33" s="1"/>
  <c r="B469" i="33" s="1"/>
  <c r="B470" i="33" s="1"/>
  <c r="B471" i="33" s="1"/>
  <c r="B472" i="33" s="1"/>
  <c r="B473" i="33" s="1"/>
  <c r="B474" i="33" s="1"/>
  <c r="B475" i="33" s="1"/>
  <c r="B476" i="33" s="1"/>
  <c r="B477" i="33" s="1"/>
  <c r="B478" i="33" s="1"/>
  <c r="B479" i="33" s="1"/>
  <c r="B480" i="33" s="1"/>
  <c r="B481" i="33" s="1"/>
  <c r="B482" i="33" s="1"/>
  <c r="B483" i="33" s="1"/>
  <c r="B484" i="33" s="1"/>
  <c r="B485" i="33" s="1"/>
  <c r="B486" i="33" s="1"/>
  <c r="B487" i="33" s="1"/>
  <c r="B488" i="33" s="1"/>
  <c r="B489" i="33" s="1"/>
  <c r="B490" i="33" s="1"/>
  <c r="B491" i="33" s="1"/>
  <c r="B492" i="33" s="1"/>
  <c r="B493" i="33" s="1"/>
  <c r="B494" i="33" s="1"/>
  <c r="B495" i="33" s="1"/>
  <c r="B496" i="33" s="1"/>
  <c r="B497" i="33" s="1"/>
  <c r="B498" i="33" s="1"/>
  <c r="B499" i="33" s="1"/>
  <c r="B500" i="33" s="1"/>
  <c r="B501" i="33" s="1"/>
  <c r="B502" i="33" s="1"/>
  <c r="B503" i="33" s="1"/>
  <c r="B504" i="33" s="1"/>
  <c r="B505" i="33" s="1"/>
  <c r="B506" i="33" s="1"/>
  <c r="B507" i="33" s="1"/>
  <c r="B508" i="33" s="1"/>
  <c r="B509" i="33" s="1"/>
  <c r="B510" i="33" s="1"/>
  <c r="B511" i="33" s="1"/>
  <c r="B512" i="33" s="1"/>
  <c r="B513" i="33" s="1"/>
  <c r="B514" i="33" s="1"/>
  <c r="B515" i="33" s="1"/>
  <c r="B516" i="33" s="1"/>
  <c r="B517" i="33" s="1"/>
  <c r="B518" i="33" s="1"/>
  <c r="B519" i="33" s="1"/>
  <c r="B520" i="33" s="1"/>
  <c r="B521" i="33" s="1"/>
  <c r="B522" i="33" s="1"/>
  <c r="B523" i="33" s="1"/>
  <c r="B524" i="33" s="1"/>
  <c r="B525" i="33" s="1"/>
  <c r="B526" i="33" s="1"/>
  <c r="B527" i="33" s="1"/>
  <c r="B528" i="33" s="1"/>
  <c r="B529" i="33" s="1"/>
  <c r="B530" i="33" s="1"/>
  <c r="B531" i="33" s="1"/>
  <c r="B532" i="33" s="1"/>
  <c r="B533" i="33" s="1"/>
  <c r="B534" i="33" s="1"/>
  <c r="B535" i="33" s="1"/>
  <c r="B536" i="33" s="1"/>
  <c r="B537" i="33" s="1"/>
  <c r="B538" i="33" s="1"/>
  <c r="B539" i="33" s="1"/>
  <c r="B540" i="33" s="1"/>
  <c r="B541" i="33" s="1"/>
  <c r="B542" i="33" s="1"/>
  <c r="B543" i="33" s="1"/>
  <c r="B544" i="33" s="1"/>
  <c r="B545" i="33" s="1"/>
  <c r="B546" i="33" s="1"/>
  <c r="B547" i="33" s="1"/>
  <c r="B548" i="33" s="1"/>
  <c r="B549" i="33" s="1"/>
  <c r="B550" i="33" s="1"/>
  <c r="B551" i="33" s="1"/>
  <c r="B552" i="33" s="1"/>
  <c r="B553" i="33" s="1"/>
  <c r="B554" i="33" s="1"/>
  <c r="B555" i="33" s="1"/>
  <c r="B556" i="33" s="1"/>
  <c r="B557" i="33" s="1"/>
  <c r="B558" i="33" s="1"/>
  <c r="B559" i="33" s="1"/>
  <c r="B560" i="33" s="1"/>
  <c r="B561" i="33" s="1"/>
  <c r="B562" i="33" s="1"/>
  <c r="B563" i="33" s="1"/>
  <c r="B564" i="33" s="1"/>
  <c r="B565" i="33" s="1"/>
  <c r="B566" i="33" s="1"/>
  <c r="B567" i="33" s="1"/>
  <c r="B568" i="33" s="1"/>
  <c r="B569" i="33" s="1"/>
  <c r="B570" i="33" s="1"/>
  <c r="B571" i="33" s="1"/>
  <c r="B572" i="33" s="1"/>
  <c r="B573" i="33" s="1"/>
  <c r="B574" i="33" s="1"/>
  <c r="B575" i="33" s="1"/>
  <c r="B576" i="33" s="1"/>
  <c r="B577" i="33" s="1"/>
  <c r="B578" i="33" s="1"/>
  <c r="B579" i="33" s="1"/>
  <c r="B580" i="33" s="1"/>
  <c r="B581" i="33" s="1"/>
  <c r="B582" i="33" s="1"/>
  <c r="B583" i="33" s="1"/>
  <c r="B584" i="33" s="1"/>
  <c r="B585" i="33" s="1"/>
  <c r="B586" i="33" s="1"/>
  <c r="B587" i="33" s="1"/>
  <c r="B588" i="33" s="1"/>
  <c r="B589" i="33" s="1"/>
  <c r="B590" i="33" s="1"/>
  <c r="B591" i="33" s="1"/>
  <c r="B592" i="33" s="1"/>
  <c r="B593" i="33" s="1"/>
  <c r="B594" i="33" s="1"/>
  <c r="B595" i="33" s="1"/>
  <c r="B596" i="33" s="1"/>
  <c r="B597" i="33" s="1"/>
  <c r="B598" i="33" s="1"/>
  <c r="N37" i="11"/>
  <c r="B22" i="21"/>
  <c r="B22" i="37"/>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60" i="37" s="1"/>
  <c r="B61" i="37" s="1"/>
  <c r="B62" i="37" s="1"/>
  <c r="B63" i="37" s="1"/>
  <c r="B64" i="37" s="1"/>
  <c r="B65" i="37" s="1"/>
  <c r="B66" i="37" s="1"/>
  <c r="B67" i="37" s="1"/>
  <c r="B68" i="37" s="1"/>
  <c r="B69" i="37" s="1"/>
  <c r="B70" i="37" s="1"/>
  <c r="B71" i="37" s="1"/>
  <c r="B72" i="37" s="1"/>
  <c r="B73" i="37" s="1"/>
  <c r="B74" i="37" s="1"/>
  <c r="B75" i="37" s="1"/>
  <c r="B76" i="37" s="1"/>
  <c r="B77" i="37" s="1"/>
  <c r="B78" i="37" s="1"/>
  <c r="B79" i="37" s="1"/>
  <c r="B80" i="37" s="1"/>
  <c r="B81" i="37" s="1"/>
  <c r="B82" i="37" s="1"/>
  <c r="B83" i="37" s="1"/>
  <c r="B84" i="37" s="1"/>
  <c r="B85" i="37" s="1"/>
  <c r="B86" i="37" s="1"/>
  <c r="B87" i="37" s="1"/>
  <c r="B88" i="37" s="1"/>
  <c r="B89" i="37" s="1"/>
  <c r="B90" i="37" s="1"/>
  <c r="B91" i="37" s="1"/>
  <c r="B92" i="37" s="1"/>
  <c r="B93" i="37" s="1"/>
  <c r="B94" i="37" s="1"/>
  <c r="B95" i="37" s="1"/>
  <c r="B96" i="37" s="1"/>
  <c r="B97" i="37" s="1"/>
  <c r="B98" i="37" s="1"/>
  <c r="B99" i="37" s="1"/>
  <c r="B100" i="37" s="1"/>
  <c r="B101" i="37" s="1"/>
  <c r="B102" i="37" s="1"/>
  <c r="B103" i="37" s="1"/>
  <c r="B104" i="37" s="1"/>
  <c r="B105" i="37" s="1"/>
  <c r="B106" i="37" s="1"/>
  <c r="B107" i="37" s="1"/>
  <c r="B108" i="37" s="1"/>
  <c r="B109" i="37" s="1"/>
  <c r="B110" i="37" s="1"/>
  <c r="B111" i="37" s="1"/>
  <c r="B112" i="37" s="1"/>
  <c r="B113" i="37" s="1"/>
  <c r="B114" i="37" s="1"/>
  <c r="B115" i="37" s="1"/>
  <c r="B116" i="37" s="1"/>
  <c r="B117" i="37" s="1"/>
  <c r="B118" i="37" s="1"/>
  <c r="B119" i="37" s="1"/>
  <c r="B120" i="37" s="1"/>
  <c r="B121" i="37" s="1"/>
  <c r="B122" i="37" s="1"/>
  <c r="B123" i="37" s="1"/>
  <c r="B124" i="37" s="1"/>
  <c r="B125" i="37" s="1"/>
  <c r="B126" i="37" s="1"/>
  <c r="B127" i="37" s="1"/>
  <c r="B128" i="37" s="1"/>
  <c r="B129" i="37" s="1"/>
  <c r="B130" i="37" s="1"/>
  <c r="B131" i="37" s="1"/>
  <c r="B132" i="37" s="1"/>
  <c r="B133" i="37" s="1"/>
  <c r="B134" i="37" s="1"/>
  <c r="B135" i="37" s="1"/>
  <c r="B136" i="37" s="1"/>
  <c r="B137" i="37" s="1"/>
  <c r="B138" i="37" s="1"/>
  <c r="B139" i="37" s="1"/>
  <c r="B140" i="37" s="1"/>
  <c r="B141" i="37" s="1"/>
  <c r="B142" i="37" s="1"/>
  <c r="B143" i="37" s="1"/>
  <c r="B144" i="37" s="1"/>
  <c r="B145" i="37" s="1"/>
  <c r="B146" i="37" s="1"/>
  <c r="B147" i="37" s="1"/>
  <c r="B148" i="37" s="1"/>
  <c r="B149" i="37" s="1"/>
  <c r="B150" i="37" s="1"/>
  <c r="B151" i="37" s="1"/>
  <c r="B152" i="37" s="1"/>
  <c r="B153" i="37" s="1"/>
  <c r="B154" i="37" s="1"/>
  <c r="B155" i="37" s="1"/>
  <c r="B156" i="37" s="1"/>
  <c r="B157" i="37" s="1"/>
  <c r="B158" i="37" s="1"/>
  <c r="B159" i="37" s="1"/>
  <c r="B160" i="37" s="1"/>
  <c r="B161" i="37" s="1"/>
  <c r="B162" i="37" s="1"/>
  <c r="B163" i="37" s="1"/>
  <c r="B164" i="37" s="1"/>
  <c r="B165" i="37" s="1"/>
  <c r="B166" i="37" s="1"/>
  <c r="B167" i="37" s="1"/>
  <c r="B168" i="37" s="1"/>
  <c r="B169" i="37" s="1"/>
  <c r="B170" i="37" s="1"/>
  <c r="B171" i="37" s="1"/>
  <c r="B172" i="37" s="1"/>
  <c r="B173" i="37" s="1"/>
  <c r="B174" i="37" s="1"/>
  <c r="B175" i="37" s="1"/>
  <c r="B176" i="37" s="1"/>
  <c r="B177" i="37" s="1"/>
  <c r="B178" i="37" s="1"/>
  <c r="B179" i="37" s="1"/>
  <c r="B180" i="37" s="1"/>
  <c r="B181" i="37" s="1"/>
  <c r="B182" i="37" s="1"/>
  <c r="B183" i="37" s="1"/>
  <c r="B184" i="37" s="1"/>
  <c r="B185" i="37" s="1"/>
  <c r="B186" i="37" s="1"/>
  <c r="B187" i="37" s="1"/>
  <c r="B188" i="37" s="1"/>
  <c r="B189" i="37" s="1"/>
  <c r="B190" i="37" s="1"/>
  <c r="B191" i="37" s="1"/>
  <c r="B192" i="37" s="1"/>
  <c r="B193" i="37" s="1"/>
  <c r="B194" i="37" s="1"/>
  <c r="B195" i="37" s="1"/>
  <c r="B196" i="37" s="1"/>
  <c r="B197" i="37" s="1"/>
  <c r="B198" i="37" s="1"/>
  <c r="B199" i="37" s="1"/>
  <c r="B200" i="37" s="1"/>
  <c r="B201" i="37" s="1"/>
  <c r="B202" i="37" s="1"/>
  <c r="B203" i="37" s="1"/>
  <c r="B204" i="37" s="1"/>
  <c r="B205" i="37" s="1"/>
  <c r="B206" i="37" s="1"/>
  <c r="B207" i="37" s="1"/>
  <c r="B208" i="37" s="1"/>
  <c r="B209" i="37" s="1"/>
  <c r="B210" i="37" s="1"/>
  <c r="B211" i="37" s="1"/>
  <c r="B212" i="37" s="1"/>
  <c r="B213" i="37" s="1"/>
  <c r="B214" i="37" s="1"/>
  <c r="B215" i="37" s="1"/>
  <c r="B216" i="37" s="1"/>
  <c r="B217" i="37" s="1"/>
  <c r="B218" i="37" s="1"/>
  <c r="B219" i="37" s="1"/>
  <c r="B220" i="37" s="1"/>
  <c r="B221" i="37" s="1"/>
  <c r="B222" i="37" s="1"/>
  <c r="B223" i="37" s="1"/>
  <c r="B224" i="37" s="1"/>
  <c r="B225" i="37" s="1"/>
  <c r="B226" i="37" s="1"/>
  <c r="B227" i="37" s="1"/>
  <c r="B228" i="37" s="1"/>
  <c r="B229" i="37" s="1"/>
  <c r="B230" i="37" s="1"/>
  <c r="B231" i="37" s="1"/>
  <c r="B232" i="37" s="1"/>
  <c r="B233" i="37" s="1"/>
  <c r="B234" i="37" s="1"/>
  <c r="B235" i="37" s="1"/>
  <c r="B236" i="37" s="1"/>
  <c r="B237" i="37" s="1"/>
  <c r="B238" i="37" s="1"/>
  <c r="B239" i="37" s="1"/>
  <c r="B240" i="37" s="1"/>
  <c r="B241" i="37" s="1"/>
  <c r="B242" i="37" s="1"/>
  <c r="B243" i="37" s="1"/>
  <c r="B244" i="37" s="1"/>
  <c r="B245" i="37" s="1"/>
  <c r="B246" i="37" s="1"/>
  <c r="B247" i="37" s="1"/>
  <c r="B248" i="37" s="1"/>
  <c r="B249" i="37" s="1"/>
  <c r="B250" i="37" s="1"/>
  <c r="B251" i="37" s="1"/>
  <c r="B252" i="37" s="1"/>
  <c r="B253" i="37" s="1"/>
  <c r="B254" i="37" s="1"/>
  <c r="B255" i="37" s="1"/>
  <c r="B256" i="37" s="1"/>
  <c r="B257" i="37" s="1"/>
  <c r="B258" i="37" s="1"/>
  <c r="B259" i="37" s="1"/>
  <c r="B260" i="37" s="1"/>
  <c r="B261" i="37" s="1"/>
  <c r="B262" i="37" s="1"/>
  <c r="B263" i="37" s="1"/>
  <c r="B264" i="37" s="1"/>
  <c r="B265" i="37" s="1"/>
  <c r="B266" i="37" s="1"/>
  <c r="B267" i="37" s="1"/>
  <c r="B268" i="37" s="1"/>
  <c r="B269" i="37" s="1"/>
  <c r="B270" i="37" s="1"/>
  <c r="B271" i="37" s="1"/>
  <c r="B272" i="37" s="1"/>
  <c r="B273" i="37" s="1"/>
  <c r="B274" i="37" s="1"/>
  <c r="B275" i="37" s="1"/>
  <c r="B276" i="37" s="1"/>
  <c r="B277" i="37" s="1"/>
  <c r="B278" i="37" s="1"/>
  <c r="B279" i="37" s="1"/>
  <c r="B280" i="37" s="1"/>
  <c r="B281" i="37" s="1"/>
  <c r="B282" i="37" s="1"/>
  <c r="B283" i="37" s="1"/>
  <c r="B284" i="37" s="1"/>
  <c r="B285" i="37" s="1"/>
  <c r="B286" i="37" s="1"/>
  <c r="B287" i="37" s="1"/>
  <c r="B288" i="37" s="1"/>
  <c r="B289" i="37" s="1"/>
  <c r="B290" i="37" s="1"/>
  <c r="B291" i="37" s="1"/>
  <c r="B292" i="37" s="1"/>
  <c r="B293" i="37" s="1"/>
  <c r="B294" i="37" s="1"/>
  <c r="B295" i="37" s="1"/>
  <c r="B296" i="37" s="1"/>
  <c r="B297" i="37" s="1"/>
  <c r="B298" i="37" s="1"/>
  <c r="B299" i="37" s="1"/>
  <c r="B300" i="37" s="1"/>
  <c r="B301" i="37" s="1"/>
  <c r="B302" i="37" s="1"/>
  <c r="B303" i="37" s="1"/>
  <c r="B304" i="37" s="1"/>
  <c r="B305" i="37" s="1"/>
  <c r="B306" i="37" s="1"/>
  <c r="B307" i="37" s="1"/>
  <c r="B308" i="37" s="1"/>
  <c r="B309" i="37" s="1"/>
  <c r="B310" i="37" s="1"/>
  <c r="B311" i="37" s="1"/>
  <c r="B312" i="37" s="1"/>
  <c r="B313" i="37" s="1"/>
  <c r="B314" i="37" s="1"/>
  <c r="B315" i="37" s="1"/>
  <c r="B316" i="37" s="1"/>
  <c r="B317" i="37" s="1"/>
  <c r="B318" i="37" s="1"/>
  <c r="B319" i="37" s="1"/>
  <c r="B320" i="37" s="1"/>
  <c r="B321" i="37" s="1"/>
  <c r="B322" i="37" s="1"/>
  <c r="B323" i="37" s="1"/>
  <c r="B324" i="37" s="1"/>
  <c r="B325" i="37" s="1"/>
  <c r="B326" i="37" s="1"/>
  <c r="B327" i="37" s="1"/>
  <c r="B328" i="37" s="1"/>
  <c r="B329" i="37" s="1"/>
  <c r="B330" i="37" s="1"/>
  <c r="B331" i="37" s="1"/>
  <c r="B332" i="37" s="1"/>
  <c r="B333" i="37" s="1"/>
  <c r="B334" i="37" s="1"/>
  <c r="B335" i="37" s="1"/>
  <c r="B336" i="37" s="1"/>
  <c r="B337" i="37" s="1"/>
  <c r="B338" i="37" s="1"/>
  <c r="B339" i="37" s="1"/>
  <c r="B340" i="37" s="1"/>
  <c r="B341" i="37" s="1"/>
  <c r="B342" i="37" s="1"/>
  <c r="B343" i="37" s="1"/>
  <c r="B344" i="37" s="1"/>
  <c r="B345" i="37" s="1"/>
  <c r="B346" i="37" s="1"/>
  <c r="B347" i="37" s="1"/>
  <c r="B348" i="37" s="1"/>
  <c r="B349" i="37" s="1"/>
  <c r="B350" i="37" s="1"/>
  <c r="B351" i="37" s="1"/>
  <c r="B352" i="37" s="1"/>
  <c r="B353" i="37" s="1"/>
  <c r="B354" i="37" s="1"/>
  <c r="B355" i="37" s="1"/>
  <c r="B356" i="37" s="1"/>
  <c r="B357" i="37" s="1"/>
  <c r="B358" i="37" s="1"/>
  <c r="B359" i="37" s="1"/>
  <c r="B360" i="37" s="1"/>
  <c r="B361" i="37" s="1"/>
  <c r="B362" i="37" s="1"/>
  <c r="B363" i="37" s="1"/>
  <c r="B364" i="37" s="1"/>
  <c r="B365" i="37" s="1"/>
  <c r="B366" i="37" s="1"/>
  <c r="B367" i="37" s="1"/>
  <c r="B368" i="37" s="1"/>
  <c r="B369" i="37" s="1"/>
  <c r="B370" i="37" s="1"/>
  <c r="B371" i="37" s="1"/>
  <c r="B372" i="37" s="1"/>
  <c r="B373" i="37" s="1"/>
  <c r="B374" i="37" s="1"/>
  <c r="B375" i="37" s="1"/>
  <c r="B376" i="37" s="1"/>
  <c r="B377" i="37" s="1"/>
  <c r="B378" i="37" s="1"/>
  <c r="B379" i="37" s="1"/>
  <c r="B380" i="37" s="1"/>
  <c r="B381" i="37" s="1"/>
  <c r="B382" i="37" s="1"/>
  <c r="B383" i="37" s="1"/>
  <c r="B384" i="37" s="1"/>
  <c r="B385" i="37" s="1"/>
  <c r="B386" i="37" s="1"/>
  <c r="B387" i="37" s="1"/>
  <c r="B388" i="37" s="1"/>
  <c r="B389" i="37" s="1"/>
  <c r="B390" i="37" s="1"/>
  <c r="B391" i="37" s="1"/>
  <c r="B392" i="37" s="1"/>
  <c r="B393" i="37" s="1"/>
  <c r="B394" i="37" s="1"/>
  <c r="B395" i="37" s="1"/>
  <c r="B396" i="37" s="1"/>
  <c r="B397" i="37" s="1"/>
  <c r="B398" i="37" s="1"/>
  <c r="B399" i="37" s="1"/>
  <c r="B400" i="37" s="1"/>
  <c r="B401" i="37" s="1"/>
  <c r="B402" i="37" s="1"/>
  <c r="B403" i="37" s="1"/>
  <c r="B404" i="37" s="1"/>
  <c r="B405" i="37" s="1"/>
  <c r="B406" i="37" s="1"/>
  <c r="B407" i="37" s="1"/>
  <c r="B408" i="37" s="1"/>
  <c r="B409" i="37" s="1"/>
  <c r="B410" i="37" s="1"/>
  <c r="B411" i="37" s="1"/>
  <c r="B412" i="37" s="1"/>
  <c r="B413" i="37" s="1"/>
  <c r="B414" i="37" s="1"/>
  <c r="B415" i="37" s="1"/>
  <c r="B416" i="37" s="1"/>
  <c r="B417" i="37" s="1"/>
  <c r="B418" i="37" s="1"/>
  <c r="B419" i="37" s="1"/>
  <c r="B420" i="37" s="1"/>
  <c r="B421" i="37" s="1"/>
  <c r="B422" i="37" s="1"/>
  <c r="B423" i="37" s="1"/>
  <c r="B424" i="37" s="1"/>
  <c r="B425" i="37" s="1"/>
  <c r="B426" i="37" s="1"/>
  <c r="B427" i="37" s="1"/>
  <c r="B428" i="37" s="1"/>
  <c r="B429" i="37" s="1"/>
  <c r="B430" i="37" s="1"/>
  <c r="B431" i="37" s="1"/>
  <c r="B432" i="37" s="1"/>
  <c r="B433" i="37" s="1"/>
  <c r="B434" i="37" s="1"/>
  <c r="B435" i="37" s="1"/>
  <c r="B436" i="37" s="1"/>
  <c r="B437" i="37" s="1"/>
  <c r="B438" i="37" s="1"/>
  <c r="B439" i="37" s="1"/>
  <c r="B440" i="37" s="1"/>
  <c r="B441" i="37" s="1"/>
  <c r="B442" i="37" s="1"/>
  <c r="B443" i="37" s="1"/>
  <c r="B444" i="37" s="1"/>
  <c r="B445" i="37" s="1"/>
  <c r="B446" i="37" s="1"/>
  <c r="B447" i="37" s="1"/>
  <c r="B448" i="37" s="1"/>
  <c r="B449" i="37" s="1"/>
  <c r="B450" i="37" s="1"/>
  <c r="B451" i="37" s="1"/>
  <c r="B452" i="37" s="1"/>
  <c r="B453" i="37" s="1"/>
  <c r="B454" i="37" s="1"/>
  <c r="B455" i="37" s="1"/>
  <c r="B456" i="37" s="1"/>
  <c r="B457" i="37" s="1"/>
  <c r="B458" i="37" s="1"/>
  <c r="B459" i="37" s="1"/>
  <c r="B460" i="37" s="1"/>
  <c r="B461" i="37" s="1"/>
  <c r="B462" i="37" s="1"/>
  <c r="B463" i="37" s="1"/>
  <c r="B464" i="37" s="1"/>
  <c r="B465" i="37" s="1"/>
  <c r="B466" i="37" s="1"/>
  <c r="B467" i="37" s="1"/>
  <c r="B468" i="37" s="1"/>
  <c r="B469" i="37" s="1"/>
  <c r="B470" i="37" s="1"/>
  <c r="B471" i="37" s="1"/>
  <c r="B472" i="37" s="1"/>
  <c r="B473" i="37" s="1"/>
  <c r="B474" i="37" s="1"/>
  <c r="B475" i="37" s="1"/>
  <c r="B476" i="37" s="1"/>
  <c r="B477" i="37" s="1"/>
  <c r="B478" i="37" s="1"/>
  <c r="B479" i="37" s="1"/>
  <c r="B480" i="37" s="1"/>
  <c r="B481" i="37" s="1"/>
  <c r="B482" i="37" s="1"/>
  <c r="B483" i="37" s="1"/>
  <c r="B484" i="37" s="1"/>
  <c r="B485" i="37" s="1"/>
  <c r="B486" i="37" s="1"/>
  <c r="B487" i="37" s="1"/>
  <c r="B488" i="37" s="1"/>
  <c r="B489" i="37" s="1"/>
  <c r="B490" i="37" s="1"/>
  <c r="B491" i="37" s="1"/>
  <c r="B492" i="37" s="1"/>
  <c r="B493" i="37" s="1"/>
  <c r="B494" i="37" s="1"/>
  <c r="B495" i="37" s="1"/>
  <c r="B496" i="37" s="1"/>
  <c r="B497" i="37" s="1"/>
  <c r="B498" i="37" s="1"/>
  <c r="B499" i="37" s="1"/>
  <c r="B500" i="37" s="1"/>
  <c r="B501" i="37" s="1"/>
  <c r="B502" i="37" s="1"/>
  <c r="B503" i="37" s="1"/>
  <c r="B504" i="37" s="1"/>
  <c r="B505" i="37" s="1"/>
  <c r="B506" i="37" s="1"/>
  <c r="B507" i="37" s="1"/>
  <c r="B508" i="37" s="1"/>
  <c r="B509" i="37" s="1"/>
  <c r="B510" i="37" s="1"/>
  <c r="B511" i="37" s="1"/>
  <c r="B512" i="37" s="1"/>
  <c r="B513" i="37" s="1"/>
  <c r="B514" i="37" s="1"/>
  <c r="B515" i="37" s="1"/>
  <c r="B516" i="37" s="1"/>
  <c r="B517" i="37" s="1"/>
  <c r="B518" i="37" s="1"/>
  <c r="B519" i="37" s="1"/>
  <c r="B520" i="37" s="1"/>
  <c r="B521" i="37" s="1"/>
  <c r="B522" i="37" s="1"/>
  <c r="B523" i="37" s="1"/>
  <c r="B524" i="37" s="1"/>
  <c r="B525" i="37" s="1"/>
  <c r="B526" i="37" s="1"/>
  <c r="B527" i="37" s="1"/>
  <c r="B528" i="37" s="1"/>
  <c r="B529" i="37" s="1"/>
  <c r="B530" i="37" s="1"/>
  <c r="B531" i="37" s="1"/>
  <c r="B532" i="37" s="1"/>
  <c r="B533" i="37" s="1"/>
  <c r="B534" i="37" s="1"/>
  <c r="B535" i="37" s="1"/>
  <c r="B536" i="37" s="1"/>
  <c r="B537" i="37" s="1"/>
  <c r="B538" i="37" s="1"/>
  <c r="B539" i="37" s="1"/>
  <c r="B540" i="37" s="1"/>
  <c r="B541" i="37" s="1"/>
  <c r="B542" i="37" s="1"/>
  <c r="B543" i="37" s="1"/>
  <c r="B544" i="37" s="1"/>
  <c r="B545" i="37" s="1"/>
  <c r="B546" i="37" s="1"/>
  <c r="B547" i="37" s="1"/>
  <c r="B548" i="37" s="1"/>
  <c r="B549" i="37" s="1"/>
  <c r="B550" i="37" s="1"/>
  <c r="B551" i="37" s="1"/>
  <c r="B552" i="37" s="1"/>
  <c r="B553" i="37" s="1"/>
  <c r="B554" i="37" s="1"/>
  <c r="B555" i="37" s="1"/>
  <c r="B556" i="37" s="1"/>
  <c r="B557" i="37" s="1"/>
  <c r="B558" i="37" s="1"/>
  <c r="B559" i="37" s="1"/>
  <c r="B560" i="37" s="1"/>
  <c r="B561" i="37" s="1"/>
  <c r="B562" i="37" s="1"/>
  <c r="B563" i="37" s="1"/>
  <c r="B564" i="37" s="1"/>
  <c r="B565" i="37" s="1"/>
  <c r="B566" i="37" s="1"/>
  <c r="B567" i="37" s="1"/>
  <c r="B568" i="37" s="1"/>
  <c r="B569" i="37" s="1"/>
  <c r="B570" i="37" s="1"/>
  <c r="B571" i="37" s="1"/>
  <c r="B572" i="37" s="1"/>
  <c r="B573" i="37" s="1"/>
  <c r="B574" i="37" s="1"/>
  <c r="B575" i="37" s="1"/>
  <c r="B576" i="37" s="1"/>
  <c r="B577" i="37" s="1"/>
  <c r="B578" i="37" s="1"/>
  <c r="B579" i="37" s="1"/>
  <c r="B580" i="37" s="1"/>
  <c r="B581" i="37" s="1"/>
  <c r="B582" i="37" s="1"/>
  <c r="B583" i="37" s="1"/>
  <c r="B584" i="37" s="1"/>
  <c r="B585" i="37" s="1"/>
  <c r="B586" i="37" s="1"/>
  <c r="B587" i="37" s="1"/>
  <c r="B588" i="37" s="1"/>
  <c r="B589" i="37" s="1"/>
  <c r="B590" i="37" s="1"/>
  <c r="B591" i="37" s="1"/>
  <c r="B592" i="37" s="1"/>
  <c r="B593" i="37" s="1"/>
  <c r="B594" i="37" s="1"/>
  <c r="B595" i="37" s="1"/>
  <c r="B596" i="37" s="1"/>
  <c r="B597" i="37" s="1"/>
  <c r="B598" i="37" s="1"/>
  <c r="I40" i="14" s="1"/>
  <c r="B23" i="28"/>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B93" i="28" s="1"/>
  <c r="B94" i="28" s="1"/>
  <c r="B95" i="28" s="1"/>
  <c r="B96" i="28" s="1"/>
  <c r="B97" i="28" s="1"/>
  <c r="B98" i="28" s="1"/>
  <c r="B99" i="28" s="1"/>
  <c r="B100" i="28" s="1"/>
  <c r="B101" i="28" s="1"/>
  <c r="B102" i="28" s="1"/>
  <c r="B103" i="28" s="1"/>
  <c r="B104" i="28" s="1"/>
  <c r="B105" i="28" s="1"/>
  <c r="B106" i="28" s="1"/>
  <c r="B107" i="28" s="1"/>
  <c r="B108" i="28" s="1"/>
  <c r="B109" i="28" s="1"/>
  <c r="B110" i="28" s="1"/>
  <c r="B111" i="28" s="1"/>
  <c r="B112" i="28" s="1"/>
  <c r="B113" i="28" s="1"/>
  <c r="B114" i="28" s="1"/>
  <c r="B115" i="28" s="1"/>
  <c r="B116" i="28" s="1"/>
  <c r="B117" i="28" s="1"/>
  <c r="B118" i="28" s="1"/>
  <c r="B119" i="28" s="1"/>
  <c r="B120" i="28" s="1"/>
  <c r="B121" i="28" s="1"/>
  <c r="B122" i="28" s="1"/>
  <c r="B123" i="28" s="1"/>
  <c r="B124" i="28" s="1"/>
  <c r="B125" i="28" s="1"/>
  <c r="B126" i="28" s="1"/>
  <c r="B127" i="28" s="1"/>
  <c r="B128" i="28" s="1"/>
  <c r="B129" i="28" s="1"/>
  <c r="B130" i="28" s="1"/>
  <c r="B131" i="28" s="1"/>
  <c r="B132" i="28" s="1"/>
  <c r="B133" i="28" s="1"/>
  <c r="B134" i="28" s="1"/>
  <c r="B135" i="28" s="1"/>
  <c r="B136" i="28" s="1"/>
  <c r="B137" i="28" s="1"/>
  <c r="B138" i="28" s="1"/>
  <c r="B139" i="28" s="1"/>
  <c r="B140" i="28" s="1"/>
  <c r="B141" i="28" s="1"/>
  <c r="B142" i="28" s="1"/>
  <c r="B143" i="28" s="1"/>
  <c r="B144" i="28" s="1"/>
  <c r="B145" i="28" s="1"/>
  <c r="B146" i="28" s="1"/>
  <c r="B147" i="28" s="1"/>
  <c r="B148" i="28" s="1"/>
  <c r="B149" i="28" s="1"/>
  <c r="B150" i="28" s="1"/>
  <c r="B151" i="28" s="1"/>
  <c r="B152" i="28" s="1"/>
  <c r="B153" i="28" s="1"/>
  <c r="B154" i="28" s="1"/>
  <c r="B155" i="28" s="1"/>
  <c r="B156" i="28" s="1"/>
  <c r="B157" i="28" s="1"/>
  <c r="B158" i="28" s="1"/>
  <c r="B159" i="28" s="1"/>
  <c r="B160" i="28" s="1"/>
  <c r="B161" i="28" s="1"/>
  <c r="B162" i="28" s="1"/>
  <c r="B163" i="28" s="1"/>
  <c r="B164" i="28" s="1"/>
  <c r="B165" i="28" s="1"/>
  <c r="B166" i="28" s="1"/>
  <c r="B167" i="28" s="1"/>
  <c r="B168" i="28" s="1"/>
  <c r="B169" i="28" s="1"/>
  <c r="B170" i="28" s="1"/>
  <c r="B171" i="28" s="1"/>
  <c r="B172" i="28" s="1"/>
  <c r="B173" i="28" s="1"/>
  <c r="B174" i="28" s="1"/>
  <c r="B175" i="28" s="1"/>
  <c r="B176" i="28" s="1"/>
  <c r="B177" i="28" s="1"/>
  <c r="B178" i="28" s="1"/>
  <c r="B179" i="28" s="1"/>
  <c r="B180" i="28" s="1"/>
  <c r="B181" i="28" s="1"/>
  <c r="B182" i="28" s="1"/>
  <c r="B183" i="28" s="1"/>
  <c r="B184" i="28" s="1"/>
  <c r="B185" i="28" s="1"/>
  <c r="B186" i="28" s="1"/>
  <c r="B187" i="28" s="1"/>
  <c r="B188" i="28" s="1"/>
  <c r="B189" i="28" s="1"/>
  <c r="B190" i="28" s="1"/>
  <c r="B191" i="28" s="1"/>
  <c r="B192" i="28" s="1"/>
  <c r="B193" i="28" s="1"/>
  <c r="B194" i="28" s="1"/>
  <c r="B195" i="28" s="1"/>
  <c r="B196" i="28" s="1"/>
  <c r="B197" i="28" s="1"/>
  <c r="B198" i="28" s="1"/>
  <c r="B199" i="28" s="1"/>
  <c r="B200" i="28" s="1"/>
  <c r="B201" i="28" s="1"/>
  <c r="B202" i="28" s="1"/>
  <c r="B203" i="28" s="1"/>
  <c r="B204" i="28" s="1"/>
  <c r="B205" i="28" s="1"/>
  <c r="B206" i="28" s="1"/>
  <c r="B207" i="28" s="1"/>
  <c r="B208" i="28" s="1"/>
  <c r="B209" i="28" s="1"/>
  <c r="B210" i="28" s="1"/>
  <c r="B211" i="28" s="1"/>
  <c r="B212" i="28" s="1"/>
  <c r="B213" i="28" s="1"/>
  <c r="B214" i="28" s="1"/>
  <c r="B215" i="28" s="1"/>
  <c r="B216" i="28" s="1"/>
  <c r="B217" i="28" s="1"/>
  <c r="B218" i="28" s="1"/>
  <c r="B219" i="28" s="1"/>
  <c r="B220" i="28" s="1"/>
  <c r="B221" i="28" s="1"/>
  <c r="B222" i="28" s="1"/>
  <c r="B223" i="28" s="1"/>
  <c r="B224" i="28" s="1"/>
  <c r="B225" i="28" s="1"/>
  <c r="B226" i="28" s="1"/>
  <c r="B227" i="28" s="1"/>
  <c r="B228" i="28" s="1"/>
  <c r="B229" i="28" s="1"/>
  <c r="B230" i="28" s="1"/>
  <c r="B231" i="28" s="1"/>
  <c r="B232" i="28" s="1"/>
  <c r="B233" i="28" s="1"/>
  <c r="B234" i="28" s="1"/>
  <c r="B235" i="28" s="1"/>
  <c r="B236" i="28" s="1"/>
  <c r="B237" i="28" s="1"/>
  <c r="B238" i="28" s="1"/>
  <c r="B239" i="28" s="1"/>
  <c r="B240" i="28" s="1"/>
  <c r="B241" i="28" s="1"/>
  <c r="B242" i="28" s="1"/>
  <c r="B243" i="28" s="1"/>
  <c r="B244" i="28" s="1"/>
  <c r="B245" i="28" s="1"/>
  <c r="B246" i="28" s="1"/>
  <c r="B247" i="28" s="1"/>
  <c r="B248" i="28" s="1"/>
  <c r="B249" i="28" s="1"/>
  <c r="B250" i="28" s="1"/>
  <c r="B251" i="28" s="1"/>
  <c r="B252" i="28" s="1"/>
  <c r="B253" i="28" s="1"/>
  <c r="B254" i="28" s="1"/>
  <c r="B255" i="28" s="1"/>
  <c r="B256" i="28" s="1"/>
  <c r="B257" i="28" s="1"/>
  <c r="B258" i="28" s="1"/>
  <c r="B259" i="28" s="1"/>
  <c r="B260" i="28" s="1"/>
  <c r="B261" i="28" s="1"/>
  <c r="B262" i="28" s="1"/>
  <c r="B263" i="28" s="1"/>
  <c r="B264" i="28" s="1"/>
  <c r="B265" i="28" s="1"/>
  <c r="B266" i="28" s="1"/>
  <c r="B267" i="28" s="1"/>
  <c r="B268" i="28" s="1"/>
  <c r="B269" i="28" s="1"/>
  <c r="B270" i="28" s="1"/>
  <c r="B271" i="28" s="1"/>
  <c r="B272" i="28" s="1"/>
  <c r="B273" i="28" s="1"/>
  <c r="B274" i="28" s="1"/>
  <c r="B275" i="28" s="1"/>
  <c r="B276" i="28" s="1"/>
  <c r="B277" i="28" s="1"/>
  <c r="B278" i="28" s="1"/>
  <c r="B279" i="28" s="1"/>
  <c r="B280" i="28" s="1"/>
  <c r="B281" i="28" s="1"/>
  <c r="B282" i="28" s="1"/>
  <c r="B283" i="28" s="1"/>
  <c r="B284" i="28" s="1"/>
  <c r="B285" i="28" s="1"/>
  <c r="B286" i="28" s="1"/>
  <c r="B287" i="28" s="1"/>
  <c r="B288" i="28" s="1"/>
  <c r="B289" i="28" s="1"/>
  <c r="B290" i="28" s="1"/>
  <c r="B291" i="28" s="1"/>
  <c r="B292" i="28" s="1"/>
  <c r="B293" i="28" s="1"/>
  <c r="B294" i="28" s="1"/>
  <c r="B295" i="28" s="1"/>
  <c r="B296" i="28" s="1"/>
  <c r="B297" i="28" s="1"/>
  <c r="B298" i="28" s="1"/>
  <c r="B299" i="28" s="1"/>
  <c r="B300" i="28" s="1"/>
  <c r="B301" i="28" s="1"/>
  <c r="B302" i="28" s="1"/>
  <c r="B303" i="28" s="1"/>
  <c r="B304" i="28" s="1"/>
  <c r="B305" i="28" s="1"/>
  <c r="B306" i="28" s="1"/>
  <c r="B307" i="28" s="1"/>
  <c r="B308" i="28" s="1"/>
  <c r="B309" i="28" s="1"/>
  <c r="B310" i="28" s="1"/>
  <c r="B311" i="28" s="1"/>
  <c r="B312" i="28" s="1"/>
  <c r="B313" i="28" s="1"/>
  <c r="B314" i="28" s="1"/>
  <c r="B315" i="28" s="1"/>
  <c r="B316" i="28" s="1"/>
  <c r="B317" i="28" s="1"/>
  <c r="B318" i="28" s="1"/>
  <c r="B319" i="28" s="1"/>
  <c r="B320" i="28" s="1"/>
  <c r="B321" i="28" s="1"/>
  <c r="B322" i="28" s="1"/>
  <c r="B323" i="28" s="1"/>
  <c r="B324" i="28" s="1"/>
  <c r="B325" i="28" s="1"/>
  <c r="B326" i="28" s="1"/>
  <c r="B327" i="28" s="1"/>
  <c r="B328" i="28" s="1"/>
  <c r="B329" i="28" s="1"/>
  <c r="B330" i="28" s="1"/>
  <c r="B331" i="28" s="1"/>
  <c r="B332" i="28" s="1"/>
  <c r="B333" i="28" s="1"/>
  <c r="B334" i="28" s="1"/>
  <c r="B335" i="28" s="1"/>
  <c r="B336" i="28" s="1"/>
  <c r="B337" i="28" s="1"/>
  <c r="B338" i="28" s="1"/>
  <c r="B339" i="28" s="1"/>
  <c r="B340" i="28" s="1"/>
  <c r="B341" i="28" s="1"/>
  <c r="B342" i="28" s="1"/>
  <c r="B343" i="28" s="1"/>
  <c r="B344" i="28" s="1"/>
  <c r="B345" i="28" s="1"/>
  <c r="B346" i="28" s="1"/>
  <c r="B347" i="28" s="1"/>
  <c r="B348" i="28" s="1"/>
  <c r="B349" i="28" s="1"/>
  <c r="B350" i="28" s="1"/>
  <c r="B351" i="28" s="1"/>
  <c r="B352" i="28" s="1"/>
  <c r="B353" i="28" s="1"/>
  <c r="B354" i="28" s="1"/>
  <c r="B355" i="28" s="1"/>
  <c r="B356" i="28" s="1"/>
  <c r="B357" i="28" s="1"/>
  <c r="B358" i="28" s="1"/>
  <c r="B359" i="28" s="1"/>
  <c r="B360" i="28" s="1"/>
  <c r="B361" i="28" s="1"/>
  <c r="B362" i="28" s="1"/>
  <c r="B363" i="28" s="1"/>
  <c r="B364" i="28" s="1"/>
  <c r="B365" i="28" s="1"/>
  <c r="B366" i="28" s="1"/>
  <c r="B367" i="28" s="1"/>
  <c r="B368" i="28" s="1"/>
  <c r="B369" i="28" s="1"/>
  <c r="B370" i="28" s="1"/>
  <c r="B371" i="28" s="1"/>
  <c r="B372" i="28" s="1"/>
  <c r="B373" i="28" s="1"/>
  <c r="B374" i="28" s="1"/>
  <c r="B375" i="28" s="1"/>
  <c r="B376" i="28" s="1"/>
  <c r="B377" i="28" s="1"/>
  <c r="B378" i="28" s="1"/>
  <c r="B379" i="28" s="1"/>
  <c r="B380" i="28" s="1"/>
  <c r="B381" i="28" s="1"/>
  <c r="B382" i="28" s="1"/>
  <c r="B383" i="28" s="1"/>
  <c r="B384" i="28" s="1"/>
  <c r="B385" i="28" s="1"/>
  <c r="B386" i="28" s="1"/>
  <c r="B387" i="28" s="1"/>
  <c r="B388" i="28" s="1"/>
  <c r="B389" i="28" s="1"/>
  <c r="B390" i="28" s="1"/>
  <c r="B391" i="28" s="1"/>
  <c r="B392" i="28" s="1"/>
  <c r="B393" i="28" s="1"/>
  <c r="B394" i="28" s="1"/>
  <c r="B395" i="28" s="1"/>
  <c r="B396" i="28" s="1"/>
  <c r="B397" i="28" s="1"/>
  <c r="B398" i="28" s="1"/>
  <c r="B399" i="28" s="1"/>
  <c r="B400" i="28" s="1"/>
  <c r="B401" i="28" s="1"/>
  <c r="B402" i="28" s="1"/>
  <c r="B403" i="28" s="1"/>
  <c r="B404" i="28" s="1"/>
  <c r="B405" i="28" s="1"/>
  <c r="B406" i="28" s="1"/>
  <c r="B407" i="28" s="1"/>
  <c r="B408" i="28" s="1"/>
  <c r="B409" i="28" s="1"/>
  <c r="B410" i="28" s="1"/>
  <c r="B411" i="28" s="1"/>
  <c r="B412" i="28" s="1"/>
  <c r="B413" i="28" s="1"/>
  <c r="B414" i="28" s="1"/>
  <c r="B415" i="28" s="1"/>
  <c r="B416" i="28" s="1"/>
  <c r="B417" i="28" s="1"/>
  <c r="B418" i="28" s="1"/>
  <c r="B419" i="28" s="1"/>
  <c r="B420" i="28" s="1"/>
  <c r="B421" i="28" s="1"/>
  <c r="B422" i="28" s="1"/>
  <c r="B423" i="28" s="1"/>
  <c r="B424" i="28" s="1"/>
  <c r="B425" i="28" s="1"/>
  <c r="B426" i="28" s="1"/>
  <c r="B427" i="28" s="1"/>
  <c r="B428" i="28" s="1"/>
  <c r="B429" i="28" s="1"/>
  <c r="B430" i="28" s="1"/>
  <c r="B431" i="28" s="1"/>
  <c r="B432" i="28" s="1"/>
  <c r="B433" i="28" s="1"/>
  <c r="B434" i="28" s="1"/>
  <c r="B435" i="28" s="1"/>
  <c r="B436" i="28" s="1"/>
  <c r="B437" i="28" s="1"/>
  <c r="B438" i="28" s="1"/>
  <c r="B439" i="28" s="1"/>
  <c r="B440" i="28" s="1"/>
  <c r="B441" i="28" s="1"/>
  <c r="B442" i="28" s="1"/>
  <c r="B443" i="28" s="1"/>
  <c r="B444" i="28" s="1"/>
  <c r="B445" i="28" s="1"/>
  <c r="B446" i="28" s="1"/>
  <c r="B447" i="28" s="1"/>
  <c r="B448" i="28" s="1"/>
  <c r="B449" i="28" s="1"/>
  <c r="B450" i="28" s="1"/>
  <c r="B451" i="28" s="1"/>
  <c r="B452" i="28" s="1"/>
  <c r="B453" i="28" s="1"/>
  <c r="B454" i="28" s="1"/>
  <c r="B455" i="28" s="1"/>
  <c r="B456" i="28" s="1"/>
  <c r="B457" i="28" s="1"/>
  <c r="B458" i="28" s="1"/>
  <c r="B459" i="28" s="1"/>
  <c r="B460" i="28" s="1"/>
  <c r="B461" i="28" s="1"/>
  <c r="B462" i="28" s="1"/>
  <c r="B463" i="28" s="1"/>
  <c r="B464" i="28" s="1"/>
  <c r="B465" i="28" s="1"/>
  <c r="B466" i="28" s="1"/>
  <c r="B467" i="28" s="1"/>
  <c r="B468" i="28" s="1"/>
  <c r="B469" i="28" s="1"/>
  <c r="B470" i="28" s="1"/>
  <c r="B471" i="28" s="1"/>
  <c r="B472" i="28" s="1"/>
  <c r="B473" i="28" s="1"/>
  <c r="B474" i="28" s="1"/>
  <c r="B475" i="28" s="1"/>
  <c r="B476" i="28" s="1"/>
  <c r="B477" i="28" s="1"/>
  <c r="B478" i="28" s="1"/>
  <c r="B479" i="28" s="1"/>
  <c r="B480" i="28" s="1"/>
  <c r="B481" i="28" s="1"/>
  <c r="B482" i="28" s="1"/>
  <c r="B483" i="28" s="1"/>
  <c r="B484" i="28" s="1"/>
  <c r="B485" i="28" s="1"/>
  <c r="B486" i="28" s="1"/>
  <c r="B487" i="28" s="1"/>
  <c r="B488" i="28" s="1"/>
  <c r="B489" i="28" s="1"/>
  <c r="B490" i="28" s="1"/>
  <c r="B491" i="28" s="1"/>
  <c r="B492" i="28" s="1"/>
  <c r="B493" i="28" s="1"/>
  <c r="B494" i="28" s="1"/>
  <c r="B495" i="28" s="1"/>
  <c r="B496" i="28" s="1"/>
  <c r="B497" i="28" s="1"/>
  <c r="B498" i="28" s="1"/>
  <c r="B499" i="28" s="1"/>
  <c r="B500" i="28" s="1"/>
  <c r="B501" i="28" s="1"/>
  <c r="B502" i="28" s="1"/>
  <c r="B503" i="28" s="1"/>
  <c r="B504" i="28" s="1"/>
  <c r="B505" i="28" s="1"/>
  <c r="B506" i="28" s="1"/>
  <c r="B507" i="28" s="1"/>
  <c r="B508" i="28" s="1"/>
  <c r="B509" i="28" s="1"/>
  <c r="B510" i="28" s="1"/>
  <c r="B511" i="28" s="1"/>
  <c r="B512" i="28" s="1"/>
  <c r="B513" i="28" s="1"/>
  <c r="B514" i="28" s="1"/>
  <c r="B515" i="28" s="1"/>
  <c r="B516" i="28" s="1"/>
  <c r="B517" i="28" s="1"/>
  <c r="B518" i="28" s="1"/>
  <c r="B519" i="28" s="1"/>
  <c r="B520" i="28" s="1"/>
  <c r="B521" i="28" s="1"/>
  <c r="B522" i="28" s="1"/>
  <c r="B523" i="28" s="1"/>
  <c r="B524" i="28" s="1"/>
  <c r="B525" i="28" s="1"/>
  <c r="B526" i="28" s="1"/>
  <c r="B527" i="28" s="1"/>
  <c r="B528" i="28" s="1"/>
  <c r="B529" i="28" s="1"/>
  <c r="B530" i="28" s="1"/>
  <c r="B531" i="28" s="1"/>
  <c r="B532" i="28" s="1"/>
  <c r="B533" i="28" s="1"/>
  <c r="B534" i="28" s="1"/>
  <c r="B535" i="28" s="1"/>
  <c r="B536" i="28" s="1"/>
  <c r="B537" i="28" s="1"/>
  <c r="B538" i="28" s="1"/>
  <c r="B539" i="28" s="1"/>
  <c r="B540" i="28" s="1"/>
  <c r="B541" i="28" s="1"/>
  <c r="B542" i="28" s="1"/>
  <c r="B543" i="28" s="1"/>
  <c r="B544" i="28" s="1"/>
  <c r="B545" i="28" s="1"/>
  <c r="B546" i="28" s="1"/>
  <c r="B547" i="28" s="1"/>
  <c r="B548" i="28" s="1"/>
  <c r="B549" i="28" s="1"/>
  <c r="B550" i="28" s="1"/>
  <c r="B551" i="28" s="1"/>
  <c r="B552" i="28" s="1"/>
  <c r="B553" i="28" s="1"/>
  <c r="B554" i="28" s="1"/>
  <c r="B555" i="28" s="1"/>
  <c r="B556" i="28" s="1"/>
  <c r="B557" i="28" s="1"/>
  <c r="B558" i="28" s="1"/>
  <c r="B559" i="28" s="1"/>
  <c r="B560" i="28" s="1"/>
  <c r="B561" i="28" s="1"/>
  <c r="B562" i="28" s="1"/>
  <c r="B563" i="28" s="1"/>
  <c r="B564" i="28" s="1"/>
  <c r="B565" i="28" s="1"/>
  <c r="B566" i="28" s="1"/>
  <c r="B567" i="28" s="1"/>
  <c r="B568" i="28" s="1"/>
  <c r="B569" i="28" s="1"/>
  <c r="B570" i="28" s="1"/>
  <c r="B571" i="28" s="1"/>
  <c r="B572" i="28" s="1"/>
  <c r="B573" i="28" s="1"/>
  <c r="B574" i="28" s="1"/>
  <c r="B575" i="28" s="1"/>
  <c r="B576" i="28" s="1"/>
  <c r="B577" i="28" s="1"/>
  <c r="B578" i="28" s="1"/>
  <c r="B579" i="28" s="1"/>
  <c r="B580" i="28" s="1"/>
  <c r="B581" i="28" s="1"/>
  <c r="B582" i="28" s="1"/>
  <c r="B583" i="28" s="1"/>
  <c r="B584" i="28" s="1"/>
  <c r="B585" i="28" s="1"/>
  <c r="B586" i="28" s="1"/>
  <c r="B587" i="28" s="1"/>
  <c r="B588" i="28" s="1"/>
  <c r="B589" i="28" s="1"/>
  <c r="B590" i="28" s="1"/>
  <c r="B591" i="28" s="1"/>
  <c r="B592" i="28" s="1"/>
  <c r="B593" i="28" s="1"/>
  <c r="B594" i="28" s="1"/>
  <c r="B595" i="28" s="1"/>
  <c r="B596" i="28" s="1"/>
  <c r="B597" i="28" s="1"/>
  <c r="B598" i="28" s="1"/>
  <c r="O31" i="11"/>
  <c r="O29" i="11"/>
  <c r="O25" i="11"/>
  <c r="O27" i="11"/>
  <c r="P22" i="11"/>
  <c r="O24" i="11"/>
  <c r="P23" i="11"/>
  <c r="I27" i="14" l="1"/>
  <c r="C23" i="14"/>
  <c r="E23" i="14"/>
  <c r="G23" i="14"/>
  <c r="D23" i="14"/>
  <c r="F23" i="14"/>
  <c r="H23" i="14"/>
  <c r="C38" i="14"/>
  <c r="E38" i="14"/>
  <c r="D38" i="14"/>
  <c r="F38" i="14"/>
  <c r="G38" i="14"/>
  <c r="I38" i="14"/>
  <c r="H38" i="14"/>
  <c r="C27" i="14"/>
  <c r="D27" i="14"/>
  <c r="F27" i="14"/>
  <c r="E27" i="14"/>
  <c r="G27" i="14"/>
  <c r="H27" i="14"/>
  <c r="D31" i="14"/>
  <c r="C31" i="14"/>
  <c r="E31" i="14"/>
  <c r="F31" i="14"/>
  <c r="G31" i="14"/>
  <c r="H31" i="14"/>
  <c r="I31" i="14"/>
  <c r="C36" i="14"/>
  <c r="E36" i="14"/>
  <c r="D36" i="14"/>
  <c r="F36" i="14"/>
  <c r="G36" i="14"/>
  <c r="I36" i="14"/>
  <c r="H36" i="14"/>
  <c r="C40" i="14"/>
  <c r="E40" i="14"/>
  <c r="D40" i="14"/>
  <c r="F40" i="14"/>
  <c r="H40" i="14"/>
  <c r="G40" i="14"/>
  <c r="C25" i="14"/>
  <c r="E25" i="14"/>
  <c r="D25" i="14"/>
  <c r="F25" i="14"/>
  <c r="H25" i="14"/>
  <c r="G25" i="14"/>
  <c r="D33" i="14"/>
  <c r="C33" i="14"/>
  <c r="E33" i="14"/>
  <c r="F33" i="14"/>
  <c r="H33" i="14"/>
  <c r="G33" i="14"/>
  <c r="I33" i="14"/>
  <c r="I25" i="14"/>
  <c r="I23" i="14"/>
  <c r="P57" i="11"/>
  <c r="P43" i="11"/>
  <c r="P35" i="11"/>
  <c r="P59" i="11"/>
  <c r="P55" i="11"/>
  <c r="P41" i="11"/>
  <c r="P49" i="11"/>
  <c r="P45" i="11"/>
  <c r="P61" i="11"/>
  <c r="P47" i="11"/>
  <c r="P53" i="11"/>
  <c r="P51" i="11"/>
  <c r="P39" i="11"/>
  <c r="P37" i="11"/>
  <c r="B23" i="18"/>
  <c r="P33" i="11"/>
  <c r="P63" i="11"/>
  <c r="B23" i="21"/>
  <c r="P31" i="11"/>
  <c r="P29" i="11"/>
  <c r="P27" i="11"/>
  <c r="P25" i="11"/>
  <c r="Q22" i="11"/>
  <c r="Q23" i="11"/>
  <c r="P24" i="11"/>
  <c r="Q57" i="11" l="1"/>
  <c r="Q35" i="11"/>
  <c r="Q49" i="11"/>
  <c r="Q51" i="11"/>
  <c r="Q61" i="11"/>
  <c r="Q47" i="11"/>
  <c r="Q53" i="11"/>
  <c r="Q43" i="11"/>
  <c r="Q39" i="11"/>
  <c r="Q41" i="11"/>
  <c r="Q37" i="11"/>
  <c r="Q59" i="11"/>
  <c r="Q33" i="11"/>
  <c r="Q55" i="11"/>
  <c r="Q45" i="11"/>
  <c r="Q63" i="11"/>
  <c r="B24" i="18"/>
  <c r="B25" i="18" s="1"/>
  <c r="B26" i="18" s="1"/>
  <c r="B27" i="18" s="1"/>
  <c r="B28" i="18" s="1"/>
  <c r="B29" i="18" s="1"/>
  <c r="B30" i="18" s="1"/>
  <c r="B31" i="18" s="1"/>
  <c r="B32" i="18" s="1"/>
  <c r="B33" i="18" s="1"/>
  <c r="B34" i="18" s="1"/>
  <c r="B35" i="18" s="1"/>
  <c r="B36" i="18" s="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B576" i="18" s="1"/>
  <c r="B577" i="18" s="1"/>
  <c r="B578" i="18" s="1"/>
  <c r="B579" i="18" s="1"/>
  <c r="B580" i="18" s="1"/>
  <c r="B581" i="18" s="1"/>
  <c r="B582" i="18" s="1"/>
  <c r="B583" i="18" s="1"/>
  <c r="B584" i="18" s="1"/>
  <c r="B585" i="18" s="1"/>
  <c r="B586" i="18" s="1"/>
  <c r="B587" i="18" s="1"/>
  <c r="B588" i="18" s="1"/>
  <c r="B589" i="18" s="1"/>
  <c r="B590" i="18" s="1"/>
  <c r="B591" i="18" s="1"/>
  <c r="B592" i="18" s="1"/>
  <c r="B593" i="18" s="1"/>
  <c r="B594" i="18" s="1"/>
  <c r="B595" i="18" s="1"/>
  <c r="B596" i="18" s="1"/>
  <c r="B597" i="18" s="1"/>
  <c r="B598" i="18" s="1"/>
  <c r="J21" i="14" s="1"/>
  <c r="B24" i="2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B133" i="21" s="1"/>
  <c r="B134" i="21" s="1"/>
  <c r="B135" i="21" s="1"/>
  <c r="B136" i="21" s="1"/>
  <c r="B137" i="21" s="1"/>
  <c r="B138" i="21" s="1"/>
  <c r="B139" i="21" s="1"/>
  <c r="B140" i="21" s="1"/>
  <c r="B141" i="21" s="1"/>
  <c r="B142" i="21" s="1"/>
  <c r="B143" i="21" s="1"/>
  <c r="B144" i="21" s="1"/>
  <c r="B145" i="21" s="1"/>
  <c r="B146" i="21" s="1"/>
  <c r="B147" i="21" s="1"/>
  <c r="B148" i="21" s="1"/>
  <c r="B149" i="21" s="1"/>
  <c r="B150" i="21" s="1"/>
  <c r="B151" i="21" s="1"/>
  <c r="B152" i="21" s="1"/>
  <c r="B153" i="21" s="1"/>
  <c r="B154" i="21" s="1"/>
  <c r="B155" i="21" s="1"/>
  <c r="B156" i="21" s="1"/>
  <c r="B157" i="21" s="1"/>
  <c r="B158" i="21" s="1"/>
  <c r="B159" i="21" s="1"/>
  <c r="B160" i="21" s="1"/>
  <c r="B161" i="21" s="1"/>
  <c r="B162" i="21" s="1"/>
  <c r="B163" i="21" s="1"/>
  <c r="B164" i="21" s="1"/>
  <c r="B165" i="21" s="1"/>
  <c r="B166" i="21" s="1"/>
  <c r="B167" i="21" s="1"/>
  <c r="B168" i="21" s="1"/>
  <c r="B169" i="21" s="1"/>
  <c r="B170" i="21" s="1"/>
  <c r="B171" i="21" s="1"/>
  <c r="B172" i="21" s="1"/>
  <c r="B173" i="21" s="1"/>
  <c r="B174" i="21" s="1"/>
  <c r="B175" i="21" s="1"/>
  <c r="B176" i="21" s="1"/>
  <c r="B177" i="21" s="1"/>
  <c r="B178" i="21" s="1"/>
  <c r="B179" i="21" s="1"/>
  <c r="B180" i="21" s="1"/>
  <c r="B181" i="21" s="1"/>
  <c r="B182" i="21" s="1"/>
  <c r="B183" i="21" s="1"/>
  <c r="B184" i="21" s="1"/>
  <c r="B185" i="21" s="1"/>
  <c r="B186" i="21" s="1"/>
  <c r="B187" i="21" s="1"/>
  <c r="B188" i="21" s="1"/>
  <c r="B189" i="21" s="1"/>
  <c r="B190" i="21" s="1"/>
  <c r="B191" i="21" s="1"/>
  <c r="B192" i="21" s="1"/>
  <c r="B193" i="21" s="1"/>
  <c r="B194" i="21" s="1"/>
  <c r="B195" i="21" s="1"/>
  <c r="B196" i="21" s="1"/>
  <c r="B197" i="21" s="1"/>
  <c r="B198" i="21" s="1"/>
  <c r="B199" i="21" s="1"/>
  <c r="B200" i="21" s="1"/>
  <c r="B201" i="21" s="1"/>
  <c r="B202" i="21" s="1"/>
  <c r="B203" i="21" s="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B252" i="21" s="1"/>
  <c r="B253" i="21" s="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302" i="21" s="1"/>
  <c r="B303" i="21" s="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352" i="21" s="1"/>
  <c r="B353" i="21" s="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402" i="21" s="1"/>
  <c r="B403" i="21" s="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452" i="21" s="1"/>
  <c r="B453" i="21" s="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552" i="21" s="1"/>
  <c r="B553" i="21" s="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J24" i="14" s="1"/>
  <c r="Q31" i="11"/>
  <c r="Q29" i="11"/>
  <c r="Q27" i="11"/>
  <c r="Q25" i="11"/>
  <c r="R22" i="11"/>
  <c r="Q24" i="11"/>
  <c r="R23" i="11"/>
  <c r="J10" i="14" l="1"/>
  <c r="J11" i="14" s="1"/>
  <c r="J12" i="14" s="1"/>
  <c r="C24" i="14"/>
  <c r="D24" i="14"/>
  <c r="F24" i="14"/>
  <c r="E24" i="14"/>
  <c r="G24" i="14"/>
  <c r="H24" i="14"/>
  <c r="I24" i="14"/>
  <c r="E21" i="14"/>
  <c r="D21" i="14"/>
  <c r="C21" i="14"/>
  <c r="F21" i="14"/>
  <c r="H21" i="14"/>
  <c r="G21" i="14"/>
  <c r="I21" i="14"/>
  <c r="R57" i="11"/>
  <c r="R35" i="11"/>
  <c r="R61" i="11"/>
  <c r="R51" i="11"/>
  <c r="R47" i="11"/>
  <c r="R53" i="11"/>
  <c r="R39" i="11"/>
  <c r="R43" i="11"/>
  <c r="R37" i="11"/>
  <c r="R41" i="11"/>
  <c r="R49" i="11"/>
  <c r="R59" i="11"/>
  <c r="R33" i="11"/>
  <c r="R55" i="11"/>
  <c r="R45" i="11"/>
  <c r="R63" i="11"/>
  <c r="R31" i="11"/>
  <c r="R29" i="11"/>
  <c r="R27" i="11"/>
  <c r="R25" i="11"/>
  <c r="S22" i="11"/>
  <c r="R24" i="11"/>
  <c r="S23" i="11"/>
  <c r="S57" i="11" l="1"/>
  <c r="AX58" i="11" s="1"/>
  <c r="S35" i="11"/>
  <c r="AX36" i="11" s="1"/>
  <c r="S51" i="11"/>
  <c r="AX52" i="11" s="1"/>
  <c r="S47" i="11"/>
  <c r="AX48" i="11" s="1"/>
  <c r="S53" i="11"/>
  <c r="AX54" i="11" s="1"/>
  <c r="S43" i="11"/>
  <c r="AX44" i="11" s="1"/>
  <c r="S61" i="11"/>
  <c r="AX62" i="11" s="1"/>
  <c r="S39" i="11"/>
  <c r="AX40" i="11" s="1"/>
  <c r="S37" i="11"/>
  <c r="AX38" i="11" s="1"/>
  <c r="S33" i="11"/>
  <c r="AX34" i="11" s="1"/>
  <c r="S41" i="11"/>
  <c r="AX42" i="11" s="1"/>
  <c r="S49" i="11"/>
  <c r="AX50" i="11" s="1"/>
  <c r="S59" i="11"/>
  <c r="AX60" i="11" s="1"/>
  <c r="S63" i="11"/>
  <c r="AX64" i="11" s="1"/>
  <c r="S55" i="11"/>
  <c r="AX56" i="11" s="1"/>
  <c r="S45" i="11"/>
  <c r="AX46" i="11" s="1"/>
  <c r="S31" i="11"/>
  <c r="AX32" i="11" s="1"/>
  <c r="S29" i="11"/>
  <c r="AX30" i="11" s="1"/>
  <c r="S25" i="11"/>
  <c r="AX26" i="11" s="1"/>
  <c r="S27" i="11"/>
  <c r="AX28" i="11" s="1"/>
  <c r="T22" i="11"/>
  <c r="S24" i="11"/>
  <c r="T23" i="11"/>
  <c r="R64" i="11" l="1"/>
  <c r="Q64" i="11"/>
  <c r="N64" i="11"/>
  <c r="M64" i="11"/>
  <c r="S64" i="11"/>
  <c r="P64" i="11"/>
  <c r="O64" i="11"/>
  <c r="O62" i="11"/>
  <c r="S62" i="11"/>
  <c r="N62" i="11"/>
  <c r="M62" i="11"/>
  <c r="R62" i="11"/>
  <c r="Q62" i="11"/>
  <c r="P62" i="11"/>
  <c r="S60" i="11"/>
  <c r="N60" i="11"/>
  <c r="O60" i="11"/>
  <c r="M60" i="11"/>
  <c r="P60" i="11"/>
  <c r="Q60" i="11"/>
  <c r="R60" i="11"/>
  <c r="P58" i="11"/>
  <c r="R58" i="11"/>
  <c r="Q58" i="11"/>
  <c r="S58" i="11"/>
  <c r="M58" i="11"/>
  <c r="O58" i="11"/>
  <c r="N58" i="11"/>
  <c r="S56" i="11"/>
  <c r="M56" i="11"/>
  <c r="Q56" i="11"/>
  <c r="R56" i="11"/>
  <c r="P56" i="11"/>
  <c r="N56" i="11"/>
  <c r="O56" i="11"/>
  <c r="S54" i="11"/>
  <c r="Q54" i="11"/>
  <c r="R54" i="11"/>
  <c r="O54" i="11"/>
  <c r="M54" i="11"/>
  <c r="P54" i="11"/>
  <c r="N54" i="11"/>
  <c r="R52" i="11"/>
  <c r="O52" i="11"/>
  <c r="S52" i="11"/>
  <c r="N52" i="11"/>
  <c r="M52" i="11"/>
  <c r="P52" i="11"/>
  <c r="Q52" i="11"/>
  <c r="M50" i="11"/>
  <c r="P50" i="11"/>
  <c r="S50" i="11"/>
  <c r="O50" i="11"/>
  <c r="R50" i="11"/>
  <c r="Q50" i="11"/>
  <c r="N50" i="11"/>
  <c r="Q48" i="11"/>
  <c r="O48" i="11"/>
  <c r="R48" i="11"/>
  <c r="P48" i="11"/>
  <c r="S48" i="11"/>
  <c r="M48" i="11"/>
  <c r="N48" i="11"/>
  <c r="M46" i="11"/>
  <c r="S46" i="11"/>
  <c r="P46" i="11"/>
  <c r="N46" i="11"/>
  <c r="O46" i="11"/>
  <c r="Q46" i="11"/>
  <c r="R46" i="11"/>
  <c r="Q44" i="11"/>
  <c r="P44" i="11"/>
  <c r="O44" i="11"/>
  <c r="M44" i="11"/>
  <c r="N44" i="11"/>
  <c r="S44" i="11"/>
  <c r="R44" i="11"/>
  <c r="P40" i="11"/>
  <c r="R40" i="11"/>
  <c r="Q40" i="11"/>
  <c r="S40" i="11"/>
  <c r="N40" i="11"/>
  <c r="M40" i="11"/>
  <c r="O40" i="11"/>
  <c r="Q38" i="11"/>
  <c r="M38" i="11"/>
  <c r="P38" i="11"/>
  <c r="R38" i="11"/>
  <c r="S38" i="11"/>
  <c r="N38" i="11"/>
  <c r="O38" i="11"/>
  <c r="Q36" i="11"/>
  <c r="M36" i="11"/>
  <c r="P36" i="11"/>
  <c r="N36" i="11"/>
  <c r="S36" i="11"/>
  <c r="O36" i="11"/>
  <c r="R36" i="11"/>
  <c r="S32" i="11"/>
  <c r="N32" i="11"/>
  <c r="M32" i="11"/>
  <c r="O32" i="11"/>
  <c r="P32" i="11"/>
  <c r="R32" i="11"/>
  <c r="Q32" i="11"/>
  <c r="T57" i="11"/>
  <c r="T35" i="11"/>
  <c r="T61" i="11"/>
  <c r="T47" i="11"/>
  <c r="T53" i="11"/>
  <c r="T51" i="11"/>
  <c r="T43" i="11"/>
  <c r="T39" i="11"/>
  <c r="T41" i="11"/>
  <c r="T37" i="11"/>
  <c r="T49" i="11"/>
  <c r="T59" i="11"/>
  <c r="T55" i="11"/>
  <c r="T33" i="11"/>
  <c r="T45" i="11"/>
  <c r="T63" i="11"/>
  <c r="T31" i="11"/>
  <c r="T29" i="11"/>
  <c r="T25" i="11"/>
  <c r="T27" i="11"/>
  <c r="U22" i="11"/>
  <c r="U23" i="11"/>
  <c r="T24" i="11"/>
  <c r="U57" i="11" l="1"/>
  <c r="U35" i="11"/>
  <c r="U61" i="11"/>
  <c r="U47" i="11"/>
  <c r="U51" i="11"/>
  <c r="U53" i="11"/>
  <c r="U43" i="11"/>
  <c r="U39" i="11"/>
  <c r="U37" i="11"/>
  <c r="U41" i="11"/>
  <c r="U59" i="11"/>
  <c r="U49" i="11"/>
  <c r="U33" i="11"/>
  <c r="U55" i="11"/>
  <c r="U45" i="11"/>
  <c r="U63" i="11"/>
  <c r="U31" i="11"/>
  <c r="U29" i="11"/>
  <c r="U27" i="11"/>
  <c r="U25" i="11"/>
  <c r="V22" i="11"/>
  <c r="U24" i="11"/>
  <c r="V23" i="11"/>
  <c r="V57" i="11" l="1"/>
  <c r="V35" i="11"/>
  <c r="V51" i="11"/>
  <c r="V43" i="11"/>
  <c r="V47" i="11"/>
  <c r="V61" i="11"/>
  <c r="V53" i="11"/>
  <c r="V39" i="11"/>
  <c r="V41" i="11"/>
  <c r="V37" i="11"/>
  <c r="V49" i="11"/>
  <c r="V59" i="11"/>
  <c r="V33" i="11"/>
  <c r="V55" i="11"/>
  <c r="V63" i="11"/>
  <c r="V45" i="11"/>
  <c r="V31" i="11"/>
  <c r="V29" i="11"/>
  <c r="V27" i="11"/>
  <c r="V25" i="11"/>
  <c r="W22" i="11"/>
  <c r="V24" i="11"/>
  <c r="W23" i="11"/>
  <c r="W57" i="11" l="1"/>
  <c r="W35" i="11"/>
  <c r="W43" i="11"/>
  <c r="W61" i="11"/>
  <c r="W47" i="11"/>
  <c r="W53" i="11"/>
  <c r="W51" i="11"/>
  <c r="W39" i="11"/>
  <c r="W37" i="11"/>
  <c r="W41" i="11"/>
  <c r="W49" i="11"/>
  <c r="W59" i="11"/>
  <c r="W33" i="11"/>
  <c r="W55" i="11"/>
  <c r="W63" i="11"/>
  <c r="W45" i="11"/>
  <c r="W31" i="11"/>
  <c r="W29" i="11"/>
  <c r="W27" i="11"/>
  <c r="W25" i="11"/>
  <c r="X22" i="11"/>
  <c r="W24" i="11"/>
  <c r="X23" i="11"/>
  <c r="X57" i="11" l="1"/>
  <c r="X35" i="11"/>
  <c r="X47" i="11"/>
  <c r="X61" i="11"/>
  <c r="X53" i="11"/>
  <c r="X51" i="11"/>
  <c r="X43" i="11"/>
  <c r="X39" i="11"/>
  <c r="X37" i="11"/>
  <c r="X41" i="11"/>
  <c r="X49" i="11"/>
  <c r="X59" i="11"/>
  <c r="X55" i="11"/>
  <c r="X33" i="11"/>
  <c r="X63" i="11"/>
  <c r="X45" i="11"/>
  <c r="X31" i="11"/>
  <c r="X29" i="11"/>
  <c r="X25" i="11"/>
  <c r="X27" i="11"/>
  <c r="Y22" i="11"/>
  <c r="Y23" i="11"/>
  <c r="X24" i="11"/>
  <c r="Y57" i="11" l="1"/>
  <c r="Y35" i="11"/>
  <c r="Y43" i="11"/>
  <c r="Y47" i="11"/>
  <c r="Y53" i="11"/>
  <c r="Y51" i="11"/>
  <c r="Y39" i="11"/>
  <c r="Y61" i="11"/>
  <c r="Y37" i="11"/>
  <c r="Y41" i="11"/>
  <c r="Y33" i="11"/>
  <c r="Y49" i="11"/>
  <c r="Y59" i="11"/>
  <c r="Y55" i="11"/>
  <c r="Y45" i="11"/>
  <c r="Y63" i="11"/>
  <c r="Y31" i="11"/>
  <c r="Y29" i="11"/>
  <c r="Y27" i="11"/>
  <c r="Y25" i="11"/>
  <c r="Z22" i="11"/>
  <c r="Y24" i="11"/>
  <c r="Z23" i="11"/>
  <c r="Z57" i="11" l="1"/>
  <c r="AY58" i="11" s="1"/>
  <c r="Z35" i="11"/>
  <c r="AY36" i="11" s="1"/>
  <c r="Z43" i="11"/>
  <c r="AY44" i="11" s="1"/>
  <c r="Z61" i="11"/>
  <c r="AY62" i="11" s="1"/>
  <c r="Z47" i="11"/>
  <c r="AY48" i="11" s="1"/>
  <c r="Z53" i="11"/>
  <c r="AY54" i="11" s="1"/>
  <c r="Z51" i="11"/>
  <c r="AY52" i="11" s="1"/>
  <c r="Z39" i="11"/>
  <c r="AY40" i="11" s="1"/>
  <c r="Z37" i="11"/>
  <c r="AY38" i="11" s="1"/>
  <c r="Z41" i="11"/>
  <c r="AY42" i="11" s="1"/>
  <c r="Z49" i="11"/>
  <c r="AY50" i="11" s="1"/>
  <c r="Z59" i="11"/>
  <c r="AY60" i="11" s="1"/>
  <c r="Z55" i="11"/>
  <c r="AY56" i="11" s="1"/>
  <c r="Z33" i="11"/>
  <c r="AY34" i="11" s="1"/>
  <c r="Z63" i="11"/>
  <c r="AY64" i="11" s="1"/>
  <c r="Z45" i="11"/>
  <c r="AY46" i="11" s="1"/>
  <c r="Z31" i="11"/>
  <c r="AY32" i="11" s="1"/>
  <c r="Z29" i="11"/>
  <c r="AY30" i="11" s="1"/>
  <c r="Z25" i="11"/>
  <c r="AY26" i="11" s="1"/>
  <c r="Z27" i="11"/>
  <c r="AY28" i="11" s="1"/>
  <c r="AA22" i="11"/>
  <c r="Z24" i="11"/>
  <c r="AA23" i="11"/>
  <c r="X64" i="11" l="1"/>
  <c r="Z64" i="11"/>
  <c r="Y64" i="11"/>
  <c r="T64" i="11"/>
  <c r="W64" i="11"/>
  <c r="V64" i="11"/>
  <c r="U64" i="11"/>
  <c r="Z62" i="11"/>
  <c r="Y62" i="11"/>
  <c r="T62" i="11"/>
  <c r="V62" i="11"/>
  <c r="U62" i="11"/>
  <c r="W62" i="11"/>
  <c r="X62" i="11"/>
  <c r="X60" i="11"/>
  <c r="U60" i="11"/>
  <c r="T60" i="11"/>
  <c r="Z60" i="11"/>
  <c r="V60" i="11"/>
  <c r="W60" i="11"/>
  <c r="Y60" i="11"/>
  <c r="Y58" i="11"/>
  <c r="T58" i="11"/>
  <c r="U58" i="11"/>
  <c r="W58" i="11"/>
  <c r="V58" i="11"/>
  <c r="X58" i="11"/>
  <c r="Z58" i="11"/>
  <c r="V56" i="11"/>
  <c r="T56" i="11"/>
  <c r="W56" i="11"/>
  <c r="Y56" i="11"/>
  <c r="Z56" i="11"/>
  <c r="X56" i="11"/>
  <c r="U56" i="11"/>
  <c r="X54" i="11"/>
  <c r="Y54" i="11"/>
  <c r="V54" i="11"/>
  <c r="W54" i="11"/>
  <c r="U54" i="11"/>
  <c r="T54" i="11"/>
  <c r="Z54" i="11"/>
  <c r="V52" i="11"/>
  <c r="W52" i="11"/>
  <c r="X52" i="11"/>
  <c r="T52" i="11"/>
  <c r="Y52" i="11"/>
  <c r="Z52" i="11"/>
  <c r="U52" i="11"/>
  <c r="W50" i="11"/>
  <c r="V50" i="11"/>
  <c r="Y50" i="11"/>
  <c r="Z50" i="11"/>
  <c r="T50" i="11"/>
  <c r="U50" i="11"/>
  <c r="X50" i="11"/>
  <c r="Z48" i="11"/>
  <c r="X48" i="11"/>
  <c r="V48" i="11"/>
  <c r="T48" i="11"/>
  <c r="U48" i="11"/>
  <c r="W48" i="11"/>
  <c r="Y48" i="11"/>
  <c r="T46" i="11"/>
  <c r="Y46" i="11"/>
  <c r="W46" i="11"/>
  <c r="U46" i="11"/>
  <c r="X46" i="11"/>
  <c r="V46" i="11"/>
  <c r="Z46" i="11"/>
  <c r="Z44" i="11"/>
  <c r="V44" i="11"/>
  <c r="Y44" i="11"/>
  <c r="X44" i="11"/>
  <c r="W44" i="11"/>
  <c r="U44" i="11"/>
  <c r="T44" i="11"/>
  <c r="V40" i="11"/>
  <c r="U40" i="11"/>
  <c r="W40" i="11"/>
  <c r="X40" i="11"/>
  <c r="Z40" i="11"/>
  <c r="Y40" i="11"/>
  <c r="T40" i="11"/>
  <c r="T38" i="11"/>
  <c r="V38" i="11"/>
  <c r="W38" i="11"/>
  <c r="Y38" i="11"/>
  <c r="X38" i="11"/>
  <c r="Z38" i="11"/>
  <c r="U38" i="11"/>
  <c r="T36" i="11"/>
  <c r="Z36" i="11"/>
  <c r="W36" i="11"/>
  <c r="Y36" i="11"/>
  <c r="U36" i="11"/>
  <c r="V36" i="11"/>
  <c r="X36" i="11"/>
  <c r="X32" i="11"/>
  <c r="Z32" i="11"/>
  <c r="Y32" i="11"/>
  <c r="T32" i="11"/>
  <c r="V32" i="11"/>
  <c r="U32" i="11"/>
  <c r="W32" i="11"/>
  <c r="AA57" i="11"/>
  <c r="AA35" i="11"/>
  <c r="AA61" i="11"/>
  <c r="AA47" i="11"/>
  <c r="AA53" i="11"/>
  <c r="AA51" i="11"/>
  <c r="AA43" i="11"/>
  <c r="AA39" i="11"/>
  <c r="AA37" i="11"/>
  <c r="AA41" i="11"/>
  <c r="AA59" i="11"/>
  <c r="AA55" i="11"/>
  <c r="AA49" i="11"/>
  <c r="AA33" i="11"/>
  <c r="AA63" i="11"/>
  <c r="AA45" i="11"/>
  <c r="AA31" i="11"/>
  <c r="AA29" i="11"/>
  <c r="AA27" i="11"/>
  <c r="AA25" i="11"/>
  <c r="AB22" i="11"/>
  <c r="AA24" i="11"/>
  <c r="AB23" i="11"/>
  <c r="AB57" i="11" l="1"/>
  <c r="AB35" i="11"/>
  <c r="AB47" i="11"/>
  <c r="AB53" i="11"/>
  <c r="AB51" i="11"/>
  <c r="AB43" i="11"/>
  <c r="AB61" i="11"/>
  <c r="AB39" i="11"/>
  <c r="AB41" i="11"/>
  <c r="AB37" i="11"/>
  <c r="AB49" i="11"/>
  <c r="AB59" i="11"/>
  <c r="AB55" i="11"/>
  <c r="AB33" i="11"/>
  <c r="AB63" i="11"/>
  <c r="AB45" i="11"/>
  <c r="AB29" i="11"/>
  <c r="AB31" i="11"/>
  <c r="AB25" i="11"/>
  <c r="AB27" i="11"/>
  <c r="AC22" i="11"/>
  <c r="AC23" i="11"/>
  <c r="AB24" i="11"/>
  <c r="AC57" i="11" l="1"/>
  <c r="AC35" i="11"/>
  <c r="AC51" i="11"/>
  <c r="AC61" i="11"/>
  <c r="AC47" i="11"/>
  <c r="AC53" i="11"/>
  <c r="AC43" i="11"/>
  <c r="AC39" i="11"/>
  <c r="AC41" i="11"/>
  <c r="AC37" i="11"/>
  <c r="AC59" i="11"/>
  <c r="AC49" i="11"/>
  <c r="AC55" i="11"/>
  <c r="AC33" i="11"/>
  <c r="AC63" i="11"/>
  <c r="AC45" i="11"/>
  <c r="AC31" i="11"/>
  <c r="AC29" i="11"/>
  <c r="AC25" i="11"/>
  <c r="AC27" i="11"/>
  <c r="AD22" i="11"/>
  <c r="AC24" i="11"/>
  <c r="AD23" i="11"/>
  <c r="AD57" i="11" l="1"/>
  <c r="AD35" i="11"/>
  <c r="AD53" i="11"/>
  <c r="AD47" i="11"/>
  <c r="AD51" i="11"/>
  <c r="AD43" i="11"/>
  <c r="AD39" i="11"/>
  <c r="AD61" i="11"/>
  <c r="AD37" i="11"/>
  <c r="AD41" i="11"/>
  <c r="AD59" i="11"/>
  <c r="AD49" i="11"/>
  <c r="AD45" i="11"/>
  <c r="AD55" i="11"/>
  <c r="AD33" i="11"/>
  <c r="AD63" i="11"/>
  <c r="AD31" i="11"/>
  <c r="AD29" i="11"/>
  <c r="AD25" i="11"/>
  <c r="AD27" i="11"/>
  <c r="AE22" i="11"/>
  <c r="AD24" i="11"/>
  <c r="AE23" i="11"/>
  <c r="AE57" i="11" l="1"/>
  <c r="AE35" i="11"/>
  <c r="AE39" i="11"/>
  <c r="AE61" i="11"/>
  <c r="AE47" i="11"/>
  <c r="AE51" i="11"/>
  <c r="AE53" i="11"/>
  <c r="AE43" i="11"/>
  <c r="AE37" i="11"/>
  <c r="AE41" i="11"/>
  <c r="AE49" i="11"/>
  <c r="AE59" i="11"/>
  <c r="AE55" i="11"/>
  <c r="AE33" i="11"/>
  <c r="AE63" i="11"/>
  <c r="AE45" i="11"/>
  <c r="AE31" i="11"/>
  <c r="AE29" i="11"/>
  <c r="AE25" i="11"/>
  <c r="AE27" i="11"/>
  <c r="AF22" i="11"/>
  <c r="AE24" i="11"/>
  <c r="AF23" i="11"/>
  <c r="AF57" i="11" l="1"/>
  <c r="AF35" i="11"/>
  <c r="AF61" i="11"/>
  <c r="AF47" i="11"/>
  <c r="AF53" i="11"/>
  <c r="AF51" i="11"/>
  <c r="AF43" i="11"/>
  <c r="AF39" i="11"/>
  <c r="AF37" i="11"/>
  <c r="AF41" i="11"/>
  <c r="AF49" i="11"/>
  <c r="AF59" i="11"/>
  <c r="AF33" i="11"/>
  <c r="AF55" i="11"/>
  <c r="AF63" i="11"/>
  <c r="AF45" i="11"/>
  <c r="AF31" i="11"/>
  <c r="AF29" i="11"/>
  <c r="AF27" i="11"/>
  <c r="AF25" i="11"/>
  <c r="AG22" i="11"/>
  <c r="AG23" i="11"/>
  <c r="F67" i="11" s="1"/>
  <c r="AF24" i="11"/>
  <c r="AG57" i="11" l="1"/>
  <c r="AZ58" i="11" s="1"/>
  <c r="AG35" i="11"/>
  <c r="AZ36" i="11" s="1"/>
  <c r="AG61" i="11"/>
  <c r="AZ62" i="11" s="1"/>
  <c r="AG47" i="11"/>
  <c r="AZ48" i="11" s="1"/>
  <c r="AG53" i="11"/>
  <c r="AZ54" i="11" s="1"/>
  <c r="AG51" i="11"/>
  <c r="AZ52" i="11" s="1"/>
  <c r="AG43" i="11"/>
  <c r="AZ44" i="11" s="1"/>
  <c r="AG39" i="11"/>
  <c r="AZ40" i="11" s="1"/>
  <c r="AG37" i="11"/>
  <c r="AZ38" i="11" s="1"/>
  <c r="AG41" i="11"/>
  <c r="AZ42" i="11" s="1"/>
  <c r="AG59" i="11"/>
  <c r="AZ60" i="11" s="1"/>
  <c r="AG49" i="11"/>
  <c r="AZ50" i="11" s="1"/>
  <c r="AG33" i="11"/>
  <c r="AZ34" i="11" s="1"/>
  <c r="AG55" i="11"/>
  <c r="AZ56" i="11" s="1"/>
  <c r="AG63" i="11"/>
  <c r="AZ64" i="11" s="1"/>
  <c r="AG45" i="11"/>
  <c r="AZ46" i="11" s="1"/>
  <c r="AG31" i="11"/>
  <c r="AZ32" i="11" s="1"/>
  <c r="AG29" i="11"/>
  <c r="AZ30" i="11" s="1"/>
  <c r="AG27" i="11"/>
  <c r="AZ28" i="11" s="1"/>
  <c r="AG25" i="11"/>
  <c r="AZ26" i="11" s="1"/>
  <c r="AG24" i="11"/>
  <c r="F66" i="11"/>
  <c r="G67" i="11" s="1"/>
  <c r="AG64" i="11" l="1"/>
  <c r="AB64" i="11"/>
  <c r="AE64" i="11"/>
  <c r="AA64" i="11"/>
  <c r="AD64" i="11"/>
  <c r="AC64" i="11"/>
  <c r="AF64" i="11"/>
  <c r="AE62" i="11"/>
  <c r="AA62" i="11"/>
  <c r="AF62" i="11"/>
  <c r="AB62" i="11"/>
  <c r="AG62" i="11"/>
  <c r="AD62" i="11"/>
  <c r="AC62" i="11"/>
  <c r="AD60" i="11"/>
  <c r="AE60" i="11"/>
  <c r="AG60" i="11"/>
  <c r="AF60" i="11"/>
  <c r="AA60" i="11"/>
  <c r="AB60" i="11"/>
  <c r="AC60" i="11"/>
  <c r="AA58" i="11"/>
  <c r="AF58" i="11"/>
  <c r="AG58" i="11"/>
  <c r="AB58" i="11"/>
  <c r="AC58" i="11"/>
  <c r="AE58" i="11"/>
  <c r="AD58" i="11"/>
  <c r="AF56" i="11"/>
  <c r="AA56" i="11"/>
  <c r="AD56" i="11"/>
  <c r="AB56" i="11"/>
  <c r="AC56" i="11"/>
  <c r="AG56" i="11"/>
  <c r="AE56" i="11"/>
  <c r="AG54" i="11"/>
  <c r="AE54" i="11"/>
  <c r="AC54" i="11"/>
  <c r="AD54" i="11"/>
  <c r="AB54" i="11"/>
  <c r="AF54" i="11"/>
  <c r="AA54" i="11"/>
  <c r="AB52" i="11"/>
  <c r="AA52" i="11"/>
  <c r="AG52" i="11"/>
  <c r="AC52" i="11"/>
  <c r="AD52" i="11"/>
  <c r="AF52" i="11"/>
  <c r="AE52" i="11"/>
  <c r="AC50" i="11"/>
  <c r="AB50" i="11"/>
  <c r="AE50" i="11"/>
  <c r="AF50" i="11"/>
  <c r="AD50" i="11"/>
  <c r="AG50" i="11"/>
  <c r="AA50" i="11"/>
  <c r="AE48" i="11"/>
  <c r="AC48" i="11"/>
  <c r="AA48" i="11"/>
  <c r="AF48" i="11"/>
  <c r="AG48" i="11"/>
  <c r="AD48" i="11"/>
  <c r="AB48" i="11"/>
  <c r="AC46" i="11"/>
  <c r="AB46" i="11"/>
  <c r="AD46" i="11"/>
  <c r="AF46" i="11"/>
  <c r="AE46" i="11"/>
  <c r="AG46" i="11"/>
  <c r="AA46" i="11"/>
  <c r="AD44" i="11"/>
  <c r="AB44" i="11"/>
  <c r="AA44" i="11"/>
  <c r="AE44" i="11"/>
  <c r="AG44" i="11"/>
  <c r="AF44" i="11"/>
  <c r="AC44" i="11"/>
  <c r="AA40" i="11"/>
  <c r="AG40" i="11"/>
  <c r="AB40" i="11"/>
  <c r="AD40" i="11"/>
  <c r="AC40" i="11"/>
  <c r="AE40" i="11"/>
  <c r="AF40" i="11"/>
  <c r="AG38" i="11"/>
  <c r="AA38" i="11"/>
  <c r="AC38" i="11"/>
  <c r="AF38" i="11"/>
  <c r="AB38" i="11"/>
  <c r="AD38" i="11"/>
  <c r="AE38" i="11"/>
  <c r="AG36" i="11"/>
  <c r="AA36" i="11"/>
  <c r="AC36" i="11"/>
  <c r="AF36" i="11"/>
  <c r="AB36" i="11"/>
  <c r="AD36" i="11"/>
  <c r="AE36" i="11"/>
  <c r="AD32" i="11"/>
  <c r="AC32" i="11"/>
  <c r="AE32" i="11"/>
  <c r="AA32" i="11"/>
  <c r="AF32" i="11"/>
  <c r="AG32" i="11"/>
  <c r="AB32" i="11"/>
  <c r="F101" i="11"/>
  <c r="F71" i="11"/>
  <c r="F79" i="11"/>
  <c r="F105" i="11"/>
  <c r="F91" i="11"/>
  <c r="F97" i="11"/>
  <c r="F95" i="11"/>
  <c r="F87" i="11"/>
  <c r="F83" i="11"/>
  <c r="F81" i="11"/>
  <c r="F85" i="11"/>
  <c r="F77" i="11"/>
  <c r="F103" i="11"/>
  <c r="F93" i="11"/>
  <c r="F99" i="11"/>
  <c r="F73" i="11"/>
  <c r="F89" i="11"/>
  <c r="F107" i="11"/>
  <c r="F69" i="11"/>
  <c r="F75" i="11"/>
  <c r="F68" i="11"/>
  <c r="G66" i="11"/>
  <c r="H67" i="11" s="1"/>
  <c r="AH63" i="11" l="1"/>
  <c r="AI63" i="11"/>
  <c r="AP64" i="11" s="1"/>
  <c r="AT64" i="11" s="1"/>
  <c r="AH61" i="11"/>
  <c r="AI61" i="11"/>
  <c r="AP62" i="11" s="1"/>
  <c r="AT62" i="11" s="1"/>
  <c r="AH59" i="11"/>
  <c r="AI59" i="11"/>
  <c r="AP60" i="11" s="1"/>
  <c r="AT60" i="11" s="1"/>
  <c r="AH57" i="11"/>
  <c r="AI57" i="11"/>
  <c r="AP58" i="11" s="1"/>
  <c r="AT58" i="11" s="1"/>
  <c r="AH55" i="11"/>
  <c r="AI55" i="11"/>
  <c r="AP56" i="11" s="1"/>
  <c r="AT56" i="11" s="1"/>
  <c r="AH53" i="11"/>
  <c r="AI53" i="11"/>
  <c r="AP54" i="11" s="1"/>
  <c r="AT54" i="11" s="1"/>
  <c r="AH51" i="11"/>
  <c r="AI51" i="11"/>
  <c r="AP52" i="11" s="1"/>
  <c r="AT52" i="11" s="1"/>
  <c r="AI49" i="11"/>
  <c r="AP50" i="11" s="1"/>
  <c r="AT50" i="11" s="1"/>
  <c r="AH49" i="11"/>
  <c r="AH47" i="11"/>
  <c r="AI47" i="11"/>
  <c r="AP48" i="11" s="1"/>
  <c r="AT48" i="11" s="1"/>
  <c r="AH45" i="11"/>
  <c r="AI45" i="11"/>
  <c r="AP46" i="11" s="1"/>
  <c r="AT46" i="11" s="1"/>
  <c r="AI43" i="11"/>
  <c r="AP44" i="11" s="1"/>
  <c r="AT44" i="11" s="1"/>
  <c r="AH43" i="11"/>
  <c r="AI39" i="11"/>
  <c r="AP40" i="11" s="1"/>
  <c r="AT40" i="11" s="1"/>
  <c r="AH39" i="11"/>
  <c r="AH37" i="11"/>
  <c r="AI37" i="11"/>
  <c r="AP38" i="11" s="1"/>
  <c r="AT38" i="11" s="1"/>
  <c r="AI35" i="11"/>
  <c r="AP36" i="11" s="1"/>
  <c r="AT36" i="11" s="1"/>
  <c r="AH35" i="11"/>
  <c r="AI31" i="11"/>
  <c r="AP32" i="11" s="1"/>
  <c r="AT32" i="11" s="1"/>
  <c r="AH31" i="11"/>
  <c r="L30" i="11"/>
  <c r="H30" i="11"/>
  <c r="I30" i="11"/>
  <c r="K30" i="11"/>
  <c r="F30" i="11"/>
  <c r="G30" i="11"/>
  <c r="J30" i="11"/>
  <c r="Q30" i="11"/>
  <c r="S30" i="11"/>
  <c r="M30" i="11"/>
  <c r="O30" i="11"/>
  <c r="N30" i="11"/>
  <c r="R30" i="11"/>
  <c r="P30" i="11"/>
  <c r="Z30" i="11"/>
  <c r="X30" i="11"/>
  <c r="V30" i="11"/>
  <c r="Y30" i="11"/>
  <c r="T30" i="11"/>
  <c r="U30" i="11"/>
  <c r="W30" i="11"/>
  <c r="AG30" i="11"/>
  <c r="AB30" i="11"/>
  <c r="AD30" i="11"/>
  <c r="AC30" i="11"/>
  <c r="AE30" i="11"/>
  <c r="AA30" i="11"/>
  <c r="AF30" i="11"/>
  <c r="K28" i="11"/>
  <c r="L28" i="11"/>
  <c r="I28" i="11"/>
  <c r="H28" i="11"/>
  <c r="G28" i="11"/>
  <c r="J28" i="11"/>
  <c r="F28" i="11"/>
  <c r="W28" i="11"/>
  <c r="V28" i="11"/>
  <c r="Y28" i="11"/>
  <c r="Z28" i="11"/>
  <c r="X28" i="11"/>
  <c r="U28" i="11"/>
  <c r="T28" i="11"/>
  <c r="AG28" i="11"/>
  <c r="AF28" i="11"/>
  <c r="AC28" i="11"/>
  <c r="AB28" i="11"/>
  <c r="AA28" i="11"/>
  <c r="AE28" i="11"/>
  <c r="AD28" i="11"/>
  <c r="Q28" i="11"/>
  <c r="S28" i="11"/>
  <c r="P28" i="11"/>
  <c r="M28" i="11"/>
  <c r="O28" i="11"/>
  <c r="R28" i="11"/>
  <c r="N28" i="11"/>
  <c r="Y34" i="11"/>
  <c r="U34" i="11"/>
  <c r="T34" i="11"/>
  <c r="W34" i="11"/>
  <c r="Z34" i="11"/>
  <c r="X34" i="11"/>
  <c r="V34" i="11"/>
  <c r="K34" i="11"/>
  <c r="G34" i="11"/>
  <c r="J34" i="11"/>
  <c r="L34" i="11"/>
  <c r="F34" i="11"/>
  <c r="I34" i="11"/>
  <c r="H34" i="11"/>
  <c r="AE34" i="11"/>
  <c r="AG34" i="11"/>
  <c r="AF34" i="11"/>
  <c r="AA34" i="11"/>
  <c r="AD34" i="11"/>
  <c r="AB34" i="11"/>
  <c r="AC34" i="11"/>
  <c r="O34" i="11"/>
  <c r="P34" i="11"/>
  <c r="R34" i="11"/>
  <c r="Q34" i="11"/>
  <c r="N34" i="11"/>
  <c r="M34" i="11"/>
  <c r="S34" i="11"/>
  <c r="Y26" i="11"/>
  <c r="T26" i="11"/>
  <c r="U26" i="11"/>
  <c r="Z26" i="11"/>
  <c r="V26" i="11"/>
  <c r="X26" i="11"/>
  <c r="W26" i="11"/>
  <c r="J26" i="11"/>
  <c r="F26" i="11"/>
  <c r="L26" i="11"/>
  <c r="K26" i="11"/>
  <c r="H26" i="11"/>
  <c r="G26" i="11"/>
  <c r="I26" i="11"/>
  <c r="M26" i="11"/>
  <c r="S26" i="11"/>
  <c r="N26" i="11"/>
  <c r="P26" i="11"/>
  <c r="O26" i="11"/>
  <c r="Q26" i="11"/>
  <c r="R26" i="11"/>
  <c r="AD26" i="11"/>
  <c r="AF26" i="11"/>
  <c r="AE26" i="11"/>
  <c r="AG26" i="11"/>
  <c r="AB26" i="11"/>
  <c r="AA26" i="11"/>
  <c r="AC26" i="11"/>
  <c r="K42" i="11"/>
  <c r="L42" i="11"/>
  <c r="I42" i="11"/>
  <c r="J42" i="11"/>
  <c r="G42" i="11"/>
  <c r="F42" i="11"/>
  <c r="H42" i="11"/>
  <c r="Z42" i="11"/>
  <c r="X42" i="11"/>
  <c r="Y42" i="11"/>
  <c r="U42" i="11"/>
  <c r="T42" i="11"/>
  <c r="W42" i="11"/>
  <c r="V42" i="11"/>
  <c r="G101" i="11"/>
  <c r="G71" i="11"/>
  <c r="G79" i="11"/>
  <c r="G87" i="11"/>
  <c r="G91" i="11"/>
  <c r="G97" i="11"/>
  <c r="G95" i="11"/>
  <c r="G105" i="11"/>
  <c r="G83" i="11"/>
  <c r="G81" i="11"/>
  <c r="G85" i="11"/>
  <c r="G93" i="11"/>
  <c r="G103" i="11"/>
  <c r="G99" i="11"/>
  <c r="G77" i="11"/>
  <c r="G73" i="11"/>
  <c r="G89" i="11"/>
  <c r="G107" i="11"/>
  <c r="G69" i="11"/>
  <c r="G75" i="11"/>
  <c r="AB42" i="11"/>
  <c r="AE42" i="11"/>
  <c r="AA42" i="11"/>
  <c r="AF42" i="11"/>
  <c r="AC42" i="11"/>
  <c r="AD42" i="11"/>
  <c r="AG42" i="11"/>
  <c r="S42" i="11"/>
  <c r="P42" i="11"/>
  <c r="N42" i="11"/>
  <c r="O42" i="11"/>
  <c r="M42" i="11"/>
  <c r="R42" i="11"/>
  <c r="Q42" i="11"/>
  <c r="G68" i="11"/>
  <c r="H66" i="11"/>
  <c r="I67" i="11" s="1"/>
  <c r="AH27" i="11" l="1"/>
  <c r="AO64" i="11"/>
  <c r="AS64" i="11" s="1"/>
  <c r="AR64" i="11" s="1"/>
  <c r="AH64" i="11"/>
  <c r="AM64" i="11" s="1"/>
  <c r="AN64" i="11" s="1"/>
  <c r="AO62" i="11"/>
  <c r="AS62" i="11" s="1"/>
  <c r="AR62" i="11" s="1"/>
  <c r="AH62" i="11"/>
  <c r="AM62" i="11" s="1"/>
  <c r="AN62" i="11" s="1"/>
  <c r="AH60" i="11"/>
  <c r="AM60" i="11" s="1"/>
  <c r="AN60" i="11" s="1"/>
  <c r="AO60" i="11"/>
  <c r="AS60" i="11" s="1"/>
  <c r="AR60" i="11" s="1"/>
  <c r="AO58" i="11"/>
  <c r="AS58" i="11" s="1"/>
  <c r="AR58" i="11" s="1"/>
  <c r="AH58" i="11"/>
  <c r="AM58" i="11" s="1"/>
  <c r="AN58" i="11" s="1"/>
  <c r="AO56" i="11"/>
  <c r="AS56" i="11" s="1"/>
  <c r="AR56" i="11" s="1"/>
  <c r="AH56" i="11"/>
  <c r="AM56" i="11" s="1"/>
  <c r="AN56" i="11" s="1"/>
  <c r="AH54" i="11"/>
  <c r="AM54" i="11" s="1"/>
  <c r="AN54" i="11" s="1"/>
  <c r="AO54" i="11"/>
  <c r="AS54" i="11" s="1"/>
  <c r="AR54" i="11" s="1"/>
  <c r="AH52" i="11"/>
  <c r="AM52" i="11" s="1"/>
  <c r="AN52" i="11" s="1"/>
  <c r="AO52" i="11"/>
  <c r="AS52" i="11" s="1"/>
  <c r="AR52" i="11" s="1"/>
  <c r="AO50" i="11"/>
  <c r="AS50" i="11" s="1"/>
  <c r="AR50" i="11" s="1"/>
  <c r="AH50" i="11"/>
  <c r="AM50" i="11" s="1"/>
  <c r="AN50" i="11" s="1"/>
  <c r="AH48" i="11"/>
  <c r="AM48" i="11" s="1"/>
  <c r="AN48" i="11" s="1"/>
  <c r="AO48" i="11"/>
  <c r="AS48" i="11" s="1"/>
  <c r="AR48" i="11" s="1"/>
  <c r="AO46" i="11"/>
  <c r="AS46" i="11" s="1"/>
  <c r="AR46" i="11" s="1"/>
  <c r="AH46" i="11"/>
  <c r="AM46" i="11" s="1"/>
  <c r="AN46" i="11" s="1"/>
  <c r="AH44" i="11"/>
  <c r="AM44" i="11" s="1"/>
  <c r="AN44" i="11" s="1"/>
  <c r="AO44" i="11"/>
  <c r="AS44" i="11" s="1"/>
  <c r="AR44" i="11" s="1"/>
  <c r="AO40" i="11"/>
  <c r="AS40" i="11" s="1"/>
  <c r="AR40" i="11" s="1"/>
  <c r="AH40" i="11"/>
  <c r="AM40" i="11" s="1"/>
  <c r="AN40" i="11" s="1"/>
  <c r="AH38" i="11"/>
  <c r="AM38" i="11" s="1"/>
  <c r="AN38" i="11" s="1"/>
  <c r="AO38" i="11"/>
  <c r="AS38" i="11" s="1"/>
  <c r="AR38" i="11" s="1"/>
  <c r="AO36" i="11"/>
  <c r="AS36" i="11" s="1"/>
  <c r="AR36" i="11" s="1"/>
  <c r="AH36" i="11"/>
  <c r="AM36" i="11" s="1"/>
  <c r="AN36" i="11" s="1"/>
  <c r="AI41" i="11"/>
  <c r="AP42" i="11" s="1"/>
  <c r="AT42" i="11" s="1"/>
  <c r="AH41" i="11"/>
  <c r="AI33" i="11"/>
  <c r="AP34" i="11" s="1"/>
  <c r="AT34" i="11" s="1"/>
  <c r="AH33" i="11"/>
  <c r="AI27" i="11"/>
  <c r="AP28" i="11" s="1"/>
  <c r="AT28" i="11" s="1"/>
  <c r="AO32" i="11"/>
  <c r="AS32" i="11" s="1"/>
  <c r="AR32" i="11" s="1"/>
  <c r="AH32" i="11"/>
  <c r="AM32" i="11" s="1"/>
  <c r="AN32" i="11" s="1"/>
  <c r="AI29" i="11"/>
  <c r="AP30" i="11" s="1"/>
  <c r="AT30" i="11" s="1"/>
  <c r="AH29" i="11"/>
  <c r="AH30" i="11" s="1"/>
  <c r="H101" i="11"/>
  <c r="H71" i="11"/>
  <c r="H79" i="11"/>
  <c r="H95" i="11"/>
  <c r="H105" i="11"/>
  <c r="H87" i="11"/>
  <c r="H91" i="11"/>
  <c r="H97" i="11"/>
  <c r="H83" i="11"/>
  <c r="H85" i="11"/>
  <c r="H81" i="11"/>
  <c r="H93" i="11"/>
  <c r="H103" i="11"/>
  <c r="H77" i="11"/>
  <c r="H73" i="11"/>
  <c r="H99" i="11"/>
  <c r="H107" i="11"/>
  <c r="H89" i="11"/>
  <c r="H69" i="11"/>
  <c r="H75" i="11"/>
  <c r="H68" i="11"/>
  <c r="I66" i="11"/>
  <c r="J67" i="11" s="1"/>
  <c r="AO42" i="11" l="1"/>
  <c r="AS42" i="11" s="1"/>
  <c r="AR42" i="11" s="1"/>
  <c r="AH42" i="11"/>
  <c r="AM42" i="11" s="1"/>
  <c r="AN42" i="11" s="1"/>
  <c r="AO34" i="11"/>
  <c r="AS34" i="11" s="1"/>
  <c r="AR34" i="11" s="1"/>
  <c r="AH34" i="11"/>
  <c r="AM34" i="11" s="1"/>
  <c r="AN34" i="11" s="1"/>
  <c r="AH28" i="11"/>
  <c r="AM28" i="11" s="1"/>
  <c r="AN28" i="11" s="1"/>
  <c r="AO30" i="11"/>
  <c r="AS30" i="11" s="1"/>
  <c r="AR30" i="11" s="1"/>
  <c r="AM30" i="11"/>
  <c r="AN30" i="11" s="1"/>
  <c r="AO28" i="11"/>
  <c r="AS28" i="11" s="1"/>
  <c r="I71" i="11"/>
  <c r="I101" i="11"/>
  <c r="I79" i="11"/>
  <c r="I105" i="11"/>
  <c r="I91" i="11"/>
  <c r="I97" i="11"/>
  <c r="I87" i="11"/>
  <c r="I95" i="11"/>
  <c r="I83" i="11"/>
  <c r="I85" i="11"/>
  <c r="I81" i="11"/>
  <c r="I103" i="11"/>
  <c r="I93" i="11"/>
  <c r="I73" i="11"/>
  <c r="I77" i="11"/>
  <c r="I99" i="11"/>
  <c r="I89" i="11"/>
  <c r="I107" i="11"/>
  <c r="I69" i="11"/>
  <c r="I75" i="11"/>
  <c r="I68" i="11"/>
  <c r="J66" i="11"/>
  <c r="K67" i="11" s="1"/>
  <c r="AR28" i="11" l="1"/>
  <c r="J71" i="11"/>
  <c r="J101" i="11"/>
  <c r="J79" i="11"/>
  <c r="J97" i="11"/>
  <c r="J105" i="11"/>
  <c r="J91" i="11"/>
  <c r="J95" i="11"/>
  <c r="J87" i="11"/>
  <c r="J83" i="11"/>
  <c r="J85" i="11"/>
  <c r="J81" i="11"/>
  <c r="J93" i="11"/>
  <c r="J107" i="11"/>
  <c r="J103" i="11"/>
  <c r="J77" i="11"/>
  <c r="J99" i="11"/>
  <c r="J73" i="11"/>
  <c r="J89" i="11"/>
  <c r="J75" i="11"/>
  <c r="J69" i="11"/>
  <c r="J68" i="11"/>
  <c r="K66" i="11"/>
  <c r="L67" i="11" s="1"/>
  <c r="K101" i="11" l="1"/>
  <c r="K71" i="11"/>
  <c r="K79" i="11"/>
  <c r="K105" i="11"/>
  <c r="K97" i="11"/>
  <c r="K91" i="11"/>
  <c r="K95" i="11"/>
  <c r="K87" i="11"/>
  <c r="K83" i="11"/>
  <c r="K81" i="11"/>
  <c r="K85" i="11"/>
  <c r="K99" i="11"/>
  <c r="K93" i="11"/>
  <c r="K103" i="11"/>
  <c r="K77" i="11"/>
  <c r="K73" i="11"/>
  <c r="K107" i="11"/>
  <c r="K89" i="11"/>
  <c r="K75" i="11"/>
  <c r="K69" i="11"/>
  <c r="K68" i="11"/>
  <c r="L66" i="11"/>
  <c r="M67" i="11" s="1"/>
  <c r="L101" i="11" l="1"/>
  <c r="AW102" i="11" s="1"/>
  <c r="L71" i="11"/>
  <c r="AW72" i="11" s="1"/>
  <c r="L79" i="11"/>
  <c r="AW80" i="11" s="1"/>
  <c r="L105" i="11"/>
  <c r="AW106" i="11" s="1"/>
  <c r="L91" i="11"/>
  <c r="AW92" i="11" s="1"/>
  <c r="L95" i="11"/>
  <c r="AW96" i="11" s="1"/>
  <c r="L87" i="11"/>
  <c r="AW88" i="11" s="1"/>
  <c r="L97" i="11"/>
  <c r="AW98" i="11" s="1"/>
  <c r="L83" i="11"/>
  <c r="AW84" i="11" s="1"/>
  <c r="L81" i="11"/>
  <c r="AW82" i="11" s="1"/>
  <c r="L85" i="11"/>
  <c r="AW86" i="11" s="1"/>
  <c r="L93" i="11"/>
  <c r="AW94" i="11" s="1"/>
  <c r="L103" i="11"/>
  <c r="AW104" i="11" s="1"/>
  <c r="L77" i="11"/>
  <c r="AW78" i="11" s="1"/>
  <c r="L73" i="11"/>
  <c r="AW74" i="11" s="1"/>
  <c r="L99" i="11"/>
  <c r="AW100" i="11" s="1"/>
  <c r="L89" i="11"/>
  <c r="AW90" i="11" s="1"/>
  <c r="L107" i="11"/>
  <c r="AW108" i="11" s="1"/>
  <c r="L75" i="11"/>
  <c r="AW76" i="11" s="1"/>
  <c r="L69" i="11"/>
  <c r="AW70" i="11" s="1"/>
  <c r="L68" i="11"/>
  <c r="M66" i="11"/>
  <c r="N67" i="11" s="1"/>
  <c r="M101" i="11" l="1"/>
  <c r="M71" i="11"/>
  <c r="M79" i="11"/>
  <c r="M105" i="11"/>
  <c r="M91" i="11"/>
  <c r="M97" i="11"/>
  <c r="M95" i="11"/>
  <c r="M87" i="11"/>
  <c r="M83" i="11"/>
  <c r="M81" i="11"/>
  <c r="M85" i="11"/>
  <c r="M103" i="11"/>
  <c r="M93" i="11"/>
  <c r="M99" i="11"/>
  <c r="M77" i="11"/>
  <c r="M89" i="11"/>
  <c r="M107" i="11"/>
  <c r="M73" i="11"/>
  <c r="M75" i="11"/>
  <c r="M69" i="11"/>
  <c r="M68" i="11"/>
  <c r="N66" i="11"/>
  <c r="O67" i="11" s="1"/>
  <c r="N71" i="11" l="1"/>
  <c r="N101" i="11"/>
  <c r="N79" i="11"/>
  <c r="N105" i="11"/>
  <c r="N91" i="11"/>
  <c r="N97" i="11"/>
  <c r="N95" i="11"/>
  <c r="N87" i="11"/>
  <c r="N83" i="11"/>
  <c r="N85" i="11"/>
  <c r="N81" i="11"/>
  <c r="N103" i="11"/>
  <c r="N93" i="11"/>
  <c r="N99" i="11"/>
  <c r="N77" i="11"/>
  <c r="N73" i="11"/>
  <c r="N107" i="11"/>
  <c r="N89" i="11"/>
  <c r="N69" i="11"/>
  <c r="N75" i="11"/>
  <c r="N68" i="11"/>
  <c r="O66" i="11"/>
  <c r="P67" i="11" s="1"/>
  <c r="O101" i="11" l="1"/>
  <c r="O71" i="11"/>
  <c r="O79" i="11"/>
  <c r="O105" i="11"/>
  <c r="O91" i="11"/>
  <c r="O97" i="11"/>
  <c r="O95" i="11"/>
  <c r="O87" i="11"/>
  <c r="O83" i="11"/>
  <c r="O81" i="11"/>
  <c r="O85" i="11"/>
  <c r="O103" i="11"/>
  <c r="O93" i="11"/>
  <c r="O99" i="11"/>
  <c r="O77" i="11"/>
  <c r="O107" i="11"/>
  <c r="O89" i="11"/>
  <c r="O73" i="11"/>
  <c r="O69" i="11"/>
  <c r="O75" i="11"/>
  <c r="O68" i="11"/>
  <c r="P66" i="11"/>
  <c r="Q67" i="11" s="1"/>
  <c r="P101" i="11" l="1"/>
  <c r="P71" i="11"/>
  <c r="P79" i="11"/>
  <c r="P105" i="11"/>
  <c r="P91" i="11"/>
  <c r="P97" i="11"/>
  <c r="P87" i="11"/>
  <c r="P95" i="11"/>
  <c r="P83" i="11"/>
  <c r="P81" i="11"/>
  <c r="P85" i="11"/>
  <c r="P93" i="11"/>
  <c r="P103" i="11"/>
  <c r="P99" i="11"/>
  <c r="P77" i="11"/>
  <c r="P73" i="11"/>
  <c r="P107" i="11"/>
  <c r="P89" i="11"/>
  <c r="P75" i="11"/>
  <c r="P69" i="11"/>
  <c r="P68" i="11"/>
  <c r="Q66" i="11"/>
  <c r="R67" i="11" s="1"/>
  <c r="Q101" i="11" l="1"/>
  <c r="Q71" i="11"/>
  <c r="Q79" i="11"/>
  <c r="Q105" i="11"/>
  <c r="Q91" i="11"/>
  <c r="Q97" i="11"/>
  <c r="Q87" i="11"/>
  <c r="Q95" i="11"/>
  <c r="Q83" i="11"/>
  <c r="Q81" i="11"/>
  <c r="Q77" i="11"/>
  <c r="Q85" i="11"/>
  <c r="Q103" i="11"/>
  <c r="Q93" i="11"/>
  <c r="Q73" i="11"/>
  <c r="Q99" i="11"/>
  <c r="Q107" i="11"/>
  <c r="Q89" i="11"/>
  <c r="Q75" i="11"/>
  <c r="Q69" i="11"/>
  <c r="Q68" i="11"/>
  <c r="R66" i="11"/>
  <c r="S67" i="11" s="1"/>
  <c r="R101" i="11" l="1"/>
  <c r="R71" i="11"/>
  <c r="R79" i="11"/>
  <c r="R105" i="11"/>
  <c r="R91" i="11"/>
  <c r="R97" i="11"/>
  <c r="R95" i="11"/>
  <c r="R87" i="11"/>
  <c r="R83" i="11"/>
  <c r="R85" i="11"/>
  <c r="R81" i="11"/>
  <c r="R103" i="11"/>
  <c r="R93" i="11"/>
  <c r="R99" i="11"/>
  <c r="R73" i="11"/>
  <c r="R77" i="11"/>
  <c r="R89" i="11"/>
  <c r="R107" i="11"/>
  <c r="R69" i="11"/>
  <c r="R75" i="11"/>
  <c r="R68" i="11"/>
  <c r="S66" i="11"/>
  <c r="T67" i="11" s="1"/>
  <c r="S101" i="11" l="1"/>
  <c r="AX102" i="11" s="1"/>
  <c r="S71" i="11"/>
  <c r="AX72" i="11" s="1"/>
  <c r="S79" i="11"/>
  <c r="AX80" i="11" s="1"/>
  <c r="S91" i="11"/>
  <c r="AX92" i="11" s="1"/>
  <c r="S105" i="11"/>
  <c r="AX106" i="11" s="1"/>
  <c r="S95" i="11"/>
  <c r="AX96" i="11" s="1"/>
  <c r="S97" i="11"/>
  <c r="AX98" i="11" s="1"/>
  <c r="S87" i="11"/>
  <c r="AX88" i="11" s="1"/>
  <c r="S83" i="11"/>
  <c r="AX84" i="11" s="1"/>
  <c r="S85" i="11"/>
  <c r="AX86" i="11" s="1"/>
  <c r="S81" i="11"/>
  <c r="AX82" i="11" s="1"/>
  <c r="S93" i="11"/>
  <c r="AX94" i="11" s="1"/>
  <c r="S103" i="11"/>
  <c r="AX104" i="11" s="1"/>
  <c r="S99" i="11"/>
  <c r="AX100" i="11" s="1"/>
  <c r="S77" i="11"/>
  <c r="AX78" i="11" s="1"/>
  <c r="S73" i="11"/>
  <c r="AX74" i="11" s="1"/>
  <c r="S107" i="11"/>
  <c r="AX108" i="11" s="1"/>
  <c r="S89" i="11"/>
  <c r="AX90" i="11" s="1"/>
  <c r="S69" i="11"/>
  <c r="AX70" i="11" s="1"/>
  <c r="S75" i="11"/>
  <c r="AX76" i="11" s="1"/>
  <c r="S68" i="11"/>
  <c r="T66" i="11"/>
  <c r="U67" i="11" s="1"/>
  <c r="T71" i="11" l="1"/>
  <c r="T101" i="11"/>
  <c r="T79" i="11"/>
  <c r="T95" i="11"/>
  <c r="T105" i="11"/>
  <c r="T91" i="11"/>
  <c r="T97" i="11"/>
  <c r="T87" i="11"/>
  <c r="T83" i="11"/>
  <c r="T81" i="11"/>
  <c r="T85" i="11"/>
  <c r="T93" i="11"/>
  <c r="T107" i="11"/>
  <c r="T103" i="11"/>
  <c r="T77" i="11"/>
  <c r="T99" i="11"/>
  <c r="T73" i="11"/>
  <c r="T89" i="11"/>
  <c r="T69" i="11"/>
  <c r="T75" i="11"/>
  <c r="T68" i="11"/>
  <c r="U66" i="11"/>
  <c r="V67" i="11" s="1"/>
  <c r="U101" i="11" l="1"/>
  <c r="U71" i="11"/>
  <c r="U79" i="11"/>
  <c r="U105" i="11"/>
  <c r="U97" i="11"/>
  <c r="U91" i="11"/>
  <c r="U95" i="11"/>
  <c r="U87" i="11"/>
  <c r="U83" i="11"/>
  <c r="U81" i="11"/>
  <c r="U85" i="11"/>
  <c r="U103" i="11"/>
  <c r="U93" i="11"/>
  <c r="U99" i="11"/>
  <c r="U73" i="11"/>
  <c r="U77" i="11"/>
  <c r="U89" i="11"/>
  <c r="U107" i="11"/>
  <c r="U75" i="11"/>
  <c r="U69" i="11"/>
  <c r="U68" i="11"/>
  <c r="V66" i="11"/>
  <c r="W67" i="11" s="1"/>
  <c r="V101" i="11" l="1"/>
  <c r="V71" i="11"/>
  <c r="V79" i="11"/>
  <c r="V83" i="11"/>
  <c r="V105" i="11"/>
  <c r="V91" i="11"/>
  <c r="V97" i="11"/>
  <c r="V87" i="11"/>
  <c r="V95" i="11"/>
  <c r="V81" i="11"/>
  <c r="V85" i="11"/>
  <c r="V93" i="11"/>
  <c r="V103" i="11"/>
  <c r="V99" i="11"/>
  <c r="V77" i="11"/>
  <c r="V73" i="11"/>
  <c r="V107" i="11"/>
  <c r="V89" i="11"/>
  <c r="V75" i="11"/>
  <c r="V69" i="11"/>
  <c r="V68" i="11"/>
  <c r="W66" i="11"/>
  <c r="X67" i="11" s="1"/>
  <c r="W101" i="11" l="1"/>
  <c r="W71" i="11"/>
  <c r="W79" i="11"/>
  <c r="W105" i="11"/>
  <c r="W91" i="11"/>
  <c r="W97" i="11"/>
  <c r="W87" i="11"/>
  <c r="W95" i="11"/>
  <c r="W83" i="11"/>
  <c r="W81" i="11"/>
  <c r="W85" i="11"/>
  <c r="W103" i="11"/>
  <c r="W93" i="11"/>
  <c r="W77" i="11"/>
  <c r="W99" i="11"/>
  <c r="W73" i="11"/>
  <c r="W89" i="11"/>
  <c r="W107" i="11"/>
  <c r="W69" i="11"/>
  <c r="W75" i="11"/>
  <c r="W68" i="11"/>
  <c r="X66" i="11"/>
  <c r="Y67" i="11" s="1"/>
  <c r="X101" i="11" l="1"/>
  <c r="X71" i="11"/>
  <c r="X79" i="11"/>
  <c r="X105" i="11"/>
  <c r="X91" i="11"/>
  <c r="X97" i="11"/>
  <c r="X95" i="11"/>
  <c r="X87" i="11"/>
  <c r="X83" i="11"/>
  <c r="X81" i="11"/>
  <c r="X85" i="11"/>
  <c r="X99" i="11"/>
  <c r="X93" i="11"/>
  <c r="X103" i="11"/>
  <c r="X77" i="11"/>
  <c r="X73" i="11"/>
  <c r="X107" i="11"/>
  <c r="X89" i="11"/>
  <c r="X69" i="11"/>
  <c r="X75" i="11"/>
  <c r="X68" i="11"/>
  <c r="Y66" i="11"/>
  <c r="Z67" i="11" s="1"/>
  <c r="Y71" i="11" l="1"/>
  <c r="Y101" i="11"/>
  <c r="Y79" i="11"/>
  <c r="Y97" i="11"/>
  <c r="Y87" i="11"/>
  <c r="Y95" i="11"/>
  <c r="Y91" i="11"/>
  <c r="Y105" i="11"/>
  <c r="Y83" i="11"/>
  <c r="Y85" i="11"/>
  <c r="Y81" i="11"/>
  <c r="Y103" i="11"/>
  <c r="Y93" i="11"/>
  <c r="Y99" i="11"/>
  <c r="Y107" i="11"/>
  <c r="Y73" i="11"/>
  <c r="Y77" i="11"/>
  <c r="Y89" i="11"/>
  <c r="Y69" i="11"/>
  <c r="Y75" i="11"/>
  <c r="Y68" i="11"/>
  <c r="Z66" i="11"/>
  <c r="AA67" i="11" s="1"/>
  <c r="Z101" i="11" l="1"/>
  <c r="AY102" i="11" s="1"/>
  <c r="Z71" i="11"/>
  <c r="AY72" i="11" s="1"/>
  <c r="Z95" i="11"/>
  <c r="AY96" i="11" s="1"/>
  <c r="Z79" i="11"/>
  <c r="AY80" i="11" s="1"/>
  <c r="Z105" i="11"/>
  <c r="AY106" i="11" s="1"/>
  <c r="Z91" i="11"/>
  <c r="AY92" i="11" s="1"/>
  <c r="Z97" i="11"/>
  <c r="AY98" i="11" s="1"/>
  <c r="Z87" i="11"/>
  <c r="AY88" i="11" s="1"/>
  <c r="Z83" i="11"/>
  <c r="AY84" i="11" s="1"/>
  <c r="Z81" i="11"/>
  <c r="AY82" i="11" s="1"/>
  <c r="Z85" i="11"/>
  <c r="AY86" i="11" s="1"/>
  <c r="Z93" i="11"/>
  <c r="AY94" i="11" s="1"/>
  <c r="Z103" i="11"/>
  <c r="AY104" i="11" s="1"/>
  <c r="Z77" i="11"/>
  <c r="AY78" i="11" s="1"/>
  <c r="Z99" i="11"/>
  <c r="AY100" i="11" s="1"/>
  <c r="Z73" i="11"/>
  <c r="AY74" i="11" s="1"/>
  <c r="Z107" i="11"/>
  <c r="AY108" i="11" s="1"/>
  <c r="Z89" i="11"/>
  <c r="AY90" i="11" s="1"/>
  <c r="Z75" i="11"/>
  <c r="AY76" i="11" s="1"/>
  <c r="Z69" i="11"/>
  <c r="AY70" i="11" s="1"/>
  <c r="Z68" i="11"/>
  <c r="AA66" i="11"/>
  <c r="AB67" i="11" s="1"/>
  <c r="AA71" i="11" l="1"/>
  <c r="AA101" i="11"/>
  <c r="AA79" i="11"/>
  <c r="AA87" i="11"/>
  <c r="AA83" i="11"/>
  <c r="AA91" i="11"/>
  <c r="AA95" i="11"/>
  <c r="AA105" i="11"/>
  <c r="AA97" i="11"/>
  <c r="AA77" i="11"/>
  <c r="AA81" i="11"/>
  <c r="AA85" i="11"/>
  <c r="AA93" i="11"/>
  <c r="AA103" i="11"/>
  <c r="AA99" i="11"/>
  <c r="AA73" i="11"/>
  <c r="AA89" i="11"/>
  <c r="AA107" i="11"/>
  <c r="AA75" i="11"/>
  <c r="AA69" i="11"/>
  <c r="AA68" i="11"/>
  <c r="AB66" i="11"/>
  <c r="AC67" i="11" s="1"/>
  <c r="AB101" i="11" l="1"/>
  <c r="AB71" i="11"/>
  <c r="AB79" i="11"/>
  <c r="AB105" i="11"/>
  <c r="AB91" i="11"/>
  <c r="AB95" i="11"/>
  <c r="AB87" i="11"/>
  <c r="AB97" i="11"/>
  <c r="AB83" i="11"/>
  <c r="AB85" i="11"/>
  <c r="AB81" i="11"/>
  <c r="AB93" i="11"/>
  <c r="AB99" i="11"/>
  <c r="AB103" i="11"/>
  <c r="AB77" i="11"/>
  <c r="AB107" i="11"/>
  <c r="AB73" i="11"/>
  <c r="AB89" i="11"/>
  <c r="AB69" i="11"/>
  <c r="AB75" i="11"/>
  <c r="AB68" i="11"/>
  <c r="AC66" i="11"/>
  <c r="AD67" i="11" s="1"/>
  <c r="AC101" i="11" l="1"/>
  <c r="AC71" i="11"/>
  <c r="AC79" i="11"/>
  <c r="AC105" i="11"/>
  <c r="AC91" i="11"/>
  <c r="AC97" i="11"/>
  <c r="AC87" i="11"/>
  <c r="AC95" i="11"/>
  <c r="AC83" i="11"/>
  <c r="AC81" i="11"/>
  <c r="AC85" i="11"/>
  <c r="AC93" i="11"/>
  <c r="AC103" i="11"/>
  <c r="AC77" i="11"/>
  <c r="AC99" i="11"/>
  <c r="AC107" i="11"/>
  <c r="AC89" i="11"/>
  <c r="AC73" i="11"/>
  <c r="AC75" i="11"/>
  <c r="AC69" i="11"/>
  <c r="AC68" i="11"/>
  <c r="AD66" i="11"/>
  <c r="AE67" i="11" s="1"/>
  <c r="AD71" i="11" l="1"/>
  <c r="AD101" i="11"/>
  <c r="AD79" i="11"/>
  <c r="AD91" i="11"/>
  <c r="AD105" i="11"/>
  <c r="AD95" i="11"/>
  <c r="AD97" i="11"/>
  <c r="AD87" i="11"/>
  <c r="AD83" i="11"/>
  <c r="AD81" i="11"/>
  <c r="AD85" i="11"/>
  <c r="AD93" i="11"/>
  <c r="AD73" i="11"/>
  <c r="AD103" i="11"/>
  <c r="AD77" i="11"/>
  <c r="AD99" i="11"/>
  <c r="AD89" i="11"/>
  <c r="AD107" i="11"/>
  <c r="AD69" i="11"/>
  <c r="AD75" i="11"/>
  <c r="AD68" i="11"/>
  <c r="AE66" i="11"/>
  <c r="AF67" i="11" s="1"/>
  <c r="AE101" i="11" l="1"/>
  <c r="AE71" i="11"/>
  <c r="AE79" i="11"/>
  <c r="AE105" i="11"/>
  <c r="AE91" i="11"/>
  <c r="AE97" i="11"/>
  <c r="AE95" i="11"/>
  <c r="AE87" i="11"/>
  <c r="AE83" i="11"/>
  <c r="AE85" i="11"/>
  <c r="AE81" i="11"/>
  <c r="AE103" i="11"/>
  <c r="AE99" i="11"/>
  <c r="AE93" i="11"/>
  <c r="AE77" i="11"/>
  <c r="AE89" i="11"/>
  <c r="AE73" i="11"/>
  <c r="AE107" i="11"/>
  <c r="AE69" i="11"/>
  <c r="AE75" i="11"/>
  <c r="AE68" i="11"/>
  <c r="AF66" i="11"/>
  <c r="AG67" i="11" s="1"/>
  <c r="F111" i="11" s="1"/>
  <c r="AF71" i="11" l="1"/>
  <c r="AF101" i="11"/>
  <c r="AF79" i="11"/>
  <c r="AF87" i="11"/>
  <c r="AF91" i="11"/>
  <c r="AF105" i="11"/>
  <c r="AF97" i="11"/>
  <c r="AF95" i="11"/>
  <c r="AF83" i="11"/>
  <c r="AF81" i="11"/>
  <c r="AF85" i="11"/>
  <c r="AF103" i="11"/>
  <c r="AF93" i="11"/>
  <c r="AF99" i="11"/>
  <c r="AF77" i="11"/>
  <c r="AF73" i="11"/>
  <c r="AF89" i="11"/>
  <c r="AF107" i="11"/>
  <c r="AF69" i="11"/>
  <c r="AF75" i="11"/>
  <c r="AF68" i="11"/>
  <c r="AG66" i="11"/>
  <c r="AG101" i="11" l="1"/>
  <c r="AZ102" i="11" s="1"/>
  <c r="AG71" i="11"/>
  <c r="AZ72" i="11" s="1"/>
  <c r="AG79" i="11"/>
  <c r="AZ80" i="11" s="1"/>
  <c r="AG105" i="11"/>
  <c r="AZ106" i="11" s="1"/>
  <c r="AG87" i="11"/>
  <c r="AZ88" i="11" s="1"/>
  <c r="AG91" i="11"/>
  <c r="AZ92" i="11" s="1"/>
  <c r="AG97" i="11"/>
  <c r="AZ98" i="11" s="1"/>
  <c r="AG95" i="11"/>
  <c r="AZ96" i="11" s="1"/>
  <c r="AG83" i="11"/>
  <c r="AZ84" i="11" s="1"/>
  <c r="AG81" i="11"/>
  <c r="AZ82" i="11" s="1"/>
  <c r="AG85" i="11"/>
  <c r="AZ86" i="11" s="1"/>
  <c r="AG93" i="11"/>
  <c r="AZ94" i="11" s="1"/>
  <c r="AG103" i="11"/>
  <c r="AZ104" i="11" s="1"/>
  <c r="AG77" i="11"/>
  <c r="AZ78" i="11" s="1"/>
  <c r="AG99" i="11"/>
  <c r="AZ100" i="11" s="1"/>
  <c r="AG107" i="11"/>
  <c r="AZ108" i="11" s="1"/>
  <c r="AG89" i="11"/>
  <c r="AZ90" i="11" s="1"/>
  <c r="AG73" i="11"/>
  <c r="AG75" i="11"/>
  <c r="AZ76" i="11" s="1"/>
  <c r="AG69" i="11"/>
  <c r="AZ70" i="11" s="1"/>
  <c r="F110" i="11"/>
  <c r="G111" i="11" s="1"/>
  <c r="AG68" i="11"/>
  <c r="B73" i="11" l="1"/>
  <c r="AZ74" i="11"/>
  <c r="B93" i="11"/>
  <c r="B99" i="11"/>
  <c r="B85" i="11"/>
  <c r="B97" i="11"/>
  <c r="B79" i="11"/>
  <c r="AH80" i="11" s="1"/>
  <c r="AM80" i="11" s="1"/>
  <c r="AN80" i="11" s="1"/>
  <c r="B107" i="11"/>
  <c r="B95" i="11"/>
  <c r="B105" i="11"/>
  <c r="B77" i="11"/>
  <c r="AH78" i="11" s="1"/>
  <c r="AM78" i="11" s="1"/>
  <c r="AN78" i="11" s="1"/>
  <c r="B81" i="11"/>
  <c r="B91" i="11"/>
  <c r="B89" i="11"/>
  <c r="B103" i="11"/>
  <c r="AH104" i="11" s="1"/>
  <c r="AM104" i="11" s="1"/>
  <c r="AN104" i="11" s="1"/>
  <c r="B83" i="11"/>
  <c r="B87" i="11"/>
  <c r="B101" i="11"/>
  <c r="B69" i="11"/>
  <c r="B71" i="11"/>
  <c r="B75" i="11"/>
  <c r="F145" i="11"/>
  <c r="F115" i="11"/>
  <c r="F123" i="11"/>
  <c r="F131" i="11"/>
  <c r="F135" i="11"/>
  <c r="F141" i="11"/>
  <c r="F139" i="11"/>
  <c r="F149" i="11"/>
  <c r="F127" i="11"/>
  <c r="F125" i="11"/>
  <c r="F129" i="11"/>
  <c r="F147" i="11"/>
  <c r="F143" i="11"/>
  <c r="F137" i="11"/>
  <c r="F121" i="11"/>
  <c r="F117" i="11"/>
  <c r="F133" i="11"/>
  <c r="F151" i="11"/>
  <c r="F113" i="11"/>
  <c r="F119" i="11"/>
  <c r="F112" i="11"/>
  <c r="G110" i="11"/>
  <c r="H111" i="11" s="1"/>
  <c r="O108" i="11" l="1"/>
  <c r="AG108" i="11"/>
  <c r="J108" i="11"/>
  <c r="W108" i="11"/>
  <c r="R108" i="11"/>
  <c r="V108" i="11"/>
  <c r="AA108" i="11"/>
  <c r="S108" i="11"/>
  <c r="Y108" i="11"/>
  <c r="K108" i="11"/>
  <c r="AE108" i="11"/>
  <c r="AB108" i="11"/>
  <c r="I108" i="11"/>
  <c r="P108" i="11"/>
  <c r="L108" i="11"/>
  <c r="Z108" i="11"/>
  <c r="F108" i="11"/>
  <c r="T108" i="11"/>
  <c r="AC108" i="11"/>
  <c r="H108" i="11"/>
  <c r="X108" i="11"/>
  <c r="G108" i="11"/>
  <c r="M108" i="11"/>
  <c r="Q108" i="11"/>
  <c r="U108" i="11"/>
  <c r="AD108" i="11"/>
  <c r="AF108" i="11"/>
  <c r="N108" i="11"/>
  <c r="G145" i="11"/>
  <c r="G115" i="11"/>
  <c r="G123" i="11"/>
  <c r="G139" i="11"/>
  <c r="G149" i="11"/>
  <c r="G135" i="11"/>
  <c r="G141" i="11"/>
  <c r="G131" i="11"/>
  <c r="G127" i="11"/>
  <c r="G121" i="11"/>
  <c r="G125" i="11"/>
  <c r="G129" i="11"/>
  <c r="G151" i="11"/>
  <c r="G147" i="11"/>
  <c r="G137" i="11"/>
  <c r="G143" i="11"/>
  <c r="G133" i="11"/>
  <c r="G117" i="11"/>
  <c r="G113" i="11"/>
  <c r="G119" i="11"/>
  <c r="G112" i="11"/>
  <c r="H110" i="11"/>
  <c r="I111" i="11" s="1"/>
  <c r="AI107" i="11" l="1"/>
  <c r="AP108" i="11" s="1"/>
  <c r="AT108" i="11" s="1"/>
  <c r="AH107" i="11"/>
  <c r="H115" i="11"/>
  <c r="H145" i="11"/>
  <c r="H123" i="11"/>
  <c r="H149" i="11"/>
  <c r="H135" i="11"/>
  <c r="H141" i="11"/>
  <c r="H139" i="11"/>
  <c r="H131" i="11"/>
  <c r="H127" i="11"/>
  <c r="H129" i="11"/>
  <c r="H125" i="11"/>
  <c r="H137" i="11"/>
  <c r="H147" i="11"/>
  <c r="H143" i="11"/>
  <c r="H121" i="11"/>
  <c r="H133" i="11"/>
  <c r="H117" i="11"/>
  <c r="H151" i="11"/>
  <c r="H119" i="11"/>
  <c r="H113" i="11"/>
  <c r="H112" i="11"/>
  <c r="I110" i="11"/>
  <c r="J111" i="11" s="1"/>
  <c r="AO108" i="11" l="1"/>
  <c r="AS108" i="11" s="1"/>
  <c r="AR108" i="11" s="1"/>
  <c r="AH108" i="11"/>
  <c r="AM108" i="11" s="1"/>
  <c r="AN108" i="11" s="1"/>
  <c r="I115" i="11"/>
  <c r="I145" i="11"/>
  <c r="I123" i="11"/>
  <c r="I131" i="11"/>
  <c r="I135" i="11"/>
  <c r="I149" i="11"/>
  <c r="I141" i="11"/>
  <c r="I139" i="11"/>
  <c r="I127" i="11"/>
  <c r="I125" i="11"/>
  <c r="I129" i="11"/>
  <c r="I137" i="11"/>
  <c r="I147" i="11"/>
  <c r="I117" i="11"/>
  <c r="I143" i="11"/>
  <c r="I121" i="11"/>
  <c r="I151" i="11"/>
  <c r="I133" i="11"/>
  <c r="I113" i="11"/>
  <c r="I119" i="11"/>
  <c r="I112" i="11"/>
  <c r="J110" i="11"/>
  <c r="K111" i="11" s="1"/>
  <c r="J115" i="11" l="1"/>
  <c r="J145" i="11"/>
  <c r="J123" i="11"/>
  <c r="J149" i="11"/>
  <c r="J141" i="11"/>
  <c r="J139" i="11"/>
  <c r="J131" i="11"/>
  <c r="J135" i="11"/>
  <c r="J127" i="11"/>
  <c r="J125" i="11"/>
  <c r="J129" i="11"/>
  <c r="J137" i="11"/>
  <c r="J147" i="11"/>
  <c r="J143" i="11"/>
  <c r="J121" i="11"/>
  <c r="J117" i="11"/>
  <c r="J133" i="11"/>
  <c r="J151" i="11"/>
  <c r="J113" i="11"/>
  <c r="J119" i="11"/>
  <c r="K110" i="11"/>
  <c r="L111" i="11" s="1"/>
  <c r="J112" i="11"/>
  <c r="K115" i="11" l="1"/>
  <c r="K145" i="11"/>
  <c r="K123" i="11"/>
  <c r="K149" i="11"/>
  <c r="K135" i="11"/>
  <c r="K141" i="11"/>
  <c r="K139" i="11"/>
  <c r="K131" i="11"/>
  <c r="K127" i="11"/>
  <c r="K129" i="11"/>
  <c r="K125" i="11"/>
  <c r="K147" i="11"/>
  <c r="K137" i="11"/>
  <c r="K117" i="11"/>
  <c r="K143" i="11"/>
  <c r="K121" i="11"/>
  <c r="K151" i="11"/>
  <c r="K133" i="11"/>
  <c r="K119" i="11"/>
  <c r="K113" i="11"/>
  <c r="K112" i="11"/>
  <c r="L110" i="11"/>
  <c r="M111" i="11" s="1"/>
  <c r="L145" i="11" l="1"/>
  <c r="AW146" i="11" s="1"/>
  <c r="L115" i="11"/>
  <c r="AW116" i="11" s="1"/>
  <c r="L123" i="11"/>
  <c r="AW124" i="11" s="1"/>
  <c r="L149" i="11"/>
  <c r="AW150" i="11" s="1"/>
  <c r="L135" i="11"/>
  <c r="AW136" i="11" s="1"/>
  <c r="L141" i="11"/>
  <c r="AW142" i="11" s="1"/>
  <c r="L131" i="11"/>
  <c r="AW132" i="11" s="1"/>
  <c r="L127" i="11"/>
  <c r="AW128" i="11" s="1"/>
  <c r="L139" i="11"/>
  <c r="AW140" i="11" s="1"/>
  <c r="L129" i="11"/>
  <c r="AW130" i="11" s="1"/>
  <c r="L125" i="11"/>
  <c r="AW126" i="11" s="1"/>
  <c r="L147" i="11"/>
  <c r="AW148" i="11" s="1"/>
  <c r="L137" i="11"/>
  <c r="AW138" i="11" s="1"/>
  <c r="L143" i="11"/>
  <c r="AW144" i="11" s="1"/>
  <c r="L117" i="11"/>
  <c r="AW118" i="11" s="1"/>
  <c r="L121" i="11"/>
  <c r="AW122" i="11" s="1"/>
  <c r="L151" i="11"/>
  <c r="AW152" i="11" s="1"/>
  <c r="L133" i="11"/>
  <c r="AW134" i="11" s="1"/>
  <c r="L113" i="11"/>
  <c r="AW114" i="11" s="1"/>
  <c r="L119" i="11"/>
  <c r="AW120" i="11" s="1"/>
  <c r="L112" i="11"/>
  <c r="M110" i="11"/>
  <c r="N111" i="11" s="1"/>
  <c r="M145" i="11" l="1"/>
  <c r="M115" i="11"/>
  <c r="M123" i="11"/>
  <c r="M149" i="11"/>
  <c r="M135" i="11"/>
  <c r="M139" i="11"/>
  <c r="M141" i="11"/>
  <c r="M131" i="11"/>
  <c r="M127" i="11"/>
  <c r="M125" i="11"/>
  <c r="M129" i="11"/>
  <c r="M137" i="11"/>
  <c r="M147" i="11"/>
  <c r="M143" i="11"/>
  <c r="M121" i="11"/>
  <c r="M117" i="11"/>
  <c r="M133" i="11"/>
  <c r="M151" i="11"/>
  <c r="M119" i="11"/>
  <c r="M113" i="11"/>
  <c r="N110" i="11"/>
  <c r="O111" i="11" s="1"/>
  <c r="M112" i="11"/>
  <c r="N115" i="11" l="1"/>
  <c r="N145" i="11"/>
  <c r="N123" i="11"/>
  <c r="N149" i="11"/>
  <c r="N131" i="11"/>
  <c r="N141" i="11"/>
  <c r="N139" i="11"/>
  <c r="N135" i="11"/>
  <c r="N127" i="11"/>
  <c r="N129" i="11"/>
  <c r="N125" i="11"/>
  <c r="N147" i="11"/>
  <c r="N137" i="11"/>
  <c r="N117" i="11"/>
  <c r="N121" i="11"/>
  <c r="N143" i="11"/>
  <c r="N151" i="11"/>
  <c r="N133" i="11"/>
  <c r="N119" i="11"/>
  <c r="N113" i="11"/>
  <c r="O110" i="11"/>
  <c r="P111" i="11" s="1"/>
  <c r="N112" i="11"/>
  <c r="O115" i="11" l="1"/>
  <c r="O145" i="11"/>
  <c r="O123" i="11"/>
  <c r="O141" i="11"/>
  <c r="O149" i="11"/>
  <c r="O135" i="11"/>
  <c r="O139" i="11"/>
  <c r="O127" i="11"/>
  <c r="O131" i="11"/>
  <c r="O125" i="11"/>
  <c r="O129" i="11"/>
  <c r="O137" i="11"/>
  <c r="O151" i="11"/>
  <c r="O147" i="11"/>
  <c r="O143" i="11"/>
  <c r="O121" i="11"/>
  <c r="O117" i="11"/>
  <c r="O133" i="11"/>
  <c r="O113" i="11"/>
  <c r="O119" i="11"/>
  <c r="O112" i="11"/>
  <c r="P110" i="11"/>
  <c r="Q111" i="11" s="1"/>
  <c r="P145" i="11" l="1"/>
  <c r="P115" i="11"/>
  <c r="P123" i="11"/>
  <c r="P131" i="11"/>
  <c r="P149" i="11"/>
  <c r="P135" i="11"/>
  <c r="P141" i="11"/>
  <c r="P139" i="11"/>
  <c r="P127" i="11"/>
  <c r="P125" i="11"/>
  <c r="P129" i="11"/>
  <c r="P137" i="11"/>
  <c r="P147" i="11"/>
  <c r="P121" i="11"/>
  <c r="P143" i="11"/>
  <c r="P133" i="11"/>
  <c r="P117" i="11"/>
  <c r="P151" i="11"/>
  <c r="P113" i="11"/>
  <c r="P119" i="11"/>
  <c r="P112" i="11"/>
  <c r="Q110" i="11"/>
  <c r="R111" i="11" s="1"/>
  <c r="Q115" i="11" l="1"/>
  <c r="Q145" i="11"/>
  <c r="Q123" i="11"/>
  <c r="Q135" i="11"/>
  <c r="Q141" i="11"/>
  <c r="Q139" i="11"/>
  <c r="Q131" i="11"/>
  <c r="Q127" i="11"/>
  <c r="Q149" i="11"/>
  <c r="Q121" i="11"/>
  <c r="Q125" i="11"/>
  <c r="Q129" i="11"/>
  <c r="Q137" i="11"/>
  <c r="Q147" i="11"/>
  <c r="Q143" i="11"/>
  <c r="Q117" i="11"/>
  <c r="Q133" i="11"/>
  <c r="Q151" i="11"/>
  <c r="Q113" i="11"/>
  <c r="Q119" i="11"/>
  <c r="R110" i="11"/>
  <c r="S111" i="11" s="1"/>
  <c r="Q112" i="11"/>
  <c r="R145" i="11" l="1"/>
  <c r="R115" i="11"/>
  <c r="R123" i="11"/>
  <c r="R149" i="11"/>
  <c r="R135" i="11"/>
  <c r="R141" i="11"/>
  <c r="R131" i="11"/>
  <c r="R127" i="11"/>
  <c r="R139" i="11"/>
  <c r="R125" i="11"/>
  <c r="R129" i="11"/>
  <c r="R137" i="11"/>
  <c r="R147" i="11"/>
  <c r="R143" i="11"/>
  <c r="R117" i="11"/>
  <c r="R121" i="11"/>
  <c r="R151" i="11"/>
  <c r="R133" i="11"/>
  <c r="R119" i="11"/>
  <c r="R113" i="11"/>
  <c r="R112" i="11"/>
  <c r="S110" i="11"/>
  <c r="T111" i="11" s="1"/>
  <c r="S145" i="11" l="1"/>
  <c r="AX146" i="11" s="1"/>
  <c r="S115" i="11"/>
  <c r="AX116" i="11" s="1"/>
  <c r="S123" i="11"/>
  <c r="AX124" i="11" s="1"/>
  <c r="S149" i="11"/>
  <c r="AX150" i="11" s="1"/>
  <c r="S135" i="11"/>
  <c r="AX136" i="11" s="1"/>
  <c r="S141" i="11"/>
  <c r="AX142" i="11" s="1"/>
  <c r="S139" i="11"/>
  <c r="AX140" i="11" s="1"/>
  <c r="S131" i="11"/>
  <c r="AX132" i="11" s="1"/>
  <c r="S127" i="11"/>
  <c r="AX128" i="11" s="1"/>
  <c r="S125" i="11"/>
  <c r="AX126" i="11" s="1"/>
  <c r="S129" i="11"/>
  <c r="AX130" i="11" s="1"/>
  <c r="S137" i="11"/>
  <c r="AX138" i="11" s="1"/>
  <c r="S147" i="11"/>
  <c r="AX148" i="11" s="1"/>
  <c r="S143" i="11"/>
  <c r="AX144" i="11" s="1"/>
  <c r="S121" i="11"/>
  <c r="AX122" i="11" s="1"/>
  <c r="S117" i="11"/>
  <c r="AX118" i="11" s="1"/>
  <c r="S133" i="11"/>
  <c r="AX134" i="11" s="1"/>
  <c r="S151" i="11"/>
  <c r="AX152" i="11" s="1"/>
  <c r="S113" i="11"/>
  <c r="AX114" i="11" s="1"/>
  <c r="S119" i="11"/>
  <c r="AX120" i="11" s="1"/>
  <c r="S112" i="11"/>
  <c r="T110" i="11"/>
  <c r="U111" i="11" s="1"/>
  <c r="T145" i="11" l="1"/>
  <c r="T115" i="11"/>
  <c r="T123" i="11"/>
  <c r="T149" i="11"/>
  <c r="T135" i="11"/>
  <c r="T141" i="11"/>
  <c r="T139" i="11"/>
  <c r="T131" i="11"/>
  <c r="T127" i="11"/>
  <c r="T129" i="11"/>
  <c r="T125" i="11"/>
  <c r="T137" i="11"/>
  <c r="T147" i="11"/>
  <c r="T143" i="11"/>
  <c r="T121" i="11"/>
  <c r="T117" i="11"/>
  <c r="T151" i="11"/>
  <c r="T133" i="11"/>
  <c r="T113" i="11"/>
  <c r="T119" i="11"/>
  <c r="T112" i="11"/>
  <c r="U110" i="11"/>
  <c r="V111" i="11" s="1"/>
  <c r="U115" i="11" l="1"/>
  <c r="U145" i="11"/>
  <c r="U123" i="11"/>
  <c r="U149" i="11"/>
  <c r="U135" i="11"/>
  <c r="U141" i="11"/>
  <c r="U131" i="11"/>
  <c r="U139" i="11"/>
  <c r="U127" i="11"/>
  <c r="U125" i="11"/>
  <c r="U121" i="11"/>
  <c r="U129" i="11"/>
  <c r="U147" i="11"/>
  <c r="U151" i="11"/>
  <c r="U137" i="11"/>
  <c r="U143" i="11"/>
  <c r="U133" i="11"/>
  <c r="U117" i="11"/>
  <c r="U119" i="11"/>
  <c r="U113" i="11"/>
  <c r="V110" i="11"/>
  <c r="W111" i="11" s="1"/>
  <c r="U112" i="11"/>
  <c r="V145" i="11" l="1"/>
  <c r="V115" i="11"/>
  <c r="V123" i="11"/>
  <c r="V149" i="11"/>
  <c r="V135" i="11"/>
  <c r="V141" i="11"/>
  <c r="V139" i="11"/>
  <c r="V127" i="11"/>
  <c r="V131" i="11"/>
  <c r="V129" i="11"/>
  <c r="V125" i="11"/>
  <c r="V137" i="11"/>
  <c r="V147" i="11"/>
  <c r="V143" i="11"/>
  <c r="V121" i="11"/>
  <c r="V117" i="11"/>
  <c r="V151" i="11"/>
  <c r="V133" i="11"/>
  <c r="V113" i="11"/>
  <c r="V119" i="11"/>
  <c r="W110" i="11"/>
  <c r="X111" i="11" s="1"/>
  <c r="V112" i="11"/>
  <c r="W145" i="11" l="1"/>
  <c r="W115" i="11"/>
  <c r="W123" i="11"/>
  <c r="W127" i="11"/>
  <c r="W135" i="11"/>
  <c r="W141" i="11"/>
  <c r="W131" i="11"/>
  <c r="W139" i="11"/>
  <c r="W149" i="11"/>
  <c r="W121" i="11"/>
  <c r="W125" i="11"/>
  <c r="W129" i="11"/>
  <c r="W147" i="11"/>
  <c r="W137" i="11"/>
  <c r="W151" i="11"/>
  <c r="W143" i="11"/>
  <c r="W133" i="11"/>
  <c r="W117" i="11"/>
  <c r="W113" i="11"/>
  <c r="W119" i="11"/>
  <c r="W112" i="11"/>
  <c r="X110" i="11"/>
  <c r="Y111" i="11" s="1"/>
  <c r="X145" i="11" l="1"/>
  <c r="X115" i="11"/>
  <c r="X123" i="11"/>
  <c r="X149" i="11"/>
  <c r="X135" i="11"/>
  <c r="X127" i="11"/>
  <c r="X141" i="11"/>
  <c r="X131" i="11"/>
  <c r="X139" i="11"/>
  <c r="X125" i="11"/>
  <c r="X129" i="11"/>
  <c r="X137" i="11"/>
  <c r="X147" i="11"/>
  <c r="X121" i="11"/>
  <c r="X117" i="11"/>
  <c r="X143" i="11"/>
  <c r="X133" i="11"/>
  <c r="X151" i="11"/>
  <c r="X113" i="11"/>
  <c r="X119" i="11"/>
  <c r="X112" i="11"/>
  <c r="Y110" i="11"/>
  <c r="Z111" i="11" s="1"/>
  <c r="Y145" i="11" l="1"/>
  <c r="Y115" i="11"/>
  <c r="Y123" i="11"/>
  <c r="Y149" i="11"/>
  <c r="Y135" i="11"/>
  <c r="Y141" i="11"/>
  <c r="Y139" i="11"/>
  <c r="Y131" i="11"/>
  <c r="Y127" i="11"/>
  <c r="Y129" i="11"/>
  <c r="Y125" i="11"/>
  <c r="Y137" i="11"/>
  <c r="Y147" i="11"/>
  <c r="Y143" i="11"/>
  <c r="Y121" i="11"/>
  <c r="Y117" i="11"/>
  <c r="Y133" i="11"/>
  <c r="Y151" i="11"/>
  <c r="Y119" i="11"/>
  <c r="Y113" i="11"/>
  <c r="Z110" i="11"/>
  <c r="AA111" i="11" s="1"/>
  <c r="Y112" i="11"/>
  <c r="Z145" i="11" l="1"/>
  <c r="AY146" i="11" s="1"/>
  <c r="Z115" i="11"/>
  <c r="AY116" i="11" s="1"/>
  <c r="Z123" i="11"/>
  <c r="AY124" i="11" s="1"/>
  <c r="Z139" i="11"/>
  <c r="AY140" i="11" s="1"/>
  <c r="Z149" i="11"/>
  <c r="AY150" i="11" s="1"/>
  <c r="Z135" i="11"/>
  <c r="AY136" i="11" s="1"/>
  <c r="Z141" i="11"/>
  <c r="AY142" i="11" s="1"/>
  <c r="Z131" i="11"/>
  <c r="AY132" i="11" s="1"/>
  <c r="Z127" i="11"/>
  <c r="AY128" i="11" s="1"/>
  <c r="Z125" i="11"/>
  <c r="AY126" i="11" s="1"/>
  <c r="Z129" i="11"/>
  <c r="AY130" i="11" s="1"/>
  <c r="Z117" i="11"/>
  <c r="AY118" i="11" s="1"/>
  <c r="Z137" i="11"/>
  <c r="AY138" i="11" s="1"/>
  <c r="Z147" i="11"/>
  <c r="AY148" i="11" s="1"/>
  <c r="Z121" i="11"/>
  <c r="AY122" i="11" s="1"/>
  <c r="Z143" i="11"/>
  <c r="AY144" i="11" s="1"/>
  <c r="Z151" i="11"/>
  <c r="AY152" i="11" s="1"/>
  <c r="Z133" i="11"/>
  <c r="AY134" i="11" s="1"/>
  <c r="Z113" i="11"/>
  <c r="AY114" i="11" s="1"/>
  <c r="Z119" i="11"/>
  <c r="AY120" i="11" s="1"/>
  <c r="Z112" i="11"/>
  <c r="AA110" i="11"/>
  <c r="AB111" i="11" s="1"/>
  <c r="AA145" i="11" l="1"/>
  <c r="AA115" i="11"/>
  <c r="AA123" i="11"/>
  <c r="AA135" i="11"/>
  <c r="AA141" i="11"/>
  <c r="AA139" i="11"/>
  <c r="AA131" i="11"/>
  <c r="AA149" i="11"/>
  <c r="AA127" i="11"/>
  <c r="AA125" i="11"/>
  <c r="AA129" i="11"/>
  <c r="AA137" i="11"/>
  <c r="AA147" i="11"/>
  <c r="AA143" i="11"/>
  <c r="AA117" i="11"/>
  <c r="AA121" i="11"/>
  <c r="AA151" i="11"/>
  <c r="AA133" i="11"/>
  <c r="AA113" i="11"/>
  <c r="AA119" i="11"/>
  <c r="AA112" i="11"/>
  <c r="AB110" i="11"/>
  <c r="AC111" i="11" s="1"/>
  <c r="AB115" i="11" l="1"/>
  <c r="AB145" i="11"/>
  <c r="AB123" i="11"/>
  <c r="AB141" i="11"/>
  <c r="AB149" i="11"/>
  <c r="AB135" i="11"/>
  <c r="AB139" i="11"/>
  <c r="AB131" i="11"/>
  <c r="AB127" i="11"/>
  <c r="AB125" i="11"/>
  <c r="AB129" i="11"/>
  <c r="AB117" i="11"/>
  <c r="AB147" i="11"/>
  <c r="AB137" i="11"/>
  <c r="AB143" i="11"/>
  <c r="AB121" i="11"/>
  <c r="AB133" i="11"/>
  <c r="AB151" i="11"/>
  <c r="AB119" i="11"/>
  <c r="AB113" i="11"/>
  <c r="AB112" i="11"/>
  <c r="AC110" i="11"/>
  <c r="AD111" i="11" s="1"/>
  <c r="AC145" i="11" l="1"/>
  <c r="AC115" i="11"/>
  <c r="AC123" i="11"/>
  <c r="AC135" i="11"/>
  <c r="AC149" i="11"/>
  <c r="AC139" i="11"/>
  <c r="AC141" i="11"/>
  <c r="AC131" i="11"/>
  <c r="AC127" i="11"/>
  <c r="AC125" i="11"/>
  <c r="AC129" i="11"/>
  <c r="AC137" i="11"/>
  <c r="AC147" i="11"/>
  <c r="AC143" i="11"/>
  <c r="AC121" i="11"/>
  <c r="AC117" i="11"/>
  <c r="AC151" i="11"/>
  <c r="AC133" i="11"/>
  <c r="AC119" i="11"/>
  <c r="AC113" i="11"/>
  <c r="AD110" i="11"/>
  <c r="AE111" i="11" s="1"/>
  <c r="AC112" i="11"/>
  <c r="AD115" i="11" l="1"/>
  <c r="AD145" i="11"/>
  <c r="AD123" i="11"/>
  <c r="AD135" i="11"/>
  <c r="AD149" i="11"/>
  <c r="AD141" i="11"/>
  <c r="AD139" i="11"/>
  <c r="AD131" i="11"/>
  <c r="AD127" i="11"/>
  <c r="AD129" i="11"/>
  <c r="AD125" i="11"/>
  <c r="AD137" i="11"/>
  <c r="AD147" i="11"/>
  <c r="AD117" i="11"/>
  <c r="AD121" i="11"/>
  <c r="AD143" i="11"/>
  <c r="AD151" i="11"/>
  <c r="AD133" i="11"/>
  <c r="AD113" i="11"/>
  <c r="AD119" i="11"/>
  <c r="AE110" i="11"/>
  <c r="AF111" i="11" s="1"/>
  <c r="AD112" i="11"/>
  <c r="AE115" i="11" l="1"/>
  <c r="AE145" i="11"/>
  <c r="AE123" i="11"/>
  <c r="AE149" i="11"/>
  <c r="AE135" i="11"/>
  <c r="AE141" i="11"/>
  <c r="AE139" i="11"/>
  <c r="AE131" i="11"/>
  <c r="AE127" i="11"/>
  <c r="AE125" i="11"/>
  <c r="AE129" i="11"/>
  <c r="AE137" i="11"/>
  <c r="AE147" i="11"/>
  <c r="AE121" i="11"/>
  <c r="AE117" i="11"/>
  <c r="AE143" i="11"/>
  <c r="AE151" i="11"/>
  <c r="AE133" i="11"/>
  <c r="AE119" i="11"/>
  <c r="AE113" i="11"/>
  <c r="AF110" i="11"/>
  <c r="AG111" i="11" s="1"/>
  <c r="F155" i="11" s="1"/>
  <c r="AE112" i="11"/>
  <c r="AF145" i="11" l="1"/>
  <c r="AF115" i="11"/>
  <c r="AF123" i="11"/>
  <c r="AF149" i="11"/>
  <c r="AF135" i="11"/>
  <c r="AF141" i="11"/>
  <c r="AF139" i="11"/>
  <c r="AF131" i="11"/>
  <c r="AF127" i="11"/>
  <c r="AF125" i="11"/>
  <c r="AF129" i="11"/>
  <c r="AF137" i="11"/>
  <c r="AF147" i="11"/>
  <c r="AF143" i="11"/>
  <c r="AF117" i="11"/>
  <c r="AF121" i="11"/>
  <c r="AF151" i="11"/>
  <c r="AF133" i="11"/>
  <c r="AF113" i="11"/>
  <c r="AF119" i="11"/>
  <c r="AG110" i="11"/>
  <c r="AF112" i="11"/>
  <c r="AG145" i="11" l="1"/>
  <c r="AZ146" i="11" s="1"/>
  <c r="AG115" i="11"/>
  <c r="AZ116" i="11" s="1"/>
  <c r="AG123" i="11"/>
  <c r="AZ124" i="11" s="1"/>
  <c r="AG139" i="11"/>
  <c r="AZ140" i="11" s="1"/>
  <c r="AG149" i="11"/>
  <c r="AZ150" i="11" s="1"/>
  <c r="AG135" i="11"/>
  <c r="AZ136" i="11" s="1"/>
  <c r="AG141" i="11"/>
  <c r="AZ142" i="11" s="1"/>
  <c r="AG131" i="11"/>
  <c r="AZ132" i="11" s="1"/>
  <c r="AG127" i="11"/>
  <c r="AZ128" i="11" s="1"/>
  <c r="AG125" i="11"/>
  <c r="AZ126" i="11" s="1"/>
  <c r="AG129" i="11"/>
  <c r="AZ130" i="11" s="1"/>
  <c r="AG137" i="11"/>
  <c r="AZ138" i="11" s="1"/>
  <c r="AG147" i="11"/>
  <c r="AZ148" i="11" s="1"/>
  <c r="AG143" i="11"/>
  <c r="AZ144" i="11" s="1"/>
  <c r="AG117" i="11"/>
  <c r="AZ118" i="11" s="1"/>
  <c r="AG121" i="11"/>
  <c r="AZ122" i="11" s="1"/>
  <c r="AG151" i="11"/>
  <c r="AZ152" i="11" s="1"/>
  <c r="AG133" i="11"/>
  <c r="AZ134" i="11" s="1"/>
  <c r="AG119" i="11"/>
  <c r="AZ120" i="11" s="1"/>
  <c r="AG113" i="11"/>
  <c r="AZ114" i="11" s="1"/>
  <c r="F154" i="11"/>
  <c r="G155" i="11" s="1"/>
  <c r="AG112" i="11"/>
  <c r="B147" i="11" l="1"/>
  <c r="B121" i="11"/>
  <c r="B137" i="11"/>
  <c r="B131" i="11"/>
  <c r="B139" i="11"/>
  <c r="B133" i="11"/>
  <c r="B129" i="11"/>
  <c r="B141" i="11"/>
  <c r="B123" i="11"/>
  <c r="B143" i="11"/>
  <c r="B125" i="11"/>
  <c r="B135" i="11"/>
  <c r="B151" i="11"/>
  <c r="B127" i="11"/>
  <c r="B149" i="11"/>
  <c r="B145" i="11"/>
  <c r="B113" i="11"/>
  <c r="B115" i="11"/>
  <c r="B119" i="11"/>
  <c r="B117" i="11"/>
  <c r="F189" i="11"/>
  <c r="F159" i="11"/>
  <c r="F167" i="11"/>
  <c r="F193" i="11"/>
  <c r="F179" i="11"/>
  <c r="F185" i="11"/>
  <c r="F183" i="11"/>
  <c r="F175" i="11"/>
  <c r="F171" i="11"/>
  <c r="F173" i="11"/>
  <c r="F169" i="11"/>
  <c r="F187" i="11"/>
  <c r="F181" i="11"/>
  <c r="F191" i="11"/>
  <c r="F165" i="11"/>
  <c r="F161" i="11"/>
  <c r="F177" i="11"/>
  <c r="F195" i="11"/>
  <c r="F157" i="11"/>
  <c r="F163" i="11"/>
  <c r="G154" i="11"/>
  <c r="H155" i="11" s="1"/>
  <c r="F156" i="11"/>
  <c r="AH152" i="11" l="1"/>
  <c r="AM152" i="11" s="1"/>
  <c r="AN152" i="11" s="1"/>
  <c r="N152" i="11"/>
  <c r="W152" i="11"/>
  <c r="AC152" i="11"/>
  <c r="U152" i="11"/>
  <c r="Z152" i="11"/>
  <c r="R152" i="11"/>
  <c r="L152" i="11"/>
  <c r="S152" i="11"/>
  <c r="M152" i="11"/>
  <c r="G152" i="11"/>
  <c r="I152" i="11"/>
  <c r="AA152" i="11"/>
  <c r="AF152" i="11"/>
  <c r="Y152" i="11"/>
  <c r="AG152" i="11"/>
  <c r="O152" i="11"/>
  <c r="AD152" i="11"/>
  <c r="X152" i="11"/>
  <c r="AE152" i="11"/>
  <c r="V152" i="11"/>
  <c r="P152" i="11"/>
  <c r="T152" i="11"/>
  <c r="Q152" i="11"/>
  <c r="J152" i="11"/>
  <c r="H152" i="11"/>
  <c r="K152" i="11"/>
  <c r="F152" i="11"/>
  <c r="AB152" i="11"/>
  <c r="G189" i="11"/>
  <c r="G159" i="11"/>
  <c r="G167" i="11"/>
  <c r="G193" i="11"/>
  <c r="G179" i="11"/>
  <c r="G185" i="11"/>
  <c r="G183" i="11"/>
  <c r="G175" i="11"/>
  <c r="G171" i="11"/>
  <c r="G169" i="11"/>
  <c r="G173" i="11"/>
  <c r="G181" i="11"/>
  <c r="G191" i="11"/>
  <c r="G187" i="11"/>
  <c r="G165" i="11"/>
  <c r="G161" i="11"/>
  <c r="G195" i="11"/>
  <c r="G177" i="11"/>
  <c r="G163" i="11"/>
  <c r="G157" i="11"/>
  <c r="G156" i="11"/>
  <c r="H154" i="11"/>
  <c r="I155" i="11" s="1"/>
  <c r="AI151" i="11" l="1"/>
  <c r="AP152" i="11" s="1"/>
  <c r="AT152" i="11" s="1"/>
  <c r="AH151" i="11"/>
  <c r="AO152" i="11" s="1"/>
  <c r="H159" i="11"/>
  <c r="H189" i="11"/>
  <c r="H167" i="11"/>
  <c r="H193" i="11"/>
  <c r="H179" i="11"/>
  <c r="H185" i="11"/>
  <c r="H175" i="11"/>
  <c r="H171" i="11"/>
  <c r="H183" i="11"/>
  <c r="H173" i="11"/>
  <c r="H169" i="11"/>
  <c r="H181" i="11"/>
  <c r="H177" i="11"/>
  <c r="H191" i="11"/>
  <c r="H165" i="11"/>
  <c r="H187" i="11"/>
  <c r="H161" i="11"/>
  <c r="H195" i="11"/>
  <c r="H157" i="11"/>
  <c r="H163" i="11"/>
  <c r="I154" i="11"/>
  <c r="J155" i="11" s="1"/>
  <c r="H156" i="11"/>
  <c r="AS152" i="11" l="1"/>
  <c r="AR152" i="11" s="1"/>
  <c r="I159" i="11"/>
  <c r="I189" i="11"/>
  <c r="I167" i="11"/>
  <c r="I183" i="11"/>
  <c r="I193" i="11"/>
  <c r="I179" i="11"/>
  <c r="I185" i="11"/>
  <c r="I175" i="11"/>
  <c r="I171" i="11"/>
  <c r="I173" i="11"/>
  <c r="I169" i="11"/>
  <c r="I191" i="11"/>
  <c r="I181" i="11"/>
  <c r="I161" i="11"/>
  <c r="I165" i="11"/>
  <c r="I187" i="11"/>
  <c r="I195" i="11"/>
  <c r="I177" i="11"/>
  <c r="I157" i="11"/>
  <c r="I163" i="11"/>
  <c r="J154" i="11"/>
  <c r="K155" i="11" s="1"/>
  <c r="I156" i="11"/>
  <c r="J189" i="11" l="1"/>
  <c r="J159" i="11"/>
  <c r="J167" i="11"/>
  <c r="J193" i="11"/>
  <c r="J179" i="11"/>
  <c r="J185" i="11"/>
  <c r="J175" i="11"/>
  <c r="J183" i="11"/>
  <c r="J171" i="11"/>
  <c r="J173" i="11"/>
  <c r="J169" i="11"/>
  <c r="J181" i="11"/>
  <c r="J191" i="11"/>
  <c r="J165" i="11"/>
  <c r="J187" i="11"/>
  <c r="J161" i="11"/>
  <c r="J195" i="11"/>
  <c r="J177" i="11"/>
  <c r="J163" i="11"/>
  <c r="J157" i="11"/>
  <c r="K154" i="11"/>
  <c r="L155" i="11" s="1"/>
  <c r="J156" i="11"/>
  <c r="K189" i="11" l="1"/>
  <c r="K159" i="11"/>
  <c r="K167" i="11"/>
  <c r="K193" i="11"/>
  <c r="K179" i="11"/>
  <c r="K185" i="11"/>
  <c r="K183" i="11"/>
  <c r="K175" i="11"/>
  <c r="K171" i="11"/>
  <c r="K173" i="11"/>
  <c r="K169" i="11"/>
  <c r="K181" i="11"/>
  <c r="K191" i="11"/>
  <c r="K161" i="11"/>
  <c r="K187" i="11"/>
  <c r="K165" i="11"/>
  <c r="K177" i="11"/>
  <c r="K195" i="11"/>
  <c r="K157" i="11"/>
  <c r="K163" i="11"/>
  <c r="L154" i="11"/>
  <c r="M155" i="11" s="1"/>
  <c r="K156" i="11"/>
  <c r="L159" i="11" l="1"/>
  <c r="AW160" i="11" s="1"/>
  <c r="L189" i="11"/>
  <c r="AW190" i="11" s="1"/>
  <c r="L167" i="11"/>
  <c r="AW168" i="11" s="1"/>
  <c r="L175" i="11"/>
  <c r="AW176" i="11" s="1"/>
  <c r="L179" i="11"/>
  <c r="AW180" i="11" s="1"/>
  <c r="L193" i="11"/>
  <c r="AW194" i="11" s="1"/>
  <c r="L185" i="11"/>
  <c r="AW186" i="11" s="1"/>
  <c r="L183" i="11"/>
  <c r="AW184" i="11" s="1"/>
  <c r="L171" i="11"/>
  <c r="AW172" i="11" s="1"/>
  <c r="L169" i="11"/>
  <c r="AW170" i="11" s="1"/>
  <c r="L173" i="11"/>
  <c r="AW174" i="11" s="1"/>
  <c r="L191" i="11"/>
  <c r="AW192" i="11" s="1"/>
  <c r="L181" i="11"/>
  <c r="AW182" i="11" s="1"/>
  <c r="L187" i="11"/>
  <c r="AW188" i="11" s="1"/>
  <c r="L165" i="11"/>
  <c r="AW166" i="11" s="1"/>
  <c r="L161" i="11"/>
  <c r="AW162" i="11" s="1"/>
  <c r="L195" i="11"/>
  <c r="AW196" i="11" s="1"/>
  <c r="L177" i="11"/>
  <c r="AW178" i="11" s="1"/>
  <c r="L157" i="11"/>
  <c r="AW158" i="11" s="1"/>
  <c r="L163" i="11"/>
  <c r="AW164" i="11" s="1"/>
  <c r="L156" i="11"/>
  <c r="M154" i="11"/>
  <c r="N155" i="11" s="1"/>
  <c r="M189" i="11" l="1"/>
  <c r="M159" i="11"/>
  <c r="M167" i="11"/>
  <c r="M175" i="11"/>
  <c r="M193" i="11"/>
  <c r="M179" i="11"/>
  <c r="M185" i="11"/>
  <c r="M183" i="11"/>
  <c r="M171" i="11"/>
  <c r="M173" i="11"/>
  <c r="M169" i="11"/>
  <c r="M181" i="11"/>
  <c r="M191" i="11"/>
  <c r="M165" i="11"/>
  <c r="M187" i="11"/>
  <c r="M161" i="11"/>
  <c r="M195" i="11"/>
  <c r="M177" i="11"/>
  <c r="M163" i="11"/>
  <c r="M157" i="11"/>
  <c r="N154" i="11"/>
  <c r="O155" i="11" s="1"/>
  <c r="M156" i="11"/>
  <c r="N159" i="11" l="1"/>
  <c r="N189" i="11"/>
  <c r="N167" i="11"/>
  <c r="N193" i="11"/>
  <c r="N175" i="11"/>
  <c r="N179" i="11"/>
  <c r="N185" i="11"/>
  <c r="N183" i="11"/>
  <c r="N171" i="11"/>
  <c r="N173" i="11"/>
  <c r="N169" i="11"/>
  <c r="N191" i="11"/>
  <c r="N181" i="11"/>
  <c r="N187" i="11"/>
  <c r="N165" i="11"/>
  <c r="N161" i="11"/>
  <c r="N195" i="11"/>
  <c r="N177" i="11"/>
  <c r="N163" i="11"/>
  <c r="N157" i="11"/>
  <c r="N156" i="11"/>
  <c r="O154" i="11"/>
  <c r="P155" i="11" s="1"/>
  <c r="O159" i="11" l="1"/>
  <c r="O189" i="11"/>
  <c r="O167" i="11"/>
  <c r="O193" i="11"/>
  <c r="O179" i="11"/>
  <c r="O185" i="11"/>
  <c r="O175" i="11"/>
  <c r="O183" i="11"/>
  <c r="O171" i="11"/>
  <c r="O173" i="11"/>
  <c r="O169" i="11"/>
  <c r="O181" i="11"/>
  <c r="O191" i="11"/>
  <c r="O161" i="11"/>
  <c r="O187" i="11"/>
  <c r="O165" i="11"/>
  <c r="O195" i="11"/>
  <c r="O177" i="11"/>
  <c r="O163" i="11"/>
  <c r="O157" i="11"/>
  <c r="P154" i="11"/>
  <c r="Q155" i="11" s="1"/>
  <c r="O156" i="11"/>
  <c r="P189" i="11" l="1"/>
  <c r="P159" i="11"/>
  <c r="P167" i="11"/>
  <c r="P193" i="11"/>
  <c r="P179" i="11"/>
  <c r="P185" i="11"/>
  <c r="P183" i="11"/>
  <c r="P175" i="11"/>
  <c r="P171" i="11"/>
  <c r="P169" i="11"/>
  <c r="P173" i="11"/>
  <c r="P191" i="11"/>
  <c r="P187" i="11"/>
  <c r="P181" i="11"/>
  <c r="P165" i="11"/>
  <c r="P161" i="11"/>
  <c r="P195" i="11"/>
  <c r="P177" i="11"/>
  <c r="P163" i="11"/>
  <c r="P157" i="11"/>
  <c r="Q154" i="11"/>
  <c r="R155" i="11" s="1"/>
  <c r="P156" i="11"/>
  <c r="Q159" i="11" l="1"/>
  <c r="Q189" i="11"/>
  <c r="Q167" i="11"/>
  <c r="Q193" i="11"/>
  <c r="Q179" i="11"/>
  <c r="Q185" i="11"/>
  <c r="Q175" i="11"/>
  <c r="Q171" i="11"/>
  <c r="Q183" i="11"/>
  <c r="Q173" i="11"/>
  <c r="Q169" i="11"/>
  <c r="Q191" i="11"/>
  <c r="Q181" i="11"/>
  <c r="Q161" i="11"/>
  <c r="Q187" i="11"/>
  <c r="Q165" i="11"/>
  <c r="Q195" i="11"/>
  <c r="Q177" i="11"/>
  <c r="Q157" i="11"/>
  <c r="Q163" i="11"/>
  <c r="R154" i="11"/>
  <c r="S155" i="11" s="1"/>
  <c r="Q156" i="11"/>
  <c r="R159" i="11" l="1"/>
  <c r="R189" i="11"/>
  <c r="R167" i="11"/>
  <c r="R185" i="11"/>
  <c r="R193" i="11"/>
  <c r="R179" i="11"/>
  <c r="R183" i="11"/>
  <c r="R175" i="11"/>
  <c r="R171" i="11"/>
  <c r="R173" i="11"/>
  <c r="R169" i="11"/>
  <c r="R181" i="11"/>
  <c r="R191" i="11"/>
  <c r="R187" i="11"/>
  <c r="R165" i="11"/>
  <c r="R161" i="11"/>
  <c r="R195" i="11"/>
  <c r="R177" i="11"/>
  <c r="R163" i="11"/>
  <c r="R157" i="11"/>
  <c r="S154" i="11"/>
  <c r="T155" i="11" s="1"/>
  <c r="R156" i="11"/>
  <c r="S159" i="11" l="1"/>
  <c r="AX160" i="11" s="1"/>
  <c r="S189" i="11"/>
  <c r="AX190" i="11" s="1"/>
  <c r="S167" i="11"/>
  <c r="AX168" i="11" s="1"/>
  <c r="S193" i="11"/>
  <c r="AX194" i="11" s="1"/>
  <c r="S179" i="11"/>
  <c r="AX180" i="11" s="1"/>
  <c r="S185" i="11"/>
  <c r="AX186" i="11" s="1"/>
  <c r="S175" i="11"/>
  <c r="AX176" i="11" s="1"/>
  <c r="S183" i="11"/>
  <c r="AX184" i="11" s="1"/>
  <c r="S171" i="11"/>
  <c r="AX172" i="11" s="1"/>
  <c r="S169" i="11"/>
  <c r="AX170" i="11" s="1"/>
  <c r="S173" i="11"/>
  <c r="AX174" i="11" s="1"/>
  <c r="S191" i="11"/>
  <c r="AX192" i="11" s="1"/>
  <c r="S181" i="11"/>
  <c r="AX182" i="11" s="1"/>
  <c r="S165" i="11"/>
  <c r="AX166" i="11" s="1"/>
  <c r="S187" i="11"/>
  <c r="AX188" i="11" s="1"/>
  <c r="S161" i="11"/>
  <c r="AX162" i="11" s="1"/>
  <c r="S177" i="11"/>
  <c r="AX178" i="11" s="1"/>
  <c r="S195" i="11"/>
  <c r="AX196" i="11" s="1"/>
  <c r="S163" i="11"/>
  <c r="AX164" i="11" s="1"/>
  <c r="S157" i="11"/>
  <c r="AX158" i="11" s="1"/>
  <c r="T154" i="11"/>
  <c r="U155" i="11" s="1"/>
  <c r="S156" i="11"/>
  <c r="T189" i="11" l="1"/>
  <c r="T159" i="11"/>
  <c r="T183" i="11"/>
  <c r="T167" i="11"/>
  <c r="T179" i="11"/>
  <c r="T185" i="11"/>
  <c r="T175" i="11"/>
  <c r="T193" i="11"/>
  <c r="T171" i="11"/>
  <c r="T169" i="11"/>
  <c r="T173" i="11"/>
  <c r="T181" i="11"/>
  <c r="T191" i="11"/>
  <c r="T165" i="11"/>
  <c r="T161" i="11"/>
  <c r="T187" i="11"/>
  <c r="T195" i="11"/>
  <c r="T177" i="11"/>
  <c r="T157" i="11"/>
  <c r="T163" i="11"/>
  <c r="U154" i="11"/>
  <c r="V155" i="11" s="1"/>
  <c r="T156" i="11"/>
  <c r="U159" i="11" l="1"/>
  <c r="U189" i="11"/>
  <c r="U167" i="11"/>
  <c r="U193" i="11"/>
  <c r="U179" i="11"/>
  <c r="U183" i="11"/>
  <c r="U185" i="11"/>
  <c r="U175" i="11"/>
  <c r="U171" i="11"/>
  <c r="U169" i="11"/>
  <c r="U173" i="11"/>
  <c r="U181" i="11"/>
  <c r="U191" i="11"/>
  <c r="U165" i="11"/>
  <c r="U187" i="11"/>
  <c r="U195" i="11"/>
  <c r="U161" i="11"/>
  <c r="U177" i="11"/>
  <c r="U157" i="11"/>
  <c r="U163" i="11"/>
  <c r="V154" i="11"/>
  <c r="W155" i="11" s="1"/>
  <c r="U156" i="11"/>
  <c r="V189" i="11" l="1"/>
  <c r="V159" i="11"/>
  <c r="V167" i="11"/>
  <c r="V193" i="11"/>
  <c r="V179" i="11"/>
  <c r="V185" i="11"/>
  <c r="V175" i="11"/>
  <c r="V183" i="11"/>
  <c r="V171" i="11"/>
  <c r="V169" i="11"/>
  <c r="V173" i="11"/>
  <c r="V181" i="11"/>
  <c r="V191" i="11"/>
  <c r="V187" i="11"/>
  <c r="V165" i="11"/>
  <c r="V177" i="11"/>
  <c r="V161" i="11"/>
  <c r="V195" i="11"/>
  <c r="V157" i="11"/>
  <c r="V163" i="11"/>
  <c r="V156" i="11"/>
  <c r="W154" i="11"/>
  <c r="X155" i="11" s="1"/>
  <c r="W189" i="11" l="1"/>
  <c r="W159" i="11"/>
  <c r="W167" i="11"/>
  <c r="W193" i="11"/>
  <c r="W179" i="11"/>
  <c r="W185" i="11"/>
  <c r="W183" i="11"/>
  <c r="W175" i="11"/>
  <c r="W171" i="11"/>
  <c r="W173" i="11"/>
  <c r="W169" i="11"/>
  <c r="W181" i="11"/>
  <c r="W195" i="11"/>
  <c r="W191" i="11"/>
  <c r="W161" i="11"/>
  <c r="W187" i="11"/>
  <c r="W165" i="11"/>
  <c r="W177" i="11"/>
  <c r="W157" i="11"/>
  <c r="W163" i="11"/>
  <c r="X154" i="11"/>
  <c r="Y155" i="11" s="1"/>
  <c r="W156" i="11"/>
  <c r="X189" i="11" l="1"/>
  <c r="X159" i="11"/>
  <c r="X167" i="11"/>
  <c r="X193" i="11"/>
  <c r="X179" i="11"/>
  <c r="X183" i="11"/>
  <c r="X185" i="11"/>
  <c r="X175" i="11"/>
  <c r="X171" i="11"/>
  <c r="X161" i="11"/>
  <c r="X169" i="11"/>
  <c r="X173" i="11"/>
  <c r="X191" i="11"/>
  <c r="X181" i="11"/>
  <c r="X187" i="11"/>
  <c r="X165" i="11"/>
  <c r="X177" i="11"/>
  <c r="X195" i="11"/>
  <c r="X163" i="11"/>
  <c r="X157" i="11"/>
  <c r="Y154" i="11"/>
  <c r="Z155" i="11" s="1"/>
  <c r="X156" i="11"/>
  <c r="Y159" i="11" l="1"/>
  <c r="Y189" i="11"/>
  <c r="Y167" i="11"/>
  <c r="Y179" i="11"/>
  <c r="Y185" i="11"/>
  <c r="Y175" i="11"/>
  <c r="Y183" i="11"/>
  <c r="Y171" i="11"/>
  <c r="Y193" i="11"/>
  <c r="Y169" i="11"/>
  <c r="Y173" i="11"/>
  <c r="Y187" i="11"/>
  <c r="Y181" i="11"/>
  <c r="Y191" i="11"/>
  <c r="Y165" i="11"/>
  <c r="Y161" i="11"/>
  <c r="Y195" i="11"/>
  <c r="Y177" i="11"/>
  <c r="Y163" i="11"/>
  <c r="Y157" i="11"/>
  <c r="Z154" i="11"/>
  <c r="AA155" i="11" s="1"/>
  <c r="Y156" i="11"/>
  <c r="Z189" i="11" l="1"/>
  <c r="AY190" i="11" s="1"/>
  <c r="Z159" i="11"/>
  <c r="AY160" i="11" s="1"/>
  <c r="Z167" i="11"/>
  <c r="AY168" i="11" s="1"/>
  <c r="Z193" i="11"/>
  <c r="AY194" i="11" s="1"/>
  <c r="Z179" i="11"/>
  <c r="AY180" i="11" s="1"/>
  <c r="Z185" i="11"/>
  <c r="AY186" i="11" s="1"/>
  <c r="Z175" i="11"/>
  <c r="AY176" i="11" s="1"/>
  <c r="Z183" i="11"/>
  <c r="AY184" i="11" s="1"/>
  <c r="Z171" i="11"/>
  <c r="AY172" i="11" s="1"/>
  <c r="Z169" i="11"/>
  <c r="AY170" i="11" s="1"/>
  <c r="Z173" i="11"/>
  <c r="AY174" i="11" s="1"/>
  <c r="Z181" i="11"/>
  <c r="AY182" i="11" s="1"/>
  <c r="Z191" i="11"/>
  <c r="AY192" i="11" s="1"/>
  <c r="Z187" i="11"/>
  <c r="AY188" i="11" s="1"/>
  <c r="Z165" i="11"/>
  <c r="AY166" i="11" s="1"/>
  <c r="Z161" i="11"/>
  <c r="AY162" i="11" s="1"/>
  <c r="Z195" i="11"/>
  <c r="AY196" i="11" s="1"/>
  <c r="Z177" i="11"/>
  <c r="AY178" i="11" s="1"/>
  <c r="Z163" i="11"/>
  <c r="AY164" i="11" s="1"/>
  <c r="Z157" i="11"/>
  <c r="AY158" i="11" s="1"/>
  <c r="Z156" i="11"/>
  <c r="AA154" i="11"/>
  <c r="AB155" i="11" s="1"/>
  <c r="AA189" i="11" l="1"/>
  <c r="AA159" i="11"/>
  <c r="AA167" i="11"/>
  <c r="AA193" i="11"/>
  <c r="AA171" i="11"/>
  <c r="AA179" i="11"/>
  <c r="AA185" i="11"/>
  <c r="AA183" i="11"/>
  <c r="AA175" i="11"/>
  <c r="AA173" i="11"/>
  <c r="AA169" i="11"/>
  <c r="AA181" i="11"/>
  <c r="AA191" i="11"/>
  <c r="AA187" i="11"/>
  <c r="AA161" i="11"/>
  <c r="AA165" i="11"/>
  <c r="AA195" i="11"/>
  <c r="AA177" i="11"/>
  <c r="AA157" i="11"/>
  <c r="AA163" i="11"/>
  <c r="AB154" i="11"/>
  <c r="AC155" i="11" s="1"/>
  <c r="AA156" i="11"/>
  <c r="AB189" i="11" l="1"/>
  <c r="AB159" i="11"/>
  <c r="AB167" i="11"/>
  <c r="AB179" i="11"/>
  <c r="AB193" i="11"/>
  <c r="AB183" i="11"/>
  <c r="AB185" i="11"/>
  <c r="AB171" i="11"/>
  <c r="AB175" i="11"/>
  <c r="AB173" i="11"/>
  <c r="AB169" i="11"/>
  <c r="AB191" i="11"/>
  <c r="AB181" i="11"/>
  <c r="AB187" i="11"/>
  <c r="AB165" i="11"/>
  <c r="AB161" i="11"/>
  <c r="AB195" i="11"/>
  <c r="AB177" i="11"/>
  <c r="AB157" i="11"/>
  <c r="AB163" i="11"/>
  <c r="AC154" i="11"/>
  <c r="AD155" i="11" s="1"/>
  <c r="AB156" i="11"/>
  <c r="AC189" i="11" l="1"/>
  <c r="AC159" i="11"/>
  <c r="AC167" i="11"/>
  <c r="AC179" i="11"/>
  <c r="AC185" i="11"/>
  <c r="AC183" i="11"/>
  <c r="AC175" i="11"/>
  <c r="AC193" i="11"/>
  <c r="AC171" i="11"/>
  <c r="AC169" i="11"/>
  <c r="AC173" i="11"/>
  <c r="AC181" i="11"/>
  <c r="AC191" i="11"/>
  <c r="AC187" i="11"/>
  <c r="AC161" i="11"/>
  <c r="AC165" i="11"/>
  <c r="AC195" i="11"/>
  <c r="AC177" i="11"/>
  <c r="AC163" i="11"/>
  <c r="AC157" i="11"/>
  <c r="AD154" i="11"/>
  <c r="AE155" i="11" s="1"/>
  <c r="AC156" i="11"/>
  <c r="AD189" i="11" l="1"/>
  <c r="AD159" i="11"/>
  <c r="AD167" i="11"/>
  <c r="AD193" i="11"/>
  <c r="AD179" i="11"/>
  <c r="AD185" i="11"/>
  <c r="AD175" i="11"/>
  <c r="AD183" i="11"/>
  <c r="AD171" i="11"/>
  <c r="AD173" i="11"/>
  <c r="AD169" i="11"/>
  <c r="AD191" i="11"/>
  <c r="AD181" i="11"/>
  <c r="AD165" i="11"/>
  <c r="AD187" i="11"/>
  <c r="AD161" i="11"/>
  <c r="AD195" i="11"/>
  <c r="AD177" i="11"/>
  <c r="AD163" i="11"/>
  <c r="AD157" i="11"/>
  <c r="AD156" i="11"/>
  <c r="AE154" i="11"/>
  <c r="AF155" i="11" s="1"/>
  <c r="AE159" i="11" l="1"/>
  <c r="AE189" i="11"/>
  <c r="AE167" i="11"/>
  <c r="AE193" i="11"/>
  <c r="AE179" i="11"/>
  <c r="AE185" i="11"/>
  <c r="AE175" i="11"/>
  <c r="AE183" i="11"/>
  <c r="AE171" i="11"/>
  <c r="AE169" i="11"/>
  <c r="AE173" i="11"/>
  <c r="AE191" i="11"/>
  <c r="AE181" i="11"/>
  <c r="AE165" i="11"/>
  <c r="AE161" i="11"/>
  <c r="AE187" i="11"/>
  <c r="AE177" i="11"/>
  <c r="AE195" i="11"/>
  <c r="AE157" i="11"/>
  <c r="AE163" i="11"/>
  <c r="AF154" i="11"/>
  <c r="AG155" i="11" s="1"/>
  <c r="F199" i="11" s="1"/>
  <c r="AE156" i="11"/>
  <c r="AF159" i="11" l="1"/>
  <c r="AF189" i="11"/>
  <c r="AF167" i="11"/>
  <c r="AF193" i="11"/>
  <c r="AF179" i="11"/>
  <c r="AF185" i="11"/>
  <c r="AF175" i="11"/>
  <c r="AF183" i="11"/>
  <c r="AF171" i="11"/>
  <c r="AF173" i="11"/>
  <c r="AF169" i="11"/>
  <c r="AF181" i="11"/>
  <c r="AF191" i="11"/>
  <c r="AF165" i="11"/>
  <c r="AF187" i="11"/>
  <c r="AF161" i="11"/>
  <c r="AF177" i="11"/>
  <c r="AF195" i="11"/>
  <c r="AF157" i="11"/>
  <c r="AF163" i="11"/>
  <c r="AF156" i="11"/>
  <c r="AG154" i="11"/>
  <c r="AG189" i="11" l="1"/>
  <c r="AZ190" i="11" s="1"/>
  <c r="AG159" i="11"/>
  <c r="AZ160" i="11" s="1"/>
  <c r="AG167" i="11"/>
  <c r="AZ168" i="11" s="1"/>
  <c r="AG183" i="11"/>
  <c r="AZ184" i="11" s="1"/>
  <c r="AG193" i="11"/>
  <c r="AZ194" i="11" s="1"/>
  <c r="AG179" i="11"/>
  <c r="AZ180" i="11" s="1"/>
  <c r="AG185" i="11"/>
  <c r="AZ186" i="11" s="1"/>
  <c r="AG175" i="11"/>
  <c r="AZ176" i="11" s="1"/>
  <c r="AG171" i="11"/>
  <c r="AZ172" i="11" s="1"/>
  <c r="AG169" i="11"/>
  <c r="AZ170" i="11" s="1"/>
  <c r="AG173" i="11"/>
  <c r="AZ174" i="11" s="1"/>
  <c r="AG181" i="11"/>
  <c r="AZ182" i="11" s="1"/>
  <c r="AG191" i="11"/>
  <c r="AZ192" i="11" s="1"/>
  <c r="AG187" i="11"/>
  <c r="AZ188" i="11" s="1"/>
  <c r="AG165" i="11"/>
  <c r="AZ166" i="11" s="1"/>
  <c r="AG161" i="11"/>
  <c r="AZ162" i="11" s="1"/>
  <c r="AG195" i="11"/>
  <c r="AZ196" i="11" s="1"/>
  <c r="AG177" i="11"/>
  <c r="AZ178" i="11" s="1"/>
  <c r="AG157" i="11"/>
  <c r="AZ158" i="11" s="1"/>
  <c r="AG163" i="11"/>
  <c r="AZ164" i="11" s="1"/>
  <c r="AG156" i="11"/>
  <c r="F198" i="11"/>
  <c r="G199" i="11" s="1"/>
  <c r="B195" i="11" l="1"/>
  <c r="B191" i="11"/>
  <c r="B171" i="11"/>
  <c r="B193" i="11"/>
  <c r="B189" i="11"/>
  <c r="B181" i="11"/>
  <c r="B175" i="11"/>
  <c r="B183" i="11"/>
  <c r="B165" i="11"/>
  <c r="B173" i="11"/>
  <c r="B185" i="11"/>
  <c r="B167" i="11"/>
  <c r="B177" i="11"/>
  <c r="B187" i="11"/>
  <c r="B169" i="11"/>
  <c r="B179" i="11"/>
  <c r="B157" i="11"/>
  <c r="B159" i="11"/>
  <c r="B163" i="11"/>
  <c r="B161" i="11"/>
  <c r="F203" i="11"/>
  <c r="F233" i="11"/>
  <c r="F211" i="11"/>
  <c r="F219" i="11"/>
  <c r="F223" i="11"/>
  <c r="F229" i="11"/>
  <c r="F227" i="11"/>
  <c r="F215" i="11"/>
  <c r="F237" i="11"/>
  <c r="F213" i="11"/>
  <c r="F217" i="11"/>
  <c r="F225" i="11"/>
  <c r="F235" i="11"/>
  <c r="F209" i="11"/>
  <c r="F231" i="11"/>
  <c r="F239" i="11"/>
  <c r="F221" i="11"/>
  <c r="F205" i="11"/>
  <c r="F201" i="11"/>
  <c r="F207" i="11"/>
  <c r="F200" i="11"/>
  <c r="G198" i="11"/>
  <c r="H199" i="11" s="1"/>
  <c r="AH196" i="11" l="1"/>
  <c r="AM196" i="11" s="1"/>
  <c r="AN196" i="11" s="1"/>
  <c r="J196" i="11"/>
  <c r="M196" i="11"/>
  <c r="I196" i="11"/>
  <c r="Z196" i="11"/>
  <c r="X196" i="11"/>
  <c r="U196" i="11"/>
  <c r="AA196" i="11"/>
  <c r="AF196" i="11"/>
  <c r="S196" i="11"/>
  <c r="AB196" i="11"/>
  <c r="Y196" i="11"/>
  <c r="N196" i="11"/>
  <c r="H196" i="11"/>
  <c r="K196" i="11"/>
  <c r="F196" i="11"/>
  <c r="AG196" i="11"/>
  <c r="O196" i="11"/>
  <c r="W196" i="11"/>
  <c r="Q196" i="11"/>
  <c r="AD196" i="11"/>
  <c r="AE196" i="11"/>
  <c r="V196" i="11"/>
  <c r="P196" i="11"/>
  <c r="R196" i="11"/>
  <c r="L196" i="11"/>
  <c r="T196" i="11"/>
  <c r="AC196" i="11"/>
  <c r="G196" i="11"/>
  <c r="G203" i="11"/>
  <c r="G233" i="11"/>
  <c r="G211" i="11"/>
  <c r="G237" i="11"/>
  <c r="G227" i="11"/>
  <c r="G223" i="11"/>
  <c r="G229" i="11"/>
  <c r="G219" i="11"/>
  <c r="G215" i="11"/>
  <c r="G217" i="11"/>
  <c r="G213" i="11"/>
  <c r="G225" i="11"/>
  <c r="G235" i="11"/>
  <c r="G231" i="11"/>
  <c r="G205" i="11"/>
  <c r="G209" i="11"/>
  <c r="G239" i="11"/>
  <c r="G221" i="11"/>
  <c r="G207" i="11"/>
  <c r="G201" i="11"/>
  <c r="H198" i="11"/>
  <c r="I199" i="11" s="1"/>
  <c r="G200" i="11"/>
  <c r="AI195" i="11" l="1"/>
  <c r="AP196" i="11" s="1"/>
  <c r="AT196" i="11" s="1"/>
  <c r="AH195" i="11"/>
  <c r="AO196" i="11" s="1"/>
  <c r="H203" i="11"/>
  <c r="H233" i="11"/>
  <c r="H211" i="11"/>
  <c r="H227" i="11"/>
  <c r="H237" i="11"/>
  <c r="H223" i="11"/>
  <c r="H229" i="11"/>
  <c r="H219" i="11"/>
  <c r="H215" i="11"/>
  <c r="H213" i="11"/>
  <c r="H209" i="11"/>
  <c r="H217" i="11"/>
  <c r="H225" i="11"/>
  <c r="H235" i="11"/>
  <c r="H231" i="11"/>
  <c r="H205" i="11"/>
  <c r="H239" i="11"/>
  <c r="H221" i="11"/>
  <c r="H201" i="11"/>
  <c r="H207" i="11"/>
  <c r="H200" i="11"/>
  <c r="I198" i="11"/>
  <c r="J199" i="11" s="1"/>
  <c r="AS196" i="11" l="1"/>
  <c r="AR196" i="11" s="1"/>
  <c r="I233" i="11"/>
  <c r="I203" i="11"/>
  <c r="I211" i="11"/>
  <c r="I237" i="11"/>
  <c r="I223" i="11"/>
  <c r="I227" i="11"/>
  <c r="I219" i="11"/>
  <c r="I229" i="11"/>
  <c r="I215" i="11"/>
  <c r="I217" i="11"/>
  <c r="I213" i="11"/>
  <c r="I225" i="11"/>
  <c r="I231" i="11"/>
  <c r="I235" i="11"/>
  <c r="I209" i="11"/>
  <c r="I205" i="11"/>
  <c r="I221" i="11"/>
  <c r="I239" i="11"/>
  <c r="I207" i="11"/>
  <c r="I201" i="11"/>
  <c r="J198" i="11"/>
  <c r="K199" i="11" s="1"/>
  <c r="I200" i="11"/>
  <c r="J233" i="11" l="1"/>
  <c r="J203" i="11"/>
  <c r="J211" i="11"/>
  <c r="J237" i="11"/>
  <c r="J227" i="11"/>
  <c r="J219" i="11"/>
  <c r="J223" i="11"/>
  <c r="J229" i="11"/>
  <c r="J215" i="11"/>
  <c r="J213" i="11"/>
  <c r="J217" i="11"/>
  <c r="J231" i="11"/>
  <c r="J225" i="11"/>
  <c r="J235" i="11"/>
  <c r="J205" i="11"/>
  <c r="J209" i="11"/>
  <c r="J239" i="11"/>
  <c r="J221" i="11"/>
  <c r="J201" i="11"/>
  <c r="J207" i="11"/>
  <c r="K198" i="11"/>
  <c r="L199" i="11" s="1"/>
  <c r="J200" i="11"/>
  <c r="K233" i="11" l="1"/>
  <c r="K203" i="11"/>
  <c r="K211" i="11"/>
  <c r="K237" i="11"/>
  <c r="K223" i="11"/>
  <c r="K229" i="11"/>
  <c r="K227" i="11"/>
  <c r="K219" i="11"/>
  <c r="K215" i="11"/>
  <c r="K217" i="11"/>
  <c r="K213" i="11"/>
  <c r="K225" i="11"/>
  <c r="K235" i="11"/>
  <c r="K205" i="11"/>
  <c r="K209" i="11"/>
  <c r="K231" i="11"/>
  <c r="K239" i="11"/>
  <c r="K221" i="11"/>
  <c r="K201" i="11"/>
  <c r="K207" i="11"/>
  <c r="K200" i="11"/>
  <c r="L198" i="11"/>
  <c r="M199" i="11" s="1"/>
  <c r="L203" i="11" l="1"/>
  <c r="AW204" i="11" s="1"/>
  <c r="L233" i="11"/>
  <c r="AW234" i="11" s="1"/>
  <c r="L211" i="11"/>
  <c r="AW212" i="11" s="1"/>
  <c r="L237" i="11"/>
  <c r="AW238" i="11" s="1"/>
  <c r="L223" i="11"/>
  <c r="AW224" i="11" s="1"/>
  <c r="L229" i="11"/>
  <c r="AW230" i="11" s="1"/>
  <c r="L227" i="11"/>
  <c r="AW228" i="11" s="1"/>
  <c r="L219" i="11"/>
  <c r="AW220" i="11" s="1"/>
  <c r="L215" i="11"/>
  <c r="AW216" i="11" s="1"/>
  <c r="L217" i="11"/>
  <c r="AW218" i="11" s="1"/>
  <c r="L213" i="11"/>
  <c r="AW214" i="11" s="1"/>
  <c r="L225" i="11"/>
  <c r="AW226" i="11" s="1"/>
  <c r="L235" i="11"/>
  <c r="AW236" i="11" s="1"/>
  <c r="L205" i="11"/>
  <c r="AW206" i="11" s="1"/>
  <c r="L231" i="11"/>
  <c r="AW232" i="11" s="1"/>
  <c r="L209" i="11"/>
  <c r="AW210" i="11" s="1"/>
  <c r="L239" i="11"/>
  <c r="AW240" i="11" s="1"/>
  <c r="L221" i="11"/>
  <c r="AW222" i="11" s="1"/>
  <c r="L201" i="11"/>
  <c r="AW202" i="11" s="1"/>
  <c r="L207" i="11"/>
  <c r="AW208" i="11" s="1"/>
  <c r="M198" i="11"/>
  <c r="N199" i="11" s="1"/>
  <c r="L200" i="11"/>
  <c r="M233" i="11" l="1"/>
  <c r="M203" i="11"/>
  <c r="M211" i="11"/>
  <c r="M237" i="11"/>
  <c r="M223" i="11"/>
  <c r="M227" i="11"/>
  <c r="M229" i="11"/>
  <c r="M219" i="11"/>
  <c r="M215" i="11"/>
  <c r="M213" i="11"/>
  <c r="M217" i="11"/>
  <c r="M225" i="11"/>
  <c r="M235" i="11"/>
  <c r="M231" i="11"/>
  <c r="M209" i="11"/>
  <c r="M239" i="11"/>
  <c r="M205" i="11"/>
  <c r="M221" i="11"/>
  <c r="M201" i="11"/>
  <c r="M207" i="11"/>
  <c r="M200" i="11"/>
  <c r="N198" i="11"/>
  <c r="O199" i="11" s="1"/>
  <c r="N233" i="11" l="1"/>
  <c r="N203" i="11"/>
  <c r="N211" i="11"/>
  <c r="N237" i="11"/>
  <c r="N223" i="11"/>
  <c r="N229" i="11"/>
  <c r="N219" i="11"/>
  <c r="N227" i="11"/>
  <c r="N215" i="11"/>
  <c r="N213" i="11"/>
  <c r="N209" i="11"/>
  <c r="N217" i="11"/>
  <c r="N235" i="11"/>
  <c r="N225" i="11"/>
  <c r="N205" i="11"/>
  <c r="N231" i="11"/>
  <c r="N221" i="11"/>
  <c r="N239" i="11"/>
  <c r="N201" i="11"/>
  <c r="N207" i="11"/>
  <c r="O198" i="11"/>
  <c r="P199" i="11" s="1"/>
  <c r="N200" i="11"/>
  <c r="O233" i="11" l="1"/>
  <c r="O203" i="11"/>
  <c r="O211" i="11"/>
  <c r="O237" i="11"/>
  <c r="O223" i="11"/>
  <c r="O229" i="11"/>
  <c r="O219" i="11"/>
  <c r="O227" i="11"/>
  <c r="O215" i="11"/>
  <c r="O213" i="11"/>
  <c r="O217" i="11"/>
  <c r="O225" i="11"/>
  <c r="O235" i="11"/>
  <c r="O231" i="11"/>
  <c r="O209" i="11"/>
  <c r="O205" i="11"/>
  <c r="O221" i="11"/>
  <c r="O239" i="11"/>
  <c r="O201" i="11"/>
  <c r="O207" i="11"/>
  <c r="P198" i="11"/>
  <c r="Q199" i="11" s="1"/>
  <c r="O200" i="11"/>
  <c r="P203" i="11" l="1"/>
  <c r="P233" i="11"/>
  <c r="P211" i="11"/>
  <c r="P229" i="11"/>
  <c r="P227" i="11"/>
  <c r="P223" i="11"/>
  <c r="P219" i="11"/>
  <c r="P237" i="11"/>
  <c r="P215" i="11"/>
  <c r="P217" i="11"/>
  <c r="P213" i="11"/>
  <c r="P225" i="11"/>
  <c r="P235" i="11"/>
  <c r="P231" i="11"/>
  <c r="P209" i="11"/>
  <c r="P205" i="11"/>
  <c r="P221" i="11"/>
  <c r="P239" i="11"/>
  <c r="P201" i="11"/>
  <c r="P207" i="11"/>
  <c r="Q198" i="11"/>
  <c r="R199" i="11" s="1"/>
  <c r="P200" i="11"/>
  <c r="Q203" i="11" l="1"/>
  <c r="Q233" i="11"/>
  <c r="Q211" i="11"/>
  <c r="Q237" i="11"/>
  <c r="Q229" i="11"/>
  <c r="Q223" i="11"/>
  <c r="Q227" i="11"/>
  <c r="Q219" i="11"/>
  <c r="Q215" i="11"/>
  <c r="Q217" i="11"/>
  <c r="Q209" i="11"/>
  <c r="Q213" i="11"/>
  <c r="Q225" i="11"/>
  <c r="Q235" i="11"/>
  <c r="Q231" i="11"/>
  <c r="Q205" i="11"/>
  <c r="Q239" i="11"/>
  <c r="Q221" i="11"/>
  <c r="Q201" i="11"/>
  <c r="Q207" i="11"/>
  <c r="Q200" i="11"/>
  <c r="R198" i="11"/>
  <c r="S199" i="11" s="1"/>
  <c r="R203" i="11" l="1"/>
  <c r="R233" i="11"/>
  <c r="R211" i="11"/>
  <c r="R219" i="11"/>
  <c r="R237" i="11"/>
  <c r="R223" i="11"/>
  <c r="R229" i="11"/>
  <c r="R227" i="11"/>
  <c r="R215" i="11"/>
  <c r="R217" i="11"/>
  <c r="R213" i="11"/>
  <c r="R225" i="11"/>
  <c r="R235" i="11"/>
  <c r="R231" i="11"/>
  <c r="R205" i="11"/>
  <c r="R209" i="11"/>
  <c r="R239" i="11"/>
  <c r="R221" i="11"/>
  <c r="R207" i="11"/>
  <c r="R201" i="11"/>
  <c r="R200" i="11"/>
  <c r="S198" i="11"/>
  <c r="T199" i="11" s="1"/>
  <c r="S233" i="11" l="1"/>
  <c r="AX234" i="11" s="1"/>
  <c r="S203" i="11"/>
  <c r="AX204" i="11" s="1"/>
  <c r="S211" i="11"/>
  <c r="AX212" i="11" s="1"/>
  <c r="S237" i="11"/>
  <c r="AX238" i="11" s="1"/>
  <c r="S219" i="11"/>
  <c r="AX220" i="11" s="1"/>
  <c r="S223" i="11"/>
  <c r="AX224" i="11" s="1"/>
  <c r="S229" i="11"/>
  <c r="AX230" i="11" s="1"/>
  <c r="S227" i="11"/>
  <c r="AX228" i="11" s="1"/>
  <c r="S215" i="11"/>
  <c r="AX216" i="11" s="1"/>
  <c r="S213" i="11"/>
  <c r="AX214" i="11" s="1"/>
  <c r="S217" i="11"/>
  <c r="AX218" i="11" s="1"/>
  <c r="S225" i="11"/>
  <c r="AX226" i="11" s="1"/>
  <c r="S235" i="11"/>
  <c r="AX236" i="11" s="1"/>
  <c r="S231" i="11"/>
  <c r="AX232" i="11" s="1"/>
  <c r="S209" i="11"/>
  <c r="AX210" i="11" s="1"/>
  <c r="S205" i="11"/>
  <c r="AX206" i="11" s="1"/>
  <c r="S239" i="11"/>
  <c r="AX240" i="11" s="1"/>
  <c r="S221" i="11"/>
  <c r="AX222" i="11" s="1"/>
  <c r="S201" i="11"/>
  <c r="AX202" i="11" s="1"/>
  <c r="S207" i="11"/>
  <c r="AX208" i="11" s="1"/>
  <c r="T198" i="11"/>
  <c r="U199" i="11" s="1"/>
  <c r="S200" i="11"/>
  <c r="T233" i="11" l="1"/>
  <c r="T203" i="11"/>
  <c r="T211" i="11"/>
  <c r="T237" i="11"/>
  <c r="T223" i="11"/>
  <c r="T229" i="11"/>
  <c r="T227" i="11"/>
  <c r="T219" i="11"/>
  <c r="T215" i="11"/>
  <c r="T217" i="11"/>
  <c r="T213" i="11"/>
  <c r="T225" i="11"/>
  <c r="T235" i="11"/>
  <c r="T231" i="11"/>
  <c r="T205" i="11"/>
  <c r="T209" i="11"/>
  <c r="T239" i="11"/>
  <c r="T221" i="11"/>
  <c r="T201" i="11"/>
  <c r="T207" i="11"/>
  <c r="U198" i="11"/>
  <c r="V199" i="11" s="1"/>
  <c r="T200" i="11"/>
  <c r="U203" i="11" l="1"/>
  <c r="U233" i="11"/>
  <c r="U211" i="11"/>
  <c r="U237" i="11"/>
  <c r="U223" i="11"/>
  <c r="U229" i="11"/>
  <c r="U219" i="11"/>
  <c r="U227" i="11"/>
  <c r="U215" i="11"/>
  <c r="U213" i="11"/>
  <c r="U217" i="11"/>
  <c r="U235" i="11"/>
  <c r="U225" i="11"/>
  <c r="U231" i="11"/>
  <c r="U209" i="11"/>
  <c r="U205" i="11"/>
  <c r="U221" i="11"/>
  <c r="U239" i="11"/>
  <c r="U207" i="11"/>
  <c r="U201" i="11"/>
  <c r="U200" i="11"/>
  <c r="V198" i="11"/>
  <c r="W199" i="11" s="1"/>
  <c r="V203" i="11" l="1"/>
  <c r="V233" i="11"/>
  <c r="V211" i="11"/>
  <c r="V237" i="11"/>
  <c r="V223" i="11"/>
  <c r="V229" i="11"/>
  <c r="V227" i="11"/>
  <c r="V219" i="11"/>
  <c r="V215" i="11"/>
  <c r="V217" i="11"/>
  <c r="V213" i="11"/>
  <c r="V235" i="11"/>
  <c r="V225" i="11"/>
  <c r="V231" i="11"/>
  <c r="V209" i="11"/>
  <c r="V205" i="11"/>
  <c r="V221" i="11"/>
  <c r="V239" i="11"/>
  <c r="V201" i="11"/>
  <c r="V207" i="11"/>
  <c r="V200" i="11"/>
  <c r="W198" i="11"/>
  <c r="X199" i="11" s="1"/>
  <c r="W203" i="11" l="1"/>
  <c r="W233" i="11"/>
  <c r="W211" i="11"/>
  <c r="W237" i="11"/>
  <c r="W223" i="11"/>
  <c r="W229" i="11"/>
  <c r="W227" i="11"/>
  <c r="W219" i="11"/>
  <c r="W215" i="11"/>
  <c r="W217" i="11"/>
  <c r="W213" i="11"/>
  <c r="W225" i="11"/>
  <c r="W235" i="11"/>
  <c r="W209" i="11"/>
  <c r="W231" i="11"/>
  <c r="W205" i="11"/>
  <c r="W221" i="11"/>
  <c r="W239" i="11"/>
  <c r="W201" i="11"/>
  <c r="W207" i="11"/>
  <c r="X198" i="11"/>
  <c r="Y199" i="11" s="1"/>
  <c r="W200" i="11"/>
  <c r="X233" i="11" l="1"/>
  <c r="X203" i="11"/>
  <c r="X211" i="11"/>
  <c r="X237" i="11"/>
  <c r="X215" i="11"/>
  <c r="X223" i="11"/>
  <c r="X227" i="11"/>
  <c r="X229" i="11"/>
  <c r="X219" i="11"/>
  <c r="X217" i="11"/>
  <c r="X213" i="11"/>
  <c r="X225" i="11"/>
  <c r="X235" i="11"/>
  <c r="X231" i="11"/>
  <c r="X209" i="11"/>
  <c r="X205" i="11"/>
  <c r="X239" i="11"/>
  <c r="X221" i="11"/>
  <c r="X201" i="11"/>
  <c r="X207" i="11"/>
  <c r="Y198" i="11"/>
  <c r="Z199" i="11" s="1"/>
  <c r="X200" i="11"/>
  <c r="Y203" i="11" l="1"/>
  <c r="Y233" i="11"/>
  <c r="Y211" i="11"/>
  <c r="Y237" i="11"/>
  <c r="Y223" i="11"/>
  <c r="Y227" i="11"/>
  <c r="Y229" i="11"/>
  <c r="Y219" i="11"/>
  <c r="Y215" i="11"/>
  <c r="Y213" i="11"/>
  <c r="Y217" i="11"/>
  <c r="Y225" i="11"/>
  <c r="Y239" i="11"/>
  <c r="Y235" i="11"/>
  <c r="Y209" i="11"/>
  <c r="Y231" i="11"/>
  <c r="Y205" i="11"/>
  <c r="Y221" i="11"/>
  <c r="Y201" i="11"/>
  <c r="Y207" i="11"/>
  <c r="Y200" i="11"/>
  <c r="Z198" i="11"/>
  <c r="AA199" i="11" s="1"/>
  <c r="Z233" i="11" l="1"/>
  <c r="AY234" i="11" s="1"/>
  <c r="Z203" i="11"/>
  <c r="AY204" i="11" s="1"/>
  <c r="Z211" i="11"/>
  <c r="AY212" i="11" s="1"/>
  <c r="Z223" i="11"/>
  <c r="AY224" i="11" s="1"/>
  <c r="Z229" i="11"/>
  <c r="AY230" i="11" s="1"/>
  <c r="Z227" i="11"/>
  <c r="AY228" i="11" s="1"/>
  <c r="Z219" i="11"/>
  <c r="AY220" i="11" s="1"/>
  <c r="Z237" i="11"/>
  <c r="AY238" i="11" s="1"/>
  <c r="Z215" i="11"/>
  <c r="AY216" i="11" s="1"/>
  <c r="Z217" i="11"/>
  <c r="AY218" i="11" s="1"/>
  <c r="Z213" i="11"/>
  <c r="AY214" i="11" s="1"/>
  <c r="Z235" i="11"/>
  <c r="AY236" i="11" s="1"/>
  <c r="Z225" i="11"/>
  <c r="AY226" i="11" s="1"/>
  <c r="Z209" i="11"/>
  <c r="AY210" i="11" s="1"/>
  <c r="Z231" i="11"/>
  <c r="AY232" i="11" s="1"/>
  <c r="Z221" i="11"/>
  <c r="AY222" i="11" s="1"/>
  <c r="Z239" i="11"/>
  <c r="AY240" i="11" s="1"/>
  <c r="Z205" i="11"/>
  <c r="AY206" i="11" s="1"/>
  <c r="Z207" i="11"/>
  <c r="AY208" i="11" s="1"/>
  <c r="Z201" i="11"/>
  <c r="AY202" i="11" s="1"/>
  <c r="Z200" i="11"/>
  <c r="AA198" i="11"/>
  <c r="AB199" i="11" s="1"/>
  <c r="AA233" i="11" l="1"/>
  <c r="AA203" i="11"/>
  <c r="AA211" i="11"/>
  <c r="AA223" i="11"/>
  <c r="AA237" i="11"/>
  <c r="AA229" i="11"/>
  <c r="AA227" i="11"/>
  <c r="AA219" i="11"/>
  <c r="AA215" i="11"/>
  <c r="AA217" i="11"/>
  <c r="AA213" i="11"/>
  <c r="AA225" i="11"/>
  <c r="AA235" i="11"/>
  <c r="AA209" i="11"/>
  <c r="AA231" i="11"/>
  <c r="AA221" i="11"/>
  <c r="AA205" i="11"/>
  <c r="AA239" i="11"/>
  <c r="AA207" i="11"/>
  <c r="AA201" i="11"/>
  <c r="AB198" i="11"/>
  <c r="AC199" i="11" s="1"/>
  <c r="AA200" i="11"/>
  <c r="AB233" i="11" l="1"/>
  <c r="AB203" i="11"/>
  <c r="AB211" i="11"/>
  <c r="AB237" i="11"/>
  <c r="AB223" i="11"/>
  <c r="AB229" i="11"/>
  <c r="AB227" i="11"/>
  <c r="AB219" i="11"/>
  <c r="AB215" i="11"/>
  <c r="AB213" i="11"/>
  <c r="AB217" i="11"/>
  <c r="AB235" i="11"/>
  <c r="AB225" i="11"/>
  <c r="AB209" i="11"/>
  <c r="AB231" i="11"/>
  <c r="AB205" i="11"/>
  <c r="AB221" i="11"/>
  <c r="AB239" i="11"/>
  <c r="AB207" i="11"/>
  <c r="AB201" i="11"/>
  <c r="AC198" i="11"/>
  <c r="AD199" i="11" s="1"/>
  <c r="AB200" i="11"/>
  <c r="AC233" i="11" l="1"/>
  <c r="AC203" i="11"/>
  <c r="AC211" i="11"/>
  <c r="AC237" i="11"/>
  <c r="AC227" i="11"/>
  <c r="AC223" i="11"/>
  <c r="AC229" i="11"/>
  <c r="AC219" i="11"/>
  <c r="AC215" i="11"/>
  <c r="AC217" i="11"/>
  <c r="AC213" i="11"/>
  <c r="AC225" i="11"/>
  <c r="AC235" i="11"/>
  <c r="AC231" i="11"/>
  <c r="AC209" i="11"/>
  <c r="AC239" i="11"/>
  <c r="AC221" i="11"/>
  <c r="AC205" i="11"/>
  <c r="AC207" i="11"/>
  <c r="AC201" i="11"/>
  <c r="AC200" i="11"/>
  <c r="AD198" i="11"/>
  <c r="AE199" i="11" s="1"/>
  <c r="AD233" i="11" l="1"/>
  <c r="AD203" i="11"/>
  <c r="AD211" i="11"/>
  <c r="AD215" i="11"/>
  <c r="AD237" i="11"/>
  <c r="AD223" i="11"/>
  <c r="AD229" i="11"/>
  <c r="AD227" i="11"/>
  <c r="AD219" i="11"/>
  <c r="AD213" i="11"/>
  <c r="AD217" i="11"/>
  <c r="AD225" i="11"/>
  <c r="AD235" i="11"/>
  <c r="AD231" i="11"/>
  <c r="AD209" i="11"/>
  <c r="AD205" i="11"/>
  <c r="AD239" i="11"/>
  <c r="AD221" i="11"/>
  <c r="AD201" i="11"/>
  <c r="AD207" i="11"/>
  <c r="AD200" i="11"/>
  <c r="AE198" i="11"/>
  <c r="AF199" i="11" s="1"/>
  <c r="AE233" i="11" l="1"/>
  <c r="AE203" i="11"/>
  <c r="AE211" i="11"/>
  <c r="AE223" i="11"/>
  <c r="AE229" i="11"/>
  <c r="AE227" i="11"/>
  <c r="AE219" i="11"/>
  <c r="AE215" i="11"/>
  <c r="AE237" i="11"/>
  <c r="AE213" i="11"/>
  <c r="AE217" i="11"/>
  <c r="AE225" i="11"/>
  <c r="AE235" i="11"/>
  <c r="AE231" i="11"/>
  <c r="AE209" i="11"/>
  <c r="AE205" i="11"/>
  <c r="AE239" i="11"/>
  <c r="AE221" i="11"/>
  <c r="AE201" i="11"/>
  <c r="AE207" i="11"/>
  <c r="AF198" i="11"/>
  <c r="AG199" i="11" s="1"/>
  <c r="F243" i="11" s="1"/>
  <c r="AE200" i="11"/>
  <c r="AF233" i="11" l="1"/>
  <c r="AF203" i="11"/>
  <c r="AF211" i="11"/>
  <c r="AF237" i="11"/>
  <c r="AF223" i="11"/>
  <c r="AF229" i="11"/>
  <c r="AF219" i="11"/>
  <c r="AF227" i="11"/>
  <c r="AF215" i="11"/>
  <c r="AF213" i="11"/>
  <c r="AF217" i="11"/>
  <c r="AF235" i="11"/>
  <c r="AF225" i="11"/>
  <c r="AF209" i="11"/>
  <c r="AF231" i="11"/>
  <c r="AF205" i="11"/>
  <c r="AF221" i="11"/>
  <c r="AF239" i="11"/>
  <c r="AF207" i="11"/>
  <c r="AF201" i="11"/>
  <c r="AG198" i="11"/>
  <c r="AF200" i="11"/>
  <c r="AG233" i="11" l="1"/>
  <c r="AZ234" i="11" s="1"/>
  <c r="AG203" i="11"/>
  <c r="AZ204" i="11" s="1"/>
  <c r="AG211" i="11"/>
  <c r="AZ212" i="11" s="1"/>
  <c r="AG223" i="11"/>
  <c r="AZ224" i="11" s="1"/>
  <c r="AG215" i="11"/>
  <c r="AZ216" i="11" s="1"/>
  <c r="AG229" i="11"/>
  <c r="AZ230" i="11" s="1"/>
  <c r="AG219" i="11"/>
  <c r="AZ220" i="11" s="1"/>
  <c r="AG227" i="11"/>
  <c r="AZ228" i="11" s="1"/>
  <c r="AG237" i="11"/>
  <c r="AZ238" i="11" s="1"/>
  <c r="AG217" i="11"/>
  <c r="AZ218" i="11" s="1"/>
  <c r="AG213" i="11"/>
  <c r="AZ214" i="11" s="1"/>
  <c r="AG225" i="11"/>
  <c r="AZ226" i="11" s="1"/>
  <c r="AG235" i="11"/>
  <c r="AZ236" i="11" s="1"/>
  <c r="AG231" i="11"/>
  <c r="AZ232" i="11" s="1"/>
  <c r="AG209" i="11"/>
  <c r="AZ210" i="11" s="1"/>
  <c r="AG205" i="11"/>
  <c r="AZ206" i="11" s="1"/>
  <c r="AG239" i="11"/>
  <c r="AZ240" i="11" s="1"/>
  <c r="AG221" i="11"/>
  <c r="AZ222" i="11" s="1"/>
  <c r="AG207" i="11"/>
  <c r="AZ208" i="11" s="1"/>
  <c r="AG201" i="11"/>
  <c r="AZ202" i="11" s="1"/>
  <c r="AG200" i="11"/>
  <c r="F242" i="11"/>
  <c r="G243" i="11" s="1"/>
  <c r="B225" i="11" l="1"/>
  <c r="B223" i="11"/>
  <c r="B209" i="11"/>
  <c r="B213" i="11"/>
  <c r="B219" i="11"/>
  <c r="B211" i="11"/>
  <c r="B239" i="11"/>
  <c r="B227" i="11"/>
  <c r="B221" i="11"/>
  <c r="B231" i="11"/>
  <c r="B217" i="11"/>
  <c r="B229" i="11"/>
  <c r="B235" i="11"/>
  <c r="B237" i="11"/>
  <c r="B215" i="11"/>
  <c r="B233" i="11"/>
  <c r="B201" i="11"/>
  <c r="B203" i="11"/>
  <c r="B207" i="11"/>
  <c r="B205" i="11"/>
  <c r="F247" i="11"/>
  <c r="F277" i="11"/>
  <c r="F255" i="11"/>
  <c r="F273" i="11"/>
  <c r="F267" i="11"/>
  <c r="F281" i="11"/>
  <c r="F271" i="11"/>
  <c r="F263" i="11"/>
  <c r="F259" i="11"/>
  <c r="F257" i="11"/>
  <c r="F261" i="11"/>
  <c r="F279" i="11"/>
  <c r="F269" i="11"/>
  <c r="F275" i="11"/>
  <c r="F249" i="11"/>
  <c r="F253" i="11"/>
  <c r="F265" i="11"/>
  <c r="F283" i="11"/>
  <c r="F245" i="11"/>
  <c r="F251" i="11"/>
  <c r="F244" i="11"/>
  <c r="G242" i="11"/>
  <c r="H243" i="11" s="1"/>
  <c r="AH240" i="11" l="1"/>
  <c r="AM240" i="11" s="1"/>
  <c r="AN240" i="11" s="1"/>
  <c r="Z240" i="11"/>
  <c r="U240" i="11"/>
  <c r="N240" i="11"/>
  <c r="AE240" i="11"/>
  <c r="O240" i="11"/>
  <c r="H240" i="11"/>
  <c r="AA240" i="11"/>
  <c r="J240" i="11"/>
  <c r="S240" i="11"/>
  <c r="AF240" i="11"/>
  <c r="R240" i="11"/>
  <c r="L240" i="11"/>
  <c r="AC240" i="11"/>
  <c r="K240" i="11"/>
  <c r="F240" i="11"/>
  <c r="Q240" i="11"/>
  <c r="AD240" i="11"/>
  <c r="T240" i="11"/>
  <c r="AB240" i="11"/>
  <c r="Y240" i="11"/>
  <c r="V240" i="11"/>
  <c r="P240" i="11"/>
  <c r="AG240" i="11"/>
  <c r="W240" i="11"/>
  <c r="M240" i="11"/>
  <c r="I240" i="11"/>
  <c r="G240" i="11"/>
  <c r="X240" i="11"/>
  <c r="G247" i="11"/>
  <c r="G277" i="11"/>
  <c r="G255" i="11"/>
  <c r="G263" i="11"/>
  <c r="G281" i="11"/>
  <c r="G267" i="11"/>
  <c r="G273" i="11"/>
  <c r="G271" i="11"/>
  <c r="G259" i="11"/>
  <c r="G261" i="11"/>
  <c r="G257" i="11"/>
  <c r="G283" i="11"/>
  <c r="G279" i="11"/>
  <c r="G269" i="11"/>
  <c r="G275" i="11"/>
  <c r="G253" i="11"/>
  <c r="G249" i="11"/>
  <c r="G265" i="11"/>
  <c r="G245" i="11"/>
  <c r="G251" i="11"/>
  <c r="H242" i="11"/>
  <c r="I243" i="11" s="1"/>
  <c r="G244" i="11"/>
  <c r="AI239" i="11" l="1"/>
  <c r="AP240" i="11" s="1"/>
  <c r="AT240" i="11" s="1"/>
  <c r="AH239" i="11"/>
  <c r="AO240" i="11" s="1"/>
  <c r="H277" i="11"/>
  <c r="H247" i="11"/>
  <c r="H255" i="11"/>
  <c r="H281" i="11"/>
  <c r="H267" i="11"/>
  <c r="H273" i="11"/>
  <c r="H271" i="11"/>
  <c r="H263" i="11"/>
  <c r="H259" i="11"/>
  <c r="H261" i="11"/>
  <c r="H257" i="11"/>
  <c r="H269" i="11"/>
  <c r="H279" i="11"/>
  <c r="H275" i="11"/>
  <c r="H253" i="11"/>
  <c r="H249" i="11"/>
  <c r="H265" i="11"/>
  <c r="H283" i="11"/>
  <c r="H245" i="11"/>
  <c r="H251" i="11"/>
  <c r="I242" i="11"/>
  <c r="J243" i="11" s="1"/>
  <c r="H244" i="11"/>
  <c r="AS240" i="11" l="1"/>
  <c r="AR240" i="11" s="1"/>
  <c r="I277" i="11"/>
  <c r="I247" i="11"/>
  <c r="I255" i="11"/>
  <c r="I273" i="11"/>
  <c r="I281" i="11"/>
  <c r="I267" i="11"/>
  <c r="I271" i="11"/>
  <c r="I263" i="11"/>
  <c r="I259" i="11"/>
  <c r="I257" i="11"/>
  <c r="I261" i="11"/>
  <c r="I269" i="11"/>
  <c r="I279" i="11"/>
  <c r="I275" i="11"/>
  <c r="I253" i="11"/>
  <c r="I249" i="11"/>
  <c r="I265" i="11"/>
  <c r="I283" i="11"/>
  <c r="I251" i="11"/>
  <c r="I245" i="11"/>
  <c r="J242" i="11"/>
  <c r="K243" i="11" s="1"/>
  <c r="I244" i="11"/>
  <c r="J277" i="11" l="1"/>
  <c r="J247" i="11"/>
  <c r="J255" i="11"/>
  <c r="J281" i="11"/>
  <c r="J267" i="11"/>
  <c r="J273" i="11"/>
  <c r="J271" i="11"/>
  <c r="J263" i="11"/>
  <c r="J259" i="11"/>
  <c r="J261" i="11"/>
  <c r="J257" i="11"/>
  <c r="J269" i="11"/>
  <c r="J279" i="11"/>
  <c r="J275" i="11"/>
  <c r="J249" i="11"/>
  <c r="J253" i="11"/>
  <c r="J265" i="11"/>
  <c r="J283" i="11"/>
  <c r="J251" i="11"/>
  <c r="J245" i="11"/>
  <c r="K242" i="11"/>
  <c r="L243" i="11" s="1"/>
  <c r="J244" i="11"/>
  <c r="K277" i="11" l="1"/>
  <c r="K247" i="11"/>
  <c r="K255" i="11"/>
  <c r="K267" i="11"/>
  <c r="K281" i="11"/>
  <c r="K273" i="11"/>
  <c r="K271" i="11"/>
  <c r="K263" i="11"/>
  <c r="K259" i="11"/>
  <c r="K257" i="11"/>
  <c r="K261" i="11"/>
  <c r="K275" i="11"/>
  <c r="K279" i="11"/>
  <c r="K269" i="11"/>
  <c r="K253" i="11"/>
  <c r="K249" i="11"/>
  <c r="K283" i="11"/>
  <c r="K265" i="11"/>
  <c r="K251" i="11"/>
  <c r="K245" i="11"/>
  <c r="L242" i="11"/>
  <c r="M243" i="11" s="1"/>
  <c r="K244" i="11"/>
  <c r="L277" i="11" l="1"/>
  <c r="AW278" i="11" s="1"/>
  <c r="L247" i="11"/>
  <c r="AW248" i="11" s="1"/>
  <c r="L255" i="11"/>
  <c r="AW256" i="11" s="1"/>
  <c r="L281" i="11"/>
  <c r="AW282" i="11" s="1"/>
  <c r="L267" i="11"/>
  <c r="AW268" i="11" s="1"/>
  <c r="L271" i="11"/>
  <c r="AW272" i="11" s="1"/>
  <c r="L273" i="11"/>
  <c r="AW274" i="11" s="1"/>
  <c r="L263" i="11"/>
  <c r="AW264" i="11" s="1"/>
  <c r="L259" i="11"/>
  <c r="AW260" i="11" s="1"/>
  <c r="L257" i="11"/>
  <c r="AW258" i="11" s="1"/>
  <c r="L261" i="11"/>
  <c r="AW262" i="11" s="1"/>
  <c r="L279" i="11"/>
  <c r="AW280" i="11" s="1"/>
  <c r="L269" i="11"/>
  <c r="AW270" i="11" s="1"/>
  <c r="L253" i="11"/>
  <c r="AW254" i="11" s="1"/>
  <c r="L275" i="11"/>
  <c r="AW276" i="11" s="1"/>
  <c r="L249" i="11"/>
  <c r="AW250" i="11" s="1"/>
  <c r="L283" i="11"/>
  <c r="AW284" i="11" s="1"/>
  <c r="L265" i="11"/>
  <c r="AW266" i="11" s="1"/>
  <c r="L245" i="11"/>
  <c r="AW246" i="11" s="1"/>
  <c r="L251" i="11"/>
  <c r="AW252" i="11" s="1"/>
  <c r="M242" i="11"/>
  <c r="N243" i="11" s="1"/>
  <c r="L244" i="11"/>
  <c r="M277" i="11" l="1"/>
  <c r="M247" i="11"/>
  <c r="M255" i="11"/>
  <c r="M271" i="11"/>
  <c r="M267" i="11"/>
  <c r="M281" i="11"/>
  <c r="M273" i="11"/>
  <c r="M263" i="11"/>
  <c r="M259" i="11"/>
  <c r="M253" i="11"/>
  <c r="M261" i="11"/>
  <c r="M257" i="11"/>
  <c r="M269" i="11"/>
  <c r="M279" i="11"/>
  <c r="M249" i="11"/>
  <c r="M275" i="11"/>
  <c r="M283" i="11"/>
  <c r="M265" i="11"/>
  <c r="M251" i="11"/>
  <c r="M245" i="11"/>
  <c r="M244" i="11"/>
  <c r="N242" i="11"/>
  <c r="O243" i="11" s="1"/>
  <c r="N247" i="11" l="1"/>
  <c r="N277" i="11"/>
  <c r="N255" i="11"/>
  <c r="N281" i="11"/>
  <c r="N267" i="11"/>
  <c r="N273" i="11"/>
  <c r="N263" i="11"/>
  <c r="N271" i="11"/>
  <c r="N259" i="11"/>
  <c r="N257" i="11"/>
  <c r="N261" i="11"/>
  <c r="N279" i="11"/>
  <c r="N269" i="11"/>
  <c r="N253" i="11"/>
  <c r="N249" i="11"/>
  <c r="N275" i="11"/>
  <c r="N265" i="11"/>
  <c r="N283" i="11"/>
  <c r="N245" i="11"/>
  <c r="N251" i="11"/>
  <c r="O242" i="11"/>
  <c r="P243" i="11" s="1"/>
  <c r="N244" i="11"/>
  <c r="O247" i="11" l="1"/>
  <c r="O277" i="11"/>
  <c r="O255" i="11"/>
  <c r="O281" i="11"/>
  <c r="O267" i="11"/>
  <c r="O273" i="11"/>
  <c r="O271" i="11"/>
  <c r="O263" i="11"/>
  <c r="O259" i="11"/>
  <c r="O261" i="11"/>
  <c r="O257" i="11"/>
  <c r="O269" i="11"/>
  <c r="O279" i="11"/>
  <c r="O253" i="11"/>
  <c r="O275" i="11"/>
  <c r="O249" i="11"/>
  <c r="O283" i="11"/>
  <c r="O265" i="11"/>
  <c r="O245" i="11"/>
  <c r="O251" i="11"/>
  <c r="P242" i="11"/>
  <c r="Q243" i="11" s="1"/>
  <c r="O244" i="11"/>
  <c r="P247" i="11" l="1"/>
  <c r="P277" i="11"/>
  <c r="P255" i="11"/>
  <c r="P281" i="11"/>
  <c r="P267" i="11"/>
  <c r="P263" i="11"/>
  <c r="P271" i="11"/>
  <c r="P273" i="11"/>
  <c r="P259" i="11"/>
  <c r="P257" i="11"/>
  <c r="P261" i="11"/>
  <c r="P269" i="11"/>
  <c r="P279" i="11"/>
  <c r="P275" i="11"/>
  <c r="P253" i="11"/>
  <c r="P249" i="11"/>
  <c r="P283" i="11"/>
  <c r="P265" i="11"/>
  <c r="P245" i="11"/>
  <c r="P251" i="11"/>
  <c r="Q242" i="11"/>
  <c r="R243" i="11" s="1"/>
  <c r="P244" i="11"/>
  <c r="Q247" i="11" l="1"/>
  <c r="Q277" i="11"/>
  <c r="Q255" i="11"/>
  <c r="Q281" i="11"/>
  <c r="Q263" i="11"/>
  <c r="Q267" i="11"/>
  <c r="Q273" i="11"/>
  <c r="Q271" i="11"/>
  <c r="Q259" i="11"/>
  <c r="Q257" i="11"/>
  <c r="Q261" i="11"/>
  <c r="Q269" i="11"/>
  <c r="Q279" i="11"/>
  <c r="Q275" i="11"/>
  <c r="Q253" i="11"/>
  <c r="Q283" i="11"/>
  <c r="Q249" i="11"/>
  <c r="Q265" i="11"/>
  <c r="Q245" i="11"/>
  <c r="Q251" i="11"/>
  <c r="Q244" i="11"/>
  <c r="R242" i="11"/>
  <c r="S243" i="11" s="1"/>
  <c r="R277" i="11" l="1"/>
  <c r="R247" i="11"/>
  <c r="R255" i="11"/>
  <c r="R281" i="11"/>
  <c r="R263" i="11"/>
  <c r="R273" i="11"/>
  <c r="R271" i="11"/>
  <c r="R259" i="11"/>
  <c r="R267" i="11"/>
  <c r="R257" i="11"/>
  <c r="R261" i="11"/>
  <c r="R269" i="11"/>
  <c r="R279" i="11"/>
  <c r="R275" i="11"/>
  <c r="R253" i="11"/>
  <c r="R249" i="11"/>
  <c r="R283" i="11"/>
  <c r="R265" i="11"/>
  <c r="R245" i="11"/>
  <c r="R251" i="11"/>
  <c r="R244" i="11"/>
  <c r="S242" i="11"/>
  <c r="T243" i="11" s="1"/>
  <c r="S277" i="11" l="1"/>
  <c r="AX278" i="11" s="1"/>
  <c r="S247" i="11"/>
  <c r="AX248" i="11" s="1"/>
  <c r="S255" i="11"/>
  <c r="AX256" i="11" s="1"/>
  <c r="S281" i="11"/>
  <c r="AX282" i="11" s="1"/>
  <c r="S267" i="11"/>
  <c r="AX268" i="11" s="1"/>
  <c r="S273" i="11"/>
  <c r="AX274" i="11" s="1"/>
  <c r="S271" i="11"/>
  <c r="AX272" i="11" s="1"/>
  <c r="S263" i="11"/>
  <c r="AX264" i="11" s="1"/>
  <c r="S259" i="11"/>
  <c r="AX260" i="11" s="1"/>
  <c r="S257" i="11"/>
  <c r="AX258" i="11" s="1"/>
  <c r="S261" i="11"/>
  <c r="AX262" i="11" s="1"/>
  <c r="S269" i="11"/>
  <c r="AX270" i="11" s="1"/>
  <c r="S279" i="11"/>
  <c r="AX280" i="11" s="1"/>
  <c r="S249" i="11"/>
  <c r="AX250" i="11" s="1"/>
  <c r="S253" i="11"/>
  <c r="AX254" i="11" s="1"/>
  <c r="S275" i="11"/>
  <c r="AX276" i="11" s="1"/>
  <c r="S283" i="11"/>
  <c r="AX284" i="11" s="1"/>
  <c r="S265" i="11"/>
  <c r="AX266" i="11" s="1"/>
  <c r="S245" i="11"/>
  <c r="AX246" i="11" s="1"/>
  <c r="S251" i="11"/>
  <c r="AX252" i="11" s="1"/>
  <c r="T242" i="11"/>
  <c r="U243" i="11" s="1"/>
  <c r="S244" i="11"/>
  <c r="T277" i="11" l="1"/>
  <c r="T247" i="11"/>
  <c r="T255" i="11"/>
  <c r="T281" i="11"/>
  <c r="T267" i="11"/>
  <c r="T273" i="11"/>
  <c r="T271" i="11"/>
  <c r="T263" i="11"/>
  <c r="T259" i="11"/>
  <c r="T261" i="11"/>
  <c r="T257" i="11"/>
  <c r="T269" i="11"/>
  <c r="T279" i="11"/>
  <c r="T275" i="11"/>
  <c r="T253" i="11"/>
  <c r="T283" i="11"/>
  <c r="T249" i="11"/>
  <c r="T265" i="11"/>
  <c r="T245" i="11"/>
  <c r="T251" i="11"/>
  <c r="U242" i="11"/>
  <c r="V243" i="11" s="1"/>
  <c r="T244" i="11"/>
  <c r="U277" i="11" l="1"/>
  <c r="U247" i="11"/>
  <c r="U255" i="11"/>
  <c r="U263" i="11"/>
  <c r="U273" i="11"/>
  <c r="U267" i="11"/>
  <c r="U271" i="11"/>
  <c r="U259" i="11"/>
  <c r="U281" i="11"/>
  <c r="U261" i="11"/>
  <c r="U257" i="11"/>
  <c r="U279" i="11"/>
  <c r="U269" i="11"/>
  <c r="U275" i="11"/>
  <c r="U253" i="11"/>
  <c r="U249" i="11"/>
  <c r="U265" i="11"/>
  <c r="U283" i="11"/>
  <c r="U251" i="11"/>
  <c r="U245" i="11"/>
  <c r="U244" i="11"/>
  <c r="V242" i="11"/>
  <c r="W243" i="11" s="1"/>
  <c r="V277" i="11" l="1"/>
  <c r="V247" i="11"/>
  <c r="V255" i="11"/>
  <c r="V281" i="11"/>
  <c r="V267" i="11"/>
  <c r="V273" i="11"/>
  <c r="V263" i="11"/>
  <c r="V259" i="11"/>
  <c r="V271" i="11"/>
  <c r="V257" i="11"/>
  <c r="V261" i="11"/>
  <c r="V279" i="11"/>
  <c r="V269" i="11"/>
  <c r="V253" i="11"/>
  <c r="V275" i="11"/>
  <c r="V283" i="11"/>
  <c r="V265" i="11"/>
  <c r="V249" i="11"/>
  <c r="V245" i="11"/>
  <c r="V251" i="11"/>
  <c r="V244" i="11"/>
  <c r="W242" i="11"/>
  <c r="X243" i="11" s="1"/>
  <c r="W277" i="11" l="1"/>
  <c r="W247" i="11"/>
  <c r="W255" i="11"/>
  <c r="W273" i="11"/>
  <c r="W267" i="11"/>
  <c r="W281" i="11"/>
  <c r="W271" i="11"/>
  <c r="W263" i="11"/>
  <c r="W259" i="11"/>
  <c r="W257" i="11"/>
  <c r="W261" i="11"/>
  <c r="W269" i="11"/>
  <c r="W283" i="11"/>
  <c r="W279" i="11"/>
  <c r="W253" i="11"/>
  <c r="W275" i="11"/>
  <c r="W249" i="11"/>
  <c r="W265" i="11"/>
  <c r="W245" i="11"/>
  <c r="W251" i="11"/>
  <c r="W244" i="11"/>
  <c r="X242" i="11"/>
  <c r="Y243" i="11" s="1"/>
  <c r="X277" i="11" l="1"/>
  <c r="X247" i="11"/>
  <c r="X255" i="11"/>
  <c r="X281" i="11"/>
  <c r="X263" i="11"/>
  <c r="X267" i="11"/>
  <c r="X271" i="11"/>
  <c r="X259" i="11"/>
  <c r="X273" i="11"/>
  <c r="X257" i="11"/>
  <c r="X261" i="11"/>
  <c r="X279" i="11"/>
  <c r="X269" i="11"/>
  <c r="X275" i="11"/>
  <c r="X253" i="11"/>
  <c r="X249" i="11"/>
  <c r="X265" i="11"/>
  <c r="X283" i="11"/>
  <c r="X245" i="11"/>
  <c r="X251" i="11"/>
  <c r="Y242" i="11"/>
  <c r="Z243" i="11" s="1"/>
  <c r="X244" i="11"/>
  <c r="Y277" i="11" l="1"/>
  <c r="Y247" i="11"/>
  <c r="Y255" i="11"/>
  <c r="Y281" i="11"/>
  <c r="Y267" i="11"/>
  <c r="Y273" i="11"/>
  <c r="Y263" i="11"/>
  <c r="Y259" i="11"/>
  <c r="Y271" i="11"/>
  <c r="Y257" i="11"/>
  <c r="Y261" i="11"/>
  <c r="Y279" i="11"/>
  <c r="Y269" i="11"/>
  <c r="Y249" i="11"/>
  <c r="Y275" i="11"/>
  <c r="Y253" i="11"/>
  <c r="Y283" i="11"/>
  <c r="Y265" i="11"/>
  <c r="Y251" i="11"/>
  <c r="Y245" i="11"/>
  <c r="Y244" i="11"/>
  <c r="Z242" i="11"/>
  <c r="AA243" i="11" s="1"/>
  <c r="Z247" i="11" l="1"/>
  <c r="AY248" i="11" s="1"/>
  <c r="Z277" i="11"/>
  <c r="AY278" i="11" s="1"/>
  <c r="Z255" i="11"/>
  <c r="AY256" i="11" s="1"/>
  <c r="Z281" i="11"/>
  <c r="AY282" i="11" s="1"/>
  <c r="Z267" i="11"/>
  <c r="AY268" i="11" s="1"/>
  <c r="Z271" i="11"/>
  <c r="AY272" i="11" s="1"/>
  <c r="Z273" i="11"/>
  <c r="AY274" i="11" s="1"/>
  <c r="Z263" i="11"/>
  <c r="AY264" i="11" s="1"/>
  <c r="Z259" i="11"/>
  <c r="AY260" i="11" s="1"/>
  <c r="Z257" i="11"/>
  <c r="AY258" i="11" s="1"/>
  <c r="Z261" i="11"/>
  <c r="AY262" i="11" s="1"/>
  <c r="Z269" i="11"/>
  <c r="AY270" i="11" s="1"/>
  <c r="Z279" i="11"/>
  <c r="AY280" i="11" s="1"/>
  <c r="Z275" i="11"/>
  <c r="AY276" i="11" s="1"/>
  <c r="Z253" i="11"/>
  <c r="AY254" i="11" s="1"/>
  <c r="Z249" i="11"/>
  <c r="AY250" i="11" s="1"/>
  <c r="Z283" i="11"/>
  <c r="AY284" i="11" s="1"/>
  <c r="Z265" i="11"/>
  <c r="AY266" i="11" s="1"/>
  <c r="Z245" i="11"/>
  <c r="AY246" i="11" s="1"/>
  <c r="Z251" i="11"/>
  <c r="AY252" i="11" s="1"/>
  <c r="Z244" i="11"/>
  <c r="AA242" i="11"/>
  <c r="AB243" i="11" s="1"/>
  <c r="AA277" i="11" l="1"/>
  <c r="AA247" i="11"/>
  <c r="AA255" i="11"/>
  <c r="AA267" i="11"/>
  <c r="AA271" i="11"/>
  <c r="AA273" i="11"/>
  <c r="AA263" i="11"/>
  <c r="AA281" i="11"/>
  <c r="AA259" i="11"/>
  <c r="AA257" i="11"/>
  <c r="AA261" i="11"/>
  <c r="AA269" i="11"/>
  <c r="AA279" i="11"/>
  <c r="AA275" i="11"/>
  <c r="AA253" i="11"/>
  <c r="AA283" i="11"/>
  <c r="AA265" i="11"/>
  <c r="AA249" i="11"/>
  <c r="AA251" i="11"/>
  <c r="AA245" i="11"/>
  <c r="AA244" i="11"/>
  <c r="AB242" i="11"/>
  <c r="AC243" i="11" s="1"/>
  <c r="AB247" i="11" l="1"/>
  <c r="AB277" i="11"/>
  <c r="AB255" i="11"/>
  <c r="AB267" i="11"/>
  <c r="AB281" i="11"/>
  <c r="AB271" i="11"/>
  <c r="AB273" i="11"/>
  <c r="AB263" i="11"/>
  <c r="AB259" i="11"/>
  <c r="AB261" i="11"/>
  <c r="AB257" i="11"/>
  <c r="AB279" i="11"/>
  <c r="AB269" i="11"/>
  <c r="AB275" i="11"/>
  <c r="AB253" i="11"/>
  <c r="AB283" i="11"/>
  <c r="AB249" i="11"/>
  <c r="AB265" i="11"/>
  <c r="AB245" i="11"/>
  <c r="AB251" i="11"/>
  <c r="AB244" i="11"/>
  <c r="AC242" i="11"/>
  <c r="AD243" i="11" s="1"/>
  <c r="AC247" i="11" l="1"/>
  <c r="AC277" i="11"/>
  <c r="AC255" i="11"/>
  <c r="AC281" i="11"/>
  <c r="AC267" i="11"/>
  <c r="AC273" i="11"/>
  <c r="AC263" i="11"/>
  <c r="AC259" i="11"/>
  <c r="AC271" i="11"/>
  <c r="AC257" i="11"/>
  <c r="AC261" i="11"/>
  <c r="AC269" i="11"/>
  <c r="AC279" i="11"/>
  <c r="AC275" i="11"/>
  <c r="AC249" i="11"/>
  <c r="AC253" i="11"/>
  <c r="AC265" i="11"/>
  <c r="AC283" i="11"/>
  <c r="AC245" i="11"/>
  <c r="AC251" i="11"/>
  <c r="AC244" i="11"/>
  <c r="AD242" i="11"/>
  <c r="AE243" i="11" s="1"/>
  <c r="AD277" i="11" l="1"/>
  <c r="AD247" i="11"/>
  <c r="AD255" i="11"/>
  <c r="AD281" i="11"/>
  <c r="AD267" i="11"/>
  <c r="AD273" i="11"/>
  <c r="AD263" i="11"/>
  <c r="AD271" i="11"/>
  <c r="AD259" i="11"/>
  <c r="AD253" i="11"/>
  <c r="AD261" i="11"/>
  <c r="AD257" i="11"/>
  <c r="AD269" i="11"/>
  <c r="AD279" i="11"/>
  <c r="AD275" i="11"/>
  <c r="AD249" i="11"/>
  <c r="AD283" i="11"/>
  <c r="AD265" i="11"/>
  <c r="AD251" i="11"/>
  <c r="AD245" i="11"/>
  <c r="AE242" i="11"/>
  <c r="AF243" i="11" s="1"/>
  <c r="AD244" i="11"/>
  <c r="AE277" i="11" l="1"/>
  <c r="AE247" i="11"/>
  <c r="AE255" i="11"/>
  <c r="AE263" i="11"/>
  <c r="AE281" i="11"/>
  <c r="AE267" i="11"/>
  <c r="AE273" i="11"/>
  <c r="AE271" i="11"/>
  <c r="AE259" i="11"/>
  <c r="AE261" i="11"/>
  <c r="AE257" i="11"/>
  <c r="AE279" i="11"/>
  <c r="AE269" i="11"/>
  <c r="AE253" i="11"/>
  <c r="AE275" i="11"/>
  <c r="AE283" i="11"/>
  <c r="AE249" i="11"/>
  <c r="AE265" i="11"/>
  <c r="AE245" i="11"/>
  <c r="AE251" i="11"/>
  <c r="AF242" i="11"/>
  <c r="AG243" i="11" s="1"/>
  <c r="F287" i="11" s="1"/>
  <c r="AE244" i="11"/>
  <c r="AF247" i="11" l="1"/>
  <c r="AF277" i="11"/>
  <c r="AF255" i="11"/>
  <c r="AF281" i="11"/>
  <c r="AF267" i="11"/>
  <c r="AF273" i="11"/>
  <c r="AF271" i="11"/>
  <c r="AF263" i="11"/>
  <c r="AF259" i="11"/>
  <c r="AF261" i="11"/>
  <c r="AF257" i="11"/>
  <c r="AF279" i="11"/>
  <c r="AF269" i="11"/>
  <c r="AF275" i="11"/>
  <c r="AF253" i="11"/>
  <c r="AF249" i="11"/>
  <c r="AF283" i="11"/>
  <c r="AF265" i="11"/>
  <c r="AF245" i="11"/>
  <c r="AF251" i="11"/>
  <c r="AG242" i="11"/>
  <c r="AF244" i="11"/>
  <c r="AG247" i="11" l="1"/>
  <c r="AZ248" i="11" s="1"/>
  <c r="AG277" i="11"/>
  <c r="AZ278" i="11" s="1"/>
  <c r="AG255" i="11"/>
  <c r="AZ256" i="11" s="1"/>
  <c r="AG271" i="11"/>
  <c r="AZ272" i="11" s="1"/>
  <c r="AG281" i="11"/>
  <c r="AZ282" i="11" s="1"/>
  <c r="AG267" i="11"/>
  <c r="AZ268" i="11" s="1"/>
  <c r="AG273" i="11"/>
  <c r="AZ274" i="11" s="1"/>
  <c r="AG263" i="11"/>
  <c r="AZ264" i="11" s="1"/>
  <c r="AG259" i="11"/>
  <c r="AZ260" i="11" s="1"/>
  <c r="AG257" i="11"/>
  <c r="AZ258" i="11" s="1"/>
  <c r="AG261" i="11"/>
  <c r="AZ262" i="11" s="1"/>
  <c r="AG269" i="11"/>
  <c r="AZ270" i="11" s="1"/>
  <c r="AG279" i="11"/>
  <c r="AZ280" i="11" s="1"/>
  <c r="AG275" i="11"/>
  <c r="AZ276" i="11" s="1"/>
  <c r="AG253" i="11"/>
  <c r="AZ254" i="11" s="1"/>
  <c r="AG249" i="11"/>
  <c r="AZ250" i="11" s="1"/>
  <c r="AG283" i="11"/>
  <c r="AZ284" i="11" s="1"/>
  <c r="AG265" i="11"/>
  <c r="AZ266" i="11" s="1"/>
  <c r="AG245" i="11"/>
  <c r="AZ246" i="11" s="1"/>
  <c r="AG251" i="11"/>
  <c r="AZ252" i="11" s="1"/>
  <c r="AG244" i="11"/>
  <c r="F286" i="11"/>
  <c r="G287" i="11" s="1"/>
  <c r="B269" i="11" l="1"/>
  <c r="B263" i="11"/>
  <c r="B271" i="11"/>
  <c r="B253" i="11"/>
  <c r="B261" i="11"/>
  <c r="B273" i="11"/>
  <c r="B255" i="11"/>
  <c r="B265" i="11"/>
  <c r="B275" i="11"/>
  <c r="B257" i="11"/>
  <c r="B267" i="11"/>
  <c r="B277" i="11"/>
  <c r="B283" i="11"/>
  <c r="B279" i="11"/>
  <c r="B259" i="11"/>
  <c r="B281" i="11"/>
  <c r="B245" i="11"/>
  <c r="B247" i="11"/>
  <c r="B251" i="11"/>
  <c r="B249" i="11"/>
  <c r="F321" i="11"/>
  <c r="F291" i="11"/>
  <c r="F299" i="11"/>
  <c r="F325" i="11"/>
  <c r="F311" i="11"/>
  <c r="F317" i="11"/>
  <c r="F315" i="11"/>
  <c r="F307" i="11"/>
  <c r="F303" i="11"/>
  <c r="F301" i="11"/>
  <c r="F305" i="11"/>
  <c r="F323" i="11"/>
  <c r="F313" i="11"/>
  <c r="F297" i="11"/>
  <c r="F319" i="11"/>
  <c r="F293" i="11"/>
  <c r="F309" i="11"/>
  <c r="F327" i="11"/>
  <c r="F289" i="11"/>
  <c r="F295" i="11"/>
  <c r="F288" i="11"/>
  <c r="G286" i="11"/>
  <c r="H287" i="11" s="1"/>
  <c r="AH284" i="11" l="1"/>
  <c r="AM284" i="11" s="1"/>
  <c r="AN284" i="11" s="1"/>
  <c r="AA284" i="11"/>
  <c r="R284" i="11"/>
  <c r="T284" i="11"/>
  <c r="K284" i="11"/>
  <c r="Z284" i="11"/>
  <c r="O284" i="11"/>
  <c r="AG284" i="11"/>
  <c r="AD284" i="11"/>
  <c r="X284" i="11"/>
  <c r="J284" i="11"/>
  <c r="S284" i="11"/>
  <c r="U284" i="11"/>
  <c r="AB284" i="11"/>
  <c r="AC284" i="11"/>
  <c r="I284" i="11"/>
  <c r="P284" i="11"/>
  <c r="L284" i="11"/>
  <c r="AE284" i="11"/>
  <c r="Q284" i="11"/>
  <c r="N284" i="11"/>
  <c r="H284" i="11"/>
  <c r="Y284" i="11"/>
  <c r="W284" i="11"/>
  <c r="AF284" i="11"/>
  <c r="G284" i="11"/>
  <c r="V284" i="11"/>
  <c r="M284" i="11"/>
  <c r="F284" i="11"/>
  <c r="G321" i="11"/>
  <c r="G291" i="11"/>
  <c r="G299" i="11"/>
  <c r="G311" i="11"/>
  <c r="G325" i="11"/>
  <c r="G317" i="11"/>
  <c r="G307" i="11"/>
  <c r="G315" i="11"/>
  <c r="G303" i="11"/>
  <c r="G301" i="11"/>
  <c r="G305" i="11"/>
  <c r="G313" i="11"/>
  <c r="G309" i="11"/>
  <c r="G327" i="11"/>
  <c r="G323" i="11"/>
  <c r="G319" i="11"/>
  <c r="G297" i="11"/>
  <c r="G293" i="11"/>
  <c r="G289" i="11"/>
  <c r="G295" i="11"/>
  <c r="G288" i="11"/>
  <c r="H286" i="11"/>
  <c r="I287" i="11" s="1"/>
  <c r="AI283" i="11" l="1"/>
  <c r="AP284" i="11" s="1"/>
  <c r="AT284" i="11" s="1"/>
  <c r="AH283" i="11"/>
  <c r="AO284" i="11" s="1"/>
  <c r="H321" i="11"/>
  <c r="H291" i="11"/>
  <c r="H299" i="11"/>
  <c r="H325" i="11"/>
  <c r="H307" i="11"/>
  <c r="H311" i="11"/>
  <c r="H317" i="11"/>
  <c r="H315" i="11"/>
  <c r="H303" i="11"/>
  <c r="H301" i="11"/>
  <c r="H305" i="11"/>
  <c r="H323" i="11"/>
  <c r="H313" i="11"/>
  <c r="H319" i="11"/>
  <c r="H297" i="11"/>
  <c r="H327" i="11"/>
  <c r="H309" i="11"/>
  <c r="H293" i="11"/>
  <c r="H289" i="11"/>
  <c r="H295" i="11"/>
  <c r="H288" i="11"/>
  <c r="I286" i="11"/>
  <c r="J287" i="11" s="1"/>
  <c r="AS284" i="11" l="1"/>
  <c r="AR284" i="11" s="1"/>
  <c r="I321" i="11"/>
  <c r="I291" i="11"/>
  <c r="I299" i="11"/>
  <c r="I325" i="11"/>
  <c r="I311" i="11"/>
  <c r="I317" i="11"/>
  <c r="I315" i="11"/>
  <c r="I307" i="11"/>
  <c r="I303" i="11"/>
  <c r="I301" i="11"/>
  <c r="I305" i="11"/>
  <c r="I327" i="11"/>
  <c r="I323" i="11"/>
  <c r="I313" i="11"/>
  <c r="I297" i="11"/>
  <c r="I319" i="11"/>
  <c r="I309" i="11"/>
  <c r="I293" i="11"/>
  <c r="I289" i="11"/>
  <c r="I295" i="11"/>
  <c r="I288" i="11"/>
  <c r="J286" i="11"/>
  <c r="K287" i="11" s="1"/>
  <c r="J321" i="11" l="1"/>
  <c r="J291" i="11"/>
  <c r="J299" i="11"/>
  <c r="J325" i="11"/>
  <c r="J311" i="11"/>
  <c r="J315" i="11"/>
  <c r="J307" i="11"/>
  <c r="J317" i="11"/>
  <c r="J303" i="11"/>
  <c r="J297" i="11"/>
  <c r="J301" i="11"/>
  <c r="J305" i="11"/>
  <c r="J323" i="11"/>
  <c r="J313" i="11"/>
  <c r="J293" i="11"/>
  <c r="J319" i="11"/>
  <c r="J327" i="11"/>
  <c r="J309" i="11"/>
  <c r="J289" i="11"/>
  <c r="J295" i="11"/>
  <c r="J288" i="11"/>
  <c r="K286" i="11"/>
  <c r="L287" i="11" s="1"/>
  <c r="K321" i="11" l="1"/>
  <c r="K291" i="11"/>
  <c r="K299" i="11"/>
  <c r="K325" i="11"/>
  <c r="K311" i="11"/>
  <c r="K317" i="11"/>
  <c r="K315" i="11"/>
  <c r="K307" i="11"/>
  <c r="K303" i="11"/>
  <c r="K305" i="11"/>
  <c r="K301" i="11"/>
  <c r="K323" i="11"/>
  <c r="K313" i="11"/>
  <c r="K293" i="11"/>
  <c r="K327" i="11"/>
  <c r="K297" i="11"/>
  <c r="K319" i="11"/>
  <c r="K309" i="11"/>
  <c r="K289" i="11"/>
  <c r="K295" i="11"/>
  <c r="L286" i="11"/>
  <c r="M287" i="11" s="1"/>
  <c r="K288" i="11"/>
  <c r="L321" i="11" l="1"/>
  <c r="AW322" i="11" s="1"/>
  <c r="L291" i="11"/>
  <c r="AW292" i="11" s="1"/>
  <c r="L299" i="11"/>
  <c r="AW300" i="11" s="1"/>
  <c r="L325" i="11"/>
  <c r="AW326" i="11" s="1"/>
  <c r="L317" i="11"/>
  <c r="AW318" i="11" s="1"/>
  <c r="L311" i="11"/>
  <c r="AW312" i="11" s="1"/>
  <c r="L307" i="11"/>
  <c r="AW308" i="11" s="1"/>
  <c r="L315" i="11"/>
  <c r="AW316" i="11" s="1"/>
  <c r="L303" i="11"/>
  <c r="AW304" i="11" s="1"/>
  <c r="L305" i="11"/>
  <c r="AW306" i="11" s="1"/>
  <c r="L301" i="11"/>
  <c r="AW302" i="11" s="1"/>
  <c r="L323" i="11"/>
  <c r="AW324" i="11" s="1"/>
  <c r="L313" i="11"/>
  <c r="AW314" i="11" s="1"/>
  <c r="L319" i="11"/>
  <c r="AW320" i="11" s="1"/>
  <c r="L297" i="11"/>
  <c r="AW298" i="11" s="1"/>
  <c r="L309" i="11"/>
  <c r="AW310" i="11" s="1"/>
  <c r="L293" i="11"/>
  <c r="AW294" i="11" s="1"/>
  <c r="L327" i="11"/>
  <c r="AW328" i="11" s="1"/>
  <c r="L289" i="11"/>
  <c r="AW290" i="11" s="1"/>
  <c r="L295" i="11"/>
  <c r="AW296" i="11" s="1"/>
  <c r="L288" i="11"/>
  <c r="M286" i="11"/>
  <c r="N287" i="11" s="1"/>
  <c r="M321" i="11" l="1"/>
  <c r="M291" i="11"/>
  <c r="M299" i="11"/>
  <c r="M325" i="11"/>
  <c r="M317" i="11"/>
  <c r="M311" i="11"/>
  <c r="M315" i="11"/>
  <c r="M307" i="11"/>
  <c r="M303" i="11"/>
  <c r="M301" i="11"/>
  <c r="M305" i="11"/>
  <c r="M313" i="11"/>
  <c r="M323" i="11"/>
  <c r="M293" i="11"/>
  <c r="M319" i="11"/>
  <c r="M297" i="11"/>
  <c r="M309" i="11"/>
  <c r="M327" i="11"/>
  <c r="M289" i="11"/>
  <c r="M295" i="11"/>
  <c r="M288" i="11"/>
  <c r="N286" i="11"/>
  <c r="O287" i="11" s="1"/>
  <c r="N291" i="11" l="1"/>
  <c r="N321" i="11"/>
  <c r="N299" i="11"/>
  <c r="N325" i="11"/>
  <c r="N311" i="11"/>
  <c r="N317" i="11"/>
  <c r="N315" i="11"/>
  <c r="N307" i="11"/>
  <c r="N303" i="11"/>
  <c r="N305" i="11"/>
  <c r="N301" i="11"/>
  <c r="N313" i="11"/>
  <c r="N323" i="11"/>
  <c r="N297" i="11"/>
  <c r="N319" i="11"/>
  <c r="N309" i="11"/>
  <c r="N327" i="11"/>
  <c r="N293" i="11"/>
  <c r="N295" i="11"/>
  <c r="N289" i="11"/>
  <c r="O286" i="11"/>
  <c r="P287" i="11" s="1"/>
  <c r="N288" i="11"/>
  <c r="O291" i="11" l="1"/>
  <c r="O321" i="11"/>
  <c r="O299" i="11"/>
  <c r="O325" i="11"/>
  <c r="O311" i="11"/>
  <c r="O317" i="11"/>
  <c r="O307" i="11"/>
  <c r="O315" i="11"/>
  <c r="O303" i="11"/>
  <c r="O301" i="11"/>
  <c r="O305" i="11"/>
  <c r="O313" i="11"/>
  <c r="O323" i="11"/>
  <c r="O297" i="11"/>
  <c r="O293" i="11"/>
  <c r="O319" i="11"/>
  <c r="O327" i="11"/>
  <c r="O309" i="11"/>
  <c r="O289" i="11"/>
  <c r="O295" i="11"/>
  <c r="O288" i="11"/>
  <c r="P286" i="11"/>
  <c r="Q287" i="11" s="1"/>
  <c r="P321" i="11" l="1"/>
  <c r="P291" i="11"/>
  <c r="P299" i="11"/>
  <c r="P325" i="11"/>
  <c r="P311" i="11"/>
  <c r="P317" i="11"/>
  <c r="P315" i="11"/>
  <c r="P307" i="11"/>
  <c r="P303" i="11"/>
  <c r="P301" i="11"/>
  <c r="P305" i="11"/>
  <c r="P297" i="11"/>
  <c r="P313" i="11"/>
  <c r="P323" i="11"/>
  <c r="P293" i="11"/>
  <c r="P319" i="11"/>
  <c r="P327" i="11"/>
  <c r="P309" i="11"/>
  <c r="P295" i="11"/>
  <c r="P289" i="11"/>
  <c r="P288" i="11"/>
  <c r="Q286" i="11"/>
  <c r="R287" i="11" s="1"/>
  <c r="Q291" i="11" l="1"/>
  <c r="Q321" i="11"/>
  <c r="Q299" i="11"/>
  <c r="Q325" i="11"/>
  <c r="Q311" i="11"/>
  <c r="Q315" i="11"/>
  <c r="Q317" i="11"/>
  <c r="Q307" i="11"/>
  <c r="Q303" i="11"/>
  <c r="Q305" i="11"/>
  <c r="Q301" i="11"/>
  <c r="Q313" i="11"/>
  <c r="Q327" i="11"/>
  <c r="Q323" i="11"/>
  <c r="Q319" i="11"/>
  <c r="Q297" i="11"/>
  <c r="Q293" i="11"/>
  <c r="Q309" i="11"/>
  <c r="Q289" i="11"/>
  <c r="Q295" i="11"/>
  <c r="R286" i="11"/>
  <c r="S287" i="11" s="1"/>
  <c r="Q288" i="11"/>
  <c r="R321" i="11" l="1"/>
  <c r="R291" i="11"/>
  <c r="R299" i="11"/>
  <c r="R325" i="11"/>
  <c r="R315" i="11"/>
  <c r="R311" i="11"/>
  <c r="R317" i="11"/>
  <c r="R307" i="11"/>
  <c r="R303" i="11"/>
  <c r="R301" i="11"/>
  <c r="R305" i="11"/>
  <c r="R313" i="11"/>
  <c r="R323" i="11"/>
  <c r="R319" i="11"/>
  <c r="R297" i="11"/>
  <c r="R309" i="11"/>
  <c r="R327" i="11"/>
  <c r="R293" i="11"/>
  <c r="R289" i="11"/>
  <c r="R295" i="11"/>
  <c r="R288" i="11"/>
  <c r="S286" i="11"/>
  <c r="T287" i="11" s="1"/>
  <c r="S291" i="11" l="1"/>
  <c r="AX292" i="11" s="1"/>
  <c r="S321" i="11"/>
  <c r="AX322" i="11" s="1"/>
  <c r="S299" i="11"/>
  <c r="AX300" i="11" s="1"/>
  <c r="S325" i="11"/>
  <c r="AX326" i="11" s="1"/>
  <c r="S311" i="11"/>
  <c r="AX312" i="11" s="1"/>
  <c r="S317" i="11"/>
  <c r="AX318" i="11" s="1"/>
  <c r="S315" i="11"/>
  <c r="AX316" i="11" s="1"/>
  <c r="S307" i="11"/>
  <c r="AX308" i="11" s="1"/>
  <c r="S303" i="11"/>
  <c r="AX304" i="11" s="1"/>
  <c r="S305" i="11"/>
  <c r="AX306" i="11" s="1"/>
  <c r="S301" i="11"/>
  <c r="AX302" i="11" s="1"/>
  <c r="S323" i="11"/>
  <c r="AX324" i="11" s="1"/>
  <c r="S313" i="11"/>
  <c r="AX314" i="11" s="1"/>
  <c r="S319" i="11"/>
  <c r="AX320" i="11" s="1"/>
  <c r="S293" i="11"/>
  <c r="AX294" i="11" s="1"/>
  <c r="S297" i="11"/>
  <c r="AX298" i="11" s="1"/>
  <c r="S327" i="11"/>
  <c r="AX328" i="11" s="1"/>
  <c r="S309" i="11"/>
  <c r="AX310" i="11" s="1"/>
  <c r="S289" i="11"/>
  <c r="AX290" i="11" s="1"/>
  <c r="S295" i="11"/>
  <c r="AX296" i="11" s="1"/>
  <c r="S288" i="11"/>
  <c r="T286" i="11"/>
  <c r="U287" i="11" s="1"/>
  <c r="T291" i="11" l="1"/>
  <c r="T321" i="11"/>
  <c r="T299" i="11"/>
  <c r="T311" i="11"/>
  <c r="T325" i="11"/>
  <c r="T315" i="11"/>
  <c r="T317" i="11"/>
  <c r="T307" i="11"/>
  <c r="T303" i="11"/>
  <c r="T305" i="11"/>
  <c r="T301" i="11"/>
  <c r="T313" i="11"/>
  <c r="T323" i="11"/>
  <c r="T293" i="11"/>
  <c r="T319" i="11"/>
  <c r="T297" i="11"/>
  <c r="T327" i="11"/>
  <c r="T309" i="11"/>
  <c r="T295" i="11"/>
  <c r="T289" i="11"/>
  <c r="T288" i="11"/>
  <c r="U286" i="11"/>
  <c r="V287" i="11" s="1"/>
  <c r="U291" i="11" l="1"/>
  <c r="U321" i="11"/>
  <c r="U299" i="11"/>
  <c r="U325" i="11"/>
  <c r="U311" i="11"/>
  <c r="U315" i="11"/>
  <c r="U317" i="11"/>
  <c r="U307" i="11"/>
  <c r="U303" i="11"/>
  <c r="U301" i="11"/>
  <c r="U305" i="11"/>
  <c r="U319" i="11"/>
  <c r="U313" i="11"/>
  <c r="U323" i="11"/>
  <c r="U297" i="11"/>
  <c r="U293" i="11"/>
  <c r="U309" i="11"/>
  <c r="U327" i="11"/>
  <c r="U295" i="11"/>
  <c r="U289" i="11"/>
  <c r="U288" i="11"/>
  <c r="V286" i="11"/>
  <c r="W287" i="11" s="1"/>
  <c r="V291" i="11" l="1"/>
  <c r="V321" i="11"/>
  <c r="V299" i="11"/>
  <c r="V315" i="11"/>
  <c r="V325" i="11"/>
  <c r="V311" i="11"/>
  <c r="V317" i="11"/>
  <c r="V307" i="11"/>
  <c r="V303" i="11"/>
  <c r="V305" i="11"/>
  <c r="V301" i="11"/>
  <c r="V323" i="11"/>
  <c r="V313" i="11"/>
  <c r="V319" i="11"/>
  <c r="V297" i="11"/>
  <c r="V327" i="11"/>
  <c r="V293" i="11"/>
  <c r="V309" i="11"/>
  <c r="V289" i="11"/>
  <c r="V295" i="11"/>
  <c r="W286" i="11"/>
  <c r="X287" i="11" s="1"/>
  <c r="V288" i="11"/>
  <c r="W321" i="11" l="1"/>
  <c r="W291" i="11"/>
  <c r="W299" i="11"/>
  <c r="W325" i="11"/>
  <c r="W311" i="11"/>
  <c r="W317" i="11"/>
  <c r="W307" i="11"/>
  <c r="W315" i="11"/>
  <c r="W303" i="11"/>
  <c r="W301" i="11"/>
  <c r="W305" i="11"/>
  <c r="W313" i="11"/>
  <c r="W323" i="11"/>
  <c r="W319" i="11"/>
  <c r="W297" i="11"/>
  <c r="W293" i="11"/>
  <c r="W309" i="11"/>
  <c r="W327" i="11"/>
  <c r="W289" i="11"/>
  <c r="W295" i="11"/>
  <c r="W288" i="11"/>
  <c r="X286" i="11"/>
  <c r="Y287" i="11" s="1"/>
  <c r="X321" i="11" l="1"/>
  <c r="X291" i="11"/>
  <c r="X299" i="11"/>
  <c r="X325" i="11"/>
  <c r="X311" i="11"/>
  <c r="X317" i="11"/>
  <c r="X315" i="11"/>
  <c r="X307" i="11"/>
  <c r="X303" i="11"/>
  <c r="X305" i="11"/>
  <c r="X301" i="11"/>
  <c r="X313" i="11"/>
  <c r="X323" i="11"/>
  <c r="X319" i="11"/>
  <c r="X297" i="11"/>
  <c r="X293" i="11"/>
  <c r="X327" i="11"/>
  <c r="X309" i="11"/>
  <c r="X295" i="11"/>
  <c r="X289" i="11"/>
  <c r="X288" i="11"/>
  <c r="Y286" i="11"/>
  <c r="Z287" i="11" s="1"/>
  <c r="Y321" i="11" l="1"/>
  <c r="Y291" i="11"/>
  <c r="Y299" i="11"/>
  <c r="Y325" i="11"/>
  <c r="Y311" i="11"/>
  <c r="Y303" i="11"/>
  <c r="Y317" i="11"/>
  <c r="Y307" i="11"/>
  <c r="Y315" i="11"/>
  <c r="Y301" i="11"/>
  <c r="Y305" i="11"/>
  <c r="Y313" i="11"/>
  <c r="Y323" i="11"/>
  <c r="Y293" i="11"/>
  <c r="Y319" i="11"/>
  <c r="Y297" i="11"/>
  <c r="Y327" i="11"/>
  <c r="Y309" i="11"/>
  <c r="Y295" i="11"/>
  <c r="Y289" i="11"/>
  <c r="Z286" i="11"/>
  <c r="AA287" i="11" s="1"/>
  <c r="Y288" i="11"/>
  <c r="Z291" i="11" l="1"/>
  <c r="AY292" i="11" s="1"/>
  <c r="Z321" i="11"/>
  <c r="AY322" i="11" s="1"/>
  <c r="Z299" i="11"/>
  <c r="AY300" i="11" s="1"/>
  <c r="Z307" i="11"/>
  <c r="AY308" i="11" s="1"/>
  <c r="Z325" i="11"/>
  <c r="AY326" i="11" s="1"/>
  <c r="Z311" i="11"/>
  <c r="AY312" i="11" s="1"/>
  <c r="Z317" i="11"/>
  <c r="AY318" i="11" s="1"/>
  <c r="Z315" i="11"/>
  <c r="AY316" i="11" s="1"/>
  <c r="Z303" i="11"/>
  <c r="AY304" i="11" s="1"/>
  <c r="Z305" i="11"/>
  <c r="AY306" i="11" s="1"/>
  <c r="Z301" i="11"/>
  <c r="AY302" i="11" s="1"/>
  <c r="Z313" i="11"/>
  <c r="AY314" i="11" s="1"/>
  <c r="Z323" i="11"/>
  <c r="AY324" i="11" s="1"/>
  <c r="Z297" i="11"/>
  <c r="AY298" i="11" s="1"/>
  <c r="Z293" i="11"/>
  <c r="AY294" i="11" s="1"/>
  <c r="Z319" i="11"/>
  <c r="AY320" i="11" s="1"/>
  <c r="Z327" i="11"/>
  <c r="AY328" i="11" s="1"/>
  <c r="Z309" i="11"/>
  <c r="AY310" i="11" s="1"/>
  <c r="Z289" i="11"/>
  <c r="AY290" i="11" s="1"/>
  <c r="Z295" i="11"/>
  <c r="AY296" i="11" s="1"/>
  <c r="AA286" i="11"/>
  <c r="AB287" i="11" s="1"/>
  <c r="Z288" i="11"/>
  <c r="AA321" i="11" l="1"/>
  <c r="AA291" i="11"/>
  <c r="AA299" i="11"/>
  <c r="AA325" i="11"/>
  <c r="AA317" i="11"/>
  <c r="AA315" i="11"/>
  <c r="AA311" i="11"/>
  <c r="AA307" i="11"/>
  <c r="AA303" i="11"/>
  <c r="AA305" i="11"/>
  <c r="AA301" i="11"/>
  <c r="AA313" i="11"/>
  <c r="AA319" i="11"/>
  <c r="AA323" i="11"/>
  <c r="AA297" i="11"/>
  <c r="AA293" i="11"/>
  <c r="AA327" i="11"/>
  <c r="AA309" i="11"/>
  <c r="AA295" i="11"/>
  <c r="AA289" i="11"/>
  <c r="AA288" i="11"/>
  <c r="AB286" i="11"/>
  <c r="AC287" i="11" s="1"/>
  <c r="AB321" i="11" l="1"/>
  <c r="AB291" i="11"/>
  <c r="AB307" i="11"/>
  <c r="AB299" i="11"/>
  <c r="AB315" i="11"/>
  <c r="AB325" i="11"/>
  <c r="AB311" i="11"/>
  <c r="AB317" i="11"/>
  <c r="AB303" i="11"/>
  <c r="AB305" i="11"/>
  <c r="AB301" i="11"/>
  <c r="AB313" i="11"/>
  <c r="AB323" i="11"/>
  <c r="AB319" i="11"/>
  <c r="AB297" i="11"/>
  <c r="AB293" i="11"/>
  <c r="AB309" i="11"/>
  <c r="AB327" i="11"/>
  <c r="AB289" i="11"/>
  <c r="AB295" i="11"/>
  <c r="AB288" i="11"/>
  <c r="AC286" i="11"/>
  <c r="AD287" i="11" s="1"/>
  <c r="AC321" i="11" l="1"/>
  <c r="AC291" i="11"/>
  <c r="AC299" i="11"/>
  <c r="AC325" i="11"/>
  <c r="AC311" i="11"/>
  <c r="AC317" i="11"/>
  <c r="AC315" i="11"/>
  <c r="AC303" i="11"/>
  <c r="AC307" i="11"/>
  <c r="AC301" i="11"/>
  <c r="AC305" i="11"/>
  <c r="AC313" i="11"/>
  <c r="AC323" i="11"/>
  <c r="AC319" i="11"/>
  <c r="AC297" i="11"/>
  <c r="AC309" i="11"/>
  <c r="AC327" i="11"/>
  <c r="AC293" i="11"/>
  <c r="AC295" i="11"/>
  <c r="AC289" i="11"/>
  <c r="AC288" i="11"/>
  <c r="AD286" i="11"/>
  <c r="AE287" i="11" s="1"/>
  <c r="AD291" i="11" l="1"/>
  <c r="AD321" i="11"/>
  <c r="AD299" i="11"/>
  <c r="AD325" i="11"/>
  <c r="AD311" i="11"/>
  <c r="AD317" i="11"/>
  <c r="AD307" i="11"/>
  <c r="AD315" i="11"/>
  <c r="AD303" i="11"/>
  <c r="AD297" i="11"/>
  <c r="AD301" i="11"/>
  <c r="AD305" i="11"/>
  <c r="AD313" i="11"/>
  <c r="AD323" i="11"/>
  <c r="AD319" i="11"/>
  <c r="AD293" i="11"/>
  <c r="AD327" i="11"/>
  <c r="AD309" i="11"/>
  <c r="AD289" i="11"/>
  <c r="AD295" i="11"/>
  <c r="AD288" i="11"/>
  <c r="AE286" i="11"/>
  <c r="AF287" i="11" s="1"/>
  <c r="AE321" i="11" l="1"/>
  <c r="AE291" i="11"/>
  <c r="AE299" i="11"/>
  <c r="AE325" i="11"/>
  <c r="AE311" i="11"/>
  <c r="AE317" i="11"/>
  <c r="AE315" i="11"/>
  <c r="AE307" i="11"/>
  <c r="AE303" i="11"/>
  <c r="AE297" i="11"/>
  <c r="AE301" i="11"/>
  <c r="AE305" i="11"/>
  <c r="AE313" i="11"/>
  <c r="AE323" i="11"/>
  <c r="AE293" i="11"/>
  <c r="AE319" i="11"/>
  <c r="AE327" i="11"/>
  <c r="AE309" i="11"/>
  <c r="AE295" i="11"/>
  <c r="AE289" i="11"/>
  <c r="AF286" i="11"/>
  <c r="AG287" i="11" s="1"/>
  <c r="F331" i="11" s="1"/>
  <c r="AE288" i="11"/>
  <c r="AF291" i="11" l="1"/>
  <c r="AF321" i="11"/>
  <c r="AF299" i="11"/>
  <c r="AF325" i="11"/>
  <c r="AF311" i="11"/>
  <c r="AF317" i="11"/>
  <c r="AF315" i="11"/>
  <c r="AF307" i="11"/>
  <c r="AF303" i="11"/>
  <c r="AF301" i="11"/>
  <c r="AF305" i="11"/>
  <c r="AF323" i="11"/>
  <c r="AF313" i="11"/>
  <c r="AF319" i="11"/>
  <c r="AF293" i="11"/>
  <c r="AF297" i="11"/>
  <c r="AF327" i="11"/>
  <c r="AF309" i="11"/>
  <c r="AF295" i="11"/>
  <c r="AF289" i="11"/>
  <c r="AF288" i="11"/>
  <c r="AG286" i="11"/>
  <c r="AG321" i="11" l="1"/>
  <c r="AZ322" i="11" s="1"/>
  <c r="AG291" i="11"/>
  <c r="AZ292" i="11" s="1"/>
  <c r="AG299" i="11"/>
  <c r="AZ300" i="11" s="1"/>
  <c r="AG325" i="11"/>
  <c r="AZ326" i="11" s="1"/>
  <c r="AG311" i="11"/>
  <c r="AZ312" i="11" s="1"/>
  <c r="AG317" i="11"/>
  <c r="AZ318" i="11" s="1"/>
  <c r="AG307" i="11"/>
  <c r="AZ308" i="11" s="1"/>
  <c r="AG315" i="11"/>
  <c r="AZ316" i="11" s="1"/>
  <c r="AG303" i="11"/>
  <c r="AZ304" i="11" s="1"/>
  <c r="AG305" i="11"/>
  <c r="AZ306" i="11" s="1"/>
  <c r="AG301" i="11"/>
  <c r="AZ302" i="11" s="1"/>
  <c r="AG323" i="11"/>
  <c r="AZ324" i="11" s="1"/>
  <c r="AG313" i="11"/>
  <c r="AZ314" i="11" s="1"/>
  <c r="AG297" i="11"/>
  <c r="AZ298" i="11" s="1"/>
  <c r="AG293" i="11"/>
  <c r="AZ294" i="11" s="1"/>
  <c r="AG319" i="11"/>
  <c r="AZ320" i="11" s="1"/>
  <c r="AG309" i="11"/>
  <c r="AZ310" i="11" s="1"/>
  <c r="AG327" i="11"/>
  <c r="AZ328" i="11" s="1"/>
  <c r="AG289" i="11"/>
  <c r="AZ290" i="11" s="1"/>
  <c r="AG295" i="11"/>
  <c r="AZ296" i="11" s="1"/>
  <c r="AG288" i="11"/>
  <c r="F330" i="11"/>
  <c r="G331" i="11" s="1"/>
  <c r="B319" i="11" l="1"/>
  <c r="B323" i="11"/>
  <c r="B315" i="11"/>
  <c r="B325" i="11"/>
  <c r="B301" i="11"/>
  <c r="B307" i="11"/>
  <c r="B299" i="11"/>
  <c r="B327" i="11"/>
  <c r="B297" i="11"/>
  <c r="B305" i="11"/>
  <c r="B317" i="11"/>
  <c r="B309" i="11"/>
  <c r="B313" i="11"/>
  <c r="B303" i="11"/>
  <c r="B311" i="11"/>
  <c r="B321" i="11"/>
  <c r="B289" i="11"/>
  <c r="B291" i="11"/>
  <c r="B295" i="11"/>
  <c r="B293" i="11"/>
  <c r="F335" i="11"/>
  <c r="F365" i="11"/>
  <c r="F343" i="11"/>
  <c r="F355" i="11"/>
  <c r="F361" i="11"/>
  <c r="F359" i="11"/>
  <c r="F351" i="11"/>
  <c r="F347" i="11"/>
  <c r="F369" i="11"/>
  <c r="F349" i="11"/>
  <c r="F345" i="11"/>
  <c r="F357" i="11"/>
  <c r="F367" i="11"/>
  <c r="F363" i="11"/>
  <c r="F341" i="11"/>
  <c r="F337" i="11"/>
  <c r="F371" i="11"/>
  <c r="F353" i="11"/>
  <c r="F333" i="11"/>
  <c r="F339" i="11"/>
  <c r="F332" i="11"/>
  <c r="G330" i="11"/>
  <c r="H331" i="11" s="1"/>
  <c r="AH328" i="11" l="1"/>
  <c r="AM328" i="11" s="1"/>
  <c r="AN328" i="11" s="1"/>
  <c r="AA328" i="11"/>
  <c r="J328" i="11"/>
  <c r="S328" i="11"/>
  <c r="AF328" i="11"/>
  <c r="AG328" i="11"/>
  <c r="W328" i="11"/>
  <c r="M328" i="11"/>
  <c r="O328" i="11"/>
  <c r="I328" i="11"/>
  <c r="G328" i="11"/>
  <c r="N328" i="11"/>
  <c r="K328" i="11"/>
  <c r="Y328" i="11"/>
  <c r="V328" i="11"/>
  <c r="P328" i="11"/>
  <c r="Q328" i="11"/>
  <c r="AD328" i="11"/>
  <c r="X328" i="11"/>
  <c r="F328" i="11"/>
  <c r="AB328" i="11"/>
  <c r="H328" i="11"/>
  <c r="AE328" i="11"/>
  <c r="Z328" i="11"/>
  <c r="T328" i="11"/>
  <c r="U328" i="11"/>
  <c r="R328" i="11"/>
  <c r="L328" i="11"/>
  <c r="AC328" i="11"/>
  <c r="G335" i="11"/>
  <c r="G365" i="11"/>
  <c r="G343" i="11"/>
  <c r="G369" i="11"/>
  <c r="G355" i="11"/>
  <c r="G361" i="11"/>
  <c r="G359" i="11"/>
  <c r="G351" i="11"/>
  <c r="G347" i="11"/>
  <c r="G345" i="11"/>
  <c r="G349" i="11"/>
  <c r="G367" i="11"/>
  <c r="G357" i="11"/>
  <c r="G337" i="11"/>
  <c r="G363" i="11"/>
  <c r="G341" i="11"/>
  <c r="G371" i="11"/>
  <c r="G353" i="11"/>
  <c r="G339" i="11"/>
  <c r="G333" i="11"/>
  <c r="H330" i="11"/>
  <c r="I331" i="11" s="1"/>
  <c r="G332" i="11"/>
  <c r="AH327" i="11" l="1"/>
  <c r="AO328" i="11" s="1"/>
  <c r="AI327" i="11"/>
  <c r="AP328" i="11" s="1"/>
  <c r="AT328" i="11" s="1"/>
  <c r="H335" i="11"/>
  <c r="H365" i="11"/>
  <c r="H343" i="11"/>
  <c r="H369" i="11"/>
  <c r="H355" i="11"/>
  <c r="H361" i="11"/>
  <c r="H351" i="11"/>
  <c r="H359" i="11"/>
  <c r="H347" i="11"/>
  <c r="H345" i="11"/>
  <c r="H349" i="11"/>
  <c r="H367" i="11"/>
  <c r="H363" i="11"/>
  <c r="H357" i="11"/>
  <c r="H371" i="11"/>
  <c r="H341" i="11"/>
  <c r="H337" i="11"/>
  <c r="H353" i="11"/>
  <c r="H339" i="11"/>
  <c r="H333" i="11"/>
  <c r="H332" i="11"/>
  <c r="I330" i="11"/>
  <c r="J331" i="11" s="1"/>
  <c r="AS328" i="11" l="1"/>
  <c r="AR328" i="11" s="1"/>
  <c r="I335" i="11"/>
  <c r="I365" i="11"/>
  <c r="I343" i="11"/>
  <c r="I359" i="11"/>
  <c r="I355" i="11"/>
  <c r="I361" i="11"/>
  <c r="I351" i="11"/>
  <c r="I347" i="11"/>
  <c r="I369" i="11"/>
  <c r="I345" i="11"/>
  <c r="I349" i="11"/>
  <c r="I357" i="11"/>
  <c r="I367" i="11"/>
  <c r="I363" i="11"/>
  <c r="I337" i="11"/>
  <c r="I341" i="11"/>
  <c r="I371" i="11"/>
  <c r="I353" i="11"/>
  <c r="I339" i="11"/>
  <c r="I333" i="11"/>
  <c r="I332" i="11"/>
  <c r="J330" i="11"/>
  <c r="K331" i="11" s="1"/>
  <c r="J365" i="11" l="1"/>
  <c r="J335" i="11"/>
  <c r="J343" i="11"/>
  <c r="J369" i="11"/>
  <c r="J355" i="11"/>
  <c r="J361" i="11"/>
  <c r="J359" i="11"/>
  <c r="J351" i="11"/>
  <c r="J347" i="11"/>
  <c r="J349" i="11"/>
  <c r="J345" i="11"/>
  <c r="J357" i="11"/>
  <c r="J363" i="11"/>
  <c r="J367" i="11"/>
  <c r="J337" i="11"/>
  <c r="J341" i="11"/>
  <c r="J371" i="11"/>
  <c r="J353" i="11"/>
  <c r="J339" i="11"/>
  <c r="J333" i="11"/>
  <c r="K330" i="11"/>
  <c r="L331" i="11" s="1"/>
  <c r="J332" i="11"/>
  <c r="K365" i="11" l="1"/>
  <c r="K335" i="11"/>
  <c r="K343" i="11"/>
  <c r="K369" i="11"/>
  <c r="K355" i="11"/>
  <c r="K361" i="11"/>
  <c r="K359" i="11"/>
  <c r="K351" i="11"/>
  <c r="K347" i="11"/>
  <c r="K345" i="11"/>
  <c r="K349" i="11"/>
  <c r="K357" i="11"/>
  <c r="K367" i="11"/>
  <c r="K341" i="11"/>
  <c r="K363" i="11"/>
  <c r="K353" i="11"/>
  <c r="K371" i="11"/>
  <c r="K337" i="11"/>
  <c r="K333" i="11"/>
  <c r="K339" i="11"/>
  <c r="L330" i="11"/>
  <c r="M331" i="11" s="1"/>
  <c r="K332" i="11"/>
  <c r="L365" i="11" l="1"/>
  <c r="AW366" i="11" s="1"/>
  <c r="L335" i="11"/>
  <c r="AW336" i="11" s="1"/>
  <c r="L343" i="11"/>
  <c r="AW344" i="11" s="1"/>
  <c r="L369" i="11"/>
  <c r="AW370" i="11" s="1"/>
  <c r="L355" i="11"/>
  <c r="AW356" i="11" s="1"/>
  <c r="L361" i="11"/>
  <c r="AW362" i="11" s="1"/>
  <c r="L359" i="11"/>
  <c r="AW360" i="11" s="1"/>
  <c r="L351" i="11"/>
  <c r="AW352" i="11" s="1"/>
  <c r="L347" i="11"/>
  <c r="AW348" i="11" s="1"/>
  <c r="L345" i="11"/>
  <c r="AW346" i="11" s="1"/>
  <c r="L349" i="11"/>
  <c r="AW350" i="11" s="1"/>
  <c r="L357" i="11"/>
  <c r="AW358" i="11" s="1"/>
  <c r="L367" i="11"/>
  <c r="AW368" i="11" s="1"/>
  <c r="L363" i="11"/>
  <c r="AW364" i="11" s="1"/>
  <c r="L337" i="11"/>
  <c r="AW338" i="11" s="1"/>
  <c r="L341" i="11"/>
  <c r="AW342" i="11" s="1"/>
  <c r="L353" i="11"/>
  <c r="AW354" i="11" s="1"/>
  <c r="L371" i="11"/>
  <c r="AW372" i="11" s="1"/>
  <c r="L333" i="11"/>
  <c r="AW334" i="11" s="1"/>
  <c r="L339" i="11"/>
  <c r="AW340" i="11" s="1"/>
  <c r="M330" i="11"/>
  <c r="N331" i="11" s="1"/>
  <c r="L332" i="11"/>
  <c r="M365" i="11" l="1"/>
  <c r="M335" i="11"/>
  <c r="M343" i="11"/>
  <c r="M355" i="11"/>
  <c r="M361" i="11"/>
  <c r="M351" i="11"/>
  <c r="M359" i="11"/>
  <c r="M347" i="11"/>
  <c r="M369" i="11"/>
  <c r="M345" i="11"/>
  <c r="M349" i="11"/>
  <c r="M367" i="11"/>
  <c r="M357" i="11"/>
  <c r="M363" i="11"/>
  <c r="M341" i="11"/>
  <c r="M337" i="11"/>
  <c r="M353" i="11"/>
  <c r="M371" i="11"/>
  <c r="M339" i="11"/>
  <c r="M333" i="11"/>
  <c r="N330" i="11"/>
  <c r="O331" i="11" s="1"/>
  <c r="M332" i="11"/>
  <c r="N365" i="11" l="1"/>
  <c r="N335" i="11"/>
  <c r="N343" i="11"/>
  <c r="N347" i="11"/>
  <c r="N359" i="11"/>
  <c r="N351" i="11"/>
  <c r="N369" i="11"/>
  <c r="N355" i="11"/>
  <c r="N361" i="11"/>
  <c r="N345" i="11"/>
  <c r="N349" i="11"/>
  <c r="N363" i="11"/>
  <c r="N367" i="11"/>
  <c r="N357" i="11"/>
  <c r="N341" i="11"/>
  <c r="N371" i="11"/>
  <c r="N337" i="11"/>
  <c r="N353" i="11"/>
  <c r="N333" i="11"/>
  <c r="N339" i="11"/>
  <c r="O330" i="11"/>
  <c r="P331" i="11" s="1"/>
  <c r="N332" i="11"/>
  <c r="O365" i="11" l="1"/>
  <c r="O335" i="11"/>
  <c r="O343" i="11"/>
  <c r="O369" i="11"/>
  <c r="O355" i="11"/>
  <c r="O361" i="11"/>
  <c r="O359" i="11"/>
  <c r="O351" i="11"/>
  <c r="O347" i="11"/>
  <c r="O345" i="11"/>
  <c r="O349" i="11"/>
  <c r="O357" i="11"/>
  <c r="O367" i="11"/>
  <c r="O363" i="11"/>
  <c r="O341" i="11"/>
  <c r="O337" i="11"/>
  <c r="O353" i="11"/>
  <c r="O371" i="11"/>
  <c r="O339" i="11"/>
  <c r="O333" i="11"/>
  <c r="P330" i="11"/>
  <c r="Q331" i="11" s="1"/>
  <c r="O332" i="11"/>
  <c r="P335" i="11" l="1"/>
  <c r="P365" i="11"/>
  <c r="P343" i="11"/>
  <c r="P369" i="11"/>
  <c r="P361" i="11"/>
  <c r="P359" i="11"/>
  <c r="P351" i="11"/>
  <c r="P355" i="11"/>
  <c r="P347" i="11"/>
  <c r="P345" i="11"/>
  <c r="P349" i="11"/>
  <c r="P371" i="11"/>
  <c r="P357" i="11"/>
  <c r="P367" i="11"/>
  <c r="P341" i="11"/>
  <c r="P363" i="11"/>
  <c r="P337" i="11"/>
  <c r="P353" i="11"/>
  <c r="P333" i="11"/>
  <c r="P339" i="11"/>
  <c r="Q330" i="11"/>
  <c r="R331" i="11" s="1"/>
  <c r="P332" i="11"/>
  <c r="Q365" i="11" l="1"/>
  <c r="Q335" i="11"/>
  <c r="Q343" i="11"/>
  <c r="Q369" i="11"/>
  <c r="Q355" i="11"/>
  <c r="Q361" i="11"/>
  <c r="Q351" i="11"/>
  <c r="Q347" i="11"/>
  <c r="Q359" i="11"/>
  <c r="Q345" i="11"/>
  <c r="Q349" i="11"/>
  <c r="Q367" i="11"/>
  <c r="Q357" i="11"/>
  <c r="Q363" i="11"/>
  <c r="Q341" i="11"/>
  <c r="Q353" i="11"/>
  <c r="Q337" i="11"/>
  <c r="Q371" i="11"/>
  <c r="Q333" i="11"/>
  <c r="Q339" i="11"/>
  <c r="R330" i="11"/>
  <c r="S331" i="11" s="1"/>
  <c r="Q332" i="11"/>
  <c r="R365" i="11" l="1"/>
  <c r="R335" i="11"/>
  <c r="R343" i="11"/>
  <c r="R369" i="11"/>
  <c r="R355" i="11"/>
  <c r="R361" i="11"/>
  <c r="R359" i="11"/>
  <c r="R351" i="11"/>
  <c r="R347" i="11"/>
  <c r="R345" i="11"/>
  <c r="R349" i="11"/>
  <c r="R367" i="11"/>
  <c r="R357" i="11"/>
  <c r="R363" i="11"/>
  <c r="R341" i="11"/>
  <c r="R371" i="11"/>
  <c r="R337" i="11"/>
  <c r="R353" i="11"/>
  <c r="R333" i="11"/>
  <c r="R339" i="11"/>
  <c r="S330" i="11"/>
  <c r="T331" i="11" s="1"/>
  <c r="R332" i="11"/>
  <c r="S335" i="11" l="1"/>
  <c r="AX336" i="11" s="1"/>
  <c r="S365" i="11"/>
  <c r="AX366" i="11" s="1"/>
  <c r="S343" i="11"/>
  <c r="AX344" i="11" s="1"/>
  <c r="S369" i="11"/>
  <c r="AX370" i="11" s="1"/>
  <c r="S355" i="11"/>
  <c r="AX356" i="11" s="1"/>
  <c r="S359" i="11"/>
  <c r="AX360" i="11" s="1"/>
  <c r="S361" i="11"/>
  <c r="AX362" i="11" s="1"/>
  <c r="S351" i="11"/>
  <c r="AX352" i="11" s="1"/>
  <c r="S347" i="11"/>
  <c r="AX348" i="11" s="1"/>
  <c r="S345" i="11"/>
  <c r="AX346" i="11" s="1"/>
  <c r="S349" i="11"/>
  <c r="AX350" i="11" s="1"/>
  <c r="S357" i="11"/>
  <c r="AX358" i="11" s="1"/>
  <c r="S367" i="11"/>
  <c r="AX368" i="11" s="1"/>
  <c r="S353" i="11"/>
  <c r="AX354" i="11" s="1"/>
  <c r="S341" i="11"/>
  <c r="AX342" i="11" s="1"/>
  <c r="S363" i="11"/>
  <c r="AX364" i="11" s="1"/>
  <c r="S337" i="11"/>
  <c r="AX338" i="11" s="1"/>
  <c r="S371" i="11"/>
  <c r="AX372" i="11" s="1"/>
  <c r="S339" i="11"/>
  <c r="AX340" i="11" s="1"/>
  <c r="S333" i="11"/>
  <c r="AX334" i="11" s="1"/>
  <c r="T330" i="11"/>
  <c r="U331" i="11" s="1"/>
  <c r="S332" i="11"/>
  <c r="T365" i="11" l="1"/>
  <c r="T335" i="11"/>
  <c r="T343" i="11"/>
  <c r="T355" i="11"/>
  <c r="T361" i="11"/>
  <c r="T359" i="11"/>
  <c r="T351" i="11"/>
  <c r="T347" i="11"/>
  <c r="T369" i="11"/>
  <c r="T345" i="11"/>
  <c r="T349" i="11"/>
  <c r="T341" i="11"/>
  <c r="T357" i="11"/>
  <c r="T367" i="11"/>
  <c r="T363" i="11"/>
  <c r="T337" i="11"/>
  <c r="T353" i="11"/>
  <c r="T371" i="11"/>
  <c r="T339" i="11"/>
  <c r="T333" i="11"/>
  <c r="U330" i="11"/>
  <c r="V331" i="11" s="1"/>
  <c r="T332" i="11"/>
  <c r="U335" i="11" l="1"/>
  <c r="U365" i="11"/>
  <c r="U343" i="11"/>
  <c r="U369" i="11"/>
  <c r="U355" i="11"/>
  <c r="U361" i="11"/>
  <c r="U351" i="11"/>
  <c r="U359" i="11"/>
  <c r="U347" i="11"/>
  <c r="U345" i="11"/>
  <c r="U349" i="11"/>
  <c r="U367" i="11"/>
  <c r="U357" i="11"/>
  <c r="U341" i="11"/>
  <c r="U363" i="11"/>
  <c r="U353" i="11"/>
  <c r="U371" i="11"/>
  <c r="U337" i="11"/>
  <c r="U333" i="11"/>
  <c r="U339" i="11"/>
  <c r="V330" i="11"/>
  <c r="W331" i="11" s="1"/>
  <c r="U332" i="11"/>
  <c r="V335" i="11" l="1"/>
  <c r="V365" i="11"/>
  <c r="V343" i="11"/>
  <c r="V369" i="11"/>
  <c r="V361" i="11"/>
  <c r="V359" i="11"/>
  <c r="V351" i="11"/>
  <c r="V355" i="11"/>
  <c r="V347" i="11"/>
  <c r="V345" i="11"/>
  <c r="V349" i="11"/>
  <c r="V357" i="11"/>
  <c r="V367" i="11"/>
  <c r="V337" i="11"/>
  <c r="V363" i="11"/>
  <c r="V341" i="11"/>
  <c r="V371" i="11"/>
  <c r="V353" i="11"/>
  <c r="V333" i="11"/>
  <c r="V339" i="11"/>
  <c r="W330" i="11"/>
  <c r="X331" i="11" s="1"/>
  <c r="V332" i="11"/>
  <c r="W335" i="11" l="1"/>
  <c r="W365" i="11"/>
  <c r="W343" i="11"/>
  <c r="W355" i="11"/>
  <c r="W361" i="11"/>
  <c r="W359" i="11"/>
  <c r="W351" i="11"/>
  <c r="W347" i="11"/>
  <c r="W369" i="11"/>
  <c r="W345" i="11"/>
  <c r="W349" i="11"/>
  <c r="W357" i="11"/>
  <c r="W367" i="11"/>
  <c r="W363" i="11"/>
  <c r="W341" i="11"/>
  <c r="W337" i="11"/>
  <c r="W353" i="11"/>
  <c r="W371" i="11"/>
  <c r="W339" i="11"/>
  <c r="W333" i="11"/>
  <c r="X330" i="11"/>
  <c r="Y331" i="11" s="1"/>
  <c r="W332" i="11"/>
  <c r="X365" i="11" l="1"/>
  <c r="X335" i="11"/>
  <c r="X343" i="11"/>
  <c r="X369" i="11"/>
  <c r="X359" i="11"/>
  <c r="X355" i="11"/>
  <c r="X361" i="11"/>
  <c r="X351" i="11"/>
  <c r="X347" i="11"/>
  <c r="X345" i="11"/>
  <c r="X349" i="11"/>
  <c r="X367" i="11"/>
  <c r="X357" i="11"/>
  <c r="X363" i="11"/>
  <c r="X341" i="11"/>
  <c r="X337" i="11"/>
  <c r="X353" i="11"/>
  <c r="X371" i="11"/>
  <c r="X333" i="11"/>
  <c r="X339" i="11"/>
  <c r="Y330" i="11"/>
  <c r="Z331" i="11" s="1"/>
  <c r="X332" i="11"/>
  <c r="Y335" i="11" l="1"/>
  <c r="Y365" i="11"/>
  <c r="Y343" i="11"/>
  <c r="Y369" i="11"/>
  <c r="Y355" i="11"/>
  <c r="Y361" i="11"/>
  <c r="Y359" i="11"/>
  <c r="Y351" i="11"/>
  <c r="Y347" i="11"/>
  <c r="Y349" i="11"/>
  <c r="Y345" i="11"/>
  <c r="Y357" i="11"/>
  <c r="Y367" i="11"/>
  <c r="Y341" i="11"/>
  <c r="Y363" i="11"/>
  <c r="Y337" i="11"/>
  <c r="Y353" i="11"/>
  <c r="Y371" i="11"/>
  <c r="Y333" i="11"/>
  <c r="Y339" i="11"/>
  <c r="Z330" i="11"/>
  <c r="AA331" i="11" s="1"/>
  <c r="Y332" i="11"/>
  <c r="Z365" i="11" l="1"/>
  <c r="AY366" i="11" s="1"/>
  <c r="Z335" i="11"/>
  <c r="AY336" i="11" s="1"/>
  <c r="Z343" i="11"/>
  <c r="AY344" i="11" s="1"/>
  <c r="Z369" i="11"/>
  <c r="AY370" i="11" s="1"/>
  <c r="Z355" i="11"/>
  <c r="AY356" i="11" s="1"/>
  <c r="Z361" i="11"/>
  <c r="AY362" i="11" s="1"/>
  <c r="Z351" i="11"/>
  <c r="AY352" i="11" s="1"/>
  <c r="Z359" i="11"/>
  <c r="AY360" i="11" s="1"/>
  <c r="Z347" i="11"/>
  <c r="AY348" i="11" s="1"/>
  <c r="Z345" i="11"/>
  <c r="AY346" i="11" s="1"/>
  <c r="Z349" i="11"/>
  <c r="AY350" i="11" s="1"/>
  <c r="Z371" i="11"/>
  <c r="AY372" i="11" s="1"/>
  <c r="Z367" i="11"/>
  <c r="AY368" i="11" s="1"/>
  <c r="Z357" i="11"/>
  <c r="AY358" i="11" s="1"/>
  <c r="Z341" i="11"/>
  <c r="AY342" i="11" s="1"/>
  <c r="Z363" i="11"/>
  <c r="AY364" i="11" s="1"/>
  <c r="Z337" i="11"/>
  <c r="AY338" i="11" s="1"/>
  <c r="Z353" i="11"/>
  <c r="AY354" i="11" s="1"/>
  <c r="Z339" i="11"/>
  <c r="AY340" i="11" s="1"/>
  <c r="Z333" i="11"/>
  <c r="AY334" i="11" s="1"/>
  <c r="AA330" i="11"/>
  <c r="AB331" i="11" s="1"/>
  <c r="Z332" i="11"/>
  <c r="AA365" i="11" l="1"/>
  <c r="AA335" i="11"/>
  <c r="AA343" i="11"/>
  <c r="AA369" i="11"/>
  <c r="AA355" i="11"/>
  <c r="AA361" i="11"/>
  <c r="AA359" i="11"/>
  <c r="AA351" i="11"/>
  <c r="AA347" i="11"/>
  <c r="AA349" i="11"/>
  <c r="AA345" i="11"/>
  <c r="AA367" i="11"/>
  <c r="AA357" i="11"/>
  <c r="AA337" i="11"/>
  <c r="AA363" i="11"/>
  <c r="AA341" i="11"/>
  <c r="AA353" i="11"/>
  <c r="AA371" i="11"/>
  <c r="AA333" i="11"/>
  <c r="AA339" i="11"/>
  <c r="AB330" i="11"/>
  <c r="AC331" i="11" s="1"/>
  <c r="AA332" i="11"/>
  <c r="AB365" i="11" l="1"/>
  <c r="AB335" i="11"/>
  <c r="AB343" i="11"/>
  <c r="AB359" i="11"/>
  <c r="AB369" i="11"/>
  <c r="AB355" i="11"/>
  <c r="AB361" i="11"/>
  <c r="AB351" i="11"/>
  <c r="AB347" i="11"/>
  <c r="AB345" i="11"/>
  <c r="AB349" i="11"/>
  <c r="AB357" i="11"/>
  <c r="AB367" i="11"/>
  <c r="AB341" i="11"/>
  <c r="AB337" i="11"/>
  <c r="AB363" i="11"/>
  <c r="AB371" i="11"/>
  <c r="AB353" i="11"/>
  <c r="AB339" i="11"/>
  <c r="AB333" i="11"/>
  <c r="AC330" i="11"/>
  <c r="AD331" i="11" s="1"/>
  <c r="AB332" i="11"/>
  <c r="AC365" i="11" l="1"/>
  <c r="AC335" i="11"/>
  <c r="AC343" i="11"/>
  <c r="AC369" i="11"/>
  <c r="AC355" i="11"/>
  <c r="AC361" i="11"/>
  <c r="AC351" i="11"/>
  <c r="AC359" i="11"/>
  <c r="AC347" i="11"/>
  <c r="AC349" i="11"/>
  <c r="AC345" i="11"/>
  <c r="AC357" i="11"/>
  <c r="AC367" i="11"/>
  <c r="AC341" i="11"/>
  <c r="AC337" i="11"/>
  <c r="AC363" i="11"/>
  <c r="AC371" i="11"/>
  <c r="AC353" i="11"/>
  <c r="AC333" i="11"/>
  <c r="AC339" i="11"/>
  <c r="AD330" i="11"/>
  <c r="AE331" i="11" s="1"/>
  <c r="AC332" i="11"/>
  <c r="AD365" i="11" l="1"/>
  <c r="AD335" i="11"/>
  <c r="AD343" i="11"/>
  <c r="AD369" i="11"/>
  <c r="AD355" i="11"/>
  <c r="AD361" i="11"/>
  <c r="AD351" i="11"/>
  <c r="AD359" i="11"/>
  <c r="AD347" i="11"/>
  <c r="AD349" i="11"/>
  <c r="AD345" i="11"/>
  <c r="AD357" i="11"/>
  <c r="AD367" i="11"/>
  <c r="AD341" i="11"/>
  <c r="AD363" i="11"/>
  <c r="AD353" i="11"/>
  <c r="AD337" i="11"/>
  <c r="AD371" i="11"/>
  <c r="AD339" i="11"/>
  <c r="AD333" i="11"/>
  <c r="AE330" i="11"/>
  <c r="AF331" i="11" s="1"/>
  <c r="AD332" i="11"/>
  <c r="AE365" i="11" l="1"/>
  <c r="AE335" i="11"/>
  <c r="AE343" i="11"/>
  <c r="AE369" i="11"/>
  <c r="AE361" i="11"/>
  <c r="AE355" i="11"/>
  <c r="AE359" i="11"/>
  <c r="AE351" i="11"/>
  <c r="AE347" i="11"/>
  <c r="AE345" i="11"/>
  <c r="AE349" i="11"/>
  <c r="AE357" i="11"/>
  <c r="AE367" i="11"/>
  <c r="AE363" i="11"/>
  <c r="AE341" i="11"/>
  <c r="AE337" i="11"/>
  <c r="AE371" i="11"/>
  <c r="AE353" i="11"/>
  <c r="AE333" i="11"/>
  <c r="AE339" i="11"/>
  <c r="AE332" i="11"/>
  <c r="AF330" i="11"/>
  <c r="AG331" i="11" s="1"/>
  <c r="F375" i="11" s="1"/>
  <c r="AF365" i="11" l="1"/>
  <c r="AF335" i="11"/>
  <c r="AF343" i="11"/>
  <c r="AF351" i="11"/>
  <c r="AF355" i="11"/>
  <c r="AF361" i="11"/>
  <c r="AF359" i="11"/>
  <c r="AF347" i="11"/>
  <c r="AF369" i="11"/>
  <c r="AF349" i="11"/>
  <c r="AF345" i="11"/>
  <c r="AF367" i="11"/>
  <c r="AF363" i="11"/>
  <c r="AF357" i="11"/>
  <c r="AF337" i="11"/>
  <c r="AF341" i="11"/>
  <c r="AF353" i="11"/>
  <c r="AF371" i="11"/>
  <c r="AF333" i="11"/>
  <c r="AF339" i="11"/>
  <c r="AG330" i="11"/>
  <c r="AF332" i="11"/>
  <c r="AG365" i="11" l="1"/>
  <c r="AZ366" i="11" s="1"/>
  <c r="AG335" i="11"/>
  <c r="AZ336" i="11" s="1"/>
  <c r="AG343" i="11"/>
  <c r="AZ344" i="11" s="1"/>
  <c r="AG369" i="11"/>
  <c r="AZ370" i="11" s="1"/>
  <c r="AG347" i="11"/>
  <c r="AZ348" i="11" s="1"/>
  <c r="AG355" i="11"/>
  <c r="AZ356" i="11" s="1"/>
  <c r="AG361" i="11"/>
  <c r="AZ362" i="11" s="1"/>
  <c r="AG359" i="11"/>
  <c r="AZ360" i="11" s="1"/>
  <c r="AG351" i="11"/>
  <c r="AZ352" i="11" s="1"/>
  <c r="AG349" i="11"/>
  <c r="AZ350" i="11" s="1"/>
  <c r="AG345" i="11"/>
  <c r="AZ346" i="11" s="1"/>
  <c r="AG367" i="11"/>
  <c r="AZ368" i="11" s="1"/>
  <c r="AG357" i="11"/>
  <c r="AZ358" i="11" s="1"/>
  <c r="AG363" i="11"/>
  <c r="AZ364" i="11" s="1"/>
  <c r="AG341" i="11"/>
  <c r="AZ342" i="11" s="1"/>
  <c r="AG337" i="11"/>
  <c r="AZ338" i="11" s="1"/>
  <c r="AG371" i="11"/>
  <c r="AZ372" i="11" s="1"/>
  <c r="AG353" i="11"/>
  <c r="AZ354" i="11" s="1"/>
  <c r="AG339" i="11"/>
  <c r="AZ340" i="11" s="1"/>
  <c r="AG333" i="11"/>
  <c r="AZ334" i="11" s="1"/>
  <c r="AG332" i="11"/>
  <c r="F374" i="11"/>
  <c r="G375" i="11" s="1"/>
  <c r="B367" i="11" l="1"/>
  <c r="B359" i="11"/>
  <c r="B369" i="11"/>
  <c r="B341" i="11"/>
  <c r="B345" i="11"/>
  <c r="B361" i="11"/>
  <c r="B343" i="11"/>
  <c r="B353" i="11"/>
  <c r="B363" i="11"/>
  <c r="B349" i="11"/>
  <c r="B355" i="11"/>
  <c r="B371" i="11"/>
  <c r="B357" i="11"/>
  <c r="B351" i="11"/>
  <c r="B347" i="11"/>
  <c r="B365" i="11"/>
  <c r="B333" i="11"/>
  <c r="B335" i="11"/>
  <c r="B339" i="11"/>
  <c r="B337" i="11"/>
  <c r="F409" i="11"/>
  <c r="F379" i="11"/>
  <c r="F387" i="11"/>
  <c r="F395" i="11"/>
  <c r="F413" i="11"/>
  <c r="F399" i="11"/>
  <c r="F405" i="11"/>
  <c r="F403" i="11"/>
  <c r="F391" i="11"/>
  <c r="F385" i="11"/>
  <c r="F389" i="11"/>
  <c r="F393" i="11"/>
  <c r="F411" i="11"/>
  <c r="F401" i="11"/>
  <c r="F407" i="11"/>
  <c r="F381" i="11"/>
  <c r="F397" i="11"/>
  <c r="F415" i="11"/>
  <c r="F377" i="11"/>
  <c r="F383" i="11"/>
  <c r="F376" i="11"/>
  <c r="G374" i="11"/>
  <c r="H375" i="11" s="1"/>
  <c r="AH372" i="11" l="1"/>
  <c r="AM372" i="11" s="1"/>
  <c r="AN372" i="11" s="1"/>
  <c r="N372" i="11"/>
  <c r="AE372" i="11"/>
  <c r="R372" i="11"/>
  <c r="L372" i="11"/>
  <c r="AC372" i="11"/>
  <c r="O372" i="11"/>
  <c r="I372" i="11"/>
  <c r="F372" i="11"/>
  <c r="G372" i="11"/>
  <c r="K372" i="11"/>
  <c r="AD372" i="11"/>
  <c r="S372" i="11"/>
  <c r="H372" i="11"/>
  <c r="P372" i="11"/>
  <c r="AG372" i="11"/>
  <c r="W372" i="11"/>
  <c r="M372" i="11"/>
  <c r="Z372" i="11"/>
  <c r="T372" i="11"/>
  <c r="U372" i="11"/>
  <c r="Q372" i="11"/>
  <c r="X372" i="11"/>
  <c r="J372" i="11"/>
  <c r="AF372" i="11"/>
  <c r="AA372" i="11"/>
  <c r="AB372" i="11"/>
  <c r="Y372" i="11"/>
  <c r="V372" i="11"/>
  <c r="G379" i="11"/>
  <c r="G409" i="11"/>
  <c r="G387" i="11"/>
  <c r="G399" i="11"/>
  <c r="G413" i="11"/>
  <c r="G405" i="11"/>
  <c r="G403" i="11"/>
  <c r="G395" i="11"/>
  <c r="G391" i="11"/>
  <c r="G389" i="11"/>
  <c r="G393" i="11"/>
  <c r="G411" i="11"/>
  <c r="G401" i="11"/>
  <c r="G407" i="11"/>
  <c r="G385" i="11"/>
  <c r="G381" i="11"/>
  <c r="G415" i="11"/>
  <c r="G397" i="11"/>
  <c r="G383" i="11"/>
  <c r="G377" i="11"/>
  <c r="H374" i="11"/>
  <c r="I375" i="11" s="1"/>
  <c r="G376" i="11"/>
  <c r="AI371" i="11" l="1"/>
  <c r="AP372" i="11" s="1"/>
  <c r="AT372" i="11" s="1"/>
  <c r="AH371" i="11"/>
  <c r="AO372" i="11" s="1"/>
  <c r="H409" i="11"/>
  <c r="H379" i="11"/>
  <c r="H387" i="11"/>
  <c r="H395" i="11"/>
  <c r="H391" i="11"/>
  <c r="H413" i="11"/>
  <c r="H399" i="11"/>
  <c r="H405" i="11"/>
  <c r="H403" i="11"/>
  <c r="H389" i="11"/>
  <c r="H393" i="11"/>
  <c r="H401" i="11"/>
  <c r="H397" i="11"/>
  <c r="H411" i="11"/>
  <c r="H407" i="11"/>
  <c r="H385" i="11"/>
  <c r="H381" i="11"/>
  <c r="H415" i="11"/>
  <c r="H377" i="11"/>
  <c r="H383" i="11"/>
  <c r="H376" i="11"/>
  <c r="I374" i="11"/>
  <c r="J375" i="11" s="1"/>
  <c r="AS372" i="11" l="1"/>
  <c r="AR372" i="11" s="1"/>
  <c r="I409" i="11"/>
  <c r="I379" i="11"/>
  <c r="I387" i="11"/>
  <c r="I399" i="11"/>
  <c r="I413" i="11"/>
  <c r="I405" i="11"/>
  <c r="I403" i="11"/>
  <c r="I395" i="11"/>
  <c r="I391" i="11"/>
  <c r="I389" i="11"/>
  <c r="I393" i="11"/>
  <c r="I397" i="11"/>
  <c r="I401" i="11"/>
  <c r="I411" i="11"/>
  <c r="I381" i="11"/>
  <c r="I407" i="11"/>
  <c r="I385" i="11"/>
  <c r="I415" i="11"/>
  <c r="I377" i="11"/>
  <c r="I383" i="11"/>
  <c r="I376" i="11"/>
  <c r="J374" i="11"/>
  <c r="K375" i="11" s="1"/>
  <c r="J379" i="11" l="1"/>
  <c r="J409" i="11"/>
  <c r="J387" i="11"/>
  <c r="J413" i="11"/>
  <c r="J399" i="11"/>
  <c r="J403" i="11"/>
  <c r="J405" i="11"/>
  <c r="J391" i="11"/>
  <c r="J395" i="11"/>
  <c r="J393" i="11"/>
  <c r="J389" i="11"/>
  <c r="J411" i="11"/>
  <c r="J401" i="11"/>
  <c r="J381" i="11"/>
  <c r="J385" i="11"/>
  <c r="J407" i="11"/>
  <c r="J415" i="11"/>
  <c r="J397" i="11"/>
  <c r="J377" i="11"/>
  <c r="J383" i="11"/>
  <c r="J376" i="11"/>
  <c r="K374" i="11"/>
  <c r="L375" i="11" s="1"/>
  <c r="K379" i="11" l="1"/>
  <c r="K409" i="11"/>
  <c r="K387" i="11"/>
  <c r="K413" i="11"/>
  <c r="K395" i="11"/>
  <c r="K399" i="11"/>
  <c r="K405" i="11"/>
  <c r="K403" i="11"/>
  <c r="K391" i="11"/>
  <c r="K389" i="11"/>
  <c r="K393" i="11"/>
  <c r="K411" i="11"/>
  <c r="K401" i="11"/>
  <c r="K385" i="11"/>
  <c r="K381" i="11"/>
  <c r="K407" i="11"/>
  <c r="K415" i="11"/>
  <c r="K397" i="11"/>
  <c r="K383" i="11"/>
  <c r="K377" i="11"/>
  <c r="K376" i="11"/>
  <c r="L374" i="11"/>
  <c r="M375" i="11" s="1"/>
  <c r="L379" i="11" l="1"/>
  <c r="AW380" i="11" s="1"/>
  <c r="L409" i="11"/>
  <c r="AW410" i="11" s="1"/>
  <c r="L387" i="11"/>
  <c r="AW388" i="11" s="1"/>
  <c r="L413" i="11"/>
  <c r="AW414" i="11" s="1"/>
  <c r="L399" i="11"/>
  <c r="AW400" i="11" s="1"/>
  <c r="L405" i="11"/>
  <c r="AW406" i="11" s="1"/>
  <c r="L395" i="11"/>
  <c r="AW396" i="11" s="1"/>
  <c r="L403" i="11"/>
  <c r="AW404" i="11" s="1"/>
  <c r="L391" i="11"/>
  <c r="AW392" i="11" s="1"/>
  <c r="L393" i="11"/>
  <c r="AW394" i="11" s="1"/>
  <c r="L389" i="11"/>
  <c r="AW390" i="11" s="1"/>
  <c r="L401" i="11"/>
  <c r="AW402" i="11" s="1"/>
  <c r="L411" i="11"/>
  <c r="AW412" i="11" s="1"/>
  <c r="L407" i="11"/>
  <c r="AW408" i="11" s="1"/>
  <c r="L381" i="11"/>
  <c r="AW382" i="11" s="1"/>
  <c r="L385" i="11"/>
  <c r="AW386" i="11" s="1"/>
  <c r="L415" i="11"/>
  <c r="AW416" i="11" s="1"/>
  <c r="L397" i="11"/>
  <c r="AW398" i="11" s="1"/>
  <c r="L383" i="11"/>
  <c r="AW384" i="11" s="1"/>
  <c r="L377" i="11"/>
  <c r="AW378" i="11" s="1"/>
  <c r="M374" i="11"/>
  <c r="N375" i="11" s="1"/>
  <c r="L376" i="11"/>
  <c r="M409" i="11" l="1"/>
  <c r="M379" i="11"/>
  <c r="M387" i="11"/>
  <c r="M399" i="11"/>
  <c r="M413" i="11"/>
  <c r="M405" i="11"/>
  <c r="M403" i="11"/>
  <c r="M395" i="11"/>
  <c r="M391" i="11"/>
  <c r="M389" i="11"/>
  <c r="M393" i="11"/>
  <c r="M381" i="11"/>
  <c r="M401" i="11"/>
  <c r="M411" i="11"/>
  <c r="M385" i="11"/>
  <c r="M407" i="11"/>
  <c r="M415" i="11"/>
  <c r="M397" i="11"/>
  <c r="M377" i="11"/>
  <c r="M383" i="11"/>
  <c r="M376" i="11"/>
  <c r="N374" i="11"/>
  <c r="O375" i="11" s="1"/>
  <c r="N409" i="11" l="1"/>
  <c r="N379" i="11"/>
  <c r="N387" i="11"/>
  <c r="N413" i="11"/>
  <c r="N403" i="11"/>
  <c r="N399" i="11"/>
  <c r="N405" i="11"/>
  <c r="N395" i="11"/>
  <c r="N391" i="11"/>
  <c r="N389" i="11"/>
  <c r="N393" i="11"/>
  <c r="N411" i="11"/>
  <c r="N401" i="11"/>
  <c r="N407" i="11"/>
  <c r="N385" i="11"/>
  <c r="N381" i="11"/>
  <c r="N415" i="11"/>
  <c r="N397" i="11"/>
  <c r="N383" i="11"/>
  <c r="N377" i="11"/>
  <c r="N376" i="11"/>
  <c r="O374" i="11"/>
  <c r="P375" i="11" s="1"/>
  <c r="O409" i="11" l="1"/>
  <c r="O379" i="11"/>
  <c r="O387" i="11"/>
  <c r="O395" i="11"/>
  <c r="O413" i="11"/>
  <c r="O399" i="11"/>
  <c r="O405" i="11"/>
  <c r="O403" i="11"/>
  <c r="O391" i="11"/>
  <c r="O393" i="11"/>
  <c r="O389" i="11"/>
  <c r="O411" i="11"/>
  <c r="O401" i="11"/>
  <c r="O407" i="11"/>
  <c r="O385" i="11"/>
  <c r="O381" i="11"/>
  <c r="O415" i="11"/>
  <c r="O397" i="11"/>
  <c r="O377" i="11"/>
  <c r="O383" i="11"/>
  <c r="P374" i="11"/>
  <c r="Q375" i="11" s="1"/>
  <c r="O376" i="11"/>
  <c r="P409" i="11" l="1"/>
  <c r="P379" i="11"/>
  <c r="P387" i="11"/>
  <c r="P413" i="11"/>
  <c r="P403" i="11"/>
  <c r="P399" i="11"/>
  <c r="P405" i="11"/>
  <c r="P395" i="11"/>
  <c r="P391" i="11"/>
  <c r="P393" i="11"/>
  <c r="P389" i="11"/>
  <c r="P401" i="11"/>
  <c r="P407" i="11"/>
  <c r="P411" i="11"/>
  <c r="P385" i="11"/>
  <c r="P381" i="11"/>
  <c r="P397" i="11"/>
  <c r="P415" i="11"/>
  <c r="P377" i="11"/>
  <c r="P383" i="11"/>
  <c r="Q374" i="11"/>
  <c r="R375" i="11" s="1"/>
  <c r="P376" i="11"/>
  <c r="Q379" i="11" l="1"/>
  <c r="Q409" i="11"/>
  <c r="Q387" i="11"/>
  <c r="Q413" i="11"/>
  <c r="Q399" i="11"/>
  <c r="Q405" i="11"/>
  <c r="Q403" i="11"/>
  <c r="Q395" i="11"/>
  <c r="Q391" i="11"/>
  <c r="Q389" i="11"/>
  <c r="Q393" i="11"/>
  <c r="Q411" i="11"/>
  <c r="Q401" i="11"/>
  <c r="Q407" i="11"/>
  <c r="Q385" i="11"/>
  <c r="Q397" i="11"/>
  <c r="Q415" i="11"/>
  <c r="Q381" i="11"/>
  <c r="Q383" i="11"/>
  <c r="Q377" i="11"/>
  <c r="Q376" i="11"/>
  <c r="R374" i="11"/>
  <c r="S375" i="11" s="1"/>
  <c r="R409" i="11" l="1"/>
  <c r="R379" i="11"/>
  <c r="R387" i="11"/>
  <c r="R395" i="11"/>
  <c r="R413" i="11"/>
  <c r="R405" i="11"/>
  <c r="R403" i="11"/>
  <c r="R391" i="11"/>
  <c r="R399" i="11"/>
  <c r="R389" i="11"/>
  <c r="R393" i="11"/>
  <c r="R401" i="11"/>
  <c r="R411" i="11"/>
  <c r="R407" i="11"/>
  <c r="R385" i="11"/>
  <c r="R397" i="11"/>
  <c r="R381" i="11"/>
  <c r="R415" i="11"/>
  <c r="R377" i="11"/>
  <c r="R383" i="11"/>
  <c r="S374" i="11"/>
  <c r="T375" i="11" s="1"/>
  <c r="R376" i="11"/>
  <c r="S409" i="11" l="1"/>
  <c r="AX410" i="11" s="1"/>
  <c r="S379" i="11"/>
  <c r="AX380" i="11" s="1"/>
  <c r="S387" i="11"/>
  <c r="AX388" i="11" s="1"/>
  <c r="S405" i="11"/>
  <c r="AX406" i="11" s="1"/>
  <c r="S399" i="11"/>
  <c r="AX400" i="11" s="1"/>
  <c r="S395" i="11"/>
  <c r="AX396" i="11" s="1"/>
  <c r="S403" i="11"/>
  <c r="AX404" i="11" s="1"/>
  <c r="S391" i="11"/>
  <c r="AX392" i="11" s="1"/>
  <c r="S413" i="11"/>
  <c r="AX414" i="11" s="1"/>
  <c r="S389" i="11"/>
  <c r="AX390" i="11" s="1"/>
  <c r="S393" i="11"/>
  <c r="AX394" i="11" s="1"/>
  <c r="S415" i="11"/>
  <c r="AX416" i="11" s="1"/>
  <c r="S411" i="11"/>
  <c r="AX412" i="11" s="1"/>
  <c r="S407" i="11"/>
  <c r="AX408" i="11" s="1"/>
  <c r="S401" i="11"/>
  <c r="AX402" i="11" s="1"/>
  <c r="S385" i="11"/>
  <c r="AX386" i="11" s="1"/>
  <c r="S397" i="11"/>
  <c r="AX398" i="11" s="1"/>
  <c r="S381" i="11"/>
  <c r="AX382" i="11" s="1"/>
  <c r="S377" i="11"/>
  <c r="AX378" i="11" s="1"/>
  <c r="S383" i="11"/>
  <c r="AX384" i="11" s="1"/>
  <c r="S376" i="11"/>
  <c r="T374" i="11"/>
  <c r="U375" i="11" s="1"/>
  <c r="T409" i="11" l="1"/>
  <c r="T379" i="11"/>
  <c r="T387" i="11"/>
  <c r="T413" i="11"/>
  <c r="T399" i="11"/>
  <c r="T405" i="11"/>
  <c r="T403" i="11"/>
  <c r="T395" i="11"/>
  <c r="T391" i="11"/>
  <c r="T393" i="11"/>
  <c r="T389" i="11"/>
  <c r="T401" i="11"/>
  <c r="T411" i="11"/>
  <c r="T385" i="11"/>
  <c r="T407" i="11"/>
  <c r="T381" i="11"/>
  <c r="T397" i="11"/>
  <c r="T415" i="11"/>
  <c r="T377" i="11"/>
  <c r="T383" i="11"/>
  <c r="U374" i="11"/>
  <c r="V375" i="11" s="1"/>
  <c r="T376" i="11"/>
  <c r="U409" i="11" l="1"/>
  <c r="U379" i="11"/>
  <c r="U387" i="11"/>
  <c r="U413" i="11"/>
  <c r="U399" i="11"/>
  <c r="U405" i="11"/>
  <c r="U403" i="11"/>
  <c r="U395" i="11"/>
  <c r="U391" i="11"/>
  <c r="U389" i="11"/>
  <c r="U393" i="11"/>
  <c r="U411" i="11"/>
  <c r="U401" i="11"/>
  <c r="U407" i="11"/>
  <c r="U385" i="11"/>
  <c r="U381" i="11"/>
  <c r="U397" i="11"/>
  <c r="U415" i="11"/>
  <c r="U383" i="11"/>
  <c r="U377" i="11"/>
  <c r="U376" i="11"/>
  <c r="V374" i="11"/>
  <c r="W375" i="11" s="1"/>
  <c r="V379" i="11" l="1"/>
  <c r="V409" i="11"/>
  <c r="V387" i="11"/>
  <c r="V413" i="11"/>
  <c r="V399" i="11"/>
  <c r="V405" i="11"/>
  <c r="V403" i="11"/>
  <c r="V395" i="11"/>
  <c r="V391" i="11"/>
  <c r="V389" i="11"/>
  <c r="V393" i="11"/>
  <c r="V401" i="11"/>
  <c r="V411" i="11"/>
  <c r="V407" i="11"/>
  <c r="V385" i="11"/>
  <c r="V381" i="11"/>
  <c r="V415" i="11"/>
  <c r="V397" i="11"/>
  <c r="V377" i="11"/>
  <c r="V383" i="11"/>
  <c r="W374" i="11"/>
  <c r="X375" i="11" s="1"/>
  <c r="V376" i="11"/>
  <c r="W409" i="11" l="1"/>
  <c r="W379" i="11"/>
  <c r="W387" i="11"/>
  <c r="W395" i="11"/>
  <c r="W399" i="11"/>
  <c r="W413" i="11"/>
  <c r="W405" i="11"/>
  <c r="W403" i="11"/>
  <c r="W391" i="11"/>
  <c r="W389" i="11"/>
  <c r="W393" i="11"/>
  <c r="W401" i="11"/>
  <c r="W411" i="11"/>
  <c r="W385" i="11"/>
  <c r="W381" i="11"/>
  <c r="W407" i="11"/>
  <c r="W415" i="11"/>
  <c r="W397" i="11"/>
  <c r="W383" i="11"/>
  <c r="W377" i="11"/>
  <c r="X374" i="11"/>
  <c r="Y375" i="11" s="1"/>
  <c r="W376" i="11"/>
  <c r="X379" i="11" l="1"/>
  <c r="X409" i="11"/>
  <c r="X387" i="11"/>
  <c r="X413" i="11"/>
  <c r="X399" i="11"/>
  <c r="X405" i="11"/>
  <c r="X403" i="11"/>
  <c r="X395" i="11"/>
  <c r="X391" i="11"/>
  <c r="X385" i="11"/>
  <c r="X389" i="11"/>
  <c r="X393" i="11"/>
  <c r="X401" i="11"/>
  <c r="X411" i="11"/>
  <c r="X381" i="11"/>
  <c r="X407" i="11"/>
  <c r="X397" i="11"/>
  <c r="X415" i="11"/>
  <c r="X383" i="11"/>
  <c r="X377" i="11"/>
  <c r="Y374" i="11"/>
  <c r="Z375" i="11" s="1"/>
  <c r="X376" i="11"/>
  <c r="Y409" i="11" l="1"/>
  <c r="Y379" i="11"/>
  <c r="Y387" i="11"/>
  <c r="Y399" i="11"/>
  <c r="Y403" i="11"/>
  <c r="Y405" i="11"/>
  <c r="Y391" i="11"/>
  <c r="Y395" i="11"/>
  <c r="Y413" i="11"/>
  <c r="Y393" i="11"/>
  <c r="Y389" i="11"/>
  <c r="Y401" i="11"/>
  <c r="Y411" i="11"/>
  <c r="Y407" i="11"/>
  <c r="Y381" i="11"/>
  <c r="Y385" i="11"/>
  <c r="Y397" i="11"/>
  <c r="Y415" i="11"/>
  <c r="Y377" i="11"/>
  <c r="Y383" i="11"/>
  <c r="Y376" i="11"/>
  <c r="Z374" i="11"/>
  <c r="AA375" i="11" s="1"/>
  <c r="Z379" i="11" l="1"/>
  <c r="AY380" i="11" s="1"/>
  <c r="Z409" i="11"/>
  <c r="AY410" i="11" s="1"/>
  <c r="Z403" i="11"/>
  <c r="AY404" i="11" s="1"/>
  <c r="Z387" i="11"/>
  <c r="AY388" i="11" s="1"/>
  <c r="Z395" i="11"/>
  <c r="AY396" i="11" s="1"/>
  <c r="Z413" i="11"/>
  <c r="AY414" i="11" s="1"/>
  <c r="Z399" i="11"/>
  <c r="AY400" i="11" s="1"/>
  <c r="Z405" i="11"/>
  <c r="AY406" i="11" s="1"/>
  <c r="Z391" i="11"/>
  <c r="AY392" i="11" s="1"/>
  <c r="Z393" i="11"/>
  <c r="AY394" i="11" s="1"/>
  <c r="Z389" i="11"/>
  <c r="AY390" i="11" s="1"/>
  <c r="Z401" i="11"/>
  <c r="AY402" i="11" s="1"/>
  <c r="Z411" i="11"/>
  <c r="AY412" i="11" s="1"/>
  <c r="Z381" i="11"/>
  <c r="AY382" i="11" s="1"/>
  <c r="Z385" i="11"/>
  <c r="AY386" i="11" s="1"/>
  <c r="Z407" i="11"/>
  <c r="AY408" i="11" s="1"/>
  <c r="Z397" i="11"/>
  <c r="AY398" i="11" s="1"/>
  <c r="Z415" i="11"/>
  <c r="AY416" i="11" s="1"/>
  <c r="Z377" i="11"/>
  <c r="AY378" i="11" s="1"/>
  <c r="Z383" i="11"/>
  <c r="AY384" i="11" s="1"/>
  <c r="Z376" i="11"/>
  <c r="AA374" i="11"/>
  <c r="AB375" i="11" s="1"/>
  <c r="AA379" i="11" l="1"/>
  <c r="AA409" i="11"/>
  <c r="AA387" i="11"/>
  <c r="AA413" i="11"/>
  <c r="AA399" i="11"/>
  <c r="AA405" i="11"/>
  <c r="AA395" i="11"/>
  <c r="AA403" i="11"/>
  <c r="AA391" i="11"/>
  <c r="AA389" i="11"/>
  <c r="AA393" i="11"/>
  <c r="AA411" i="11"/>
  <c r="AA401" i="11"/>
  <c r="AA407" i="11"/>
  <c r="AA381" i="11"/>
  <c r="AA385" i="11"/>
  <c r="AA397" i="11"/>
  <c r="AA415" i="11"/>
  <c r="AA377" i="11"/>
  <c r="AA383" i="11"/>
  <c r="AA376" i="11"/>
  <c r="AB374" i="11"/>
  <c r="AC375" i="11" s="1"/>
  <c r="AB379" i="11" l="1"/>
  <c r="AB409" i="11"/>
  <c r="AB387" i="11"/>
  <c r="AB413" i="11"/>
  <c r="AB395" i="11"/>
  <c r="AB399" i="11"/>
  <c r="AB405" i="11"/>
  <c r="AB403" i="11"/>
  <c r="AB391" i="11"/>
  <c r="AB393" i="11"/>
  <c r="AB389" i="11"/>
  <c r="AB401" i="11"/>
  <c r="AB411" i="11"/>
  <c r="AB407" i="11"/>
  <c r="AB385" i="11"/>
  <c r="AB381" i="11"/>
  <c r="AB415" i="11"/>
  <c r="AB397" i="11"/>
  <c r="AB383" i="11"/>
  <c r="AB377" i="11"/>
  <c r="AC374" i="11"/>
  <c r="AD375" i="11" s="1"/>
  <c r="AB376" i="11"/>
  <c r="AC379" i="11" l="1"/>
  <c r="AC409" i="11"/>
  <c r="AC387" i="11"/>
  <c r="AC413" i="11"/>
  <c r="AC399" i="11"/>
  <c r="AC405" i="11"/>
  <c r="AC403" i="11"/>
  <c r="AC395" i="11"/>
  <c r="AC391" i="11"/>
  <c r="AC389" i="11"/>
  <c r="AC393" i="11"/>
  <c r="AC401" i="11"/>
  <c r="AC411" i="11"/>
  <c r="AC415" i="11"/>
  <c r="AC385" i="11"/>
  <c r="AC381" i="11"/>
  <c r="AC407" i="11"/>
  <c r="AC397" i="11"/>
  <c r="AC383" i="11"/>
  <c r="AC377" i="11"/>
  <c r="AC376" i="11"/>
  <c r="AD374" i="11"/>
  <c r="AE375" i="11" s="1"/>
  <c r="AD409" i="11" l="1"/>
  <c r="AD379" i="11"/>
  <c r="AD387" i="11"/>
  <c r="AD413" i="11"/>
  <c r="AD399" i="11"/>
  <c r="AD405" i="11"/>
  <c r="AD395" i="11"/>
  <c r="AD403" i="11"/>
  <c r="AD391" i="11"/>
  <c r="AD393" i="11"/>
  <c r="AD389" i="11"/>
  <c r="AD411" i="11"/>
  <c r="AD407" i="11"/>
  <c r="AD401" i="11"/>
  <c r="AD415" i="11"/>
  <c r="AD381" i="11"/>
  <c r="AD385" i="11"/>
  <c r="AD397" i="11"/>
  <c r="AD377" i="11"/>
  <c r="AD383" i="11"/>
  <c r="AD376" i="11"/>
  <c r="AE374" i="11"/>
  <c r="AF375" i="11" s="1"/>
  <c r="AE409" i="11" l="1"/>
  <c r="AE379" i="11"/>
  <c r="AE387" i="11"/>
  <c r="AE395" i="11"/>
  <c r="AE413" i="11"/>
  <c r="AE399" i="11"/>
  <c r="AE405" i="11"/>
  <c r="AE403" i="11"/>
  <c r="AE391" i="11"/>
  <c r="AE389" i="11"/>
  <c r="AE393" i="11"/>
  <c r="AE411" i="11"/>
  <c r="AE401" i="11"/>
  <c r="AE385" i="11"/>
  <c r="AE381" i="11"/>
  <c r="AE407" i="11"/>
  <c r="AE415" i="11"/>
  <c r="AE397" i="11"/>
  <c r="AE383" i="11"/>
  <c r="AE377" i="11"/>
  <c r="AF374" i="11"/>
  <c r="AG375" i="11" s="1"/>
  <c r="F419" i="11" s="1"/>
  <c r="AE376" i="11"/>
  <c r="AF409" i="11" l="1"/>
  <c r="AF379" i="11"/>
  <c r="AF387" i="11"/>
  <c r="AF413" i="11"/>
  <c r="AF399" i="11"/>
  <c r="AF405" i="11"/>
  <c r="AF395" i="11"/>
  <c r="AF391" i="11"/>
  <c r="AF403" i="11"/>
  <c r="AF393" i="11"/>
  <c r="AF389" i="11"/>
  <c r="AF401" i="11"/>
  <c r="AF411" i="11"/>
  <c r="AF385" i="11"/>
  <c r="AF407" i="11"/>
  <c r="AF415" i="11"/>
  <c r="AF397" i="11"/>
  <c r="AF381" i="11"/>
  <c r="AF383" i="11"/>
  <c r="AF377" i="11"/>
  <c r="AG374" i="11"/>
  <c r="AF376" i="11"/>
  <c r="AG379" i="11" l="1"/>
  <c r="AZ380" i="11" s="1"/>
  <c r="AG409" i="11"/>
  <c r="AZ410" i="11" s="1"/>
  <c r="AG387" i="11"/>
  <c r="AZ388" i="11" s="1"/>
  <c r="AG413" i="11"/>
  <c r="AZ414" i="11" s="1"/>
  <c r="AG399" i="11"/>
  <c r="AZ400" i="11" s="1"/>
  <c r="AG405" i="11"/>
  <c r="AZ406" i="11" s="1"/>
  <c r="AG403" i="11"/>
  <c r="AZ404" i="11" s="1"/>
  <c r="AG395" i="11"/>
  <c r="AZ396" i="11" s="1"/>
  <c r="AG391" i="11"/>
  <c r="AZ392" i="11" s="1"/>
  <c r="AG393" i="11"/>
  <c r="AZ394" i="11" s="1"/>
  <c r="AG389" i="11"/>
  <c r="AZ390" i="11" s="1"/>
  <c r="AG401" i="11"/>
  <c r="AZ402" i="11" s="1"/>
  <c r="AG411" i="11"/>
  <c r="AZ412" i="11" s="1"/>
  <c r="AG407" i="11"/>
  <c r="AZ408" i="11" s="1"/>
  <c r="AG385" i="11"/>
  <c r="AZ386" i="11" s="1"/>
  <c r="AG381" i="11"/>
  <c r="AZ382" i="11" s="1"/>
  <c r="AG397" i="11"/>
  <c r="AZ398" i="11" s="1"/>
  <c r="AG415" i="11"/>
  <c r="AZ416" i="11" s="1"/>
  <c r="AG383" i="11"/>
  <c r="AZ384" i="11" s="1"/>
  <c r="AG377" i="11"/>
  <c r="AZ378" i="11" s="1"/>
  <c r="AG376" i="11"/>
  <c r="F418" i="11"/>
  <c r="G419" i="11" s="1"/>
  <c r="B401" i="11" l="1"/>
  <c r="B395" i="11"/>
  <c r="B413" i="11"/>
  <c r="B385" i="11"/>
  <c r="B389" i="11"/>
  <c r="B403" i="11"/>
  <c r="B387" i="11"/>
  <c r="B415" i="11"/>
  <c r="B407" i="11"/>
  <c r="B393" i="11"/>
  <c r="B405" i="11"/>
  <c r="B409" i="11"/>
  <c r="B397" i="11"/>
  <c r="B411" i="11"/>
  <c r="B391" i="11"/>
  <c r="B399" i="11"/>
  <c r="B377" i="11"/>
  <c r="B379" i="11"/>
  <c r="B383" i="11"/>
  <c r="B381" i="11"/>
  <c r="F453" i="11"/>
  <c r="F423" i="11"/>
  <c r="F457" i="11"/>
  <c r="F431" i="11"/>
  <c r="F449" i="11"/>
  <c r="F443" i="11"/>
  <c r="F447" i="11"/>
  <c r="F439" i="11"/>
  <c r="F435" i="11"/>
  <c r="F437" i="11"/>
  <c r="F433" i="11"/>
  <c r="F445" i="11"/>
  <c r="F455" i="11"/>
  <c r="F451" i="11"/>
  <c r="F429" i="11"/>
  <c r="F425" i="11"/>
  <c r="F459" i="11"/>
  <c r="F441" i="11"/>
  <c r="F427" i="11"/>
  <c r="F421" i="11"/>
  <c r="F420" i="11"/>
  <c r="G418" i="11"/>
  <c r="H419" i="11" s="1"/>
  <c r="AH416" i="11" l="1"/>
  <c r="AM416" i="11" s="1"/>
  <c r="AN416" i="11" s="1"/>
  <c r="AE416" i="11"/>
  <c r="L416" i="11"/>
  <c r="M416" i="11"/>
  <c r="I416" i="11"/>
  <c r="P416" i="11"/>
  <c r="R416" i="11"/>
  <c r="O416" i="11"/>
  <c r="V416" i="11"/>
  <c r="AG416" i="11"/>
  <c r="AD416" i="11"/>
  <c r="X416" i="11"/>
  <c r="Z416" i="11"/>
  <c r="T416" i="11"/>
  <c r="F416" i="11"/>
  <c r="K416" i="11"/>
  <c r="Q416" i="11"/>
  <c r="N416" i="11"/>
  <c r="H416" i="11"/>
  <c r="J416" i="11"/>
  <c r="S416" i="11"/>
  <c r="U416" i="11"/>
  <c r="AA416" i="11"/>
  <c r="AB416" i="11"/>
  <c r="AC416" i="11"/>
  <c r="G416" i="11"/>
  <c r="Y416" i="11"/>
  <c r="W416" i="11"/>
  <c r="AF416" i="11"/>
  <c r="G423" i="11"/>
  <c r="G453" i="11"/>
  <c r="G431" i="11"/>
  <c r="G443" i="11"/>
  <c r="G449" i="11"/>
  <c r="G447" i="11"/>
  <c r="G439" i="11"/>
  <c r="G435" i="11"/>
  <c r="G457" i="11"/>
  <c r="G433" i="11"/>
  <c r="G437" i="11"/>
  <c r="G429" i="11"/>
  <c r="G445" i="11"/>
  <c r="G455" i="11"/>
  <c r="G451" i="11"/>
  <c r="G441" i="11"/>
  <c r="G425" i="11"/>
  <c r="G459" i="11"/>
  <c r="G421" i="11"/>
  <c r="G427" i="11"/>
  <c r="H418" i="11"/>
  <c r="I419" i="11" s="1"/>
  <c r="G420" i="11"/>
  <c r="AI415" i="11" l="1"/>
  <c r="AP416" i="11" s="1"/>
  <c r="AT416" i="11" s="1"/>
  <c r="AH415" i="11"/>
  <c r="AO416" i="11" s="1"/>
  <c r="H453" i="11"/>
  <c r="H423" i="11"/>
  <c r="H431" i="11"/>
  <c r="H457" i="11"/>
  <c r="H439" i="11"/>
  <c r="H449" i="11"/>
  <c r="H443" i="11"/>
  <c r="H447" i="11"/>
  <c r="H435" i="11"/>
  <c r="H437" i="11"/>
  <c r="H433" i="11"/>
  <c r="H445" i="11"/>
  <c r="H455" i="11"/>
  <c r="H451" i="11"/>
  <c r="H425" i="11"/>
  <c r="H429" i="11"/>
  <c r="H459" i="11"/>
  <c r="H441" i="11"/>
  <c r="H421" i="11"/>
  <c r="H427" i="11"/>
  <c r="I418" i="11"/>
  <c r="J419" i="11" s="1"/>
  <c r="H420" i="11"/>
  <c r="AS416" i="11" l="1"/>
  <c r="AR416" i="11" s="1"/>
  <c r="I423" i="11"/>
  <c r="I453" i="11"/>
  <c r="I431" i="11"/>
  <c r="I457" i="11"/>
  <c r="I443" i="11"/>
  <c r="I449" i="11"/>
  <c r="I439" i="11"/>
  <c r="I447" i="11"/>
  <c r="I435" i="11"/>
  <c r="I433" i="11"/>
  <c r="I437" i="11"/>
  <c r="I445" i="11"/>
  <c r="I455" i="11"/>
  <c r="I429" i="11"/>
  <c r="I451" i="11"/>
  <c r="I459" i="11"/>
  <c r="I441" i="11"/>
  <c r="I425" i="11"/>
  <c r="I421" i="11"/>
  <c r="I427" i="11"/>
  <c r="J418" i="11"/>
  <c r="K419" i="11" s="1"/>
  <c r="I420" i="11"/>
  <c r="J423" i="11" l="1"/>
  <c r="J453" i="11"/>
  <c r="J431" i="11"/>
  <c r="J457" i="11"/>
  <c r="J443" i="11"/>
  <c r="J449" i="11"/>
  <c r="J439" i="11"/>
  <c r="J447" i="11"/>
  <c r="J435" i="11"/>
  <c r="J437" i="11"/>
  <c r="J433" i="11"/>
  <c r="J445" i="11"/>
  <c r="J455" i="11"/>
  <c r="J451" i="11"/>
  <c r="J429" i="11"/>
  <c r="J441" i="11"/>
  <c r="J459" i="11"/>
  <c r="J425" i="11"/>
  <c r="J427" i="11"/>
  <c r="J421" i="11"/>
  <c r="K418" i="11"/>
  <c r="L419" i="11" s="1"/>
  <c r="J420" i="11"/>
  <c r="K453" i="11" l="1"/>
  <c r="K423" i="11"/>
  <c r="K431" i="11"/>
  <c r="K439" i="11"/>
  <c r="K457" i="11"/>
  <c r="K443" i="11"/>
  <c r="K447" i="11"/>
  <c r="K449" i="11"/>
  <c r="K435" i="11"/>
  <c r="K437" i="11"/>
  <c r="K433" i="11"/>
  <c r="K445" i="11"/>
  <c r="K455" i="11"/>
  <c r="K451" i="11"/>
  <c r="K429" i="11"/>
  <c r="K459" i="11"/>
  <c r="K441" i="11"/>
  <c r="K425" i="11"/>
  <c r="K421" i="11"/>
  <c r="K427" i="11"/>
  <c r="L418" i="11"/>
  <c r="M419" i="11" s="1"/>
  <c r="K420" i="11"/>
  <c r="L423" i="11" l="1"/>
  <c r="AW424" i="11" s="1"/>
  <c r="L453" i="11"/>
  <c r="AW454" i="11" s="1"/>
  <c r="L431" i="11"/>
  <c r="AW432" i="11" s="1"/>
  <c r="L447" i="11"/>
  <c r="AW448" i="11" s="1"/>
  <c r="L457" i="11"/>
  <c r="AW458" i="11" s="1"/>
  <c r="L443" i="11"/>
  <c r="AW444" i="11" s="1"/>
  <c r="L449" i="11"/>
  <c r="AW450" i="11" s="1"/>
  <c r="L439" i="11"/>
  <c r="AW440" i="11" s="1"/>
  <c r="L435" i="11"/>
  <c r="AW436" i="11" s="1"/>
  <c r="L437" i="11"/>
  <c r="AW438" i="11" s="1"/>
  <c r="L433" i="11"/>
  <c r="AW434" i="11" s="1"/>
  <c r="L445" i="11"/>
  <c r="AW446" i="11" s="1"/>
  <c r="L455" i="11"/>
  <c r="AW456" i="11" s="1"/>
  <c r="L451" i="11"/>
  <c r="AW452" i="11" s="1"/>
  <c r="L429" i="11"/>
  <c r="AW430" i="11" s="1"/>
  <c r="L441" i="11"/>
  <c r="AW442" i="11" s="1"/>
  <c r="L425" i="11"/>
  <c r="AW426" i="11" s="1"/>
  <c r="L459" i="11"/>
  <c r="AW460" i="11" s="1"/>
  <c r="L427" i="11"/>
  <c r="AW428" i="11" s="1"/>
  <c r="L421" i="11"/>
  <c r="AW422" i="11" s="1"/>
  <c r="M418" i="11"/>
  <c r="N419" i="11" s="1"/>
  <c r="L420" i="11"/>
  <c r="M453" i="11" l="1"/>
  <c r="M423" i="11"/>
  <c r="M431" i="11"/>
  <c r="M439" i="11"/>
  <c r="M457" i="11"/>
  <c r="M443" i="11"/>
  <c r="M449" i="11"/>
  <c r="M447" i="11"/>
  <c r="M435" i="11"/>
  <c r="M437" i="11"/>
  <c r="M433" i="11"/>
  <c r="M455" i="11"/>
  <c r="M445" i="11"/>
  <c r="M451" i="11"/>
  <c r="M429" i="11"/>
  <c r="M425" i="11"/>
  <c r="M441" i="11"/>
  <c r="M459" i="11"/>
  <c r="M421" i="11"/>
  <c r="M427" i="11"/>
  <c r="M420" i="11"/>
  <c r="N418" i="11"/>
  <c r="O419" i="11" s="1"/>
  <c r="N423" i="11" l="1"/>
  <c r="N453" i="11"/>
  <c r="N435" i="11"/>
  <c r="N431" i="11"/>
  <c r="N447" i="11"/>
  <c r="N457" i="11"/>
  <c r="N443" i="11"/>
  <c r="N449" i="11"/>
  <c r="N439" i="11"/>
  <c r="N433" i="11"/>
  <c r="N437" i="11"/>
  <c r="N429" i="11"/>
  <c r="N455" i="11"/>
  <c r="N445" i="11"/>
  <c r="N451" i="11"/>
  <c r="N425" i="11"/>
  <c r="N441" i="11"/>
  <c r="N459" i="11"/>
  <c r="N421" i="11"/>
  <c r="N427" i="11"/>
  <c r="N420" i="11"/>
  <c r="O418" i="11"/>
  <c r="P419" i="11" s="1"/>
  <c r="O453" i="11" l="1"/>
  <c r="O423" i="11"/>
  <c r="O431" i="11"/>
  <c r="O457" i="11"/>
  <c r="O443" i="11"/>
  <c r="O449" i="11"/>
  <c r="O447" i="11"/>
  <c r="O439" i="11"/>
  <c r="O435" i="11"/>
  <c r="O437" i="11"/>
  <c r="O433" i="11"/>
  <c r="O445" i="11"/>
  <c r="O455" i="11"/>
  <c r="O425" i="11"/>
  <c r="O451" i="11"/>
  <c r="O429" i="11"/>
  <c r="O459" i="11"/>
  <c r="O441" i="11"/>
  <c r="O421" i="11"/>
  <c r="O427" i="11"/>
  <c r="P418" i="11"/>
  <c r="Q419" i="11" s="1"/>
  <c r="O420" i="11"/>
  <c r="P423" i="11" l="1"/>
  <c r="P453" i="11"/>
  <c r="P431" i="11"/>
  <c r="P457" i="11"/>
  <c r="P443" i="11"/>
  <c r="P449" i="11"/>
  <c r="P447" i="11"/>
  <c r="P439" i="11"/>
  <c r="P435" i="11"/>
  <c r="P437" i="11"/>
  <c r="P433" i="11"/>
  <c r="P445" i="11"/>
  <c r="P455" i="11"/>
  <c r="P429" i="11"/>
  <c r="P425" i="11"/>
  <c r="P451" i="11"/>
  <c r="P459" i="11"/>
  <c r="P441" i="11"/>
  <c r="P421" i="11"/>
  <c r="P427" i="11"/>
  <c r="Q418" i="11"/>
  <c r="R419" i="11" s="1"/>
  <c r="P420" i="11"/>
  <c r="Q453" i="11" l="1"/>
  <c r="Q423" i="11"/>
  <c r="Q431" i="11"/>
  <c r="Q457" i="11"/>
  <c r="Q449" i="11"/>
  <c r="Q443" i="11"/>
  <c r="Q447" i="11"/>
  <c r="Q439" i="11"/>
  <c r="Q435" i="11"/>
  <c r="Q437" i="11"/>
  <c r="Q433" i="11"/>
  <c r="Q445" i="11"/>
  <c r="Q455" i="11"/>
  <c r="Q425" i="11"/>
  <c r="Q451" i="11"/>
  <c r="Q429" i="11"/>
  <c r="Q441" i="11"/>
  <c r="Q459" i="11"/>
  <c r="Q421" i="11"/>
  <c r="Q427" i="11"/>
  <c r="Q420" i="11"/>
  <c r="R418" i="11"/>
  <c r="S419" i="11" s="1"/>
  <c r="R453" i="11" l="1"/>
  <c r="R423" i="11"/>
  <c r="R431" i="11"/>
  <c r="R435" i="11"/>
  <c r="R443" i="11"/>
  <c r="R457" i="11"/>
  <c r="R447" i="11"/>
  <c r="R449" i="11"/>
  <c r="R439" i="11"/>
  <c r="R437" i="11"/>
  <c r="R433" i="11"/>
  <c r="R445" i="11"/>
  <c r="R455" i="11"/>
  <c r="R451" i="11"/>
  <c r="R429" i="11"/>
  <c r="R425" i="11"/>
  <c r="R459" i="11"/>
  <c r="R441" i="11"/>
  <c r="R421" i="11"/>
  <c r="R427" i="11"/>
  <c r="R420" i="11"/>
  <c r="S418" i="11"/>
  <c r="T419" i="11" s="1"/>
  <c r="S453" i="11" l="1"/>
  <c r="AX454" i="11" s="1"/>
  <c r="S423" i="11"/>
  <c r="AX424" i="11" s="1"/>
  <c r="S431" i="11"/>
  <c r="AX432" i="11" s="1"/>
  <c r="S435" i="11"/>
  <c r="AX436" i="11" s="1"/>
  <c r="S443" i="11"/>
  <c r="AX444" i="11" s="1"/>
  <c r="S457" i="11"/>
  <c r="AX458" i="11" s="1"/>
  <c r="S447" i="11"/>
  <c r="AX448" i="11" s="1"/>
  <c r="S449" i="11"/>
  <c r="AX450" i="11" s="1"/>
  <c r="S439" i="11"/>
  <c r="AX440" i="11" s="1"/>
  <c r="S433" i="11"/>
  <c r="AX434" i="11" s="1"/>
  <c r="S437" i="11"/>
  <c r="AX438" i="11" s="1"/>
  <c r="S455" i="11"/>
  <c r="AX456" i="11" s="1"/>
  <c r="S445" i="11"/>
  <c r="AX446" i="11" s="1"/>
  <c r="S451" i="11"/>
  <c r="AX452" i="11" s="1"/>
  <c r="S425" i="11"/>
  <c r="AX426" i="11" s="1"/>
  <c r="S429" i="11"/>
  <c r="AX430" i="11" s="1"/>
  <c r="S441" i="11"/>
  <c r="AX442" i="11" s="1"/>
  <c r="S459" i="11"/>
  <c r="AX460" i="11" s="1"/>
  <c r="S427" i="11"/>
  <c r="AX428" i="11" s="1"/>
  <c r="S421" i="11"/>
  <c r="AX422" i="11" s="1"/>
  <c r="T418" i="11"/>
  <c r="U419" i="11" s="1"/>
  <c r="S420" i="11"/>
  <c r="T453" i="11" l="1"/>
  <c r="T423" i="11"/>
  <c r="T431" i="11"/>
  <c r="T435" i="11"/>
  <c r="T457" i="11"/>
  <c r="T443" i="11"/>
  <c r="T449" i="11"/>
  <c r="T447" i="11"/>
  <c r="T439" i="11"/>
  <c r="T433" i="11"/>
  <c r="T437" i="11"/>
  <c r="T455" i="11"/>
  <c r="T445" i="11"/>
  <c r="T451" i="11"/>
  <c r="T425" i="11"/>
  <c r="T459" i="11"/>
  <c r="T429" i="11"/>
  <c r="T441" i="11"/>
  <c r="T421" i="11"/>
  <c r="T427" i="11"/>
  <c r="U418" i="11"/>
  <c r="V419" i="11" s="1"/>
  <c r="T420" i="11"/>
  <c r="U453" i="11" l="1"/>
  <c r="U423" i="11"/>
  <c r="U431" i="11"/>
  <c r="U447" i="11"/>
  <c r="U443" i="11"/>
  <c r="U449" i="11"/>
  <c r="U439" i="11"/>
  <c r="U457" i="11"/>
  <c r="U435" i="11"/>
  <c r="U433" i="11"/>
  <c r="U437" i="11"/>
  <c r="U455" i="11"/>
  <c r="U445" i="11"/>
  <c r="U429" i="11"/>
  <c r="U451" i="11"/>
  <c r="U425" i="11"/>
  <c r="U459" i="11"/>
  <c r="U441" i="11"/>
  <c r="U427" i="11"/>
  <c r="U421" i="11"/>
  <c r="V418" i="11"/>
  <c r="W419" i="11" s="1"/>
  <c r="U420" i="11"/>
  <c r="V453" i="11" l="1"/>
  <c r="V423" i="11"/>
  <c r="V431" i="11"/>
  <c r="V457" i="11"/>
  <c r="V449" i="11"/>
  <c r="V443" i="11"/>
  <c r="V447" i="11"/>
  <c r="V439" i="11"/>
  <c r="V435" i="11"/>
  <c r="V437" i="11"/>
  <c r="V433" i="11"/>
  <c r="V455" i="11"/>
  <c r="V445" i="11"/>
  <c r="V451" i="11"/>
  <c r="V429" i="11"/>
  <c r="V425" i="11"/>
  <c r="V459" i="11"/>
  <c r="V441" i="11"/>
  <c r="V421" i="11"/>
  <c r="V427" i="11"/>
  <c r="V420" i="11"/>
  <c r="W418" i="11"/>
  <c r="X419" i="11" s="1"/>
  <c r="W423" i="11" l="1"/>
  <c r="W453" i="11"/>
  <c r="W431" i="11"/>
  <c r="W457" i="11"/>
  <c r="W447" i="11"/>
  <c r="W443" i="11"/>
  <c r="W449" i="11"/>
  <c r="W439" i="11"/>
  <c r="W435" i="11"/>
  <c r="W433" i="11"/>
  <c r="W437" i="11"/>
  <c r="W445" i="11"/>
  <c r="W455" i="11"/>
  <c r="W451" i="11"/>
  <c r="W429" i="11"/>
  <c r="W425" i="11"/>
  <c r="W459" i="11"/>
  <c r="W441" i="11"/>
  <c r="W427" i="11"/>
  <c r="W421" i="11"/>
  <c r="X418" i="11"/>
  <c r="Y419" i="11" s="1"/>
  <c r="W420" i="11"/>
  <c r="X453" i="11" l="1"/>
  <c r="X423" i="11"/>
  <c r="X431" i="11"/>
  <c r="X457" i="11"/>
  <c r="X449" i="11"/>
  <c r="X443" i="11"/>
  <c r="X447" i="11"/>
  <c r="X439" i="11"/>
  <c r="X435" i="11"/>
  <c r="X433" i="11"/>
  <c r="X437" i="11"/>
  <c r="X455" i="11"/>
  <c r="X445" i="11"/>
  <c r="X451" i="11"/>
  <c r="X429" i="11"/>
  <c r="X441" i="11"/>
  <c r="X425" i="11"/>
  <c r="X459" i="11"/>
  <c r="X421" i="11"/>
  <c r="X427" i="11"/>
  <c r="X420" i="11"/>
  <c r="Y418" i="11"/>
  <c r="Z419" i="11" s="1"/>
  <c r="Y423" i="11" l="1"/>
  <c r="Y453" i="11"/>
  <c r="Y431" i="11"/>
  <c r="Y457" i="11"/>
  <c r="Y449" i="11"/>
  <c r="Y443" i="11"/>
  <c r="Y447" i="11"/>
  <c r="Y439" i="11"/>
  <c r="Y435" i="11"/>
  <c r="Y437" i="11"/>
  <c r="Y433" i="11"/>
  <c r="Y445" i="11"/>
  <c r="Y455" i="11"/>
  <c r="Y459" i="11"/>
  <c r="Y451" i="11"/>
  <c r="Y429" i="11"/>
  <c r="Y425" i="11"/>
  <c r="Y441" i="11"/>
  <c r="Y427" i="11"/>
  <c r="Y421" i="11"/>
  <c r="Y420" i="11"/>
  <c r="Z418" i="11"/>
  <c r="AA419" i="11" s="1"/>
  <c r="Z453" i="11" l="1"/>
  <c r="AY454" i="11" s="1"/>
  <c r="Z423" i="11"/>
  <c r="AY424" i="11" s="1"/>
  <c r="Z431" i="11"/>
  <c r="AY432" i="11" s="1"/>
  <c r="Z447" i="11"/>
  <c r="AY448" i="11" s="1"/>
  <c r="Z443" i="11"/>
  <c r="AY444" i="11" s="1"/>
  <c r="Z449" i="11"/>
  <c r="AY450" i="11" s="1"/>
  <c r="Z439" i="11"/>
  <c r="AY440" i="11" s="1"/>
  <c r="Z457" i="11"/>
  <c r="AY458" i="11" s="1"/>
  <c r="Z435" i="11"/>
  <c r="AY436" i="11" s="1"/>
  <c r="Z429" i="11"/>
  <c r="AY430" i="11" s="1"/>
  <c r="Z437" i="11"/>
  <c r="AY438" i="11" s="1"/>
  <c r="Z433" i="11"/>
  <c r="AY434" i="11" s="1"/>
  <c r="Z445" i="11"/>
  <c r="AY446" i="11" s="1"/>
  <c r="Z441" i="11"/>
  <c r="AY442" i="11" s="1"/>
  <c r="Z455" i="11"/>
  <c r="AY456" i="11" s="1"/>
  <c r="Z451" i="11"/>
  <c r="AY452" i="11" s="1"/>
  <c r="Z459" i="11"/>
  <c r="AY460" i="11" s="1"/>
  <c r="Z425" i="11"/>
  <c r="AY426" i="11" s="1"/>
  <c r="Z427" i="11"/>
  <c r="AY428" i="11" s="1"/>
  <c r="Z421" i="11"/>
  <c r="AY422" i="11" s="1"/>
  <c r="Z420" i="11"/>
  <c r="AA418" i="11"/>
  <c r="AB419" i="11" s="1"/>
  <c r="AA453" i="11" l="1"/>
  <c r="AA423" i="11"/>
  <c r="AA431" i="11"/>
  <c r="AA457" i="11"/>
  <c r="AA443" i="11"/>
  <c r="AA449" i="11"/>
  <c r="AA447" i="11"/>
  <c r="AA439" i="11"/>
  <c r="AA435" i="11"/>
  <c r="AA433" i="11"/>
  <c r="AA437" i="11"/>
  <c r="AA445" i="11"/>
  <c r="AA455" i="11"/>
  <c r="AA451" i="11"/>
  <c r="AA429" i="11"/>
  <c r="AA425" i="11"/>
  <c r="AA459" i="11"/>
  <c r="AA441" i="11"/>
  <c r="AA421" i="11"/>
  <c r="AA427" i="11"/>
  <c r="AB418" i="11"/>
  <c r="AC419" i="11" s="1"/>
  <c r="AA420" i="11"/>
  <c r="AB453" i="11" l="1"/>
  <c r="AB423" i="11"/>
  <c r="AB431" i="11"/>
  <c r="AB457" i="11"/>
  <c r="AB443" i="11"/>
  <c r="AB447" i="11"/>
  <c r="AB449" i="11"/>
  <c r="AB439" i="11"/>
  <c r="AB435" i="11"/>
  <c r="AB433" i="11"/>
  <c r="AB437" i="11"/>
  <c r="AB459" i="11"/>
  <c r="AB451" i="11"/>
  <c r="AB455" i="11"/>
  <c r="AB445" i="11"/>
  <c r="AB429" i="11"/>
  <c r="AB425" i="11"/>
  <c r="AB441" i="11"/>
  <c r="AB421" i="11"/>
  <c r="AB427" i="11"/>
  <c r="AC418" i="11"/>
  <c r="AD419" i="11" s="1"/>
  <c r="AB420" i="11"/>
  <c r="AC453" i="11" l="1"/>
  <c r="AC423" i="11"/>
  <c r="AC431" i="11"/>
  <c r="AC443" i="11"/>
  <c r="AC457" i="11"/>
  <c r="AC449" i="11"/>
  <c r="AC439" i="11"/>
  <c r="AC447" i="11"/>
  <c r="AC435" i="11"/>
  <c r="AC437" i="11"/>
  <c r="AC433" i="11"/>
  <c r="AC445" i="11"/>
  <c r="AC455" i="11"/>
  <c r="AC451" i="11"/>
  <c r="AC429" i="11"/>
  <c r="AC425" i="11"/>
  <c r="AC441" i="11"/>
  <c r="AC459" i="11"/>
  <c r="AC427" i="11"/>
  <c r="AC421" i="11"/>
  <c r="AC420" i="11"/>
  <c r="AD418" i="11"/>
  <c r="AE419" i="11" s="1"/>
  <c r="AD423" i="11" l="1"/>
  <c r="AD453" i="11"/>
  <c r="AD431" i="11"/>
  <c r="AD443" i="11"/>
  <c r="AD439" i="11"/>
  <c r="AD447" i="11"/>
  <c r="AD457" i="11"/>
  <c r="AD449" i="11"/>
  <c r="AD435" i="11"/>
  <c r="AD437" i="11"/>
  <c r="AD433" i="11"/>
  <c r="AD445" i="11"/>
  <c r="AD455" i="11"/>
  <c r="AD451" i="11"/>
  <c r="AD429" i="11"/>
  <c r="AD425" i="11"/>
  <c r="AD441" i="11"/>
  <c r="AD459" i="11"/>
  <c r="AD427" i="11"/>
  <c r="AD421" i="11"/>
  <c r="AE418" i="11"/>
  <c r="AF419" i="11" s="1"/>
  <c r="AD420" i="11"/>
  <c r="AE453" i="11" l="1"/>
  <c r="AE423" i="11"/>
  <c r="AE431" i="11"/>
  <c r="AE439" i="11"/>
  <c r="AE443" i="11"/>
  <c r="AE457" i="11"/>
  <c r="AE449" i="11"/>
  <c r="AE447" i="11"/>
  <c r="AE435" i="11"/>
  <c r="AE437" i="11"/>
  <c r="AE433" i="11"/>
  <c r="AE445" i="11"/>
  <c r="AE455" i="11"/>
  <c r="AE429" i="11"/>
  <c r="AE451" i="11"/>
  <c r="AE425" i="11"/>
  <c r="AE459" i="11"/>
  <c r="AE441" i="11"/>
  <c r="AE421" i="11"/>
  <c r="AE427" i="11"/>
  <c r="AE420" i="11"/>
  <c r="AF418" i="11"/>
  <c r="AG419" i="11" s="1"/>
  <c r="F463" i="11" s="1"/>
  <c r="AF423" i="11" l="1"/>
  <c r="AF453" i="11"/>
  <c r="AF431" i="11"/>
  <c r="AF457" i="11"/>
  <c r="AF443" i="11"/>
  <c r="AF447" i="11"/>
  <c r="AF449" i="11"/>
  <c r="AF439" i="11"/>
  <c r="AF435" i="11"/>
  <c r="AF433" i="11"/>
  <c r="AF437" i="11"/>
  <c r="AF459" i="11"/>
  <c r="AF455" i="11"/>
  <c r="AF445" i="11"/>
  <c r="AF451" i="11"/>
  <c r="AF429" i="11"/>
  <c r="AF425" i="11"/>
  <c r="AF441" i="11"/>
  <c r="AF427" i="11"/>
  <c r="AF421" i="11"/>
  <c r="AG418" i="11"/>
  <c r="AF420" i="11"/>
  <c r="AG453" i="11" l="1"/>
  <c r="AZ454" i="11" s="1"/>
  <c r="AG423" i="11"/>
  <c r="AZ424" i="11" s="1"/>
  <c r="AG431" i="11"/>
  <c r="AZ432" i="11" s="1"/>
  <c r="AG447" i="11"/>
  <c r="AZ448" i="11" s="1"/>
  <c r="AG439" i="11"/>
  <c r="AZ440" i="11" s="1"/>
  <c r="AG457" i="11"/>
  <c r="AZ458" i="11" s="1"/>
  <c r="AG443" i="11"/>
  <c r="AZ444" i="11" s="1"/>
  <c r="AG449" i="11"/>
  <c r="AZ450" i="11" s="1"/>
  <c r="AG435" i="11"/>
  <c r="AZ436" i="11" s="1"/>
  <c r="AG433" i="11"/>
  <c r="AZ434" i="11" s="1"/>
  <c r="AG437" i="11"/>
  <c r="AZ438" i="11" s="1"/>
  <c r="AG445" i="11"/>
  <c r="AZ446" i="11" s="1"/>
  <c r="AG455" i="11"/>
  <c r="AZ456" i="11" s="1"/>
  <c r="AG451" i="11"/>
  <c r="AZ452" i="11" s="1"/>
  <c r="AG429" i="11"/>
  <c r="AZ430" i="11" s="1"/>
  <c r="AG425" i="11"/>
  <c r="AZ426" i="11" s="1"/>
  <c r="AG459" i="11"/>
  <c r="AZ460" i="11" s="1"/>
  <c r="AG441" i="11"/>
  <c r="AZ442" i="11" s="1"/>
  <c r="AG421" i="11"/>
  <c r="AZ422" i="11" s="1"/>
  <c r="AG427" i="11"/>
  <c r="AZ428" i="11" s="1"/>
  <c r="AG420" i="11"/>
  <c r="F462" i="11"/>
  <c r="G463" i="11" s="1"/>
  <c r="B445" i="11" l="1"/>
  <c r="B447" i="11"/>
  <c r="B449" i="11"/>
  <c r="B429" i="11"/>
  <c r="B437" i="11"/>
  <c r="B443" i="11"/>
  <c r="B431" i="11"/>
  <c r="B451" i="11"/>
  <c r="B457" i="11"/>
  <c r="B441" i="11"/>
  <c r="B433" i="11"/>
  <c r="B459" i="11"/>
  <c r="B455" i="11"/>
  <c r="B435" i="11"/>
  <c r="B439" i="11"/>
  <c r="B453" i="11"/>
  <c r="B421" i="11"/>
  <c r="B423" i="11"/>
  <c r="B427" i="11"/>
  <c r="B425" i="11"/>
  <c r="F467" i="11"/>
  <c r="F497" i="11"/>
  <c r="F475" i="11"/>
  <c r="F501" i="11"/>
  <c r="F487" i="11"/>
  <c r="F491" i="11"/>
  <c r="F493" i="11"/>
  <c r="F483" i="11"/>
  <c r="F479" i="11"/>
  <c r="F481" i="11"/>
  <c r="F477" i="11"/>
  <c r="F499" i="11"/>
  <c r="F495" i="11"/>
  <c r="F489" i="11"/>
  <c r="F473" i="11"/>
  <c r="F469" i="11"/>
  <c r="F503" i="11"/>
  <c r="F485" i="11"/>
  <c r="F465" i="11"/>
  <c r="F471" i="11"/>
  <c r="F464" i="11"/>
  <c r="G462" i="11"/>
  <c r="H463" i="11" s="1"/>
  <c r="AH460" i="11" l="1"/>
  <c r="AM460" i="11" s="1"/>
  <c r="AN460" i="11" s="1"/>
  <c r="K460" i="11"/>
  <c r="AF460" i="11"/>
  <c r="AG460" i="11"/>
  <c r="T460" i="11"/>
  <c r="M460" i="11"/>
  <c r="S460" i="11"/>
  <c r="I460" i="11"/>
  <c r="AE460" i="11"/>
  <c r="P460" i="11"/>
  <c r="AA460" i="11"/>
  <c r="F460" i="11"/>
  <c r="AB460" i="11"/>
  <c r="X460" i="11"/>
  <c r="N460" i="11"/>
  <c r="O460" i="11"/>
  <c r="J460" i="11"/>
  <c r="G460" i="11"/>
  <c r="V460" i="11"/>
  <c r="AD460" i="11"/>
  <c r="Z460" i="11"/>
  <c r="U460" i="11"/>
  <c r="R460" i="11"/>
  <c r="W460" i="11"/>
  <c r="AC460" i="11"/>
  <c r="L460" i="11"/>
  <c r="Y460" i="11"/>
  <c r="Q460" i="11"/>
  <c r="H460" i="11"/>
  <c r="G497" i="11"/>
  <c r="G467" i="11"/>
  <c r="G475" i="11"/>
  <c r="G501" i="11"/>
  <c r="G487" i="11"/>
  <c r="G491" i="11"/>
  <c r="G493" i="11"/>
  <c r="G483" i="11"/>
  <c r="G479" i="11"/>
  <c r="G477" i="11"/>
  <c r="G481" i="11"/>
  <c r="G499" i="11"/>
  <c r="G489" i="11"/>
  <c r="G503" i="11"/>
  <c r="G473" i="11"/>
  <c r="G495" i="11"/>
  <c r="G469" i="11"/>
  <c r="G485" i="11"/>
  <c r="G465" i="11"/>
  <c r="G471" i="11"/>
  <c r="G464" i="11"/>
  <c r="H462" i="11"/>
  <c r="I463" i="11" s="1"/>
  <c r="AI459" i="11" l="1"/>
  <c r="AP460" i="11" s="1"/>
  <c r="AT460" i="11" s="1"/>
  <c r="AH459" i="11"/>
  <c r="AO460" i="11" s="1"/>
  <c r="H467" i="11"/>
  <c r="H497" i="11"/>
  <c r="H475" i="11"/>
  <c r="H501" i="11"/>
  <c r="H487" i="11"/>
  <c r="H493" i="11"/>
  <c r="H491" i="11"/>
  <c r="H483" i="11"/>
  <c r="H479" i="11"/>
  <c r="H481" i="11"/>
  <c r="H477" i="11"/>
  <c r="H489" i="11"/>
  <c r="H499" i="11"/>
  <c r="H495" i="11"/>
  <c r="H473" i="11"/>
  <c r="H503" i="11"/>
  <c r="H469" i="11"/>
  <c r="H485" i="11"/>
  <c r="H465" i="11"/>
  <c r="H471" i="11"/>
  <c r="I462" i="11"/>
  <c r="J463" i="11" s="1"/>
  <c r="H464" i="11"/>
  <c r="AS460" i="11" l="1"/>
  <c r="AR460" i="11" s="1"/>
  <c r="I497" i="11"/>
  <c r="I467" i="11"/>
  <c r="I501" i="11"/>
  <c r="I475" i="11"/>
  <c r="I487" i="11"/>
  <c r="I493" i="11"/>
  <c r="I491" i="11"/>
  <c r="I483" i="11"/>
  <c r="I479" i="11"/>
  <c r="I481" i="11"/>
  <c r="I473" i="11"/>
  <c r="I477" i="11"/>
  <c r="I489" i="11"/>
  <c r="I499" i="11"/>
  <c r="I503" i="11"/>
  <c r="I495" i="11"/>
  <c r="I469" i="11"/>
  <c r="I485" i="11"/>
  <c r="I465" i="11"/>
  <c r="I471" i="11"/>
  <c r="I464" i="11"/>
  <c r="J462" i="11"/>
  <c r="K463" i="11" s="1"/>
  <c r="J467" i="11" l="1"/>
  <c r="J497" i="11"/>
  <c r="J475" i="11"/>
  <c r="J501" i="11"/>
  <c r="J493" i="11"/>
  <c r="J491" i="11"/>
  <c r="J483" i="11"/>
  <c r="J487" i="11"/>
  <c r="J479" i="11"/>
  <c r="J481" i="11"/>
  <c r="J473" i="11"/>
  <c r="J477" i="11"/>
  <c r="J489" i="11"/>
  <c r="J499" i="11"/>
  <c r="J495" i="11"/>
  <c r="J469" i="11"/>
  <c r="J485" i="11"/>
  <c r="J503" i="11"/>
  <c r="J471" i="11"/>
  <c r="J465" i="11"/>
  <c r="J464" i="11"/>
  <c r="K462" i="11"/>
  <c r="L463" i="11" s="1"/>
  <c r="K497" i="11" l="1"/>
  <c r="K467" i="11"/>
  <c r="K475" i="11"/>
  <c r="K501" i="11"/>
  <c r="K487" i="11"/>
  <c r="K493" i="11"/>
  <c r="K491" i="11"/>
  <c r="K483" i="11"/>
  <c r="K479" i="11"/>
  <c r="K477" i="11"/>
  <c r="K481" i="11"/>
  <c r="K489" i="11"/>
  <c r="K469" i="11"/>
  <c r="K499" i="11"/>
  <c r="K473" i="11"/>
  <c r="K495" i="11"/>
  <c r="K485" i="11"/>
  <c r="K503" i="11"/>
  <c r="K465" i="11"/>
  <c r="K471" i="11"/>
  <c r="K464" i="11"/>
  <c r="L462" i="11"/>
  <c r="M463" i="11" s="1"/>
  <c r="L467" i="11" l="1"/>
  <c r="AW468" i="11" s="1"/>
  <c r="L497" i="11"/>
  <c r="AW498" i="11" s="1"/>
  <c r="L475" i="11"/>
  <c r="AW476" i="11" s="1"/>
  <c r="L487" i="11"/>
  <c r="AW488" i="11" s="1"/>
  <c r="L493" i="11"/>
  <c r="AW494" i="11" s="1"/>
  <c r="L491" i="11"/>
  <c r="AW492" i="11" s="1"/>
  <c r="L483" i="11"/>
  <c r="AW484" i="11" s="1"/>
  <c r="L501" i="11"/>
  <c r="AW502" i="11" s="1"/>
  <c r="L479" i="11"/>
  <c r="AW480" i="11" s="1"/>
  <c r="L477" i="11"/>
  <c r="AW478" i="11" s="1"/>
  <c r="L481" i="11"/>
  <c r="AW482" i="11" s="1"/>
  <c r="L473" i="11"/>
  <c r="AW474" i="11" s="1"/>
  <c r="L489" i="11"/>
  <c r="AW490" i="11" s="1"/>
  <c r="L499" i="11"/>
  <c r="AW500" i="11" s="1"/>
  <c r="L495" i="11"/>
  <c r="AW496" i="11" s="1"/>
  <c r="L503" i="11"/>
  <c r="AW504" i="11" s="1"/>
  <c r="L469" i="11"/>
  <c r="AW470" i="11" s="1"/>
  <c r="L485" i="11"/>
  <c r="AW486" i="11" s="1"/>
  <c r="L471" i="11"/>
  <c r="AW472" i="11" s="1"/>
  <c r="L465" i="11"/>
  <c r="AW466" i="11" s="1"/>
  <c r="L464" i="11"/>
  <c r="M462" i="11"/>
  <c r="N463" i="11" s="1"/>
  <c r="M497" i="11" l="1"/>
  <c r="M467" i="11"/>
  <c r="M475" i="11"/>
  <c r="M501" i="11"/>
  <c r="M487" i="11"/>
  <c r="M493" i="11"/>
  <c r="M491" i="11"/>
  <c r="M483" i="11"/>
  <c r="M479" i="11"/>
  <c r="M477" i="11"/>
  <c r="M481" i="11"/>
  <c r="M499" i="11"/>
  <c r="M489" i="11"/>
  <c r="M473" i="11"/>
  <c r="M495" i="11"/>
  <c r="M469" i="11"/>
  <c r="M503" i="11"/>
  <c r="M485" i="11"/>
  <c r="M465" i="11"/>
  <c r="M471" i="11"/>
  <c r="N462" i="11"/>
  <c r="O463" i="11" s="1"/>
  <c r="M464" i="11"/>
  <c r="N497" i="11" l="1"/>
  <c r="N467" i="11"/>
  <c r="N475" i="11"/>
  <c r="N501" i="11"/>
  <c r="N483" i="11"/>
  <c r="N487" i="11"/>
  <c r="N491" i="11"/>
  <c r="N493" i="11"/>
  <c r="N479" i="11"/>
  <c r="N481" i="11"/>
  <c r="N477" i="11"/>
  <c r="N489" i="11"/>
  <c r="N499" i="11"/>
  <c r="N495" i="11"/>
  <c r="N469" i="11"/>
  <c r="N473" i="11"/>
  <c r="N503" i="11"/>
  <c r="N485" i="11"/>
  <c r="N465" i="11"/>
  <c r="N471" i="11"/>
  <c r="O462" i="11"/>
  <c r="P463" i="11" s="1"/>
  <c r="N464" i="11"/>
  <c r="O467" i="11" l="1"/>
  <c r="O497" i="11"/>
  <c r="O475" i="11"/>
  <c r="O501" i="11"/>
  <c r="O487" i="11"/>
  <c r="O493" i="11"/>
  <c r="O491" i="11"/>
  <c r="O483" i="11"/>
  <c r="O479" i="11"/>
  <c r="O481" i="11"/>
  <c r="O477" i="11"/>
  <c r="O499" i="11"/>
  <c r="O489" i="11"/>
  <c r="O495" i="11"/>
  <c r="O473" i="11"/>
  <c r="O469" i="11"/>
  <c r="O485" i="11"/>
  <c r="O503" i="11"/>
  <c r="O465" i="11"/>
  <c r="O471" i="11"/>
  <c r="O464" i="11"/>
  <c r="P462" i="11"/>
  <c r="Q463" i="11" s="1"/>
  <c r="P497" i="11" l="1"/>
  <c r="P467" i="11"/>
  <c r="P475" i="11"/>
  <c r="P487" i="11"/>
  <c r="P493" i="11"/>
  <c r="P491" i="11"/>
  <c r="P501" i="11"/>
  <c r="P479" i="11"/>
  <c r="P483" i="11"/>
  <c r="P473" i="11"/>
  <c r="P477" i="11"/>
  <c r="P481" i="11"/>
  <c r="P489" i="11"/>
  <c r="P499" i="11"/>
  <c r="P495" i="11"/>
  <c r="P469" i="11"/>
  <c r="P485" i="11"/>
  <c r="P503" i="11"/>
  <c r="P465" i="11"/>
  <c r="P471" i="11"/>
  <c r="P464" i="11"/>
  <c r="Q462" i="11"/>
  <c r="R463" i="11" s="1"/>
  <c r="Q467" i="11" l="1"/>
  <c r="Q497" i="11"/>
  <c r="Q475" i="11"/>
  <c r="Q491" i="11"/>
  <c r="Q501" i="11"/>
  <c r="Q487" i="11"/>
  <c r="Q493" i="11"/>
  <c r="Q483" i="11"/>
  <c r="Q479" i="11"/>
  <c r="Q477" i="11"/>
  <c r="Q481" i="11"/>
  <c r="Q489" i="11"/>
  <c r="Q499" i="11"/>
  <c r="Q485" i="11"/>
  <c r="Q469" i="11"/>
  <c r="Q495" i="11"/>
  <c r="Q473" i="11"/>
  <c r="Q503" i="11"/>
  <c r="Q465" i="11"/>
  <c r="Q471" i="11"/>
  <c r="Q464" i="11"/>
  <c r="R462" i="11"/>
  <c r="S463" i="11" s="1"/>
  <c r="R497" i="11" l="1"/>
  <c r="R467" i="11"/>
  <c r="R475" i="11"/>
  <c r="R501" i="11"/>
  <c r="R487" i="11"/>
  <c r="R493" i="11"/>
  <c r="R491" i="11"/>
  <c r="R483" i="11"/>
  <c r="R479" i="11"/>
  <c r="R481" i="11"/>
  <c r="R477" i="11"/>
  <c r="R489" i="11"/>
  <c r="R469" i="11"/>
  <c r="R499" i="11"/>
  <c r="R495" i="11"/>
  <c r="R473" i="11"/>
  <c r="R503" i="11"/>
  <c r="R485" i="11"/>
  <c r="R465" i="11"/>
  <c r="R471" i="11"/>
  <c r="R464" i="11"/>
  <c r="S462" i="11"/>
  <c r="T463" i="11" s="1"/>
  <c r="S467" i="11" l="1"/>
  <c r="AX468" i="11" s="1"/>
  <c r="S497" i="11"/>
  <c r="AX498" i="11" s="1"/>
  <c r="S475" i="11"/>
  <c r="AX476" i="11" s="1"/>
  <c r="S501" i="11"/>
  <c r="AX502" i="11" s="1"/>
  <c r="S493" i="11"/>
  <c r="AX494" i="11" s="1"/>
  <c r="S491" i="11"/>
  <c r="AX492" i="11" s="1"/>
  <c r="S487" i="11"/>
  <c r="AX488" i="11" s="1"/>
  <c r="S483" i="11"/>
  <c r="AX484" i="11" s="1"/>
  <c r="S479" i="11"/>
  <c r="AX480" i="11" s="1"/>
  <c r="S477" i="11"/>
  <c r="AX478" i="11" s="1"/>
  <c r="S481" i="11"/>
  <c r="AX482" i="11" s="1"/>
  <c r="S473" i="11"/>
  <c r="AX474" i="11" s="1"/>
  <c r="S489" i="11"/>
  <c r="AX490" i="11" s="1"/>
  <c r="S499" i="11"/>
  <c r="AX500" i="11" s="1"/>
  <c r="S495" i="11"/>
  <c r="AX496" i="11" s="1"/>
  <c r="S469" i="11"/>
  <c r="AX470" i="11" s="1"/>
  <c r="S503" i="11"/>
  <c r="AX504" i="11" s="1"/>
  <c r="S485" i="11"/>
  <c r="AX486" i="11" s="1"/>
  <c r="S471" i="11"/>
  <c r="AX472" i="11" s="1"/>
  <c r="S465" i="11"/>
  <c r="AX466" i="11" s="1"/>
  <c r="S464" i="11"/>
  <c r="T462" i="11"/>
  <c r="U463" i="11" s="1"/>
  <c r="T497" i="11" l="1"/>
  <c r="T467" i="11"/>
  <c r="T475" i="11"/>
  <c r="T479" i="11"/>
  <c r="T501" i="11"/>
  <c r="T487" i="11"/>
  <c r="T493" i="11"/>
  <c r="T491" i="11"/>
  <c r="T483" i="11"/>
  <c r="T481" i="11"/>
  <c r="T477" i="11"/>
  <c r="T499" i="11"/>
  <c r="T489" i="11"/>
  <c r="T495" i="11"/>
  <c r="T473" i="11"/>
  <c r="T469" i="11"/>
  <c r="T503" i="11"/>
  <c r="T485" i="11"/>
  <c r="T471" i="11"/>
  <c r="T465" i="11"/>
  <c r="T464" i="11"/>
  <c r="U462" i="11"/>
  <c r="V463" i="11" s="1"/>
  <c r="U467" i="11" l="1"/>
  <c r="U497" i="11"/>
  <c r="U475" i="11"/>
  <c r="U483" i="11"/>
  <c r="U487" i="11"/>
  <c r="U493" i="11"/>
  <c r="U479" i="11"/>
  <c r="U501" i="11"/>
  <c r="U491" i="11"/>
  <c r="U481" i="11"/>
  <c r="U477" i="11"/>
  <c r="U499" i="11"/>
  <c r="U489" i="11"/>
  <c r="U469" i="11"/>
  <c r="U495" i="11"/>
  <c r="U473" i="11"/>
  <c r="U503" i="11"/>
  <c r="U485" i="11"/>
  <c r="U465" i="11"/>
  <c r="U471" i="11"/>
  <c r="V462" i="11"/>
  <c r="W463" i="11" s="1"/>
  <c r="U464" i="11"/>
  <c r="V497" i="11" l="1"/>
  <c r="V467" i="11"/>
  <c r="V475" i="11"/>
  <c r="V501" i="11"/>
  <c r="V487" i="11"/>
  <c r="V493" i="11"/>
  <c r="V491" i="11"/>
  <c r="V483" i="11"/>
  <c r="V479" i="11"/>
  <c r="V481" i="11"/>
  <c r="V477" i="11"/>
  <c r="V489" i="11"/>
  <c r="V499" i="11"/>
  <c r="V495" i="11"/>
  <c r="V469" i="11"/>
  <c r="V473" i="11"/>
  <c r="V485" i="11"/>
  <c r="V503" i="11"/>
  <c r="V471" i="11"/>
  <c r="V465" i="11"/>
  <c r="W462" i="11"/>
  <c r="X463" i="11" s="1"/>
  <c r="V464" i="11"/>
  <c r="W497" i="11" l="1"/>
  <c r="W467" i="11"/>
  <c r="W475" i="11"/>
  <c r="W501" i="11"/>
  <c r="W487" i="11"/>
  <c r="W491" i="11"/>
  <c r="W493" i="11"/>
  <c r="W483" i="11"/>
  <c r="W479" i="11"/>
  <c r="W477" i="11"/>
  <c r="W481" i="11"/>
  <c r="W489" i="11"/>
  <c r="W499" i="11"/>
  <c r="W469" i="11"/>
  <c r="W495" i="11"/>
  <c r="W473" i="11"/>
  <c r="W503" i="11"/>
  <c r="W485" i="11"/>
  <c r="W471" i="11"/>
  <c r="W465" i="11"/>
  <c r="W464" i="11"/>
  <c r="X462" i="11"/>
  <c r="Y463" i="11" s="1"/>
  <c r="X497" i="11" l="1"/>
  <c r="X467" i="11"/>
  <c r="X475" i="11"/>
  <c r="X479" i="11"/>
  <c r="X487" i="11"/>
  <c r="X501" i="11"/>
  <c r="X493" i="11"/>
  <c r="X491" i="11"/>
  <c r="X483" i="11"/>
  <c r="X477" i="11"/>
  <c r="X481" i="11"/>
  <c r="X489" i="11"/>
  <c r="X499" i="11"/>
  <c r="X503" i="11"/>
  <c r="X495" i="11"/>
  <c r="X469" i="11"/>
  <c r="X473" i="11"/>
  <c r="X485" i="11"/>
  <c r="X465" i="11"/>
  <c r="X471" i="11"/>
  <c r="X464" i="11"/>
  <c r="Y462" i="11"/>
  <c r="Z463" i="11" s="1"/>
  <c r="Y497" i="11" l="1"/>
  <c r="Y467" i="11"/>
  <c r="Y475" i="11"/>
  <c r="Y487" i="11"/>
  <c r="Y501" i="11"/>
  <c r="Y493" i="11"/>
  <c r="Y491" i="11"/>
  <c r="Y483" i="11"/>
  <c r="Y479" i="11"/>
  <c r="Y473" i="11"/>
  <c r="Y477" i="11"/>
  <c r="Y481" i="11"/>
  <c r="Y499" i="11"/>
  <c r="Y489" i="11"/>
  <c r="Y495" i="11"/>
  <c r="Y469" i="11"/>
  <c r="Y485" i="11"/>
  <c r="Y503" i="11"/>
  <c r="Y471" i="11"/>
  <c r="Y465" i="11"/>
  <c r="Z462" i="11"/>
  <c r="AA463" i="11" s="1"/>
  <c r="Y464" i="11"/>
  <c r="Z467" i="11" l="1"/>
  <c r="AY468" i="11" s="1"/>
  <c r="Z497" i="11"/>
  <c r="AY498" i="11" s="1"/>
  <c r="Z475" i="11"/>
  <c r="AY476" i="11" s="1"/>
  <c r="Z483" i="11"/>
  <c r="AY484" i="11" s="1"/>
  <c r="Z501" i="11"/>
  <c r="AY502" i="11" s="1"/>
  <c r="Z487" i="11"/>
  <c r="AY488" i="11" s="1"/>
  <c r="Z493" i="11"/>
  <c r="AY494" i="11" s="1"/>
  <c r="Z491" i="11"/>
  <c r="AY492" i="11" s="1"/>
  <c r="Z479" i="11"/>
  <c r="AY480" i="11" s="1"/>
  <c r="Z477" i="11"/>
  <c r="AY478" i="11" s="1"/>
  <c r="Z481" i="11"/>
  <c r="AY482" i="11" s="1"/>
  <c r="Z489" i="11"/>
  <c r="AY490" i="11" s="1"/>
  <c r="Z499" i="11"/>
  <c r="AY500" i="11" s="1"/>
  <c r="Z473" i="11"/>
  <c r="AY474" i="11" s="1"/>
  <c r="Z495" i="11"/>
  <c r="AY496" i="11" s="1"/>
  <c r="Z469" i="11"/>
  <c r="AY470" i="11" s="1"/>
  <c r="Z503" i="11"/>
  <c r="AY504" i="11" s="1"/>
  <c r="Z485" i="11"/>
  <c r="AY486" i="11" s="1"/>
  <c r="Z465" i="11"/>
  <c r="AY466" i="11" s="1"/>
  <c r="Z471" i="11"/>
  <c r="AY472" i="11" s="1"/>
  <c r="AA462" i="11"/>
  <c r="AB463" i="11" s="1"/>
  <c r="Z464" i="11"/>
  <c r="AA497" i="11" l="1"/>
  <c r="AA467" i="11"/>
  <c r="AA475" i="11"/>
  <c r="AA501" i="11"/>
  <c r="AA487" i="11"/>
  <c r="AA493" i="11"/>
  <c r="AA483" i="11"/>
  <c r="AA491" i="11"/>
  <c r="AA479" i="11"/>
  <c r="AA477" i="11"/>
  <c r="AA481" i="11"/>
  <c r="AA469" i="11"/>
  <c r="AA499" i="11"/>
  <c r="AA489" i="11"/>
  <c r="AA473" i="11"/>
  <c r="AA495" i="11"/>
  <c r="AA485" i="11"/>
  <c r="AA503" i="11"/>
  <c r="AA465" i="11"/>
  <c r="AA471" i="11"/>
  <c r="AA464" i="11"/>
  <c r="AB462" i="11"/>
  <c r="AC463" i="11" s="1"/>
  <c r="AB467" i="11" l="1"/>
  <c r="AB497" i="11"/>
  <c r="AB475" i="11"/>
  <c r="AB501" i="11"/>
  <c r="AB487" i="11"/>
  <c r="AB493" i="11"/>
  <c r="AB483" i="11"/>
  <c r="AB491" i="11"/>
  <c r="AB479" i="11"/>
  <c r="AB477" i="11"/>
  <c r="AB481" i="11"/>
  <c r="AB489" i="11"/>
  <c r="AB499" i="11"/>
  <c r="AB469" i="11"/>
  <c r="AB495" i="11"/>
  <c r="AB473" i="11"/>
  <c r="AB485" i="11"/>
  <c r="AB503" i="11"/>
  <c r="AB465" i="11"/>
  <c r="AB471" i="11"/>
  <c r="AB464" i="11"/>
  <c r="AC462" i="11"/>
  <c r="AD463" i="11" s="1"/>
  <c r="AC497" i="11" l="1"/>
  <c r="AC467" i="11"/>
  <c r="AC475" i="11"/>
  <c r="AC501" i="11"/>
  <c r="AC487" i="11"/>
  <c r="AC493" i="11"/>
  <c r="AC491" i="11"/>
  <c r="AC483" i="11"/>
  <c r="AC479" i="11"/>
  <c r="AC481" i="11"/>
  <c r="AC477" i="11"/>
  <c r="AC499" i="11"/>
  <c r="AC489" i="11"/>
  <c r="AC495" i="11"/>
  <c r="AC473" i="11"/>
  <c r="AC469" i="11"/>
  <c r="AC485" i="11"/>
  <c r="AC503" i="11"/>
  <c r="AC465" i="11"/>
  <c r="AC471" i="11"/>
  <c r="AD462" i="11"/>
  <c r="AE463" i="11" s="1"/>
  <c r="AC464" i="11"/>
  <c r="AD497" i="11" l="1"/>
  <c r="AD467" i="11"/>
  <c r="AD475" i="11"/>
  <c r="AD501" i="11"/>
  <c r="AD487" i="11"/>
  <c r="AD493" i="11"/>
  <c r="AD491" i="11"/>
  <c r="AD483" i="11"/>
  <c r="AD479" i="11"/>
  <c r="AD477" i="11"/>
  <c r="AD481" i="11"/>
  <c r="AD473" i="11"/>
  <c r="AD489" i="11"/>
  <c r="AD499" i="11"/>
  <c r="AD495" i="11"/>
  <c r="AD469" i="11"/>
  <c r="AD503" i="11"/>
  <c r="AD485" i="11"/>
  <c r="AD465" i="11"/>
  <c r="AD471" i="11"/>
  <c r="AD464" i="11"/>
  <c r="AE462" i="11"/>
  <c r="AF463" i="11" s="1"/>
  <c r="AE467" i="11" l="1"/>
  <c r="AE497" i="11"/>
  <c r="AE475" i="11"/>
  <c r="AE491" i="11"/>
  <c r="AE501" i="11"/>
  <c r="AE487" i="11"/>
  <c r="AE493" i="11"/>
  <c r="AE483" i="11"/>
  <c r="AE479" i="11"/>
  <c r="AE477" i="11"/>
  <c r="AE481" i="11"/>
  <c r="AE499" i="11"/>
  <c r="AE489" i="11"/>
  <c r="AE473" i="11"/>
  <c r="AE495" i="11"/>
  <c r="AE469" i="11"/>
  <c r="AE485" i="11"/>
  <c r="AE503" i="11"/>
  <c r="AE471" i="11"/>
  <c r="AE465" i="11"/>
  <c r="AF462" i="11"/>
  <c r="AG463" i="11" s="1"/>
  <c r="F507" i="11" s="1"/>
  <c r="AE464" i="11"/>
  <c r="AF497" i="11" l="1"/>
  <c r="AF467" i="11"/>
  <c r="AF475" i="11"/>
  <c r="AF487" i="11"/>
  <c r="AF493" i="11"/>
  <c r="AF491" i="11"/>
  <c r="AF483" i="11"/>
  <c r="AF479" i="11"/>
  <c r="AF501" i="11"/>
  <c r="AF477" i="11"/>
  <c r="AF481" i="11"/>
  <c r="AF499" i="11"/>
  <c r="AF489" i="11"/>
  <c r="AF495" i="11"/>
  <c r="AF469" i="11"/>
  <c r="AF473" i="11"/>
  <c r="AF485" i="11"/>
  <c r="AF503" i="11"/>
  <c r="AF471" i="11"/>
  <c r="AF465" i="11"/>
  <c r="AF464" i="11"/>
  <c r="AG462" i="11"/>
  <c r="AG467" i="11" l="1"/>
  <c r="AZ468" i="11" s="1"/>
  <c r="AG497" i="11"/>
  <c r="AZ498" i="11" s="1"/>
  <c r="AG475" i="11"/>
  <c r="AZ476" i="11" s="1"/>
  <c r="AG501" i="11"/>
  <c r="AZ502" i="11" s="1"/>
  <c r="AG487" i="11"/>
  <c r="AZ488" i="11" s="1"/>
  <c r="AG493" i="11"/>
  <c r="AZ494" i="11" s="1"/>
  <c r="AG491" i="11"/>
  <c r="AZ492" i="11" s="1"/>
  <c r="AG483" i="11"/>
  <c r="AZ484" i="11" s="1"/>
  <c r="AG479" i="11"/>
  <c r="AZ480" i="11" s="1"/>
  <c r="AG481" i="11"/>
  <c r="AZ482" i="11" s="1"/>
  <c r="AG477" i="11"/>
  <c r="AZ478" i="11" s="1"/>
  <c r="AG489" i="11"/>
  <c r="AZ490" i="11" s="1"/>
  <c r="AG499" i="11"/>
  <c r="AZ500" i="11" s="1"/>
  <c r="AG473" i="11"/>
  <c r="AZ474" i="11" s="1"/>
  <c r="AG469" i="11"/>
  <c r="AZ470" i="11" s="1"/>
  <c r="AG495" i="11"/>
  <c r="AZ496" i="11" s="1"/>
  <c r="AG503" i="11"/>
  <c r="AZ504" i="11" s="1"/>
  <c r="AG485" i="11"/>
  <c r="AZ486" i="11" s="1"/>
  <c r="AG465" i="11"/>
  <c r="AZ466" i="11" s="1"/>
  <c r="AG471" i="11"/>
  <c r="AZ472" i="11" s="1"/>
  <c r="AG464" i="11"/>
  <c r="F506" i="11"/>
  <c r="G507" i="11" s="1"/>
  <c r="B495" i="11" l="1"/>
  <c r="B489" i="11"/>
  <c r="B483" i="11"/>
  <c r="B501" i="11"/>
  <c r="B477" i="11"/>
  <c r="B491" i="11"/>
  <c r="B475" i="11"/>
  <c r="B485" i="11"/>
  <c r="B473" i="11"/>
  <c r="B481" i="11"/>
  <c r="B493" i="11"/>
  <c r="B497" i="11"/>
  <c r="B503" i="11"/>
  <c r="B499" i="11"/>
  <c r="B479" i="11"/>
  <c r="B487" i="11"/>
  <c r="B465" i="11"/>
  <c r="B467" i="11"/>
  <c r="B471" i="11"/>
  <c r="B469" i="11"/>
  <c r="F511" i="11"/>
  <c r="F541" i="11"/>
  <c r="F519" i="11"/>
  <c r="F523" i="11"/>
  <c r="F545" i="11"/>
  <c r="F531" i="11"/>
  <c r="F537" i="11"/>
  <c r="F535" i="11"/>
  <c r="F527" i="11"/>
  <c r="F521" i="11"/>
  <c r="F525" i="11"/>
  <c r="F533" i="11"/>
  <c r="F543" i="11"/>
  <c r="F517" i="11"/>
  <c r="F539" i="11"/>
  <c r="F513" i="11"/>
  <c r="F529" i="11"/>
  <c r="F547" i="11"/>
  <c r="F509" i="11"/>
  <c r="F515" i="11"/>
  <c r="F508" i="11"/>
  <c r="G506" i="11"/>
  <c r="H507" i="11" s="1"/>
  <c r="AH504" i="11" l="1"/>
  <c r="AM504" i="11" s="1"/>
  <c r="AN504" i="11" s="1"/>
  <c r="O504" i="11"/>
  <c r="I504" i="11"/>
  <c r="V504" i="11"/>
  <c r="P504" i="11"/>
  <c r="AB504" i="11"/>
  <c r="AC504" i="11"/>
  <c r="G504" i="11"/>
  <c r="K504" i="11"/>
  <c r="Z504" i="11"/>
  <c r="F504" i="11"/>
  <c r="R504" i="11"/>
  <c r="L504" i="11"/>
  <c r="M504" i="11"/>
  <c r="T504" i="11"/>
  <c r="AE504" i="11"/>
  <c r="J504" i="11"/>
  <c r="S504" i="11"/>
  <c r="U504" i="11"/>
  <c r="AG504" i="11"/>
  <c r="AD504" i="11"/>
  <c r="X504" i="11"/>
  <c r="AA504" i="11"/>
  <c r="Y504" i="11"/>
  <c r="W504" i="11"/>
  <c r="AF504" i="11"/>
  <c r="Q504" i="11"/>
  <c r="N504" i="11"/>
  <c r="H504" i="11"/>
  <c r="G541" i="11"/>
  <c r="G511" i="11"/>
  <c r="G519" i="11"/>
  <c r="G527" i="11"/>
  <c r="G545" i="11"/>
  <c r="G531" i="11"/>
  <c r="G537" i="11"/>
  <c r="G535" i="11"/>
  <c r="G523" i="11"/>
  <c r="G521" i="11"/>
  <c r="G525" i="11"/>
  <c r="G543" i="11"/>
  <c r="G533" i="11"/>
  <c r="G517" i="11"/>
  <c r="G539" i="11"/>
  <c r="G513" i="11"/>
  <c r="G547" i="11"/>
  <c r="G529" i="11"/>
  <c r="G515" i="11"/>
  <c r="G509" i="11"/>
  <c r="G508" i="11"/>
  <c r="H506" i="11"/>
  <c r="I507" i="11" s="1"/>
  <c r="AH503" i="11" l="1"/>
  <c r="AO504" i="11" s="1"/>
  <c r="AI503" i="11"/>
  <c r="AP504" i="11" s="1"/>
  <c r="AT504" i="11" s="1"/>
  <c r="H511" i="11"/>
  <c r="H541" i="11"/>
  <c r="H519" i="11"/>
  <c r="H531" i="11"/>
  <c r="H537" i="11"/>
  <c r="H535" i="11"/>
  <c r="H527" i="11"/>
  <c r="H545" i="11"/>
  <c r="H523" i="11"/>
  <c r="H521" i="11"/>
  <c r="H525" i="11"/>
  <c r="H543" i="11"/>
  <c r="H533" i="11"/>
  <c r="H539" i="11"/>
  <c r="H517" i="11"/>
  <c r="H513" i="11"/>
  <c r="H547" i="11"/>
  <c r="H529" i="11"/>
  <c r="H515" i="11"/>
  <c r="H509" i="11"/>
  <c r="I506" i="11"/>
  <c r="J507" i="11" s="1"/>
  <c r="H508" i="11"/>
  <c r="AS504" i="11" l="1"/>
  <c r="AR504" i="11" s="1"/>
  <c r="I541" i="11"/>
  <c r="I511" i="11"/>
  <c r="I519" i="11"/>
  <c r="I545" i="11"/>
  <c r="I531" i="11"/>
  <c r="I527" i="11"/>
  <c r="I535" i="11"/>
  <c r="I537" i="11"/>
  <c r="I523" i="11"/>
  <c r="I525" i="11"/>
  <c r="I521" i="11"/>
  <c r="I543" i="11"/>
  <c r="I533" i="11"/>
  <c r="I539" i="11"/>
  <c r="I517" i="11"/>
  <c r="I547" i="11"/>
  <c r="I529" i="11"/>
  <c r="I513" i="11"/>
  <c r="I509" i="11"/>
  <c r="I515" i="11"/>
  <c r="I508" i="11"/>
  <c r="J506" i="11"/>
  <c r="K507" i="11" s="1"/>
  <c r="J541" i="11" l="1"/>
  <c r="J511" i="11"/>
  <c r="J519" i="11"/>
  <c r="J545" i="11"/>
  <c r="J531" i="11"/>
  <c r="J535" i="11"/>
  <c r="J537" i="11"/>
  <c r="J527" i="11"/>
  <c r="J523" i="11"/>
  <c r="J525" i="11"/>
  <c r="J521" i="11"/>
  <c r="J543" i="11"/>
  <c r="J529" i="11"/>
  <c r="J533" i="11"/>
  <c r="J539" i="11"/>
  <c r="J513" i="11"/>
  <c r="J517" i="11"/>
  <c r="J547" i="11"/>
  <c r="J515" i="11"/>
  <c r="J509" i="11"/>
  <c r="J508" i="11"/>
  <c r="K506" i="11"/>
  <c r="L507" i="11" s="1"/>
  <c r="K511" i="11" l="1"/>
  <c r="K541" i="11"/>
  <c r="K519" i="11"/>
  <c r="K545" i="11"/>
  <c r="K531" i="11"/>
  <c r="K537" i="11"/>
  <c r="K527" i="11"/>
  <c r="K535" i="11"/>
  <c r="K523" i="11"/>
  <c r="K521" i="11"/>
  <c r="K525" i="11"/>
  <c r="K533" i="11"/>
  <c r="K543" i="11"/>
  <c r="K517" i="11"/>
  <c r="K539" i="11"/>
  <c r="K529" i="11"/>
  <c r="K547" i="11"/>
  <c r="K513" i="11"/>
  <c r="K515" i="11"/>
  <c r="K509" i="11"/>
  <c r="K508" i="11"/>
  <c r="L506" i="11"/>
  <c r="M507" i="11" s="1"/>
  <c r="L541" i="11" l="1"/>
  <c r="AW542" i="11" s="1"/>
  <c r="L511" i="11"/>
  <c r="AW512" i="11" s="1"/>
  <c r="L519" i="11"/>
  <c r="AW520" i="11" s="1"/>
  <c r="L527" i="11"/>
  <c r="AW528" i="11" s="1"/>
  <c r="L545" i="11"/>
  <c r="AW546" i="11" s="1"/>
  <c r="L531" i="11"/>
  <c r="AW532" i="11" s="1"/>
  <c r="L537" i="11"/>
  <c r="AW538" i="11" s="1"/>
  <c r="L535" i="11"/>
  <c r="AW536" i="11" s="1"/>
  <c r="L523" i="11"/>
  <c r="AW524" i="11" s="1"/>
  <c r="L525" i="11"/>
  <c r="AW526" i="11" s="1"/>
  <c r="L521" i="11"/>
  <c r="AW522" i="11" s="1"/>
  <c r="L543" i="11"/>
  <c r="AW544" i="11" s="1"/>
  <c r="L533" i="11"/>
  <c r="AW534" i="11" s="1"/>
  <c r="L517" i="11"/>
  <c r="AW518" i="11" s="1"/>
  <c r="L539" i="11"/>
  <c r="AW540" i="11" s="1"/>
  <c r="L513" i="11"/>
  <c r="AW514" i="11" s="1"/>
  <c r="L529" i="11"/>
  <c r="AW530" i="11" s="1"/>
  <c r="L547" i="11"/>
  <c r="AW548" i="11" s="1"/>
  <c r="L515" i="11"/>
  <c r="AW516" i="11" s="1"/>
  <c r="L509" i="11"/>
  <c r="AW510" i="11" s="1"/>
  <c r="M506" i="11"/>
  <c r="N507" i="11" s="1"/>
  <c r="L508" i="11"/>
  <c r="M511" i="11" l="1"/>
  <c r="M541" i="11"/>
  <c r="M519" i="11"/>
  <c r="M535" i="11"/>
  <c r="M531" i="11"/>
  <c r="M545" i="11"/>
  <c r="M537" i="11"/>
  <c r="M527" i="11"/>
  <c r="M523" i="11"/>
  <c r="M525" i="11"/>
  <c r="M521" i="11"/>
  <c r="M543" i="11"/>
  <c r="M533" i="11"/>
  <c r="M517" i="11"/>
  <c r="M539" i="11"/>
  <c r="M513" i="11"/>
  <c r="M547" i="11"/>
  <c r="M529" i="11"/>
  <c r="M509" i="11"/>
  <c r="M515" i="11"/>
  <c r="N506" i="11"/>
  <c r="O507" i="11" s="1"/>
  <c r="M508" i="11"/>
  <c r="N541" i="11" l="1"/>
  <c r="N511" i="11"/>
  <c r="N519" i="11"/>
  <c r="N545" i="11"/>
  <c r="N531" i="11"/>
  <c r="N537" i="11"/>
  <c r="N527" i="11"/>
  <c r="N535" i="11"/>
  <c r="N523" i="11"/>
  <c r="N525" i="11"/>
  <c r="N517" i="11"/>
  <c r="N521" i="11"/>
  <c r="N533" i="11"/>
  <c r="N543" i="11"/>
  <c r="N539" i="11"/>
  <c r="N513" i="11"/>
  <c r="N529" i="11"/>
  <c r="N547" i="11"/>
  <c r="N515" i="11"/>
  <c r="N509" i="11"/>
  <c r="O506" i="11"/>
  <c r="P507" i="11" s="1"/>
  <c r="N508" i="11"/>
  <c r="O511" i="11" l="1"/>
  <c r="O541" i="11"/>
  <c r="O519" i="11"/>
  <c r="O545" i="11"/>
  <c r="O531" i="11"/>
  <c r="O537" i="11"/>
  <c r="O527" i="11"/>
  <c r="O535" i="11"/>
  <c r="O523" i="11"/>
  <c r="O521" i="11"/>
  <c r="O525" i="11"/>
  <c r="O533" i="11"/>
  <c r="O543" i="11"/>
  <c r="O539" i="11"/>
  <c r="O517" i="11"/>
  <c r="O513" i="11"/>
  <c r="O529" i="11"/>
  <c r="O547" i="11"/>
  <c r="O509" i="11"/>
  <c r="O515" i="11"/>
  <c r="P506" i="11"/>
  <c r="Q507" i="11" s="1"/>
  <c r="O508" i="11"/>
  <c r="P541" i="11" l="1"/>
  <c r="P511" i="11"/>
  <c r="P519" i="11"/>
  <c r="P535" i="11"/>
  <c r="P545" i="11"/>
  <c r="P537" i="11"/>
  <c r="P531" i="11"/>
  <c r="P527" i="11"/>
  <c r="P523" i="11"/>
  <c r="P525" i="11"/>
  <c r="P521" i="11"/>
  <c r="P533" i="11"/>
  <c r="P543" i="11"/>
  <c r="P539" i="11"/>
  <c r="P517" i="11"/>
  <c r="P513" i="11"/>
  <c r="P547" i="11"/>
  <c r="P529" i="11"/>
  <c r="P515" i="11"/>
  <c r="P509" i="11"/>
  <c r="Q506" i="11"/>
  <c r="R507" i="11" s="1"/>
  <c r="P508" i="11"/>
  <c r="Q511" i="11" l="1"/>
  <c r="Q541" i="11"/>
  <c r="Q519" i="11"/>
  <c r="Q545" i="11"/>
  <c r="Q531" i="11"/>
  <c r="Q535" i="11"/>
  <c r="Q537" i="11"/>
  <c r="Q527" i="11"/>
  <c r="Q523" i="11"/>
  <c r="Q521" i="11"/>
  <c r="Q525" i="11"/>
  <c r="Q533" i="11"/>
  <c r="Q543" i="11"/>
  <c r="Q513" i="11"/>
  <c r="Q539" i="11"/>
  <c r="Q517" i="11"/>
  <c r="Q547" i="11"/>
  <c r="Q529" i="11"/>
  <c r="Q509" i="11"/>
  <c r="Q515" i="11"/>
  <c r="R506" i="11"/>
  <c r="S507" i="11" s="1"/>
  <c r="Q508" i="11"/>
  <c r="R541" i="11" l="1"/>
  <c r="R511" i="11"/>
  <c r="R519" i="11"/>
  <c r="R545" i="11"/>
  <c r="R531" i="11"/>
  <c r="R537" i="11"/>
  <c r="R527" i="11"/>
  <c r="R523" i="11"/>
  <c r="R535" i="11"/>
  <c r="R521" i="11"/>
  <c r="R525" i="11"/>
  <c r="R533" i="11"/>
  <c r="R543" i="11"/>
  <c r="R517" i="11"/>
  <c r="R539" i="11"/>
  <c r="R513" i="11"/>
  <c r="R547" i="11"/>
  <c r="R529" i="11"/>
  <c r="R515" i="11"/>
  <c r="R509" i="11"/>
  <c r="S506" i="11"/>
  <c r="T507" i="11" s="1"/>
  <c r="R508" i="11"/>
  <c r="S541" i="11" l="1"/>
  <c r="AX542" i="11" s="1"/>
  <c r="S511" i="11"/>
  <c r="AX512" i="11" s="1"/>
  <c r="S519" i="11"/>
  <c r="AX520" i="11" s="1"/>
  <c r="S545" i="11"/>
  <c r="AX546" i="11" s="1"/>
  <c r="S531" i="11"/>
  <c r="AX532" i="11" s="1"/>
  <c r="S537" i="11"/>
  <c r="AX538" i="11" s="1"/>
  <c r="S535" i="11"/>
  <c r="AX536" i="11" s="1"/>
  <c r="S527" i="11"/>
  <c r="AX528" i="11" s="1"/>
  <c r="S523" i="11"/>
  <c r="AX524" i="11" s="1"/>
  <c r="S521" i="11"/>
  <c r="AX522" i="11" s="1"/>
  <c r="S525" i="11"/>
  <c r="AX526" i="11" s="1"/>
  <c r="S543" i="11"/>
  <c r="AX544" i="11" s="1"/>
  <c r="S533" i="11"/>
  <c r="AX534" i="11" s="1"/>
  <c r="S539" i="11"/>
  <c r="AX540" i="11" s="1"/>
  <c r="S547" i="11"/>
  <c r="AX548" i="11" s="1"/>
  <c r="S513" i="11"/>
  <c r="AX514" i="11" s="1"/>
  <c r="S517" i="11"/>
  <c r="AX518" i="11" s="1"/>
  <c r="S529" i="11"/>
  <c r="AX530" i="11" s="1"/>
  <c r="S509" i="11"/>
  <c r="AX510" i="11" s="1"/>
  <c r="S515" i="11"/>
  <c r="AX516" i="11" s="1"/>
  <c r="T506" i="11"/>
  <c r="U507" i="11" s="1"/>
  <c r="S508" i="11"/>
  <c r="T541" i="11" l="1"/>
  <c r="T511" i="11"/>
  <c r="T519" i="11"/>
  <c r="T527" i="11"/>
  <c r="T545" i="11"/>
  <c r="T531" i="11"/>
  <c r="T537" i="11"/>
  <c r="T535" i="11"/>
  <c r="T523" i="11"/>
  <c r="T525" i="11"/>
  <c r="T521" i="11"/>
  <c r="T533" i="11"/>
  <c r="T543" i="11"/>
  <c r="T517" i="11"/>
  <c r="T513" i="11"/>
  <c r="T539" i="11"/>
  <c r="T547" i="11"/>
  <c r="T529" i="11"/>
  <c r="T515" i="11"/>
  <c r="T509" i="11"/>
  <c r="U506" i="11"/>
  <c r="V507" i="11" s="1"/>
  <c r="T508" i="11"/>
  <c r="U541" i="11" l="1"/>
  <c r="U511" i="11"/>
  <c r="U545" i="11"/>
  <c r="U519" i="11"/>
  <c r="U531" i="11"/>
  <c r="U537" i="11"/>
  <c r="U535" i="11"/>
  <c r="U527" i="11"/>
  <c r="U523" i="11"/>
  <c r="U521" i="11"/>
  <c r="U525" i="11"/>
  <c r="U533" i="11"/>
  <c r="U543" i="11"/>
  <c r="U517" i="11"/>
  <c r="U539" i="11"/>
  <c r="U513" i="11"/>
  <c r="U529" i="11"/>
  <c r="U547" i="11"/>
  <c r="U515" i="11"/>
  <c r="U509" i="11"/>
  <c r="V506" i="11"/>
  <c r="W507" i="11" s="1"/>
  <c r="U508" i="11"/>
  <c r="V511" i="11" l="1"/>
  <c r="V541" i="11"/>
  <c r="V519" i="11"/>
  <c r="V523" i="11"/>
  <c r="V535" i="11"/>
  <c r="V545" i="11"/>
  <c r="V531" i="11"/>
  <c r="V537" i="11"/>
  <c r="V527" i="11"/>
  <c r="V525" i="11"/>
  <c r="V521" i="11"/>
  <c r="V543" i="11"/>
  <c r="V533" i="11"/>
  <c r="V513" i="11"/>
  <c r="V539" i="11"/>
  <c r="V517" i="11"/>
  <c r="V529" i="11"/>
  <c r="V547" i="11"/>
  <c r="V515" i="11"/>
  <c r="V509" i="11"/>
  <c r="W506" i="11"/>
  <c r="X507" i="11" s="1"/>
  <c r="V508" i="11"/>
  <c r="W541" i="11" l="1"/>
  <c r="W511" i="11"/>
  <c r="W519" i="11"/>
  <c r="W545" i="11"/>
  <c r="W531" i="11"/>
  <c r="W537" i="11"/>
  <c r="W535" i="11"/>
  <c r="W527" i="11"/>
  <c r="W523" i="11"/>
  <c r="W525" i="11"/>
  <c r="W521" i="11"/>
  <c r="W517" i="11"/>
  <c r="W533" i="11"/>
  <c r="W543" i="11"/>
  <c r="W539" i="11"/>
  <c r="W529" i="11"/>
  <c r="W547" i="11"/>
  <c r="W513" i="11"/>
  <c r="W509" i="11"/>
  <c r="W515" i="11"/>
  <c r="X506" i="11"/>
  <c r="Y507" i="11" s="1"/>
  <c r="W508" i="11"/>
  <c r="X511" i="11" l="1"/>
  <c r="X541" i="11"/>
  <c r="X519" i="11"/>
  <c r="X545" i="11"/>
  <c r="X531" i="11"/>
  <c r="X535" i="11"/>
  <c r="X537" i="11"/>
  <c r="X527" i="11"/>
  <c r="X523" i="11"/>
  <c r="X521" i="11"/>
  <c r="X525" i="11"/>
  <c r="X533" i="11"/>
  <c r="X543" i="11"/>
  <c r="X517" i="11"/>
  <c r="X539" i="11"/>
  <c r="X547" i="11"/>
  <c r="X529" i="11"/>
  <c r="X513" i="11"/>
  <c r="X515" i="11"/>
  <c r="X509" i="11"/>
  <c r="Y506" i="11"/>
  <c r="Z507" i="11" s="1"/>
  <c r="X508" i="11"/>
  <c r="Y541" i="11" l="1"/>
  <c r="Y511" i="11"/>
  <c r="Y519" i="11"/>
  <c r="Y527" i="11"/>
  <c r="Y545" i="11"/>
  <c r="Y535" i="11"/>
  <c r="Y531" i="11"/>
  <c r="Y537" i="11"/>
  <c r="Y523" i="11"/>
  <c r="Y521" i="11"/>
  <c r="Y525" i="11"/>
  <c r="Y517" i="11"/>
  <c r="Y543" i="11"/>
  <c r="Y533" i="11"/>
  <c r="Y539" i="11"/>
  <c r="Y513" i="11"/>
  <c r="Y547" i="11"/>
  <c r="Y529" i="11"/>
  <c r="Y515" i="11"/>
  <c r="Y509" i="11"/>
  <c r="Z506" i="11"/>
  <c r="AA507" i="11" s="1"/>
  <c r="Y508" i="11"/>
  <c r="Z541" i="11" l="1"/>
  <c r="AY542" i="11" s="1"/>
  <c r="Z511" i="11"/>
  <c r="AY512" i="11" s="1"/>
  <c r="Z519" i="11"/>
  <c r="AY520" i="11" s="1"/>
  <c r="Z545" i="11"/>
  <c r="AY546" i="11" s="1"/>
  <c r="Z531" i="11"/>
  <c r="AY532" i="11" s="1"/>
  <c r="Z535" i="11"/>
  <c r="AY536" i="11" s="1"/>
  <c r="Z537" i="11"/>
  <c r="AY538" i="11" s="1"/>
  <c r="Z527" i="11"/>
  <c r="AY528" i="11" s="1"/>
  <c r="Z523" i="11"/>
  <c r="AY524" i="11" s="1"/>
  <c r="Z525" i="11"/>
  <c r="AY526" i="11" s="1"/>
  <c r="Z521" i="11"/>
  <c r="AY522" i="11" s="1"/>
  <c r="Z543" i="11"/>
  <c r="AY544" i="11" s="1"/>
  <c r="Z533" i="11"/>
  <c r="AY534" i="11" s="1"/>
  <c r="Z517" i="11"/>
  <c r="AY518" i="11" s="1"/>
  <c r="Z539" i="11"/>
  <c r="AY540" i="11" s="1"/>
  <c r="Z513" i="11"/>
  <c r="AY514" i="11" s="1"/>
  <c r="Z529" i="11"/>
  <c r="AY530" i="11" s="1"/>
  <c r="Z547" i="11"/>
  <c r="AY548" i="11" s="1"/>
  <c r="Z509" i="11"/>
  <c r="AY510" i="11" s="1"/>
  <c r="Z515" i="11"/>
  <c r="AY516" i="11" s="1"/>
  <c r="AA506" i="11"/>
  <c r="AB507" i="11" s="1"/>
  <c r="Z508" i="11"/>
  <c r="AA541" i="11" l="1"/>
  <c r="AA511" i="11"/>
  <c r="AA519" i="11"/>
  <c r="AA545" i="11"/>
  <c r="AA531" i="11"/>
  <c r="AA537" i="11"/>
  <c r="AA535" i="11"/>
  <c r="AA527" i="11"/>
  <c r="AA523" i="11"/>
  <c r="AA521" i="11"/>
  <c r="AA525" i="11"/>
  <c r="AA543" i="11"/>
  <c r="AA533" i="11"/>
  <c r="AA539" i="11"/>
  <c r="AA517" i="11"/>
  <c r="AA513" i="11"/>
  <c r="AA529" i="11"/>
  <c r="AA547" i="11"/>
  <c r="AA515" i="11"/>
  <c r="AA509" i="11"/>
  <c r="AB506" i="11"/>
  <c r="AC507" i="11" s="1"/>
  <c r="AA508" i="11"/>
  <c r="AB541" i="11" l="1"/>
  <c r="AB511" i="11"/>
  <c r="AB519" i="11"/>
  <c r="AB523" i="11"/>
  <c r="AB545" i="11"/>
  <c r="AB531" i="11"/>
  <c r="AB537" i="11"/>
  <c r="AB535" i="11"/>
  <c r="AB527" i="11"/>
  <c r="AB521" i="11"/>
  <c r="AB525" i="11"/>
  <c r="AB543" i="11"/>
  <c r="AB533" i="11"/>
  <c r="AB539" i="11"/>
  <c r="AB513" i="11"/>
  <c r="AB517" i="11"/>
  <c r="AB547" i="11"/>
  <c r="AB529" i="11"/>
  <c r="AB515" i="11"/>
  <c r="AB509" i="11"/>
  <c r="AC506" i="11"/>
  <c r="AD507" i="11" s="1"/>
  <c r="AB508" i="11"/>
  <c r="AC541" i="11" l="1"/>
  <c r="AC511" i="11"/>
  <c r="AC519" i="11"/>
  <c r="AC545" i="11"/>
  <c r="AC531" i="11"/>
  <c r="AC537" i="11"/>
  <c r="AC527" i="11"/>
  <c r="AC535" i="11"/>
  <c r="AC523" i="11"/>
  <c r="AC521" i="11"/>
  <c r="AC525" i="11"/>
  <c r="AC533" i="11"/>
  <c r="AC543" i="11"/>
  <c r="AC539" i="11"/>
  <c r="AC517" i="11"/>
  <c r="AC513" i="11"/>
  <c r="AC547" i="11"/>
  <c r="AC529" i="11"/>
  <c r="AC515" i="11"/>
  <c r="AC509" i="11"/>
  <c r="AD506" i="11"/>
  <c r="AE507" i="11" s="1"/>
  <c r="AC508" i="11"/>
  <c r="AD541" i="11" l="1"/>
  <c r="AD511" i="11"/>
  <c r="AD535" i="11"/>
  <c r="AD519" i="11"/>
  <c r="AD545" i="11"/>
  <c r="AD531" i="11"/>
  <c r="AD537" i="11"/>
  <c r="AD527" i="11"/>
  <c r="AD523" i="11"/>
  <c r="AD525" i="11"/>
  <c r="AD521" i="11"/>
  <c r="AD543" i="11"/>
  <c r="AD533" i="11"/>
  <c r="AD539" i="11"/>
  <c r="AD517" i="11"/>
  <c r="AD513" i="11"/>
  <c r="AD547" i="11"/>
  <c r="AD529" i="11"/>
  <c r="AD515" i="11"/>
  <c r="AD509" i="11"/>
  <c r="AE506" i="11"/>
  <c r="AF507" i="11" s="1"/>
  <c r="AD508" i="11"/>
  <c r="AE511" i="11" l="1"/>
  <c r="AE541" i="11"/>
  <c r="AE519" i="11"/>
  <c r="AE545" i="11"/>
  <c r="AE531" i="11"/>
  <c r="AE537" i="11"/>
  <c r="AE535" i="11"/>
  <c r="AE527" i="11"/>
  <c r="AE523" i="11"/>
  <c r="AE525" i="11"/>
  <c r="AE521" i="11"/>
  <c r="AE533" i="11"/>
  <c r="AE539" i="11"/>
  <c r="AE543" i="11"/>
  <c r="AE517" i="11"/>
  <c r="AE513" i="11"/>
  <c r="AE547" i="11"/>
  <c r="AE529" i="11"/>
  <c r="AE515" i="11"/>
  <c r="AE509" i="11"/>
  <c r="AE508" i="11"/>
  <c r="AF506" i="11"/>
  <c r="AG507" i="11" s="1"/>
  <c r="F551" i="11" s="1"/>
  <c r="AF541" i="11" l="1"/>
  <c r="AF511" i="11"/>
  <c r="AF519" i="11"/>
  <c r="AF535" i="11"/>
  <c r="AF545" i="11"/>
  <c r="AF531" i="11"/>
  <c r="AF537" i="11"/>
  <c r="AF527" i="11"/>
  <c r="AF523" i="11"/>
  <c r="AF517" i="11"/>
  <c r="AF521" i="11"/>
  <c r="AF525" i="11"/>
  <c r="AF533" i="11"/>
  <c r="AF543" i="11"/>
  <c r="AF539" i="11"/>
  <c r="AF547" i="11"/>
  <c r="AF529" i="11"/>
  <c r="AF513" i="11"/>
  <c r="AF509" i="11"/>
  <c r="AF515" i="11"/>
  <c r="AG506" i="11"/>
  <c r="AF508" i="11"/>
  <c r="AG511" i="11" l="1"/>
  <c r="AZ512" i="11" s="1"/>
  <c r="AG541" i="11"/>
  <c r="AZ542" i="11" s="1"/>
  <c r="AG519" i="11"/>
  <c r="AZ520" i="11" s="1"/>
  <c r="AG545" i="11"/>
  <c r="AZ546" i="11" s="1"/>
  <c r="AG531" i="11"/>
  <c r="AZ532" i="11" s="1"/>
  <c r="AG537" i="11"/>
  <c r="AZ538" i="11" s="1"/>
  <c r="AG535" i="11"/>
  <c r="AZ536" i="11" s="1"/>
  <c r="AG527" i="11"/>
  <c r="AZ528" i="11" s="1"/>
  <c r="AG523" i="11"/>
  <c r="AZ524" i="11" s="1"/>
  <c r="AG521" i="11"/>
  <c r="AZ522" i="11" s="1"/>
  <c r="AG525" i="11"/>
  <c r="AZ526" i="11" s="1"/>
  <c r="AG547" i="11"/>
  <c r="AZ548" i="11" s="1"/>
  <c r="AG533" i="11"/>
  <c r="AZ534" i="11" s="1"/>
  <c r="AG543" i="11"/>
  <c r="AZ544" i="11" s="1"/>
  <c r="AG539" i="11"/>
  <c r="AZ540" i="11" s="1"/>
  <c r="AG517" i="11"/>
  <c r="AZ518" i="11" s="1"/>
  <c r="AG513" i="11"/>
  <c r="AZ514" i="11" s="1"/>
  <c r="AG529" i="11"/>
  <c r="AZ530" i="11" s="1"/>
  <c r="AG509" i="11"/>
  <c r="AZ510" i="11" s="1"/>
  <c r="AG515" i="11"/>
  <c r="AZ516" i="11" s="1"/>
  <c r="AG508" i="11"/>
  <c r="F550" i="11"/>
  <c r="G551" i="11" s="1"/>
  <c r="B517" i="11" l="1"/>
  <c r="B545" i="11"/>
  <c r="B547" i="11"/>
  <c r="B539" i="11"/>
  <c r="B519" i="11"/>
  <c r="B535" i="11"/>
  <c r="B543" i="11"/>
  <c r="B521" i="11"/>
  <c r="B537" i="11"/>
  <c r="B541" i="11"/>
  <c r="B527" i="11"/>
  <c r="B525" i="11"/>
  <c r="B529" i="11"/>
  <c r="B533" i="11"/>
  <c r="B523" i="11"/>
  <c r="B531" i="11"/>
  <c r="B509" i="11"/>
  <c r="B511" i="11"/>
  <c r="B515" i="11"/>
  <c r="B513" i="11"/>
  <c r="F585" i="11"/>
  <c r="F555" i="11"/>
  <c r="F563" i="11"/>
  <c r="F589" i="11"/>
  <c r="F575" i="11"/>
  <c r="F581" i="11"/>
  <c r="F579" i="11"/>
  <c r="F571" i="11"/>
  <c r="F567" i="11"/>
  <c r="F569" i="11"/>
  <c r="F565" i="11"/>
  <c r="F583" i="11"/>
  <c r="F587" i="11"/>
  <c r="F577" i="11"/>
  <c r="F557" i="11"/>
  <c r="F561" i="11"/>
  <c r="F591" i="11"/>
  <c r="F573" i="11"/>
  <c r="F553" i="11"/>
  <c r="F559" i="11"/>
  <c r="F552" i="11"/>
  <c r="G550" i="11"/>
  <c r="H551" i="11" s="1"/>
  <c r="AH548" i="11" l="1"/>
  <c r="AM548" i="11" s="1"/>
  <c r="AN548" i="11" s="1"/>
  <c r="AC548" i="11"/>
  <c r="Z548" i="11"/>
  <c r="H548" i="11"/>
  <c r="F548" i="11"/>
  <c r="S548" i="11"/>
  <c r="X548" i="11"/>
  <c r="AB548" i="11"/>
  <c r="K548" i="11"/>
  <c r="M548" i="11"/>
  <c r="J548" i="11"/>
  <c r="G548" i="11"/>
  <c r="U548" i="11"/>
  <c r="R548" i="11"/>
  <c r="W548" i="11"/>
  <c r="AA548" i="11"/>
  <c r="AD548" i="11"/>
  <c r="P548" i="11"/>
  <c r="Y548" i="11"/>
  <c r="T548" i="11"/>
  <c r="AF548" i="11"/>
  <c r="AG548" i="11"/>
  <c r="L548" i="11"/>
  <c r="N548" i="11"/>
  <c r="O548" i="11"/>
  <c r="I548" i="11"/>
  <c r="V548" i="11"/>
  <c r="AE548" i="11"/>
  <c r="Q548" i="11"/>
  <c r="G555" i="11"/>
  <c r="G585" i="11"/>
  <c r="G563" i="11"/>
  <c r="G571" i="11"/>
  <c r="G579" i="11"/>
  <c r="G589" i="11"/>
  <c r="G575" i="11"/>
  <c r="G581" i="11"/>
  <c r="G567" i="11"/>
  <c r="G565" i="11"/>
  <c r="G569" i="11"/>
  <c r="G587" i="11"/>
  <c r="G577" i="11"/>
  <c r="G561" i="11"/>
  <c r="G557" i="11"/>
  <c r="G583" i="11"/>
  <c r="G591" i="11"/>
  <c r="G573" i="11"/>
  <c r="G559" i="11"/>
  <c r="G553" i="11"/>
  <c r="H550" i="11"/>
  <c r="I551" i="11" s="1"/>
  <c r="G552" i="11"/>
  <c r="AH547" i="11" l="1"/>
  <c r="AO548" i="11" s="1"/>
  <c r="AI547" i="11"/>
  <c r="AP548" i="11" s="1"/>
  <c r="AT548" i="11" s="1"/>
  <c r="H585" i="11"/>
  <c r="H555" i="11"/>
  <c r="H563" i="11"/>
  <c r="H589" i="11"/>
  <c r="H575" i="11"/>
  <c r="H581" i="11"/>
  <c r="H579" i="11"/>
  <c r="H571" i="11"/>
  <c r="H567" i="11"/>
  <c r="H565" i="11"/>
  <c r="H569" i="11"/>
  <c r="H583" i="11"/>
  <c r="H577" i="11"/>
  <c r="H587" i="11"/>
  <c r="H561" i="11"/>
  <c r="H557" i="11"/>
  <c r="H573" i="11"/>
  <c r="H591" i="11"/>
  <c r="H559" i="11"/>
  <c r="H553" i="11"/>
  <c r="H552" i="11"/>
  <c r="I550" i="11"/>
  <c r="J551" i="11" s="1"/>
  <c r="AS548" i="11" l="1"/>
  <c r="AR548" i="11" s="1"/>
  <c r="I555" i="11"/>
  <c r="I585" i="11"/>
  <c r="I579" i="11"/>
  <c r="I563" i="11"/>
  <c r="I589" i="11"/>
  <c r="I575" i="11"/>
  <c r="I581" i="11"/>
  <c r="I571" i="11"/>
  <c r="I567" i="11"/>
  <c r="I561" i="11"/>
  <c r="I569" i="11"/>
  <c r="I565" i="11"/>
  <c r="I577" i="11"/>
  <c r="I587" i="11"/>
  <c r="I583" i="11"/>
  <c r="I557" i="11"/>
  <c r="I591" i="11"/>
  <c r="I573" i="11"/>
  <c r="I553" i="11"/>
  <c r="I559" i="11"/>
  <c r="I552" i="11"/>
  <c r="J550" i="11"/>
  <c r="K551" i="11" s="1"/>
  <c r="J585" i="11" l="1"/>
  <c r="J555" i="11"/>
  <c r="J563" i="11"/>
  <c r="J581" i="11"/>
  <c r="J589" i="11"/>
  <c r="J575" i="11"/>
  <c r="J571" i="11"/>
  <c r="J579" i="11"/>
  <c r="J567" i="11"/>
  <c r="J565" i="11"/>
  <c r="J569" i="11"/>
  <c r="J587" i="11"/>
  <c r="J577" i="11"/>
  <c r="J583" i="11"/>
  <c r="J561" i="11"/>
  <c r="J557" i="11"/>
  <c r="J591" i="11"/>
  <c r="J573" i="11"/>
  <c r="J553" i="11"/>
  <c r="J559" i="11"/>
  <c r="J552" i="11"/>
  <c r="K550" i="11"/>
  <c r="L551" i="11" s="1"/>
  <c r="K555" i="11" l="1"/>
  <c r="K585" i="11"/>
  <c r="K563" i="11"/>
  <c r="K589" i="11"/>
  <c r="K575" i="11"/>
  <c r="K581" i="11"/>
  <c r="K579" i="11"/>
  <c r="K571" i="11"/>
  <c r="K567" i="11"/>
  <c r="K565" i="11"/>
  <c r="K569" i="11"/>
  <c r="K587" i="11"/>
  <c r="K577" i="11"/>
  <c r="K583" i="11"/>
  <c r="K561" i="11"/>
  <c r="K591" i="11"/>
  <c r="K573" i="11"/>
  <c r="K557" i="11"/>
  <c r="K553" i="11"/>
  <c r="K559" i="11"/>
  <c r="K552" i="11"/>
  <c r="L550" i="11"/>
  <c r="M551" i="11" s="1"/>
  <c r="L585" i="11" l="1"/>
  <c r="AW586" i="11" s="1"/>
  <c r="L555" i="11"/>
  <c r="AW556" i="11" s="1"/>
  <c r="L563" i="11"/>
  <c r="AW564" i="11" s="1"/>
  <c r="L581" i="11"/>
  <c r="AW582" i="11" s="1"/>
  <c r="L575" i="11"/>
  <c r="AW576" i="11" s="1"/>
  <c r="L579" i="11"/>
  <c r="AW580" i="11" s="1"/>
  <c r="L571" i="11"/>
  <c r="AW572" i="11" s="1"/>
  <c r="L567" i="11"/>
  <c r="AW568" i="11" s="1"/>
  <c r="L589" i="11"/>
  <c r="AW590" i="11" s="1"/>
  <c r="L561" i="11"/>
  <c r="AW562" i="11" s="1"/>
  <c r="L565" i="11"/>
  <c r="AW566" i="11" s="1"/>
  <c r="L569" i="11"/>
  <c r="AW570" i="11" s="1"/>
  <c r="L577" i="11"/>
  <c r="AW578" i="11" s="1"/>
  <c r="L587" i="11"/>
  <c r="AW588" i="11" s="1"/>
  <c r="L583" i="11"/>
  <c r="AW584" i="11" s="1"/>
  <c r="L557" i="11"/>
  <c r="AW558" i="11" s="1"/>
  <c r="L573" i="11"/>
  <c r="AW574" i="11" s="1"/>
  <c r="L591" i="11"/>
  <c r="AW592" i="11" s="1"/>
  <c r="L553" i="11"/>
  <c r="AW554" i="11" s="1"/>
  <c r="L559" i="11"/>
  <c r="AW560" i="11" s="1"/>
  <c r="M550" i="11"/>
  <c r="N551" i="11" s="1"/>
  <c r="L552" i="11"/>
  <c r="M555" i="11" l="1"/>
  <c r="M585" i="11"/>
  <c r="M563" i="11"/>
  <c r="M589" i="11"/>
  <c r="M575" i="11"/>
  <c r="M581" i="11"/>
  <c r="M571" i="11"/>
  <c r="M579" i="11"/>
  <c r="M567" i="11"/>
  <c r="M569" i="11"/>
  <c r="M565" i="11"/>
  <c r="M577" i="11"/>
  <c r="M587" i="11"/>
  <c r="M561" i="11"/>
  <c r="M583" i="11"/>
  <c r="M557" i="11"/>
  <c r="M591" i="11"/>
  <c r="M573" i="11"/>
  <c r="M553" i="11"/>
  <c r="M559" i="11"/>
  <c r="M552" i="11"/>
  <c r="N550" i="11"/>
  <c r="O551" i="11" s="1"/>
  <c r="N555" i="11" l="1"/>
  <c r="N585" i="11"/>
  <c r="N563" i="11"/>
  <c r="N575" i="11"/>
  <c r="N589" i="11"/>
  <c r="N581" i="11"/>
  <c r="N579" i="11"/>
  <c r="N571" i="11"/>
  <c r="N567" i="11"/>
  <c r="N561" i="11"/>
  <c r="N565" i="11"/>
  <c r="N569" i="11"/>
  <c r="N577" i="11"/>
  <c r="N587" i="11"/>
  <c r="N583" i="11"/>
  <c r="N557" i="11"/>
  <c r="N573" i="11"/>
  <c r="N591" i="11"/>
  <c r="N553" i="11"/>
  <c r="N559" i="11"/>
  <c r="N552" i="11"/>
  <c r="O550" i="11"/>
  <c r="P551" i="11" s="1"/>
  <c r="O585" i="11" l="1"/>
  <c r="O555" i="11"/>
  <c r="O563" i="11"/>
  <c r="O589" i="11"/>
  <c r="O575" i="11"/>
  <c r="O581" i="11"/>
  <c r="O571" i="11"/>
  <c r="O579" i="11"/>
  <c r="O567" i="11"/>
  <c r="O569" i="11"/>
  <c r="O565" i="11"/>
  <c r="O577" i="11"/>
  <c r="O587" i="11"/>
  <c r="O583" i="11"/>
  <c r="O561" i="11"/>
  <c r="O557" i="11"/>
  <c r="O591" i="11"/>
  <c r="O573" i="11"/>
  <c r="O553" i="11"/>
  <c r="O559" i="11"/>
  <c r="P550" i="11"/>
  <c r="Q551" i="11" s="1"/>
  <c r="O552" i="11"/>
  <c r="P555" i="11" l="1"/>
  <c r="P585" i="11"/>
  <c r="P563" i="11"/>
  <c r="P575" i="11"/>
  <c r="P589" i="11"/>
  <c r="P581" i="11"/>
  <c r="P579" i="11"/>
  <c r="P571" i="11"/>
  <c r="P567" i="11"/>
  <c r="P569" i="11"/>
  <c r="P565" i="11"/>
  <c r="P577" i="11"/>
  <c r="P587" i="11"/>
  <c r="P583" i="11"/>
  <c r="P557" i="11"/>
  <c r="P561" i="11"/>
  <c r="P591" i="11"/>
  <c r="P573" i="11"/>
  <c r="P553" i="11"/>
  <c r="P559" i="11"/>
  <c r="Q550" i="11"/>
  <c r="R551" i="11" s="1"/>
  <c r="P552" i="11"/>
  <c r="Q585" i="11" l="1"/>
  <c r="Q555" i="11"/>
  <c r="Q563" i="11"/>
  <c r="Q589" i="11"/>
  <c r="Q575" i="11"/>
  <c r="Q579" i="11"/>
  <c r="Q581" i="11"/>
  <c r="Q571" i="11"/>
  <c r="Q567" i="11"/>
  <c r="Q569" i="11"/>
  <c r="Q565" i="11"/>
  <c r="Q577" i="11"/>
  <c r="Q587" i="11"/>
  <c r="Q557" i="11"/>
  <c r="Q583" i="11"/>
  <c r="Q561" i="11"/>
  <c r="Q591" i="11"/>
  <c r="Q573" i="11"/>
  <c r="Q553" i="11"/>
  <c r="Q559" i="11"/>
  <c r="Q552" i="11"/>
  <c r="R550" i="11"/>
  <c r="S551" i="11" s="1"/>
  <c r="R555" i="11" l="1"/>
  <c r="R585" i="11"/>
  <c r="R563" i="11"/>
  <c r="R589" i="11"/>
  <c r="R575" i="11"/>
  <c r="R581" i="11"/>
  <c r="R579" i="11"/>
  <c r="R571" i="11"/>
  <c r="R567" i="11"/>
  <c r="R565" i="11"/>
  <c r="R569" i="11"/>
  <c r="R577" i="11"/>
  <c r="R587" i="11"/>
  <c r="R583" i="11"/>
  <c r="R561" i="11"/>
  <c r="R557" i="11"/>
  <c r="R573" i="11"/>
  <c r="R591" i="11"/>
  <c r="R553" i="11"/>
  <c r="R559" i="11"/>
  <c r="S550" i="11"/>
  <c r="T551" i="11" s="1"/>
  <c r="R552" i="11"/>
  <c r="S585" i="11" l="1"/>
  <c r="AX586" i="11" s="1"/>
  <c r="S555" i="11"/>
  <c r="AX556" i="11" s="1"/>
  <c r="S563" i="11"/>
  <c r="AX564" i="11" s="1"/>
  <c r="S581" i="11"/>
  <c r="AX582" i="11" s="1"/>
  <c r="S575" i="11"/>
  <c r="AX576" i="11" s="1"/>
  <c r="S589" i="11"/>
  <c r="AX590" i="11" s="1"/>
  <c r="S579" i="11"/>
  <c r="AX580" i="11" s="1"/>
  <c r="S571" i="11"/>
  <c r="AX572" i="11" s="1"/>
  <c r="S567" i="11"/>
  <c r="AX568" i="11" s="1"/>
  <c r="S569" i="11"/>
  <c r="AX570" i="11" s="1"/>
  <c r="S565" i="11"/>
  <c r="AX566" i="11" s="1"/>
  <c r="S587" i="11"/>
  <c r="AX588" i="11" s="1"/>
  <c r="S577" i="11"/>
  <c r="AX578" i="11" s="1"/>
  <c r="S561" i="11"/>
  <c r="AX562" i="11" s="1"/>
  <c r="S583" i="11"/>
  <c r="AX584" i="11" s="1"/>
  <c r="S591" i="11"/>
  <c r="AX592" i="11" s="1"/>
  <c r="S573" i="11"/>
  <c r="AX574" i="11" s="1"/>
  <c r="S557" i="11"/>
  <c r="AX558" i="11" s="1"/>
  <c r="S553" i="11"/>
  <c r="AX554" i="11" s="1"/>
  <c r="S559" i="11"/>
  <c r="AX560" i="11" s="1"/>
  <c r="T550" i="11"/>
  <c r="U551" i="11" s="1"/>
  <c r="S552" i="11"/>
  <c r="T555" i="11" l="1"/>
  <c r="T585" i="11"/>
  <c r="T563" i="11"/>
  <c r="T589" i="11"/>
  <c r="T579" i="11"/>
  <c r="T575" i="11"/>
  <c r="T581" i="11"/>
  <c r="T571" i="11"/>
  <c r="T567" i="11"/>
  <c r="T565" i="11"/>
  <c r="T569" i="11"/>
  <c r="T587" i="11"/>
  <c r="T591" i="11"/>
  <c r="T577" i="11"/>
  <c r="T583" i="11"/>
  <c r="T561" i="11"/>
  <c r="T557" i="11"/>
  <c r="T573" i="11"/>
  <c r="T553" i="11"/>
  <c r="T559" i="11"/>
  <c r="T552" i="11"/>
  <c r="U550" i="11"/>
  <c r="V551" i="11" s="1"/>
  <c r="U585" i="11" l="1"/>
  <c r="U555" i="11"/>
  <c r="U563" i="11"/>
  <c r="U579" i="11"/>
  <c r="U589" i="11"/>
  <c r="U575" i="11"/>
  <c r="U581" i="11"/>
  <c r="U571" i="11"/>
  <c r="U567" i="11"/>
  <c r="U569" i="11"/>
  <c r="U565" i="11"/>
  <c r="U577" i="11"/>
  <c r="U587" i="11"/>
  <c r="U583" i="11"/>
  <c r="U561" i="11"/>
  <c r="U557" i="11"/>
  <c r="U573" i="11"/>
  <c r="U591" i="11"/>
  <c r="U559" i="11"/>
  <c r="U553" i="11"/>
  <c r="U552" i="11"/>
  <c r="V550" i="11"/>
  <c r="W551" i="11" s="1"/>
  <c r="V585" i="11" l="1"/>
  <c r="V555" i="11"/>
  <c r="V563" i="11"/>
  <c r="V589" i="11"/>
  <c r="V575" i="11"/>
  <c r="V581" i="11"/>
  <c r="V579" i="11"/>
  <c r="V571" i="11"/>
  <c r="V567" i="11"/>
  <c r="V565" i="11"/>
  <c r="V569" i="11"/>
  <c r="V587" i="11"/>
  <c r="V577" i="11"/>
  <c r="V561" i="11"/>
  <c r="V591" i="11"/>
  <c r="V557" i="11"/>
  <c r="V583" i="11"/>
  <c r="V573" i="11"/>
  <c r="V553" i="11"/>
  <c r="V559" i="11"/>
  <c r="V552" i="11"/>
  <c r="W550" i="11"/>
  <c r="X551" i="11" s="1"/>
  <c r="W555" i="11" l="1"/>
  <c r="W585" i="11"/>
  <c r="W563" i="11"/>
  <c r="W589" i="11"/>
  <c r="W575" i="11"/>
  <c r="W581" i="11"/>
  <c r="W579" i="11"/>
  <c r="W571" i="11"/>
  <c r="W567" i="11"/>
  <c r="W565" i="11"/>
  <c r="W569" i="11"/>
  <c r="W587" i="11"/>
  <c r="W577" i="11"/>
  <c r="W583" i="11"/>
  <c r="W557" i="11"/>
  <c r="W561" i="11"/>
  <c r="W573" i="11"/>
  <c r="W591" i="11"/>
  <c r="W553" i="11"/>
  <c r="W559" i="11"/>
  <c r="W552" i="11"/>
  <c r="X550" i="11"/>
  <c r="Y551" i="11" s="1"/>
  <c r="X585" i="11" l="1"/>
  <c r="X555" i="11"/>
  <c r="X563" i="11"/>
  <c r="X589" i="11"/>
  <c r="X575" i="11"/>
  <c r="X579" i="11"/>
  <c r="X581" i="11"/>
  <c r="X571" i="11"/>
  <c r="X567" i="11"/>
  <c r="X569" i="11"/>
  <c r="X565" i="11"/>
  <c r="X577" i="11"/>
  <c r="X587" i="11"/>
  <c r="X561" i="11"/>
  <c r="X583" i="11"/>
  <c r="X557" i="11"/>
  <c r="X591" i="11"/>
  <c r="X573" i="11"/>
  <c r="X559" i="11"/>
  <c r="X553" i="11"/>
  <c r="Y550" i="11"/>
  <c r="Z551" i="11" s="1"/>
  <c r="X552" i="11"/>
  <c r="Y585" i="11" l="1"/>
  <c r="Y555" i="11"/>
  <c r="Y563" i="11"/>
  <c r="Y575" i="11"/>
  <c r="Y589" i="11"/>
  <c r="Y581" i="11"/>
  <c r="Y571" i="11"/>
  <c r="Y579" i="11"/>
  <c r="Y567" i="11"/>
  <c r="Y569" i="11"/>
  <c r="Y565" i="11"/>
  <c r="Y587" i="11"/>
  <c r="Y577" i="11"/>
  <c r="Y557" i="11"/>
  <c r="Y583" i="11"/>
  <c r="Y561" i="11"/>
  <c r="Y591" i="11"/>
  <c r="Y573" i="11"/>
  <c r="Y553" i="11"/>
  <c r="Y559" i="11"/>
  <c r="Y552" i="11"/>
  <c r="Z550" i="11"/>
  <c r="AA551" i="11" s="1"/>
  <c r="Z585" i="11" l="1"/>
  <c r="AY586" i="11" s="1"/>
  <c r="Z555" i="11"/>
  <c r="AY556" i="11" s="1"/>
  <c r="Z563" i="11"/>
  <c r="AY564" i="11" s="1"/>
  <c r="Z589" i="11"/>
  <c r="AY590" i="11" s="1"/>
  <c r="Z575" i="11"/>
  <c r="AY576" i="11" s="1"/>
  <c r="Z579" i="11"/>
  <c r="AY580" i="11" s="1"/>
  <c r="Z571" i="11"/>
  <c r="AY572" i="11" s="1"/>
  <c r="Z567" i="11"/>
  <c r="AY568" i="11" s="1"/>
  <c r="Z581" i="11"/>
  <c r="AY582" i="11" s="1"/>
  <c r="Z565" i="11"/>
  <c r="AY566" i="11" s="1"/>
  <c r="Z569" i="11"/>
  <c r="AY570" i="11" s="1"/>
  <c r="Z587" i="11"/>
  <c r="AY588" i="11" s="1"/>
  <c r="Z583" i="11"/>
  <c r="AY584" i="11" s="1"/>
  <c r="Z577" i="11"/>
  <c r="AY578" i="11" s="1"/>
  <c r="Z561" i="11"/>
  <c r="AY562" i="11" s="1"/>
  <c r="Z557" i="11"/>
  <c r="AY558" i="11" s="1"/>
  <c r="Z591" i="11"/>
  <c r="AY592" i="11" s="1"/>
  <c r="Z573" i="11"/>
  <c r="AY574" i="11" s="1"/>
  <c r="Z553" i="11"/>
  <c r="AY554" i="11" s="1"/>
  <c r="Z559" i="11"/>
  <c r="AY560" i="11" s="1"/>
  <c r="AA550" i="11"/>
  <c r="AB551" i="11" s="1"/>
  <c r="Z552" i="11"/>
  <c r="AA555" i="11" l="1"/>
  <c r="AA585" i="11"/>
  <c r="AA563" i="11"/>
  <c r="AA579" i="11"/>
  <c r="AA575" i="11"/>
  <c r="AA581" i="11"/>
  <c r="AA571" i="11"/>
  <c r="AA567" i="11"/>
  <c r="AA589" i="11"/>
  <c r="AA565" i="11"/>
  <c r="AA569" i="11"/>
  <c r="AA577" i="11"/>
  <c r="AA557" i="11"/>
  <c r="AA583" i="11"/>
  <c r="AA587" i="11"/>
  <c r="AA561" i="11"/>
  <c r="AA573" i="11"/>
  <c r="AA591" i="11"/>
  <c r="AA553" i="11"/>
  <c r="AA559" i="11"/>
  <c r="AB550" i="11"/>
  <c r="AC551" i="11" s="1"/>
  <c r="AA552" i="11"/>
  <c r="AB585" i="11" l="1"/>
  <c r="AB555" i="11"/>
  <c r="AB563" i="11"/>
  <c r="AB589" i="11"/>
  <c r="AB581" i="11"/>
  <c r="AB575" i="11"/>
  <c r="AB579" i="11"/>
  <c r="AB571" i="11"/>
  <c r="AB567" i="11"/>
  <c r="AB569" i="11"/>
  <c r="AB565" i="11"/>
  <c r="AB577" i="11"/>
  <c r="AB587" i="11"/>
  <c r="AB561" i="11"/>
  <c r="AB583" i="11"/>
  <c r="AB557" i="11"/>
  <c r="AB591" i="11"/>
  <c r="AB573" i="11"/>
  <c r="AB559" i="11"/>
  <c r="AB553" i="11"/>
  <c r="AC550" i="11"/>
  <c r="AD551" i="11" s="1"/>
  <c r="AB552" i="11"/>
  <c r="AC555" i="11" l="1"/>
  <c r="AC585" i="11"/>
  <c r="AC563" i="11"/>
  <c r="AC589" i="11"/>
  <c r="AC575" i="11"/>
  <c r="AC579" i="11"/>
  <c r="AC581" i="11"/>
  <c r="AC571" i="11"/>
  <c r="AC567" i="11"/>
  <c r="AC565" i="11"/>
  <c r="AC569" i="11"/>
  <c r="AC587" i="11"/>
  <c r="AC577" i="11"/>
  <c r="AC583" i="11"/>
  <c r="AC557" i="11"/>
  <c r="AC561" i="11"/>
  <c r="AC573" i="11"/>
  <c r="AC591" i="11"/>
  <c r="AC559" i="11"/>
  <c r="AC553" i="11"/>
  <c r="AC552" i="11"/>
  <c r="AD550" i="11"/>
  <c r="AE551" i="11" s="1"/>
  <c r="AD555" i="11" l="1"/>
  <c r="AD585" i="11"/>
  <c r="AD563" i="11"/>
  <c r="AD589" i="11"/>
  <c r="AD575" i="11"/>
  <c r="AD579" i="11"/>
  <c r="AD581" i="11"/>
  <c r="AD571" i="11"/>
  <c r="AD567" i="11"/>
  <c r="AD565" i="11"/>
  <c r="AD569" i="11"/>
  <c r="AD587" i="11"/>
  <c r="AD577" i="11"/>
  <c r="AD583" i="11"/>
  <c r="AD561" i="11"/>
  <c r="AD591" i="11"/>
  <c r="AD573" i="11"/>
  <c r="AD557" i="11"/>
  <c r="AD553" i="11"/>
  <c r="AD559" i="11"/>
  <c r="AD552" i="11"/>
  <c r="AE550" i="11"/>
  <c r="AF551" i="11" s="1"/>
  <c r="AE585" i="11" l="1"/>
  <c r="AE555" i="11"/>
  <c r="AE563" i="11"/>
  <c r="AE575" i="11"/>
  <c r="AE581" i="11"/>
  <c r="AE571" i="11"/>
  <c r="AE579" i="11"/>
  <c r="AE567" i="11"/>
  <c r="AE589" i="11"/>
  <c r="AE565" i="11"/>
  <c r="AE569" i="11"/>
  <c r="AE577" i="11"/>
  <c r="AE587" i="11"/>
  <c r="AE583" i="11"/>
  <c r="AE561" i="11"/>
  <c r="AE557" i="11"/>
  <c r="AE591" i="11"/>
  <c r="AE573" i="11"/>
  <c r="AE553" i="11"/>
  <c r="AE559" i="11"/>
  <c r="AF550" i="11"/>
  <c r="AG551" i="11" s="1"/>
  <c r="F595" i="11" s="1"/>
  <c r="AE552" i="11"/>
  <c r="AF555" i="11" l="1"/>
  <c r="AF585" i="11"/>
  <c r="AF563" i="11"/>
  <c r="AF579" i="11"/>
  <c r="AF589" i="11"/>
  <c r="AF575" i="11"/>
  <c r="AF581" i="11"/>
  <c r="AF571" i="11"/>
  <c r="AF567" i="11"/>
  <c r="AF565" i="11"/>
  <c r="AF569" i="11"/>
  <c r="AF577" i="11"/>
  <c r="AF587" i="11"/>
  <c r="AF583" i="11"/>
  <c r="AF557" i="11"/>
  <c r="AF561" i="11"/>
  <c r="AF591" i="11"/>
  <c r="AF573" i="11"/>
  <c r="AF553" i="11"/>
  <c r="AF559" i="11"/>
  <c r="AF552" i="11"/>
  <c r="AG550" i="11"/>
  <c r="AG585" i="11" l="1"/>
  <c r="AZ586" i="11" s="1"/>
  <c r="AG555" i="11"/>
  <c r="AZ556" i="11" s="1"/>
  <c r="AG563" i="11"/>
  <c r="AZ564" i="11" s="1"/>
  <c r="AG589" i="11"/>
  <c r="AZ590" i="11" s="1"/>
  <c r="AG575" i="11"/>
  <c r="AZ576" i="11" s="1"/>
  <c r="AG581" i="11"/>
  <c r="AZ582" i="11" s="1"/>
  <c r="AG579" i="11"/>
  <c r="AZ580" i="11" s="1"/>
  <c r="AG571" i="11"/>
  <c r="AZ572" i="11" s="1"/>
  <c r="AG567" i="11"/>
  <c r="AZ568" i="11" s="1"/>
  <c r="AG569" i="11"/>
  <c r="AZ570" i="11" s="1"/>
  <c r="AG565" i="11"/>
  <c r="AZ566" i="11" s="1"/>
  <c r="AG587" i="11"/>
  <c r="AZ588" i="11" s="1"/>
  <c r="AG577" i="11"/>
  <c r="AZ578" i="11" s="1"/>
  <c r="AG557" i="11"/>
  <c r="AZ558" i="11" s="1"/>
  <c r="AG583" i="11"/>
  <c r="AZ584" i="11" s="1"/>
  <c r="AG561" i="11"/>
  <c r="AZ562" i="11" s="1"/>
  <c r="AG573" i="11"/>
  <c r="AZ574" i="11" s="1"/>
  <c r="AG591" i="11"/>
  <c r="AZ592" i="11" s="1"/>
  <c r="AG559" i="11"/>
  <c r="AZ560" i="11" s="1"/>
  <c r="AG553" i="11"/>
  <c r="AZ554" i="11" s="1"/>
  <c r="AG552" i="11"/>
  <c r="F594" i="11"/>
  <c r="G595" i="11" s="1"/>
  <c r="B571" i="11" l="1"/>
  <c r="B589" i="11"/>
  <c r="B587" i="11"/>
  <c r="B565" i="11"/>
  <c r="B563" i="11"/>
  <c r="B561" i="11"/>
  <c r="B583" i="11"/>
  <c r="B591" i="11"/>
  <c r="B569" i="11"/>
  <c r="B581" i="11"/>
  <c r="B579" i="11"/>
  <c r="B573" i="11"/>
  <c r="B577" i="11"/>
  <c r="B567" i="11"/>
  <c r="B575" i="11"/>
  <c r="B585" i="11"/>
  <c r="B553" i="11"/>
  <c r="B555" i="11"/>
  <c r="B559" i="11"/>
  <c r="B557" i="11"/>
  <c r="F599" i="11"/>
  <c r="F629" i="11"/>
  <c r="F607" i="11"/>
  <c r="F615" i="11"/>
  <c r="F633" i="11"/>
  <c r="F619" i="11"/>
  <c r="F625" i="11"/>
  <c r="F623" i="11"/>
  <c r="F611" i="11"/>
  <c r="F609" i="11"/>
  <c r="F613" i="11"/>
  <c r="F621" i="11"/>
  <c r="F631" i="11"/>
  <c r="F627" i="11"/>
  <c r="F605" i="11"/>
  <c r="F601" i="11"/>
  <c r="F635" i="11"/>
  <c r="F617" i="11"/>
  <c r="F603" i="11"/>
  <c r="F597" i="11"/>
  <c r="F596" i="11"/>
  <c r="G594" i="11"/>
  <c r="H595" i="11" s="1"/>
  <c r="AH592" i="11" l="1"/>
  <c r="AM592" i="11" s="1"/>
  <c r="AN592" i="11" s="1"/>
  <c r="AA592" i="11"/>
  <c r="Q592" i="11"/>
  <c r="H592" i="11"/>
  <c r="S592" i="11"/>
  <c r="AB592" i="11"/>
  <c r="Y592" i="11"/>
  <c r="AF592" i="11"/>
  <c r="AE592" i="11"/>
  <c r="R592" i="11"/>
  <c r="L592" i="11"/>
  <c r="M592" i="11"/>
  <c r="O592" i="11"/>
  <c r="I592" i="11"/>
  <c r="V592" i="11"/>
  <c r="P592" i="11"/>
  <c r="AG592" i="11"/>
  <c r="AD592" i="11"/>
  <c r="Z592" i="11"/>
  <c r="T592" i="11"/>
  <c r="X592" i="11"/>
  <c r="F592" i="11"/>
  <c r="N592" i="11"/>
  <c r="J592" i="11"/>
  <c r="U592" i="11"/>
  <c r="K592" i="11"/>
  <c r="AC592" i="11"/>
  <c r="G592" i="11"/>
  <c r="W592" i="11"/>
  <c r="G629" i="11"/>
  <c r="G599" i="11"/>
  <c r="G607" i="11"/>
  <c r="G633" i="11"/>
  <c r="G625" i="11"/>
  <c r="G619" i="11"/>
  <c r="G623" i="11"/>
  <c r="G615" i="11"/>
  <c r="G611" i="11"/>
  <c r="G609" i="11"/>
  <c r="G613" i="11"/>
  <c r="G621" i="11"/>
  <c r="G631" i="11"/>
  <c r="G627" i="11"/>
  <c r="G605" i="11"/>
  <c r="G601" i="11"/>
  <c r="G635" i="11"/>
  <c r="G617" i="11"/>
  <c r="G597" i="11"/>
  <c r="G603" i="11"/>
  <c r="H594" i="11"/>
  <c r="I595" i="11" s="1"/>
  <c r="G596" i="11"/>
  <c r="AH591" i="11" l="1"/>
  <c r="AO592" i="11" s="1"/>
  <c r="AI591" i="11"/>
  <c r="AP592" i="11" s="1"/>
  <c r="AT592" i="11" s="1"/>
  <c r="H599" i="11"/>
  <c r="H629" i="11"/>
  <c r="H607" i="11"/>
  <c r="H633" i="11"/>
  <c r="H619" i="11"/>
  <c r="H625" i="11"/>
  <c r="H615" i="11"/>
  <c r="H623" i="11"/>
  <c r="H611" i="11"/>
  <c r="H613" i="11"/>
  <c r="H609" i="11"/>
  <c r="H621" i="11"/>
  <c r="H631" i="11"/>
  <c r="H605" i="11"/>
  <c r="H601" i="11"/>
  <c r="H627" i="11"/>
  <c r="H617" i="11"/>
  <c r="H635" i="11"/>
  <c r="H597" i="11"/>
  <c r="H603" i="11"/>
  <c r="I594" i="11"/>
  <c r="J595" i="11" s="1"/>
  <c r="H596" i="11"/>
  <c r="AS592" i="11" l="1"/>
  <c r="AR592" i="11" s="1"/>
  <c r="I629" i="11"/>
  <c r="I599" i="11"/>
  <c r="I607" i="11"/>
  <c r="I619" i="11"/>
  <c r="I623" i="11"/>
  <c r="I625" i="11"/>
  <c r="I615" i="11"/>
  <c r="I633" i="11"/>
  <c r="I611" i="11"/>
  <c r="I609" i="11"/>
  <c r="I613" i="11"/>
  <c r="I621" i="11"/>
  <c r="I601" i="11"/>
  <c r="I631" i="11"/>
  <c r="I627" i="11"/>
  <c r="I605" i="11"/>
  <c r="I635" i="11"/>
  <c r="I617" i="11"/>
  <c r="I597" i="11"/>
  <c r="I603" i="11"/>
  <c r="J594" i="11"/>
  <c r="K595" i="11" s="1"/>
  <c r="I596" i="11"/>
  <c r="J629" i="11" l="1"/>
  <c r="J599" i="11"/>
  <c r="J607" i="11"/>
  <c r="J633" i="11"/>
  <c r="J619" i="11"/>
  <c r="J623" i="11"/>
  <c r="J625" i="11"/>
  <c r="J615" i="11"/>
  <c r="J611" i="11"/>
  <c r="J609" i="11"/>
  <c r="J613" i="11"/>
  <c r="J621" i="11"/>
  <c r="J635" i="11"/>
  <c r="J631" i="11"/>
  <c r="J627" i="11"/>
  <c r="J605" i="11"/>
  <c r="J601" i="11"/>
  <c r="J617" i="11"/>
  <c r="J597" i="11"/>
  <c r="J603" i="11"/>
  <c r="K594" i="11"/>
  <c r="L595" i="11" s="1"/>
  <c r="J596" i="11"/>
  <c r="K599" i="11" l="1"/>
  <c r="K629" i="11"/>
  <c r="K607" i="11"/>
  <c r="K633" i="11"/>
  <c r="K619" i="11"/>
  <c r="K625" i="11"/>
  <c r="K615" i="11"/>
  <c r="K623" i="11"/>
  <c r="K611" i="11"/>
  <c r="K621" i="11"/>
  <c r="K609" i="11"/>
  <c r="K613" i="11"/>
  <c r="K631" i="11"/>
  <c r="K627" i="11"/>
  <c r="K605" i="11"/>
  <c r="K617" i="11"/>
  <c r="K601" i="11"/>
  <c r="K635" i="11"/>
  <c r="K597" i="11"/>
  <c r="K603" i="11"/>
  <c r="L594" i="11"/>
  <c r="M595" i="11" s="1"/>
  <c r="K596" i="11"/>
  <c r="L629" i="11" l="1"/>
  <c r="AW630" i="11" s="1"/>
  <c r="L599" i="11"/>
  <c r="AW600" i="11" s="1"/>
  <c r="L607" i="11"/>
  <c r="AW608" i="11" s="1"/>
  <c r="L633" i="11"/>
  <c r="AW634" i="11" s="1"/>
  <c r="L619" i="11"/>
  <c r="AW620" i="11" s="1"/>
  <c r="L625" i="11"/>
  <c r="AW626" i="11" s="1"/>
  <c r="L623" i="11"/>
  <c r="AW624" i="11" s="1"/>
  <c r="L615" i="11"/>
  <c r="AW616" i="11" s="1"/>
  <c r="L611" i="11"/>
  <c r="AW612" i="11" s="1"/>
  <c r="L609" i="11"/>
  <c r="AW610" i="11" s="1"/>
  <c r="L613" i="11"/>
  <c r="AW614" i="11" s="1"/>
  <c r="L621" i="11"/>
  <c r="AW622" i="11" s="1"/>
  <c r="L631" i="11"/>
  <c r="AW632" i="11" s="1"/>
  <c r="L601" i="11"/>
  <c r="AW602" i="11" s="1"/>
  <c r="L605" i="11"/>
  <c r="AW606" i="11" s="1"/>
  <c r="L627" i="11"/>
  <c r="AW628" i="11" s="1"/>
  <c r="L635" i="11"/>
  <c r="AW636" i="11" s="1"/>
  <c r="L617" i="11"/>
  <c r="AW618" i="11" s="1"/>
  <c r="L597" i="11"/>
  <c r="AW598" i="11" s="1"/>
  <c r="L603" i="11"/>
  <c r="AW604" i="11" s="1"/>
  <c r="M594" i="11"/>
  <c r="N595" i="11" s="1"/>
  <c r="L596" i="11"/>
  <c r="M599" i="11" l="1"/>
  <c r="M629" i="11"/>
  <c r="M607" i="11"/>
  <c r="M633" i="11"/>
  <c r="M619" i="11"/>
  <c r="M625" i="11"/>
  <c r="M623" i="11"/>
  <c r="M615" i="11"/>
  <c r="M611" i="11"/>
  <c r="M613" i="11"/>
  <c r="M609" i="11"/>
  <c r="M631" i="11"/>
  <c r="M621" i="11"/>
  <c r="M627" i="11"/>
  <c r="M605" i="11"/>
  <c r="M635" i="11"/>
  <c r="M617" i="11"/>
  <c r="M601" i="11"/>
  <c r="M597" i="11"/>
  <c r="M603" i="11"/>
  <c r="M596" i="11"/>
  <c r="N594" i="11"/>
  <c r="O595" i="11" s="1"/>
  <c r="N599" i="11" l="1"/>
  <c r="N629" i="11"/>
  <c r="N607" i="11"/>
  <c r="N633" i="11"/>
  <c r="N625" i="11"/>
  <c r="N619" i="11"/>
  <c r="N623" i="11"/>
  <c r="N615" i="11"/>
  <c r="N611" i="11"/>
  <c r="N609" i="11"/>
  <c r="N613" i="11"/>
  <c r="N621" i="11"/>
  <c r="N631" i="11"/>
  <c r="N605" i="11"/>
  <c r="N627" i="11"/>
  <c r="N635" i="11"/>
  <c r="N617" i="11"/>
  <c r="N601" i="11"/>
  <c r="N597" i="11"/>
  <c r="N603" i="11"/>
  <c r="O594" i="11"/>
  <c r="P595" i="11" s="1"/>
  <c r="N596" i="11"/>
  <c r="O599" i="11" l="1"/>
  <c r="O629" i="11"/>
  <c r="O607" i="11"/>
  <c r="O633" i="11"/>
  <c r="O611" i="11"/>
  <c r="O619" i="11"/>
  <c r="O625" i="11"/>
  <c r="O623" i="11"/>
  <c r="O615" i="11"/>
  <c r="O613" i="11"/>
  <c r="O609" i="11"/>
  <c r="O621" i="11"/>
  <c r="O631" i="11"/>
  <c r="O627" i="11"/>
  <c r="O605" i="11"/>
  <c r="O601" i="11"/>
  <c r="O635" i="11"/>
  <c r="O617" i="11"/>
  <c r="O597" i="11"/>
  <c r="O603" i="11"/>
  <c r="P594" i="11"/>
  <c r="Q595" i="11" s="1"/>
  <c r="O596" i="11"/>
  <c r="P629" i="11" l="1"/>
  <c r="P599" i="11"/>
  <c r="P607" i="11"/>
  <c r="P623" i="11"/>
  <c r="P633" i="11"/>
  <c r="P619" i="11"/>
  <c r="P625" i="11"/>
  <c r="P615" i="11"/>
  <c r="P611" i="11"/>
  <c r="P609" i="11"/>
  <c r="P613" i="11"/>
  <c r="P605" i="11"/>
  <c r="P621" i="11"/>
  <c r="P631" i="11"/>
  <c r="P627" i="11"/>
  <c r="P601" i="11"/>
  <c r="P617" i="11"/>
  <c r="P635" i="11"/>
  <c r="P597" i="11"/>
  <c r="P603" i="11"/>
  <c r="Q594" i="11"/>
  <c r="R595" i="11" s="1"/>
  <c r="P596" i="11"/>
  <c r="Q599" i="11" l="1"/>
  <c r="Q629" i="11"/>
  <c r="Q623" i="11"/>
  <c r="Q607" i="11"/>
  <c r="Q633" i="11"/>
  <c r="Q619" i="11"/>
  <c r="Q625" i="11"/>
  <c r="Q615" i="11"/>
  <c r="Q611" i="11"/>
  <c r="Q609" i="11"/>
  <c r="Q613" i="11"/>
  <c r="Q635" i="11"/>
  <c r="Q631" i="11"/>
  <c r="Q621" i="11"/>
  <c r="Q627" i="11"/>
  <c r="Q605" i="11"/>
  <c r="Q601" i="11"/>
  <c r="Q617" i="11"/>
  <c r="Q597" i="11"/>
  <c r="Q603" i="11"/>
  <c r="Q596" i="11"/>
  <c r="R594" i="11"/>
  <c r="S595" i="11" s="1"/>
  <c r="R599" i="11" l="1"/>
  <c r="R629" i="11"/>
  <c r="R607" i="11"/>
  <c r="R633" i="11"/>
  <c r="R619" i="11"/>
  <c r="R625" i="11"/>
  <c r="R623" i="11"/>
  <c r="R615" i="11"/>
  <c r="R611" i="11"/>
  <c r="R609" i="11"/>
  <c r="R613" i="11"/>
  <c r="R631" i="11"/>
  <c r="R621" i="11"/>
  <c r="R635" i="11"/>
  <c r="R605" i="11"/>
  <c r="R601" i="11"/>
  <c r="R627" i="11"/>
  <c r="R617" i="11"/>
  <c r="R603" i="11"/>
  <c r="R597" i="11"/>
  <c r="R596" i="11"/>
  <c r="S594" i="11"/>
  <c r="T595" i="11" s="1"/>
  <c r="S629" i="11" l="1"/>
  <c r="AX630" i="11" s="1"/>
  <c r="S599" i="11"/>
  <c r="AX600" i="11" s="1"/>
  <c r="S607" i="11"/>
  <c r="AX608" i="11" s="1"/>
  <c r="S633" i="11"/>
  <c r="AX634" i="11" s="1"/>
  <c r="S619" i="11"/>
  <c r="AX620" i="11" s="1"/>
  <c r="S625" i="11"/>
  <c r="AX626" i="11" s="1"/>
  <c r="S623" i="11"/>
  <c r="AX624" i="11" s="1"/>
  <c r="S615" i="11"/>
  <c r="AX616" i="11" s="1"/>
  <c r="S611" i="11"/>
  <c r="AX612" i="11" s="1"/>
  <c r="S613" i="11"/>
  <c r="AX614" i="11" s="1"/>
  <c r="S609" i="11"/>
  <c r="AX610" i="11" s="1"/>
  <c r="S621" i="11"/>
  <c r="AX622" i="11" s="1"/>
  <c r="S631" i="11"/>
  <c r="AX632" i="11" s="1"/>
  <c r="S605" i="11"/>
  <c r="AX606" i="11" s="1"/>
  <c r="S601" i="11"/>
  <c r="AX602" i="11" s="1"/>
  <c r="S627" i="11"/>
  <c r="AX628" i="11" s="1"/>
  <c r="S635" i="11"/>
  <c r="AX636" i="11" s="1"/>
  <c r="S617" i="11"/>
  <c r="AX618" i="11" s="1"/>
  <c r="S597" i="11"/>
  <c r="AX598" i="11" s="1"/>
  <c r="S603" i="11"/>
  <c r="AX604" i="11" s="1"/>
  <c r="T594" i="11"/>
  <c r="U595" i="11" s="1"/>
  <c r="S596" i="11"/>
  <c r="T629" i="11" l="1"/>
  <c r="T599" i="11"/>
  <c r="T607" i="11"/>
  <c r="T623" i="11"/>
  <c r="T633" i="11"/>
  <c r="T619" i="11"/>
  <c r="T611" i="11"/>
  <c r="T625" i="11"/>
  <c r="T615" i="11"/>
  <c r="T609" i="11"/>
  <c r="T613" i="11"/>
  <c r="T605" i="11"/>
  <c r="T621" i="11"/>
  <c r="T631" i="11"/>
  <c r="T627" i="11"/>
  <c r="T635" i="11"/>
  <c r="T617" i="11"/>
  <c r="T601" i="11"/>
  <c r="T597" i="11"/>
  <c r="T603" i="11"/>
  <c r="U594" i="11"/>
  <c r="V595" i="11" s="1"/>
  <c r="T596" i="11"/>
  <c r="U629" i="11" l="1"/>
  <c r="U599" i="11"/>
  <c r="U607" i="11"/>
  <c r="U633" i="11"/>
  <c r="U619" i="11"/>
  <c r="U623" i="11"/>
  <c r="U625" i="11"/>
  <c r="U615" i="11"/>
  <c r="U611" i="11"/>
  <c r="U609" i="11"/>
  <c r="U613" i="11"/>
  <c r="U631" i="11"/>
  <c r="U621" i="11"/>
  <c r="U627" i="11"/>
  <c r="U605" i="11"/>
  <c r="U601" i="11"/>
  <c r="U635" i="11"/>
  <c r="U617" i="11"/>
  <c r="U603" i="11"/>
  <c r="U597" i="11"/>
  <c r="U596" i="11"/>
  <c r="V594" i="11"/>
  <c r="W595" i="11" s="1"/>
  <c r="V599" i="11" l="1"/>
  <c r="V629" i="11"/>
  <c r="V607" i="11"/>
  <c r="V633" i="11"/>
  <c r="V625" i="11"/>
  <c r="V615" i="11"/>
  <c r="V623" i="11"/>
  <c r="V619" i="11"/>
  <c r="V611" i="11"/>
  <c r="V609" i="11"/>
  <c r="V613" i="11"/>
  <c r="V621" i="11"/>
  <c r="V631" i="11"/>
  <c r="V627" i="11"/>
  <c r="V605" i="11"/>
  <c r="V601" i="11"/>
  <c r="V617" i="11"/>
  <c r="V635" i="11"/>
  <c r="V597" i="11"/>
  <c r="V603" i="11"/>
  <c r="V596" i="11"/>
  <c r="W594" i="11"/>
  <c r="X595" i="11" s="1"/>
  <c r="W629" i="11" l="1"/>
  <c r="W599" i="11"/>
  <c r="W607" i="11"/>
  <c r="W633" i="11"/>
  <c r="W619" i="11"/>
  <c r="W615" i="11"/>
  <c r="W623" i="11"/>
  <c r="W611" i="11"/>
  <c r="W625" i="11"/>
  <c r="W609" i="11"/>
  <c r="W613" i="11"/>
  <c r="W601" i="11"/>
  <c r="W631" i="11"/>
  <c r="W621" i="11"/>
  <c r="W627" i="11"/>
  <c r="W605" i="11"/>
  <c r="W617" i="11"/>
  <c r="W635" i="11"/>
  <c r="W603" i="11"/>
  <c r="W597" i="11"/>
  <c r="X594" i="11"/>
  <c r="Y595" i="11" s="1"/>
  <c r="W596" i="11"/>
  <c r="X599" i="11" l="1"/>
  <c r="X629" i="11"/>
  <c r="X607" i="11"/>
  <c r="X633" i="11"/>
  <c r="X615" i="11"/>
  <c r="X619" i="11"/>
  <c r="X623" i="11"/>
  <c r="X625" i="11"/>
  <c r="X611" i="11"/>
  <c r="X613" i="11"/>
  <c r="X609" i="11"/>
  <c r="X621" i="11"/>
  <c r="X631" i="11"/>
  <c r="X601" i="11"/>
  <c r="X627" i="11"/>
  <c r="X605" i="11"/>
  <c r="X635" i="11"/>
  <c r="X617" i="11"/>
  <c r="X603" i="11"/>
  <c r="X597" i="11"/>
  <c r="Y594" i="11"/>
  <c r="Z595" i="11" s="1"/>
  <c r="X596" i="11"/>
  <c r="Y629" i="11" l="1"/>
  <c r="Y599" i="11"/>
  <c r="Y607" i="11"/>
  <c r="Y633" i="11"/>
  <c r="Y625" i="11"/>
  <c r="Y619" i="11"/>
  <c r="Y615" i="11"/>
  <c r="Y623" i="11"/>
  <c r="Y611" i="11"/>
  <c r="Y613" i="11"/>
  <c r="Y605" i="11"/>
  <c r="Y609" i="11"/>
  <c r="Y621" i="11"/>
  <c r="Y631" i="11"/>
  <c r="Y627" i="11"/>
  <c r="Y635" i="11"/>
  <c r="Y601" i="11"/>
  <c r="Y617" i="11"/>
  <c r="Y597" i="11"/>
  <c r="Y603" i="11"/>
  <c r="Y596" i="11"/>
  <c r="Z594" i="11"/>
  <c r="AA595" i="11" s="1"/>
  <c r="Z629" i="11" l="1"/>
  <c r="AY630" i="11" s="1"/>
  <c r="Z599" i="11"/>
  <c r="AY600" i="11" s="1"/>
  <c r="Z607" i="11"/>
  <c r="AY608" i="11" s="1"/>
  <c r="Z633" i="11"/>
  <c r="AY634" i="11" s="1"/>
  <c r="Z615" i="11"/>
  <c r="AY616" i="11" s="1"/>
  <c r="Z619" i="11"/>
  <c r="AY620" i="11" s="1"/>
  <c r="Z623" i="11"/>
  <c r="AY624" i="11" s="1"/>
  <c r="Z625" i="11"/>
  <c r="AY626" i="11" s="1"/>
  <c r="Z611" i="11"/>
  <c r="AY612" i="11" s="1"/>
  <c r="Z613" i="11"/>
  <c r="AY614" i="11" s="1"/>
  <c r="Z609" i="11"/>
  <c r="AY610" i="11" s="1"/>
  <c r="Z621" i="11"/>
  <c r="AY622" i="11" s="1"/>
  <c r="Z631" i="11"/>
  <c r="AY632" i="11" s="1"/>
  <c r="Z601" i="11"/>
  <c r="AY602" i="11" s="1"/>
  <c r="Z627" i="11"/>
  <c r="AY628" i="11" s="1"/>
  <c r="Z605" i="11"/>
  <c r="AY606" i="11" s="1"/>
  <c r="Z635" i="11"/>
  <c r="AY636" i="11" s="1"/>
  <c r="Z617" i="11"/>
  <c r="AY618" i="11" s="1"/>
  <c r="Z597" i="11"/>
  <c r="AY598" i="11" s="1"/>
  <c r="Z603" i="11"/>
  <c r="AY604" i="11" s="1"/>
  <c r="Z596" i="11"/>
  <c r="AA594" i="11"/>
  <c r="AB595" i="11" s="1"/>
  <c r="AA629" i="11" l="1"/>
  <c r="AA599" i="11"/>
  <c r="AA607" i="11"/>
  <c r="AA623" i="11"/>
  <c r="AA633" i="11"/>
  <c r="AA619" i="11"/>
  <c r="AA625" i="11"/>
  <c r="AA615" i="11"/>
  <c r="AA611" i="11"/>
  <c r="AA609" i="11"/>
  <c r="AA613" i="11"/>
  <c r="AA605" i="11"/>
  <c r="AA621" i="11"/>
  <c r="AA631" i="11"/>
  <c r="AA601" i="11"/>
  <c r="AA627" i="11"/>
  <c r="AA635" i="11"/>
  <c r="AA617" i="11"/>
  <c r="AA603" i="11"/>
  <c r="AA597" i="11"/>
  <c r="AB594" i="11"/>
  <c r="AC595" i="11" s="1"/>
  <c r="AA596" i="11"/>
  <c r="AB629" i="11" l="1"/>
  <c r="AB599" i="11"/>
  <c r="AB607" i="11"/>
  <c r="AB633" i="11"/>
  <c r="AB619" i="11"/>
  <c r="AB625" i="11"/>
  <c r="AB623" i="11"/>
  <c r="AB611" i="11"/>
  <c r="AB615" i="11"/>
  <c r="AB609" i="11"/>
  <c r="AB613" i="11"/>
  <c r="AB631" i="11"/>
  <c r="AB621" i="11"/>
  <c r="AB605" i="11"/>
  <c r="AB601" i="11"/>
  <c r="AB627" i="11"/>
  <c r="AB635" i="11"/>
  <c r="AB617" i="11"/>
  <c r="AB597" i="11"/>
  <c r="AB603" i="11"/>
  <c r="AC594" i="11"/>
  <c r="AD595" i="11" s="1"/>
  <c r="AB596" i="11"/>
  <c r="AC599" i="11" l="1"/>
  <c r="AC629" i="11"/>
  <c r="AC607" i="11"/>
  <c r="AC623" i="11"/>
  <c r="AC633" i="11"/>
  <c r="AC619" i="11"/>
  <c r="AC625" i="11"/>
  <c r="AC615" i="11"/>
  <c r="AC611" i="11"/>
  <c r="AC605" i="11"/>
  <c r="AC613" i="11"/>
  <c r="AC609" i="11"/>
  <c r="AC621" i="11"/>
  <c r="AC631" i="11"/>
  <c r="AC627" i="11"/>
  <c r="AC601" i="11"/>
  <c r="AC635" i="11"/>
  <c r="AC617" i="11"/>
  <c r="AC603" i="11"/>
  <c r="AC597" i="11"/>
  <c r="AC596" i="11"/>
  <c r="AD594" i="11"/>
  <c r="AE595" i="11" s="1"/>
  <c r="AD629" i="11" l="1"/>
  <c r="AD599" i="11"/>
  <c r="AD607" i="11"/>
  <c r="AD619" i="11"/>
  <c r="AD623" i="11"/>
  <c r="AD615" i="11"/>
  <c r="AD611" i="11"/>
  <c r="AD633" i="11"/>
  <c r="AD625" i="11"/>
  <c r="AD613" i="11"/>
  <c r="AD609" i="11"/>
  <c r="AD631" i="11"/>
  <c r="AD621" i="11"/>
  <c r="AD627" i="11"/>
  <c r="AD605" i="11"/>
  <c r="AD617" i="11"/>
  <c r="AD601" i="11"/>
  <c r="AD635" i="11"/>
  <c r="AD597" i="11"/>
  <c r="AD603" i="11"/>
  <c r="AE594" i="11"/>
  <c r="AF595" i="11" s="1"/>
  <c r="AD596" i="11"/>
  <c r="AE599" i="11" l="1"/>
  <c r="AE629" i="11"/>
  <c r="AE607" i="11"/>
  <c r="AE623" i="11"/>
  <c r="AE633" i="11"/>
  <c r="AE619" i="11"/>
  <c r="AE625" i="11"/>
  <c r="AE615" i="11"/>
  <c r="AE611" i="11"/>
  <c r="AE609" i="11"/>
  <c r="AE613" i="11"/>
  <c r="AE631" i="11"/>
  <c r="AE621" i="11"/>
  <c r="AE627" i="11"/>
  <c r="AE601" i="11"/>
  <c r="AE605" i="11"/>
  <c r="AE617" i="11"/>
  <c r="AE635" i="11"/>
  <c r="AE597" i="11"/>
  <c r="AE603" i="11"/>
  <c r="AF594" i="11"/>
  <c r="AG595" i="11" s="1"/>
  <c r="F639" i="11" s="1"/>
  <c r="AE596" i="11"/>
  <c r="AF629" i="11" l="1"/>
  <c r="AF599" i="11"/>
  <c r="AF607" i="11"/>
  <c r="AF633" i="11"/>
  <c r="AF619" i="11"/>
  <c r="AF623" i="11"/>
  <c r="AF615" i="11"/>
  <c r="AF611" i="11"/>
  <c r="AF625" i="11"/>
  <c r="AF609" i="11"/>
  <c r="AF613" i="11"/>
  <c r="AF621" i="11"/>
  <c r="AF631" i="11"/>
  <c r="AF605" i="11"/>
  <c r="AF627" i="11"/>
  <c r="AF601" i="11"/>
  <c r="AF617" i="11"/>
  <c r="AF635" i="11"/>
  <c r="AF603" i="11"/>
  <c r="AF597" i="11"/>
  <c r="AG594" i="11"/>
  <c r="AF596" i="11"/>
  <c r="AG599" i="11" l="1"/>
  <c r="AZ600" i="11" s="1"/>
  <c r="AG629" i="11"/>
  <c r="AZ630" i="11" s="1"/>
  <c r="AG607" i="11"/>
  <c r="AZ608" i="11" s="1"/>
  <c r="AG633" i="11"/>
  <c r="AZ634" i="11" s="1"/>
  <c r="AG619" i="11"/>
  <c r="AZ620" i="11" s="1"/>
  <c r="AG625" i="11"/>
  <c r="AZ626" i="11" s="1"/>
  <c r="AG615" i="11"/>
  <c r="AZ616" i="11" s="1"/>
  <c r="AG623" i="11"/>
  <c r="AZ624" i="11" s="1"/>
  <c r="AG611" i="11"/>
  <c r="AZ612" i="11" s="1"/>
  <c r="AG609" i="11"/>
  <c r="AZ610" i="11" s="1"/>
  <c r="AG613" i="11"/>
  <c r="AZ614" i="11" s="1"/>
  <c r="AG621" i="11"/>
  <c r="AZ622" i="11" s="1"/>
  <c r="AG631" i="11"/>
  <c r="AZ632" i="11" s="1"/>
  <c r="AG605" i="11"/>
  <c r="AZ606" i="11" s="1"/>
  <c r="AG601" i="11"/>
  <c r="AZ602" i="11" s="1"/>
  <c r="AG627" i="11"/>
  <c r="AZ628" i="11" s="1"/>
  <c r="AG617" i="11"/>
  <c r="AZ618" i="11" s="1"/>
  <c r="AG635" i="11"/>
  <c r="AZ636" i="11" s="1"/>
  <c r="AG597" i="11"/>
  <c r="AZ598" i="11" s="1"/>
  <c r="AG603" i="11"/>
  <c r="AZ604" i="11" s="1"/>
  <c r="AG596" i="11"/>
  <c r="F638" i="11"/>
  <c r="G639" i="11" s="1"/>
  <c r="B627" i="11" l="1"/>
  <c r="B621" i="11"/>
  <c r="B623" i="11"/>
  <c r="B633" i="11"/>
  <c r="B613" i="11"/>
  <c r="B615" i="11"/>
  <c r="B607" i="11"/>
  <c r="B635" i="11"/>
  <c r="B605" i="11"/>
  <c r="B609" i="11"/>
  <c r="B625" i="11"/>
  <c r="B629" i="11"/>
  <c r="B617" i="11"/>
  <c r="B631" i="11"/>
  <c r="B611" i="11"/>
  <c r="B619" i="11"/>
  <c r="B597" i="11"/>
  <c r="B599" i="11"/>
  <c r="B603" i="11"/>
  <c r="B601" i="11"/>
  <c r="F673" i="11"/>
  <c r="F643" i="11"/>
  <c r="F651" i="11"/>
  <c r="F677" i="11"/>
  <c r="F663" i="11"/>
  <c r="F669" i="11"/>
  <c r="F655" i="11"/>
  <c r="F659" i="11"/>
  <c r="F667" i="11"/>
  <c r="F657" i="11"/>
  <c r="F653" i="11"/>
  <c r="F665" i="11"/>
  <c r="F675" i="11"/>
  <c r="F679" i="11"/>
  <c r="F649" i="11"/>
  <c r="F671" i="11"/>
  <c r="F645" i="11"/>
  <c r="F661" i="11"/>
  <c r="F647" i="11"/>
  <c r="F641" i="11"/>
  <c r="F640" i="11"/>
  <c r="G638" i="11"/>
  <c r="H639" i="11" s="1"/>
  <c r="AH636" i="11" l="1"/>
  <c r="AM636" i="11" s="1"/>
  <c r="AN636" i="11" s="1"/>
  <c r="AA636" i="11"/>
  <c r="V636" i="11"/>
  <c r="P636" i="11"/>
  <c r="Q636" i="11"/>
  <c r="AD636" i="11"/>
  <c r="X636" i="11"/>
  <c r="Y636" i="11"/>
  <c r="F636" i="11"/>
  <c r="G636" i="11"/>
  <c r="AB636" i="11"/>
  <c r="N636" i="11"/>
  <c r="H636" i="11"/>
  <c r="AE636" i="11"/>
  <c r="O636" i="11"/>
  <c r="AF636" i="11"/>
  <c r="AG636" i="11"/>
  <c r="W636" i="11"/>
  <c r="M636" i="11"/>
  <c r="J636" i="11"/>
  <c r="S636" i="11"/>
  <c r="I636" i="11"/>
  <c r="K636" i="11"/>
  <c r="U636" i="11"/>
  <c r="R636" i="11"/>
  <c r="L636" i="11"/>
  <c r="AC636" i="11"/>
  <c r="Z636" i="11"/>
  <c r="T636" i="11"/>
  <c r="G643" i="11"/>
  <c r="G673" i="11"/>
  <c r="G651" i="11"/>
  <c r="G677" i="11"/>
  <c r="G663" i="11"/>
  <c r="G669" i="11"/>
  <c r="G667" i="11"/>
  <c r="G659" i="11"/>
  <c r="G655" i="11"/>
  <c r="G653" i="11"/>
  <c r="G657" i="11"/>
  <c r="G665" i="11"/>
  <c r="G675" i="11"/>
  <c r="G671" i="11"/>
  <c r="G649" i="11"/>
  <c r="G645" i="11"/>
  <c r="G661" i="11"/>
  <c r="G679" i="11"/>
  <c r="G641" i="11"/>
  <c r="G647" i="11"/>
  <c r="G640" i="11"/>
  <c r="H638" i="11"/>
  <c r="I639" i="11" s="1"/>
  <c r="AI635" i="11" l="1"/>
  <c r="AP636" i="11" s="1"/>
  <c r="AT636" i="11" s="1"/>
  <c r="AH635" i="11"/>
  <c r="AO636" i="11" s="1"/>
  <c r="H673" i="11"/>
  <c r="H643" i="11"/>
  <c r="H651" i="11"/>
  <c r="H663" i="11"/>
  <c r="H677" i="11"/>
  <c r="H669" i="11"/>
  <c r="H667" i="11"/>
  <c r="H659" i="11"/>
  <c r="H655" i="11"/>
  <c r="H653" i="11"/>
  <c r="H657" i="11"/>
  <c r="H675" i="11"/>
  <c r="H665" i="11"/>
  <c r="H649" i="11"/>
  <c r="H679" i="11"/>
  <c r="H671" i="11"/>
  <c r="H645" i="11"/>
  <c r="H661" i="11"/>
  <c r="H641" i="11"/>
  <c r="H647" i="11"/>
  <c r="I638" i="11"/>
  <c r="J639" i="11" s="1"/>
  <c r="H640" i="11"/>
  <c r="AS636" i="11" l="1"/>
  <c r="AR636" i="11" s="1"/>
  <c r="I673" i="11"/>
  <c r="I643" i="11"/>
  <c r="I651" i="11"/>
  <c r="I677" i="11"/>
  <c r="I663" i="11"/>
  <c r="I669" i="11"/>
  <c r="I659" i="11"/>
  <c r="I667" i="11"/>
  <c r="I655" i="11"/>
  <c r="I657" i="11"/>
  <c r="I653" i="11"/>
  <c r="I665" i="11"/>
  <c r="I675" i="11"/>
  <c r="I649" i="11"/>
  <c r="I645" i="11"/>
  <c r="I671" i="11"/>
  <c r="I679" i="11"/>
  <c r="I661" i="11"/>
  <c r="I641" i="11"/>
  <c r="I647" i="11"/>
  <c r="I640" i="11"/>
  <c r="J638" i="11"/>
  <c r="K639" i="11" s="1"/>
  <c r="J673" i="11" l="1"/>
  <c r="J643" i="11"/>
  <c r="J651" i="11"/>
  <c r="J667" i="11"/>
  <c r="J677" i="11"/>
  <c r="J663" i="11"/>
  <c r="J669" i="11"/>
  <c r="J659" i="11"/>
  <c r="J655" i="11"/>
  <c r="J653" i="11"/>
  <c r="J657" i="11"/>
  <c r="J675" i="11"/>
  <c r="J665" i="11"/>
  <c r="J645" i="11"/>
  <c r="J649" i="11"/>
  <c r="J671" i="11"/>
  <c r="J679" i="11"/>
  <c r="J661" i="11"/>
  <c r="J641" i="11"/>
  <c r="J647" i="11"/>
  <c r="J640" i="11"/>
  <c r="K638" i="11"/>
  <c r="L639" i="11" s="1"/>
  <c r="K643" i="11" l="1"/>
  <c r="K673" i="11"/>
  <c r="K651" i="11"/>
  <c r="K677" i="11"/>
  <c r="K663" i="11"/>
  <c r="K669" i="11"/>
  <c r="K659" i="11"/>
  <c r="K667" i="11"/>
  <c r="K655" i="11"/>
  <c r="K653" i="11"/>
  <c r="K657" i="11"/>
  <c r="K665" i="11"/>
  <c r="K675" i="11"/>
  <c r="K649" i="11"/>
  <c r="K671" i="11"/>
  <c r="K679" i="11"/>
  <c r="K645" i="11"/>
  <c r="K661" i="11"/>
  <c r="K641" i="11"/>
  <c r="K647" i="11"/>
  <c r="L638" i="11"/>
  <c r="M639" i="11" s="1"/>
  <c r="K640" i="11"/>
  <c r="L673" i="11" l="1"/>
  <c r="AW674" i="11" s="1"/>
  <c r="L643" i="11"/>
  <c r="AW644" i="11" s="1"/>
  <c r="L651" i="11"/>
  <c r="AW652" i="11" s="1"/>
  <c r="L677" i="11"/>
  <c r="AW678" i="11" s="1"/>
  <c r="L669" i="11"/>
  <c r="AW670" i="11" s="1"/>
  <c r="L659" i="11"/>
  <c r="AW660" i="11" s="1"/>
  <c r="L667" i="11"/>
  <c r="AW668" i="11" s="1"/>
  <c r="L663" i="11"/>
  <c r="AW664" i="11" s="1"/>
  <c r="L655" i="11"/>
  <c r="AW656" i="11" s="1"/>
  <c r="L649" i="11"/>
  <c r="AW650" i="11" s="1"/>
  <c r="L653" i="11"/>
  <c r="AW654" i="11" s="1"/>
  <c r="L657" i="11"/>
  <c r="AW658" i="11" s="1"/>
  <c r="L675" i="11"/>
  <c r="AW676" i="11" s="1"/>
  <c r="L665" i="11"/>
  <c r="AW666" i="11" s="1"/>
  <c r="L671" i="11"/>
  <c r="AW672" i="11" s="1"/>
  <c r="L645" i="11"/>
  <c r="AW646" i="11" s="1"/>
  <c r="L679" i="11"/>
  <c r="AW680" i="11" s="1"/>
  <c r="L661" i="11"/>
  <c r="AW662" i="11" s="1"/>
  <c r="L641" i="11"/>
  <c r="AW642" i="11" s="1"/>
  <c r="L647" i="11"/>
  <c r="AW648" i="11" s="1"/>
  <c r="L640" i="11"/>
  <c r="M638" i="11"/>
  <c r="N639" i="11" s="1"/>
  <c r="M643" i="11" l="1"/>
  <c r="M673" i="11"/>
  <c r="M651" i="11"/>
  <c r="M677" i="11"/>
  <c r="M663" i="11"/>
  <c r="M669" i="11"/>
  <c r="M667" i="11"/>
  <c r="M659" i="11"/>
  <c r="M655" i="11"/>
  <c r="M653" i="11"/>
  <c r="M657" i="11"/>
  <c r="M665" i="11"/>
  <c r="M679" i="11"/>
  <c r="M675" i="11"/>
  <c r="M671" i="11"/>
  <c r="M649" i="11"/>
  <c r="M661" i="11"/>
  <c r="M645" i="11"/>
  <c r="M641" i="11"/>
  <c r="M647" i="11"/>
  <c r="N638" i="11"/>
  <c r="O639" i="11" s="1"/>
  <c r="M640" i="11"/>
  <c r="N673" i="11" l="1"/>
  <c r="N643" i="11"/>
  <c r="N651" i="11"/>
  <c r="N663" i="11"/>
  <c r="N669" i="11"/>
  <c r="N659" i="11"/>
  <c r="N667" i="11"/>
  <c r="N655" i="11"/>
  <c r="N677" i="11"/>
  <c r="N657" i="11"/>
  <c r="N653" i="11"/>
  <c r="N665" i="11"/>
  <c r="N675" i="11"/>
  <c r="N671" i="11"/>
  <c r="N649" i="11"/>
  <c r="N645" i="11"/>
  <c r="N661" i="11"/>
  <c r="N679" i="11"/>
  <c r="N641" i="11"/>
  <c r="N647" i="11"/>
  <c r="N640" i="11"/>
  <c r="O638" i="11"/>
  <c r="P639" i="11" s="1"/>
  <c r="O673" i="11" l="1"/>
  <c r="O643" i="11"/>
  <c r="O651" i="11"/>
  <c r="O659" i="11"/>
  <c r="O677" i="11"/>
  <c r="O663" i="11"/>
  <c r="O669" i="11"/>
  <c r="O667" i="11"/>
  <c r="O655" i="11"/>
  <c r="O657" i="11"/>
  <c r="O653" i="11"/>
  <c r="O665" i="11"/>
  <c r="O675" i="11"/>
  <c r="O671" i="11"/>
  <c r="O649" i="11"/>
  <c r="O645" i="11"/>
  <c r="O661" i="11"/>
  <c r="O679" i="11"/>
  <c r="O647" i="11"/>
  <c r="O641" i="11"/>
  <c r="O640" i="11"/>
  <c r="P638" i="11"/>
  <c r="Q639" i="11" s="1"/>
  <c r="P673" i="11" l="1"/>
  <c r="P643" i="11"/>
  <c r="P651" i="11"/>
  <c r="P663" i="11"/>
  <c r="P669" i="11"/>
  <c r="P667" i="11"/>
  <c r="P659" i="11"/>
  <c r="P655" i="11"/>
  <c r="P677" i="11"/>
  <c r="P653" i="11"/>
  <c r="P657" i="11"/>
  <c r="P649" i="11"/>
  <c r="P671" i="11"/>
  <c r="P665" i="11"/>
  <c r="P675" i="11"/>
  <c r="P645" i="11"/>
  <c r="P679" i="11"/>
  <c r="P661" i="11"/>
  <c r="P647" i="11"/>
  <c r="P641" i="11"/>
  <c r="P640" i="11"/>
  <c r="Q638" i="11"/>
  <c r="R639" i="11" s="1"/>
  <c r="Q673" i="11" l="1"/>
  <c r="Q643" i="11"/>
  <c r="Q651" i="11"/>
  <c r="Q677" i="11"/>
  <c r="Q663" i="11"/>
  <c r="Q669" i="11"/>
  <c r="Q667" i="11"/>
  <c r="Q659" i="11"/>
  <c r="Q655" i="11"/>
  <c r="Q653" i="11"/>
  <c r="Q657" i="11"/>
  <c r="Q665" i="11"/>
  <c r="Q675" i="11"/>
  <c r="Q671" i="11"/>
  <c r="Q649" i="11"/>
  <c r="Q645" i="11"/>
  <c r="Q661" i="11"/>
  <c r="Q679" i="11"/>
  <c r="Q641" i="11"/>
  <c r="Q647" i="11"/>
  <c r="R638" i="11"/>
  <c r="S639" i="11" s="1"/>
  <c r="Q640" i="11"/>
  <c r="R643" i="11" l="1"/>
  <c r="R673" i="11"/>
  <c r="R651" i="11"/>
  <c r="R677" i="11"/>
  <c r="R663" i="11"/>
  <c r="R669" i="11"/>
  <c r="R659" i="11"/>
  <c r="R667" i="11"/>
  <c r="R655" i="11"/>
  <c r="R653" i="11"/>
  <c r="R657" i="11"/>
  <c r="R665" i="11"/>
  <c r="R675" i="11"/>
  <c r="R671" i="11"/>
  <c r="R649" i="11"/>
  <c r="R645" i="11"/>
  <c r="R679" i="11"/>
  <c r="R661" i="11"/>
  <c r="R641" i="11"/>
  <c r="R647" i="11"/>
  <c r="S638" i="11"/>
  <c r="T639" i="11" s="1"/>
  <c r="R640" i="11"/>
  <c r="S673" i="11" l="1"/>
  <c r="AX674" i="11" s="1"/>
  <c r="S643" i="11"/>
  <c r="AX644" i="11" s="1"/>
  <c r="S651" i="11"/>
  <c r="AX652" i="11" s="1"/>
  <c r="S677" i="11"/>
  <c r="AX678" i="11" s="1"/>
  <c r="S663" i="11"/>
  <c r="AX664" i="11" s="1"/>
  <c r="S667" i="11"/>
  <c r="AX668" i="11" s="1"/>
  <c r="S669" i="11"/>
  <c r="AX670" i="11" s="1"/>
  <c r="S659" i="11"/>
  <c r="AX660" i="11" s="1"/>
  <c r="S655" i="11"/>
  <c r="AX656" i="11" s="1"/>
  <c r="S653" i="11"/>
  <c r="AX654" i="11" s="1"/>
  <c r="S657" i="11"/>
  <c r="AX658" i="11" s="1"/>
  <c r="S665" i="11"/>
  <c r="AX666" i="11" s="1"/>
  <c r="S675" i="11"/>
  <c r="AX676" i="11" s="1"/>
  <c r="S671" i="11"/>
  <c r="AX672" i="11" s="1"/>
  <c r="S649" i="11"/>
  <c r="AX650" i="11" s="1"/>
  <c r="S645" i="11"/>
  <c r="AX646" i="11" s="1"/>
  <c r="S661" i="11"/>
  <c r="AX662" i="11" s="1"/>
  <c r="S679" i="11"/>
  <c r="AX680" i="11" s="1"/>
  <c r="S647" i="11"/>
  <c r="AX648" i="11" s="1"/>
  <c r="S641" i="11"/>
  <c r="AX642" i="11" s="1"/>
  <c r="S640" i="11"/>
  <c r="T638" i="11"/>
  <c r="U639" i="11" s="1"/>
  <c r="T643" i="11" l="1"/>
  <c r="T673" i="11"/>
  <c r="T651" i="11"/>
  <c r="T677" i="11"/>
  <c r="T663" i="11"/>
  <c r="T669" i="11"/>
  <c r="T667" i="11"/>
  <c r="T659" i="11"/>
  <c r="T655" i="11"/>
  <c r="T653" i="11"/>
  <c r="T657" i="11"/>
  <c r="T675" i="11"/>
  <c r="T665" i="11"/>
  <c r="T649" i="11"/>
  <c r="T671" i="11"/>
  <c r="T645" i="11"/>
  <c r="T679" i="11"/>
  <c r="T661" i="11"/>
  <c r="T647" i="11"/>
  <c r="T641" i="11"/>
  <c r="T640" i="11"/>
  <c r="U638" i="11"/>
  <c r="V639" i="11" s="1"/>
  <c r="U673" i="11" l="1"/>
  <c r="U643" i="11"/>
  <c r="U651" i="11"/>
  <c r="U677" i="11"/>
  <c r="U667" i="11"/>
  <c r="U669" i="11"/>
  <c r="U659" i="11"/>
  <c r="U655" i="11"/>
  <c r="U663" i="11"/>
  <c r="U657" i="11"/>
  <c r="U653" i="11"/>
  <c r="U665" i="11"/>
  <c r="U675" i="11"/>
  <c r="U671" i="11"/>
  <c r="U649" i="11"/>
  <c r="U645" i="11"/>
  <c r="U679" i="11"/>
  <c r="U661" i="11"/>
  <c r="U641" i="11"/>
  <c r="U647" i="11"/>
  <c r="V638" i="11"/>
  <c r="W639" i="11" s="1"/>
  <c r="U640" i="11"/>
  <c r="V673" i="11" l="1"/>
  <c r="V643" i="11"/>
  <c r="V651" i="11"/>
  <c r="V663" i="11"/>
  <c r="V677" i="11"/>
  <c r="V669" i="11"/>
  <c r="V667" i="11"/>
  <c r="V659" i="11"/>
  <c r="V655" i="11"/>
  <c r="V657" i="11"/>
  <c r="V653" i="11"/>
  <c r="V665" i="11"/>
  <c r="V675" i="11"/>
  <c r="V671" i="11"/>
  <c r="V649" i="11"/>
  <c r="V645" i="11"/>
  <c r="V661" i="11"/>
  <c r="V679" i="11"/>
  <c r="V641" i="11"/>
  <c r="V647" i="11"/>
  <c r="W638" i="11"/>
  <c r="X639" i="11" s="1"/>
  <c r="V640" i="11"/>
  <c r="W673" i="11" l="1"/>
  <c r="W643" i="11"/>
  <c r="W651" i="11"/>
  <c r="W677" i="11"/>
  <c r="W663" i="11"/>
  <c r="W659" i="11"/>
  <c r="W669" i="11"/>
  <c r="W667" i="11"/>
  <c r="W655" i="11"/>
  <c r="W649" i="11"/>
  <c r="W657" i="11"/>
  <c r="W653" i="11"/>
  <c r="W675" i="11"/>
  <c r="W665" i="11"/>
  <c r="W671" i="11"/>
  <c r="W645" i="11"/>
  <c r="W661" i="11"/>
  <c r="W679" i="11"/>
  <c r="W641" i="11"/>
  <c r="W647" i="11"/>
  <c r="W640" i="11"/>
  <c r="X638" i="11"/>
  <c r="Y639" i="11" s="1"/>
  <c r="X673" i="11" l="1"/>
  <c r="X643" i="11"/>
  <c r="X651" i="11"/>
  <c r="X659" i="11"/>
  <c r="X677" i="11"/>
  <c r="X663" i="11"/>
  <c r="X667" i="11"/>
  <c r="X669" i="11"/>
  <c r="X655" i="11"/>
  <c r="X657" i="11"/>
  <c r="X653" i="11"/>
  <c r="X665" i="11"/>
  <c r="X675" i="11"/>
  <c r="X671" i="11"/>
  <c r="X649" i="11"/>
  <c r="X645" i="11"/>
  <c r="X679" i="11"/>
  <c r="X661" i="11"/>
  <c r="X641" i="11"/>
  <c r="X647" i="11"/>
  <c r="X640" i="11"/>
  <c r="Y638" i="11"/>
  <c r="Z639" i="11" s="1"/>
  <c r="Y643" i="11" l="1"/>
  <c r="Y673" i="11"/>
  <c r="Y651" i="11"/>
  <c r="Y677" i="11"/>
  <c r="Y667" i="11"/>
  <c r="Y663" i="11"/>
  <c r="Y669" i="11"/>
  <c r="Y659" i="11"/>
  <c r="Y655" i="11"/>
  <c r="Y657" i="11"/>
  <c r="Y653" i="11"/>
  <c r="Y675" i="11"/>
  <c r="Y665" i="11"/>
  <c r="Y671" i="11"/>
  <c r="Y649" i="11"/>
  <c r="Y645" i="11"/>
  <c r="Y679" i="11"/>
  <c r="Y661" i="11"/>
  <c r="Y641" i="11"/>
  <c r="Y647" i="11"/>
  <c r="Z638" i="11"/>
  <c r="AA639" i="11" s="1"/>
  <c r="Y640" i="11"/>
  <c r="Z673" i="11" l="1"/>
  <c r="AY674" i="11" s="1"/>
  <c r="Z643" i="11"/>
  <c r="AY644" i="11" s="1"/>
  <c r="Z651" i="11"/>
  <c r="AY652" i="11" s="1"/>
  <c r="Z669" i="11"/>
  <c r="AY670" i="11" s="1"/>
  <c r="Z663" i="11"/>
  <c r="AY664" i="11" s="1"/>
  <c r="Z667" i="11"/>
  <c r="AY668" i="11" s="1"/>
  <c r="Z659" i="11"/>
  <c r="AY660" i="11" s="1"/>
  <c r="Z655" i="11"/>
  <c r="AY656" i="11" s="1"/>
  <c r="Z677" i="11"/>
  <c r="AY678" i="11" s="1"/>
  <c r="Z657" i="11"/>
  <c r="AY658" i="11" s="1"/>
  <c r="Z649" i="11"/>
  <c r="AY650" i="11" s="1"/>
  <c r="Z653" i="11"/>
  <c r="AY654" i="11" s="1"/>
  <c r="Z665" i="11"/>
  <c r="AY666" i="11" s="1"/>
  <c r="Z675" i="11"/>
  <c r="AY676" i="11" s="1"/>
  <c r="Z671" i="11"/>
  <c r="AY672" i="11" s="1"/>
  <c r="Z645" i="11"/>
  <c r="AY646" i="11" s="1"/>
  <c r="Z679" i="11"/>
  <c r="AY680" i="11" s="1"/>
  <c r="Z661" i="11"/>
  <c r="AY662" i="11" s="1"/>
  <c r="Z641" i="11"/>
  <c r="AY642" i="11" s="1"/>
  <c r="Z647" i="11"/>
  <c r="AY648" i="11" s="1"/>
  <c r="AA638" i="11"/>
  <c r="AB639" i="11" s="1"/>
  <c r="Z640" i="11"/>
  <c r="AA643" i="11" l="1"/>
  <c r="AA673" i="11"/>
  <c r="AA651" i="11"/>
  <c r="AA677" i="11"/>
  <c r="AA663" i="11"/>
  <c r="AA669" i="11"/>
  <c r="AA659" i="11"/>
  <c r="AA667" i="11"/>
  <c r="AA655" i="11"/>
  <c r="AA657" i="11"/>
  <c r="AA653" i="11"/>
  <c r="AA675" i="11"/>
  <c r="AA665" i="11"/>
  <c r="AA649" i="11"/>
  <c r="AA671" i="11"/>
  <c r="AA645" i="11"/>
  <c r="AA661" i="11"/>
  <c r="AA679" i="11"/>
  <c r="AA647" i="11"/>
  <c r="AA641" i="11"/>
  <c r="AA640" i="11"/>
  <c r="AB638" i="11"/>
  <c r="AC639" i="11" s="1"/>
  <c r="AB673" i="11" l="1"/>
  <c r="AB643" i="11"/>
  <c r="AB651" i="11"/>
  <c r="AB677" i="11"/>
  <c r="AB663" i="11"/>
  <c r="AB669" i="11"/>
  <c r="AB659" i="11"/>
  <c r="AB667" i="11"/>
  <c r="AB655" i="11"/>
  <c r="AB653" i="11"/>
  <c r="AB657" i="11"/>
  <c r="AB665" i="11"/>
  <c r="AB675" i="11"/>
  <c r="AB671" i="11"/>
  <c r="AB645" i="11"/>
  <c r="AB649" i="11"/>
  <c r="AB679" i="11"/>
  <c r="AB661" i="11"/>
  <c r="AB641" i="11"/>
  <c r="AB647" i="11"/>
  <c r="AB640" i="11"/>
  <c r="AC638" i="11"/>
  <c r="AD639" i="11" s="1"/>
  <c r="AC643" i="11" l="1"/>
  <c r="AC673" i="11"/>
  <c r="AC651" i="11"/>
  <c r="AC677" i="11"/>
  <c r="AC663" i="11"/>
  <c r="AC669" i="11"/>
  <c r="AC667" i="11"/>
  <c r="AC659" i="11"/>
  <c r="AC655" i="11"/>
  <c r="AC653" i="11"/>
  <c r="AC657" i="11"/>
  <c r="AC675" i="11"/>
  <c r="AC665" i="11"/>
  <c r="AC671" i="11"/>
  <c r="AC649" i="11"/>
  <c r="AC645" i="11"/>
  <c r="AC679" i="11"/>
  <c r="AC661" i="11"/>
  <c r="AC641" i="11"/>
  <c r="AC647" i="11"/>
  <c r="AD638" i="11"/>
  <c r="AE639" i="11" s="1"/>
  <c r="AC640" i="11"/>
  <c r="AD643" i="11" l="1"/>
  <c r="AD673" i="11"/>
  <c r="AD651" i="11"/>
  <c r="AD677" i="11"/>
  <c r="AD663" i="11"/>
  <c r="AD667" i="11"/>
  <c r="AD669" i="11"/>
  <c r="AD659" i="11"/>
  <c r="AD655" i="11"/>
  <c r="AD657" i="11"/>
  <c r="AD653" i="11"/>
  <c r="AD675" i="11"/>
  <c r="AD679" i="11"/>
  <c r="AD665" i="11"/>
  <c r="AD671" i="11"/>
  <c r="AD649" i="11"/>
  <c r="AD645" i="11"/>
  <c r="AD661" i="11"/>
  <c r="AD647" i="11"/>
  <c r="AD641" i="11"/>
  <c r="AD640" i="11"/>
  <c r="AE638" i="11"/>
  <c r="AF639" i="11" s="1"/>
  <c r="AE673" i="11" l="1"/>
  <c r="AE643" i="11"/>
  <c r="AE651" i="11"/>
  <c r="AE677" i="11"/>
  <c r="AE663" i="11"/>
  <c r="AE669" i="11"/>
  <c r="AE659" i="11"/>
  <c r="AE667" i="11"/>
  <c r="AE655" i="11"/>
  <c r="AE657" i="11"/>
  <c r="AE653" i="11"/>
  <c r="AE665" i="11"/>
  <c r="AE675" i="11"/>
  <c r="AE671" i="11"/>
  <c r="AE649" i="11"/>
  <c r="AE645" i="11"/>
  <c r="AE661" i="11"/>
  <c r="AE679" i="11"/>
  <c r="AE641" i="11"/>
  <c r="AE647" i="11"/>
  <c r="AF638" i="11"/>
  <c r="AG639" i="11" s="1"/>
  <c r="F683" i="11" s="1"/>
  <c r="AE640" i="11"/>
  <c r="AF643" i="11" l="1"/>
  <c r="AF673" i="11"/>
  <c r="AF651" i="11"/>
  <c r="AF659" i="11"/>
  <c r="AF663" i="11"/>
  <c r="AF669" i="11"/>
  <c r="AF667" i="11"/>
  <c r="AF677" i="11"/>
  <c r="AF655" i="11"/>
  <c r="AF653" i="11"/>
  <c r="AF657" i="11"/>
  <c r="AF665" i="11"/>
  <c r="AF675" i="11"/>
  <c r="AF649" i="11"/>
  <c r="AF671" i="11"/>
  <c r="AF645" i="11"/>
  <c r="AF661" i="11"/>
  <c r="AF679" i="11"/>
  <c r="AF647" i="11"/>
  <c r="AF641" i="11"/>
  <c r="AF640" i="11"/>
  <c r="AG638" i="11"/>
  <c r="AG673" i="11" l="1"/>
  <c r="AZ674" i="11" s="1"/>
  <c r="AG643" i="11"/>
  <c r="AZ644" i="11" s="1"/>
  <c r="AG651" i="11"/>
  <c r="AZ652" i="11" s="1"/>
  <c r="AG677" i="11"/>
  <c r="AZ678" i="11" s="1"/>
  <c r="AG663" i="11"/>
  <c r="AZ664" i="11" s="1"/>
  <c r="AG669" i="11"/>
  <c r="AZ670" i="11" s="1"/>
  <c r="AG667" i="11"/>
  <c r="AZ668" i="11" s="1"/>
  <c r="AG659" i="11"/>
  <c r="AZ660" i="11" s="1"/>
  <c r="AG655" i="11"/>
  <c r="AZ656" i="11" s="1"/>
  <c r="AG657" i="11"/>
  <c r="AZ658" i="11" s="1"/>
  <c r="AG653" i="11"/>
  <c r="AZ654" i="11" s="1"/>
  <c r="AG665" i="11"/>
  <c r="AZ666" i="11" s="1"/>
  <c r="AG675" i="11"/>
  <c r="AZ676" i="11" s="1"/>
  <c r="AG645" i="11"/>
  <c r="AZ646" i="11" s="1"/>
  <c r="AG671" i="11"/>
  <c r="AZ672" i="11" s="1"/>
  <c r="AG649" i="11"/>
  <c r="AZ650" i="11" s="1"/>
  <c r="AG679" i="11"/>
  <c r="AZ680" i="11" s="1"/>
  <c r="AG661" i="11"/>
  <c r="AZ662" i="11" s="1"/>
  <c r="AG641" i="11"/>
  <c r="AZ642" i="11" s="1"/>
  <c r="AG647" i="11"/>
  <c r="AZ648" i="11" s="1"/>
  <c r="F682" i="11"/>
  <c r="G683" i="11" s="1"/>
  <c r="AG640" i="11"/>
  <c r="B649" i="11" l="1"/>
  <c r="B665" i="11"/>
  <c r="B659" i="11"/>
  <c r="B677" i="11"/>
  <c r="B671" i="11"/>
  <c r="B653" i="11"/>
  <c r="B667" i="11"/>
  <c r="B651" i="11"/>
  <c r="B657" i="11"/>
  <c r="B669" i="11"/>
  <c r="B661" i="11"/>
  <c r="B679" i="11"/>
  <c r="B675" i="11"/>
  <c r="B655" i="11"/>
  <c r="B663" i="11"/>
  <c r="B673" i="11"/>
  <c r="B641" i="11"/>
  <c r="B643" i="11"/>
  <c r="B647" i="11"/>
  <c r="B645" i="11"/>
  <c r="F717" i="11"/>
  <c r="F687" i="11"/>
  <c r="F695" i="11"/>
  <c r="F713" i="11"/>
  <c r="F721" i="11"/>
  <c r="F707" i="11"/>
  <c r="F703" i="11"/>
  <c r="F711" i="11"/>
  <c r="F699" i="11"/>
  <c r="F701" i="11"/>
  <c r="F693" i="11"/>
  <c r="F697" i="11"/>
  <c r="F719" i="11"/>
  <c r="F709" i="11"/>
  <c r="F715" i="11"/>
  <c r="F689" i="11"/>
  <c r="F723" i="11"/>
  <c r="F705" i="11"/>
  <c r="F691" i="11"/>
  <c r="F685" i="11"/>
  <c r="F684" i="11"/>
  <c r="G682" i="11"/>
  <c r="H683" i="11" s="1"/>
  <c r="AH680" i="11" l="1"/>
  <c r="AM680" i="11" s="1"/>
  <c r="AN680" i="11" s="1"/>
  <c r="AB680" i="11"/>
  <c r="V680" i="11"/>
  <c r="Q680" i="11"/>
  <c r="AA680" i="11"/>
  <c r="G680" i="11"/>
  <c r="L680" i="11"/>
  <c r="F680" i="11"/>
  <c r="S680" i="11"/>
  <c r="X680" i="11"/>
  <c r="AC680" i="11"/>
  <c r="Z680" i="11"/>
  <c r="Y680" i="11"/>
  <c r="AG680" i="11"/>
  <c r="P680" i="11"/>
  <c r="I680" i="11"/>
  <c r="N680" i="11"/>
  <c r="K680" i="11"/>
  <c r="U680" i="11"/>
  <c r="R680" i="11"/>
  <c r="W680" i="11"/>
  <c r="M680" i="11"/>
  <c r="H680" i="11"/>
  <c r="T680" i="11"/>
  <c r="AF680" i="11"/>
  <c r="AD680" i="11"/>
  <c r="J680" i="11"/>
  <c r="AE680" i="11"/>
  <c r="O680" i="11"/>
  <c r="G687" i="11"/>
  <c r="G717" i="11"/>
  <c r="G695" i="11"/>
  <c r="G707" i="11"/>
  <c r="G713" i="11"/>
  <c r="G711" i="11"/>
  <c r="G703" i="11"/>
  <c r="G721" i="11"/>
  <c r="G699" i="11"/>
  <c r="G697" i="11"/>
  <c r="G701" i="11"/>
  <c r="G719" i="11"/>
  <c r="G709" i="11"/>
  <c r="G715" i="11"/>
  <c r="G693" i="11"/>
  <c r="G689" i="11"/>
  <c r="G705" i="11"/>
  <c r="G723" i="11"/>
  <c r="G691" i="11"/>
  <c r="G685" i="11"/>
  <c r="H682" i="11"/>
  <c r="I683" i="11" s="1"/>
  <c r="G684" i="11"/>
  <c r="AI679" i="11" l="1"/>
  <c r="AP680" i="11" s="1"/>
  <c r="AT680" i="11" s="1"/>
  <c r="AH679" i="11"/>
  <c r="AO680" i="11" s="1"/>
  <c r="H717" i="11"/>
  <c r="H687" i="11"/>
  <c r="H695" i="11"/>
  <c r="H721" i="11"/>
  <c r="H707" i="11"/>
  <c r="H713" i="11"/>
  <c r="H703" i="11"/>
  <c r="H711" i="11"/>
  <c r="H699" i="11"/>
  <c r="H693" i="11"/>
  <c r="H697" i="11"/>
  <c r="H701" i="11"/>
  <c r="H709" i="11"/>
  <c r="H719" i="11"/>
  <c r="H715" i="11"/>
  <c r="H689" i="11"/>
  <c r="H723" i="11"/>
  <c r="H705" i="11"/>
  <c r="H685" i="11"/>
  <c r="H691" i="11"/>
  <c r="I682" i="11"/>
  <c r="J683" i="11" s="1"/>
  <c r="H684" i="11"/>
  <c r="AS680" i="11" l="1"/>
  <c r="AR680" i="11" s="1"/>
  <c r="I687" i="11"/>
  <c r="I717" i="11"/>
  <c r="I695" i="11"/>
  <c r="I721" i="11"/>
  <c r="I707" i="11"/>
  <c r="I713" i="11"/>
  <c r="I711" i="11"/>
  <c r="I703" i="11"/>
  <c r="I699" i="11"/>
  <c r="I701" i="11"/>
  <c r="I697" i="11"/>
  <c r="I709" i="11"/>
  <c r="I719" i="11"/>
  <c r="I715" i="11"/>
  <c r="I693" i="11"/>
  <c r="I689" i="11"/>
  <c r="I723" i="11"/>
  <c r="I705" i="11"/>
  <c r="I691" i="11"/>
  <c r="I685" i="11"/>
  <c r="I684" i="11"/>
  <c r="J682" i="11"/>
  <c r="K683" i="11" s="1"/>
  <c r="J687" i="11" l="1"/>
  <c r="J717" i="11"/>
  <c r="J695" i="11"/>
  <c r="J721" i="11"/>
  <c r="J707" i="11"/>
  <c r="J713" i="11"/>
  <c r="J711" i="11"/>
  <c r="J699" i="11"/>
  <c r="J703" i="11"/>
  <c r="J701" i="11"/>
  <c r="J697" i="11"/>
  <c r="J709" i="11"/>
  <c r="J719" i="11"/>
  <c r="J693" i="11"/>
  <c r="J689" i="11"/>
  <c r="J715" i="11"/>
  <c r="J723" i="11"/>
  <c r="J705" i="11"/>
  <c r="J685" i="11"/>
  <c r="J691" i="11"/>
  <c r="K682" i="11"/>
  <c r="L683" i="11" s="1"/>
  <c r="J684" i="11"/>
  <c r="K717" i="11" l="1"/>
  <c r="K687" i="11"/>
  <c r="K695" i="11"/>
  <c r="K721" i="11"/>
  <c r="K707" i="11"/>
  <c r="K711" i="11"/>
  <c r="K713" i="11"/>
  <c r="K703" i="11"/>
  <c r="K699" i="11"/>
  <c r="K701" i="11"/>
  <c r="K697" i="11"/>
  <c r="K709" i="11"/>
  <c r="K719" i="11"/>
  <c r="K693" i="11"/>
  <c r="K715" i="11"/>
  <c r="K689" i="11"/>
  <c r="K723" i="11"/>
  <c r="K705" i="11"/>
  <c r="K691" i="11"/>
  <c r="K685" i="11"/>
  <c r="L682" i="11"/>
  <c r="M683" i="11" s="1"/>
  <c r="K684" i="11"/>
  <c r="L717" i="11" l="1"/>
  <c r="AW718" i="11" s="1"/>
  <c r="L687" i="11"/>
  <c r="AW688" i="11" s="1"/>
  <c r="L695" i="11"/>
  <c r="AW696" i="11" s="1"/>
  <c r="L721" i="11"/>
  <c r="AW722" i="11" s="1"/>
  <c r="L707" i="11"/>
  <c r="AW708" i="11" s="1"/>
  <c r="L713" i="11"/>
  <c r="AW714" i="11" s="1"/>
  <c r="L711" i="11"/>
  <c r="AW712" i="11" s="1"/>
  <c r="L703" i="11"/>
  <c r="AW704" i="11" s="1"/>
  <c r="L699" i="11"/>
  <c r="AW700" i="11" s="1"/>
  <c r="L697" i="11"/>
  <c r="AW698" i="11" s="1"/>
  <c r="L701" i="11"/>
  <c r="AW702" i="11" s="1"/>
  <c r="L719" i="11"/>
  <c r="AW720" i="11" s="1"/>
  <c r="L709" i="11"/>
  <c r="AW710" i="11" s="1"/>
  <c r="L715" i="11"/>
  <c r="AW716" i="11" s="1"/>
  <c r="L689" i="11"/>
  <c r="AW690" i="11" s="1"/>
  <c r="L693" i="11"/>
  <c r="AW694" i="11" s="1"/>
  <c r="L705" i="11"/>
  <c r="AW706" i="11" s="1"/>
  <c r="L723" i="11"/>
  <c r="AW724" i="11" s="1"/>
  <c r="L685" i="11"/>
  <c r="AW686" i="11" s="1"/>
  <c r="L691" i="11"/>
  <c r="AW692" i="11" s="1"/>
  <c r="M682" i="11"/>
  <c r="N683" i="11" s="1"/>
  <c r="L684" i="11"/>
  <c r="M717" i="11" l="1"/>
  <c r="M687" i="11"/>
  <c r="M695" i="11"/>
  <c r="M721" i="11"/>
  <c r="M707" i="11"/>
  <c r="M713" i="11"/>
  <c r="M711" i="11"/>
  <c r="M703" i="11"/>
  <c r="M699" i="11"/>
  <c r="M697" i="11"/>
  <c r="M701" i="11"/>
  <c r="M719" i="11"/>
  <c r="M709" i="11"/>
  <c r="M715" i="11"/>
  <c r="M693" i="11"/>
  <c r="M689" i="11"/>
  <c r="M723" i="11"/>
  <c r="M705" i="11"/>
  <c r="M691" i="11"/>
  <c r="M685" i="11"/>
  <c r="N682" i="11"/>
  <c r="O683" i="11" s="1"/>
  <c r="M684" i="11"/>
  <c r="N687" i="11" l="1"/>
  <c r="N717" i="11"/>
  <c r="N695" i="11"/>
  <c r="N721" i="11"/>
  <c r="N707" i="11"/>
  <c r="N713" i="11"/>
  <c r="N711" i="11"/>
  <c r="N703" i="11"/>
  <c r="N699" i="11"/>
  <c r="N697" i="11"/>
  <c r="N701" i="11"/>
  <c r="N709" i="11"/>
  <c r="N719" i="11"/>
  <c r="N693" i="11"/>
  <c r="N715" i="11"/>
  <c r="N689" i="11"/>
  <c r="N723" i="11"/>
  <c r="N705" i="11"/>
  <c r="N685" i="11"/>
  <c r="N691" i="11"/>
  <c r="O682" i="11"/>
  <c r="P683" i="11" s="1"/>
  <c r="N684" i="11"/>
  <c r="O717" i="11" l="1"/>
  <c r="O687" i="11"/>
  <c r="O695" i="11"/>
  <c r="O711" i="11"/>
  <c r="O707" i="11"/>
  <c r="O713" i="11"/>
  <c r="O703" i="11"/>
  <c r="O699" i="11"/>
  <c r="O721" i="11"/>
  <c r="O697" i="11"/>
  <c r="O701" i="11"/>
  <c r="O709" i="11"/>
  <c r="O719" i="11"/>
  <c r="O715" i="11"/>
  <c r="O693" i="11"/>
  <c r="O689" i="11"/>
  <c r="O723" i="11"/>
  <c r="O705" i="11"/>
  <c r="O685" i="11"/>
  <c r="O691" i="11"/>
  <c r="P682" i="11"/>
  <c r="Q683" i="11" s="1"/>
  <c r="O684" i="11"/>
  <c r="P687" i="11" l="1"/>
  <c r="P717" i="11"/>
  <c r="P695" i="11"/>
  <c r="P707" i="11"/>
  <c r="P711" i="11"/>
  <c r="P713" i="11"/>
  <c r="P703" i="11"/>
  <c r="P699" i="11"/>
  <c r="P721" i="11"/>
  <c r="P701" i="11"/>
  <c r="P697" i="11"/>
  <c r="P719" i="11"/>
  <c r="P709" i="11"/>
  <c r="P715" i="11"/>
  <c r="P693" i="11"/>
  <c r="P689" i="11"/>
  <c r="P705" i="11"/>
  <c r="P723" i="11"/>
  <c r="P685" i="11"/>
  <c r="P691" i="11"/>
  <c r="Q682" i="11"/>
  <c r="R683" i="11" s="1"/>
  <c r="P684" i="11"/>
  <c r="Q717" i="11" l="1"/>
  <c r="Q687" i="11"/>
  <c r="Q695" i="11"/>
  <c r="Q699" i="11"/>
  <c r="Q721" i="11"/>
  <c r="Q707" i="11"/>
  <c r="Q713" i="11"/>
  <c r="Q703" i="11"/>
  <c r="Q711" i="11"/>
  <c r="Q697" i="11"/>
  <c r="Q701" i="11"/>
  <c r="Q693" i="11"/>
  <c r="Q709" i="11"/>
  <c r="Q719" i="11"/>
  <c r="Q715" i="11"/>
  <c r="Q705" i="11"/>
  <c r="Q689" i="11"/>
  <c r="Q723" i="11"/>
  <c r="Q685" i="11"/>
  <c r="Q691" i="11"/>
  <c r="R682" i="11"/>
  <c r="S683" i="11" s="1"/>
  <c r="Q684" i="11"/>
  <c r="R717" i="11" l="1"/>
  <c r="R687" i="11"/>
  <c r="R695" i="11"/>
  <c r="R721" i="11"/>
  <c r="R707" i="11"/>
  <c r="R713" i="11"/>
  <c r="R711" i="11"/>
  <c r="R699" i="11"/>
  <c r="R703" i="11"/>
  <c r="R701" i="11"/>
  <c r="R697" i="11"/>
  <c r="R709" i="11"/>
  <c r="R719" i="11"/>
  <c r="R715" i="11"/>
  <c r="R693" i="11"/>
  <c r="R689" i="11"/>
  <c r="R705" i="11"/>
  <c r="R723" i="11"/>
  <c r="R691" i="11"/>
  <c r="R685" i="11"/>
  <c r="S682" i="11"/>
  <c r="T683" i="11" s="1"/>
  <c r="R684" i="11"/>
  <c r="S687" i="11" l="1"/>
  <c r="AX688" i="11" s="1"/>
  <c r="S717" i="11"/>
  <c r="AX718" i="11" s="1"/>
  <c r="S695" i="11"/>
  <c r="AX696" i="11" s="1"/>
  <c r="S721" i="11"/>
  <c r="AX722" i="11" s="1"/>
  <c r="S707" i="11"/>
  <c r="AX708" i="11" s="1"/>
  <c r="S713" i="11"/>
  <c r="AX714" i="11" s="1"/>
  <c r="S703" i="11"/>
  <c r="AX704" i="11" s="1"/>
  <c r="S711" i="11"/>
  <c r="AX712" i="11" s="1"/>
  <c r="S699" i="11"/>
  <c r="AX700" i="11" s="1"/>
  <c r="S701" i="11"/>
  <c r="AX702" i="11" s="1"/>
  <c r="S697" i="11"/>
  <c r="AX698" i="11" s="1"/>
  <c r="S719" i="11"/>
  <c r="AX720" i="11" s="1"/>
  <c r="S709" i="11"/>
  <c r="AX710" i="11" s="1"/>
  <c r="S715" i="11"/>
  <c r="AX716" i="11" s="1"/>
  <c r="S693" i="11"/>
  <c r="AX694" i="11" s="1"/>
  <c r="S689" i="11"/>
  <c r="AX690" i="11" s="1"/>
  <c r="S705" i="11"/>
  <c r="AX706" i="11" s="1"/>
  <c r="S723" i="11"/>
  <c r="AX724" i="11" s="1"/>
  <c r="S685" i="11"/>
  <c r="AX686" i="11" s="1"/>
  <c r="S691" i="11"/>
  <c r="AX692" i="11" s="1"/>
  <c r="T682" i="11"/>
  <c r="U683" i="11" s="1"/>
  <c r="S684" i="11"/>
  <c r="T717" i="11" l="1"/>
  <c r="T687" i="11"/>
  <c r="T695" i="11"/>
  <c r="T703" i="11"/>
  <c r="T721" i="11"/>
  <c r="T707" i="11"/>
  <c r="T711" i="11"/>
  <c r="T713" i="11"/>
  <c r="T699" i="11"/>
  <c r="T701" i="11"/>
  <c r="T697" i="11"/>
  <c r="T719" i="11"/>
  <c r="T709" i="11"/>
  <c r="T715" i="11"/>
  <c r="T693" i="11"/>
  <c r="T689" i="11"/>
  <c r="T705" i="11"/>
  <c r="T723" i="11"/>
  <c r="T685" i="11"/>
  <c r="T691" i="11"/>
  <c r="U682" i="11"/>
  <c r="V683" i="11" s="1"/>
  <c r="T684" i="11"/>
  <c r="U717" i="11" l="1"/>
  <c r="U687" i="11"/>
  <c r="U695" i="11"/>
  <c r="U707" i="11"/>
  <c r="U721" i="11"/>
  <c r="U713" i="11"/>
  <c r="U711" i="11"/>
  <c r="U703" i="11"/>
  <c r="U699" i="11"/>
  <c r="U697" i="11"/>
  <c r="U701" i="11"/>
  <c r="U709" i="11"/>
  <c r="U719" i="11"/>
  <c r="U715" i="11"/>
  <c r="U693" i="11"/>
  <c r="U689" i="11"/>
  <c r="U723" i="11"/>
  <c r="U705" i="11"/>
  <c r="U685" i="11"/>
  <c r="U691" i="11"/>
  <c r="V682" i="11"/>
  <c r="W683" i="11" s="1"/>
  <c r="U684" i="11"/>
  <c r="V717" i="11" l="1"/>
  <c r="V687" i="11"/>
  <c r="V695" i="11"/>
  <c r="V699" i="11"/>
  <c r="V721" i="11"/>
  <c r="V707" i="11"/>
  <c r="V713" i="11"/>
  <c r="V703" i="11"/>
  <c r="V711" i="11"/>
  <c r="V697" i="11"/>
  <c r="V701" i="11"/>
  <c r="V715" i="11"/>
  <c r="V709" i="11"/>
  <c r="V719" i="11"/>
  <c r="V693" i="11"/>
  <c r="V723" i="11"/>
  <c r="V689" i="11"/>
  <c r="V705" i="11"/>
  <c r="V691" i="11"/>
  <c r="V685" i="11"/>
  <c r="W682" i="11"/>
  <c r="X683" i="11" s="1"/>
  <c r="V684" i="11"/>
  <c r="W687" i="11" l="1"/>
  <c r="W717" i="11"/>
  <c r="W695" i="11"/>
  <c r="W721" i="11"/>
  <c r="W707" i="11"/>
  <c r="W713" i="11"/>
  <c r="W711" i="11"/>
  <c r="W703" i="11"/>
  <c r="W699" i="11"/>
  <c r="W701" i="11"/>
  <c r="W697" i="11"/>
  <c r="W719" i="11"/>
  <c r="W709" i="11"/>
  <c r="W693" i="11"/>
  <c r="W715" i="11"/>
  <c r="W689" i="11"/>
  <c r="W705" i="11"/>
  <c r="W723" i="11"/>
  <c r="W685" i="11"/>
  <c r="W691" i="11"/>
  <c r="X682" i="11"/>
  <c r="Y683" i="11" s="1"/>
  <c r="W684" i="11"/>
  <c r="X717" i="11" l="1"/>
  <c r="X687" i="11"/>
  <c r="X695" i="11"/>
  <c r="X713" i="11"/>
  <c r="X707" i="11"/>
  <c r="X711" i="11"/>
  <c r="X703" i="11"/>
  <c r="X699" i="11"/>
  <c r="X721" i="11"/>
  <c r="X697" i="11"/>
  <c r="X701" i="11"/>
  <c r="X709" i="11"/>
  <c r="X719" i="11"/>
  <c r="X715" i="11"/>
  <c r="X689" i="11"/>
  <c r="X693" i="11"/>
  <c r="X723" i="11"/>
  <c r="X705" i="11"/>
  <c r="X691" i="11"/>
  <c r="X685" i="11"/>
  <c r="Y682" i="11"/>
  <c r="Z683" i="11" s="1"/>
  <c r="X684" i="11"/>
  <c r="Y687" i="11" l="1"/>
  <c r="Y717" i="11"/>
  <c r="Y695" i="11"/>
  <c r="Y721" i="11"/>
  <c r="Y707" i="11"/>
  <c r="Y713" i="11"/>
  <c r="Y711" i="11"/>
  <c r="Y703" i="11"/>
  <c r="Y699" i="11"/>
  <c r="Y697" i="11"/>
  <c r="Y701" i="11"/>
  <c r="Y719" i="11"/>
  <c r="Y709" i="11"/>
  <c r="Y693" i="11"/>
  <c r="Y715" i="11"/>
  <c r="Y689" i="11"/>
  <c r="Y723" i="11"/>
  <c r="Y705" i="11"/>
  <c r="Y691" i="11"/>
  <c r="Y685" i="11"/>
  <c r="Z682" i="11"/>
  <c r="AA683" i="11" s="1"/>
  <c r="Y684" i="11"/>
  <c r="Z717" i="11" l="1"/>
  <c r="AY718" i="11" s="1"/>
  <c r="Z687" i="11"/>
  <c r="AY688" i="11" s="1"/>
  <c r="Z695" i="11"/>
  <c r="AY696" i="11" s="1"/>
  <c r="Z721" i="11"/>
  <c r="AY722" i="11" s="1"/>
  <c r="Z699" i="11"/>
  <c r="AY700" i="11" s="1"/>
  <c r="Z707" i="11"/>
  <c r="AY708" i="11" s="1"/>
  <c r="Z713" i="11"/>
  <c r="AY714" i="11" s="1"/>
  <c r="Z703" i="11"/>
  <c r="AY704" i="11" s="1"/>
  <c r="Z711" i="11"/>
  <c r="AY712" i="11" s="1"/>
  <c r="Z693" i="11"/>
  <c r="AY694" i="11" s="1"/>
  <c r="Z697" i="11"/>
  <c r="AY698" i="11" s="1"/>
  <c r="Z701" i="11"/>
  <c r="AY702" i="11" s="1"/>
  <c r="Z719" i="11"/>
  <c r="AY720" i="11" s="1"/>
  <c r="Z709" i="11"/>
  <c r="AY710" i="11" s="1"/>
  <c r="Z689" i="11"/>
  <c r="AY690" i="11" s="1"/>
  <c r="Z715" i="11"/>
  <c r="AY716" i="11" s="1"/>
  <c r="Z723" i="11"/>
  <c r="AY724" i="11" s="1"/>
  <c r="Z705" i="11"/>
  <c r="AY706" i="11" s="1"/>
  <c r="Z685" i="11"/>
  <c r="AY686" i="11" s="1"/>
  <c r="Z691" i="11"/>
  <c r="AY692" i="11" s="1"/>
  <c r="AA682" i="11"/>
  <c r="AB683" i="11" s="1"/>
  <c r="Z684" i="11"/>
  <c r="AA717" i="11" l="1"/>
  <c r="AA687" i="11"/>
  <c r="AA695" i="11"/>
  <c r="AA703" i="11"/>
  <c r="AA721" i="11"/>
  <c r="AA707" i="11"/>
  <c r="AA713" i="11"/>
  <c r="AA711" i="11"/>
  <c r="AA699" i="11"/>
  <c r="AA701" i="11"/>
  <c r="AA697" i="11"/>
  <c r="AA719" i="11"/>
  <c r="AA709" i="11"/>
  <c r="AA715" i="11"/>
  <c r="AA689" i="11"/>
  <c r="AA693" i="11"/>
  <c r="AA705" i="11"/>
  <c r="AA723" i="11"/>
  <c r="AA691" i="11"/>
  <c r="AA685" i="11"/>
  <c r="AB682" i="11"/>
  <c r="AC683" i="11" s="1"/>
  <c r="AA684" i="11"/>
  <c r="AB687" i="11" l="1"/>
  <c r="AB717" i="11"/>
  <c r="AB695" i="11"/>
  <c r="AB721" i="11"/>
  <c r="AB707" i="11"/>
  <c r="AB713" i="11"/>
  <c r="AB711" i="11"/>
  <c r="AB703" i="11"/>
  <c r="AB699" i="11"/>
  <c r="AB701" i="11"/>
  <c r="AB693" i="11"/>
  <c r="AB697" i="11"/>
  <c r="AB709" i="11"/>
  <c r="AB719" i="11"/>
  <c r="AB715" i="11"/>
  <c r="AB689" i="11"/>
  <c r="AB723" i="11"/>
  <c r="AB705" i="11"/>
  <c r="AB685" i="11"/>
  <c r="AB691" i="11"/>
  <c r="AC682" i="11"/>
  <c r="AD683" i="11" s="1"/>
  <c r="AB684" i="11"/>
  <c r="AC717" i="11" l="1"/>
  <c r="AC687" i="11"/>
  <c r="AC695" i="11"/>
  <c r="AC721" i="11"/>
  <c r="AC707" i="11"/>
  <c r="AC713" i="11"/>
  <c r="AC703" i="11"/>
  <c r="AC711" i="11"/>
  <c r="AC699" i="11"/>
  <c r="AC701" i="11"/>
  <c r="AC697" i="11"/>
  <c r="AC709" i="11"/>
  <c r="AC719" i="11"/>
  <c r="AC689" i="11"/>
  <c r="AC715" i="11"/>
  <c r="AC693" i="11"/>
  <c r="AC723" i="11"/>
  <c r="AC705" i="11"/>
  <c r="AC691" i="11"/>
  <c r="AC685" i="11"/>
  <c r="AD682" i="11"/>
  <c r="AE683" i="11" s="1"/>
  <c r="AC684" i="11"/>
  <c r="AD687" i="11" l="1"/>
  <c r="AD717" i="11"/>
  <c r="AD695" i="11"/>
  <c r="AD721" i="11"/>
  <c r="AD707" i="11"/>
  <c r="AD713" i="11"/>
  <c r="AD703" i="11"/>
  <c r="AD711" i="11"/>
  <c r="AD699" i="11"/>
  <c r="AD701" i="11"/>
  <c r="AD697" i="11"/>
  <c r="AD715" i="11"/>
  <c r="AD709" i="11"/>
  <c r="AD719" i="11"/>
  <c r="AD693" i="11"/>
  <c r="AD689" i="11"/>
  <c r="AD723" i="11"/>
  <c r="AD705" i="11"/>
  <c r="AD685" i="11"/>
  <c r="AD691" i="11"/>
  <c r="AE682" i="11"/>
  <c r="AF683" i="11" s="1"/>
  <c r="AD684" i="11"/>
  <c r="AE717" i="11" l="1"/>
  <c r="AE687" i="11"/>
  <c r="AE695" i="11"/>
  <c r="AE721" i="11"/>
  <c r="AE707" i="11"/>
  <c r="AE713" i="11"/>
  <c r="AE703" i="11"/>
  <c r="AE711" i="11"/>
  <c r="AE699" i="11"/>
  <c r="AE697" i="11"/>
  <c r="AE701" i="11"/>
  <c r="AE719" i="11"/>
  <c r="AE709" i="11"/>
  <c r="AE715" i="11"/>
  <c r="AE689" i="11"/>
  <c r="AE693" i="11"/>
  <c r="AE723" i="11"/>
  <c r="AE705" i="11"/>
  <c r="AE691" i="11"/>
  <c r="AE685" i="11"/>
  <c r="AE684" i="11"/>
  <c r="AF682" i="11"/>
  <c r="AG683" i="11" s="1"/>
  <c r="F727" i="11" s="1"/>
  <c r="AF687" i="11" l="1"/>
  <c r="AF717" i="11"/>
  <c r="AF695" i="11"/>
  <c r="AF721" i="11"/>
  <c r="AF707" i="11"/>
  <c r="AF713" i="11"/>
  <c r="AF703" i="11"/>
  <c r="AF699" i="11"/>
  <c r="AF711" i="11"/>
  <c r="AF697" i="11"/>
  <c r="AF701" i="11"/>
  <c r="AF715" i="11"/>
  <c r="AF719" i="11"/>
  <c r="AF709" i="11"/>
  <c r="AF693" i="11"/>
  <c r="AF689" i="11"/>
  <c r="AF723" i="11"/>
  <c r="AF705" i="11"/>
  <c r="AF691" i="11"/>
  <c r="AF685" i="11"/>
  <c r="AG682" i="11"/>
  <c r="AF684" i="11"/>
  <c r="AG717" i="11" l="1"/>
  <c r="AZ718" i="11" s="1"/>
  <c r="AG687" i="11"/>
  <c r="AZ688" i="11" s="1"/>
  <c r="AG695" i="11"/>
  <c r="AZ696" i="11" s="1"/>
  <c r="AG699" i="11"/>
  <c r="AZ700" i="11" s="1"/>
  <c r="AG721" i="11"/>
  <c r="AZ722" i="11" s="1"/>
  <c r="AG711" i="11"/>
  <c r="AZ712" i="11" s="1"/>
  <c r="AG703" i="11"/>
  <c r="AZ704" i="11" s="1"/>
  <c r="AG713" i="11"/>
  <c r="AZ714" i="11" s="1"/>
  <c r="AG707" i="11"/>
  <c r="AZ708" i="11" s="1"/>
  <c r="AG697" i="11"/>
  <c r="AZ698" i="11" s="1"/>
  <c r="AG701" i="11"/>
  <c r="AZ702" i="11" s="1"/>
  <c r="AG719" i="11"/>
  <c r="AZ720" i="11" s="1"/>
  <c r="AG709" i="11"/>
  <c r="AZ710" i="11" s="1"/>
  <c r="AG693" i="11"/>
  <c r="AZ694" i="11" s="1"/>
  <c r="AG715" i="11"/>
  <c r="AZ716" i="11" s="1"/>
  <c r="AG689" i="11"/>
  <c r="AZ690" i="11" s="1"/>
  <c r="AG705" i="11"/>
  <c r="AZ706" i="11" s="1"/>
  <c r="AG723" i="11"/>
  <c r="AZ724" i="11" s="1"/>
  <c r="AG685" i="11"/>
  <c r="AZ686" i="11" s="1"/>
  <c r="AG691" i="11"/>
  <c r="AZ692" i="11" s="1"/>
  <c r="AG684" i="11"/>
  <c r="F726" i="11"/>
  <c r="G727" i="11" s="1"/>
  <c r="B699" i="11" l="1"/>
  <c r="B715" i="11"/>
  <c r="B701" i="11"/>
  <c r="B703" i="11"/>
  <c r="B695" i="11"/>
  <c r="B719" i="11"/>
  <c r="B723" i="11"/>
  <c r="B693" i="11"/>
  <c r="B697" i="11"/>
  <c r="B711" i="11"/>
  <c r="B713" i="11"/>
  <c r="B705" i="11"/>
  <c r="B709" i="11"/>
  <c r="B707" i="11"/>
  <c r="B721" i="11"/>
  <c r="B717" i="11"/>
  <c r="B685" i="11"/>
  <c r="B687" i="11"/>
  <c r="B691" i="11"/>
  <c r="B689" i="11"/>
  <c r="F731" i="11"/>
  <c r="F761" i="11"/>
  <c r="F739" i="11"/>
  <c r="F765" i="11"/>
  <c r="F751" i="11"/>
  <c r="F757" i="11"/>
  <c r="F755" i="11"/>
  <c r="F747" i="11"/>
  <c r="F743" i="11"/>
  <c r="F745" i="11"/>
  <c r="F741" i="11"/>
  <c r="F753" i="11"/>
  <c r="F763" i="11"/>
  <c r="F759" i="11"/>
  <c r="F737" i="11"/>
  <c r="F733" i="11"/>
  <c r="F767" i="11"/>
  <c r="F749" i="11"/>
  <c r="F729" i="11"/>
  <c r="F735" i="11"/>
  <c r="F728" i="11"/>
  <c r="G726" i="11"/>
  <c r="H727" i="11" s="1"/>
  <c r="AH724" i="11" l="1"/>
  <c r="AM724" i="11" s="1"/>
  <c r="AN724" i="11" s="1"/>
  <c r="K724" i="11"/>
  <c r="U724" i="11"/>
  <c r="R724" i="11"/>
  <c r="Y724" i="11"/>
  <c r="AA724" i="11"/>
  <c r="AF724" i="11"/>
  <c r="AG724" i="11"/>
  <c r="W724" i="11"/>
  <c r="M724" i="11"/>
  <c r="O724" i="11"/>
  <c r="J724" i="11"/>
  <c r="AE724" i="11"/>
  <c r="V724" i="11"/>
  <c r="P724" i="11"/>
  <c r="Q724" i="11"/>
  <c r="AD724" i="11"/>
  <c r="X724" i="11"/>
  <c r="I724" i="11"/>
  <c r="S724" i="11"/>
  <c r="L724" i="11"/>
  <c r="T724" i="11"/>
  <c r="F724" i="11"/>
  <c r="G724" i="11"/>
  <c r="AB724" i="11"/>
  <c r="N724" i="11"/>
  <c r="H724" i="11"/>
  <c r="Z724" i="11"/>
  <c r="AC724" i="11"/>
  <c r="G761" i="11"/>
  <c r="G731" i="11"/>
  <c r="G739" i="11"/>
  <c r="G765" i="11"/>
  <c r="G751" i="11"/>
  <c r="G757" i="11"/>
  <c r="G755" i="11"/>
  <c r="G747" i="11"/>
  <c r="G743" i="11"/>
  <c r="G741" i="11"/>
  <c r="G745" i="11"/>
  <c r="G753" i="11"/>
  <c r="G763" i="11"/>
  <c r="G767" i="11"/>
  <c r="G759" i="11"/>
  <c r="G737" i="11"/>
  <c r="G733" i="11"/>
  <c r="G749" i="11"/>
  <c r="G729" i="11"/>
  <c r="G735" i="11"/>
  <c r="H726" i="11"/>
  <c r="I727" i="11" s="1"/>
  <c r="G728" i="11"/>
  <c r="AH723" i="11" l="1"/>
  <c r="AO724" i="11" s="1"/>
  <c r="AI723" i="11"/>
  <c r="AP724" i="11" s="1"/>
  <c r="AT724" i="11" s="1"/>
  <c r="H731" i="11"/>
  <c r="H761" i="11"/>
  <c r="H739" i="11"/>
  <c r="H765" i="11"/>
  <c r="H751" i="11"/>
  <c r="H757" i="11"/>
  <c r="H747" i="11"/>
  <c r="H755" i="11"/>
  <c r="H743" i="11"/>
  <c r="H745" i="11"/>
  <c r="H741" i="11"/>
  <c r="H753" i="11"/>
  <c r="H763" i="11"/>
  <c r="H759" i="11"/>
  <c r="H737" i="11"/>
  <c r="H733" i="11"/>
  <c r="H749" i="11"/>
  <c r="H767" i="11"/>
  <c r="H729" i="11"/>
  <c r="H735" i="11"/>
  <c r="H728" i="11"/>
  <c r="I726" i="11"/>
  <c r="J727" i="11" s="1"/>
  <c r="AS724" i="11" l="1"/>
  <c r="AR724" i="11" s="1"/>
  <c r="I761" i="11"/>
  <c r="I731" i="11"/>
  <c r="I739" i="11"/>
  <c r="I765" i="11"/>
  <c r="I751" i="11"/>
  <c r="I757" i="11"/>
  <c r="I755" i="11"/>
  <c r="I747" i="11"/>
  <c r="I743" i="11"/>
  <c r="I741" i="11"/>
  <c r="I745" i="11"/>
  <c r="I753" i="11"/>
  <c r="I763" i="11"/>
  <c r="I759" i="11"/>
  <c r="I737" i="11"/>
  <c r="I733" i="11"/>
  <c r="I767" i="11"/>
  <c r="I749" i="11"/>
  <c r="I729" i="11"/>
  <c r="I735" i="11"/>
  <c r="J726" i="11"/>
  <c r="K727" i="11" s="1"/>
  <c r="I728" i="11"/>
  <c r="J731" i="11" l="1"/>
  <c r="J761" i="11"/>
  <c r="J739" i="11"/>
  <c r="J765" i="11"/>
  <c r="J751" i="11"/>
  <c r="J757" i="11"/>
  <c r="J755" i="11"/>
  <c r="J747" i="11"/>
  <c r="J743" i="11"/>
  <c r="J741" i="11"/>
  <c r="J745" i="11"/>
  <c r="J753" i="11"/>
  <c r="J763" i="11"/>
  <c r="J733" i="11"/>
  <c r="J737" i="11"/>
  <c r="J759" i="11"/>
  <c r="J749" i="11"/>
  <c r="J767" i="11"/>
  <c r="J735" i="11"/>
  <c r="J729" i="11"/>
  <c r="J728" i="11"/>
  <c r="K726" i="11"/>
  <c r="L727" i="11" s="1"/>
  <c r="K761" i="11" l="1"/>
  <c r="K731" i="11"/>
  <c r="K739" i="11"/>
  <c r="K765" i="11"/>
  <c r="K751" i="11"/>
  <c r="K757" i="11"/>
  <c r="K755" i="11"/>
  <c r="K747" i="11"/>
  <c r="K743" i="11"/>
  <c r="K745" i="11"/>
  <c r="K741" i="11"/>
  <c r="K753" i="11"/>
  <c r="K759" i="11"/>
  <c r="K763" i="11"/>
  <c r="K733" i="11"/>
  <c r="K737" i="11"/>
  <c r="K767" i="11"/>
  <c r="K749" i="11"/>
  <c r="K735" i="11"/>
  <c r="K729" i="11"/>
  <c r="K728" i="11"/>
  <c r="L726" i="11"/>
  <c r="M727" i="11" s="1"/>
  <c r="L731" i="11" l="1"/>
  <c r="AW732" i="11" s="1"/>
  <c r="L761" i="11"/>
  <c r="AW762" i="11" s="1"/>
  <c r="L739" i="11"/>
  <c r="AW740" i="11" s="1"/>
  <c r="L755" i="11"/>
  <c r="AW756" i="11" s="1"/>
  <c r="L765" i="11"/>
  <c r="AW766" i="11" s="1"/>
  <c r="L751" i="11"/>
  <c r="AW752" i="11" s="1"/>
  <c r="L757" i="11"/>
  <c r="AW758" i="11" s="1"/>
  <c r="L747" i="11"/>
  <c r="AW748" i="11" s="1"/>
  <c r="L743" i="11"/>
  <c r="AW744" i="11" s="1"/>
  <c r="L741" i="11"/>
  <c r="AW742" i="11" s="1"/>
  <c r="L745" i="11"/>
  <c r="AW746" i="11" s="1"/>
  <c r="L753" i="11"/>
  <c r="AW754" i="11" s="1"/>
  <c r="L763" i="11"/>
  <c r="AW764" i="11" s="1"/>
  <c r="L759" i="11"/>
  <c r="AW760" i="11" s="1"/>
  <c r="L737" i="11"/>
  <c r="AW738" i="11" s="1"/>
  <c r="L749" i="11"/>
  <c r="AW750" i="11" s="1"/>
  <c r="L767" i="11"/>
  <c r="AW768" i="11" s="1"/>
  <c r="L733" i="11"/>
  <c r="AW734" i="11" s="1"/>
  <c r="L729" i="11"/>
  <c r="AW730" i="11" s="1"/>
  <c r="L735" i="11"/>
  <c r="AW736" i="11" s="1"/>
  <c r="M726" i="11"/>
  <c r="N727" i="11" s="1"/>
  <c r="L728" i="11"/>
  <c r="M761" i="11" l="1"/>
  <c r="M731" i="11"/>
  <c r="M739" i="11"/>
  <c r="M765" i="11"/>
  <c r="M751" i="11"/>
  <c r="M757" i="11"/>
  <c r="M747" i="11"/>
  <c r="M755" i="11"/>
  <c r="M743" i="11"/>
  <c r="M745" i="11"/>
  <c r="M741" i="11"/>
  <c r="M753" i="11"/>
  <c r="M763" i="11"/>
  <c r="M759" i="11"/>
  <c r="M737" i="11"/>
  <c r="M733" i="11"/>
  <c r="M767" i="11"/>
  <c r="M749" i="11"/>
  <c r="M729" i="11"/>
  <c r="M735" i="11"/>
  <c r="M728" i="11"/>
  <c r="N726" i="11"/>
  <c r="O727" i="11" s="1"/>
  <c r="N731" i="11" l="1"/>
  <c r="N761" i="11"/>
  <c r="N739" i="11"/>
  <c r="N765" i="11"/>
  <c r="N751" i="11"/>
  <c r="N757" i="11"/>
  <c r="N755" i="11"/>
  <c r="N747" i="11"/>
  <c r="N743" i="11"/>
  <c r="N741" i="11"/>
  <c r="N745" i="11"/>
  <c r="N753" i="11"/>
  <c r="N763" i="11"/>
  <c r="N737" i="11"/>
  <c r="N759" i="11"/>
  <c r="N733" i="11"/>
  <c r="N749" i="11"/>
  <c r="N767" i="11"/>
  <c r="N735" i="11"/>
  <c r="N729" i="11"/>
  <c r="N728" i="11"/>
  <c r="O726" i="11"/>
  <c r="P727" i="11" s="1"/>
  <c r="O731" i="11" l="1"/>
  <c r="O761" i="11"/>
  <c r="O739" i="11"/>
  <c r="O765" i="11"/>
  <c r="O751" i="11"/>
  <c r="O757" i="11"/>
  <c r="O755" i="11"/>
  <c r="O747" i="11"/>
  <c r="O743" i="11"/>
  <c r="O741" i="11"/>
  <c r="O745" i="11"/>
  <c r="O753" i="11"/>
  <c r="O763" i="11"/>
  <c r="O737" i="11"/>
  <c r="O733" i="11"/>
  <c r="O759" i="11"/>
  <c r="O767" i="11"/>
  <c r="O749" i="11"/>
  <c r="O729" i="11"/>
  <c r="O735" i="11"/>
  <c r="P726" i="11"/>
  <c r="Q727" i="11" s="1"/>
  <c r="O728" i="11"/>
  <c r="P731" i="11" l="1"/>
  <c r="P761" i="11"/>
  <c r="P739" i="11"/>
  <c r="P751" i="11"/>
  <c r="P755" i="11"/>
  <c r="P757" i="11"/>
  <c r="P747" i="11"/>
  <c r="P743" i="11"/>
  <c r="P765" i="11"/>
  <c r="P741" i="11"/>
  <c r="P745" i="11"/>
  <c r="P763" i="11"/>
  <c r="P753" i="11"/>
  <c r="P737" i="11"/>
  <c r="P759" i="11"/>
  <c r="P733" i="11"/>
  <c r="P767" i="11"/>
  <c r="P749" i="11"/>
  <c r="P735" i="11"/>
  <c r="P729" i="11"/>
  <c r="Q726" i="11"/>
  <c r="R727" i="11" s="1"/>
  <c r="P728" i="11"/>
  <c r="Q731" i="11" l="1"/>
  <c r="Q761" i="11"/>
  <c r="Q739" i="11"/>
  <c r="Q765" i="11"/>
  <c r="Q757" i="11"/>
  <c r="Q751" i="11"/>
  <c r="Q755" i="11"/>
  <c r="Q743" i="11"/>
  <c r="Q747" i="11"/>
  <c r="Q745" i="11"/>
  <c r="Q741" i="11"/>
  <c r="Q753" i="11"/>
  <c r="Q767" i="11"/>
  <c r="Q763" i="11"/>
  <c r="Q759" i="11"/>
  <c r="Q737" i="11"/>
  <c r="Q733" i="11"/>
  <c r="Q749" i="11"/>
  <c r="Q735" i="11"/>
  <c r="Q729" i="11"/>
  <c r="Q728" i="11"/>
  <c r="R726" i="11"/>
  <c r="S727" i="11" s="1"/>
  <c r="R761" i="11" l="1"/>
  <c r="R731" i="11"/>
  <c r="R739" i="11"/>
  <c r="R765" i="11"/>
  <c r="R757" i="11"/>
  <c r="R751" i="11"/>
  <c r="R755" i="11"/>
  <c r="R747" i="11"/>
  <c r="R743" i="11"/>
  <c r="R741" i="11"/>
  <c r="R745" i="11"/>
  <c r="R753" i="11"/>
  <c r="R749" i="11"/>
  <c r="R763" i="11"/>
  <c r="R737" i="11"/>
  <c r="R759" i="11"/>
  <c r="R733" i="11"/>
  <c r="R767" i="11"/>
  <c r="R735" i="11"/>
  <c r="R729" i="11"/>
  <c r="S726" i="11"/>
  <c r="T727" i="11" s="1"/>
  <c r="R728" i="11"/>
  <c r="S731" i="11" l="1"/>
  <c r="AX732" i="11" s="1"/>
  <c r="S761" i="11"/>
  <c r="AX762" i="11" s="1"/>
  <c r="S739" i="11"/>
  <c r="AX740" i="11" s="1"/>
  <c r="S751" i="11"/>
  <c r="AX752" i="11" s="1"/>
  <c r="S757" i="11"/>
  <c r="AX758" i="11" s="1"/>
  <c r="S747" i="11"/>
  <c r="AX748" i="11" s="1"/>
  <c r="S755" i="11"/>
  <c r="AX756" i="11" s="1"/>
  <c r="S765" i="11"/>
  <c r="AX766" i="11" s="1"/>
  <c r="S743" i="11"/>
  <c r="AX744" i="11" s="1"/>
  <c r="S741" i="11"/>
  <c r="AX742" i="11" s="1"/>
  <c r="S745" i="11"/>
  <c r="AX746" i="11" s="1"/>
  <c r="S763" i="11"/>
  <c r="AX764" i="11" s="1"/>
  <c r="S753" i="11"/>
  <c r="AX754" i="11" s="1"/>
  <c r="S759" i="11"/>
  <c r="AX760" i="11" s="1"/>
  <c r="S737" i="11"/>
  <c r="AX738" i="11" s="1"/>
  <c r="S733" i="11"/>
  <c r="AX734" i="11" s="1"/>
  <c r="S767" i="11"/>
  <c r="AX768" i="11" s="1"/>
  <c r="S749" i="11"/>
  <c r="AX750" i="11" s="1"/>
  <c r="S735" i="11"/>
  <c r="AX736" i="11" s="1"/>
  <c r="S729" i="11"/>
  <c r="AX730" i="11" s="1"/>
  <c r="T726" i="11"/>
  <c r="U727" i="11" s="1"/>
  <c r="S728" i="11"/>
  <c r="T761" i="11" l="1"/>
  <c r="T731" i="11"/>
  <c r="T739" i="11"/>
  <c r="T751" i="11"/>
  <c r="T765" i="11"/>
  <c r="T755" i="11"/>
  <c r="T747" i="11"/>
  <c r="T743" i="11"/>
  <c r="T757" i="11"/>
  <c r="T745" i="11"/>
  <c r="T741" i="11"/>
  <c r="T763" i="11"/>
  <c r="T753" i="11"/>
  <c r="T759" i="11"/>
  <c r="T733" i="11"/>
  <c r="T737" i="11"/>
  <c r="T749" i="11"/>
  <c r="T767" i="11"/>
  <c r="T729" i="11"/>
  <c r="T735" i="11"/>
  <c r="U726" i="11"/>
  <c r="V727" i="11" s="1"/>
  <c r="T728" i="11"/>
  <c r="U731" i="11" l="1"/>
  <c r="U761" i="11"/>
  <c r="U739" i="11"/>
  <c r="U765" i="11"/>
  <c r="U751" i="11"/>
  <c r="U757" i="11"/>
  <c r="U755" i="11"/>
  <c r="U747" i="11"/>
  <c r="U743" i="11"/>
  <c r="U741" i="11"/>
  <c r="U745" i="11"/>
  <c r="U753" i="11"/>
  <c r="U763" i="11"/>
  <c r="U759" i="11"/>
  <c r="U737" i="11"/>
  <c r="U733" i="11"/>
  <c r="U767" i="11"/>
  <c r="U749" i="11"/>
  <c r="U729" i="11"/>
  <c r="U735" i="11"/>
  <c r="U728" i="11"/>
  <c r="V726" i="11"/>
  <c r="W727" i="11" s="1"/>
  <c r="V761" i="11" l="1"/>
  <c r="V731" i="11"/>
  <c r="V739" i="11"/>
  <c r="V765" i="11"/>
  <c r="V751" i="11"/>
  <c r="V755" i="11"/>
  <c r="V757" i="11"/>
  <c r="V747" i="11"/>
  <c r="V743" i="11"/>
  <c r="V741" i="11"/>
  <c r="V745" i="11"/>
  <c r="V753" i="11"/>
  <c r="V763" i="11"/>
  <c r="V733" i="11"/>
  <c r="V759" i="11"/>
  <c r="V737" i="11"/>
  <c r="V767" i="11"/>
  <c r="V749" i="11"/>
  <c r="V729" i="11"/>
  <c r="V735" i="11"/>
  <c r="V728" i="11"/>
  <c r="W726" i="11"/>
  <c r="X727" i="11" s="1"/>
  <c r="W761" i="11" l="1"/>
  <c r="W731" i="11"/>
  <c r="W739" i="11"/>
  <c r="W765" i="11"/>
  <c r="W751" i="11"/>
  <c r="W757" i="11"/>
  <c r="W755" i="11"/>
  <c r="W747" i="11"/>
  <c r="W743" i="11"/>
  <c r="W741" i="11"/>
  <c r="W745" i="11"/>
  <c r="W759" i="11"/>
  <c r="W753" i="11"/>
  <c r="W763" i="11"/>
  <c r="W737" i="11"/>
  <c r="W733" i="11"/>
  <c r="W767" i="11"/>
  <c r="W749" i="11"/>
  <c r="W735" i="11"/>
  <c r="W729" i="11"/>
  <c r="X726" i="11"/>
  <c r="Y727" i="11" s="1"/>
  <c r="W728" i="11"/>
  <c r="X761" i="11" l="1"/>
  <c r="X731" i="11"/>
  <c r="X739" i="11"/>
  <c r="X765" i="11"/>
  <c r="X751" i="11"/>
  <c r="X757" i="11"/>
  <c r="X755" i="11"/>
  <c r="X747" i="11"/>
  <c r="X743" i="11"/>
  <c r="X745" i="11"/>
  <c r="X741" i="11"/>
  <c r="X753" i="11"/>
  <c r="X763" i="11"/>
  <c r="X733" i="11"/>
  <c r="X759" i="11"/>
  <c r="X737" i="11"/>
  <c r="X767" i="11"/>
  <c r="X749" i="11"/>
  <c r="X735" i="11"/>
  <c r="X729" i="11"/>
  <c r="Y726" i="11"/>
  <c r="Z727" i="11" s="1"/>
  <c r="X728" i="11"/>
  <c r="Y761" i="11" l="1"/>
  <c r="Y731" i="11"/>
  <c r="Y739" i="11"/>
  <c r="Y765" i="11"/>
  <c r="Y751" i="11"/>
  <c r="Y757" i="11"/>
  <c r="Y755" i="11"/>
  <c r="Y747" i="11"/>
  <c r="Y743" i="11"/>
  <c r="Y745" i="11"/>
  <c r="Y741" i="11"/>
  <c r="Y749" i="11"/>
  <c r="Y753" i="11"/>
  <c r="Y763" i="11"/>
  <c r="Y759" i="11"/>
  <c r="Y737" i="11"/>
  <c r="Y733" i="11"/>
  <c r="Y767" i="11"/>
  <c r="Y735" i="11"/>
  <c r="Y729" i="11"/>
  <c r="Y728" i="11"/>
  <c r="Z726" i="11"/>
  <c r="AA727" i="11" s="1"/>
  <c r="Z731" i="11" l="1"/>
  <c r="AY732" i="11" s="1"/>
  <c r="Z761" i="11"/>
  <c r="AY762" i="11" s="1"/>
  <c r="Z739" i="11"/>
  <c r="AY740" i="11" s="1"/>
  <c r="Z751" i="11"/>
  <c r="AY752" i="11" s="1"/>
  <c r="Z755" i="11"/>
  <c r="AY756" i="11" s="1"/>
  <c r="Z757" i="11"/>
  <c r="AY758" i="11" s="1"/>
  <c r="Z747" i="11"/>
  <c r="AY748" i="11" s="1"/>
  <c r="Z743" i="11"/>
  <c r="AY744" i="11" s="1"/>
  <c r="Z765" i="11"/>
  <c r="AY766" i="11" s="1"/>
  <c r="Z745" i="11"/>
  <c r="AY746" i="11" s="1"/>
  <c r="Z741" i="11"/>
  <c r="AY742" i="11" s="1"/>
  <c r="Z763" i="11"/>
  <c r="AY764" i="11" s="1"/>
  <c r="Z753" i="11"/>
  <c r="AY754" i="11" s="1"/>
  <c r="Z759" i="11"/>
  <c r="AY760" i="11" s="1"/>
  <c r="Z737" i="11"/>
  <c r="AY738" i="11" s="1"/>
  <c r="Z749" i="11"/>
  <c r="AY750" i="11" s="1"/>
  <c r="Z767" i="11"/>
  <c r="AY768" i="11" s="1"/>
  <c r="Z733" i="11"/>
  <c r="AY734" i="11" s="1"/>
  <c r="Z735" i="11"/>
  <c r="AY736" i="11" s="1"/>
  <c r="Z729" i="11"/>
  <c r="AY730" i="11" s="1"/>
  <c r="Z728" i="11"/>
  <c r="AA726" i="11"/>
  <c r="AB727" i="11" s="1"/>
  <c r="AA761" i="11" l="1"/>
  <c r="AA731" i="11"/>
  <c r="AA739" i="11"/>
  <c r="AA757" i="11"/>
  <c r="AA755" i="11"/>
  <c r="AA747" i="11"/>
  <c r="AA751" i="11"/>
  <c r="AA743" i="11"/>
  <c r="AA765" i="11"/>
  <c r="AA745" i="11"/>
  <c r="AA741" i="11"/>
  <c r="AA763" i="11"/>
  <c r="AA753" i="11"/>
  <c r="AA759" i="11"/>
  <c r="AA737" i="11"/>
  <c r="AA733" i="11"/>
  <c r="AA749" i="11"/>
  <c r="AA767" i="11"/>
  <c r="AA729" i="11"/>
  <c r="AA735" i="11"/>
  <c r="AB726" i="11"/>
  <c r="AC727" i="11" s="1"/>
  <c r="AA728" i="11"/>
  <c r="AB731" i="11" l="1"/>
  <c r="AB761" i="11"/>
  <c r="AB739" i="11"/>
  <c r="AB755" i="11"/>
  <c r="AB751" i="11"/>
  <c r="AB757" i="11"/>
  <c r="AB747" i="11"/>
  <c r="AB743" i="11"/>
  <c r="AB765" i="11"/>
  <c r="AB741" i="11"/>
  <c r="AB745" i="11"/>
  <c r="AB733" i="11"/>
  <c r="AB763" i="11"/>
  <c r="AB753" i="11"/>
  <c r="AB737" i="11"/>
  <c r="AB759" i="11"/>
  <c r="AB767" i="11"/>
  <c r="AB749" i="11"/>
  <c r="AB729" i="11"/>
  <c r="AB735" i="11"/>
  <c r="AC726" i="11"/>
  <c r="AD727" i="11" s="1"/>
  <c r="AB728" i="11"/>
  <c r="AC761" i="11" l="1"/>
  <c r="AC731" i="11"/>
  <c r="AC739" i="11"/>
  <c r="AC757" i="11"/>
  <c r="AC765" i="11"/>
  <c r="AC751" i="11"/>
  <c r="AC743" i="11"/>
  <c r="AC755" i="11"/>
  <c r="AC747" i="11"/>
  <c r="AC741" i="11"/>
  <c r="AC745" i="11"/>
  <c r="AC763" i="11"/>
  <c r="AC753" i="11"/>
  <c r="AC759" i="11"/>
  <c r="AC737" i="11"/>
  <c r="AC733" i="11"/>
  <c r="AC767" i="11"/>
  <c r="AC749" i="11"/>
  <c r="AC735" i="11"/>
  <c r="AC729" i="11"/>
  <c r="AC728" i="11"/>
  <c r="AD726" i="11"/>
  <c r="AE727" i="11" s="1"/>
  <c r="AD761" i="11" l="1"/>
  <c r="AD731" i="11"/>
  <c r="AD739" i="11"/>
  <c r="AD765" i="11"/>
  <c r="AD751" i="11"/>
  <c r="AD757" i="11"/>
  <c r="AD755" i="11"/>
  <c r="AD747" i="11"/>
  <c r="AD743" i="11"/>
  <c r="AD741" i="11"/>
  <c r="AD745" i="11"/>
  <c r="AD753" i="11"/>
  <c r="AD759" i="11"/>
  <c r="AD763" i="11"/>
  <c r="AD737" i="11"/>
  <c r="AD733" i="11"/>
  <c r="AD767" i="11"/>
  <c r="AD749" i="11"/>
  <c r="AD729" i="11"/>
  <c r="AD735" i="11"/>
  <c r="AD728" i="11"/>
  <c r="AE726" i="11"/>
  <c r="AF727" i="11" s="1"/>
  <c r="AE731" i="11" l="1"/>
  <c r="AE761" i="11"/>
  <c r="AE739" i="11"/>
  <c r="AE755" i="11"/>
  <c r="AE765" i="11"/>
  <c r="AE751" i="11"/>
  <c r="AE757" i="11"/>
  <c r="AE747" i="11"/>
  <c r="AE743" i="11"/>
  <c r="AE741" i="11"/>
  <c r="AE745" i="11"/>
  <c r="AE737" i="11"/>
  <c r="AE749" i="11"/>
  <c r="AE763" i="11"/>
  <c r="AE753" i="11"/>
  <c r="AE759" i="11"/>
  <c r="AE733" i="11"/>
  <c r="AE767" i="11"/>
  <c r="AE735" i="11"/>
  <c r="AE729" i="11"/>
  <c r="AF726" i="11"/>
  <c r="AG727" i="11" s="1"/>
  <c r="F771" i="11" s="1"/>
  <c r="AE728" i="11"/>
  <c r="AF761" i="11" l="1"/>
  <c r="AF731" i="11"/>
  <c r="AF739" i="11"/>
  <c r="AF765" i="11"/>
  <c r="AF751" i="11"/>
  <c r="AF755" i="11"/>
  <c r="AF757" i="11"/>
  <c r="AF747" i="11"/>
  <c r="AF743" i="11"/>
  <c r="AF741" i="11"/>
  <c r="AF745" i="11"/>
  <c r="AF763" i="11"/>
  <c r="AF759" i="11"/>
  <c r="AF753" i="11"/>
  <c r="AF737" i="11"/>
  <c r="AF733" i="11"/>
  <c r="AF767" i="11"/>
  <c r="AF749" i="11"/>
  <c r="AF729" i="11"/>
  <c r="AF735" i="11"/>
  <c r="AG726" i="11"/>
  <c r="AF728" i="11"/>
  <c r="AG761" i="11" l="1"/>
  <c r="AZ762" i="11" s="1"/>
  <c r="AG731" i="11"/>
  <c r="AZ732" i="11" s="1"/>
  <c r="AG739" i="11"/>
  <c r="AZ740" i="11" s="1"/>
  <c r="AG751" i="11"/>
  <c r="AZ752" i="11" s="1"/>
  <c r="AG765" i="11"/>
  <c r="AZ766" i="11" s="1"/>
  <c r="AG757" i="11"/>
  <c r="AZ758" i="11" s="1"/>
  <c r="AG755" i="11"/>
  <c r="AZ756" i="11" s="1"/>
  <c r="AG747" i="11"/>
  <c r="AZ748" i="11" s="1"/>
  <c r="AG743" i="11"/>
  <c r="AZ744" i="11" s="1"/>
  <c r="AG737" i="11"/>
  <c r="AZ738" i="11" s="1"/>
  <c r="AG745" i="11"/>
  <c r="AZ746" i="11" s="1"/>
  <c r="AG741" i="11"/>
  <c r="AZ742" i="11" s="1"/>
  <c r="AG763" i="11"/>
  <c r="AZ764" i="11" s="1"/>
  <c r="AG753" i="11"/>
  <c r="AZ754" i="11" s="1"/>
  <c r="AG759" i="11"/>
  <c r="AZ760" i="11" s="1"/>
  <c r="AG733" i="11"/>
  <c r="AZ734" i="11" s="1"/>
  <c r="AG767" i="11"/>
  <c r="AZ768" i="11" s="1"/>
  <c r="AG749" i="11"/>
  <c r="AZ750" i="11" s="1"/>
  <c r="AG729" i="11"/>
  <c r="AZ730" i="11" s="1"/>
  <c r="AG735" i="11"/>
  <c r="AZ736" i="11" s="1"/>
  <c r="AG728" i="11"/>
  <c r="F770" i="11"/>
  <c r="G771" i="11" s="1"/>
  <c r="B747" i="11" l="1"/>
  <c r="B759" i="11"/>
  <c r="B745" i="11"/>
  <c r="B755" i="11"/>
  <c r="B739" i="11"/>
  <c r="B741" i="11"/>
  <c r="B749" i="11"/>
  <c r="B753" i="11"/>
  <c r="B737" i="11"/>
  <c r="B757" i="11"/>
  <c r="B751" i="11"/>
  <c r="B767" i="11"/>
  <c r="B763" i="11"/>
  <c r="B743" i="11"/>
  <c r="B765" i="11"/>
  <c r="B761" i="11"/>
  <c r="B729" i="11"/>
  <c r="B731" i="11"/>
  <c r="B735" i="11"/>
  <c r="B733" i="11"/>
  <c r="F775" i="11"/>
  <c r="F805" i="11"/>
  <c r="F783" i="11"/>
  <c r="F809" i="11"/>
  <c r="F795" i="11"/>
  <c r="F801" i="11"/>
  <c r="F799" i="11"/>
  <c r="F791" i="11"/>
  <c r="F787" i="11"/>
  <c r="F785" i="11"/>
  <c r="F789" i="11"/>
  <c r="F797" i="11"/>
  <c r="F807" i="11"/>
  <c r="F803" i="11"/>
  <c r="F777" i="11"/>
  <c r="F781" i="11"/>
  <c r="F811" i="11"/>
  <c r="F793" i="11"/>
  <c r="F779" i="11"/>
  <c r="F773" i="11"/>
  <c r="F772" i="11"/>
  <c r="G770" i="11"/>
  <c r="H771" i="11" s="1"/>
  <c r="AH768" i="11" l="1"/>
  <c r="AM768" i="11" s="1"/>
  <c r="AN768" i="11" s="1"/>
  <c r="AE768" i="11"/>
  <c r="V768" i="11"/>
  <c r="P768" i="11"/>
  <c r="AB768" i="11"/>
  <c r="N768" i="11"/>
  <c r="H768" i="11"/>
  <c r="T768" i="11"/>
  <c r="W768" i="11"/>
  <c r="F768" i="11"/>
  <c r="R768" i="11"/>
  <c r="L768" i="11"/>
  <c r="AC768" i="11"/>
  <c r="G768" i="11"/>
  <c r="J768" i="11"/>
  <c r="K768" i="11"/>
  <c r="Q768" i="11"/>
  <c r="X768" i="11"/>
  <c r="Y768" i="11"/>
  <c r="AA768" i="11"/>
  <c r="U768" i="11"/>
  <c r="AG768" i="11"/>
  <c r="O768" i="11"/>
  <c r="M768" i="11"/>
  <c r="I768" i="11"/>
  <c r="S768" i="11"/>
  <c r="AF768" i="11"/>
  <c r="AD768" i="11"/>
  <c r="Z768" i="11"/>
  <c r="G805" i="11"/>
  <c r="G775" i="11"/>
  <c r="G783" i="11"/>
  <c r="G809" i="11"/>
  <c r="G795" i="11"/>
  <c r="G801" i="11"/>
  <c r="G799" i="11"/>
  <c r="G791" i="11"/>
  <c r="G787" i="11"/>
  <c r="G789" i="11"/>
  <c r="G785" i="11"/>
  <c r="G781" i="11"/>
  <c r="G797" i="11"/>
  <c r="G807" i="11"/>
  <c r="G803" i="11"/>
  <c r="G777" i="11"/>
  <c r="G793" i="11"/>
  <c r="G811" i="11"/>
  <c r="G773" i="11"/>
  <c r="G779" i="11"/>
  <c r="H770" i="11"/>
  <c r="I771" i="11" s="1"/>
  <c r="G772" i="11"/>
  <c r="AI767" i="11" l="1"/>
  <c r="AP768" i="11" s="1"/>
  <c r="AT768" i="11" s="1"/>
  <c r="AH767" i="11"/>
  <c r="AO768" i="11" s="1"/>
  <c r="H775" i="11"/>
  <c r="H805" i="11"/>
  <c r="H783" i="11"/>
  <c r="H799" i="11"/>
  <c r="H809" i="11"/>
  <c r="H795" i="11"/>
  <c r="H801" i="11"/>
  <c r="H791" i="11"/>
  <c r="H787" i="11"/>
  <c r="H785" i="11"/>
  <c r="H789" i="11"/>
  <c r="H797" i="11"/>
  <c r="H807" i="11"/>
  <c r="H777" i="11"/>
  <c r="H803" i="11"/>
  <c r="H781" i="11"/>
  <c r="H811" i="11"/>
  <c r="H793" i="11"/>
  <c r="H773" i="11"/>
  <c r="H779" i="11"/>
  <c r="I770" i="11"/>
  <c r="J771" i="11" s="1"/>
  <c r="H772" i="11"/>
  <c r="AS768" i="11" l="1"/>
  <c r="AR768" i="11" s="1"/>
  <c r="I775" i="11"/>
  <c r="I805" i="11"/>
  <c r="I783" i="11"/>
  <c r="I801" i="11"/>
  <c r="I809" i="11"/>
  <c r="I795" i="11"/>
  <c r="I799" i="11"/>
  <c r="I791" i="11"/>
  <c r="I787" i="11"/>
  <c r="I785" i="11"/>
  <c r="I789" i="11"/>
  <c r="I797" i="11"/>
  <c r="I807" i="11"/>
  <c r="I811" i="11"/>
  <c r="I781" i="11"/>
  <c r="I803" i="11"/>
  <c r="I777" i="11"/>
  <c r="I793" i="11"/>
  <c r="I779" i="11"/>
  <c r="I773" i="11"/>
  <c r="J770" i="11"/>
  <c r="K771" i="11" s="1"/>
  <c r="I772" i="11"/>
  <c r="J775" i="11" l="1"/>
  <c r="J805" i="11"/>
  <c r="J783" i="11"/>
  <c r="J809" i="11"/>
  <c r="J795" i="11"/>
  <c r="J801" i="11"/>
  <c r="J799" i="11"/>
  <c r="J791" i="11"/>
  <c r="J787" i="11"/>
  <c r="J789" i="11"/>
  <c r="J785" i="11"/>
  <c r="J803" i="11"/>
  <c r="J807" i="11"/>
  <c r="J797" i="11"/>
  <c r="J781" i="11"/>
  <c r="J777" i="11"/>
  <c r="J793" i="11"/>
  <c r="J811" i="11"/>
  <c r="J779" i="11"/>
  <c r="J773" i="11"/>
  <c r="J772" i="11"/>
  <c r="K770" i="11"/>
  <c r="L771" i="11" s="1"/>
  <c r="K775" i="11" l="1"/>
  <c r="K805" i="11"/>
  <c r="K783" i="11"/>
  <c r="K787" i="11"/>
  <c r="K809" i="11"/>
  <c r="K795" i="11"/>
  <c r="K801" i="11"/>
  <c r="K791" i="11"/>
  <c r="K799" i="11"/>
  <c r="K789" i="11"/>
  <c r="K785" i="11"/>
  <c r="K807" i="11"/>
  <c r="K797" i="11"/>
  <c r="K803" i="11"/>
  <c r="K777" i="11"/>
  <c r="K781" i="11"/>
  <c r="K793" i="11"/>
  <c r="K811" i="11"/>
  <c r="K773" i="11"/>
  <c r="K779" i="11"/>
  <c r="L770" i="11"/>
  <c r="M771" i="11" s="1"/>
  <c r="K772" i="11"/>
  <c r="L775" i="11" l="1"/>
  <c r="AW776" i="11" s="1"/>
  <c r="L805" i="11"/>
  <c r="AW806" i="11" s="1"/>
  <c r="L783" i="11"/>
  <c r="AW784" i="11" s="1"/>
  <c r="L809" i="11"/>
  <c r="AW810" i="11" s="1"/>
  <c r="L799" i="11"/>
  <c r="AW800" i="11" s="1"/>
  <c r="L795" i="11"/>
  <c r="AW796" i="11" s="1"/>
  <c r="L801" i="11"/>
  <c r="AW802" i="11" s="1"/>
  <c r="L791" i="11"/>
  <c r="AW792" i="11" s="1"/>
  <c r="L787" i="11"/>
  <c r="AW788" i="11" s="1"/>
  <c r="L785" i="11"/>
  <c r="AW786" i="11" s="1"/>
  <c r="L789" i="11"/>
  <c r="AW790" i="11" s="1"/>
  <c r="L811" i="11"/>
  <c r="AW812" i="11" s="1"/>
  <c r="L797" i="11"/>
  <c r="AW798" i="11" s="1"/>
  <c r="L807" i="11"/>
  <c r="AW808" i="11" s="1"/>
  <c r="L781" i="11"/>
  <c r="AW782" i="11" s="1"/>
  <c r="L803" i="11"/>
  <c r="AW804" i="11" s="1"/>
  <c r="L777" i="11"/>
  <c r="AW778" i="11" s="1"/>
  <c r="L793" i="11"/>
  <c r="AW794" i="11" s="1"/>
  <c r="L773" i="11"/>
  <c r="AW774" i="11" s="1"/>
  <c r="L779" i="11"/>
  <c r="AW780" i="11" s="1"/>
  <c r="M770" i="11"/>
  <c r="N771" i="11" s="1"/>
  <c r="L772" i="11"/>
  <c r="M805" i="11" l="1"/>
  <c r="M775" i="11"/>
  <c r="M783" i="11"/>
  <c r="M791" i="11"/>
  <c r="M809" i="11"/>
  <c r="M795" i="11"/>
  <c r="M801" i="11"/>
  <c r="M799" i="11"/>
  <c r="M787" i="11"/>
  <c r="M789" i="11"/>
  <c r="M785" i="11"/>
  <c r="M807" i="11"/>
  <c r="M797" i="11"/>
  <c r="M803" i="11"/>
  <c r="M781" i="11"/>
  <c r="M811" i="11"/>
  <c r="M793" i="11"/>
  <c r="M777" i="11"/>
  <c r="M773" i="11"/>
  <c r="M779" i="11"/>
  <c r="M772" i="11"/>
  <c r="N770" i="11"/>
  <c r="O771" i="11" s="1"/>
  <c r="N805" i="11" l="1"/>
  <c r="N775" i="11"/>
  <c r="N783" i="11"/>
  <c r="N809" i="11"/>
  <c r="N795" i="11"/>
  <c r="N787" i="11"/>
  <c r="N801" i="11"/>
  <c r="N799" i="11"/>
  <c r="N791" i="11"/>
  <c r="N789" i="11"/>
  <c r="N785" i="11"/>
  <c r="N797" i="11"/>
  <c r="N807" i="11"/>
  <c r="N781" i="11"/>
  <c r="N811" i="11"/>
  <c r="N803" i="11"/>
  <c r="N793" i="11"/>
  <c r="N777" i="11"/>
  <c r="N773" i="11"/>
  <c r="N779" i="11"/>
  <c r="O770" i="11"/>
  <c r="P771" i="11" s="1"/>
  <c r="N772" i="11"/>
  <c r="O775" i="11" l="1"/>
  <c r="O805" i="11"/>
  <c r="O783" i="11"/>
  <c r="O809" i="11"/>
  <c r="O795" i="11"/>
  <c r="O801" i="11"/>
  <c r="O799" i="11"/>
  <c r="O791" i="11"/>
  <c r="O787" i="11"/>
  <c r="O785" i="11"/>
  <c r="O789" i="11"/>
  <c r="O803" i="11"/>
  <c r="O797" i="11"/>
  <c r="O807" i="11"/>
  <c r="O777" i="11"/>
  <c r="O781" i="11"/>
  <c r="O811" i="11"/>
  <c r="O793" i="11"/>
  <c r="O773" i="11"/>
  <c r="O779" i="11"/>
  <c r="P770" i="11"/>
  <c r="Q771" i="11" s="1"/>
  <c r="O772" i="11"/>
  <c r="P805" i="11" l="1"/>
  <c r="P775" i="11"/>
  <c r="P783" i="11"/>
  <c r="P809" i="11"/>
  <c r="P795" i="11"/>
  <c r="P801" i="11"/>
  <c r="P799" i="11"/>
  <c r="P791" i="11"/>
  <c r="P787" i="11"/>
  <c r="P781" i="11"/>
  <c r="P785" i="11"/>
  <c r="P789" i="11"/>
  <c r="P797" i="11"/>
  <c r="P811" i="11"/>
  <c r="P807" i="11"/>
  <c r="P803" i="11"/>
  <c r="P793" i="11"/>
  <c r="P777" i="11"/>
  <c r="P779" i="11"/>
  <c r="P773" i="11"/>
  <c r="Q770" i="11"/>
  <c r="R771" i="11" s="1"/>
  <c r="P772" i="11"/>
  <c r="Q805" i="11" l="1"/>
  <c r="Q775" i="11"/>
  <c r="Q783" i="11"/>
  <c r="Q809" i="11"/>
  <c r="Q795" i="11"/>
  <c r="Q801" i="11"/>
  <c r="Q799" i="11"/>
  <c r="Q791" i="11"/>
  <c r="Q787" i="11"/>
  <c r="Q789" i="11"/>
  <c r="Q785" i="11"/>
  <c r="Q797" i="11"/>
  <c r="Q803" i="11"/>
  <c r="Q807" i="11"/>
  <c r="Q777" i="11"/>
  <c r="Q781" i="11"/>
  <c r="Q793" i="11"/>
  <c r="Q811" i="11"/>
  <c r="Q773" i="11"/>
  <c r="Q779" i="11"/>
  <c r="Q772" i="11"/>
  <c r="R770" i="11"/>
  <c r="S771" i="11" s="1"/>
  <c r="R805" i="11" l="1"/>
  <c r="R775" i="11"/>
  <c r="R783" i="11"/>
  <c r="R809" i="11"/>
  <c r="R795" i="11"/>
  <c r="R799" i="11"/>
  <c r="R791" i="11"/>
  <c r="R787" i="11"/>
  <c r="R801" i="11"/>
  <c r="R785" i="11"/>
  <c r="R789" i="11"/>
  <c r="R793" i="11"/>
  <c r="R797" i="11"/>
  <c r="R807" i="11"/>
  <c r="R781" i="11"/>
  <c r="R803" i="11"/>
  <c r="R777" i="11"/>
  <c r="R811" i="11"/>
  <c r="R779" i="11"/>
  <c r="R773" i="11"/>
  <c r="R772" i="11"/>
  <c r="S770" i="11"/>
  <c r="T771" i="11" s="1"/>
  <c r="S805" i="11" l="1"/>
  <c r="AX806" i="11" s="1"/>
  <c r="S775" i="11"/>
  <c r="AX776" i="11" s="1"/>
  <c r="S783" i="11"/>
  <c r="AX784" i="11" s="1"/>
  <c r="S809" i="11"/>
  <c r="AX810" i="11" s="1"/>
  <c r="S795" i="11"/>
  <c r="AX796" i="11" s="1"/>
  <c r="S801" i="11"/>
  <c r="AX802" i="11" s="1"/>
  <c r="S799" i="11"/>
  <c r="AX800" i="11" s="1"/>
  <c r="S791" i="11"/>
  <c r="AX792" i="11" s="1"/>
  <c r="S787" i="11"/>
  <c r="AX788" i="11" s="1"/>
  <c r="S785" i="11"/>
  <c r="AX786" i="11" s="1"/>
  <c r="S789" i="11"/>
  <c r="AX790" i="11" s="1"/>
  <c r="S797" i="11"/>
  <c r="AX798" i="11" s="1"/>
  <c r="S807" i="11"/>
  <c r="AX808" i="11" s="1"/>
  <c r="S803" i="11"/>
  <c r="AX804" i="11" s="1"/>
  <c r="S781" i="11"/>
  <c r="AX782" i="11" s="1"/>
  <c r="S777" i="11"/>
  <c r="AX778" i="11" s="1"/>
  <c r="S811" i="11"/>
  <c r="AX812" i="11" s="1"/>
  <c r="S793" i="11"/>
  <c r="AX794" i="11" s="1"/>
  <c r="S773" i="11"/>
  <c r="AX774" i="11" s="1"/>
  <c r="S779" i="11"/>
  <c r="AX780" i="11" s="1"/>
  <c r="T770" i="11"/>
  <c r="U771" i="11" s="1"/>
  <c r="S772" i="11"/>
  <c r="T805" i="11" l="1"/>
  <c r="T775" i="11"/>
  <c r="T783" i="11"/>
  <c r="T809" i="11"/>
  <c r="T795" i="11"/>
  <c r="T801" i="11"/>
  <c r="T799" i="11"/>
  <c r="T791" i="11"/>
  <c r="T787" i="11"/>
  <c r="T789" i="11"/>
  <c r="T785" i="11"/>
  <c r="T797" i="11"/>
  <c r="T807" i="11"/>
  <c r="T803" i="11"/>
  <c r="T781" i="11"/>
  <c r="T777" i="11"/>
  <c r="T811" i="11"/>
  <c r="T793" i="11"/>
  <c r="T773" i="11"/>
  <c r="T779" i="11"/>
  <c r="U770" i="11"/>
  <c r="V771" i="11" s="1"/>
  <c r="T772" i="11"/>
  <c r="U775" i="11" l="1"/>
  <c r="U805" i="11"/>
  <c r="U783" i="11"/>
  <c r="U809" i="11"/>
  <c r="U791" i="11"/>
  <c r="U795" i="11"/>
  <c r="U801" i="11"/>
  <c r="U799" i="11"/>
  <c r="U787" i="11"/>
  <c r="U789" i="11"/>
  <c r="U785" i="11"/>
  <c r="U803" i="11"/>
  <c r="U797" i="11"/>
  <c r="U807" i="11"/>
  <c r="U781" i="11"/>
  <c r="U777" i="11"/>
  <c r="U811" i="11"/>
  <c r="U793" i="11"/>
  <c r="U773" i="11"/>
  <c r="U779" i="11"/>
  <c r="U772" i="11"/>
  <c r="V770" i="11"/>
  <c r="W771" i="11" s="1"/>
  <c r="V775" i="11" l="1"/>
  <c r="V805" i="11"/>
  <c r="V783" i="11"/>
  <c r="V809" i="11"/>
  <c r="V795" i="11"/>
  <c r="V801" i="11"/>
  <c r="V799" i="11"/>
  <c r="V791" i="11"/>
  <c r="V787" i="11"/>
  <c r="V785" i="11"/>
  <c r="V789" i="11"/>
  <c r="V803" i="11"/>
  <c r="V797" i="11"/>
  <c r="V807" i="11"/>
  <c r="V781" i="11"/>
  <c r="V777" i="11"/>
  <c r="V793" i="11"/>
  <c r="V811" i="11"/>
  <c r="V779" i="11"/>
  <c r="V773" i="11"/>
  <c r="V772" i="11"/>
  <c r="W770" i="11"/>
  <c r="X771" i="11" s="1"/>
  <c r="W805" i="11" l="1"/>
  <c r="W775" i="11"/>
  <c r="W783" i="11"/>
  <c r="W809" i="11"/>
  <c r="W795" i="11"/>
  <c r="W801" i="11"/>
  <c r="W799" i="11"/>
  <c r="W791" i="11"/>
  <c r="W787" i="11"/>
  <c r="W781" i="11"/>
  <c r="W785" i="11"/>
  <c r="W789" i="11"/>
  <c r="W807" i="11"/>
  <c r="W797" i="11"/>
  <c r="W803" i="11"/>
  <c r="W811" i="11"/>
  <c r="W777" i="11"/>
  <c r="W793" i="11"/>
  <c r="W773" i="11"/>
  <c r="W779" i="11"/>
  <c r="X770" i="11"/>
  <c r="Y771" i="11" s="1"/>
  <c r="W772" i="11"/>
  <c r="X775" i="11" l="1"/>
  <c r="X805" i="11"/>
  <c r="X783" i="11"/>
  <c r="X795" i="11"/>
  <c r="X801" i="11"/>
  <c r="X799" i="11"/>
  <c r="X791" i="11"/>
  <c r="X809" i="11"/>
  <c r="X787" i="11"/>
  <c r="X785" i="11"/>
  <c r="X789" i="11"/>
  <c r="X807" i="11"/>
  <c r="X797" i="11"/>
  <c r="X781" i="11"/>
  <c r="X803" i="11"/>
  <c r="X777" i="11"/>
  <c r="X811" i="11"/>
  <c r="X793" i="11"/>
  <c r="X779" i="11"/>
  <c r="X773" i="11"/>
  <c r="Y770" i="11"/>
  <c r="Z771" i="11" s="1"/>
  <c r="X772" i="11"/>
  <c r="Y775" i="11" l="1"/>
  <c r="Y805" i="11"/>
  <c r="Y783" i="11"/>
  <c r="Y809" i="11"/>
  <c r="Y795" i="11"/>
  <c r="Y801" i="11"/>
  <c r="Y799" i="11"/>
  <c r="Y791" i="11"/>
  <c r="Y787" i="11"/>
  <c r="Y789" i="11"/>
  <c r="Y785" i="11"/>
  <c r="Y797" i="11"/>
  <c r="Y803" i="11"/>
  <c r="Y807" i="11"/>
  <c r="Y781" i="11"/>
  <c r="Y777" i="11"/>
  <c r="Y811" i="11"/>
  <c r="Y793" i="11"/>
  <c r="Y773" i="11"/>
  <c r="Y779" i="11"/>
  <c r="Y772" i="11"/>
  <c r="Z770" i="11"/>
  <c r="AA771" i="11" s="1"/>
  <c r="Z805" i="11" l="1"/>
  <c r="AY806" i="11" s="1"/>
  <c r="Z775" i="11"/>
  <c r="AY776" i="11" s="1"/>
  <c r="Z783" i="11"/>
  <c r="AY784" i="11" s="1"/>
  <c r="Z809" i="11"/>
  <c r="AY810" i="11" s="1"/>
  <c r="Z795" i="11"/>
  <c r="AY796" i="11" s="1"/>
  <c r="Z801" i="11"/>
  <c r="AY802" i="11" s="1"/>
  <c r="Z791" i="11"/>
  <c r="AY792" i="11" s="1"/>
  <c r="Z799" i="11"/>
  <c r="AY800" i="11" s="1"/>
  <c r="Z787" i="11"/>
  <c r="AY788" i="11" s="1"/>
  <c r="Z789" i="11"/>
  <c r="AY790" i="11" s="1"/>
  <c r="Z785" i="11"/>
  <c r="AY786" i="11" s="1"/>
  <c r="Z807" i="11"/>
  <c r="AY808" i="11" s="1"/>
  <c r="Z797" i="11"/>
  <c r="AY798" i="11" s="1"/>
  <c r="Z803" i="11"/>
  <c r="AY804" i="11" s="1"/>
  <c r="Z781" i="11"/>
  <c r="AY782" i="11" s="1"/>
  <c r="Z777" i="11"/>
  <c r="AY778" i="11" s="1"/>
  <c r="Z811" i="11"/>
  <c r="AY812" i="11" s="1"/>
  <c r="Z793" i="11"/>
  <c r="AY794" i="11" s="1"/>
  <c r="Z779" i="11"/>
  <c r="AY780" i="11" s="1"/>
  <c r="Z773" i="11"/>
  <c r="AY774" i="11" s="1"/>
  <c r="Z772" i="11"/>
  <c r="AA770" i="11"/>
  <c r="AB771" i="11" s="1"/>
  <c r="AA805" i="11" l="1"/>
  <c r="AA775" i="11"/>
  <c r="AA783" i="11"/>
  <c r="AA795" i="11"/>
  <c r="AA809" i="11"/>
  <c r="AA801" i="11"/>
  <c r="AA799" i="11"/>
  <c r="AA791" i="11"/>
  <c r="AA787" i="11"/>
  <c r="AA785" i="11"/>
  <c r="AA789" i="11"/>
  <c r="AA807" i="11"/>
  <c r="AA803" i="11"/>
  <c r="AA797" i="11"/>
  <c r="AA777" i="11"/>
  <c r="AA781" i="11"/>
  <c r="AA811" i="11"/>
  <c r="AA793" i="11"/>
  <c r="AA773" i="11"/>
  <c r="AA779" i="11"/>
  <c r="AB770" i="11"/>
  <c r="AC771" i="11" s="1"/>
  <c r="AA772" i="11"/>
  <c r="AB775" i="11" l="1"/>
  <c r="AB805" i="11"/>
  <c r="AB783" i="11"/>
  <c r="AB809" i="11"/>
  <c r="AB795" i="11"/>
  <c r="AB801" i="11"/>
  <c r="AB799" i="11"/>
  <c r="AB791" i="11"/>
  <c r="AB787" i="11"/>
  <c r="AB789" i="11"/>
  <c r="AB785" i="11"/>
  <c r="AB807" i="11"/>
  <c r="AB797" i="11"/>
  <c r="AB803" i="11"/>
  <c r="AB777" i="11"/>
  <c r="AB781" i="11"/>
  <c r="AB811" i="11"/>
  <c r="AB793" i="11"/>
  <c r="AB779" i="11"/>
  <c r="AB773" i="11"/>
  <c r="AC770" i="11"/>
  <c r="AD771" i="11" s="1"/>
  <c r="AB772" i="11"/>
  <c r="AC805" i="11" l="1"/>
  <c r="AC775" i="11"/>
  <c r="AC783" i="11"/>
  <c r="AC809" i="11"/>
  <c r="AC795" i="11"/>
  <c r="AC801" i="11"/>
  <c r="AC799" i="11"/>
  <c r="AC791" i="11"/>
  <c r="AC787" i="11"/>
  <c r="AC785" i="11"/>
  <c r="AC789" i="11"/>
  <c r="AC797" i="11"/>
  <c r="AC807" i="11"/>
  <c r="AC803" i="11"/>
  <c r="AC781" i="11"/>
  <c r="AC777" i="11"/>
  <c r="AC793" i="11"/>
  <c r="AC811" i="11"/>
  <c r="AC773" i="11"/>
  <c r="AC779" i="11"/>
  <c r="AC772" i="11"/>
  <c r="AD770" i="11"/>
  <c r="AE771" i="11" s="1"/>
  <c r="AD805" i="11" l="1"/>
  <c r="AD775" i="11"/>
  <c r="AD783" i="11"/>
  <c r="AD809" i="11"/>
  <c r="AD795" i="11"/>
  <c r="AD801" i="11"/>
  <c r="AD791" i="11"/>
  <c r="AD799" i="11"/>
  <c r="AD787" i="11"/>
  <c r="AD785" i="11"/>
  <c r="AD789" i="11"/>
  <c r="AD797" i="11"/>
  <c r="AD807" i="11"/>
  <c r="AD781" i="11"/>
  <c r="AD803" i="11"/>
  <c r="AD811" i="11"/>
  <c r="AD777" i="11"/>
  <c r="AD793" i="11"/>
  <c r="AD773" i="11"/>
  <c r="AD779" i="11"/>
  <c r="AE770" i="11"/>
  <c r="AF771" i="11" s="1"/>
  <c r="AD772" i="11"/>
  <c r="AE775" i="11" l="1"/>
  <c r="AE805" i="11"/>
  <c r="AE783" i="11"/>
  <c r="AE809" i="11"/>
  <c r="AE795" i="11"/>
  <c r="AE801" i="11"/>
  <c r="AE799" i="11"/>
  <c r="AE791" i="11"/>
  <c r="AE787" i="11"/>
  <c r="AE785" i="11"/>
  <c r="AE789" i="11"/>
  <c r="AE807" i="11"/>
  <c r="AE797" i="11"/>
  <c r="AE803" i="11"/>
  <c r="AE781" i="11"/>
  <c r="AE777" i="11"/>
  <c r="AE811" i="11"/>
  <c r="AE793" i="11"/>
  <c r="AE773" i="11"/>
  <c r="AE779" i="11"/>
  <c r="AF770" i="11"/>
  <c r="AG771" i="11" s="1"/>
  <c r="F815" i="11" s="1"/>
  <c r="AE772" i="11"/>
  <c r="AF805" i="11" l="1"/>
  <c r="AF775" i="11"/>
  <c r="AF783" i="11"/>
  <c r="AF801" i="11"/>
  <c r="AF809" i="11"/>
  <c r="AF795" i="11"/>
  <c r="AF799" i="11"/>
  <c r="AF791" i="11"/>
  <c r="AF787" i="11"/>
  <c r="AF789" i="11"/>
  <c r="AF785" i="11"/>
  <c r="AF807" i="11"/>
  <c r="AF797" i="11"/>
  <c r="AF803" i="11"/>
  <c r="AF781" i="11"/>
  <c r="AF811" i="11"/>
  <c r="AF777" i="11"/>
  <c r="AF793" i="11"/>
  <c r="AF773" i="11"/>
  <c r="AF779" i="11"/>
  <c r="AG770" i="11"/>
  <c r="AF772" i="11"/>
  <c r="AG805" i="11" l="1"/>
  <c r="AZ806" i="11" s="1"/>
  <c r="AG775" i="11"/>
  <c r="AZ776" i="11" s="1"/>
  <c r="AG783" i="11"/>
  <c r="AZ784" i="11" s="1"/>
  <c r="AG809" i="11"/>
  <c r="AZ810" i="11" s="1"/>
  <c r="AG795" i="11"/>
  <c r="AZ796" i="11" s="1"/>
  <c r="AG801" i="11"/>
  <c r="AZ802" i="11" s="1"/>
  <c r="AG799" i="11"/>
  <c r="AZ800" i="11" s="1"/>
  <c r="AG791" i="11"/>
  <c r="AZ792" i="11" s="1"/>
  <c r="AG787" i="11"/>
  <c r="AZ788" i="11" s="1"/>
  <c r="AG785" i="11"/>
  <c r="AZ786" i="11" s="1"/>
  <c r="AG789" i="11"/>
  <c r="AZ790" i="11" s="1"/>
  <c r="AG797" i="11"/>
  <c r="AZ798" i="11" s="1"/>
  <c r="AG807" i="11"/>
  <c r="AZ808" i="11" s="1"/>
  <c r="AG803" i="11"/>
  <c r="AZ804" i="11" s="1"/>
  <c r="AG781" i="11"/>
  <c r="AZ782" i="11" s="1"/>
  <c r="AG777" i="11"/>
  <c r="AZ778" i="11" s="1"/>
  <c r="AG811" i="11"/>
  <c r="AZ812" i="11" s="1"/>
  <c r="AG793" i="11"/>
  <c r="AZ794" i="11" s="1"/>
  <c r="AG779" i="11"/>
  <c r="AZ780" i="11" s="1"/>
  <c r="AG773" i="11"/>
  <c r="AZ774" i="11" s="1"/>
  <c r="AG772" i="11"/>
  <c r="F814" i="11"/>
  <c r="G815" i="11" s="1"/>
  <c r="B793" i="11" l="1"/>
  <c r="B797" i="11"/>
  <c r="B791" i="11"/>
  <c r="B809" i="11"/>
  <c r="B781" i="11"/>
  <c r="B789" i="11"/>
  <c r="B799" i="11"/>
  <c r="B783" i="11"/>
  <c r="B785" i="11"/>
  <c r="B801" i="11"/>
  <c r="B803" i="11"/>
  <c r="B811" i="11"/>
  <c r="B807" i="11"/>
  <c r="B787" i="11"/>
  <c r="B795" i="11"/>
  <c r="B805" i="11"/>
  <c r="B773" i="11"/>
  <c r="B775" i="11"/>
  <c r="B779" i="11"/>
  <c r="B777" i="11"/>
  <c r="F819" i="11"/>
  <c r="F849" i="11"/>
  <c r="F827" i="11"/>
  <c r="F853" i="11"/>
  <c r="F839" i="11"/>
  <c r="F845" i="11"/>
  <c r="F843" i="11"/>
  <c r="F835" i="11"/>
  <c r="F831" i="11"/>
  <c r="F833" i="11"/>
  <c r="F825" i="11"/>
  <c r="F829" i="11"/>
  <c r="F841" i="11"/>
  <c r="F851" i="11"/>
  <c r="F847" i="11"/>
  <c r="F855" i="11"/>
  <c r="F821" i="11"/>
  <c r="F837" i="11"/>
  <c r="F817" i="11"/>
  <c r="F823" i="11"/>
  <c r="F816" i="11"/>
  <c r="G814" i="11"/>
  <c r="H815" i="11" s="1"/>
  <c r="AH812" i="11" l="1"/>
  <c r="AM812" i="11" s="1"/>
  <c r="AN812" i="11" s="1"/>
  <c r="Y812" i="11"/>
  <c r="V812" i="11"/>
  <c r="AE812" i="11"/>
  <c r="AD812" i="11"/>
  <c r="AC812" i="11"/>
  <c r="L812" i="11"/>
  <c r="K812" i="11"/>
  <c r="I812" i="11"/>
  <c r="F812" i="11"/>
  <c r="AB812" i="11"/>
  <c r="X812" i="11"/>
  <c r="P812" i="11"/>
  <c r="AA812" i="11"/>
  <c r="Z812" i="11"/>
  <c r="H812" i="11"/>
  <c r="U812" i="11"/>
  <c r="R812" i="11"/>
  <c r="W812" i="11"/>
  <c r="N812" i="11"/>
  <c r="M812" i="11"/>
  <c r="S812" i="11"/>
  <c r="J812" i="11"/>
  <c r="G812" i="11"/>
  <c r="AF812" i="11"/>
  <c r="AG812" i="11"/>
  <c r="T812" i="11"/>
  <c r="O812" i="11"/>
  <c r="Q812" i="11"/>
  <c r="G849" i="11"/>
  <c r="G819" i="11"/>
  <c r="G827" i="11"/>
  <c r="G853" i="11"/>
  <c r="G839" i="11"/>
  <c r="G843" i="11"/>
  <c r="G845" i="11"/>
  <c r="G835" i="11"/>
  <c r="G831" i="11"/>
  <c r="G825" i="11"/>
  <c r="G829" i="11"/>
  <c r="G833" i="11"/>
  <c r="G841" i="11"/>
  <c r="G851" i="11"/>
  <c r="G821" i="11"/>
  <c r="G847" i="11"/>
  <c r="G855" i="11"/>
  <c r="G837" i="11"/>
  <c r="G817" i="11"/>
  <c r="G823" i="11"/>
  <c r="G816" i="11"/>
  <c r="H814" i="11"/>
  <c r="I815" i="11" s="1"/>
  <c r="AI811" i="11" l="1"/>
  <c r="AP812" i="11" s="1"/>
  <c r="AT812" i="11" s="1"/>
  <c r="AH811" i="11"/>
  <c r="AO812" i="11" s="1"/>
  <c r="H819" i="11"/>
  <c r="H849" i="11"/>
  <c r="H827" i="11"/>
  <c r="H853" i="11"/>
  <c r="H835" i="11"/>
  <c r="H839" i="11"/>
  <c r="H845" i="11"/>
  <c r="H843" i="11"/>
  <c r="H831" i="11"/>
  <c r="H829" i="11"/>
  <c r="H833" i="11"/>
  <c r="H851" i="11"/>
  <c r="H841" i="11"/>
  <c r="H825" i="11"/>
  <c r="H821" i="11"/>
  <c r="H847" i="11"/>
  <c r="H837" i="11"/>
  <c r="H855" i="11"/>
  <c r="H817" i="11"/>
  <c r="H823" i="11"/>
  <c r="H816" i="11"/>
  <c r="I814" i="11"/>
  <c r="J815" i="11" s="1"/>
  <c r="AS812" i="11" l="1"/>
  <c r="AR812" i="11" s="1"/>
  <c r="I849" i="11"/>
  <c r="I819" i="11"/>
  <c r="I827" i="11"/>
  <c r="I831" i="11"/>
  <c r="I853" i="11"/>
  <c r="I839" i="11"/>
  <c r="I843" i="11"/>
  <c r="I845" i="11"/>
  <c r="I835" i="11"/>
  <c r="I829" i="11"/>
  <c r="I833" i="11"/>
  <c r="I847" i="11"/>
  <c r="I851" i="11"/>
  <c r="I841" i="11"/>
  <c r="I825" i="11"/>
  <c r="I821" i="11"/>
  <c r="I855" i="11"/>
  <c r="I837" i="11"/>
  <c r="I823" i="11"/>
  <c r="I817" i="11"/>
  <c r="I816" i="11"/>
  <c r="J814" i="11"/>
  <c r="K815" i="11" s="1"/>
  <c r="J819" i="11" l="1"/>
  <c r="J849" i="11"/>
  <c r="J827" i="11"/>
  <c r="J843" i="11"/>
  <c r="J853" i="11"/>
  <c r="J839" i="11"/>
  <c r="J845" i="11"/>
  <c r="J835" i="11"/>
  <c r="J831" i="11"/>
  <c r="J829" i="11"/>
  <c r="J833" i="11"/>
  <c r="J841" i="11"/>
  <c r="J851" i="11"/>
  <c r="J825" i="11"/>
  <c r="J847" i="11"/>
  <c r="J821" i="11"/>
  <c r="J855" i="11"/>
  <c r="J837" i="11"/>
  <c r="J817" i="11"/>
  <c r="J823" i="11"/>
  <c r="J816" i="11"/>
  <c r="K814" i="11"/>
  <c r="L815" i="11" s="1"/>
  <c r="K819" i="11" l="1"/>
  <c r="K849" i="11"/>
  <c r="K827" i="11"/>
  <c r="K843" i="11"/>
  <c r="K831" i="11"/>
  <c r="K853" i="11"/>
  <c r="K839" i="11"/>
  <c r="K845" i="11"/>
  <c r="K835" i="11"/>
  <c r="K829" i="11"/>
  <c r="K825" i="11"/>
  <c r="K833" i="11"/>
  <c r="K851" i="11"/>
  <c r="K841" i="11"/>
  <c r="K847" i="11"/>
  <c r="K855" i="11"/>
  <c r="K837" i="11"/>
  <c r="K821" i="11"/>
  <c r="K817" i="11"/>
  <c r="K823" i="11"/>
  <c r="K816" i="11"/>
  <c r="L814" i="11"/>
  <c r="M815" i="11" s="1"/>
  <c r="L849" i="11" l="1"/>
  <c r="AW850" i="11" s="1"/>
  <c r="L819" i="11"/>
  <c r="AW820" i="11" s="1"/>
  <c r="L827" i="11"/>
  <c r="AW828" i="11" s="1"/>
  <c r="L853" i="11"/>
  <c r="AW854" i="11" s="1"/>
  <c r="L839" i="11"/>
  <c r="AW840" i="11" s="1"/>
  <c r="L845" i="11"/>
  <c r="AW846" i="11" s="1"/>
  <c r="L835" i="11"/>
  <c r="AW836" i="11" s="1"/>
  <c r="L843" i="11"/>
  <c r="AW844" i="11" s="1"/>
  <c r="L831" i="11"/>
  <c r="AW832" i="11" s="1"/>
  <c r="L829" i="11"/>
  <c r="AW830" i="11" s="1"/>
  <c r="L833" i="11"/>
  <c r="AW834" i="11" s="1"/>
  <c r="L841" i="11"/>
  <c r="AW842" i="11" s="1"/>
  <c r="L851" i="11"/>
  <c r="AW852" i="11" s="1"/>
  <c r="L847" i="11"/>
  <c r="AW848" i="11" s="1"/>
  <c r="L825" i="11"/>
  <c r="AW826" i="11" s="1"/>
  <c r="L821" i="11"/>
  <c r="AW822" i="11" s="1"/>
  <c r="L855" i="11"/>
  <c r="AW856" i="11" s="1"/>
  <c r="L837" i="11"/>
  <c r="AW838" i="11" s="1"/>
  <c r="L823" i="11"/>
  <c r="AW824" i="11" s="1"/>
  <c r="L817" i="11"/>
  <c r="AW818" i="11" s="1"/>
  <c r="L816" i="11"/>
  <c r="M814" i="11"/>
  <c r="N815" i="11" s="1"/>
  <c r="M849" i="11" l="1"/>
  <c r="M819" i="11"/>
  <c r="M827" i="11"/>
  <c r="M839" i="11"/>
  <c r="M853" i="11"/>
  <c r="M845" i="11"/>
  <c r="M843" i="11"/>
  <c r="M835" i="11"/>
  <c r="M831" i="11"/>
  <c r="M829" i="11"/>
  <c r="M833" i="11"/>
  <c r="M841" i="11"/>
  <c r="M851" i="11"/>
  <c r="M821" i="11"/>
  <c r="M825" i="11"/>
  <c r="M847" i="11"/>
  <c r="M837" i="11"/>
  <c r="M855" i="11"/>
  <c r="M817" i="11"/>
  <c r="M823" i="11"/>
  <c r="N814" i="11"/>
  <c r="O815" i="11" s="1"/>
  <c r="M816" i="11"/>
  <c r="N849" i="11" l="1"/>
  <c r="N819" i="11"/>
  <c r="N827" i="11"/>
  <c r="N845" i="11"/>
  <c r="N853" i="11"/>
  <c r="N839" i="11"/>
  <c r="N835" i="11"/>
  <c r="N843" i="11"/>
  <c r="N831" i="11"/>
  <c r="N829" i="11"/>
  <c r="N833" i="11"/>
  <c r="N841" i="11"/>
  <c r="N837" i="11"/>
  <c r="N851" i="11"/>
  <c r="N821" i="11"/>
  <c r="N847" i="11"/>
  <c r="N825" i="11"/>
  <c r="N855" i="11"/>
  <c r="N817" i="11"/>
  <c r="N823" i="11"/>
  <c r="O814" i="11"/>
  <c r="P815" i="11" s="1"/>
  <c r="N816" i="11"/>
  <c r="O819" i="11" l="1"/>
  <c r="O849" i="11"/>
  <c r="O827" i="11"/>
  <c r="O853" i="11"/>
  <c r="O839" i="11"/>
  <c r="O845" i="11"/>
  <c r="O843" i="11"/>
  <c r="O835" i="11"/>
  <c r="O831" i="11"/>
  <c r="O829" i="11"/>
  <c r="O833" i="11"/>
  <c r="O837" i="11"/>
  <c r="O851" i="11"/>
  <c r="O847" i="11"/>
  <c r="O841" i="11"/>
  <c r="O825" i="11"/>
  <c r="O821" i="11"/>
  <c r="O855" i="11"/>
  <c r="O817" i="11"/>
  <c r="O823" i="11"/>
  <c r="O816" i="11"/>
  <c r="P814" i="11"/>
  <c r="Q815" i="11" s="1"/>
  <c r="P849" i="11" l="1"/>
  <c r="P819" i="11"/>
  <c r="P827" i="11"/>
  <c r="P845" i="11"/>
  <c r="P835" i="11"/>
  <c r="P839" i="11"/>
  <c r="P853" i="11"/>
  <c r="P843" i="11"/>
  <c r="P831" i="11"/>
  <c r="P829" i="11"/>
  <c r="P833" i="11"/>
  <c r="P855" i="11"/>
  <c r="P847" i="11"/>
  <c r="P841" i="11"/>
  <c r="P851" i="11"/>
  <c r="P825" i="11"/>
  <c r="P821" i="11"/>
  <c r="P837" i="11"/>
  <c r="P817" i="11"/>
  <c r="P823" i="11"/>
  <c r="P816" i="11"/>
  <c r="Q814" i="11"/>
  <c r="R815" i="11" s="1"/>
  <c r="Q849" i="11" l="1"/>
  <c r="Q819" i="11"/>
  <c r="Q827" i="11"/>
  <c r="Q843" i="11"/>
  <c r="Q853" i="11"/>
  <c r="Q839" i="11"/>
  <c r="Q845" i="11"/>
  <c r="Q835" i="11"/>
  <c r="Q831" i="11"/>
  <c r="Q829" i="11"/>
  <c r="Q833" i="11"/>
  <c r="Q851" i="11"/>
  <c r="Q847" i="11"/>
  <c r="Q841" i="11"/>
  <c r="Q825" i="11"/>
  <c r="Q821" i="11"/>
  <c r="Q837" i="11"/>
  <c r="Q855" i="11"/>
  <c r="Q823" i="11"/>
  <c r="Q817" i="11"/>
  <c r="R814" i="11"/>
  <c r="S815" i="11" s="1"/>
  <c r="Q816" i="11"/>
  <c r="R819" i="11" l="1"/>
  <c r="R849" i="11"/>
  <c r="R827" i="11"/>
  <c r="R843" i="11"/>
  <c r="R839" i="11"/>
  <c r="R845" i="11"/>
  <c r="R835" i="11"/>
  <c r="R831" i="11"/>
  <c r="R853" i="11"/>
  <c r="R833" i="11"/>
  <c r="R829" i="11"/>
  <c r="R825" i="11"/>
  <c r="R841" i="11"/>
  <c r="R847" i="11"/>
  <c r="R851" i="11"/>
  <c r="R821" i="11"/>
  <c r="R855" i="11"/>
  <c r="R837" i="11"/>
  <c r="R817" i="11"/>
  <c r="R823" i="11"/>
  <c r="R816" i="11"/>
  <c r="S814" i="11"/>
  <c r="T815" i="11" s="1"/>
  <c r="S849" i="11" l="1"/>
  <c r="AX850" i="11" s="1"/>
  <c r="S819" i="11"/>
  <c r="AX820" i="11" s="1"/>
  <c r="S827" i="11"/>
  <c r="AX828" i="11" s="1"/>
  <c r="S853" i="11"/>
  <c r="AX854" i="11" s="1"/>
  <c r="S839" i="11"/>
  <c r="AX840" i="11" s="1"/>
  <c r="S845" i="11"/>
  <c r="AX846" i="11" s="1"/>
  <c r="S843" i="11"/>
  <c r="AX844" i="11" s="1"/>
  <c r="S835" i="11"/>
  <c r="AX836" i="11" s="1"/>
  <c r="S831" i="11"/>
  <c r="AX832" i="11" s="1"/>
  <c r="S833" i="11"/>
  <c r="AX834" i="11" s="1"/>
  <c r="S829" i="11"/>
  <c r="AX830" i="11" s="1"/>
  <c r="S851" i="11"/>
  <c r="AX852" i="11" s="1"/>
  <c r="S841" i="11"/>
  <c r="AX842" i="11" s="1"/>
  <c r="S821" i="11"/>
  <c r="AX822" i="11" s="1"/>
  <c r="S847" i="11"/>
  <c r="AX848" i="11" s="1"/>
  <c r="S825" i="11"/>
  <c r="AX826" i="11" s="1"/>
  <c r="S837" i="11"/>
  <c r="AX838" i="11" s="1"/>
  <c r="S855" i="11"/>
  <c r="AX856" i="11" s="1"/>
  <c r="S817" i="11"/>
  <c r="AX818" i="11" s="1"/>
  <c r="S823" i="11"/>
  <c r="AX824" i="11" s="1"/>
  <c r="S816" i="11"/>
  <c r="T814" i="11"/>
  <c r="U815" i="11" s="1"/>
  <c r="T819" i="11" l="1"/>
  <c r="T849" i="11"/>
  <c r="T827" i="11"/>
  <c r="T831" i="11"/>
  <c r="T853" i="11"/>
  <c r="T839" i="11"/>
  <c r="T845" i="11"/>
  <c r="T835" i="11"/>
  <c r="T843" i="11"/>
  <c r="T833" i="11"/>
  <c r="T829" i="11"/>
  <c r="T851" i="11"/>
  <c r="T841" i="11"/>
  <c r="T821" i="11"/>
  <c r="T847" i="11"/>
  <c r="T825" i="11"/>
  <c r="T837" i="11"/>
  <c r="T855" i="11"/>
  <c r="T823" i="11"/>
  <c r="T817" i="11"/>
  <c r="T816" i="11"/>
  <c r="U814" i="11"/>
  <c r="V815" i="11" s="1"/>
  <c r="U819" i="11" l="1"/>
  <c r="U849" i="11"/>
  <c r="U827" i="11"/>
  <c r="U835" i="11"/>
  <c r="U853" i="11"/>
  <c r="U839" i="11"/>
  <c r="U843" i="11"/>
  <c r="U845" i="11"/>
  <c r="U831" i="11"/>
  <c r="U829" i="11"/>
  <c r="U833" i="11"/>
  <c r="U841" i="11"/>
  <c r="U851" i="11"/>
  <c r="U847" i="11"/>
  <c r="U825" i="11"/>
  <c r="U821" i="11"/>
  <c r="U855" i="11"/>
  <c r="U837" i="11"/>
  <c r="U817" i="11"/>
  <c r="U823" i="11"/>
  <c r="V814" i="11"/>
  <c r="W815" i="11" s="1"/>
  <c r="U816" i="11"/>
  <c r="V819" i="11" l="1"/>
  <c r="V849" i="11"/>
  <c r="V827" i="11"/>
  <c r="V853" i="11"/>
  <c r="V839" i="11"/>
  <c r="V845" i="11"/>
  <c r="V843" i="11"/>
  <c r="V835" i="11"/>
  <c r="V831" i="11"/>
  <c r="V829" i="11"/>
  <c r="V833" i="11"/>
  <c r="V841" i="11"/>
  <c r="V855" i="11"/>
  <c r="V851" i="11"/>
  <c r="V825" i="11"/>
  <c r="V847" i="11"/>
  <c r="V821" i="11"/>
  <c r="V837" i="11"/>
  <c r="V817" i="11"/>
  <c r="V823" i="11"/>
  <c r="W814" i="11"/>
  <c r="X815" i="11" s="1"/>
  <c r="V816" i="11"/>
  <c r="W819" i="11" l="1"/>
  <c r="W849" i="11"/>
  <c r="W827" i="11"/>
  <c r="W853" i="11"/>
  <c r="W839" i="11"/>
  <c r="W845" i="11"/>
  <c r="W843" i="11"/>
  <c r="W835" i="11"/>
  <c r="W831" i="11"/>
  <c r="W829" i="11"/>
  <c r="W833" i="11"/>
  <c r="W841" i="11"/>
  <c r="W851" i="11"/>
  <c r="W821" i="11"/>
  <c r="W825" i="11"/>
  <c r="W847" i="11"/>
  <c r="W837" i="11"/>
  <c r="W855" i="11"/>
  <c r="W817" i="11"/>
  <c r="W823" i="11"/>
  <c r="W816" i="11"/>
  <c r="X814" i="11"/>
  <c r="Y815" i="11" s="1"/>
  <c r="X819" i="11" l="1"/>
  <c r="X849" i="11"/>
  <c r="X827" i="11"/>
  <c r="X835" i="11"/>
  <c r="X839" i="11"/>
  <c r="X845" i="11"/>
  <c r="X843" i="11"/>
  <c r="X831" i="11"/>
  <c r="X853" i="11"/>
  <c r="X829" i="11"/>
  <c r="X833" i="11"/>
  <c r="X841" i="11"/>
  <c r="X851" i="11"/>
  <c r="X847" i="11"/>
  <c r="X855" i="11"/>
  <c r="X821" i="11"/>
  <c r="X825" i="11"/>
  <c r="X837" i="11"/>
  <c r="X817" i="11"/>
  <c r="X823" i="11"/>
  <c r="X816" i="11"/>
  <c r="Y814" i="11"/>
  <c r="Z815" i="11" s="1"/>
  <c r="Y819" i="11" l="1"/>
  <c r="Y849" i="11"/>
  <c r="Y827" i="11"/>
  <c r="Y843" i="11"/>
  <c r="Y853" i="11"/>
  <c r="Y839" i="11"/>
  <c r="Y845" i="11"/>
  <c r="Y835" i="11"/>
  <c r="Y831" i="11"/>
  <c r="Y829" i="11"/>
  <c r="Y833" i="11"/>
  <c r="Y851" i="11"/>
  <c r="Y841" i="11"/>
  <c r="Y825" i="11"/>
  <c r="Y821" i="11"/>
  <c r="Y847" i="11"/>
  <c r="Y855" i="11"/>
  <c r="Y837" i="11"/>
  <c r="Y823" i="11"/>
  <c r="Y817" i="11"/>
  <c r="Z814" i="11"/>
  <c r="AA815" i="11" s="1"/>
  <c r="Y816" i="11"/>
  <c r="Z819" i="11" l="1"/>
  <c r="AY820" i="11" s="1"/>
  <c r="Z849" i="11"/>
  <c r="AY850" i="11" s="1"/>
  <c r="Z827" i="11"/>
  <c r="AY828" i="11" s="1"/>
  <c r="Z853" i="11"/>
  <c r="AY854" i="11" s="1"/>
  <c r="Z843" i="11"/>
  <c r="AY844" i="11" s="1"/>
  <c r="Z839" i="11"/>
  <c r="AY840" i="11" s="1"/>
  <c r="Z845" i="11"/>
  <c r="AY846" i="11" s="1"/>
  <c r="Z835" i="11"/>
  <c r="AY836" i="11" s="1"/>
  <c r="Z831" i="11"/>
  <c r="AY832" i="11" s="1"/>
  <c r="Z829" i="11"/>
  <c r="AY830" i="11" s="1"/>
  <c r="Z833" i="11"/>
  <c r="AY834" i="11" s="1"/>
  <c r="Z841" i="11"/>
  <c r="AY842" i="11" s="1"/>
  <c r="Z851" i="11"/>
  <c r="AY852" i="11" s="1"/>
  <c r="Z847" i="11"/>
  <c r="AY848" i="11" s="1"/>
  <c r="Z821" i="11"/>
  <c r="AY822" i="11" s="1"/>
  <c r="Z825" i="11"/>
  <c r="AY826" i="11" s="1"/>
  <c r="Z855" i="11"/>
  <c r="AY856" i="11" s="1"/>
  <c r="Z837" i="11"/>
  <c r="AY838" i="11" s="1"/>
  <c r="Z823" i="11"/>
  <c r="AY824" i="11" s="1"/>
  <c r="Z817" i="11"/>
  <c r="AY818" i="11" s="1"/>
  <c r="AA814" i="11"/>
  <c r="AB815" i="11" s="1"/>
  <c r="Z816" i="11"/>
  <c r="AA819" i="11" l="1"/>
  <c r="AA849" i="11"/>
  <c r="AA827" i="11"/>
  <c r="AA853" i="11"/>
  <c r="AA839" i="11"/>
  <c r="AA845" i="11"/>
  <c r="AA843" i="11"/>
  <c r="AA835" i="11"/>
  <c r="AA831" i="11"/>
  <c r="AA829" i="11"/>
  <c r="AA833" i="11"/>
  <c r="AA851" i="11"/>
  <c r="AA841" i="11"/>
  <c r="AA847" i="11"/>
  <c r="AA825" i="11"/>
  <c r="AA855" i="11"/>
  <c r="AA821" i="11"/>
  <c r="AA837" i="11"/>
  <c r="AA817" i="11"/>
  <c r="AA823" i="11"/>
  <c r="AA816" i="11"/>
  <c r="AB814" i="11"/>
  <c r="AC815" i="11" s="1"/>
  <c r="AB849" i="11" l="1"/>
  <c r="AB819" i="11"/>
  <c r="AB827" i="11"/>
  <c r="AB853" i="11"/>
  <c r="AB839" i="11"/>
  <c r="AB845" i="11"/>
  <c r="AB835" i="11"/>
  <c r="AB843" i="11"/>
  <c r="AB831" i="11"/>
  <c r="AB833" i="11"/>
  <c r="AB825" i="11"/>
  <c r="AB829" i="11"/>
  <c r="AB847" i="11"/>
  <c r="AB851" i="11"/>
  <c r="AB841" i="11"/>
  <c r="AB821" i="11"/>
  <c r="AB855" i="11"/>
  <c r="AB837" i="11"/>
  <c r="AB823" i="11"/>
  <c r="AB817" i="11"/>
  <c r="AB816" i="11"/>
  <c r="AC814" i="11"/>
  <c r="AD815" i="11" s="1"/>
  <c r="AC849" i="11" l="1"/>
  <c r="AC819" i="11"/>
  <c r="AC827" i="11"/>
  <c r="AC839" i="11"/>
  <c r="AC845" i="11"/>
  <c r="AC843" i="11"/>
  <c r="AC835" i="11"/>
  <c r="AC853" i="11"/>
  <c r="AC831" i="11"/>
  <c r="AC833" i="11"/>
  <c r="AC829" i="11"/>
  <c r="AC841" i="11"/>
  <c r="AC851" i="11"/>
  <c r="AC847" i="11"/>
  <c r="AC825" i="11"/>
  <c r="AC837" i="11"/>
  <c r="AC821" i="11"/>
  <c r="AC855" i="11"/>
  <c r="AC817" i="11"/>
  <c r="AC823" i="11"/>
  <c r="AD814" i="11"/>
  <c r="AE815" i="11" s="1"/>
  <c r="AC816" i="11"/>
  <c r="AD849" i="11" l="1"/>
  <c r="AD819" i="11"/>
  <c r="AD827" i="11"/>
  <c r="AD853" i="11"/>
  <c r="AD839" i="11"/>
  <c r="AD843" i="11"/>
  <c r="AD845" i="11"/>
  <c r="AD835" i="11"/>
  <c r="AD831" i="11"/>
  <c r="AD829" i="11"/>
  <c r="AD833" i="11"/>
  <c r="AD841" i="11"/>
  <c r="AD851" i="11"/>
  <c r="AD821" i="11"/>
  <c r="AD847" i="11"/>
  <c r="AD825" i="11"/>
  <c r="AD855" i="11"/>
  <c r="AD837" i="11"/>
  <c r="AD823" i="11"/>
  <c r="AD817" i="11"/>
  <c r="AD816" i="11"/>
  <c r="AE814" i="11"/>
  <c r="AF815" i="11" s="1"/>
  <c r="AE849" i="11" l="1"/>
  <c r="AE819" i="11"/>
  <c r="AE827" i="11"/>
  <c r="AE839" i="11"/>
  <c r="AE853" i="11"/>
  <c r="AE845" i="11"/>
  <c r="AE843" i="11"/>
  <c r="AE835" i="11"/>
  <c r="AE831" i="11"/>
  <c r="AE829" i="11"/>
  <c r="AE833" i="11"/>
  <c r="AE851" i="11"/>
  <c r="AE841" i="11"/>
  <c r="AE825" i="11"/>
  <c r="AE847" i="11"/>
  <c r="AE837" i="11"/>
  <c r="AE821" i="11"/>
  <c r="AE855" i="11"/>
  <c r="AE817" i="11"/>
  <c r="AE823" i="11"/>
  <c r="AF814" i="11"/>
  <c r="AG815" i="11" s="1"/>
  <c r="F859" i="11" s="1"/>
  <c r="AE816" i="11"/>
  <c r="AF849" i="11" l="1"/>
  <c r="AF819" i="11"/>
  <c r="AF827" i="11"/>
  <c r="AF831" i="11"/>
  <c r="AF845" i="11"/>
  <c r="AF839" i="11"/>
  <c r="AF843" i="11"/>
  <c r="AF853" i="11"/>
  <c r="AF835" i="11"/>
  <c r="AF829" i="11"/>
  <c r="AF833" i="11"/>
  <c r="AF851" i="11"/>
  <c r="AF841" i="11"/>
  <c r="AF855" i="11"/>
  <c r="AF847" i="11"/>
  <c r="AF825" i="11"/>
  <c r="AF837" i="11"/>
  <c r="AF821" i="11"/>
  <c r="AF817" i="11"/>
  <c r="AF823" i="11"/>
  <c r="AF816" i="11"/>
  <c r="AG814" i="11"/>
  <c r="AG819" i="11" l="1"/>
  <c r="AZ820" i="11" s="1"/>
  <c r="AG849" i="11"/>
  <c r="AZ850" i="11" s="1"/>
  <c r="AG827" i="11"/>
  <c r="AZ828" i="11" s="1"/>
  <c r="AG853" i="11"/>
  <c r="AZ854" i="11" s="1"/>
  <c r="AG839" i="11"/>
  <c r="AZ840" i="11" s="1"/>
  <c r="AG843" i="11"/>
  <c r="AZ844" i="11" s="1"/>
  <c r="AG845" i="11"/>
  <c r="AZ846" i="11" s="1"/>
  <c r="AG835" i="11"/>
  <c r="AZ836" i="11" s="1"/>
  <c r="AG831" i="11"/>
  <c r="AZ832" i="11" s="1"/>
  <c r="AG833" i="11"/>
  <c r="AZ834" i="11" s="1"/>
  <c r="AG829" i="11"/>
  <c r="AZ830" i="11" s="1"/>
  <c r="AG847" i="11"/>
  <c r="AZ848" i="11" s="1"/>
  <c r="AG851" i="11"/>
  <c r="AZ852" i="11" s="1"/>
  <c r="AG841" i="11"/>
  <c r="AZ842" i="11" s="1"/>
  <c r="AG821" i="11"/>
  <c r="AZ822" i="11" s="1"/>
  <c r="AG825" i="11"/>
  <c r="AZ826" i="11" s="1"/>
  <c r="AG855" i="11"/>
  <c r="AZ856" i="11" s="1"/>
  <c r="AG837" i="11"/>
  <c r="AZ838" i="11" s="1"/>
  <c r="AG817" i="11"/>
  <c r="AZ818" i="11" s="1"/>
  <c r="AG823" i="11"/>
  <c r="AZ824" i="11" s="1"/>
  <c r="AG816" i="11"/>
  <c r="F858" i="11"/>
  <c r="G859" i="11" s="1"/>
  <c r="B825" i="11" l="1"/>
  <c r="B847" i="11"/>
  <c r="B853" i="11"/>
  <c r="B829" i="11"/>
  <c r="B845" i="11"/>
  <c r="B837" i="11"/>
  <c r="B833" i="11"/>
  <c r="B843" i="11"/>
  <c r="B849" i="11"/>
  <c r="B835" i="11"/>
  <c r="B827" i="11"/>
  <c r="B841" i="11"/>
  <c r="B855" i="11"/>
  <c r="B851" i="11"/>
  <c r="B831" i="11"/>
  <c r="B839" i="11"/>
  <c r="B817" i="11"/>
  <c r="B819" i="11"/>
  <c r="B823" i="11"/>
  <c r="B821" i="11"/>
  <c r="F893" i="11"/>
  <c r="F863" i="11"/>
  <c r="F871" i="11"/>
  <c r="F887" i="11"/>
  <c r="F897" i="11"/>
  <c r="F883" i="11"/>
  <c r="F889" i="11"/>
  <c r="F879" i="11"/>
  <c r="F875" i="11"/>
  <c r="F877" i="11"/>
  <c r="F873" i="11"/>
  <c r="F895" i="11"/>
  <c r="F885" i="11"/>
  <c r="F865" i="11"/>
  <c r="F891" i="11"/>
  <c r="F869" i="11"/>
  <c r="F899" i="11"/>
  <c r="F881" i="11"/>
  <c r="F861" i="11"/>
  <c r="F867" i="11"/>
  <c r="F860" i="11"/>
  <c r="G858" i="11"/>
  <c r="H859" i="11" s="1"/>
  <c r="AH856" i="11" l="1"/>
  <c r="AM856" i="11" s="1"/>
  <c r="AN856" i="11" s="1"/>
  <c r="L856" i="11"/>
  <c r="J856" i="11"/>
  <c r="G856" i="11"/>
  <c r="AG856" i="11"/>
  <c r="N856" i="11"/>
  <c r="Y856" i="11"/>
  <c r="AE856" i="11"/>
  <c r="M856" i="11"/>
  <c r="AB856" i="11"/>
  <c r="I856" i="11"/>
  <c r="F856" i="11"/>
  <c r="S856" i="11"/>
  <c r="X856" i="11"/>
  <c r="AD856" i="11"/>
  <c r="AC856" i="11"/>
  <c r="AA856" i="11"/>
  <c r="Z856" i="11"/>
  <c r="H856" i="11"/>
  <c r="U856" i="11"/>
  <c r="R856" i="11"/>
  <c r="W856" i="11"/>
  <c r="P856" i="11"/>
  <c r="AF856" i="11"/>
  <c r="T856" i="11"/>
  <c r="K856" i="11"/>
  <c r="V856" i="11"/>
  <c r="Q856" i="11"/>
  <c r="O856" i="11"/>
  <c r="G893" i="11"/>
  <c r="G863" i="11"/>
  <c r="G871" i="11"/>
  <c r="G897" i="11"/>
  <c r="G883" i="11"/>
  <c r="G889" i="11"/>
  <c r="G887" i="11"/>
  <c r="G879" i="11"/>
  <c r="G875" i="11"/>
  <c r="G877" i="11"/>
  <c r="G873" i="11"/>
  <c r="G885" i="11"/>
  <c r="G891" i="11"/>
  <c r="G895" i="11"/>
  <c r="G869" i="11"/>
  <c r="G865" i="11"/>
  <c r="G899" i="11"/>
  <c r="G881" i="11"/>
  <c r="G861" i="11"/>
  <c r="G867" i="11"/>
  <c r="H858" i="11"/>
  <c r="I859" i="11" s="1"/>
  <c r="G860" i="11"/>
  <c r="AH855" i="11" l="1"/>
  <c r="AO856" i="11" s="1"/>
  <c r="AI855" i="11"/>
  <c r="AP856" i="11" s="1"/>
  <c r="AT856" i="11" s="1"/>
  <c r="H863" i="11"/>
  <c r="H893" i="11"/>
  <c r="H871" i="11"/>
  <c r="H883" i="11"/>
  <c r="H897" i="11"/>
  <c r="H887" i="11"/>
  <c r="H889" i="11"/>
  <c r="H879" i="11"/>
  <c r="H875" i="11"/>
  <c r="H873" i="11"/>
  <c r="H877" i="11"/>
  <c r="H885" i="11"/>
  <c r="H895" i="11"/>
  <c r="H891" i="11"/>
  <c r="H899" i="11"/>
  <c r="H869" i="11"/>
  <c r="H865" i="11"/>
  <c r="H881" i="11"/>
  <c r="H867" i="11"/>
  <c r="H861" i="11"/>
  <c r="I858" i="11"/>
  <c r="J859" i="11" s="1"/>
  <c r="H860" i="11"/>
  <c r="AS856" i="11" l="1"/>
  <c r="AR856" i="11" s="1"/>
  <c r="I893" i="11"/>
  <c r="I863" i="11"/>
  <c r="I871" i="11"/>
  <c r="I883" i="11"/>
  <c r="I897" i="11"/>
  <c r="I889" i="11"/>
  <c r="I879" i="11"/>
  <c r="I887" i="11"/>
  <c r="I875" i="11"/>
  <c r="I873" i="11"/>
  <c r="I877" i="11"/>
  <c r="I885" i="11"/>
  <c r="I895" i="11"/>
  <c r="I891" i="11"/>
  <c r="I869" i="11"/>
  <c r="I865" i="11"/>
  <c r="I881" i="11"/>
  <c r="I899" i="11"/>
  <c r="I867" i="11"/>
  <c r="I861" i="11"/>
  <c r="J858" i="11"/>
  <c r="K859" i="11" s="1"/>
  <c r="I860" i="11"/>
  <c r="J893" i="11" l="1"/>
  <c r="J863" i="11"/>
  <c r="J871" i="11"/>
  <c r="J883" i="11"/>
  <c r="J897" i="11"/>
  <c r="J889" i="11"/>
  <c r="J879" i="11"/>
  <c r="J887" i="11"/>
  <c r="J875" i="11"/>
  <c r="J873" i="11"/>
  <c r="J877" i="11"/>
  <c r="J895" i="11"/>
  <c r="J885" i="11"/>
  <c r="J891" i="11"/>
  <c r="J869" i="11"/>
  <c r="J865" i="11"/>
  <c r="J899" i="11"/>
  <c r="J881" i="11"/>
  <c r="J861" i="11"/>
  <c r="J867" i="11"/>
  <c r="K858" i="11"/>
  <c r="L859" i="11" s="1"/>
  <c r="J860" i="11"/>
  <c r="K893" i="11" l="1"/>
  <c r="K863" i="11"/>
  <c r="K871" i="11"/>
  <c r="K897" i="11"/>
  <c r="K883" i="11"/>
  <c r="K889" i="11"/>
  <c r="K887" i="11"/>
  <c r="K879" i="11"/>
  <c r="K875" i="11"/>
  <c r="K873" i="11"/>
  <c r="K877" i="11"/>
  <c r="K895" i="11"/>
  <c r="K885" i="11"/>
  <c r="K891" i="11"/>
  <c r="K869" i="11"/>
  <c r="K865" i="11"/>
  <c r="K899" i="11"/>
  <c r="K881" i="11"/>
  <c r="K861" i="11"/>
  <c r="K867" i="11"/>
  <c r="L858" i="11"/>
  <c r="M859" i="11" s="1"/>
  <c r="K860" i="11"/>
  <c r="L893" i="11" l="1"/>
  <c r="AW894" i="11" s="1"/>
  <c r="L863" i="11"/>
  <c r="AW864" i="11" s="1"/>
  <c r="L871" i="11"/>
  <c r="AW872" i="11" s="1"/>
  <c r="L897" i="11"/>
  <c r="AW898" i="11" s="1"/>
  <c r="L883" i="11"/>
  <c r="AW884" i="11" s="1"/>
  <c r="L887" i="11"/>
  <c r="AW888" i="11" s="1"/>
  <c r="L889" i="11"/>
  <c r="AW890" i="11" s="1"/>
  <c r="L879" i="11"/>
  <c r="AW880" i="11" s="1"/>
  <c r="L875" i="11"/>
  <c r="AW876" i="11" s="1"/>
  <c r="L877" i="11"/>
  <c r="AW878" i="11" s="1"/>
  <c r="L873" i="11"/>
  <c r="AW874" i="11" s="1"/>
  <c r="L885" i="11"/>
  <c r="AW886" i="11" s="1"/>
  <c r="L895" i="11"/>
  <c r="AW896" i="11" s="1"/>
  <c r="L869" i="11"/>
  <c r="AW870" i="11" s="1"/>
  <c r="L865" i="11"/>
  <c r="AW866" i="11" s="1"/>
  <c r="L891" i="11"/>
  <c r="AW892" i="11" s="1"/>
  <c r="L899" i="11"/>
  <c r="AW900" i="11" s="1"/>
  <c r="L881" i="11"/>
  <c r="AW882" i="11" s="1"/>
  <c r="L861" i="11"/>
  <c r="AW862" i="11" s="1"/>
  <c r="L867" i="11"/>
  <c r="AW868" i="11" s="1"/>
  <c r="M858" i="11"/>
  <c r="N859" i="11" s="1"/>
  <c r="L860" i="11"/>
  <c r="M863" i="11" l="1"/>
  <c r="M893" i="11"/>
  <c r="M871" i="11"/>
  <c r="M897" i="11"/>
  <c r="M883" i="11"/>
  <c r="M889" i="11"/>
  <c r="M887" i="11"/>
  <c r="M879" i="11"/>
  <c r="M875" i="11"/>
  <c r="M877" i="11"/>
  <c r="M873" i="11"/>
  <c r="M885" i="11"/>
  <c r="M895" i="11"/>
  <c r="M891" i="11"/>
  <c r="M869" i="11"/>
  <c r="M865" i="11"/>
  <c r="M899" i="11"/>
  <c r="M881" i="11"/>
  <c r="M867" i="11"/>
  <c r="M861" i="11"/>
  <c r="N858" i="11"/>
  <c r="O859" i="11" s="1"/>
  <c r="M860" i="11"/>
  <c r="N863" i="11" l="1"/>
  <c r="N893" i="11"/>
  <c r="N871" i="11"/>
  <c r="N897" i="11"/>
  <c r="N883" i="11"/>
  <c r="N887" i="11"/>
  <c r="N889" i="11"/>
  <c r="N879" i="11"/>
  <c r="N875" i="11"/>
  <c r="N877" i="11"/>
  <c r="N873" i="11"/>
  <c r="N885" i="11"/>
  <c r="N891" i="11"/>
  <c r="N895" i="11"/>
  <c r="N869" i="11"/>
  <c r="N865" i="11"/>
  <c r="N899" i="11"/>
  <c r="N881" i="11"/>
  <c r="N861" i="11"/>
  <c r="N867" i="11"/>
  <c r="O858" i="11"/>
  <c r="P859" i="11" s="1"/>
  <c r="N860" i="11"/>
  <c r="O893" i="11" l="1"/>
  <c r="O863" i="11"/>
  <c r="O871" i="11"/>
  <c r="O887" i="11"/>
  <c r="O897" i="11"/>
  <c r="O883" i="11"/>
  <c r="O889" i="11"/>
  <c r="O879" i="11"/>
  <c r="O875" i="11"/>
  <c r="O873" i="11"/>
  <c r="O877" i="11"/>
  <c r="O885" i="11"/>
  <c r="O895" i="11"/>
  <c r="O891" i="11"/>
  <c r="O869" i="11"/>
  <c r="O865" i="11"/>
  <c r="O881" i="11"/>
  <c r="O899" i="11"/>
  <c r="O861" i="11"/>
  <c r="O867" i="11"/>
  <c r="P858" i="11"/>
  <c r="Q859" i="11" s="1"/>
  <c r="O860" i="11"/>
  <c r="P893" i="11" l="1"/>
  <c r="P863" i="11"/>
  <c r="P871" i="11"/>
  <c r="P883" i="11"/>
  <c r="P897" i="11"/>
  <c r="P889" i="11"/>
  <c r="P887" i="11"/>
  <c r="P879" i="11"/>
  <c r="P875" i="11"/>
  <c r="P877" i="11"/>
  <c r="P873" i="11"/>
  <c r="P885" i="11"/>
  <c r="P895" i="11"/>
  <c r="P869" i="11"/>
  <c r="P891" i="11"/>
  <c r="P865" i="11"/>
  <c r="P881" i="11"/>
  <c r="P899" i="11"/>
  <c r="P867" i="11"/>
  <c r="P861" i="11"/>
  <c r="Q858" i="11"/>
  <c r="R859" i="11" s="1"/>
  <c r="P860" i="11"/>
  <c r="Q863" i="11" l="1"/>
  <c r="Q893" i="11"/>
  <c r="Q871" i="11"/>
  <c r="Q887" i="11"/>
  <c r="Q883" i="11"/>
  <c r="Q897" i="11"/>
  <c r="Q889" i="11"/>
  <c r="Q879" i="11"/>
  <c r="Q875" i="11"/>
  <c r="Q869" i="11"/>
  <c r="Q873" i="11"/>
  <c r="Q877" i="11"/>
  <c r="Q885" i="11"/>
  <c r="Q895" i="11"/>
  <c r="Q891" i="11"/>
  <c r="Q865" i="11"/>
  <c r="Q899" i="11"/>
  <c r="Q881" i="11"/>
  <c r="Q867" i="11"/>
  <c r="Q861" i="11"/>
  <c r="R858" i="11"/>
  <c r="S859" i="11" s="1"/>
  <c r="Q860" i="11"/>
  <c r="R893" i="11" l="1"/>
  <c r="R863" i="11"/>
  <c r="R871" i="11"/>
  <c r="R897" i="11"/>
  <c r="R883" i="11"/>
  <c r="R889" i="11"/>
  <c r="R887" i="11"/>
  <c r="R879" i="11"/>
  <c r="R875" i="11"/>
  <c r="R869" i="11"/>
  <c r="R877" i="11"/>
  <c r="R873" i="11"/>
  <c r="R895" i="11"/>
  <c r="R885" i="11"/>
  <c r="R891" i="11"/>
  <c r="R865" i="11"/>
  <c r="R899" i="11"/>
  <c r="R881" i="11"/>
  <c r="R861" i="11"/>
  <c r="R867" i="11"/>
  <c r="S858" i="11"/>
  <c r="T859" i="11" s="1"/>
  <c r="R860" i="11"/>
  <c r="S863" i="11" l="1"/>
  <c r="AX864" i="11" s="1"/>
  <c r="S893" i="11"/>
  <c r="AX894" i="11" s="1"/>
  <c r="S871" i="11"/>
  <c r="AX872" i="11" s="1"/>
  <c r="S897" i="11"/>
  <c r="AX898" i="11" s="1"/>
  <c r="S883" i="11"/>
  <c r="AX884" i="11" s="1"/>
  <c r="S889" i="11"/>
  <c r="AX890" i="11" s="1"/>
  <c r="S887" i="11"/>
  <c r="AX888" i="11" s="1"/>
  <c r="S879" i="11"/>
  <c r="AX880" i="11" s="1"/>
  <c r="S875" i="11"/>
  <c r="AX876" i="11" s="1"/>
  <c r="S873" i="11"/>
  <c r="AX874" i="11" s="1"/>
  <c r="S877" i="11"/>
  <c r="AX878" i="11" s="1"/>
  <c r="S891" i="11"/>
  <c r="AX892" i="11" s="1"/>
  <c r="S895" i="11"/>
  <c r="AX896" i="11" s="1"/>
  <c r="S885" i="11"/>
  <c r="AX886" i="11" s="1"/>
  <c r="S869" i="11"/>
  <c r="AX870" i="11" s="1"/>
  <c r="S865" i="11"/>
  <c r="AX866" i="11" s="1"/>
  <c r="S899" i="11"/>
  <c r="AX900" i="11" s="1"/>
  <c r="S881" i="11"/>
  <c r="AX882" i="11" s="1"/>
  <c r="S861" i="11"/>
  <c r="AX862" i="11" s="1"/>
  <c r="S867" i="11"/>
  <c r="AX868" i="11" s="1"/>
  <c r="T858" i="11"/>
  <c r="U859" i="11" s="1"/>
  <c r="S860" i="11"/>
  <c r="T863" i="11" l="1"/>
  <c r="T893" i="11"/>
  <c r="T871" i="11"/>
  <c r="T897" i="11"/>
  <c r="T883" i="11"/>
  <c r="T889" i="11"/>
  <c r="T887" i="11"/>
  <c r="T879" i="11"/>
  <c r="T875" i="11"/>
  <c r="T873" i="11"/>
  <c r="T877" i="11"/>
  <c r="T885" i="11"/>
  <c r="T895" i="11"/>
  <c r="T899" i="11"/>
  <c r="T865" i="11"/>
  <c r="T891" i="11"/>
  <c r="T869" i="11"/>
  <c r="T881" i="11"/>
  <c r="T867" i="11"/>
  <c r="T861" i="11"/>
  <c r="U858" i="11"/>
  <c r="V859" i="11" s="1"/>
  <c r="T860" i="11"/>
  <c r="U893" i="11" l="1"/>
  <c r="U863" i="11"/>
  <c r="U871" i="11"/>
  <c r="U897" i="11"/>
  <c r="U883" i="11"/>
  <c r="U889" i="11"/>
  <c r="U887" i="11"/>
  <c r="U879" i="11"/>
  <c r="U875" i="11"/>
  <c r="U877" i="11"/>
  <c r="U873" i="11"/>
  <c r="U895" i="11"/>
  <c r="U885" i="11"/>
  <c r="U891" i="11"/>
  <c r="U869" i="11"/>
  <c r="U865" i="11"/>
  <c r="U881" i="11"/>
  <c r="U899" i="11"/>
  <c r="U861" i="11"/>
  <c r="U867" i="11"/>
  <c r="V858" i="11"/>
  <c r="W859" i="11" s="1"/>
  <c r="U860" i="11"/>
  <c r="V893" i="11" l="1"/>
  <c r="V863" i="11"/>
  <c r="V871" i="11"/>
  <c r="V889" i="11"/>
  <c r="V887" i="11"/>
  <c r="V875" i="11"/>
  <c r="V883" i="11"/>
  <c r="V897" i="11"/>
  <c r="V879" i="11"/>
  <c r="V873" i="11"/>
  <c r="V877" i="11"/>
  <c r="V891" i="11"/>
  <c r="V885" i="11"/>
  <c r="V895" i="11"/>
  <c r="V865" i="11"/>
  <c r="V869" i="11"/>
  <c r="V899" i="11"/>
  <c r="V881" i="11"/>
  <c r="V867" i="11"/>
  <c r="V861" i="11"/>
  <c r="W858" i="11"/>
  <c r="X859" i="11" s="1"/>
  <c r="V860" i="11"/>
  <c r="W893" i="11" l="1"/>
  <c r="W863" i="11"/>
  <c r="W871" i="11"/>
  <c r="W883" i="11"/>
  <c r="W897" i="11"/>
  <c r="W887" i="11"/>
  <c r="W889" i="11"/>
  <c r="W879" i="11"/>
  <c r="W875" i="11"/>
  <c r="W873" i="11"/>
  <c r="W877" i="11"/>
  <c r="W895" i="11"/>
  <c r="W885" i="11"/>
  <c r="W891" i="11"/>
  <c r="W865" i="11"/>
  <c r="W869" i="11"/>
  <c r="W899" i="11"/>
  <c r="W881" i="11"/>
  <c r="W861" i="11"/>
  <c r="W867" i="11"/>
  <c r="X858" i="11"/>
  <c r="Y859" i="11" s="1"/>
  <c r="W860" i="11"/>
  <c r="X863" i="11" l="1"/>
  <c r="X893" i="11"/>
  <c r="X871" i="11"/>
  <c r="X897" i="11"/>
  <c r="X883" i="11"/>
  <c r="X889" i="11"/>
  <c r="X887" i="11"/>
  <c r="X879" i="11"/>
  <c r="X875" i="11"/>
  <c r="X873" i="11"/>
  <c r="X877" i="11"/>
  <c r="X891" i="11"/>
  <c r="X899" i="11"/>
  <c r="X885" i="11"/>
  <c r="X895" i="11"/>
  <c r="X865" i="11"/>
  <c r="X869" i="11"/>
  <c r="X881" i="11"/>
  <c r="X867" i="11"/>
  <c r="X861" i="11"/>
  <c r="Y858" i="11"/>
  <c r="Z859" i="11" s="1"/>
  <c r="X860" i="11"/>
  <c r="Y863" i="11" l="1"/>
  <c r="Y893" i="11"/>
  <c r="Y871" i="11"/>
  <c r="Y897" i="11"/>
  <c r="Y883" i="11"/>
  <c r="Y889" i="11"/>
  <c r="Y887" i="11"/>
  <c r="Y879" i="11"/>
  <c r="Y875" i="11"/>
  <c r="Y877" i="11"/>
  <c r="Y873" i="11"/>
  <c r="Y885" i="11"/>
  <c r="Y895" i="11"/>
  <c r="Y891" i="11"/>
  <c r="Y865" i="11"/>
  <c r="Y869" i="11"/>
  <c r="Y899" i="11"/>
  <c r="Y881" i="11"/>
  <c r="Y861" i="11"/>
  <c r="Y867" i="11"/>
  <c r="Z858" i="11"/>
  <c r="AA859" i="11" s="1"/>
  <c r="Y860" i="11"/>
  <c r="Z863" i="11" l="1"/>
  <c r="AY864" i="11" s="1"/>
  <c r="Z893" i="11"/>
  <c r="AY894" i="11" s="1"/>
  <c r="Z871" i="11"/>
  <c r="AY872" i="11" s="1"/>
  <c r="Z883" i="11"/>
  <c r="AY884" i="11" s="1"/>
  <c r="Z897" i="11"/>
  <c r="AY898" i="11" s="1"/>
  <c r="Z889" i="11"/>
  <c r="AY890" i="11" s="1"/>
  <c r="Z887" i="11"/>
  <c r="AY888" i="11" s="1"/>
  <c r="Z879" i="11"/>
  <c r="AY880" i="11" s="1"/>
  <c r="Z875" i="11"/>
  <c r="AY876" i="11" s="1"/>
  <c r="Z873" i="11"/>
  <c r="AY874" i="11" s="1"/>
  <c r="Z877" i="11"/>
  <c r="AY878" i="11" s="1"/>
  <c r="Z885" i="11"/>
  <c r="AY886" i="11" s="1"/>
  <c r="Z895" i="11"/>
  <c r="AY896" i="11" s="1"/>
  <c r="Z891" i="11"/>
  <c r="AY892" i="11" s="1"/>
  <c r="Z869" i="11"/>
  <c r="AY870" i="11" s="1"/>
  <c r="Z865" i="11"/>
  <c r="AY866" i="11" s="1"/>
  <c r="Z899" i="11"/>
  <c r="AY900" i="11" s="1"/>
  <c r="Z881" i="11"/>
  <c r="AY882" i="11" s="1"/>
  <c r="Z867" i="11"/>
  <c r="AY868" i="11" s="1"/>
  <c r="Z861" i="11"/>
  <c r="AY862" i="11" s="1"/>
  <c r="AA858" i="11"/>
  <c r="AB859" i="11" s="1"/>
  <c r="Z860" i="11"/>
  <c r="AA893" i="11" l="1"/>
  <c r="AA863" i="11"/>
  <c r="AA871" i="11"/>
  <c r="AA897" i="11"/>
  <c r="AA889" i="11"/>
  <c r="AA883" i="11"/>
  <c r="AA879" i="11"/>
  <c r="AA887" i="11"/>
  <c r="AA875" i="11"/>
  <c r="AA873" i="11"/>
  <c r="AA877" i="11"/>
  <c r="AA895" i="11"/>
  <c r="AA885" i="11"/>
  <c r="AA891" i="11"/>
  <c r="AA869" i="11"/>
  <c r="AA865" i="11"/>
  <c r="AA899" i="11"/>
  <c r="AA881" i="11"/>
  <c r="AA861" i="11"/>
  <c r="AA867" i="11"/>
  <c r="AB858" i="11"/>
  <c r="AC859" i="11" s="1"/>
  <c r="AA860" i="11"/>
  <c r="AB893" i="11" l="1"/>
  <c r="AB863" i="11"/>
  <c r="AB871" i="11"/>
  <c r="AB883" i="11"/>
  <c r="AB897" i="11"/>
  <c r="AB889" i="11"/>
  <c r="AB887" i="11"/>
  <c r="AB879" i="11"/>
  <c r="AB875" i="11"/>
  <c r="AB877" i="11"/>
  <c r="AB873" i="11"/>
  <c r="AB885" i="11"/>
  <c r="AB895" i="11"/>
  <c r="AB891" i="11"/>
  <c r="AB869" i="11"/>
  <c r="AB865" i="11"/>
  <c r="AB881" i="11"/>
  <c r="AB899" i="11"/>
  <c r="AB867" i="11"/>
  <c r="AB861" i="11"/>
  <c r="AC858" i="11"/>
  <c r="AD859" i="11" s="1"/>
  <c r="AB860" i="11"/>
  <c r="AC863" i="11" l="1"/>
  <c r="AC893" i="11"/>
  <c r="AC871" i="11"/>
  <c r="AC897" i="11"/>
  <c r="AC883" i="11"/>
  <c r="AC889" i="11"/>
  <c r="AC887" i="11"/>
  <c r="AC879" i="11"/>
  <c r="AC875" i="11"/>
  <c r="AC873" i="11"/>
  <c r="AC877" i="11"/>
  <c r="AC885" i="11"/>
  <c r="AC895" i="11"/>
  <c r="AC869" i="11"/>
  <c r="AC891" i="11"/>
  <c r="AC865" i="11"/>
  <c r="AC881" i="11"/>
  <c r="AC899" i="11"/>
  <c r="AC861" i="11"/>
  <c r="AC867" i="11"/>
  <c r="AD858" i="11"/>
  <c r="AE859" i="11" s="1"/>
  <c r="AC860" i="11"/>
  <c r="AD863" i="11" l="1"/>
  <c r="AD893" i="11"/>
  <c r="AD871" i="11"/>
  <c r="AD897" i="11"/>
  <c r="AD883" i="11"/>
  <c r="AD889" i="11"/>
  <c r="AD887" i="11"/>
  <c r="AD875" i="11"/>
  <c r="AD879" i="11"/>
  <c r="AD869" i="11"/>
  <c r="AD873" i="11"/>
  <c r="AD877" i="11"/>
  <c r="AD885" i="11"/>
  <c r="AD895" i="11"/>
  <c r="AD891" i="11"/>
  <c r="AD899" i="11"/>
  <c r="AD865" i="11"/>
  <c r="AD881" i="11"/>
  <c r="AD861" i="11"/>
  <c r="AD867" i="11"/>
  <c r="AE858" i="11"/>
  <c r="AF859" i="11" s="1"/>
  <c r="AD860" i="11"/>
  <c r="AE863" i="11" l="1"/>
  <c r="AE893" i="11"/>
  <c r="AE871" i="11"/>
  <c r="AE897" i="11"/>
  <c r="AE883" i="11"/>
  <c r="AE889" i="11"/>
  <c r="AE887" i="11"/>
  <c r="AE879" i="11"/>
  <c r="AE875" i="11"/>
  <c r="AE873" i="11"/>
  <c r="AE877" i="11"/>
  <c r="AE895" i="11"/>
  <c r="AE891" i="11"/>
  <c r="AE885" i="11"/>
  <c r="AE869" i="11"/>
  <c r="AE865" i="11"/>
  <c r="AE881" i="11"/>
  <c r="AE899" i="11"/>
  <c r="AE861" i="11"/>
  <c r="AE867" i="11"/>
  <c r="AE860" i="11"/>
  <c r="AF858" i="11"/>
  <c r="AG859" i="11" s="1"/>
  <c r="AF893" i="11" l="1"/>
  <c r="AF863" i="11"/>
  <c r="AF871" i="11"/>
  <c r="AF889" i="11"/>
  <c r="AF897" i="11"/>
  <c r="AF883" i="11"/>
  <c r="AF887" i="11"/>
  <c r="AF875" i="11"/>
  <c r="AF879" i="11"/>
  <c r="AF873" i="11"/>
  <c r="AF877" i="11"/>
  <c r="AF895" i="11"/>
  <c r="AF885" i="11"/>
  <c r="AF891" i="11"/>
  <c r="AF869" i="11"/>
  <c r="AF881" i="11"/>
  <c r="AF899" i="11"/>
  <c r="AF865" i="11"/>
  <c r="AF867" i="11"/>
  <c r="AF861" i="11"/>
  <c r="AG858" i="11"/>
  <c r="AF860" i="11"/>
  <c r="AG860" i="11" l="1"/>
  <c r="AG893" i="11"/>
  <c r="AZ894" i="11" s="1"/>
  <c r="AG863" i="11"/>
  <c r="AZ864" i="11" s="1"/>
  <c r="AG871" i="11"/>
  <c r="AZ872" i="11" s="1"/>
  <c r="AG887" i="11"/>
  <c r="AZ888" i="11" s="1"/>
  <c r="AG897" i="11"/>
  <c r="AZ898" i="11" s="1"/>
  <c r="AG883" i="11"/>
  <c r="AZ884" i="11" s="1"/>
  <c r="AG889" i="11"/>
  <c r="AZ890" i="11" s="1"/>
  <c r="AG879" i="11"/>
  <c r="AZ880" i="11" s="1"/>
  <c r="AG875" i="11"/>
  <c r="AZ876" i="11" s="1"/>
  <c r="AG873" i="11"/>
  <c r="AZ874" i="11" s="1"/>
  <c r="AG877" i="11"/>
  <c r="AZ878" i="11" s="1"/>
  <c r="AG885" i="11"/>
  <c r="AZ886" i="11" s="1"/>
  <c r="AG895" i="11"/>
  <c r="AZ896" i="11" s="1"/>
  <c r="AG865" i="11"/>
  <c r="AZ866" i="11" s="1"/>
  <c r="AG891" i="11"/>
  <c r="AZ892" i="11" s="1"/>
  <c r="AG869" i="11"/>
  <c r="AZ870" i="11" s="1"/>
  <c r="AG881" i="11"/>
  <c r="AZ882" i="11" s="1"/>
  <c r="AG899" i="11"/>
  <c r="AZ900" i="11" s="1"/>
  <c r="AG861" i="11"/>
  <c r="AZ862" i="11" s="1"/>
  <c r="AG867" i="11"/>
  <c r="AZ868" i="11" s="1"/>
  <c r="B891" i="11" l="1"/>
  <c r="B877" i="11"/>
  <c r="B889" i="11"/>
  <c r="B871" i="11"/>
  <c r="B899" i="11"/>
  <c r="B873" i="11"/>
  <c r="B883" i="11"/>
  <c r="B881" i="11"/>
  <c r="B895" i="11"/>
  <c r="B875" i="11"/>
  <c r="B897" i="11"/>
  <c r="B893" i="11"/>
  <c r="B869" i="11"/>
  <c r="B885" i="11"/>
  <c r="B879" i="11"/>
  <c r="B887" i="11"/>
  <c r="B861" i="11"/>
  <c r="B863" i="11"/>
  <c r="B867" i="11"/>
  <c r="B865" i="11"/>
  <c r="AH900" i="11" l="1"/>
  <c r="AM900" i="11" s="1"/>
  <c r="AN900" i="11" s="1"/>
  <c r="AD900" i="11"/>
  <c r="X900" i="11"/>
  <c r="J900" i="11"/>
  <c r="S900" i="11"/>
  <c r="AF900" i="11"/>
  <c r="O900" i="11"/>
  <c r="AB900" i="11"/>
  <c r="AE900" i="11"/>
  <c r="H900" i="11"/>
  <c r="Y900" i="11"/>
  <c r="V900" i="11"/>
  <c r="AG900" i="11"/>
  <c r="AA900" i="11"/>
  <c r="AC900" i="11"/>
  <c r="W900" i="11"/>
  <c r="I900" i="11"/>
  <c r="F900" i="11"/>
  <c r="R900" i="11"/>
  <c r="Q900" i="11"/>
  <c r="K900" i="11"/>
  <c r="M900" i="11"/>
  <c r="Z900" i="11"/>
  <c r="T900" i="11"/>
  <c r="U900" i="11"/>
  <c r="L900" i="11"/>
  <c r="G900" i="11"/>
  <c r="N900" i="11"/>
  <c r="P900" i="11"/>
  <c r="AG104" i="11"/>
  <c r="AC104" i="11"/>
  <c r="Y104" i="11"/>
  <c r="U104" i="11"/>
  <c r="Q104" i="11"/>
  <c r="M104" i="11"/>
  <c r="I104" i="11"/>
  <c r="AF104" i="11"/>
  <c r="AB104" i="11"/>
  <c r="X104" i="11"/>
  <c r="T104" i="11"/>
  <c r="P104" i="11"/>
  <c r="L104" i="11"/>
  <c r="H104" i="11"/>
  <c r="AE104" i="11"/>
  <c r="AA104" i="11"/>
  <c r="W104" i="11"/>
  <c r="S104" i="11"/>
  <c r="O104" i="11"/>
  <c r="K104" i="11"/>
  <c r="G104" i="11"/>
  <c r="Z104" i="11"/>
  <c r="J104" i="11"/>
  <c r="AD104" i="11"/>
  <c r="V104" i="11"/>
  <c r="F104" i="11"/>
  <c r="N104" i="11"/>
  <c r="R104" i="11"/>
  <c r="AD102" i="11"/>
  <c r="Z102" i="11"/>
  <c r="V102" i="11"/>
  <c r="R102" i="11"/>
  <c r="N102" i="11"/>
  <c r="J102" i="11"/>
  <c r="F102" i="11"/>
  <c r="AG102" i="11"/>
  <c r="AC102" i="11"/>
  <c r="Y102" i="11"/>
  <c r="U102" i="11"/>
  <c r="Q102" i="11"/>
  <c r="M102" i="11"/>
  <c r="I102" i="11"/>
  <c r="AF102" i="11"/>
  <c r="AB102" i="11"/>
  <c r="X102" i="11"/>
  <c r="T102" i="11"/>
  <c r="P102" i="11"/>
  <c r="L102" i="11"/>
  <c r="H102" i="11"/>
  <c r="S102" i="11"/>
  <c r="W102" i="11"/>
  <c r="AE102" i="11"/>
  <c r="O102" i="11"/>
  <c r="G102" i="11"/>
  <c r="AH146" i="11"/>
  <c r="AM146" i="11" s="1"/>
  <c r="AN146" i="11" s="1"/>
  <c r="AA102" i="11"/>
  <c r="K102" i="11"/>
  <c r="AF94" i="11"/>
  <c r="AB94" i="11"/>
  <c r="X94" i="11"/>
  <c r="T94" i="11"/>
  <c r="P94" i="11"/>
  <c r="L94" i="11"/>
  <c r="H94" i="11"/>
  <c r="AE94" i="11"/>
  <c r="AA94" i="11"/>
  <c r="W94" i="11"/>
  <c r="S94" i="11"/>
  <c r="O94" i="11"/>
  <c r="K94" i="11"/>
  <c r="G94" i="11"/>
  <c r="AD94" i="11"/>
  <c r="Z94" i="11"/>
  <c r="V94" i="11"/>
  <c r="R94" i="11"/>
  <c r="N94" i="11"/>
  <c r="J94" i="11"/>
  <c r="F94" i="11"/>
  <c r="Y94" i="11"/>
  <c r="I94" i="11"/>
  <c r="AC94" i="11"/>
  <c r="M94" i="11"/>
  <c r="U94" i="11"/>
  <c r="AG94" i="11"/>
  <c r="Q94" i="11"/>
  <c r="AH130" i="11"/>
  <c r="AM130" i="11" s="1"/>
  <c r="AN130" i="11" s="1"/>
  <c r="AD86" i="11"/>
  <c r="Z86" i="11"/>
  <c r="V86" i="11"/>
  <c r="R86" i="11"/>
  <c r="N86" i="11"/>
  <c r="J86" i="11"/>
  <c r="F86" i="11"/>
  <c r="AG86" i="11"/>
  <c r="AC86" i="11"/>
  <c r="Y86" i="11"/>
  <c r="U86" i="11"/>
  <c r="Q86" i="11"/>
  <c r="M86" i="11"/>
  <c r="I86" i="11"/>
  <c r="AF86" i="11"/>
  <c r="AB86" i="11"/>
  <c r="X86" i="11"/>
  <c r="T86" i="11"/>
  <c r="P86" i="11"/>
  <c r="L86" i="11"/>
  <c r="H86" i="11"/>
  <c r="AE86" i="11"/>
  <c r="O86" i="11"/>
  <c r="AA86" i="11"/>
  <c r="K86" i="11"/>
  <c r="W86" i="11"/>
  <c r="G86" i="11"/>
  <c r="S86" i="11"/>
  <c r="AH122" i="11"/>
  <c r="AM122" i="11" s="1"/>
  <c r="AN122" i="11" s="1"/>
  <c r="V78" i="11"/>
  <c r="T78" i="11"/>
  <c r="O78" i="11"/>
  <c r="M78" i="11"/>
  <c r="X78" i="11"/>
  <c r="Q78" i="11"/>
  <c r="Y78" i="11"/>
  <c r="R78" i="11"/>
  <c r="P78" i="11"/>
  <c r="Z78" i="11"/>
  <c r="S78" i="11"/>
  <c r="W78" i="11"/>
  <c r="U78" i="11"/>
  <c r="N78" i="11"/>
  <c r="J78" i="11"/>
  <c r="L78" i="11"/>
  <c r="AE78" i="11"/>
  <c r="AC78" i="11"/>
  <c r="AA78" i="11"/>
  <c r="AF78" i="11"/>
  <c r="F78" i="11"/>
  <c r="K78" i="11"/>
  <c r="AB78" i="11"/>
  <c r="G78" i="11"/>
  <c r="I78" i="11"/>
  <c r="AD78" i="11"/>
  <c r="H78" i="11"/>
  <c r="AG78" i="11"/>
  <c r="AH144" i="11"/>
  <c r="AM144" i="11" s="1"/>
  <c r="AN144" i="11" s="1"/>
  <c r="AF100" i="11"/>
  <c r="AB100" i="11"/>
  <c r="X100" i="11"/>
  <c r="T100" i="11"/>
  <c r="P100" i="11"/>
  <c r="L100" i="11"/>
  <c r="H100" i="11"/>
  <c r="AE100" i="11"/>
  <c r="AA100" i="11"/>
  <c r="W100" i="11"/>
  <c r="S100" i="11"/>
  <c r="O100" i="11"/>
  <c r="K100" i="11"/>
  <c r="G100" i="11"/>
  <c r="AD100" i="11"/>
  <c r="Z100" i="11"/>
  <c r="V100" i="11"/>
  <c r="R100" i="11"/>
  <c r="N100" i="11"/>
  <c r="J100" i="11"/>
  <c r="F100" i="11"/>
  <c r="AC100" i="11"/>
  <c r="M100" i="11"/>
  <c r="Y100" i="11"/>
  <c r="I100" i="11"/>
  <c r="AG100" i="11"/>
  <c r="Q100" i="11"/>
  <c r="U100" i="11"/>
  <c r="AH136" i="11"/>
  <c r="AM136" i="11" s="1"/>
  <c r="AN136" i="11" s="1"/>
  <c r="AD92" i="11"/>
  <c r="Z92" i="11"/>
  <c r="V92" i="11"/>
  <c r="R92" i="11"/>
  <c r="N92" i="11"/>
  <c r="J92" i="11"/>
  <c r="F92" i="11"/>
  <c r="AG92" i="11"/>
  <c r="AC92" i="11"/>
  <c r="Y92" i="11"/>
  <c r="U92" i="11"/>
  <c r="Q92" i="11"/>
  <c r="M92" i="11"/>
  <c r="I92" i="11"/>
  <c r="AF92" i="11"/>
  <c r="AB92" i="11"/>
  <c r="X92" i="11"/>
  <c r="T92" i="11"/>
  <c r="P92" i="11"/>
  <c r="L92" i="11"/>
  <c r="H92" i="11"/>
  <c r="S92" i="11"/>
  <c r="G92" i="11"/>
  <c r="AE92" i="11"/>
  <c r="O92" i="11"/>
  <c r="W92" i="11"/>
  <c r="AA92" i="11"/>
  <c r="K92" i="11"/>
  <c r="AH128" i="11"/>
  <c r="AM128" i="11" s="1"/>
  <c r="AN128" i="11" s="1"/>
  <c r="W84" i="11"/>
  <c r="O84" i="11"/>
  <c r="J84" i="11"/>
  <c r="H84" i="11"/>
  <c r="U84" i="11"/>
  <c r="AG84" i="11"/>
  <c r="AA84" i="11"/>
  <c r="R84" i="11"/>
  <c r="P84" i="11"/>
  <c r="L84" i="11"/>
  <c r="AD84" i="11"/>
  <c r="AB84" i="11"/>
  <c r="M84" i="11"/>
  <c r="F84" i="11"/>
  <c r="K84" i="11"/>
  <c r="Z84" i="11"/>
  <c r="X84" i="11"/>
  <c r="AC84" i="11"/>
  <c r="N84" i="11"/>
  <c r="S84" i="11"/>
  <c r="Y84" i="11"/>
  <c r="I84" i="11"/>
  <c r="G84" i="11"/>
  <c r="V84" i="11"/>
  <c r="T84" i="11"/>
  <c r="AF84" i="11"/>
  <c r="Q84" i="11"/>
  <c r="AE84" i="11"/>
  <c r="J76" i="11"/>
  <c r="H76" i="11"/>
  <c r="U76" i="11"/>
  <c r="G76" i="11"/>
  <c r="W76" i="11"/>
  <c r="F76" i="11"/>
  <c r="Z76" i="11"/>
  <c r="T76" i="11"/>
  <c r="L76" i="11"/>
  <c r="X76" i="11"/>
  <c r="K76" i="11"/>
  <c r="I76" i="11"/>
  <c r="V76" i="11"/>
  <c r="Y76" i="11"/>
  <c r="AF76" i="11"/>
  <c r="AG76" i="11"/>
  <c r="O76" i="11"/>
  <c r="AB76" i="11"/>
  <c r="AE76" i="11"/>
  <c r="R76" i="11"/>
  <c r="S76" i="11"/>
  <c r="N76" i="11"/>
  <c r="AD76" i="11"/>
  <c r="P76" i="11"/>
  <c r="AC76" i="11"/>
  <c r="M76" i="11"/>
  <c r="AA76" i="11"/>
  <c r="Q76" i="11"/>
  <c r="AF106" i="11"/>
  <c r="AB106" i="11"/>
  <c r="X106" i="11"/>
  <c r="T106" i="11"/>
  <c r="P106" i="11"/>
  <c r="L106" i="11"/>
  <c r="H106" i="11"/>
  <c r="AH150" i="11"/>
  <c r="AM150" i="11" s="1"/>
  <c r="AN150" i="11" s="1"/>
  <c r="AE106" i="11"/>
  <c r="AA106" i="11"/>
  <c r="W106" i="11"/>
  <c r="S106" i="11"/>
  <c r="O106" i="11"/>
  <c r="K106" i="11"/>
  <c r="G106" i="11"/>
  <c r="AD106" i="11"/>
  <c r="Z106" i="11"/>
  <c r="V106" i="11"/>
  <c r="R106" i="11"/>
  <c r="N106" i="11"/>
  <c r="J106" i="11"/>
  <c r="F106" i="11"/>
  <c r="AG106" i="11"/>
  <c r="Q106" i="11"/>
  <c r="AC106" i="11"/>
  <c r="M106" i="11"/>
  <c r="U106" i="11"/>
  <c r="Y106" i="11"/>
  <c r="I106" i="11"/>
  <c r="AG98" i="11"/>
  <c r="AC98" i="11"/>
  <c r="Y98" i="11"/>
  <c r="U98" i="11"/>
  <c r="Q98" i="11"/>
  <c r="M98" i="11"/>
  <c r="I98" i="11"/>
  <c r="AH142" i="11"/>
  <c r="AM142" i="11" s="1"/>
  <c r="AN142" i="11" s="1"/>
  <c r="AF98" i="11"/>
  <c r="AB98" i="11"/>
  <c r="X98" i="11"/>
  <c r="T98" i="11"/>
  <c r="P98" i="11"/>
  <c r="L98" i="11"/>
  <c r="H98" i="11"/>
  <c r="AE98" i="11"/>
  <c r="AA98" i="11"/>
  <c r="W98" i="11"/>
  <c r="S98" i="11"/>
  <c r="O98" i="11"/>
  <c r="K98" i="11"/>
  <c r="G98" i="11"/>
  <c r="V98" i="11"/>
  <c r="F98" i="11"/>
  <c r="R98" i="11"/>
  <c r="Z98" i="11"/>
  <c r="J98" i="11"/>
  <c r="AD98" i="11"/>
  <c r="N98" i="11"/>
  <c r="AH134" i="11"/>
  <c r="AM134" i="11" s="1"/>
  <c r="AN134" i="11" s="1"/>
  <c r="AE90" i="11"/>
  <c r="AA90" i="11"/>
  <c r="W90" i="11"/>
  <c r="S90" i="11"/>
  <c r="O90" i="11"/>
  <c r="K90" i="11"/>
  <c r="G90" i="11"/>
  <c r="AD90" i="11"/>
  <c r="Z90" i="11"/>
  <c r="V90" i="11"/>
  <c r="R90" i="11"/>
  <c r="N90" i="11"/>
  <c r="J90" i="11"/>
  <c r="F90" i="11"/>
  <c r="AG90" i="11"/>
  <c r="AC90" i="11"/>
  <c r="Y90" i="11"/>
  <c r="U90" i="11"/>
  <c r="Q90" i="11"/>
  <c r="M90" i="11"/>
  <c r="I90" i="11"/>
  <c r="AB90" i="11"/>
  <c r="L90" i="11"/>
  <c r="T90" i="11"/>
  <c r="X90" i="11"/>
  <c r="H90" i="11"/>
  <c r="AF90" i="11"/>
  <c r="P90" i="11"/>
  <c r="AH126" i="11"/>
  <c r="AM126" i="11" s="1"/>
  <c r="AN126" i="11" s="1"/>
  <c r="T82" i="11"/>
  <c r="AG82" i="11"/>
  <c r="AE82" i="11"/>
  <c r="X82" i="11"/>
  <c r="AB82" i="11"/>
  <c r="Y82" i="11"/>
  <c r="W82" i="11"/>
  <c r="AC82" i="11"/>
  <c r="AA82" i="11"/>
  <c r="V82" i="11"/>
  <c r="U82" i="11"/>
  <c r="Z82" i="11"/>
  <c r="AF82" i="11"/>
  <c r="M82" i="11"/>
  <c r="R82" i="11"/>
  <c r="I82" i="11"/>
  <c r="G82" i="11"/>
  <c r="P82" i="11"/>
  <c r="N82" i="11"/>
  <c r="L82" i="11"/>
  <c r="J82" i="11"/>
  <c r="H82" i="11"/>
  <c r="Q82" i="11"/>
  <c r="K82" i="11"/>
  <c r="S82" i="11"/>
  <c r="F82" i="11"/>
  <c r="O82" i="11"/>
  <c r="AD82" i="11"/>
  <c r="F74" i="11"/>
  <c r="G74" i="11"/>
  <c r="AG74" i="11"/>
  <c r="AA74" i="11"/>
  <c r="Z74" i="11"/>
  <c r="X74" i="11"/>
  <c r="J74" i="11"/>
  <c r="AD74" i="11"/>
  <c r="I74" i="11"/>
  <c r="K74" i="11"/>
  <c r="AC74" i="11"/>
  <c r="AE74" i="11"/>
  <c r="V74" i="11"/>
  <c r="T74" i="11"/>
  <c r="H74" i="11"/>
  <c r="AB74" i="11"/>
  <c r="Y74" i="11"/>
  <c r="L74" i="11"/>
  <c r="AF74" i="11"/>
  <c r="U74" i="11"/>
  <c r="W74" i="11"/>
  <c r="M74" i="11"/>
  <c r="O74" i="11"/>
  <c r="Q74" i="11"/>
  <c r="R74" i="11"/>
  <c r="N74" i="11"/>
  <c r="P74" i="11"/>
  <c r="S74" i="11"/>
  <c r="AE96" i="11"/>
  <c r="AA96" i="11"/>
  <c r="W96" i="11"/>
  <c r="S96" i="11"/>
  <c r="O96" i="11"/>
  <c r="K96" i="11"/>
  <c r="G96" i="11"/>
  <c r="AD96" i="11"/>
  <c r="Z96" i="11"/>
  <c r="V96" i="11"/>
  <c r="R96" i="11"/>
  <c r="N96" i="11"/>
  <c r="J96" i="11"/>
  <c r="F96" i="11"/>
  <c r="AG96" i="11"/>
  <c r="AC96" i="11"/>
  <c r="Y96" i="11"/>
  <c r="U96" i="11"/>
  <c r="Q96" i="11"/>
  <c r="M96" i="11"/>
  <c r="I96" i="11"/>
  <c r="AF96" i="11"/>
  <c r="P96" i="11"/>
  <c r="T96" i="11"/>
  <c r="AB96" i="11"/>
  <c r="L96" i="11"/>
  <c r="X96" i="11"/>
  <c r="H96" i="11"/>
  <c r="AH132" i="11"/>
  <c r="AM132" i="11" s="1"/>
  <c r="AN132" i="11" s="1"/>
  <c r="AG88" i="11"/>
  <c r="AC88" i="11"/>
  <c r="Y88" i="11"/>
  <c r="U88" i="11"/>
  <c r="Q88" i="11"/>
  <c r="M88" i="11"/>
  <c r="I88" i="11"/>
  <c r="AF88" i="11"/>
  <c r="AB88" i="11"/>
  <c r="X88" i="11"/>
  <c r="T88" i="11"/>
  <c r="P88" i="11"/>
  <c r="L88" i="11"/>
  <c r="H88" i="11"/>
  <c r="AE88" i="11"/>
  <c r="AA88" i="11"/>
  <c r="W88" i="11"/>
  <c r="S88" i="11"/>
  <c r="O88" i="11"/>
  <c r="K88" i="11"/>
  <c r="G88" i="11"/>
  <c r="V88" i="11"/>
  <c r="F88" i="11"/>
  <c r="AD88" i="11"/>
  <c r="N88" i="11"/>
  <c r="J88" i="11"/>
  <c r="R88" i="11"/>
  <c r="Z88" i="11"/>
  <c r="AH124" i="11"/>
  <c r="AM124" i="11" s="1"/>
  <c r="AN124" i="11" s="1"/>
  <c r="G80" i="11"/>
  <c r="W80" i="11"/>
  <c r="U80" i="11"/>
  <c r="AB80" i="11"/>
  <c r="AC80" i="11"/>
  <c r="K80" i="11"/>
  <c r="T80" i="11"/>
  <c r="AD80" i="11"/>
  <c r="AG80" i="11"/>
  <c r="L80" i="11"/>
  <c r="J80" i="11"/>
  <c r="Z80" i="11"/>
  <c r="AE80" i="11"/>
  <c r="I80" i="11"/>
  <c r="Y80" i="11"/>
  <c r="AF80" i="11"/>
  <c r="H80" i="11"/>
  <c r="F80" i="11"/>
  <c r="X80" i="11"/>
  <c r="V80" i="11"/>
  <c r="AA80" i="11"/>
  <c r="S80" i="11"/>
  <c r="Q80" i="11"/>
  <c r="O80" i="11"/>
  <c r="M80" i="11"/>
  <c r="P80" i="11"/>
  <c r="R80" i="11"/>
  <c r="N80" i="11"/>
  <c r="N72" i="11"/>
  <c r="AB72" i="11"/>
  <c r="I72" i="11"/>
  <c r="J72" i="11"/>
  <c r="Q72" i="11"/>
  <c r="AE72" i="11"/>
  <c r="R72" i="11"/>
  <c r="AG72" i="11"/>
  <c r="AA72" i="11"/>
  <c r="L72" i="11"/>
  <c r="F72" i="11"/>
  <c r="M72" i="11"/>
  <c r="S72" i="11"/>
  <c r="AF72" i="11"/>
  <c r="K72" i="11"/>
  <c r="AC72" i="11"/>
  <c r="AD72" i="11"/>
  <c r="H72" i="11"/>
  <c r="G72" i="11"/>
  <c r="P72" i="11"/>
  <c r="T72" i="11"/>
  <c r="Y72" i="11"/>
  <c r="Z72" i="11"/>
  <c r="U72" i="11"/>
  <c r="X72" i="11"/>
  <c r="V72" i="11"/>
  <c r="W72" i="11"/>
  <c r="O72" i="11"/>
  <c r="AC12" i="11"/>
  <c r="AI899" i="11" l="1"/>
  <c r="AP900" i="11" s="1"/>
  <c r="AT900" i="11" s="1"/>
  <c r="AH899" i="11"/>
  <c r="AO900" i="11" s="1"/>
  <c r="AI73" i="11"/>
  <c r="AP74" i="11" s="1"/>
  <c r="AT74" i="11" s="1"/>
  <c r="AH73" i="11"/>
  <c r="AI81" i="11"/>
  <c r="AP82" i="11" s="1"/>
  <c r="AT82" i="11" s="1"/>
  <c r="AH81" i="11"/>
  <c r="AI105" i="11"/>
  <c r="AP106" i="11" s="1"/>
  <c r="AT106" i="11" s="1"/>
  <c r="AH105" i="11"/>
  <c r="AI75" i="11"/>
  <c r="AP76" i="11" s="1"/>
  <c r="AT76" i="11" s="1"/>
  <c r="AH75" i="11"/>
  <c r="AI99" i="11"/>
  <c r="AP100" i="11" s="1"/>
  <c r="AT100" i="11" s="1"/>
  <c r="AH99" i="11"/>
  <c r="AI85" i="11"/>
  <c r="AP86" i="11" s="1"/>
  <c r="AT86" i="11" s="1"/>
  <c r="AH85" i="11"/>
  <c r="AH93" i="11"/>
  <c r="AI93" i="11"/>
  <c r="AP94" i="11" s="1"/>
  <c r="AT94" i="11" s="1"/>
  <c r="AI103" i="11"/>
  <c r="AP104" i="11" s="1"/>
  <c r="AT104" i="11" s="1"/>
  <c r="AH103" i="11"/>
  <c r="AO104" i="11" s="1"/>
  <c r="AI71" i="11"/>
  <c r="AP72" i="11" s="1"/>
  <c r="AT72" i="11" s="1"/>
  <c r="AH71" i="11"/>
  <c r="AI95" i="11"/>
  <c r="AP96" i="11" s="1"/>
  <c r="AT96" i="11" s="1"/>
  <c r="AH95" i="11"/>
  <c r="AI89" i="11"/>
  <c r="AP90" i="11" s="1"/>
  <c r="AT90" i="11" s="1"/>
  <c r="AH89" i="11"/>
  <c r="AH97" i="11"/>
  <c r="AI97" i="11"/>
  <c r="AP98" i="11" s="1"/>
  <c r="AT98" i="11" s="1"/>
  <c r="AI83" i="11"/>
  <c r="AP84" i="11" s="1"/>
  <c r="AT84" i="11" s="1"/>
  <c r="AH83" i="11"/>
  <c r="AI91" i="11"/>
  <c r="AP92" i="11" s="1"/>
  <c r="AT92" i="11" s="1"/>
  <c r="AH91" i="11"/>
  <c r="AI77" i="11"/>
  <c r="AP78" i="11" s="1"/>
  <c r="AT78" i="11" s="1"/>
  <c r="AH77" i="11"/>
  <c r="AO78" i="11" s="1"/>
  <c r="AI79" i="11"/>
  <c r="AP80" i="11" s="1"/>
  <c r="AT80" i="11" s="1"/>
  <c r="AH79" i="11"/>
  <c r="AO80" i="11" s="1"/>
  <c r="AI87" i="11"/>
  <c r="AP88" i="11" s="1"/>
  <c r="AT88" i="11" s="1"/>
  <c r="AH87" i="11"/>
  <c r="AI101" i="11"/>
  <c r="AP102" i="11" s="1"/>
  <c r="AT102" i="11" s="1"/>
  <c r="AH101" i="11"/>
  <c r="AE140" i="11"/>
  <c r="K140" i="11"/>
  <c r="AH184" i="11"/>
  <c r="AM184" i="11" s="1"/>
  <c r="AN184" i="11" s="1"/>
  <c r="AA140" i="11"/>
  <c r="O140" i="11"/>
  <c r="R140" i="11"/>
  <c r="AG140" i="11"/>
  <c r="Q140" i="11"/>
  <c r="AB140" i="11"/>
  <c r="L140" i="11"/>
  <c r="V140" i="11"/>
  <c r="U140" i="11"/>
  <c r="P140" i="11"/>
  <c r="AD140" i="11"/>
  <c r="N140" i="11"/>
  <c r="AC140" i="11"/>
  <c r="M140" i="11"/>
  <c r="X140" i="11"/>
  <c r="H140" i="11"/>
  <c r="G140" i="11"/>
  <c r="F140" i="11"/>
  <c r="AF140" i="11"/>
  <c r="Z140" i="11"/>
  <c r="J140" i="11"/>
  <c r="Y140" i="11"/>
  <c r="I140" i="11"/>
  <c r="T140" i="11"/>
  <c r="S140" i="11"/>
  <c r="W140" i="11"/>
  <c r="AG134" i="11"/>
  <c r="AH178" i="11"/>
  <c r="AM178" i="11" s="1"/>
  <c r="AN178" i="11" s="1"/>
  <c r="AB134" i="11"/>
  <c r="T134" i="11"/>
  <c r="L134" i="11"/>
  <c r="Z134" i="11"/>
  <c r="R134" i="11"/>
  <c r="J134" i="11"/>
  <c r="V134" i="11"/>
  <c r="F134" i="11"/>
  <c r="AF134" i="11"/>
  <c r="P134" i="11"/>
  <c r="AD134" i="11"/>
  <c r="N134" i="11"/>
  <c r="H134" i="11"/>
  <c r="X134" i="11"/>
  <c r="K134" i="11"/>
  <c r="AA134" i="11"/>
  <c r="U134" i="11"/>
  <c r="G134" i="11"/>
  <c r="Q134" i="11"/>
  <c r="O134" i="11"/>
  <c r="AE134" i="11"/>
  <c r="I134" i="11"/>
  <c r="Y134" i="11"/>
  <c r="W134" i="11"/>
  <c r="S134" i="11"/>
  <c r="M134" i="11"/>
  <c r="AC134" i="11"/>
  <c r="AH186" i="11"/>
  <c r="AM186" i="11" s="1"/>
  <c r="AN186" i="11" s="1"/>
  <c r="R142" i="11"/>
  <c r="AG142" i="11"/>
  <c r="Q142" i="11"/>
  <c r="AB142" i="11"/>
  <c r="L142" i="11"/>
  <c r="AA142" i="11"/>
  <c r="U142" i="11"/>
  <c r="O142" i="11"/>
  <c r="AD142" i="11"/>
  <c r="N142" i="11"/>
  <c r="AC142" i="11"/>
  <c r="M142" i="11"/>
  <c r="X142" i="11"/>
  <c r="H142" i="11"/>
  <c r="K142" i="11"/>
  <c r="V142" i="11"/>
  <c r="F142" i="11"/>
  <c r="AF142" i="11"/>
  <c r="P142" i="11"/>
  <c r="G142" i="11"/>
  <c r="S142" i="11"/>
  <c r="Z142" i="11"/>
  <c r="J142" i="11"/>
  <c r="Y142" i="11"/>
  <c r="I142" i="11"/>
  <c r="T142" i="11"/>
  <c r="AE142" i="11"/>
  <c r="W142" i="11"/>
  <c r="Z118" i="11"/>
  <c r="J118" i="11"/>
  <c r="AG118" i="11"/>
  <c r="Q118" i="11"/>
  <c r="K118" i="11"/>
  <c r="T118" i="11"/>
  <c r="AE118" i="11"/>
  <c r="AD118" i="11"/>
  <c r="G118" i="11"/>
  <c r="H118" i="11"/>
  <c r="V118" i="11"/>
  <c r="F118" i="11"/>
  <c r="AC118" i="11"/>
  <c r="M118" i="11"/>
  <c r="AF118" i="11"/>
  <c r="P118" i="11"/>
  <c r="AA118" i="11"/>
  <c r="N118" i="11"/>
  <c r="U118" i="11"/>
  <c r="S118" i="11"/>
  <c r="X118" i="11"/>
  <c r="R118" i="11"/>
  <c r="W118" i="11"/>
  <c r="Y118" i="11"/>
  <c r="I118" i="11"/>
  <c r="AB118" i="11"/>
  <c r="L118" i="11"/>
  <c r="O118" i="11"/>
  <c r="AH172" i="11"/>
  <c r="AM172" i="11" s="1"/>
  <c r="AN172" i="11" s="1"/>
  <c r="P128" i="11"/>
  <c r="AG128" i="11"/>
  <c r="O128" i="11"/>
  <c r="AE128" i="11"/>
  <c r="M128" i="11"/>
  <c r="AC128" i="11"/>
  <c r="AA128" i="11"/>
  <c r="I128" i="11"/>
  <c r="AD128" i="11"/>
  <c r="Z128" i="11"/>
  <c r="S128" i="11"/>
  <c r="Q128" i="11"/>
  <c r="R128" i="11"/>
  <c r="AF128" i="11"/>
  <c r="X128" i="11"/>
  <c r="T128" i="11"/>
  <c r="K128" i="11"/>
  <c r="Y128" i="11"/>
  <c r="N128" i="11"/>
  <c r="AB128" i="11"/>
  <c r="G128" i="11"/>
  <c r="W128" i="11"/>
  <c r="U128" i="11"/>
  <c r="J128" i="11"/>
  <c r="H128" i="11"/>
  <c r="F128" i="11"/>
  <c r="L128" i="11"/>
  <c r="V128" i="11"/>
  <c r="AE144" i="11"/>
  <c r="K144" i="11"/>
  <c r="AH188" i="11"/>
  <c r="AM188" i="11" s="1"/>
  <c r="AN188" i="11" s="1"/>
  <c r="AA144" i="11"/>
  <c r="AD144" i="11"/>
  <c r="N144" i="11"/>
  <c r="AC144" i="11"/>
  <c r="M144" i="11"/>
  <c r="X144" i="11"/>
  <c r="H144" i="11"/>
  <c r="W144" i="11"/>
  <c r="Q144" i="11"/>
  <c r="L144" i="11"/>
  <c r="O144" i="11"/>
  <c r="Z144" i="11"/>
  <c r="J144" i="11"/>
  <c r="Y144" i="11"/>
  <c r="I144" i="11"/>
  <c r="T144" i="11"/>
  <c r="S144" i="11"/>
  <c r="R144" i="11"/>
  <c r="AG144" i="11"/>
  <c r="AB144" i="11"/>
  <c r="G144" i="11"/>
  <c r="V144" i="11"/>
  <c r="F144" i="11"/>
  <c r="U144" i="11"/>
  <c r="AF144" i="11"/>
  <c r="P144" i="11"/>
  <c r="AG130" i="11"/>
  <c r="AD130" i="11"/>
  <c r="V130" i="11"/>
  <c r="N130" i="11"/>
  <c r="F130" i="11"/>
  <c r="AH174" i="11"/>
  <c r="AM174" i="11" s="1"/>
  <c r="AN174" i="11" s="1"/>
  <c r="AB130" i="11"/>
  <c r="T130" i="11"/>
  <c r="L130" i="11"/>
  <c r="X130" i="11"/>
  <c r="H130" i="11"/>
  <c r="R130" i="11"/>
  <c r="AF130" i="11"/>
  <c r="P130" i="11"/>
  <c r="J130" i="11"/>
  <c r="Z130" i="11"/>
  <c r="S130" i="11"/>
  <c r="U130" i="11"/>
  <c r="AE130" i="11"/>
  <c r="G130" i="11"/>
  <c r="W130" i="11"/>
  <c r="I130" i="11"/>
  <c r="Y130" i="11"/>
  <c r="O130" i="11"/>
  <c r="Q130" i="11"/>
  <c r="K130" i="11"/>
  <c r="AA130" i="11"/>
  <c r="M130" i="11"/>
  <c r="AC130" i="11"/>
  <c r="AH182" i="11"/>
  <c r="AM182" i="11" s="1"/>
  <c r="AN182" i="11" s="1"/>
  <c r="R138" i="11"/>
  <c r="AG138" i="11"/>
  <c r="Q138" i="11"/>
  <c r="AB138" i="11"/>
  <c r="L138" i="11"/>
  <c r="AA138" i="11"/>
  <c r="AD138" i="11"/>
  <c r="N138" i="11"/>
  <c r="AC138" i="11"/>
  <c r="M138" i="11"/>
  <c r="X138" i="11"/>
  <c r="H138" i="11"/>
  <c r="K138" i="11"/>
  <c r="V138" i="11"/>
  <c r="F138" i="11"/>
  <c r="U138" i="11"/>
  <c r="AF138" i="11"/>
  <c r="P138" i="11"/>
  <c r="O138" i="11"/>
  <c r="G138" i="11"/>
  <c r="Z138" i="11"/>
  <c r="J138" i="11"/>
  <c r="Y138" i="11"/>
  <c r="I138" i="11"/>
  <c r="T138" i="11"/>
  <c r="AE138" i="11"/>
  <c r="W138" i="11"/>
  <c r="S138" i="11"/>
  <c r="AH168" i="11"/>
  <c r="AM168" i="11" s="1"/>
  <c r="AN168" i="11" s="1"/>
  <c r="J124" i="11"/>
  <c r="P124" i="11"/>
  <c r="S124" i="11"/>
  <c r="I124" i="11"/>
  <c r="Y124" i="11"/>
  <c r="O124" i="11"/>
  <c r="U124" i="11"/>
  <c r="N124" i="11"/>
  <c r="AB124" i="11"/>
  <c r="F124" i="11"/>
  <c r="H124" i="11"/>
  <c r="AG124" i="11"/>
  <c r="G124" i="11"/>
  <c r="W124" i="11"/>
  <c r="M124" i="11"/>
  <c r="AC124" i="11"/>
  <c r="R124" i="11"/>
  <c r="AD124" i="11"/>
  <c r="AE124" i="11"/>
  <c r="AF124" i="11"/>
  <c r="L124" i="11"/>
  <c r="K124" i="11"/>
  <c r="AA124" i="11"/>
  <c r="Q124" i="11"/>
  <c r="X124" i="11"/>
  <c r="V124" i="11"/>
  <c r="Z124" i="11"/>
  <c r="T124" i="11"/>
  <c r="AH194" i="11"/>
  <c r="AM194" i="11" s="1"/>
  <c r="AN194" i="11" s="1"/>
  <c r="R150" i="11"/>
  <c r="AG150" i="11"/>
  <c r="Q150" i="11"/>
  <c r="AB150" i="11"/>
  <c r="L150" i="11"/>
  <c r="AA150" i="11"/>
  <c r="S150" i="11"/>
  <c r="V150" i="11"/>
  <c r="U150" i="11"/>
  <c r="P150" i="11"/>
  <c r="AD150" i="11"/>
  <c r="N150" i="11"/>
  <c r="AC150" i="11"/>
  <c r="M150" i="11"/>
  <c r="X150" i="11"/>
  <c r="H150" i="11"/>
  <c r="K150" i="11"/>
  <c r="F150" i="11"/>
  <c r="AF150" i="11"/>
  <c r="O150" i="11"/>
  <c r="G150" i="11"/>
  <c r="Z150" i="11"/>
  <c r="J150" i="11"/>
  <c r="Y150" i="11"/>
  <c r="I150" i="11"/>
  <c r="T150" i="11"/>
  <c r="AE150" i="11"/>
  <c r="W150" i="11"/>
  <c r="S146" i="11"/>
  <c r="AH190" i="11"/>
  <c r="AM190" i="11" s="1"/>
  <c r="AN190" i="11" s="1"/>
  <c r="AD146" i="11"/>
  <c r="N146" i="11"/>
  <c r="AC146" i="11"/>
  <c r="M146" i="11"/>
  <c r="X146" i="11"/>
  <c r="H146" i="11"/>
  <c r="K146" i="11"/>
  <c r="AA146" i="11"/>
  <c r="Z146" i="11"/>
  <c r="J146" i="11"/>
  <c r="Y146" i="11"/>
  <c r="I146" i="11"/>
  <c r="T146" i="11"/>
  <c r="AE146" i="11"/>
  <c r="W146" i="11"/>
  <c r="R146" i="11"/>
  <c r="AG146" i="11"/>
  <c r="Q146" i="11"/>
  <c r="AB146" i="11"/>
  <c r="L146" i="11"/>
  <c r="V146" i="11"/>
  <c r="F146" i="11"/>
  <c r="U146" i="11"/>
  <c r="AF146" i="11"/>
  <c r="P146" i="11"/>
  <c r="O146" i="11"/>
  <c r="G146" i="11"/>
  <c r="I116" i="11"/>
  <c r="G116" i="11"/>
  <c r="S116" i="11"/>
  <c r="O116" i="11"/>
  <c r="F116" i="11"/>
  <c r="V116" i="11"/>
  <c r="K116" i="11"/>
  <c r="R116" i="11"/>
  <c r="L116" i="11"/>
  <c r="M116" i="11"/>
  <c r="J116" i="11"/>
  <c r="Z116" i="11"/>
  <c r="P116" i="11"/>
  <c r="H116" i="11"/>
  <c r="Q116" i="11"/>
  <c r="N116" i="11"/>
  <c r="AD116" i="11"/>
  <c r="U116" i="11"/>
  <c r="AB116" i="11"/>
  <c r="X116" i="11"/>
  <c r="AG116" i="11"/>
  <c r="AE116" i="11"/>
  <c r="T116" i="11"/>
  <c r="AA116" i="11"/>
  <c r="W116" i="11"/>
  <c r="AC116" i="11"/>
  <c r="Y116" i="11"/>
  <c r="AF116" i="11"/>
  <c r="AG132" i="11"/>
  <c r="AD132" i="11"/>
  <c r="V132" i="11"/>
  <c r="N132" i="11"/>
  <c r="F132" i="11"/>
  <c r="AH176" i="11"/>
  <c r="AM176" i="11" s="1"/>
  <c r="AN176" i="11" s="1"/>
  <c r="AB132" i="11"/>
  <c r="T132" i="11"/>
  <c r="L132" i="11"/>
  <c r="AF132" i="11"/>
  <c r="P132" i="11"/>
  <c r="Z132" i="11"/>
  <c r="J132" i="11"/>
  <c r="X132" i="11"/>
  <c r="H132" i="11"/>
  <c r="R132" i="11"/>
  <c r="G132" i="11"/>
  <c r="W132" i="11"/>
  <c r="M132" i="11"/>
  <c r="AC132" i="11"/>
  <c r="I132" i="11"/>
  <c r="K132" i="11"/>
  <c r="AA132" i="11"/>
  <c r="Q132" i="11"/>
  <c r="S132" i="11"/>
  <c r="Y132" i="11"/>
  <c r="O132" i="11"/>
  <c r="AE132" i="11"/>
  <c r="U132" i="11"/>
  <c r="J126" i="11"/>
  <c r="AH170" i="11"/>
  <c r="AM170" i="11" s="1"/>
  <c r="AN170" i="11" s="1"/>
  <c r="AF126" i="11"/>
  <c r="H126" i="11"/>
  <c r="P126" i="11"/>
  <c r="G126" i="11"/>
  <c r="AA126" i="11"/>
  <c r="Q126" i="11"/>
  <c r="S126" i="11"/>
  <c r="R126" i="11"/>
  <c r="K126" i="11"/>
  <c r="AE126" i="11"/>
  <c r="Y126" i="11"/>
  <c r="AB126" i="11"/>
  <c r="AG126" i="11"/>
  <c r="M126" i="11"/>
  <c r="N126" i="11"/>
  <c r="L126" i="11"/>
  <c r="AD126" i="11"/>
  <c r="W126" i="11"/>
  <c r="O126" i="11"/>
  <c r="I126" i="11"/>
  <c r="AC126" i="11"/>
  <c r="U126" i="11"/>
  <c r="V126" i="11"/>
  <c r="T126" i="11"/>
  <c r="X126" i="11"/>
  <c r="Z126" i="11"/>
  <c r="F126" i="11"/>
  <c r="H120" i="11"/>
  <c r="X120" i="11"/>
  <c r="O120" i="11"/>
  <c r="M120" i="11"/>
  <c r="AC120" i="11"/>
  <c r="K120" i="11"/>
  <c r="J120" i="11"/>
  <c r="Z120" i="11"/>
  <c r="V120" i="11"/>
  <c r="L120" i="11"/>
  <c r="AB120" i="11"/>
  <c r="W120" i="11"/>
  <c r="Q120" i="11"/>
  <c r="AG120" i="11"/>
  <c r="S120" i="11"/>
  <c r="N120" i="11"/>
  <c r="AD120" i="11"/>
  <c r="T120" i="11"/>
  <c r="G120" i="11"/>
  <c r="I120" i="11"/>
  <c r="Y120" i="11"/>
  <c r="F120" i="11"/>
  <c r="P120" i="11"/>
  <c r="AF120" i="11"/>
  <c r="AE120" i="11"/>
  <c r="U120" i="11"/>
  <c r="AA120" i="11"/>
  <c r="R120" i="11"/>
  <c r="AH180" i="11"/>
  <c r="AM180" i="11" s="1"/>
  <c r="AN180" i="11" s="1"/>
  <c r="AC136" i="11"/>
  <c r="T136" i="11"/>
  <c r="L136" i="11"/>
  <c r="AA136" i="11"/>
  <c r="R136" i="11"/>
  <c r="J136" i="11"/>
  <c r="AF136" i="11"/>
  <c r="N136" i="11"/>
  <c r="X136" i="11"/>
  <c r="H136" i="11"/>
  <c r="V136" i="11"/>
  <c r="F136" i="11"/>
  <c r="P136" i="11"/>
  <c r="Z136" i="11"/>
  <c r="S136" i="11"/>
  <c r="M136" i="11"/>
  <c r="AE136" i="11"/>
  <c r="AD136" i="11"/>
  <c r="AG136" i="11"/>
  <c r="Y136" i="11"/>
  <c r="G136" i="11"/>
  <c r="W136" i="11"/>
  <c r="Q136" i="11"/>
  <c r="O136" i="11"/>
  <c r="I136" i="11"/>
  <c r="K136" i="11"/>
  <c r="AB136" i="11"/>
  <c r="U136" i="11"/>
  <c r="AH166" i="11"/>
  <c r="AM166" i="11" s="1"/>
  <c r="AN166" i="11" s="1"/>
  <c r="P122" i="11"/>
  <c r="AF122" i="11"/>
  <c r="S122" i="11"/>
  <c r="Q122" i="11"/>
  <c r="AG122" i="11"/>
  <c r="O122" i="11"/>
  <c r="N122" i="11"/>
  <c r="AD122" i="11"/>
  <c r="G122" i="11"/>
  <c r="Z122" i="11"/>
  <c r="T122" i="11"/>
  <c r="AA122" i="11"/>
  <c r="U122" i="11"/>
  <c r="W122" i="11"/>
  <c r="R122" i="11"/>
  <c r="H122" i="11"/>
  <c r="AB122" i="11"/>
  <c r="K122" i="11"/>
  <c r="M122" i="11"/>
  <c r="AC122" i="11"/>
  <c r="J122" i="11"/>
  <c r="X122" i="11"/>
  <c r="AE122" i="11"/>
  <c r="I122" i="11"/>
  <c r="Y122" i="11"/>
  <c r="F122" i="11"/>
  <c r="V122" i="11"/>
  <c r="L122" i="11"/>
  <c r="AE148" i="11"/>
  <c r="K148" i="11"/>
  <c r="AH192" i="11"/>
  <c r="AM192" i="11" s="1"/>
  <c r="AN192" i="11" s="1"/>
  <c r="AA148" i="11"/>
  <c r="Z148" i="11"/>
  <c r="J148" i="11"/>
  <c r="Y148" i="11"/>
  <c r="I148" i="11"/>
  <c r="T148" i="11"/>
  <c r="S148" i="11"/>
  <c r="N148" i="11"/>
  <c r="X148" i="11"/>
  <c r="V148" i="11"/>
  <c r="F148" i="11"/>
  <c r="U148" i="11"/>
  <c r="AF148" i="11"/>
  <c r="P148" i="11"/>
  <c r="G148" i="11"/>
  <c r="AD148" i="11"/>
  <c r="AC148" i="11"/>
  <c r="M148" i="11"/>
  <c r="H148" i="11"/>
  <c r="O148" i="11"/>
  <c r="R148" i="11"/>
  <c r="AG148" i="11"/>
  <c r="Q148" i="11"/>
  <c r="AB148" i="11"/>
  <c r="L148" i="11"/>
  <c r="W148" i="11"/>
  <c r="AO106" i="11" l="1"/>
  <c r="AH106" i="11"/>
  <c r="AM106" i="11" s="1"/>
  <c r="AN106" i="11" s="1"/>
  <c r="AO100" i="11"/>
  <c r="AS100" i="11" s="1"/>
  <c r="AR100" i="11" s="1"/>
  <c r="AH100" i="11"/>
  <c r="AM100" i="11" s="1"/>
  <c r="AN100" i="11" s="1"/>
  <c r="AO98" i="11"/>
  <c r="AH98" i="11"/>
  <c r="AM98" i="11" s="1"/>
  <c r="AN98" i="11" s="1"/>
  <c r="AO96" i="11"/>
  <c r="AS96" i="11" s="1"/>
  <c r="AR96" i="11" s="1"/>
  <c r="AH96" i="11"/>
  <c r="AM96" i="11" s="1"/>
  <c r="AN96" i="11" s="1"/>
  <c r="AO94" i="11"/>
  <c r="AH94" i="11"/>
  <c r="AM94" i="11" s="1"/>
  <c r="AN94" i="11" s="1"/>
  <c r="AO92" i="11"/>
  <c r="AS92" i="11" s="1"/>
  <c r="AR92" i="11" s="1"/>
  <c r="AH92" i="11"/>
  <c r="AM92" i="11" s="1"/>
  <c r="AN92" i="11" s="1"/>
  <c r="AO90" i="11"/>
  <c r="AH90" i="11"/>
  <c r="AM90" i="11" s="1"/>
  <c r="AN90" i="11" s="1"/>
  <c r="AO88" i="11"/>
  <c r="AS88" i="11" s="1"/>
  <c r="AR88" i="11" s="1"/>
  <c r="AH88" i="11"/>
  <c r="AM88" i="11" s="1"/>
  <c r="AN88" i="11" s="1"/>
  <c r="AO86" i="11"/>
  <c r="AH86" i="11"/>
  <c r="AM86" i="11" s="1"/>
  <c r="AN86" i="11" s="1"/>
  <c r="AO84" i="11"/>
  <c r="AS84" i="11" s="1"/>
  <c r="AR84" i="11" s="1"/>
  <c r="AH84" i="11"/>
  <c r="AM84" i="11" s="1"/>
  <c r="AN84" i="11" s="1"/>
  <c r="AO82" i="11"/>
  <c r="AH82" i="11"/>
  <c r="AM82" i="11" s="1"/>
  <c r="AN82" i="11" s="1"/>
  <c r="AO102" i="11"/>
  <c r="AS102" i="11" s="1"/>
  <c r="AR102" i="11" s="1"/>
  <c r="AH102" i="11"/>
  <c r="AM102" i="11" s="1"/>
  <c r="AN102" i="11" s="1"/>
  <c r="AS90" i="11"/>
  <c r="AR90" i="11" s="1"/>
  <c r="AS106" i="11"/>
  <c r="AR106" i="11" s="1"/>
  <c r="AS94" i="11"/>
  <c r="AR94" i="11" s="1"/>
  <c r="AS80" i="11"/>
  <c r="AR80" i="11" s="1"/>
  <c r="AS104" i="11"/>
  <c r="AR104" i="11" s="1"/>
  <c r="AS86" i="11"/>
  <c r="AR86" i="11" s="1"/>
  <c r="AS82" i="11"/>
  <c r="AR82" i="11" s="1"/>
  <c r="AS900" i="11"/>
  <c r="AR900" i="11" s="1"/>
  <c r="AU900" i="11" s="1"/>
  <c r="AS78" i="11"/>
  <c r="AR78" i="11" s="1"/>
  <c r="AS98" i="11"/>
  <c r="AR98" i="11" s="1"/>
  <c r="AO76" i="11"/>
  <c r="AH76" i="11"/>
  <c r="AM76" i="11" s="1"/>
  <c r="AN76" i="11" s="1"/>
  <c r="AI145" i="11"/>
  <c r="AP146" i="11" s="1"/>
  <c r="AT146" i="11" s="1"/>
  <c r="AH145" i="11"/>
  <c r="AO146" i="11" s="1"/>
  <c r="AI119" i="11"/>
  <c r="AP120" i="11" s="1"/>
  <c r="AT120" i="11" s="1"/>
  <c r="AH119" i="11"/>
  <c r="AI135" i="11"/>
  <c r="AP136" i="11" s="1"/>
  <c r="AT136" i="11" s="1"/>
  <c r="AH135" i="11"/>
  <c r="AO136" i="11" s="1"/>
  <c r="AI131" i="11"/>
  <c r="AP132" i="11" s="1"/>
  <c r="AT132" i="11" s="1"/>
  <c r="AH131" i="11"/>
  <c r="AO132" i="11" s="1"/>
  <c r="AI115" i="11"/>
  <c r="AP116" i="11" s="1"/>
  <c r="AT116" i="11" s="1"/>
  <c r="AH115" i="11"/>
  <c r="AI139" i="11"/>
  <c r="AP140" i="11" s="1"/>
  <c r="AT140" i="11" s="1"/>
  <c r="AH139" i="11"/>
  <c r="AI147" i="11"/>
  <c r="AP148" i="11" s="1"/>
  <c r="AT148" i="11" s="1"/>
  <c r="AH147" i="11"/>
  <c r="AH121" i="11"/>
  <c r="AO122" i="11" s="1"/>
  <c r="AI121" i="11"/>
  <c r="AP122" i="11" s="1"/>
  <c r="AT122" i="11" s="1"/>
  <c r="AH149" i="11"/>
  <c r="AO150" i="11" s="1"/>
  <c r="AI149" i="11"/>
  <c r="AP150" i="11" s="1"/>
  <c r="AT150" i="11" s="1"/>
  <c r="AI117" i="11"/>
  <c r="AP118" i="11" s="1"/>
  <c r="AT118" i="11" s="1"/>
  <c r="AH117" i="11"/>
  <c r="AH141" i="11"/>
  <c r="AO142" i="11" s="1"/>
  <c r="AI141" i="11"/>
  <c r="AP142" i="11" s="1"/>
  <c r="AT142" i="11" s="1"/>
  <c r="AH125" i="11"/>
  <c r="AO126" i="11" s="1"/>
  <c r="AI125" i="11"/>
  <c r="AP126" i="11" s="1"/>
  <c r="AT126" i="11" s="1"/>
  <c r="AI123" i="11"/>
  <c r="AP124" i="11" s="1"/>
  <c r="AT124" i="11" s="1"/>
  <c r="AH123" i="11"/>
  <c r="AO124" i="11" s="1"/>
  <c r="AH137" i="11"/>
  <c r="AI137" i="11"/>
  <c r="AP138" i="11" s="1"/>
  <c r="AT138" i="11" s="1"/>
  <c r="AI129" i="11"/>
  <c r="AP130" i="11" s="1"/>
  <c r="AT130" i="11" s="1"/>
  <c r="AH129" i="11"/>
  <c r="AO130" i="11" s="1"/>
  <c r="AI143" i="11"/>
  <c r="AP144" i="11" s="1"/>
  <c r="AT144" i="11" s="1"/>
  <c r="AH143" i="11"/>
  <c r="AO144" i="11" s="1"/>
  <c r="AI127" i="11"/>
  <c r="AP128" i="11" s="1"/>
  <c r="AT128" i="11" s="1"/>
  <c r="AH127" i="11"/>
  <c r="AO128" i="11" s="1"/>
  <c r="AH133" i="11"/>
  <c r="AO134" i="11" s="1"/>
  <c r="AI133" i="11"/>
  <c r="AP134" i="11" s="1"/>
  <c r="AT134" i="11" s="1"/>
  <c r="AO72" i="11"/>
  <c r="AS72" i="11" s="1"/>
  <c r="AH72" i="11"/>
  <c r="AM72" i="11" s="1"/>
  <c r="AN72" i="11" s="1"/>
  <c r="AO74" i="11"/>
  <c r="AH74" i="11"/>
  <c r="AM74" i="11" s="1"/>
  <c r="AN74" i="11" s="1"/>
  <c r="AE192" i="11"/>
  <c r="K192" i="11"/>
  <c r="AH236" i="11"/>
  <c r="AM236" i="11" s="1"/>
  <c r="AN236" i="11" s="1"/>
  <c r="AA192" i="11"/>
  <c r="Z192" i="11"/>
  <c r="J192" i="11"/>
  <c r="Y192" i="11"/>
  <c r="I192" i="11"/>
  <c r="T192" i="11"/>
  <c r="S192" i="11"/>
  <c r="G192" i="11"/>
  <c r="N192" i="11"/>
  <c r="M192" i="11"/>
  <c r="H192" i="11"/>
  <c r="V192" i="11"/>
  <c r="F192" i="11"/>
  <c r="U192" i="11"/>
  <c r="AF192" i="11"/>
  <c r="P192" i="11"/>
  <c r="W192" i="11"/>
  <c r="AD192" i="11"/>
  <c r="AC192" i="11"/>
  <c r="X192" i="11"/>
  <c r="O192" i="11"/>
  <c r="R192" i="11"/>
  <c r="AG192" i="11"/>
  <c r="Q192" i="11"/>
  <c r="AB192" i="11"/>
  <c r="L192" i="11"/>
  <c r="AH238" i="11"/>
  <c r="AM238" i="11" s="1"/>
  <c r="AN238" i="11" s="1"/>
  <c r="V194" i="11"/>
  <c r="F194" i="11"/>
  <c r="U194" i="11"/>
  <c r="AF194" i="11"/>
  <c r="P194" i="11"/>
  <c r="O194" i="11"/>
  <c r="G194" i="11"/>
  <c r="S194" i="11"/>
  <c r="Z194" i="11"/>
  <c r="Y194" i="11"/>
  <c r="I194" i="11"/>
  <c r="AE194" i="11"/>
  <c r="R194" i="11"/>
  <c r="AG194" i="11"/>
  <c r="Q194" i="11"/>
  <c r="AB194" i="11"/>
  <c r="L194" i="11"/>
  <c r="AA194" i="11"/>
  <c r="J194" i="11"/>
  <c r="T194" i="11"/>
  <c r="W194" i="11"/>
  <c r="AD194" i="11"/>
  <c r="N194" i="11"/>
  <c r="AC194" i="11"/>
  <c r="M194" i="11"/>
  <c r="X194" i="11"/>
  <c r="H194" i="11"/>
  <c r="K194" i="11"/>
  <c r="AH214" i="11"/>
  <c r="AM214" i="11" s="1"/>
  <c r="AN214" i="11" s="1"/>
  <c r="R170" i="11"/>
  <c r="AB170" i="11"/>
  <c r="AF170" i="11"/>
  <c r="AD170" i="11"/>
  <c r="P170" i="11"/>
  <c r="S170" i="11"/>
  <c r="I170" i="11"/>
  <c r="Y170" i="11"/>
  <c r="O170" i="11"/>
  <c r="AG170" i="11"/>
  <c r="G170" i="11"/>
  <c r="AA170" i="11"/>
  <c r="M170" i="11"/>
  <c r="AC170" i="11"/>
  <c r="N170" i="11"/>
  <c r="U170" i="11"/>
  <c r="K170" i="11"/>
  <c r="AE170" i="11"/>
  <c r="Q170" i="11"/>
  <c r="T170" i="11"/>
  <c r="J170" i="11"/>
  <c r="H170" i="11"/>
  <c r="W170" i="11"/>
  <c r="Z170" i="11"/>
  <c r="X170" i="11"/>
  <c r="F170" i="11"/>
  <c r="V170" i="11"/>
  <c r="L170" i="11"/>
  <c r="AG176" i="11"/>
  <c r="AD176" i="11"/>
  <c r="V176" i="11"/>
  <c r="N176" i="11"/>
  <c r="F176" i="11"/>
  <c r="AB176" i="11"/>
  <c r="T176" i="11"/>
  <c r="L176" i="11"/>
  <c r="X176" i="11"/>
  <c r="H176" i="11"/>
  <c r="R176" i="11"/>
  <c r="AH220" i="11"/>
  <c r="AM220" i="11" s="1"/>
  <c r="AN220" i="11" s="1"/>
  <c r="AF176" i="11"/>
  <c r="P176" i="11"/>
  <c r="J176" i="11"/>
  <c r="Z176" i="11"/>
  <c r="G176" i="11"/>
  <c r="W176" i="11"/>
  <c r="Q176" i="11"/>
  <c r="AC176" i="11"/>
  <c r="K176" i="11"/>
  <c r="AA176" i="11"/>
  <c r="U176" i="11"/>
  <c r="S176" i="11"/>
  <c r="M176" i="11"/>
  <c r="O176" i="11"/>
  <c r="AE176" i="11"/>
  <c r="I176" i="11"/>
  <c r="Y176" i="11"/>
  <c r="L160" i="11"/>
  <c r="O160" i="11"/>
  <c r="H160" i="11"/>
  <c r="AF160" i="11"/>
  <c r="G160" i="11"/>
  <c r="AB160" i="11"/>
  <c r="I160" i="11"/>
  <c r="K160" i="11"/>
  <c r="AG160" i="11"/>
  <c r="Q160" i="11"/>
  <c r="R160" i="11"/>
  <c r="S160" i="11"/>
  <c r="AE160" i="11"/>
  <c r="M160" i="11"/>
  <c r="F160" i="11"/>
  <c r="V160" i="11"/>
  <c r="N160" i="11"/>
  <c r="AC160" i="11"/>
  <c r="P160" i="11"/>
  <c r="J160" i="11"/>
  <c r="AD160" i="11"/>
  <c r="T160" i="11"/>
  <c r="Y160" i="11"/>
  <c r="W160" i="11"/>
  <c r="U160" i="11"/>
  <c r="Z160" i="11"/>
  <c r="X160" i="11"/>
  <c r="AA160" i="11"/>
  <c r="O162" i="11"/>
  <c r="AE162" i="11"/>
  <c r="K162" i="11"/>
  <c r="Z162" i="11"/>
  <c r="J162" i="11"/>
  <c r="Y162" i="11"/>
  <c r="I162" i="11"/>
  <c r="T162" i="11"/>
  <c r="V162" i="11"/>
  <c r="F162" i="11"/>
  <c r="U162" i="11"/>
  <c r="AF162" i="11"/>
  <c r="P162" i="11"/>
  <c r="G162" i="11"/>
  <c r="R162" i="11"/>
  <c r="AG162" i="11"/>
  <c r="Q162" i="11"/>
  <c r="AB162" i="11"/>
  <c r="L162" i="11"/>
  <c r="W162" i="11"/>
  <c r="AD162" i="11"/>
  <c r="N162" i="11"/>
  <c r="AC162" i="11"/>
  <c r="M162" i="11"/>
  <c r="X162" i="11"/>
  <c r="H162" i="11"/>
  <c r="S162" i="11"/>
  <c r="AA162" i="11"/>
  <c r="AE184" i="11"/>
  <c r="K184" i="11"/>
  <c r="AH228" i="11"/>
  <c r="AM228" i="11" s="1"/>
  <c r="AN228" i="11" s="1"/>
  <c r="AA184" i="11"/>
  <c r="O184" i="11"/>
  <c r="R184" i="11"/>
  <c r="AG184" i="11"/>
  <c r="Q184" i="11"/>
  <c r="AB184" i="11"/>
  <c r="L184" i="11"/>
  <c r="G184" i="11"/>
  <c r="V184" i="11"/>
  <c r="F184" i="11"/>
  <c r="AF184" i="11"/>
  <c r="P184" i="11"/>
  <c r="AD184" i="11"/>
  <c r="N184" i="11"/>
  <c r="AC184" i="11"/>
  <c r="M184" i="11"/>
  <c r="X184" i="11"/>
  <c r="H184" i="11"/>
  <c r="W184" i="11"/>
  <c r="U184" i="11"/>
  <c r="Z184" i="11"/>
  <c r="J184" i="11"/>
  <c r="Y184" i="11"/>
  <c r="I184" i="11"/>
  <c r="T184" i="11"/>
  <c r="S184" i="11"/>
  <c r="W164" i="11"/>
  <c r="G164" i="11"/>
  <c r="AE164" i="11"/>
  <c r="K164" i="11"/>
  <c r="AA164" i="11"/>
  <c r="O164" i="11"/>
  <c r="AD164" i="11"/>
  <c r="N164" i="11"/>
  <c r="AC164" i="11"/>
  <c r="M164" i="11"/>
  <c r="X164" i="11"/>
  <c r="H164" i="11"/>
  <c r="R164" i="11"/>
  <c r="AG164" i="11"/>
  <c r="Q164" i="11"/>
  <c r="AB164" i="11"/>
  <c r="L164" i="11"/>
  <c r="Z164" i="11"/>
  <c r="J164" i="11"/>
  <c r="Y164" i="11"/>
  <c r="I164" i="11"/>
  <c r="T164" i="11"/>
  <c r="S164" i="11"/>
  <c r="V164" i="11"/>
  <c r="F164" i="11"/>
  <c r="U164" i="11"/>
  <c r="AF164" i="11"/>
  <c r="P164" i="11"/>
  <c r="S182" i="11"/>
  <c r="AH226" i="11"/>
  <c r="AM226" i="11" s="1"/>
  <c r="AN226" i="11" s="1"/>
  <c r="V182" i="11"/>
  <c r="F182" i="11"/>
  <c r="U182" i="11"/>
  <c r="AF182" i="11"/>
  <c r="P182" i="11"/>
  <c r="O182" i="11"/>
  <c r="G182" i="11"/>
  <c r="Z182" i="11"/>
  <c r="Y182" i="11"/>
  <c r="T182" i="11"/>
  <c r="W182" i="11"/>
  <c r="R182" i="11"/>
  <c r="AG182" i="11"/>
  <c r="Q182" i="11"/>
  <c r="AB182" i="11"/>
  <c r="L182" i="11"/>
  <c r="AA182" i="11"/>
  <c r="J182" i="11"/>
  <c r="I182" i="11"/>
  <c r="AE182" i="11"/>
  <c r="AD182" i="11"/>
  <c r="N182" i="11"/>
  <c r="AC182" i="11"/>
  <c r="M182" i="11"/>
  <c r="X182" i="11"/>
  <c r="H182" i="11"/>
  <c r="K182" i="11"/>
  <c r="AE188" i="11"/>
  <c r="K188" i="11"/>
  <c r="AH232" i="11"/>
  <c r="AM232" i="11" s="1"/>
  <c r="AN232" i="11" s="1"/>
  <c r="AA188" i="11"/>
  <c r="AD188" i="11"/>
  <c r="N188" i="11"/>
  <c r="AC188" i="11"/>
  <c r="M188" i="11"/>
  <c r="X188" i="11"/>
  <c r="H188" i="11"/>
  <c r="R188" i="11"/>
  <c r="Q188" i="11"/>
  <c r="L188" i="11"/>
  <c r="W188" i="11"/>
  <c r="O188" i="11"/>
  <c r="Z188" i="11"/>
  <c r="J188" i="11"/>
  <c r="Y188" i="11"/>
  <c r="I188" i="11"/>
  <c r="T188" i="11"/>
  <c r="S188" i="11"/>
  <c r="AG188" i="11"/>
  <c r="AB188" i="11"/>
  <c r="V188" i="11"/>
  <c r="F188" i="11"/>
  <c r="U188" i="11"/>
  <c r="AF188" i="11"/>
  <c r="P188" i="11"/>
  <c r="G188" i="11"/>
  <c r="AH216" i="11"/>
  <c r="AM216" i="11" s="1"/>
  <c r="AN216" i="11" s="1"/>
  <c r="Z172" i="11"/>
  <c r="V172" i="11"/>
  <c r="N172" i="11"/>
  <c r="AB172" i="11"/>
  <c r="T172" i="11"/>
  <c r="P172" i="11"/>
  <c r="AF172" i="11"/>
  <c r="X172" i="11"/>
  <c r="R172" i="11"/>
  <c r="AD172" i="11"/>
  <c r="O172" i="11"/>
  <c r="AE172" i="11"/>
  <c r="Q172" i="11"/>
  <c r="AA172" i="11"/>
  <c r="M172" i="11"/>
  <c r="S172" i="11"/>
  <c r="U172" i="11"/>
  <c r="AG172" i="11"/>
  <c r="G172" i="11"/>
  <c r="AC172" i="11"/>
  <c r="W172" i="11"/>
  <c r="I172" i="11"/>
  <c r="Y172" i="11"/>
  <c r="L172" i="11"/>
  <c r="K172" i="11"/>
  <c r="J172" i="11"/>
  <c r="H172" i="11"/>
  <c r="F172" i="11"/>
  <c r="AG178" i="11"/>
  <c r="AB178" i="11"/>
  <c r="T178" i="11"/>
  <c r="L178" i="11"/>
  <c r="Z178" i="11"/>
  <c r="R178" i="11"/>
  <c r="J178" i="11"/>
  <c r="AH222" i="11"/>
  <c r="AM222" i="11" s="1"/>
  <c r="AN222" i="11" s="1"/>
  <c r="AD178" i="11"/>
  <c r="N178" i="11"/>
  <c r="X178" i="11"/>
  <c r="H178" i="11"/>
  <c r="V178" i="11"/>
  <c r="F178" i="11"/>
  <c r="AF178" i="11"/>
  <c r="P178" i="11"/>
  <c r="K178" i="11"/>
  <c r="AA178" i="11"/>
  <c r="I178" i="11"/>
  <c r="Y178" i="11"/>
  <c r="G178" i="11"/>
  <c r="O178" i="11"/>
  <c r="AE178" i="11"/>
  <c r="M178" i="11"/>
  <c r="AC178" i="11"/>
  <c r="W178" i="11"/>
  <c r="U178" i="11"/>
  <c r="S178" i="11"/>
  <c r="Q178" i="11"/>
  <c r="AE166" i="11"/>
  <c r="AH210" i="11"/>
  <c r="AM210" i="11" s="1"/>
  <c r="AN210" i="11" s="1"/>
  <c r="K166" i="11"/>
  <c r="V166" i="11"/>
  <c r="F166" i="11"/>
  <c r="U166" i="11"/>
  <c r="AF166" i="11"/>
  <c r="P166" i="11"/>
  <c r="R166" i="11"/>
  <c r="AG166" i="11"/>
  <c r="Q166" i="11"/>
  <c r="AB166" i="11"/>
  <c r="L166" i="11"/>
  <c r="AD166" i="11"/>
  <c r="N166" i="11"/>
  <c r="AC166" i="11"/>
  <c r="M166" i="11"/>
  <c r="X166" i="11"/>
  <c r="H166" i="11"/>
  <c r="Z166" i="11"/>
  <c r="T166" i="11"/>
  <c r="I166" i="11"/>
  <c r="J166" i="11"/>
  <c r="S166" i="11"/>
  <c r="Y166" i="11"/>
  <c r="G166" i="11"/>
  <c r="W166" i="11"/>
  <c r="AA166" i="11"/>
  <c r="O166" i="11"/>
  <c r="AC180" i="11"/>
  <c r="T180" i="11"/>
  <c r="L180" i="11"/>
  <c r="AH224" i="11"/>
  <c r="AM224" i="11" s="1"/>
  <c r="AN224" i="11" s="1"/>
  <c r="AA180" i="11"/>
  <c r="R180" i="11"/>
  <c r="J180" i="11"/>
  <c r="V180" i="11"/>
  <c r="F180" i="11"/>
  <c r="P180" i="11"/>
  <c r="AF180" i="11"/>
  <c r="N180" i="11"/>
  <c r="X180" i="11"/>
  <c r="H180" i="11"/>
  <c r="Z180" i="11"/>
  <c r="S180" i="11"/>
  <c r="Q180" i="11"/>
  <c r="AD180" i="11"/>
  <c r="AG180" i="11"/>
  <c r="M180" i="11"/>
  <c r="G180" i="11"/>
  <c r="W180" i="11"/>
  <c r="U180" i="11"/>
  <c r="O180" i="11"/>
  <c r="AE180" i="11"/>
  <c r="K180" i="11"/>
  <c r="AB180" i="11"/>
  <c r="I180" i="11"/>
  <c r="Y180" i="11"/>
  <c r="AH234" i="11"/>
  <c r="AM234" i="11" s="1"/>
  <c r="AN234" i="11" s="1"/>
  <c r="Z190" i="11"/>
  <c r="J190" i="11"/>
  <c r="Y190" i="11"/>
  <c r="I190" i="11"/>
  <c r="T190" i="11"/>
  <c r="AE190" i="11"/>
  <c r="W190" i="11"/>
  <c r="S190" i="11"/>
  <c r="N190" i="11"/>
  <c r="AC190" i="11"/>
  <c r="X190" i="11"/>
  <c r="K190" i="11"/>
  <c r="V190" i="11"/>
  <c r="F190" i="11"/>
  <c r="U190" i="11"/>
  <c r="AF190" i="11"/>
  <c r="P190" i="11"/>
  <c r="O190" i="11"/>
  <c r="G190" i="11"/>
  <c r="AD190" i="11"/>
  <c r="M190" i="11"/>
  <c r="H190" i="11"/>
  <c r="R190" i="11"/>
  <c r="AG190" i="11"/>
  <c r="Q190" i="11"/>
  <c r="AB190" i="11"/>
  <c r="L190" i="11"/>
  <c r="AA190" i="11"/>
  <c r="Q168" i="11"/>
  <c r="AH212" i="11"/>
  <c r="AM212" i="11" s="1"/>
  <c r="AN212" i="11" s="1"/>
  <c r="AB168" i="11"/>
  <c r="S168" i="11"/>
  <c r="U168" i="11"/>
  <c r="Y168" i="11"/>
  <c r="AC168" i="11"/>
  <c r="V168" i="11"/>
  <c r="W168" i="11"/>
  <c r="Z168" i="11"/>
  <c r="AD168" i="11"/>
  <c r="I168" i="11"/>
  <c r="M168" i="11"/>
  <c r="O168" i="11"/>
  <c r="P168" i="11"/>
  <c r="T168" i="11"/>
  <c r="X168" i="11"/>
  <c r="AE168" i="11"/>
  <c r="AF168" i="11"/>
  <c r="F168" i="11"/>
  <c r="N168" i="11"/>
  <c r="R168" i="11"/>
  <c r="G168" i="11"/>
  <c r="AA168" i="11"/>
  <c r="H168" i="11"/>
  <c r="L168" i="11"/>
  <c r="K168" i="11"/>
  <c r="AG168" i="11"/>
  <c r="J168" i="11"/>
  <c r="AG174" i="11"/>
  <c r="AD174" i="11"/>
  <c r="V174" i="11"/>
  <c r="N174" i="11"/>
  <c r="F174" i="11"/>
  <c r="AB174" i="11"/>
  <c r="T174" i="11"/>
  <c r="L174" i="11"/>
  <c r="AH218" i="11"/>
  <c r="AM218" i="11" s="1"/>
  <c r="AN218" i="11" s="1"/>
  <c r="AF174" i="11"/>
  <c r="P174" i="11"/>
  <c r="Z174" i="11"/>
  <c r="J174" i="11"/>
  <c r="X174" i="11"/>
  <c r="H174" i="11"/>
  <c r="R174" i="11"/>
  <c r="S174" i="11"/>
  <c r="I174" i="11"/>
  <c r="Y174" i="11"/>
  <c r="AE174" i="11"/>
  <c r="U174" i="11"/>
  <c r="G174" i="11"/>
  <c r="W174" i="11"/>
  <c r="M174" i="11"/>
  <c r="AC174" i="11"/>
  <c r="O174" i="11"/>
  <c r="K174" i="11"/>
  <c r="AA174" i="11"/>
  <c r="Q174" i="11"/>
  <c r="AH230" i="11"/>
  <c r="AM230" i="11" s="1"/>
  <c r="AN230" i="11" s="1"/>
  <c r="V186" i="11"/>
  <c r="F186" i="11"/>
  <c r="U186" i="11"/>
  <c r="AF186" i="11"/>
  <c r="P186" i="11"/>
  <c r="O186" i="11"/>
  <c r="G186" i="11"/>
  <c r="Z186" i="11"/>
  <c r="J186" i="11"/>
  <c r="I186" i="11"/>
  <c r="AE186" i="11"/>
  <c r="S186" i="11"/>
  <c r="R186" i="11"/>
  <c r="AG186" i="11"/>
  <c r="Q186" i="11"/>
  <c r="AB186" i="11"/>
  <c r="L186" i="11"/>
  <c r="AA186" i="11"/>
  <c r="Y186" i="11"/>
  <c r="T186" i="11"/>
  <c r="W186" i="11"/>
  <c r="AD186" i="11"/>
  <c r="N186" i="11"/>
  <c r="AC186" i="11"/>
  <c r="M186" i="11"/>
  <c r="X186" i="11"/>
  <c r="H186" i="11"/>
  <c r="K186" i="11"/>
  <c r="AO148" i="11" l="1"/>
  <c r="AH148" i="11"/>
  <c r="AM148" i="11" s="1"/>
  <c r="AN148" i="11" s="1"/>
  <c r="AO140" i="11"/>
  <c r="AS140" i="11" s="1"/>
  <c r="AR140" i="11" s="1"/>
  <c r="AH140" i="11"/>
  <c r="AM140" i="11" s="1"/>
  <c r="AN140" i="11" s="1"/>
  <c r="AO138" i="11"/>
  <c r="AH138" i="11"/>
  <c r="AM138" i="11" s="1"/>
  <c r="AN138" i="11" s="1"/>
  <c r="AS128" i="11"/>
  <c r="AR128" i="11" s="1"/>
  <c r="AS124" i="11"/>
  <c r="AR124" i="11" s="1"/>
  <c r="AS136" i="11"/>
  <c r="AR136" i="11" s="1"/>
  <c r="AS150" i="11"/>
  <c r="AR150" i="11" s="1"/>
  <c r="AS144" i="11"/>
  <c r="AR144" i="11" s="1"/>
  <c r="AS132" i="11"/>
  <c r="AR132" i="11" s="1"/>
  <c r="AS130" i="11"/>
  <c r="AR130" i="11" s="1"/>
  <c r="AS148" i="11"/>
  <c r="AR148" i="11" s="1"/>
  <c r="AS146" i="11"/>
  <c r="AR146" i="11" s="1"/>
  <c r="AS142" i="11"/>
  <c r="AR142" i="11" s="1"/>
  <c r="AS74" i="11"/>
  <c r="AR74" i="11" s="1"/>
  <c r="AS134" i="11"/>
  <c r="AR134" i="11" s="1"/>
  <c r="AS138" i="11"/>
  <c r="AR138" i="11" s="1"/>
  <c r="AS126" i="11"/>
  <c r="AR126" i="11" s="1"/>
  <c r="AS122" i="11"/>
  <c r="AR122" i="11" s="1"/>
  <c r="AS76" i="11"/>
  <c r="AR76" i="11" s="1"/>
  <c r="AR72" i="11"/>
  <c r="AO120" i="11"/>
  <c r="AH120" i="11"/>
  <c r="AM120" i="11" s="1"/>
  <c r="AN120" i="11" s="1"/>
  <c r="AH167" i="11"/>
  <c r="AO168" i="11" s="1"/>
  <c r="AI167" i="11"/>
  <c r="AP168" i="11" s="1"/>
  <c r="AT168" i="11" s="1"/>
  <c r="AI181" i="11"/>
  <c r="AP182" i="11" s="1"/>
  <c r="AT182" i="11" s="1"/>
  <c r="AH181" i="11"/>
  <c r="AO182" i="11" s="1"/>
  <c r="AI161" i="11"/>
  <c r="AP162" i="11" s="1"/>
  <c r="AT162" i="11" s="1"/>
  <c r="AH161" i="11"/>
  <c r="AI159" i="11"/>
  <c r="AP160" i="11" s="1"/>
  <c r="AT160" i="11" s="1"/>
  <c r="AH159" i="11"/>
  <c r="AH175" i="11"/>
  <c r="AO176" i="11" s="1"/>
  <c r="AI175" i="11"/>
  <c r="AP176" i="11" s="1"/>
  <c r="AT176" i="11" s="1"/>
  <c r="AI193" i="11"/>
  <c r="AP194" i="11" s="1"/>
  <c r="AT194" i="11" s="1"/>
  <c r="AH193" i="11"/>
  <c r="AO194" i="11" s="1"/>
  <c r="AI191" i="11"/>
  <c r="AP192" i="11" s="1"/>
  <c r="AT192" i="11" s="1"/>
  <c r="AH191" i="11"/>
  <c r="AO192" i="11" s="1"/>
  <c r="AH171" i="11"/>
  <c r="AO172" i="11" s="1"/>
  <c r="AI171" i="11"/>
  <c r="AP172" i="11" s="1"/>
  <c r="AT172" i="11" s="1"/>
  <c r="AH183" i="11"/>
  <c r="AO184" i="11" s="1"/>
  <c r="AI183" i="11"/>
  <c r="AP184" i="11" s="1"/>
  <c r="AT184" i="11" s="1"/>
  <c r="AI173" i="11"/>
  <c r="AP174" i="11" s="1"/>
  <c r="AT174" i="11" s="1"/>
  <c r="AH173" i="11"/>
  <c r="AO174" i="11" s="1"/>
  <c r="AH179" i="11"/>
  <c r="AO180" i="11" s="1"/>
  <c r="AI179" i="11"/>
  <c r="AP180" i="11" s="1"/>
  <c r="AT180" i="11" s="1"/>
  <c r="AI187" i="11"/>
  <c r="AP188" i="11" s="1"/>
  <c r="AT188" i="11" s="1"/>
  <c r="AH187" i="11"/>
  <c r="AO188" i="11" s="1"/>
  <c r="AI185" i="11"/>
  <c r="AP186" i="11" s="1"/>
  <c r="AT186" i="11" s="1"/>
  <c r="AH185" i="11"/>
  <c r="AO186" i="11" s="1"/>
  <c r="AI189" i="11"/>
  <c r="AP190" i="11" s="1"/>
  <c r="AT190" i="11" s="1"/>
  <c r="AH189" i="11"/>
  <c r="AO190" i="11" s="1"/>
  <c r="AH165" i="11"/>
  <c r="AO166" i="11" s="1"/>
  <c r="AI165" i="11"/>
  <c r="AP166" i="11" s="1"/>
  <c r="AT166" i="11" s="1"/>
  <c r="AH177" i="11"/>
  <c r="AO178" i="11" s="1"/>
  <c r="AI177" i="11"/>
  <c r="AP178" i="11" s="1"/>
  <c r="AT178" i="11" s="1"/>
  <c r="AH163" i="11"/>
  <c r="AI163" i="11"/>
  <c r="AP164" i="11" s="1"/>
  <c r="AT164" i="11" s="1"/>
  <c r="AI169" i="11"/>
  <c r="AP170" i="11" s="1"/>
  <c r="AT170" i="11" s="1"/>
  <c r="AH169" i="11"/>
  <c r="AO170" i="11" s="1"/>
  <c r="AH118" i="11"/>
  <c r="AM118" i="11" s="1"/>
  <c r="AN118" i="11" s="1"/>
  <c r="AO118" i="11"/>
  <c r="AO116" i="11"/>
  <c r="AS116" i="11" s="1"/>
  <c r="AH116" i="11"/>
  <c r="AM116" i="11" s="1"/>
  <c r="AN116" i="11" s="1"/>
  <c r="AG218" i="11"/>
  <c r="AE218" i="11"/>
  <c r="O218" i="11"/>
  <c r="AC218" i="11"/>
  <c r="M218" i="11"/>
  <c r="U218" i="11"/>
  <c r="G218" i="11"/>
  <c r="AH262" i="11"/>
  <c r="AM262" i="11" s="1"/>
  <c r="AN262" i="11" s="1"/>
  <c r="W218" i="11"/>
  <c r="Q218" i="11"/>
  <c r="AB218" i="11"/>
  <c r="L218" i="11"/>
  <c r="Z218" i="11"/>
  <c r="J218" i="11"/>
  <c r="AA218" i="11"/>
  <c r="Y218" i="11"/>
  <c r="X218" i="11"/>
  <c r="H218" i="11"/>
  <c r="V218" i="11"/>
  <c r="F218" i="11"/>
  <c r="T218" i="11"/>
  <c r="R218" i="11"/>
  <c r="K218" i="11"/>
  <c r="I218" i="11"/>
  <c r="AF218" i="11"/>
  <c r="P218" i="11"/>
  <c r="AD218" i="11"/>
  <c r="N218" i="11"/>
  <c r="S218" i="11"/>
  <c r="AH274" i="11"/>
  <c r="AM274" i="11" s="1"/>
  <c r="AN274" i="11" s="1"/>
  <c r="V230" i="11"/>
  <c r="F230" i="11"/>
  <c r="U230" i="11"/>
  <c r="AF230" i="11"/>
  <c r="P230" i="11"/>
  <c r="O230" i="11"/>
  <c r="G230" i="11"/>
  <c r="R230" i="11"/>
  <c r="AG230" i="11"/>
  <c r="Q230" i="11"/>
  <c r="AB230" i="11"/>
  <c r="L230" i="11"/>
  <c r="AA230" i="11"/>
  <c r="AD230" i="11"/>
  <c r="N230" i="11"/>
  <c r="AC230" i="11"/>
  <c r="M230" i="11"/>
  <c r="X230" i="11"/>
  <c r="H230" i="11"/>
  <c r="K230" i="11"/>
  <c r="Z230" i="11"/>
  <c r="J230" i="11"/>
  <c r="Y230" i="11"/>
  <c r="I230" i="11"/>
  <c r="T230" i="11"/>
  <c r="AE230" i="11"/>
  <c r="W230" i="11"/>
  <c r="S230" i="11"/>
  <c r="AH278" i="11"/>
  <c r="AM278" i="11" s="1"/>
  <c r="AN278" i="11" s="1"/>
  <c r="Z234" i="11"/>
  <c r="J234" i="11"/>
  <c r="Y234" i="11"/>
  <c r="I234" i="11"/>
  <c r="T234" i="11"/>
  <c r="AE234" i="11"/>
  <c r="W234" i="11"/>
  <c r="V234" i="11"/>
  <c r="F234" i="11"/>
  <c r="U234" i="11"/>
  <c r="AF234" i="11"/>
  <c r="P234" i="11"/>
  <c r="O234" i="11"/>
  <c r="G234" i="11"/>
  <c r="R234" i="11"/>
  <c r="AG234" i="11"/>
  <c r="Q234" i="11"/>
  <c r="AB234" i="11"/>
  <c r="L234" i="11"/>
  <c r="AA234" i="11"/>
  <c r="S234" i="11"/>
  <c r="AD234" i="11"/>
  <c r="N234" i="11"/>
  <c r="AC234" i="11"/>
  <c r="M234" i="11"/>
  <c r="X234" i="11"/>
  <c r="H234" i="11"/>
  <c r="K234" i="11"/>
  <c r="AG216" i="11"/>
  <c r="AC216" i="11"/>
  <c r="AH260" i="11"/>
  <c r="AM260" i="11" s="1"/>
  <c r="AN260" i="11" s="1"/>
  <c r="U216" i="11"/>
  <c r="I216" i="11"/>
  <c r="AF216" i="11"/>
  <c r="P216" i="11"/>
  <c r="Z216" i="11"/>
  <c r="F216" i="11"/>
  <c r="Q216" i="11"/>
  <c r="AB216" i="11"/>
  <c r="L216" i="11"/>
  <c r="V216" i="11"/>
  <c r="K216" i="11"/>
  <c r="Y216" i="11"/>
  <c r="X216" i="11"/>
  <c r="H216" i="11"/>
  <c r="N216" i="11"/>
  <c r="AA216" i="11"/>
  <c r="T216" i="11"/>
  <c r="AD216" i="11"/>
  <c r="J216" i="11"/>
  <c r="O216" i="11"/>
  <c r="M216" i="11"/>
  <c r="R216" i="11"/>
  <c r="S216" i="11"/>
  <c r="W216" i="11"/>
  <c r="G216" i="11"/>
  <c r="AE216" i="11"/>
  <c r="AE232" i="11"/>
  <c r="AH276" i="11"/>
  <c r="AM276" i="11" s="1"/>
  <c r="AN276" i="11" s="1"/>
  <c r="K232" i="11"/>
  <c r="AA232" i="11"/>
  <c r="O232" i="11"/>
  <c r="R232" i="11"/>
  <c r="AG232" i="11"/>
  <c r="Q232" i="11"/>
  <c r="AB232" i="11"/>
  <c r="L232" i="11"/>
  <c r="AD232" i="11"/>
  <c r="N232" i="11"/>
  <c r="AC232" i="11"/>
  <c r="M232" i="11"/>
  <c r="X232" i="11"/>
  <c r="H232" i="11"/>
  <c r="G232" i="11"/>
  <c r="Z232" i="11"/>
  <c r="J232" i="11"/>
  <c r="Y232" i="11"/>
  <c r="I232" i="11"/>
  <c r="T232" i="11"/>
  <c r="S232" i="11"/>
  <c r="W232" i="11"/>
  <c r="V232" i="11"/>
  <c r="F232" i="11"/>
  <c r="U232" i="11"/>
  <c r="AF232" i="11"/>
  <c r="P232" i="11"/>
  <c r="AE228" i="11"/>
  <c r="K228" i="11"/>
  <c r="AH272" i="11"/>
  <c r="AM272" i="11" s="1"/>
  <c r="AN272" i="11" s="1"/>
  <c r="AA228" i="11"/>
  <c r="V228" i="11"/>
  <c r="F228" i="11"/>
  <c r="U228" i="11"/>
  <c r="AF228" i="11"/>
  <c r="P228" i="11"/>
  <c r="W228" i="11"/>
  <c r="R228" i="11"/>
  <c r="AG228" i="11"/>
  <c r="Q228" i="11"/>
  <c r="AB228" i="11"/>
  <c r="L228" i="11"/>
  <c r="AD228" i="11"/>
  <c r="N228" i="11"/>
  <c r="AC228" i="11"/>
  <c r="M228" i="11"/>
  <c r="X228" i="11"/>
  <c r="H228" i="11"/>
  <c r="O228" i="11"/>
  <c r="Z228" i="11"/>
  <c r="J228" i="11"/>
  <c r="Y228" i="11"/>
  <c r="I228" i="11"/>
  <c r="T228" i="11"/>
  <c r="S228" i="11"/>
  <c r="G228" i="11"/>
  <c r="AG220" i="11"/>
  <c r="AE220" i="11"/>
  <c r="O220" i="11"/>
  <c r="AC220" i="11"/>
  <c r="M220" i="11"/>
  <c r="W220" i="11"/>
  <c r="AH264" i="11"/>
  <c r="AM264" i="11" s="1"/>
  <c r="AN264" i="11" s="1"/>
  <c r="U220" i="11"/>
  <c r="G220" i="11"/>
  <c r="Y220" i="11"/>
  <c r="T220" i="11"/>
  <c r="R220" i="11"/>
  <c r="K220" i="11"/>
  <c r="AF220" i="11"/>
  <c r="P220" i="11"/>
  <c r="AD220" i="11"/>
  <c r="N220" i="11"/>
  <c r="S220" i="11"/>
  <c r="I220" i="11"/>
  <c r="AB220" i="11"/>
  <c r="L220" i="11"/>
  <c r="Z220" i="11"/>
  <c r="J220" i="11"/>
  <c r="AA220" i="11"/>
  <c r="Q220" i="11"/>
  <c r="X220" i="11"/>
  <c r="H220" i="11"/>
  <c r="V220" i="11"/>
  <c r="F220" i="11"/>
  <c r="AG214" i="11"/>
  <c r="AC214" i="11"/>
  <c r="AH258" i="11"/>
  <c r="AM258" i="11" s="1"/>
  <c r="AN258" i="11" s="1"/>
  <c r="G214" i="11"/>
  <c r="X214" i="11"/>
  <c r="AD214" i="11"/>
  <c r="F214" i="11"/>
  <c r="Y214" i="11"/>
  <c r="T214" i="11"/>
  <c r="Z214" i="11"/>
  <c r="S214" i="11"/>
  <c r="AF214" i="11"/>
  <c r="L214" i="11"/>
  <c r="V214" i="11"/>
  <c r="K214" i="11"/>
  <c r="I214" i="11"/>
  <c r="AB214" i="11"/>
  <c r="H214" i="11"/>
  <c r="J214" i="11"/>
  <c r="AA214" i="11"/>
  <c r="M214" i="11"/>
  <c r="P214" i="11"/>
  <c r="W214" i="11"/>
  <c r="R214" i="11"/>
  <c r="Q214" i="11"/>
  <c r="U214" i="11"/>
  <c r="O214" i="11"/>
  <c r="N214" i="11"/>
  <c r="AE214" i="11"/>
  <c r="AE236" i="11"/>
  <c r="AH280" i="11"/>
  <c r="AM280" i="11" s="1"/>
  <c r="AN280" i="11" s="1"/>
  <c r="K236" i="11"/>
  <c r="AA236" i="11"/>
  <c r="AD236" i="11"/>
  <c r="N236" i="11"/>
  <c r="AC236" i="11"/>
  <c r="M236" i="11"/>
  <c r="X236" i="11"/>
  <c r="H236" i="11"/>
  <c r="W236" i="11"/>
  <c r="O236" i="11"/>
  <c r="Z236" i="11"/>
  <c r="J236" i="11"/>
  <c r="Y236" i="11"/>
  <c r="I236" i="11"/>
  <c r="T236" i="11"/>
  <c r="S236" i="11"/>
  <c r="V236" i="11"/>
  <c r="F236" i="11"/>
  <c r="U236" i="11"/>
  <c r="AF236" i="11"/>
  <c r="P236" i="11"/>
  <c r="R236" i="11"/>
  <c r="AG236" i="11"/>
  <c r="Q236" i="11"/>
  <c r="AB236" i="11"/>
  <c r="L236" i="11"/>
  <c r="G236" i="11"/>
  <c r="AH256" i="11"/>
  <c r="AM256" i="11" s="1"/>
  <c r="AN256" i="11" s="1"/>
  <c r="P212" i="11"/>
  <c r="S212" i="11"/>
  <c r="R212" i="11"/>
  <c r="F212" i="11"/>
  <c r="Q212" i="11"/>
  <c r="L212" i="11"/>
  <c r="AF212" i="11"/>
  <c r="N212" i="11"/>
  <c r="M212" i="11"/>
  <c r="H212" i="11"/>
  <c r="G212" i="11"/>
  <c r="U212" i="11"/>
  <c r="I212" i="11"/>
  <c r="K212" i="11"/>
  <c r="O212" i="11"/>
  <c r="J212" i="11"/>
  <c r="W212" i="11"/>
  <c r="Z212" i="11"/>
  <c r="V212" i="11"/>
  <c r="AA212" i="11"/>
  <c r="T212" i="11"/>
  <c r="AB212" i="11"/>
  <c r="AE212" i="11"/>
  <c r="X212" i="11"/>
  <c r="AC212" i="11"/>
  <c r="Y212" i="11"/>
  <c r="AG212" i="11"/>
  <c r="AD212" i="11"/>
  <c r="AH266" i="11"/>
  <c r="AM266" i="11" s="1"/>
  <c r="AN266" i="11" s="1"/>
  <c r="W222" i="11"/>
  <c r="M222" i="11"/>
  <c r="U222" i="11"/>
  <c r="I222" i="11"/>
  <c r="O222" i="11"/>
  <c r="AG222" i="11"/>
  <c r="G222" i="11"/>
  <c r="Y222" i="11"/>
  <c r="Q222" i="11"/>
  <c r="AB222" i="11"/>
  <c r="L222" i="11"/>
  <c r="R222" i="11"/>
  <c r="K222" i="11"/>
  <c r="X222" i="11"/>
  <c r="H222" i="11"/>
  <c r="AD222" i="11"/>
  <c r="N222" i="11"/>
  <c r="S222" i="11"/>
  <c r="T222" i="11"/>
  <c r="AE222" i="11"/>
  <c r="Z222" i="11"/>
  <c r="J222" i="11"/>
  <c r="AC222" i="11"/>
  <c r="AF222" i="11"/>
  <c r="P222" i="11"/>
  <c r="AA222" i="11"/>
  <c r="V222" i="11"/>
  <c r="F222" i="11"/>
  <c r="AC206" i="11"/>
  <c r="AF206" i="11"/>
  <c r="H206" i="11"/>
  <c r="O206" i="11"/>
  <c r="J206" i="11"/>
  <c r="Q206" i="11"/>
  <c r="AB206" i="11"/>
  <c r="K206" i="11"/>
  <c r="W206" i="11"/>
  <c r="R206" i="11"/>
  <c r="AD206" i="11"/>
  <c r="F206" i="11"/>
  <c r="M206" i="11"/>
  <c r="P206" i="11"/>
  <c r="AA206" i="11"/>
  <c r="AE206" i="11"/>
  <c r="S206" i="11"/>
  <c r="Z206" i="11"/>
  <c r="N206" i="11"/>
  <c r="AG206" i="11"/>
  <c r="I206" i="11"/>
  <c r="L206" i="11"/>
  <c r="G206" i="11"/>
  <c r="X206" i="11"/>
  <c r="T206" i="11"/>
  <c r="V206" i="11"/>
  <c r="Y206" i="11"/>
  <c r="U206" i="11"/>
  <c r="AG204" i="11"/>
  <c r="F204" i="11"/>
  <c r="U204" i="11"/>
  <c r="AB204" i="11"/>
  <c r="H204" i="11"/>
  <c r="W204" i="11"/>
  <c r="S204" i="11"/>
  <c r="AA204" i="11"/>
  <c r="K204" i="11"/>
  <c r="V204" i="11"/>
  <c r="X204" i="11"/>
  <c r="P204" i="11"/>
  <c r="AC204" i="11"/>
  <c r="Y204" i="11"/>
  <c r="T204" i="11"/>
  <c r="G204" i="11"/>
  <c r="I204" i="11"/>
  <c r="AD204" i="11"/>
  <c r="AE204" i="11"/>
  <c r="J204" i="11"/>
  <c r="Z204" i="11"/>
  <c r="AF204" i="11"/>
  <c r="L204" i="11"/>
  <c r="R204" i="11"/>
  <c r="N204" i="11"/>
  <c r="M204" i="11"/>
  <c r="O204" i="11"/>
  <c r="Q204" i="11"/>
  <c r="AD210" i="11"/>
  <c r="AH254" i="11"/>
  <c r="AM254" i="11" s="1"/>
  <c r="AN254" i="11" s="1"/>
  <c r="V210" i="11"/>
  <c r="AC210" i="11"/>
  <c r="I210" i="11"/>
  <c r="P210" i="11"/>
  <c r="AA210" i="11"/>
  <c r="W210" i="11"/>
  <c r="R210" i="11"/>
  <c r="S210" i="11"/>
  <c r="Y210" i="11"/>
  <c r="AF210" i="11"/>
  <c r="L210" i="11"/>
  <c r="AE210" i="11"/>
  <c r="Z210" i="11"/>
  <c r="F210" i="11"/>
  <c r="Q210" i="11"/>
  <c r="AB210" i="11"/>
  <c r="H210" i="11"/>
  <c r="G210" i="11"/>
  <c r="U210" i="11"/>
  <c r="N210" i="11"/>
  <c r="AG210" i="11"/>
  <c r="M210" i="11"/>
  <c r="T210" i="11"/>
  <c r="K210" i="11"/>
  <c r="O210" i="11"/>
  <c r="J210" i="11"/>
  <c r="X210" i="11"/>
  <c r="AH270" i="11"/>
  <c r="AM270" i="11" s="1"/>
  <c r="AN270" i="11" s="1"/>
  <c r="R226" i="11"/>
  <c r="AG226" i="11"/>
  <c r="Q226" i="11"/>
  <c r="AB226" i="11"/>
  <c r="L226" i="11"/>
  <c r="AA226" i="11"/>
  <c r="S226" i="11"/>
  <c r="AD226" i="11"/>
  <c r="N226" i="11"/>
  <c r="AC226" i="11"/>
  <c r="M226" i="11"/>
  <c r="X226" i="11"/>
  <c r="H226" i="11"/>
  <c r="K226" i="11"/>
  <c r="Z226" i="11"/>
  <c r="J226" i="11"/>
  <c r="Y226" i="11"/>
  <c r="I226" i="11"/>
  <c r="T226" i="11"/>
  <c r="AE226" i="11"/>
  <c r="W226" i="11"/>
  <c r="V226" i="11"/>
  <c r="F226" i="11"/>
  <c r="U226" i="11"/>
  <c r="AF226" i="11"/>
  <c r="P226" i="11"/>
  <c r="O226" i="11"/>
  <c r="G226" i="11"/>
  <c r="AF224" i="11"/>
  <c r="Y224" i="11"/>
  <c r="I224" i="11"/>
  <c r="U224" i="11"/>
  <c r="AE224" i="11"/>
  <c r="Q224" i="11"/>
  <c r="AH268" i="11"/>
  <c r="AM268" i="11" s="1"/>
  <c r="AN268" i="11" s="1"/>
  <c r="M224" i="11"/>
  <c r="R224" i="11"/>
  <c r="AD224" i="11"/>
  <c r="O224" i="11"/>
  <c r="AG224" i="11"/>
  <c r="T224" i="11"/>
  <c r="F224" i="11"/>
  <c r="V224" i="11"/>
  <c r="Z224" i="11"/>
  <c r="S224" i="11"/>
  <c r="H224" i="11"/>
  <c r="X224" i="11"/>
  <c r="J224" i="11"/>
  <c r="AA224" i="11"/>
  <c r="G224" i="11"/>
  <c r="W224" i="11"/>
  <c r="L224" i="11"/>
  <c r="AC224" i="11"/>
  <c r="N224" i="11"/>
  <c r="K224" i="11"/>
  <c r="AB224" i="11"/>
  <c r="P224" i="11"/>
  <c r="AD208" i="11"/>
  <c r="F208" i="11"/>
  <c r="AC208" i="11"/>
  <c r="AB208" i="11"/>
  <c r="K208" i="11"/>
  <c r="W208" i="11"/>
  <c r="J208" i="11"/>
  <c r="N208" i="11"/>
  <c r="Q208" i="11"/>
  <c r="L208" i="11"/>
  <c r="S208" i="11"/>
  <c r="AE208" i="11"/>
  <c r="R208" i="11"/>
  <c r="I208" i="11"/>
  <c r="H208" i="11"/>
  <c r="AA208" i="11"/>
  <c r="AG208" i="11"/>
  <c r="AF208" i="11"/>
  <c r="M208" i="11"/>
  <c r="G208" i="11"/>
  <c r="V208" i="11"/>
  <c r="Y208" i="11"/>
  <c r="O208" i="11"/>
  <c r="P208" i="11"/>
  <c r="X208" i="11"/>
  <c r="T208" i="11"/>
  <c r="U208" i="11"/>
  <c r="Z208" i="11"/>
  <c r="AH282" i="11"/>
  <c r="AM282" i="11" s="1"/>
  <c r="AN282" i="11" s="1"/>
  <c r="V238" i="11"/>
  <c r="F238" i="11"/>
  <c r="U238" i="11"/>
  <c r="AF238" i="11"/>
  <c r="P238" i="11"/>
  <c r="O238" i="11"/>
  <c r="G238" i="11"/>
  <c r="S238" i="11"/>
  <c r="R238" i="11"/>
  <c r="AG238" i="11"/>
  <c r="Q238" i="11"/>
  <c r="AB238" i="11"/>
  <c r="L238" i="11"/>
  <c r="AA238" i="11"/>
  <c r="AD238" i="11"/>
  <c r="N238" i="11"/>
  <c r="AC238" i="11"/>
  <c r="M238" i="11"/>
  <c r="X238" i="11"/>
  <c r="H238" i="11"/>
  <c r="K238" i="11"/>
  <c r="Z238" i="11"/>
  <c r="J238" i="11"/>
  <c r="Y238" i="11"/>
  <c r="I238" i="11"/>
  <c r="T238" i="11"/>
  <c r="AE238" i="11"/>
  <c r="W238" i="11"/>
  <c r="AS186" i="11" l="1"/>
  <c r="AR186" i="11" s="1"/>
  <c r="AS192" i="11"/>
  <c r="AR192" i="11" s="1"/>
  <c r="AS172" i="11"/>
  <c r="AR172" i="11" s="1"/>
  <c r="AS120" i="11"/>
  <c r="AR120" i="11" s="1"/>
  <c r="AS166" i="11"/>
  <c r="AR166" i="11" s="1"/>
  <c r="AS180" i="11"/>
  <c r="AR180" i="11" s="1"/>
  <c r="AS184" i="11"/>
  <c r="AR184" i="11" s="1"/>
  <c r="AS176" i="11"/>
  <c r="AR176" i="11" s="1"/>
  <c r="AS168" i="11"/>
  <c r="AR168" i="11" s="1"/>
  <c r="AS178" i="11"/>
  <c r="AR178" i="11" s="1"/>
  <c r="AS118" i="11"/>
  <c r="AR118" i="11" s="1"/>
  <c r="AS170" i="11"/>
  <c r="AR170" i="11" s="1"/>
  <c r="AS190" i="11"/>
  <c r="AR190" i="11" s="1"/>
  <c r="AS188" i="11"/>
  <c r="AR188" i="11" s="1"/>
  <c r="AS174" i="11"/>
  <c r="AR174" i="11" s="1"/>
  <c r="AS194" i="11"/>
  <c r="AR194" i="11" s="1"/>
  <c r="AS182" i="11"/>
  <c r="AR182" i="11" s="1"/>
  <c r="AR116" i="11"/>
  <c r="AO164" i="11"/>
  <c r="AH164" i="11"/>
  <c r="AM164" i="11" s="1"/>
  <c r="AN164" i="11" s="1"/>
  <c r="AI223" i="11"/>
  <c r="AP224" i="11" s="1"/>
  <c r="AT224" i="11" s="1"/>
  <c r="AH223" i="11"/>
  <c r="AO224" i="11" s="1"/>
  <c r="AI209" i="11"/>
  <c r="AP210" i="11" s="1"/>
  <c r="AT210" i="11" s="1"/>
  <c r="AH209" i="11"/>
  <c r="AO210" i="11" s="1"/>
  <c r="AH205" i="11"/>
  <c r="AI205" i="11"/>
  <c r="AP206" i="11" s="1"/>
  <c r="AT206" i="11" s="1"/>
  <c r="AI235" i="11"/>
  <c r="AP236" i="11" s="1"/>
  <c r="AT236" i="11" s="1"/>
  <c r="AH235" i="11"/>
  <c r="AO236" i="11" s="1"/>
  <c r="AI215" i="11"/>
  <c r="AP216" i="11" s="1"/>
  <c r="AT216" i="11" s="1"/>
  <c r="AH215" i="11"/>
  <c r="AO216" i="11" s="1"/>
  <c r="AI233" i="11"/>
  <c r="AP234" i="11" s="1"/>
  <c r="AT234" i="11" s="1"/>
  <c r="AH233" i="11"/>
  <c r="AO234" i="11" s="1"/>
  <c r="AH229" i="11"/>
  <c r="AO230" i="11" s="1"/>
  <c r="AI229" i="11"/>
  <c r="AP230" i="11" s="1"/>
  <c r="AT230" i="11" s="1"/>
  <c r="AH237" i="11"/>
  <c r="AO238" i="11" s="1"/>
  <c r="AI237" i="11"/>
  <c r="AP238" i="11" s="1"/>
  <c r="AT238" i="11" s="1"/>
  <c r="AI207" i="11"/>
  <c r="AP208" i="11" s="1"/>
  <c r="AT208" i="11" s="1"/>
  <c r="AH207" i="11"/>
  <c r="AI203" i="11"/>
  <c r="AP204" i="11" s="1"/>
  <c r="AT204" i="11" s="1"/>
  <c r="AH203" i="11"/>
  <c r="AH221" i="11"/>
  <c r="AO222" i="11" s="1"/>
  <c r="AI221" i="11"/>
  <c r="AP222" i="11" s="1"/>
  <c r="AT222" i="11" s="1"/>
  <c r="AI219" i="11"/>
  <c r="AP220" i="11" s="1"/>
  <c r="AT220" i="11" s="1"/>
  <c r="AH219" i="11"/>
  <c r="AO220" i="11" s="1"/>
  <c r="AI227" i="11"/>
  <c r="AP228" i="11" s="1"/>
  <c r="AT228" i="11" s="1"/>
  <c r="AH227" i="11"/>
  <c r="AO228" i="11" s="1"/>
  <c r="AH217" i="11"/>
  <c r="AO218" i="11" s="1"/>
  <c r="AI217" i="11"/>
  <c r="AP218" i="11" s="1"/>
  <c r="AT218" i="11" s="1"/>
  <c r="AI225" i="11"/>
  <c r="AP226" i="11" s="1"/>
  <c r="AT226" i="11" s="1"/>
  <c r="AH225" i="11"/>
  <c r="AO226" i="11" s="1"/>
  <c r="AI211" i="11"/>
  <c r="AP212" i="11" s="1"/>
  <c r="AT212" i="11" s="1"/>
  <c r="AH211" i="11"/>
  <c r="AO212" i="11" s="1"/>
  <c r="AH213" i="11"/>
  <c r="AO214" i="11" s="1"/>
  <c r="AI213" i="11"/>
  <c r="AP214" i="11" s="1"/>
  <c r="AT214" i="11" s="1"/>
  <c r="AI231" i="11"/>
  <c r="AP232" i="11" s="1"/>
  <c r="AT232" i="11" s="1"/>
  <c r="AH231" i="11"/>
  <c r="AO232" i="11" s="1"/>
  <c r="AH160" i="11"/>
  <c r="AM160" i="11" s="1"/>
  <c r="AN160" i="11" s="1"/>
  <c r="AO160" i="11"/>
  <c r="AS160" i="11" s="1"/>
  <c r="AH162" i="11"/>
  <c r="AM162" i="11" s="1"/>
  <c r="AN162" i="11" s="1"/>
  <c r="AO162" i="11"/>
  <c r="V268" i="11"/>
  <c r="J268" i="11"/>
  <c r="AH312" i="11"/>
  <c r="AM312" i="11" s="1"/>
  <c r="AN312" i="11" s="1"/>
  <c r="AB268" i="11"/>
  <c r="K268" i="11"/>
  <c r="F268" i="11"/>
  <c r="AF268" i="11"/>
  <c r="S268" i="11"/>
  <c r="R268" i="11"/>
  <c r="AD268" i="11"/>
  <c r="U268" i="11"/>
  <c r="AC268" i="11"/>
  <c r="L268" i="11"/>
  <c r="O268" i="11"/>
  <c r="Z268" i="11"/>
  <c r="Q268" i="11"/>
  <c r="X268" i="11"/>
  <c r="H268" i="11"/>
  <c r="G268" i="11"/>
  <c r="AE268" i="11"/>
  <c r="M268" i="11"/>
  <c r="T268" i="11"/>
  <c r="AG268" i="11"/>
  <c r="N268" i="11"/>
  <c r="Y268" i="11"/>
  <c r="I268" i="11"/>
  <c r="P268" i="11"/>
  <c r="W268" i="11"/>
  <c r="AA268" i="11"/>
  <c r="AE280" i="11"/>
  <c r="K280" i="11"/>
  <c r="AH324" i="11"/>
  <c r="AM324" i="11" s="1"/>
  <c r="AN324" i="11" s="1"/>
  <c r="AA280" i="11"/>
  <c r="O280" i="11"/>
  <c r="V280" i="11"/>
  <c r="F280" i="11"/>
  <c r="U280" i="11"/>
  <c r="AF280" i="11"/>
  <c r="P280" i="11"/>
  <c r="W280" i="11"/>
  <c r="R280" i="11"/>
  <c r="AG280" i="11"/>
  <c r="Q280" i="11"/>
  <c r="AB280" i="11"/>
  <c r="L280" i="11"/>
  <c r="AD280" i="11"/>
  <c r="N280" i="11"/>
  <c r="AC280" i="11"/>
  <c r="M280" i="11"/>
  <c r="X280" i="11"/>
  <c r="H280" i="11"/>
  <c r="Z280" i="11"/>
  <c r="J280" i="11"/>
  <c r="Y280" i="11"/>
  <c r="I280" i="11"/>
  <c r="T280" i="11"/>
  <c r="S280" i="11"/>
  <c r="G280" i="11"/>
  <c r="AE276" i="11"/>
  <c r="AH320" i="11"/>
  <c r="AM320" i="11" s="1"/>
  <c r="AN320" i="11" s="1"/>
  <c r="K276" i="11"/>
  <c r="AA276" i="11"/>
  <c r="O276" i="11"/>
  <c r="Z276" i="11"/>
  <c r="J276" i="11"/>
  <c r="Y276" i="11"/>
  <c r="I276" i="11"/>
  <c r="T276" i="11"/>
  <c r="S276" i="11"/>
  <c r="V276" i="11"/>
  <c r="F276" i="11"/>
  <c r="U276" i="11"/>
  <c r="AF276" i="11"/>
  <c r="P276" i="11"/>
  <c r="G276" i="11"/>
  <c r="R276" i="11"/>
  <c r="AG276" i="11"/>
  <c r="Q276" i="11"/>
  <c r="AB276" i="11"/>
  <c r="L276" i="11"/>
  <c r="W276" i="11"/>
  <c r="AD276" i="11"/>
  <c r="N276" i="11"/>
  <c r="AC276" i="11"/>
  <c r="M276" i="11"/>
  <c r="X276" i="11"/>
  <c r="H276" i="11"/>
  <c r="AH314" i="11"/>
  <c r="AM314" i="11" s="1"/>
  <c r="AN314" i="11" s="1"/>
  <c r="S270" i="11"/>
  <c r="W270" i="11"/>
  <c r="AD270" i="11"/>
  <c r="N270" i="11"/>
  <c r="AC270" i="11"/>
  <c r="M270" i="11"/>
  <c r="X270" i="11"/>
  <c r="H270" i="11"/>
  <c r="K270" i="11"/>
  <c r="Z270" i="11"/>
  <c r="J270" i="11"/>
  <c r="Y270" i="11"/>
  <c r="I270" i="11"/>
  <c r="T270" i="11"/>
  <c r="AE270" i="11"/>
  <c r="G270" i="11"/>
  <c r="V270" i="11"/>
  <c r="F270" i="11"/>
  <c r="U270" i="11"/>
  <c r="AF270" i="11"/>
  <c r="P270" i="11"/>
  <c r="O270" i="11"/>
  <c r="R270" i="11"/>
  <c r="AG270" i="11"/>
  <c r="Q270" i="11"/>
  <c r="AB270" i="11"/>
  <c r="L270" i="11"/>
  <c r="AA270" i="11"/>
  <c r="AG248" i="11"/>
  <c r="I248" i="11"/>
  <c r="AA248" i="11"/>
  <c r="X248" i="11"/>
  <c r="H248" i="11"/>
  <c r="W248" i="11"/>
  <c r="AE248" i="11"/>
  <c r="Z248" i="11"/>
  <c r="F248" i="11"/>
  <c r="T248" i="11"/>
  <c r="G248" i="11"/>
  <c r="AC248" i="11"/>
  <c r="AD248" i="11"/>
  <c r="U248" i="11"/>
  <c r="K248" i="11"/>
  <c r="AF248" i="11"/>
  <c r="P248" i="11"/>
  <c r="M248" i="11"/>
  <c r="J248" i="11"/>
  <c r="Y248" i="11"/>
  <c r="V248" i="11"/>
  <c r="AB248" i="11"/>
  <c r="L248" i="11"/>
  <c r="R248" i="11"/>
  <c r="O248" i="11"/>
  <c r="S248" i="11"/>
  <c r="Q248" i="11"/>
  <c r="N248" i="11"/>
  <c r="W250" i="11"/>
  <c r="J250" i="11"/>
  <c r="AE250" i="11"/>
  <c r="T250" i="11"/>
  <c r="I250" i="11"/>
  <c r="V250" i="11"/>
  <c r="G250" i="11"/>
  <c r="AC250" i="11"/>
  <c r="AF250" i="11"/>
  <c r="P250" i="11"/>
  <c r="Y250" i="11"/>
  <c r="Z250" i="11"/>
  <c r="K250" i="11"/>
  <c r="AG250" i="11"/>
  <c r="AB250" i="11"/>
  <c r="L250" i="11"/>
  <c r="AD250" i="11"/>
  <c r="U250" i="11"/>
  <c r="F250" i="11"/>
  <c r="AA250" i="11"/>
  <c r="X250" i="11"/>
  <c r="H250" i="11"/>
  <c r="M250" i="11"/>
  <c r="Q250" i="11"/>
  <c r="S250" i="11"/>
  <c r="R250" i="11"/>
  <c r="O250" i="11"/>
  <c r="N250" i="11"/>
  <c r="AH326" i="11"/>
  <c r="AM326" i="11" s="1"/>
  <c r="AN326" i="11" s="1"/>
  <c r="W282" i="11"/>
  <c r="R282" i="11"/>
  <c r="AG282" i="11"/>
  <c r="Q282" i="11"/>
  <c r="AB282" i="11"/>
  <c r="L282" i="11"/>
  <c r="AA282" i="11"/>
  <c r="G282" i="11"/>
  <c r="AD282" i="11"/>
  <c r="N282" i="11"/>
  <c r="AC282" i="11"/>
  <c r="M282" i="11"/>
  <c r="X282" i="11"/>
  <c r="H282" i="11"/>
  <c r="K282" i="11"/>
  <c r="Z282" i="11"/>
  <c r="J282" i="11"/>
  <c r="Y282" i="11"/>
  <c r="I282" i="11"/>
  <c r="T282" i="11"/>
  <c r="AE282" i="11"/>
  <c r="S282" i="11"/>
  <c r="V282" i="11"/>
  <c r="F282" i="11"/>
  <c r="U282" i="11"/>
  <c r="AF282" i="11"/>
  <c r="P282" i="11"/>
  <c r="O282" i="11"/>
  <c r="AF252" i="11"/>
  <c r="P252" i="11"/>
  <c r="S252" i="11"/>
  <c r="J252" i="11"/>
  <c r="K252" i="11"/>
  <c r="AG252" i="11"/>
  <c r="N252" i="11"/>
  <c r="R252" i="11"/>
  <c r="AB252" i="11"/>
  <c r="L252" i="11"/>
  <c r="Y252" i="11"/>
  <c r="U252" i="11"/>
  <c r="Q252" i="11"/>
  <c r="O252" i="11"/>
  <c r="W252" i="11"/>
  <c r="X252" i="11"/>
  <c r="H252" i="11"/>
  <c r="AD252" i="11"/>
  <c r="Z252" i="11"/>
  <c r="V252" i="11"/>
  <c r="AE252" i="11"/>
  <c r="G252" i="11"/>
  <c r="AC252" i="11"/>
  <c r="T252" i="11"/>
  <c r="I252" i="11"/>
  <c r="F252" i="11"/>
  <c r="AA252" i="11"/>
  <c r="M252" i="11"/>
  <c r="AH298" i="11"/>
  <c r="AM298" i="11" s="1"/>
  <c r="AN298" i="11" s="1"/>
  <c r="F254" i="11"/>
  <c r="S254" i="11"/>
  <c r="M254" i="11"/>
  <c r="T254" i="11"/>
  <c r="R254" i="11"/>
  <c r="H254" i="11"/>
  <c r="N254" i="11"/>
  <c r="AG254" i="11"/>
  <c r="I254" i="11"/>
  <c r="O254" i="11"/>
  <c r="AF254" i="11"/>
  <c r="AB254" i="11"/>
  <c r="G254" i="11"/>
  <c r="P254" i="11"/>
  <c r="AC254" i="11"/>
  <c r="AE254" i="11"/>
  <c r="J254" i="11"/>
  <c r="L254" i="11"/>
  <c r="Q254" i="11"/>
  <c r="Z254" i="11"/>
  <c r="K254" i="11"/>
  <c r="AD254" i="11"/>
  <c r="W254" i="11"/>
  <c r="U254" i="11"/>
  <c r="X254" i="11"/>
  <c r="V254" i="11"/>
  <c r="Y254" i="11"/>
  <c r="AA254" i="11"/>
  <c r="AH310" i="11"/>
  <c r="AM310" i="11" s="1"/>
  <c r="AN310" i="11" s="1"/>
  <c r="AA266" i="11"/>
  <c r="F266" i="11"/>
  <c r="AD266" i="11"/>
  <c r="J266" i="11"/>
  <c r="S266" i="11"/>
  <c r="R266" i="11"/>
  <c r="AC266" i="11"/>
  <c r="M266" i="11"/>
  <c r="X266" i="11"/>
  <c r="H266" i="11"/>
  <c r="G266" i="11"/>
  <c r="K266" i="11"/>
  <c r="Y266" i="11"/>
  <c r="I266" i="11"/>
  <c r="T266" i="11"/>
  <c r="AE266" i="11"/>
  <c r="N266" i="11"/>
  <c r="V266" i="11"/>
  <c r="U266" i="11"/>
  <c r="AF266" i="11"/>
  <c r="P266" i="11"/>
  <c r="W266" i="11"/>
  <c r="Z266" i="11"/>
  <c r="AG266" i="11"/>
  <c r="Q266" i="11"/>
  <c r="AB266" i="11"/>
  <c r="L266" i="11"/>
  <c r="O266" i="11"/>
  <c r="AH300" i="11"/>
  <c r="AM300" i="11" s="1"/>
  <c r="AN300" i="11" s="1"/>
  <c r="P256" i="11"/>
  <c r="K256" i="11"/>
  <c r="Q256" i="11"/>
  <c r="AE256" i="11"/>
  <c r="S256" i="11"/>
  <c r="M256" i="11"/>
  <c r="R256" i="11"/>
  <c r="AD256" i="11"/>
  <c r="AA256" i="11"/>
  <c r="F256" i="11"/>
  <c r="AG256" i="11"/>
  <c r="AF256" i="11"/>
  <c r="L256" i="11"/>
  <c r="J256" i="11"/>
  <c r="I256" i="11"/>
  <c r="N256" i="11"/>
  <c r="AC256" i="11"/>
  <c r="AB256" i="11"/>
  <c r="O256" i="11"/>
  <c r="T256" i="11"/>
  <c r="W256" i="11"/>
  <c r="Z256" i="11"/>
  <c r="H256" i="11"/>
  <c r="U256" i="11"/>
  <c r="Y256" i="11"/>
  <c r="X256" i="11"/>
  <c r="V256" i="11"/>
  <c r="G256" i="11"/>
  <c r="AA260" i="11"/>
  <c r="AH304" i="11"/>
  <c r="AM304" i="11" s="1"/>
  <c r="AN304" i="11" s="1"/>
  <c r="F260" i="11"/>
  <c r="Y260" i="11"/>
  <c r="AB260" i="11"/>
  <c r="H260" i="11"/>
  <c r="Z260" i="11"/>
  <c r="K260" i="11"/>
  <c r="AD260" i="11"/>
  <c r="U260" i="11"/>
  <c r="X260" i="11"/>
  <c r="AE260" i="11"/>
  <c r="AG260" i="11"/>
  <c r="I260" i="11"/>
  <c r="T260" i="11"/>
  <c r="W260" i="11"/>
  <c r="AC260" i="11"/>
  <c r="AF260" i="11"/>
  <c r="L260" i="11"/>
  <c r="G260" i="11"/>
  <c r="R260" i="11"/>
  <c r="N260" i="11"/>
  <c r="S260" i="11"/>
  <c r="M260" i="11"/>
  <c r="P260" i="11"/>
  <c r="Q260" i="11"/>
  <c r="O260" i="11"/>
  <c r="V260" i="11"/>
  <c r="J260" i="11"/>
  <c r="AH322" i="11"/>
  <c r="AM322" i="11" s="1"/>
  <c r="AN322" i="11" s="1"/>
  <c r="W278" i="11"/>
  <c r="S278" i="11"/>
  <c r="Z278" i="11"/>
  <c r="J278" i="11"/>
  <c r="Y278" i="11"/>
  <c r="I278" i="11"/>
  <c r="T278" i="11"/>
  <c r="AE278" i="11"/>
  <c r="V278" i="11"/>
  <c r="F278" i="11"/>
  <c r="U278" i="11"/>
  <c r="AF278" i="11"/>
  <c r="P278" i="11"/>
  <c r="O278" i="11"/>
  <c r="G278" i="11"/>
  <c r="R278" i="11"/>
  <c r="AG278" i="11"/>
  <c r="Q278" i="11"/>
  <c r="AB278" i="11"/>
  <c r="L278" i="11"/>
  <c r="AA278" i="11"/>
  <c r="AD278" i="11"/>
  <c r="N278" i="11"/>
  <c r="AC278" i="11"/>
  <c r="M278" i="11"/>
  <c r="X278" i="11"/>
  <c r="H278" i="11"/>
  <c r="K278" i="11"/>
  <c r="AH302" i="11"/>
  <c r="AM302" i="11" s="1"/>
  <c r="AN302" i="11" s="1"/>
  <c r="S258" i="11"/>
  <c r="R258" i="11"/>
  <c r="AA258" i="11"/>
  <c r="AD258" i="11"/>
  <c r="V258" i="11"/>
  <c r="AG258" i="11"/>
  <c r="M258" i="11"/>
  <c r="X258" i="11"/>
  <c r="H258" i="11"/>
  <c r="N258" i="11"/>
  <c r="K258" i="11"/>
  <c r="AC258" i="11"/>
  <c r="I258" i="11"/>
  <c r="T258" i="11"/>
  <c r="AE258" i="11"/>
  <c r="Y258" i="11"/>
  <c r="AF258" i="11"/>
  <c r="P258" i="11"/>
  <c r="O258" i="11"/>
  <c r="Q258" i="11"/>
  <c r="AB258" i="11"/>
  <c r="L258" i="11"/>
  <c r="G258" i="11"/>
  <c r="J258" i="11"/>
  <c r="U258" i="11"/>
  <c r="F258" i="11"/>
  <c r="W258" i="11"/>
  <c r="Z258" i="11"/>
  <c r="AD264" i="11"/>
  <c r="AH308" i="11"/>
  <c r="AM308" i="11" s="1"/>
  <c r="AN308" i="11" s="1"/>
  <c r="S264" i="11"/>
  <c r="AC264" i="11"/>
  <c r="M264" i="11"/>
  <c r="X264" i="11"/>
  <c r="H264" i="11"/>
  <c r="G264" i="11"/>
  <c r="K264" i="11"/>
  <c r="Y264" i="11"/>
  <c r="I264" i="11"/>
  <c r="T264" i="11"/>
  <c r="AE264" i="11"/>
  <c r="F264" i="11"/>
  <c r="V264" i="11"/>
  <c r="N264" i="11"/>
  <c r="U264" i="11"/>
  <c r="AF264" i="11"/>
  <c r="P264" i="11"/>
  <c r="W264" i="11"/>
  <c r="AA264" i="11"/>
  <c r="Z264" i="11"/>
  <c r="R264" i="11"/>
  <c r="J264" i="11"/>
  <c r="AG264" i="11"/>
  <c r="Q264" i="11"/>
  <c r="AB264" i="11"/>
  <c r="L264" i="11"/>
  <c r="O264" i="11"/>
  <c r="AA262" i="11"/>
  <c r="V262" i="11"/>
  <c r="AH306" i="11"/>
  <c r="AM306" i="11" s="1"/>
  <c r="AN306" i="11" s="1"/>
  <c r="K262" i="11"/>
  <c r="U262" i="11"/>
  <c r="AF262" i="11"/>
  <c r="P262" i="11"/>
  <c r="W262" i="11"/>
  <c r="Z262" i="11"/>
  <c r="F262" i="11"/>
  <c r="AG262" i="11"/>
  <c r="Q262" i="11"/>
  <c r="AB262" i="11"/>
  <c r="L262" i="11"/>
  <c r="O262" i="11"/>
  <c r="J262" i="11"/>
  <c r="R262" i="11"/>
  <c r="AC262" i="11"/>
  <c r="M262" i="11"/>
  <c r="X262" i="11"/>
  <c r="H262" i="11"/>
  <c r="G262" i="11"/>
  <c r="S262" i="11"/>
  <c r="Y262" i="11"/>
  <c r="I262" i="11"/>
  <c r="T262" i="11"/>
  <c r="AE262" i="11"/>
  <c r="N262" i="11"/>
  <c r="AD262" i="11"/>
  <c r="O272" i="11"/>
  <c r="AH316" i="11"/>
  <c r="AM316" i="11" s="1"/>
  <c r="AN316" i="11" s="1"/>
  <c r="AA272" i="11"/>
  <c r="AE272" i="11"/>
  <c r="K272" i="11"/>
  <c r="AD272" i="11"/>
  <c r="N272" i="11"/>
  <c r="AC272" i="11"/>
  <c r="M272" i="11"/>
  <c r="X272" i="11"/>
  <c r="H272" i="11"/>
  <c r="W272" i="11"/>
  <c r="Z272" i="11"/>
  <c r="J272" i="11"/>
  <c r="Y272" i="11"/>
  <c r="I272" i="11"/>
  <c r="T272" i="11"/>
  <c r="S272" i="11"/>
  <c r="V272" i="11"/>
  <c r="F272" i="11"/>
  <c r="U272" i="11"/>
  <c r="AF272" i="11"/>
  <c r="P272" i="11"/>
  <c r="R272" i="11"/>
  <c r="AG272" i="11"/>
  <c r="Q272" i="11"/>
  <c r="AB272" i="11"/>
  <c r="L272" i="11"/>
  <c r="G272" i="11"/>
  <c r="AH318" i="11"/>
  <c r="AM318" i="11" s="1"/>
  <c r="AN318" i="11" s="1"/>
  <c r="Z274" i="11"/>
  <c r="J274" i="11"/>
  <c r="Y274" i="11"/>
  <c r="I274" i="11"/>
  <c r="T274" i="11"/>
  <c r="AE274" i="11"/>
  <c r="W274" i="11"/>
  <c r="V274" i="11"/>
  <c r="F274" i="11"/>
  <c r="U274" i="11"/>
  <c r="AF274" i="11"/>
  <c r="P274" i="11"/>
  <c r="O274" i="11"/>
  <c r="S274" i="11"/>
  <c r="R274" i="11"/>
  <c r="AG274" i="11"/>
  <c r="Q274" i="11"/>
  <c r="AB274" i="11"/>
  <c r="L274" i="11"/>
  <c r="AA274" i="11"/>
  <c r="G274" i="11"/>
  <c r="AD274" i="11"/>
  <c r="N274" i="11"/>
  <c r="AC274" i="11"/>
  <c r="M274" i="11"/>
  <c r="X274" i="11"/>
  <c r="H274" i="11"/>
  <c r="K274" i="11"/>
  <c r="AS238" i="11" l="1"/>
  <c r="AR238" i="11" s="1"/>
  <c r="AS226" i="11"/>
  <c r="AR226" i="11" s="1"/>
  <c r="AS228" i="11"/>
  <c r="AR228" i="11" s="1"/>
  <c r="AS216" i="11"/>
  <c r="AR216" i="11" s="1"/>
  <c r="AS224" i="11"/>
  <c r="AR224" i="11" s="1"/>
  <c r="AS214" i="11"/>
  <c r="AR214" i="11" s="1"/>
  <c r="AS222" i="11"/>
  <c r="AR222" i="11" s="1"/>
  <c r="AS230" i="11"/>
  <c r="AR230" i="11" s="1"/>
  <c r="AS218" i="11"/>
  <c r="AR218" i="11" s="1"/>
  <c r="AS164" i="11"/>
  <c r="AR164" i="11" s="1"/>
  <c r="AS162" i="11"/>
  <c r="AR162" i="11" s="1"/>
  <c r="AS232" i="11"/>
  <c r="AR232" i="11" s="1"/>
  <c r="AS212" i="11"/>
  <c r="AR212" i="11" s="1"/>
  <c r="AS220" i="11"/>
  <c r="AR220" i="11" s="1"/>
  <c r="AS234" i="11"/>
  <c r="AR234" i="11" s="1"/>
  <c r="AS236" i="11"/>
  <c r="AR236" i="11" s="1"/>
  <c r="AS210" i="11"/>
  <c r="AR210" i="11" s="1"/>
  <c r="AR160" i="11"/>
  <c r="AO208" i="11"/>
  <c r="AH208" i="11"/>
  <c r="AM208" i="11" s="1"/>
  <c r="AN208" i="11" s="1"/>
  <c r="AH261" i="11"/>
  <c r="AO262" i="11" s="1"/>
  <c r="AI261" i="11"/>
  <c r="AP262" i="11" s="1"/>
  <c r="AT262" i="11" s="1"/>
  <c r="AI259" i="11"/>
  <c r="AP260" i="11" s="1"/>
  <c r="AT260" i="11" s="1"/>
  <c r="AH259" i="11"/>
  <c r="AO260" i="11" s="1"/>
  <c r="AH253" i="11"/>
  <c r="AO254" i="11" s="1"/>
  <c r="AI253" i="11"/>
  <c r="AP254" i="11" s="1"/>
  <c r="AT254" i="11" s="1"/>
  <c r="AI251" i="11"/>
  <c r="AP252" i="11" s="1"/>
  <c r="AT252" i="11" s="1"/>
  <c r="AH251" i="11"/>
  <c r="AI247" i="11"/>
  <c r="AP248" i="11" s="1"/>
  <c r="AT248" i="11" s="1"/>
  <c r="AH247" i="11"/>
  <c r="AI269" i="11"/>
  <c r="AP270" i="11" s="1"/>
  <c r="AT270" i="11" s="1"/>
  <c r="AH269" i="11"/>
  <c r="AO270" i="11" s="1"/>
  <c r="AI267" i="11"/>
  <c r="AP268" i="11" s="1"/>
  <c r="AT268" i="11" s="1"/>
  <c r="AH267" i="11"/>
  <c r="AO268" i="11" s="1"/>
  <c r="AI271" i="11"/>
  <c r="AP272" i="11" s="1"/>
  <c r="AT272" i="11" s="1"/>
  <c r="AH271" i="11"/>
  <c r="AO272" i="11" s="1"/>
  <c r="AI263" i="11"/>
  <c r="AP264" i="11" s="1"/>
  <c r="AT264" i="11" s="1"/>
  <c r="AH263" i="11"/>
  <c r="AO264" i="11" s="1"/>
  <c r="AI257" i="11"/>
  <c r="AP258" i="11" s="1"/>
  <c r="AT258" i="11" s="1"/>
  <c r="AH257" i="11"/>
  <c r="AO258" i="11" s="1"/>
  <c r="AI255" i="11"/>
  <c r="AP256" i="11" s="1"/>
  <c r="AT256" i="11" s="1"/>
  <c r="AH255" i="11"/>
  <c r="AO256" i="11" s="1"/>
  <c r="AH249" i="11"/>
  <c r="AI249" i="11"/>
  <c r="AP250" i="11" s="1"/>
  <c r="AT250" i="11" s="1"/>
  <c r="AH273" i="11"/>
  <c r="AO274" i="11" s="1"/>
  <c r="AI273" i="11"/>
  <c r="AP274" i="11" s="1"/>
  <c r="AT274" i="11" s="1"/>
  <c r="AI265" i="11"/>
  <c r="AP266" i="11" s="1"/>
  <c r="AT266" i="11" s="1"/>
  <c r="AH265" i="11"/>
  <c r="AO266" i="11" s="1"/>
  <c r="AI279" i="11"/>
  <c r="AP280" i="11" s="1"/>
  <c r="AT280" i="11" s="1"/>
  <c r="AH279" i="11"/>
  <c r="AO280" i="11" s="1"/>
  <c r="AI277" i="11"/>
  <c r="AP278" i="11" s="1"/>
  <c r="AT278" i="11" s="1"/>
  <c r="AH277" i="11"/>
  <c r="AO278" i="11" s="1"/>
  <c r="AH281" i="11"/>
  <c r="AO282" i="11" s="1"/>
  <c r="AI281" i="11"/>
  <c r="AP282" i="11" s="1"/>
  <c r="AT282" i="11" s="1"/>
  <c r="AI275" i="11"/>
  <c r="AP276" i="11" s="1"/>
  <c r="AT276" i="11" s="1"/>
  <c r="AH275" i="11"/>
  <c r="AO276" i="11" s="1"/>
  <c r="AO204" i="11"/>
  <c r="AS204" i="11" s="1"/>
  <c r="AH204" i="11"/>
  <c r="AM204" i="11" s="1"/>
  <c r="AN204" i="11" s="1"/>
  <c r="AH206" i="11"/>
  <c r="AM206" i="11" s="1"/>
  <c r="AN206" i="11" s="1"/>
  <c r="AO206" i="11"/>
  <c r="AA318" i="11"/>
  <c r="AH362" i="11"/>
  <c r="AM362" i="11" s="1"/>
  <c r="AN362" i="11" s="1"/>
  <c r="K318" i="11"/>
  <c r="S318" i="11"/>
  <c r="Y318" i="11"/>
  <c r="I318" i="11"/>
  <c r="T318" i="11"/>
  <c r="AE318" i="11"/>
  <c r="AD318" i="11"/>
  <c r="U318" i="11"/>
  <c r="AF318" i="11"/>
  <c r="P318" i="11"/>
  <c r="Z318" i="11"/>
  <c r="W318" i="11"/>
  <c r="V318" i="11"/>
  <c r="AG318" i="11"/>
  <c r="Q318" i="11"/>
  <c r="AB318" i="11"/>
  <c r="L318" i="11"/>
  <c r="R318" i="11"/>
  <c r="O318" i="11"/>
  <c r="N318" i="11"/>
  <c r="AC318" i="11"/>
  <c r="M318" i="11"/>
  <c r="X318" i="11"/>
  <c r="H318" i="11"/>
  <c r="J318" i="11"/>
  <c r="G318" i="11"/>
  <c r="F318" i="11"/>
  <c r="L292" i="11"/>
  <c r="AF292" i="11"/>
  <c r="Q292" i="11"/>
  <c r="AG292" i="11"/>
  <c r="F292" i="11"/>
  <c r="V292" i="11"/>
  <c r="K292" i="11"/>
  <c r="P292" i="11"/>
  <c r="U292" i="11"/>
  <c r="J292" i="11"/>
  <c r="Z292" i="11"/>
  <c r="G292" i="11"/>
  <c r="X292" i="11"/>
  <c r="I292" i="11"/>
  <c r="Y292" i="11"/>
  <c r="N292" i="11"/>
  <c r="AD292" i="11"/>
  <c r="O292" i="11"/>
  <c r="W292" i="11"/>
  <c r="H292" i="11"/>
  <c r="AB292" i="11"/>
  <c r="M292" i="11"/>
  <c r="AC292" i="11"/>
  <c r="R292" i="11"/>
  <c r="T292" i="11"/>
  <c r="AE292" i="11"/>
  <c r="AA292" i="11"/>
  <c r="S292" i="11"/>
  <c r="AG310" i="11"/>
  <c r="R310" i="11"/>
  <c r="AD310" i="11"/>
  <c r="N310" i="11"/>
  <c r="AH354" i="11"/>
  <c r="AM354" i="11" s="1"/>
  <c r="AN354" i="11" s="1"/>
  <c r="V310" i="11"/>
  <c r="F310" i="11"/>
  <c r="Z310" i="11"/>
  <c r="J310" i="11"/>
  <c r="S310" i="11"/>
  <c r="P310" i="11"/>
  <c r="AF310" i="11"/>
  <c r="M310" i="11"/>
  <c r="AC310" i="11"/>
  <c r="G310" i="11"/>
  <c r="W310" i="11"/>
  <c r="T310" i="11"/>
  <c r="Q310" i="11"/>
  <c r="K310" i="11"/>
  <c r="AA310" i="11"/>
  <c r="H310" i="11"/>
  <c r="X310" i="11"/>
  <c r="U310" i="11"/>
  <c r="O310" i="11"/>
  <c r="AE310" i="11"/>
  <c r="L310" i="11"/>
  <c r="AB310" i="11"/>
  <c r="I310" i="11"/>
  <c r="Y310" i="11"/>
  <c r="AH370" i="11"/>
  <c r="AM370" i="11" s="1"/>
  <c r="AN370" i="11" s="1"/>
  <c r="AD326" i="11"/>
  <c r="N326" i="11"/>
  <c r="AC326" i="11"/>
  <c r="M326" i="11"/>
  <c r="X326" i="11"/>
  <c r="H326" i="11"/>
  <c r="K326" i="11"/>
  <c r="Z326" i="11"/>
  <c r="J326" i="11"/>
  <c r="Y326" i="11"/>
  <c r="I326" i="11"/>
  <c r="T326" i="11"/>
  <c r="AE326" i="11"/>
  <c r="W326" i="11"/>
  <c r="V326" i="11"/>
  <c r="F326" i="11"/>
  <c r="U326" i="11"/>
  <c r="AF326" i="11"/>
  <c r="P326" i="11"/>
  <c r="O326" i="11"/>
  <c r="G326" i="11"/>
  <c r="R326" i="11"/>
  <c r="AG326" i="11"/>
  <c r="Q326" i="11"/>
  <c r="AB326" i="11"/>
  <c r="L326" i="11"/>
  <c r="AA326" i="11"/>
  <c r="S326" i="11"/>
  <c r="W294" i="11"/>
  <c r="AA294" i="11"/>
  <c r="O294" i="11"/>
  <c r="G294" i="11"/>
  <c r="AD294" i="11"/>
  <c r="N294" i="11"/>
  <c r="AC294" i="11"/>
  <c r="M294" i="11"/>
  <c r="X294" i="11"/>
  <c r="H294" i="11"/>
  <c r="Z294" i="11"/>
  <c r="J294" i="11"/>
  <c r="Y294" i="11"/>
  <c r="I294" i="11"/>
  <c r="T294" i="11"/>
  <c r="S294" i="11"/>
  <c r="V294" i="11"/>
  <c r="F294" i="11"/>
  <c r="U294" i="11"/>
  <c r="AF294" i="11"/>
  <c r="P294" i="11"/>
  <c r="R294" i="11"/>
  <c r="AG294" i="11"/>
  <c r="Q294" i="11"/>
  <c r="AB294" i="11"/>
  <c r="L294" i="11"/>
  <c r="K294" i="11"/>
  <c r="AE294" i="11"/>
  <c r="AH358" i="11"/>
  <c r="AM358" i="11" s="1"/>
  <c r="AN358" i="11" s="1"/>
  <c r="Y314" i="11"/>
  <c r="I314" i="11"/>
  <c r="T314" i="11"/>
  <c r="AE314" i="11"/>
  <c r="AD314" i="11"/>
  <c r="AA314" i="11"/>
  <c r="U314" i="11"/>
  <c r="AF314" i="11"/>
  <c r="P314" i="11"/>
  <c r="Z314" i="11"/>
  <c r="W314" i="11"/>
  <c r="V314" i="11"/>
  <c r="S314" i="11"/>
  <c r="AG314" i="11"/>
  <c r="Q314" i="11"/>
  <c r="AB314" i="11"/>
  <c r="L314" i="11"/>
  <c r="R314" i="11"/>
  <c r="O314" i="11"/>
  <c r="N314" i="11"/>
  <c r="K314" i="11"/>
  <c r="AC314" i="11"/>
  <c r="M314" i="11"/>
  <c r="X314" i="11"/>
  <c r="H314" i="11"/>
  <c r="J314" i="11"/>
  <c r="G314" i="11"/>
  <c r="F314" i="11"/>
  <c r="AH348" i="11"/>
  <c r="AM348" i="11" s="1"/>
  <c r="AN348" i="11" s="1"/>
  <c r="AG304" i="11"/>
  <c r="M304" i="11"/>
  <c r="AE304" i="11"/>
  <c r="V304" i="11"/>
  <c r="AC304" i="11"/>
  <c r="AF304" i="11"/>
  <c r="W304" i="11"/>
  <c r="N304" i="11"/>
  <c r="L304" i="11"/>
  <c r="U304" i="11"/>
  <c r="AB304" i="11"/>
  <c r="O304" i="11"/>
  <c r="AA304" i="11"/>
  <c r="R304" i="11"/>
  <c r="Q304" i="11"/>
  <c r="P304" i="11"/>
  <c r="AD304" i="11"/>
  <c r="S304" i="11"/>
  <c r="Z304" i="11"/>
  <c r="I304" i="11"/>
  <c r="F304" i="11"/>
  <c r="J304" i="11"/>
  <c r="K304" i="11"/>
  <c r="Y304" i="11"/>
  <c r="G304" i="11"/>
  <c r="X304" i="11"/>
  <c r="T304" i="11"/>
  <c r="H304" i="11"/>
  <c r="AH360" i="11"/>
  <c r="AM360" i="11" s="1"/>
  <c r="AN360" i="11" s="1"/>
  <c r="AA316" i="11"/>
  <c r="S316" i="11"/>
  <c r="AC316" i="11"/>
  <c r="M316" i="11"/>
  <c r="X316" i="11"/>
  <c r="H316" i="11"/>
  <c r="J316" i="11"/>
  <c r="G316" i="11"/>
  <c r="F316" i="11"/>
  <c r="Y316" i="11"/>
  <c r="I316" i="11"/>
  <c r="T316" i="11"/>
  <c r="AE316" i="11"/>
  <c r="AD316" i="11"/>
  <c r="K316" i="11"/>
  <c r="U316" i="11"/>
  <c r="AF316" i="11"/>
  <c r="P316" i="11"/>
  <c r="Z316" i="11"/>
  <c r="W316" i="11"/>
  <c r="V316" i="11"/>
  <c r="AG316" i="11"/>
  <c r="Q316" i="11"/>
  <c r="AB316" i="11"/>
  <c r="L316" i="11"/>
  <c r="R316" i="11"/>
  <c r="O316" i="11"/>
  <c r="N316" i="11"/>
  <c r="AA302" i="11"/>
  <c r="AH346" i="11"/>
  <c r="AM346" i="11" s="1"/>
  <c r="AN346" i="11" s="1"/>
  <c r="G302" i="11"/>
  <c r="W302" i="11"/>
  <c r="O302" i="11"/>
  <c r="AD302" i="11"/>
  <c r="N302" i="11"/>
  <c r="AC302" i="11"/>
  <c r="M302" i="11"/>
  <c r="X302" i="11"/>
  <c r="H302" i="11"/>
  <c r="Z302" i="11"/>
  <c r="J302" i="11"/>
  <c r="Y302" i="11"/>
  <c r="I302" i="11"/>
  <c r="T302" i="11"/>
  <c r="S302" i="11"/>
  <c r="V302" i="11"/>
  <c r="F302" i="11"/>
  <c r="U302" i="11"/>
  <c r="AF302" i="11"/>
  <c r="P302" i="11"/>
  <c r="K302" i="11"/>
  <c r="R302" i="11"/>
  <c r="AG302" i="11"/>
  <c r="Q302" i="11"/>
  <c r="AB302" i="11"/>
  <c r="L302" i="11"/>
  <c r="AE302" i="11"/>
  <c r="AH366" i="11"/>
  <c r="AM366" i="11" s="1"/>
  <c r="AN366" i="11" s="1"/>
  <c r="V322" i="11"/>
  <c r="F322" i="11"/>
  <c r="U322" i="11"/>
  <c r="AF322" i="11"/>
  <c r="P322" i="11"/>
  <c r="O322" i="11"/>
  <c r="G322" i="11"/>
  <c r="R322" i="11"/>
  <c r="AG322" i="11"/>
  <c r="Q322" i="11"/>
  <c r="AB322" i="11"/>
  <c r="L322" i="11"/>
  <c r="AA322" i="11"/>
  <c r="S322" i="11"/>
  <c r="AD322" i="11"/>
  <c r="N322" i="11"/>
  <c r="AC322" i="11"/>
  <c r="M322" i="11"/>
  <c r="X322" i="11"/>
  <c r="H322" i="11"/>
  <c r="K322" i="11"/>
  <c r="Z322" i="11"/>
  <c r="J322" i="11"/>
  <c r="Y322" i="11"/>
  <c r="I322" i="11"/>
  <c r="T322" i="11"/>
  <c r="AE322" i="11"/>
  <c r="W322" i="11"/>
  <c r="S300" i="11"/>
  <c r="O300" i="11"/>
  <c r="AH344" i="11"/>
  <c r="AM344" i="11" s="1"/>
  <c r="AN344" i="11" s="1"/>
  <c r="AD300" i="11"/>
  <c r="N300" i="11"/>
  <c r="AC300" i="11"/>
  <c r="M300" i="11"/>
  <c r="X300" i="11"/>
  <c r="H300" i="11"/>
  <c r="W300" i="11"/>
  <c r="Z300" i="11"/>
  <c r="J300" i="11"/>
  <c r="Y300" i="11"/>
  <c r="I300" i="11"/>
  <c r="T300" i="11"/>
  <c r="V300" i="11"/>
  <c r="F300" i="11"/>
  <c r="U300" i="11"/>
  <c r="AF300" i="11"/>
  <c r="P300" i="11"/>
  <c r="K300" i="11"/>
  <c r="R300" i="11"/>
  <c r="AG300" i="11"/>
  <c r="Q300" i="11"/>
  <c r="AB300" i="11"/>
  <c r="L300" i="11"/>
  <c r="G300" i="11"/>
  <c r="AA300" i="11"/>
  <c r="AE300" i="11"/>
  <c r="AA320" i="11"/>
  <c r="AH364" i="11"/>
  <c r="AM364" i="11" s="1"/>
  <c r="AN364" i="11" s="1"/>
  <c r="K320" i="11"/>
  <c r="AG320" i="11"/>
  <c r="Q320" i="11"/>
  <c r="AB320" i="11"/>
  <c r="L320" i="11"/>
  <c r="R320" i="11"/>
  <c r="O320" i="11"/>
  <c r="N320" i="11"/>
  <c r="S320" i="11"/>
  <c r="AC320" i="11"/>
  <c r="M320" i="11"/>
  <c r="X320" i="11"/>
  <c r="H320" i="11"/>
  <c r="J320" i="11"/>
  <c r="G320" i="11"/>
  <c r="F320" i="11"/>
  <c r="Y320" i="11"/>
  <c r="I320" i="11"/>
  <c r="T320" i="11"/>
  <c r="AE320" i="11"/>
  <c r="AD320" i="11"/>
  <c r="U320" i="11"/>
  <c r="AF320" i="11"/>
  <c r="P320" i="11"/>
  <c r="Z320" i="11"/>
  <c r="W320" i="11"/>
  <c r="V320" i="11"/>
  <c r="J306" i="11"/>
  <c r="AH350" i="11"/>
  <c r="AM350" i="11" s="1"/>
  <c r="AN350" i="11" s="1"/>
  <c r="R306" i="11"/>
  <c r="Z306" i="11"/>
  <c r="U306" i="11"/>
  <c r="AF306" i="11"/>
  <c r="P306" i="11"/>
  <c r="K306" i="11"/>
  <c r="AD306" i="11"/>
  <c r="G306" i="11"/>
  <c r="AG306" i="11"/>
  <c r="Q306" i="11"/>
  <c r="AB306" i="11"/>
  <c r="L306" i="11"/>
  <c r="S306" i="11"/>
  <c r="F306" i="11"/>
  <c r="O306" i="11"/>
  <c r="AC306" i="11"/>
  <c r="M306" i="11"/>
  <c r="X306" i="11"/>
  <c r="H306" i="11"/>
  <c r="AA306" i="11"/>
  <c r="N306" i="11"/>
  <c r="W306" i="11"/>
  <c r="Y306" i="11"/>
  <c r="I306" i="11"/>
  <c r="T306" i="11"/>
  <c r="AE306" i="11"/>
  <c r="V306" i="11"/>
  <c r="AG308" i="11"/>
  <c r="V308" i="11"/>
  <c r="F308" i="11"/>
  <c r="R308" i="11"/>
  <c r="AH352" i="11"/>
  <c r="AM352" i="11" s="1"/>
  <c r="AN352" i="11" s="1"/>
  <c r="Z308" i="11"/>
  <c r="J308" i="11"/>
  <c r="AD308" i="11"/>
  <c r="N308" i="11"/>
  <c r="O308" i="11"/>
  <c r="AE308" i="11"/>
  <c r="L308" i="11"/>
  <c r="AB308" i="11"/>
  <c r="U308" i="11"/>
  <c r="S308" i="11"/>
  <c r="P308" i="11"/>
  <c r="AF308" i="11"/>
  <c r="I308" i="11"/>
  <c r="Y308" i="11"/>
  <c r="G308" i="11"/>
  <c r="W308" i="11"/>
  <c r="T308" i="11"/>
  <c r="M308" i="11"/>
  <c r="AC308" i="11"/>
  <c r="K308" i="11"/>
  <c r="AA308" i="11"/>
  <c r="H308" i="11"/>
  <c r="X308" i="11"/>
  <c r="Q308" i="11"/>
  <c r="O298" i="11"/>
  <c r="AH342" i="11"/>
  <c r="AM342" i="11" s="1"/>
  <c r="AN342" i="11" s="1"/>
  <c r="W298" i="11"/>
  <c r="AA298" i="11"/>
  <c r="AD298" i="11"/>
  <c r="N298" i="11"/>
  <c r="AC298" i="11"/>
  <c r="M298" i="11"/>
  <c r="X298" i="11"/>
  <c r="H298" i="11"/>
  <c r="G298" i="11"/>
  <c r="Z298" i="11"/>
  <c r="J298" i="11"/>
  <c r="Y298" i="11"/>
  <c r="I298" i="11"/>
  <c r="T298" i="11"/>
  <c r="S298" i="11"/>
  <c r="V298" i="11"/>
  <c r="F298" i="11"/>
  <c r="U298" i="11"/>
  <c r="AF298" i="11"/>
  <c r="P298" i="11"/>
  <c r="R298" i="11"/>
  <c r="AG298" i="11"/>
  <c r="Q298" i="11"/>
  <c r="AB298" i="11"/>
  <c r="L298" i="11"/>
  <c r="AE298" i="11"/>
  <c r="K298" i="11"/>
  <c r="AD296" i="11"/>
  <c r="J296" i="11"/>
  <c r="Y296" i="11"/>
  <c r="AF296" i="11"/>
  <c r="P296" i="11"/>
  <c r="Z296" i="11"/>
  <c r="F296" i="11"/>
  <c r="U296" i="11"/>
  <c r="AB296" i="11"/>
  <c r="L296" i="11"/>
  <c r="G296" i="11"/>
  <c r="V296" i="11"/>
  <c r="AG296" i="11"/>
  <c r="Q296" i="11"/>
  <c r="X296" i="11"/>
  <c r="H296" i="11"/>
  <c r="W296" i="11"/>
  <c r="K296" i="11"/>
  <c r="O296" i="11"/>
  <c r="R296" i="11"/>
  <c r="AC296" i="11"/>
  <c r="I296" i="11"/>
  <c r="T296" i="11"/>
  <c r="AA296" i="11"/>
  <c r="S296" i="11"/>
  <c r="M296" i="11"/>
  <c r="N296" i="11"/>
  <c r="AE296" i="11"/>
  <c r="AH368" i="11"/>
  <c r="AM368" i="11" s="1"/>
  <c r="AN368" i="11" s="1"/>
  <c r="O324" i="11"/>
  <c r="K324" i="11"/>
  <c r="AA324" i="11"/>
  <c r="AE324" i="11"/>
  <c r="AD324" i="11"/>
  <c r="N324" i="11"/>
  <c r="AC324" i="11"/>
  <c r="M324" i="11"/>
  <c r="X324" i="11"/>
  <c r="H324" i="11"/>
  <c r="W324" i="11"/>
  <c r="Z324" i="11"/>
  <c r="J324" i="11"/>
  <c r="Y324" i="11"/>
  <c r="I324" i="11"/>
  <c r="T324" i="11"/>
  <c r="S324" i="11"/>
  <c r="V324" i="11"/>
  <c r="F324" i="11"/>
  <c r="U324" i="11"/>
  <c r="AF324" i="11"/>
  <c r="P324" i="11"/>
  <c r="R324" i="11"/>
  <c r="AG324" i="11"/>
  <c r="Q324" i="11"/>
  <c r="AB324" i="11"/>
  <c r="L324" i="11"/>
  <c r="G324" i="11"/>
  <c r="N312" i="11"/>
  <c r="AA312" i="11"/>
  <c r="J312" i="11"/>
  <c r="AH356" i="11"/>
  <c r="AM356" i="11" s="1"/>
  <c r="AN356" i="11" s="1"/>
  <c r="R312" i="11"/>
  <c r="V312" i="11"/>
  <c r="F312" i="11"/>
  <c r="AG312" i="11"/>
  <c r="AB312" i="11"/>
  <c r="S312" i="11"/>
  <c r="T312" i="11"/>
  <c r="U312" i="11"/>
  <c r="AC312" i="11"/>
  <c r="G312" i="11"/>
  <c r="W312" i="11"/>
  <c r="H312" i="11"/>
  <c r="X312" i="11"/>
  <c r="I312" i="11"/>
  <c r="Z312" i="11"/>
  <c r="Y312" i="11"/>
  <c r="K312" i="11"/>
  <c r="AD312" i="11"/>
  <c r="L312" i="11"/>
  <c r="AE312" i="11"/>
  <c r="M312" i="11"/>
  <c r="AF312" i="11"/>
  <c r="O312" i="11"/>
  <c r="P312" i="11"/>
  <c r="Q312" i="11"/>
  <c r="AS280" i="11" l="1"/>
  <c r="AR280" i="11" s="1"/>
  <c r="AS256" i="11"/>
  <c r="AR256" i="11" s="1"/>
  <c r="AS264" i="11"/>
  <c r="AR264" i="11" s="1"/>
  <c r="AS268" i="11"/>
  <c r="AR268" i="11" s="1"/>
  <c r="AS208" i="11"/>
  <c r="AR208" i="11" s="1"/>
  <c r="AS282" i="11"/>
  <c r="AR282" i="11" s="1"/>
  <c r="AS274" i="11"/>
  <c r="AR274" i="11" s="1"/>
  <c r="AS254" i="11"/>
  <c r="AR254" i="11" s="1"/>
  <c r="AS262" i="11"/>
  <c r="AR262" i="11" s="1"/>
  <c r="AS206" i="11"/>
  <c r="AR206" i="11" s="1"/>
  <c r="AS276" i="11"/>
  <c r="AR276" i="11" s="1"/>
  <c r="AS278" i="11"/>
  <c r="AR278" i="11" s="1"/>
  <c r="AS266" i="11"/>
  <c r="AR266" i="11" s="1"/>
  <c r="AS258" i="11"/>
  <c r="AR258" i="11" s="1"/>
  <c r="AS272" i="11"/>
  <c r="AR272" i="11" s="1"/>
  <c r="AS270" i="11"/>
  <c r="AR270" i="11" s="1"/>
  <c r="AS260" i="11"/>
  <c r="AR260" i="11" s="1"/>
  <c r="AR204" i="11"/>
  <c r="AO252" i="11"/>
  <c r="AH252" i="11"/>
  <c r="AM252" i="11" s="1"/>
  <c r="AN252" i="11" s="1"/>
  <c r="AI297" i="11"/>
  <c r="AP298" i="11" s="1"/>
  <c r="AT298" i="11" s="1"/>
  <c r="AH297" i="11"/>
  <c r="AO298" i="11" s="1"/>
  <c r="AI319" i="11"/>
  <c r="AP320" i="11" s="1"/>
  <c r="AT320" i="11" s="1"/>
  <c r="AH319" i="11"/>
  <c r="AO320" i="11" s="1"/>
  <c r="AI313" i="11"/>
  <c r="AP314" i="11" s="1"/>
  <c r="AT314" i="11" s="1"/>
  <c r="AH313" i="11"/>
  <c r="AO314" i="11" s="1"/>
  <c r="AI311" i="11"/>
  <c r="AP312" i="11" s="1"/>
  <c r="AT312" i="11" s="1"/>
  <c r="AH311" i="11"/>
  <c r="AO312" i="11" s="1"/>
  <c r="AI323" i="11"/>
  <c r="AP324" i="11" s="1"/>
  <c r="AT324" i="11" s="1"/>
  <c r="AH323" i="11"/>
  <c r="AO324" i="11" s="1"/>
  <c r="AI307" i="11"/>
  <c r="AP308" i="11" s="1"/>
  <c r="AT308" i="11" s="1"/>
  <c r="AH307" i="11"/>
  <c r="AO308" i="11" s="1"/>
  <c r="AI305" i="11"/>
  <c r="AP306" i="11" s="1"/>
  <c r="AT306" i="11" s="1"/>
  <c r="AH305" i="11"/>
  <c r="AO306" i="11" s="1"/>
  <c r="AI321" i="11"/>
  <c r="AP322" i="11" s="1"/>
  <c r="AT322" i="11" s="1"/>
  <c r="AH321" i="11"/>
  <c r="AO322" i="11" s="1"/>
  <c r="AI315" i="11"/>
  <c r="AP316" i="11" s="1"/>
  <c r="AT316" i="11" s="1"/>
  <c r="AH315" i="11"/>
  <c r="AO316" i="11" s="1"/>
  <c r="AI309" i="11"/>
  <c r="AP310" i="11" s="1"/>
  <c r="AT310" i="11" s="1"/>
  <c r="AH309" i="11"/>
  <c r="AO310" i="11" s="1"/>
  <c r="AI317" i="11"/>
  <c r="AP318" i="11" s="1"/>
  <c r="AT318" i="11" s="1"/>
  <c r="AH317" i="11"/>
  <c r="AO318" i="11" s="1"/>
  <c r="AI295" i="11"/>
  <c r="AP296" i="11" s="1"/>
  <c r="AT296" i="11" s="1"/>
  <c r="AH295" i="11"/>
  <c r="AI299" i="11"/>
  <c r="AP300" i="11" s="1"/>
  <c r="AT300" i="11" s="1"/>
  <c r="AH299" i="11"/>
  <c r="AO300" i="11" s="1"/>
  <c r="AI303" i="11"/>
  <c r="AP304" i="11" s="1"/>
  <c r="AT304" i="11" s="1"/>
  <c r="AH303" i="11"/>
  <c r="AO304" i="11" s="1"/>
  <c r="AI325" i="11"/>
  <c r="AP326" i="11" s="1"/>
  <c r="AT326" i="11" s="1"/>
  <c r="AH325" i="11"/>
  <c r="AO326" i="11" s="1"/>
  <c r="AI301" i="11"/>
  <c r="AP302" i="11" s="1"/>
  <c r="AT302" i="11" s="1"/>
  <c r="AH301" i="11"/>
  <c r="AO302" i="11" s="1"/>
  <c r="AI293" i="11"/>
  <c r="AP294" i="11" s="1"/>
  <c r="AT294" i="11" s="1"/>
  <c r="AH293" i="11"/>
  <c r="AI291" i="11"/>
  <c r="AP292" i="11" s="1"/>
  <c r="AT292" i="11" s="1"/>
  <c r="AH291" i="11"/>
  <c r="AH250" i="11"/>
  <c r="AM250" i="11" s="1"/>
  <c r="AN250" i="11" s="1"/>
  <c r="AO250" i="11"/>
  <c r="AO248" i="11"/>
  <c r="AS248" i="11" s="1"/>
  <c r="AH248" i="11"/>
  <c r="AM248" i="11" s="1"/>
  <c r="AN248" i="11" s="1"/>
  <c r="AE368" i="11"/>
  <c r="AH412" i="11"/>
  <c r="AM412" i="11" s="1"/>
  <c r="AN412" i="11" s="1"/>
  <c r="K368" i="11"/>
  <c r="AA368" i="11"/>
  <c r="V368" i="11"/>
  <c r="F368" i="11"/>
  <c r="U368" i="11"/>
  <c r="AF368" i="11"/>
  <c r="P368" i="11"/>
  <c r="O368" i="11"/>
  <c r="R368" i="11"/>
  <c r="AG368" i="11"/>
  <c r="Q368" i="11"/>
  <c r="AB368" i="11"/>
  <c r="L368" i="11"/>
  <c r="G368" i="11"/>
  <c r="AD368" i="11"/>
  <c r="N368" i="11"/>
  <c r="AC368" i="11"/>
  <c r="M368" i="11"/>
  <c r="X368" i="11"/>
  <c r="H368" i="11"/>
  <c r="W368" i="11"/>
  <c r="Z368" i="11"/>
  <c r="J368" i="11"/>
  <c r="Y368" i="11"/>
  <c r="I368" i="11"/>
  <c r="T368" i="11"/>
  <c r="S368" i="11"/>
  <c r="AH396" i="11"/>
  <c r="AM396" i="11" s="1"/>
  <c r="AN396" i="11" s="1"/>
  <c r="AG352" i="11"/>
  <c r="W352" i="11"/>
  <c r="M352" i="11"/>
  <c r="AE352" i="11"/>
  <c r="U352" i="11"/>
  <c r="I352" i="11"/>
  <c r="Y352" i="11"/>
  <c r="O352" i="11"/>
  <c r="AC352" i="11"/>
  <c r="Q352" i="11"/>
  <c r="G352" i="11"/>
  <c r="T352" i="11"/>
  <c r="R352" i="11"/>
  <c r="K352" i="11"/>
  <c r="AF352" i="11"/>
  <c r="P352" i="11"/>
  <c r="AD352" i="11"/>
  <c r="N352" i="11"/>
  <c r="S352" i="11"/>
  <c r="AB352" i="11"/>
  <c r="L352" i="11"/>
  <c r="Z352" i="11"/>
  <c r="J352" i="11"/>
  <c r="AA352" i="11"/>
  <c r="X352" i="11"/>
  <c r="H352" i="11"/>
  <c r="V352" i="11"/>
  <c r="F352" i="11"/>
  <c r="AB356" i="11"/>
  <c r="AH400" i="11"/>
  <c r="AM400" i="11" s="1"/>
  <c r="AN400" i="11" s="1"/>
  <c r="Q356" i="11"/>
  <c r="M356" i="11"/>
  <c r="U356" i="11"/>
  <c r="I356" i="11"/>
  <c r="AA356" i="11"/>
  <c r="N356" i="11"/>
  <c r="AD356" i="11"/>
  <c r="Y356" i="11"/>
  <c r="S356" i="11"/>
  <c r="L356" i="11"/>
  <c r="AF356" i="11"/>
  <c r="R356" i="11"/>
  <c r="Z356" i="11"/>
  <c r="G356" i="11"/>
  <c r="W356" i="11"/>
  <c r="P356" i="11"/>
  <c r="F356" i="11"/>
  <c r="V356" i="11"/>
  <c r="AG356" i="11"/>
  <c r="K356" i="11"/>
  <c r="AE356" i="11"/>
  <c r="T356" i="11"/>
  <c r="J356" i="11"/>
  <c r="AC356" i="11"/>
  <c r="O356" i="11"/>
  <c r="H356" i="11"/>
  <c r="X356" i="11"/>
  <c r="AF342" i="11"/>
  <c r="AH386" i="11"/>
  <c r="AM386" i="11" s="1"/>
  <c r="AN386" i="11" s="1"/>
  <c r="M342" i="11"/>
  <c r="I342" i="11"/>
  <c r="V342" i="11"/>
  <c r="AD342" i="11"/>
  <c r="K342" i="11"/>
  <c r="AA342" i="11"/>
  <c r="H342" i="11"/>
  <c r="X342" i="11"/>
  <c r="N342" i="11"/>
  <c r="F342" i="11"/>
  <c r="Z342" i="11"/>
  <c r="O342" i="11"/>
  <c r="AE342" i="11"/>
  <c r="L342" i="11"/>
  <c r="AB342" i="11"/>
  <c r="R342" i="11"/>
  <c r="J342" i="11"/>
  <c r="Y342" i="11"/>
  <c r="AG342" i="11"/>
  <c r="S342" i="11"/>
  <c r="P342" i="11"/>
  <c r="Q342" i="11"/>
  <c r="U342" i="11"/>
  <c r="AC342" i="11"/>
  <c r="G342" i="11"/>
  <c r="W342" i="11"/>
  <c r="T342" i="11"/>
  <c r="AE360" i="11"/>
  <c r="AH404" i="11"/>
  <c r="AM404" i="11" s="1"/>
  <c r="AN404" i="11" s="1"/>
  <c r="K360" i="11"/>
  <c r="AA360" i="11"/>
  <c r="AD360" i="11"/>
  <c r="N360" i="11"/>
  <c r="AC360" i="11"/>
  <c r="M360" i="11"/>
  <c r="X360" i="11"/>
  <c r="H360" i="11"/>
  <c r="Z360" i="11"/>
  <c r="J360" i="11"/>
  <c r="Y360" i="11"/>
  <c r="I360" i="11"/>
  <c r="T360" i="11"/>
  <c r="S360" i="11"/>
  <c r="G360" i="11"/>
  <c r="V360" i="11"/>
  <c r="F360" i="11"/>
  <c r="U360" i="11"/>
  <c r="AF360" i="11"/>
  <c r="P360" i="11"/>
  <c r="W360" i="11"/>
  <c r="O360" i="11"/>
  <c r="R360" i="11"/>
  <c r="AG360" i="11"/>
  <c r="Q360" i="11"/>
  <c r="AB360" i="11"/>
  <c r="L360" i="11"/>
  <c r="AH398" i="11"/>
  <c r="AM398" i="11" s="1"/>
  <c r="AN398" i="11" s="1"/>
  <c r="AC354" i="11"/>
  <c r="U354" i="11"/>
  <c r="M354" i="11"/>
  <c r="AB354" i="11"/>
  <c r="L354" i="11"/>
  <c r="W354" i="11"/>
  <c r="G354" i="11"/>
  <c r="V354" i="11"/>
  <c r="F354" i="11"/>
  <c r="X354" i="11"/>
  <c r="H354" i="11"/>
  <c r="S354" i="11"/>
  <c r="R354" i="11"/>
  <c r="Q354" i="11"/>
  <c r="T354" i="11"/>
  <c r="AE354" i="11"/>
  <c r="O354" i="11"/>
  <c r="AD354" i="11"/>
  <c r="N354" i="11"/>
  <c r="AG354" i="11"/>
  <c r="I354" i="11"/>
  <c r="AF354" i="11"/>
  <c r="P354" i="11"/>
  <c r="AA354" i="11"/>
  <c r="K354" i="11"/>
  <c r="Z354" i="11"/>
  <c r="J354" i="11"/>
  <c r="Y354" i="11"/>
  <c r="AH406" i="11"/>
  <c r="AM406" i="11" s="1"/>
  <c r="AN406" i="11" s="1"/>
  <c r="AD362" i="11"/>
  <c r="N362" i="11"/>
  <c r="AC362" i="11"/>
  <c r="M362" i="11"/>
  <c r="X362" i="11"/>
  <c r="H362" i="11"/>
  <c r="K362" i="11"/>
  <c r="S362" i="11"/>
  <c r="Z362" i="11"/>
  <c r="J362" i="11"/>
  <c r="Y362" i="11"/>
  <c r="I362" i="11"/>
  <c r="T362" i="11"/>
  <c r="AE362" i="11"/>
  <c r="W362" i="11"/>
  <c r="V362" i="11"/>
  <c r="F362" i="11"/>
  <c r="U362" i="11"/>
  <c r="AF362" i="11"/>
  <c r="P362" i="11"/>
  <c r="O362" i="11"/>
  <c r="G362" i="11"/>
  <c r="R362" i="11"/>
  <c r="AG362" i="11"/>
  <c r="Q362" i="11"/>
  <c r="AB362" i="11"/>
  <c r="L362" i="11"/>
  <c r="AA362" i="11"/>
  <c r="AG346" i="11"/>
  <c r="W346" i="11"/>
  <c r="AH390" i="11"/>
  <c r="AM390" i="11" s="1"/>
  <c r="AN390" i="11" s="1"/>
  <c r="I346" i="11"/>
  <c r="AB346" i="11"/>
  <c r="H346" i="11"/>
  <c r="J346" i="11"/>
  <c r="AC346" i="11"/>
  <c r="X346" i="11"/>
  <c r="AD346" i="11"/>
  <c r="F346" i="11"/>
  <c r="Y346" i="11"/>
  <c r="T346" i="11"/>
  <c r="Z346" i="11"/>
  <c r="K346" i="11"/>
  <c r="G346" i="11"/>
  <c r="AF346" i="11"/>
  <c r="L346" i="11"/>
  <c r="V346" i="11"/>
  <c r="AA346" i="11"/>
  <c r="U346" i="11"/>
  <c r="R346" i="11"/>
  <c r="N346" i="11"/>
  <c r="O346" i="11"/>
  <c r="P346" i="11"/>
  <c r="S346" i="11"/>
  <c r="Q346" i="11"/>
  <c r="M346" i="11"/>
  <c r="AE346" i="11"/>
  <c r="S358" i="11"/>
  <c r="AH402" i="11"/>
  <c r="AM402" i="11" s="1"/>
  <c r="AN402" i="11" s="1"/>
  <c r="AD358" i="11"/>
  <c r="N358" i="11"/>
  <c r="AC358" i="11"/>
  <c r="M358" i="11"/>
  <c r="X358" i="11"/>
  <c r="H358" i="11"/>
  <c r="K358" i="11"/>
  <c r="Z358" i="11"/>
  <c r="J358" i="11"/>
  <c r="Y358" i="11"/>
  <c r="I358" i="11"/>
  <c r="T358" i="11"/>
  <c r="AE358" i="11"/>
  <c r="W358" i="11"/>
  <c r="V358" i="11"/>
  <c r="F358" i="11"/>
  <c r="U358" i="11"/>
  <c r="AF358" i="11"/>
  <c r="P358" i="11"/>
  <c r="O358" i="11"/>
  <c r="G358" i="11"/>
  <c r="R358" i="11"/>
  <c r="AG358" i="11"/>
  <c r="Q358" i="11"/>
  <c r="AB358" i="11"/>
  <c r="L358" i="11"/>
  <c r="AA358" i="11"/>
  <c r="AH414" i="11"/>
  <c r="AM414" i="11" s="1"/>
  <c r="AN414" i="11" s="1"/>
  <c r="AD370" i="11"/>
  <c r="N370" i="11"/>
  <c r="AC370" i="11"/>
  <c r="M370" i="11"/>
  <c r="X370" i="11"/>
  <c r="H370" i="11"/>
  <c r="K370" i="11"/>
  <c r="Z370" i="11"/>
  <c r="J370" i="11"/>
  <c r="Y370" i="11"/>
  <c r="I370" i="11"/>
  <c r="T370" i="11"/>
  <c r="AE370" i="11"/>
  <c r="W370" i="11"/>
  <c r="S370" i="11"/>
  <c r="V370" i="11"/>
  <c r="F370" i="11"/>
  <c r="U370" i="11"/>
  <c r="AF370" i="11"/>
  <c r="P370" i="11"/>
  <c r="O370" i="11"/>
  <c r="G370" i="11"/>
  <c r="R370" i="11"/>
  <c r="AG370" i="11"/>
  <c r="Q370" i="11"/>
  <c r="AB370" i="11"/>
  <c r="L370" i="11"/>
  <c r="AA370" i="11"/>
  <c r="AH388" i="11"/>
  <c r="AM388" i="11" s="1"/>
  <c r="AN388" i="11" s="1"/>
  <c r="Z344" i="11"/>
  <c r="O344" i="11"/>
  <c r="P344" i="11"/>
  <c r="V344" i="11"/>
  <c r="I344" i="11"/>
  <c r="S344" i="11"/>
  <c r="T344" i="11"/>
  <c r="AA344" i="11"/>
  <c r="Y344" i="11"/>
  <c r="F344" i="11"/>
  <c r="G344" i="11"/>
  <c r="W344" i="11"/>
  <c r="H344" i="11"/>
  <c r="X344" i="11"/>
  <c r="U344" i="11"/>
  <c r="J344" i="11"/>
  <c r="K344" i="11"/>
  <c r="L344" i="11"/>
  <c r="AD344" i="11"/>
  <c r="AF344" i="11"/>
  <c r="N344" i="11"/>
  <c r="AE344" i="11"/>
  <c r="R344" i="11"/>
  <c r="AB344" i="11"/>
  <c r="M344" i="11"/>
  <c r="AC344" i="11"/>
  <c r="AG344" i="11"/>
  <c r="Q344" i="11"/>
  <c r="S366" i="11"/>
  <c r="AH410" i="11"/>
  <c r="AM410" i="11" s="1"/>
  <c r="AN410" i="11" s="1"/>
  <c r="AD366" i="11"/>
  <c r="N366" i="11"/>
  <c r="AC366" i="11"/>
  <c r="M366" i="11"/>
  <c r="X366" i="11"/>
  <c r="H366" i="11"/>
  <c r="K366" i="11"/>
  <c r="Z366" i="11"/>
  <c r="J366" i="11"/>
  <c r="Y366" i="11"/>
  <c r="I366" i="11"/>
  <c r="T366" i="11"/>
  <c r="AE366" i="11"/>
  <c r="W366" i="11"/>
  <c r="V366" i="11"/>
  <c r="F366" i="11"/>
  <c r="U366" i="11"/>
  <c r="AF366" i="11"/>
  <c r="P366" i="11"/>
  <c r="O366" i="11"/>
  <c r="G366" i="11"/>
  <c r="R366" i="11"/>
  <c r="AG366" i="11"/>
  <c r="Q366" i="11"/>
  <c r="AB366" i="11"/>
  <c r="L366" i="11"/>
  <c r="AA366" i="11"/>
  <c r="W348" i="11"/>
  <c r="AH392" i="11"/>
  <c r="AM392" i="11" s="1"/>
  <c r="AN392" i="11" s="1"/>
  <c r="AG348" i="11"/>
  <c r="G348" i="11"/>
  <c r="AF348" i="11"/>
  <c r="P348" i="11"/>
  <c r="Z348" i="11"/>
  <c r="F348" i="11"/>
  <c r="I348" i="11"/>
  <c r="AB348" i="11"/>
  <c r="L348" i="11"/>
  <c r="V348" i="11"/>
  <c r="K348" i="11"/>
  <c r="U348" i="11"/>
  <c r="X348" i="11"/>
  <c r="H348" i="11"/>
  <c r="N348" i="11"/>
  <c r="AA348" i="11"/>
  <c r="AC348" i="11"/>
  <c r="Y348" i="11"/>
  <c r="T348" i="11"/>
  <c r="AD348" i="11"/>
  <c r="J348" i="11"/>
  <c r="M348" i="11"/>
  <c r="R348" i="11"/>
  <c r="S348" i="11"/>
  <c r="Q348" i="11"/>
  <c r="O348" i="11"/>
  <c r="AE348" i="11"/>
  <c r="AF338" i="11"/>
  <c r="V338" i="11"/>
  <c r="R338" i="11"/>
  <c r="F338" i="11"/>
  <c r="S338" i="11"/>
  <c r="H338" i="11"/>
  <c r="X338" i="11"/>
  <c r="Y338" i="11"/>
  <c r="AG338" i="11"/>
  <c r="Q338" i="11"/>
  <c r="J338" i="11"/>
  <c r="G338" i="11"/>
  <c r="W338" i="11"/>
  <c r="L338" i="11"/>
  <c r="AB338" i="11"/>
  <c r="U338" i="11"/>
  <c r="AC338" i="11"/>
  <c r="M338" i="11"/>
  <c r="K338" i="11"/>
  <c r="AA338" i="11"/>
  <c r="P338" i="11"/>
  <c r="Z338" i="11"/>
  <c r="AD338" i="11"/>
  <c r="N338" i="11"/>
  <c r="I338" i="11"/>
  <c r="O338" i="11"/>
  <c r="AE338" i="11"/>
  <c r="T338" i="11"/>
  <c r="AF340" i="11"/>
  <c r="F340" i="11"/>
  <c r="V340" i="11"/>
  <c r="R340" i="11"/>
  <c r="G340" i="11"/>
  <c r="W340" i="11"/>
  <c r="P340" i="11"/>
  <c r="J340" i="11"/>
  <c r="Y340" i="11"/>
  <c r="AG340" i="11"/>
  <c r="N340" i="11"/>
  <c r="K340" i="11"/>
  <c r="AA340" i="11"/>
  <c r="T340" i="11"/>
  <c r="U340" i="11"/>
  <c r="AC340" i="11"/>
  <c r="Q340" i="11"/>
  <c r="O340" i="11"/>
  <c r="AE340" i="11"/>
  <c r="H340" i="11"/>
  <c r="X340" i="11"/>
  <c r="I340" i="11"/>
  <c r="Z340" i="11"/>
  <c r="AD340" i="11"/>
  <c r="M340" i="11"/>
  <c r="S340" i="11"/>
  <c r="L340" i="11"/>
  <c r="AB340" i="11"/>
  <c r="AG350" i="11"/>
  <c r="W350" i="11"/>
  <c r="M350" i="11"/>
  <c r="AH394" i="11"/>
  <c r="AM394" i="11" s="1"/>
  <c r="AN394" i="11" s="1"/>
  <c r="AE350" i="11"/>
  <c r="U350" i="11"/>
  <c r="I350" i="11"/>
  <c r="Y350" i="11"/>
  <c r="O350" i="11"/>
  <c r="G350" i="11"/>
  <c r="AC350" i="11"/>
  <c r="Q350" i="11"/>
  <c r="AB350" i="11"/>
  <c r="L350" i="11"/>
  <c r="Z350" i="11"/>
  <c r="J350" i="11"/>
  <c r="AA350" i="11"/>
  <c r="X350" i="11"/>
  <c r="H350" i="11"/>
  <c r="V350" i="11"/>
  <c r="F350" i="11"/>
  <c r="T350" i="11"/>
  <c r="R350" i="11"/>
  <c r="K350" i="11"/>
  <c r="AF350" i="11"/>
  <c r="P350" i="11"/>
  <c r="AD350" i="11"/>
  <c r="N350" i="11"/>
  <c r="S350" i="11"/>
  <c r="AE364" i="11"/>
  <c r="AH408" i="11"/>
  <c r="AM408" i="11" s="1"/>
  <c r="AN408" i="11" s="1"/>
  <c r="K364" i="11"/>
  <c r="AA364" i="11"/>
  <c r="O364" i="11"/>
  <c r="Z364" i="11"/>
  <c r="J364" i="11"/>
  <c r="Y364" i="11"/>
  <c r="I364" i="11"/>
  <c r="T364" i="11"/>
  <c r="S364" i="11"/>
  <c r="W364" i="11"/>
  <c r="V364" i="11"/>
  <c r="F364" i="11"/>
  <c r="U364" i="11"/>
  <c r="AF364" i="11"/>
  <c r="P364" i="11"/>
  <c r="R364" i="11"/>
  <c r="AG364" i="11"/>
  <c r="Q364" i="11"/>
  <c r="AB364" i="11"/>
  <c r="L364" i="11"/>
  <c r="AD364" i="11"/>
  <c r="N364" i="11"/>
  <c r="AC364" i="11"/>
  <c r="M364" i="11"/>
  <c r="X364" i="11"/>
  <c r="H364" i="11"/>
  <c r="G364" i="11"/>
  <c r="AG336" i="11"/>
  <c r="O336" i="11"/>
  <c r="AE336" i="11"/>
  <c r="N336" i="11"/>
  <c r="T336" i="11"/>
  <c r="R336" i="11"/>
  <c r="M336" i="11"/>
  <c r="AC336" i="11"/>
  <c r="S336" i="11"/>
  <c r="V336" i="11"/>
  <c r="H336" i="11"/>
  <c r="X336" i="11"/>
  <c r="Z336" i="11"/>
  <c r="Q336" i="11"/>
  <c r="G336" i="11"/>
  <c r="W336" i="11"/>
  <c r="AD336" i="11"/>
  <c r="L336" i="11"/>
  <c r="AB336" i="11"/>
  <c r="U336" i="11"/>
  <c r="K336" i="11"/>
  <c r="AA336" i="11"/>
  <c r="F336" i="11"/>
  <c r="P336" i="11"/>
  <c r="AF336" i="11"/>
  <c r="J336" i="11"/>
  <c r="I336" i="11"/>
  <c r="Y336" i="11"/>
  <c r="B98" i="6"/>
  <c r="B109" i="6"/>
  <c r="B108" i="6"/>
  <c r="B107" i="6"/>
  <c r="B106" i="6"/>
  <c r="B105" i="6"/>
  <c r="B104" i="6"/>
  <c r="B103" i="6"/>
  <c r="B102" i="6"/>
  <c r="B101" i="6"/>
  <c r="B100" i="6"/>
  <c r="B99" i="6"/>
  <c r="B97" i="6"/>
  <c r="B96" i="6"/>
  <c r="B95" i="6"/>
  <c r="B94" i="6"/>
  <c r="B93" i="6"/>
  <c r="AE38" i="9"/>
  <c r="C160" i="9"/>
  <c r="D160" i="9" s="1"/>
  <c r="E160" i="9" s="1"/>
  <c r="F160" i="9" s="1"/>
  <c r="G160" i="9" s="1"/>
  <c r="AJ134" i="9"/>
  <c r="AI134" i="9"/>
  <c r="AH134" i="9"/>
  <c r="AG134" i="9"/>
  <c r="AF134" i="9"/>
  <c r="AE134" i="9"/>
  <c r="AJ128" i="9"/>
  <c r="AI128" i="9"/>
  <c r="AH128" i="9"/>
  <c r="AG128" i="9"/>
  <c r="AF128" i="9"/>
  <c r="AE128" i="9"/>
  <c r="AJ122" i="9"/>
  <c r="AI122" i="9"/>
  <c r="AH122" i="9"/>
  <c r="AG122" i="9"/>
  <c r="AF122" i="9"/>
  <c r="AE122" i="9"/>
  <c r="AJ116" i="9"/>
  <c r="AI116" i="9"/>
  <c r="AH116" i="9"/>
  <c r="AG116" i="9"/>
  <c r="AF116" i="9"/>
  <c r="AE116" i="9"/>
  <c r="AJ110" i="9"/>
  <c r="AI110" i="9"/>
  <c r="AH110" i="9"/>
  <c r="AG110" i="9"/>
  <c r="AF110" i="9"/>
  <c r="AE110" i="9"/>
  <c r="AJ104" i="9"/>
  <c r="AI104" i="9"/>
  <c r="AH104" i="9"/>
  <c r="AG104" i="9"/>
  <c r="AF104" i="9"/>
  <c r="AE104" i="9"/>
  <c r="AJ98" i="9"/>
  <c r="AI98" i="9"/>
  <c r="AH98" i="9"/>
  <c r="AG98" i="9"/>
  <c r="AF98" i="9"/>
  <c r="AE98" i="9"/>
  <c r="AJ92" i="9"/>
  <c r="AI92" i="9"/>
  <c r="AH92" i="9"/>
  <c r="AG92" i="9"/>
  <c r="AF92" i="9"/>
  <c r="AE92" i="9"/>
  <c r="AJ86" i="9"/>
  <c r="AI86" i="9"/>
  <c r="AH86" i="9"/>
  <c r="AG86" i="9"/>
  <c r="AF86" i="9"/>
  <c r="AE86" i="9"/>
  <c r="AJ80" i="9"/>
  <c r="AI80" i="9"/>
  <c r="AH80" i="9"/>
  <c r="AG80" i="9"/>
  <c r="AF80" i="9"/>
  <c r="AE80" i="9"/>
  <c r="AJ74" i="9"/>
  <c r="AI74" i="9"/>
  <c r="AH74" i="9"/>
  <c r="AG74" i="9"/>
  <c r="AF74" i="9"/>
  <c r="AE74" i="9"/>
  <c r="AI68" i="9"/>
  <c r="AH68" i="9"/>
  <c r="AF68" i="9"/>
  <c r="AE68" i="9"/>
  <c r="AI62" i="9"/>
  <c r="AH62" i="9"/>
  <c r="AF62" i="9"/>
  <c r="AE62" i="9"/>
  <c r="AI56" i="9"/>
  <c r="AH56" i="9"/>
  <c r="AF56" i="9"/>
  <c r="AE56" i="9"/>
  <c r="AI50" i="9"/>
  <c r="AH50" i="9"/>
  <c r="AF50" i="9"/>
  <c r="AE50" i="9"/>
  <c r="AM51" i="9" s="1"/>
  <c r="AG50" i="9" s="1"/>
  <c r="AI44" i="9"/>
  <c r="AH44" i="9"/>
  <c r="AF44" i="9"/>
  <c r="AE44" i="9"/>
  <c r="AI38" i="9"/>
  <c r="AH38" i="9"/>
  <c r="AF38" i="9"/>
  <c r="AI32" i="9"/>
  <c r="AH32" i="9"/>
  <c r="AF32" i="9"/>
  <c r="AE32" i="9"/>
  <c r="AI26" i="9"/>
  <c r="AH26" i="9"/>
  <c r="AF26" i="9"/>
  <c r="AE26" i="9"/>
  <c r="AI20" i="9"/>
  <c r="AH20" i="9"/>
  <c r="AF20" i="9"/>
  <c r="AE20" i="9"/>
  <c r="AM15" i="9"/>
  <c r="AI133" i="3"/>
  <c r="AH133" i="3"/>
  <c r="AF133" i="3"/>
  <c r="AE133" i="3"/>
  <c r="AI127" i="3"/>
  <c r="AH127" i="3"/>
  <c r="AF127" i="3"/>
  <c r="AE127" i="3"/>
  <c r="AI121" i="3"/>
  <c r="AH121" i="3"/>
  <c r="AF121" i="3"/>
  <c r="AE121" i="3"/>
  <c r="AI115" i="3"/>
  <c r="AH115" i="3"/>
  <c r="AF115" i="3"/>
  <c r="AE115" i="3"/>
  <c r="AI109" i="3"/>
  <c r="AH109" i="3"/>
  <c r="AF109" i="3"/>
  <c r="AE109" i="3"/>
  <c r="AI103" i="3"/>
  <c r="AH103" i="3"/>
  <c r="AF103" i="3"/>
  <c r="AE103" i="3"/>
  <c r="AI97" i="3"/>
  <c r="AH97" i="3"/>
  <c r="AF97" i="3"/>
  <c r="AE97" i="3"/>
  <c r="AI91" i="3"/>
  <c r="AH91" i="3"/>
  <c r="AF91" i="3"/>
  <c r="AE91" i="3"/>
  <c r="AI85" i="3"/>
  <c r="AH85" i="3"/>
  <c r="AF85" i="3"/>
  <c r="AE85" i="3"/>
  <c r="AI79" i="3"/>
  <c r="AH79" i="3"/>
  <c r="AF79" i="3"/>
  <c r="AE79" i="3"/>
  <c r="AI73" i="3"/>
  <c r="AH73" i="3"/>
  <c r="AF73" i="3"/>
  <c r="AE73" i="3"/>
  <c r="AI67" i="3"/>
  <c r="AH67" i="3"/>
  <c r="AF67" i="3"/>
  <c r="AE67" i="3"/>
  <c r="AI61" i="3"/>
  <c r="AH61" i="3"/>
  <c r="AF61" i="3"/>
  <c r="AE61" i="3"/>
  <c r="AI55" i="3"/>
  <c r="AH55" i="3"/>
  <c r="AF55" i="3"/>
  <c r="AE55" i="3"/>
  <c r="AI49" i="3"/>
  <c r="AH49" i="3"/>
  <c r="AF49" i="3"/>
  <c r="AE49" i="3"/>
  <c r="AI43" i="3"/>
  <c r="AH43" i="3"/>
  <c r="AF43" i="3"/>
  <c r="AE43" i="3"/>
  <c r="AI37" i="3"/>
  <c r="AH37" i="3"/>
  <c r="AF37" i="3"/>
  <c r="AE37" i="3"/>
  <c r="AI31" i="3"/>
  <c r="AH31" i="3"/>
  <c r="AF31" i="3"/>
  <c r="AE31" i="3"/>
  <c r="AI25" i="3"/>
  <c r="AH25" i="3"/>
  <c r="AF25" i="3"/>
  <c r="AE25" i="3"/>
  <c r="AH19" i="3"/>
  <c r="AE19" i="3"/>
  <c r="AI19" i="3"/>
  <c r="AF19" i="3"/>
  <c r="AS250" i="11" l="1"/>
  <c r="AR250" i="11" s="1"/>
  <c r="AS326" i="11"/>
  <c r="AR326" i="11" s="1"/>
  <c r="AS300" i="11"/>
  <c r="AR300" i="11" s="1"/>
  <c r="AS318" i="11"/>
  <c r="AR318" i="11" s="1"/>
  <c r="AS316" i="11"/>
  <c r="AR316" i="11" s="1"/>
  <c r="AS306" i="11"/>
  <c r="AR306" i="11" s="1"/>
  <c r="AS324" i="11"/>
  <c r="AR324" i="11" s="1"/>
  <c r="AS314" i="11"/>
  <c r="AR314" i="11" s="1"/>
  <c r="AS298" i="11"/>
  <c r="AR298" i="11" s="1"/>
  <c r="AS252" i="11"/>
  <c r="AR252" i="11" s="1"/>
  <c r="AS302" i="11"/>
  <c r="AR302" i="11" s="1"/>
  <c r="AS304" i="11"/>
  <c r="AR304" i="11" s="1"/>
  <c r="AS310" i="11"/>
  <c r="AR310" i="11" s="1"/>
  <c r="AS322" i="11"/>
  <c r="AR322" i="11" s="1"/>
  <c r="AS308" i="11"/>
  <c r="AR308" i="11" s="1"/>
  <c r="AS312" i="11"/>
  <c r="AR312" i="11" s="1"/>
  <c r="AS320" i="11"/>
  <c r="AR320" i="11" s="1"/>
  <c r="AR248" i="11"/>
  <c r="AO296" i="11"/>
  <c r="AH296" i="11"/>
  <c r="AM296" i="11" s="1"/>
  <c r="AN296" i="11" s="1"/>
  <c r="AI339" i="11"/>
  <c r="AP340" i="11" s="1"/>
  <c r="AT340" i="11" s="1"/>
  <c r="AH339" i="11"/>
  <c r="AI365" i="11"/>
  <c r="AP366" i="11" s="1"/>
  <c r="AT366" i="11" s="1"/>
  <c r="AH365" i="11"/>
  <c r="AO366" i="11" s="1"/>
  <c r="AI351" i="11"/>
  <c r="AP352" i="11" s="1"/>
  <c r="AT352" i="11" s="1"/>
  <c r="AH351" i="11"/>
  <c r="AO352" i="11" s="1"/>
  <c r="AI349" i="11"/>
  <c r="AP350" i="11" s="1"/>
  <c r="AT350" i="11" s="1"/>
  <c r="AH349" i="11"/>
  <c r="AO350" i="11" s="1"/>
  <c r="AI347" i="11"/>
  <c r="AP348" i="11" s="1"/>
  <c r="AT348" i="11" s="1"/>
  <c r="AH347" i="11"/>
  <c r="AO348" i="11" s="1"/>
  <c r="AI361" i="11"/>
  <c r="AP362" i="11" s="1"/>
  <c r="AT362" i="11" s="1"/>
  <c r="AH361" i="11"/>
  <c r="AO362" i="11" s="1"/>
  <c r="AI355" i="11"/>
  <c r="AP356" i="11" s="1"/>
  <c r="AT356" i="11" s="1"/>
  <c r="AH355" i="11"/>
  <c r="AO356" i="11" s="1"/>
  <c r="AI367" i="11"/>
  <c r="AP368" i="11" s="1"/>
  <c r="AT368" i="11" s="1"/>
  <c r="AH367" i="11"/>
  <c r="AO368" i="11" s="1"/>
  <c r="AI369" i="11"/>
  <c r="AP370" i="11" s="1"/>
  <c r="AT370" i="11" s="1"/>
  <c r="AH369" i="11"/>
  <c r="AO370" i="11" s="1"/>
  <c r="AI353" i="11"/>
  <c r="AP354" i="11" s="1"/>
  <c r="AT354" i="11" s="1"/>
  <c r="AH353" i="11"/>
  <c r="AO354" i="11" s="1"/>
  <c r="AI359" i="11"/>
  <c r="AP360" i="11" s="1"/>
  <c r="AT360" i="11" s="1"/>
  <c r="AH359" i="11"/>
  <c r="AO360" i="11" s="1"/>
  <c r="AI335" i="11"/>
  <c r="AP336" i="11" s="1"/>
  <c r="AT336" i="11" s="1"/>
  <c r="AH335" i="11"/>
  <c r="AI343" i="11"/>
  <c r="AP344" i="11" s="1"/>
  <c r="AT344" i="11" s="1"/>
  <c r="AH343" i="11"/>
  <c r="AO344" i="11" s="1"/>
  <c r="AI363" i="11"/>
  <c r="AP364" i="11" s="1"/>
  <c r="AT364" i="11" s="1"/>
  <c r="AH363" i="11"/>
  <c r="AO364" i="11" s="1"/>
  <c r="AI337" i="11"/>
  <c r="AP338" i="11" s="1"/>
  <c r="AT338" i="11" s="1"/>
  <c r="AH337" i="11"/>
  <c r="AI357" i="11"/>
  <c r="AP358" i="11" s="1"/>
  <c r="AT358" i="11" s="1"/>
  <c r="AH357" i="11"/>
  <c r="AO358" i="11" s="1"/>
  <c r="AI345" i="11"/>
  <c r="AP346" i="11" s="1"/>
  <c r="AT346" i="11" s="1"/>
  <c r="AH345" i="11"/>
  <c r="AO346" i="11" s="1"/>
  <c r="AI341" i="11"/>
  <c r="AP342" i="11" s="1"/>
  <c r="AT342" i="11" s="1"/>
  <c r="AH341" i="11"/>
  <c r="AO342" i="11" s="1"/>
  <c r="AH294" i="11"/>
  <c r="AM294" i="11" s="1"/>
  <c r="AN294" i="11" s="1"/>
  <c r="AO294" i="11"/>
  <c r="AO292" i="11"/>
  <c r="AS292" i="11" s="1"/>
  <c r="AH292" i="11"/>
  <c r="AM292" i="11" s="1"/>
  <c r="AN292" i="11" s="1"/>
  <c r="AG394" i="11"/>
  <c r="AH438" i="11"/>
  <c r="AM438" i="11" s="1"/>
  <c r="AN438" i="11" s="1"/>
  <c r="AD394" i="11"/>
  <c r="V394" i="11"/>
  <c r="N394" i="11"/>
  <c r="F394" i="11"/>
  <c r="AB394" i="11"/>
  <c r="T394" i="11"/>
  <c r="L394" i="11"/>
  <c r="Z394" i="11"/>
  <c r="R394" i="11"/>
  <c r="J394" i="11"/>
  <c r="AF394" i="11"/>
  <c r="X394" i="11"/>
  <c r="P394" i="11"/>
  <c r="H394" i="11"/>
  <c r="G394" i="11"/>
  <c r="W394" i="11"/>
  <c r="M394" i="11"/>
  <c r="AC394" i="11"/>
  <c r="K394" i="11"/>
  <c r="AA394" i="11"/>
  <c r="Q394" i="11"/>
  <c r="O394" i="11"/>
  <c r="AE394" i="11"/>
  <c r="U394" i="11"/>
  <c r="S394" i="11"/>
  <c r="I394" i="11"/>
  <c r="Y394" i="11"/>
  <c r="N384" i="11"/>
  <c r="J384" i="11"/>
  <c r="V384" i="11"/>
  <c r="AE384" i="11"/>
  <c r="Q384" i="11"/>
  <c r="AG384" i="11"/>
  <c r="K384" i="11"/>
  <c r="AA384" i="11"/>
  <c r="P384" i="11"/>
  <c r="F384" i="11"/>
  <c r="X384" i="11"/>
  <c r="AF384" i="11"/>
  <c r="U384" i="11"/>
  <c r="O384" i="11"/>
  <c r="H384" i="11"/>
  <c r="T384" i="11"/>
  <c r="AB384" i="11"/>
  <c r="I384" i="11"/>
  <c r="Y384" i="11"/>
  <c r="S384" i="11"/>
  <c r="R384" i="11"/>
  <c r="L384" i="11"/>
  <c r="Z384" i="11"/>
  <c r="AD384" i="11"/>
  <c r="M384" i="11"/>
  <c r="AC384" i="11"/>
  <c r="G384" i="11"/>
  <c r="W384" i="11"/>
  <c r="AH436" i="11"/>
  <c r="AM436" i="11" s="1"/>
  <c r="AN436" i="11" s="1"/>
  <c r="V392" i="11"/>
  <c r="AF392" i="11"/>
  <c r="Z392" i="11"/>
  <c r="R392" i="11"/>
  <c r="AD392" i="11"/>
  <c r="S392" i="11"/>
  <c r="U392" i="11"/>
  <c r="AG392" i="11"/>
  <c r="T392" i="11"/>
  <c r="G392" i="11"/>
  <c r="W392" i="11"/>
  <c r="I392" i="11"/>
  <c r="Y392" i="11"/>
  <c r="P392" i="11"/>
  <c r="AB392" i="11"/>
  <c r="K392" i="11"/>
  <c r="AA392" i="11"/>
  <c r="M392" i="11"/>
  <c r="AC392" i="11"/>
  <c r="N392" i="11"/>
  <c r="O392" i="11"/>
  <c r="AE392" i="11"/>
  <c r="Q392" i="11"/>
  <c r="J392" i="11"/>
  <c r="H392" i="11"/>
  <c r="F392" i="11"/>
  <c r="L392" i="11"/>
  <c r="X392" i="11"/>
  <c r="S402" i="11"/>
  <c r="AH446" i="11"/>
  <c r="AM446" i="11" s="1"/>
  <c r="AN446" i="11" s="1"/>
  <c r="V402" i="11"/>
  <c r="F402" i="11"/>
  <c r="U402" i="11"/>
  <c r="AF402" i="11"/>
  <c r="P402" i="11"/>
  <c r="O402" i="11"/>
  <c r="G402" i="11"/>
  <c r="R402" i="11"/>
  <c r="AG402" i="11"/>
  <c r="Q402" i="11"/>
  <c r="AB402" i="11"/>
  <c r="L402" i="11"/>
  <c r="AA402" i="11"/>
  <c r="AD402" i="11"/>
  <c r="N402" i="11"/>
  <c r="AC402" i="11"/>
  <c r="M402" i="11"/>
  <c r="X402" i="11"/>
  <c r="H402" i="11"/>
  <c r="K402" i="11"/>
  <c r="Z402" i="11"/>
  <c r="J402" i="11"/>
  <c r="Y402" i="11"/>
  <c r="I402" i="11"/>
  <c r="T402" i="11"/>
  <c r="AE402" i="11"/>
  <c r="W402" i="11"/>
  <c r="AE404" i="11"/>
  <c r="AH448" i="11"/>
  <c r="AM448" i="11" s="1"/>
  <c r="AN448" i="11" s="1"/>
  <c r="K404" i="11"/>
  <c r="AA404" i="11"/>
  <c r="AD404" i="11"/>
  <c r="N404" i="11"/>
  <c r="AC404" i="11"/>
  <c r="M404" i="11"/>
  <c r="X404" i="11"/>
  <c r="H404" i="11"/>
  <c r="W404" i="11"/>
  <c r="Z404" i="11"/>
  <c r="J404" i="11"/>
  <c r="Y404" i="11"/>
  <c r="I404" i="11"/>
  <c r="T404" i="11"/>
  <c r="S404" i="11"/>
  <c r="V404" i="11"/>
  <c r="F404" i="11"/>
  <c r="U404" i="11"/>
  <c r="AF404" i="11"/>
  <c r="P404" i="11"/>
  <c r="O404" i="11"/>
  <c r="R404" i="11"/>
  <c r="AG404" i="11"/>
  <c r="Q404" i="11"/>
  <c r="AB404" i="11"/>
  <c r="L404" i="11"/>
  <c r="G404" i="11"/>
  <c r="AE386" i="11"/>
  <c r="AH430" i="11"/>
  <c r="AM430" i="11" s="1"/>
  <c r="AN430" i="11" s="1"/>
  <c r="L386" i="11"/>
  <c r="P386" i="11"/>
  <c r="V386" i="11"/>
  <c r="U386" i="11"/>
  <c r="S386" i="11"/>
  <c r="J386" i="11"/>
  <c r="R386" i="11"/>
  <c r="X386" i="11"/>
  <c r="AF386" i="11"/>
  <c r="I386" i="11"/>
  <c r="Y386" i="11"/>
  <c r="G386" i="11"/>
  <c r="W386" i="11"/>
  <c r="F386" i="11"/>
  <c r="N386" i="11"/>
  <c r="T386" i="11"/>
  <c r="AB386" i="11"/>
  <c r="M386" i="11"/>
  <c r="AC386" i="11"/>
  <c r="K386" i="11"/>
  <c r="AA386" i="11"/>
  <c r="H386" i="11"/>
  <c r="Z386" i="11"/>
  <c r="AD386" i="11"/>
  <c r="Q386" i="11"/>
  <c r="AG386" i="11"/>
  <c r="O386" i="11"/>
  <c r="AH444" i="11"/>
  <c r="AM444" i="11" s="1"/>
  <c r="AN444" i="11" s="1"/>
  <c r="AC400" i="11"/>
  <c r="T400" i="11"/>
  <c r="L400" i="11"/>
  <c r="AA400" i="11"/>
  <c r="R400" i="11"/>
  <c r="J400" i="11"/>
  <c r="X400" i="11"/>
  <c r="P400" i="11"/>
  <c r="H400" i="11"/>
  <c r="AF400" i="11"/>
  <c r="V400" i="11"/>
  <c r="N400" i="11"/>
  <c r="F400" i="11"/>
  <c r="G400" i="11"/>
  <c r="W400" i="11"/>
  <c r="U400" i="11"/>
  <c r="K400" i="11"/>
  <c r="AB400" i="11"/>
  <c r="I400" i="11"/>
  <c r="Y400" i="11"/>
  <c r="AD400" i="11"/>
  <c r="O400" i="11"/>
  <c r="AG400" i="11"/>
  <c r="M400" i="11"/>
  <c r="AE400" i="11"/>
  <c r="Z400" i="11"/>
  <c r="S400" i="11"/>
  <c r="Q400" i="11"/>
  <c r="AH450" i="11"/>
  <c r="AM450" i="11" s="1"/>
  <c r="AN450" i="11" s="1"/>
  <c r="V406" i="11"/>
  <c r="F406" i="11"/>
  <c r="U406" i="11"/>
  <c r="AF406" i="11"/>
  <c r="P406" i="11"/>
  <c r="O406" i="11"/>
  <c r="G406" i="11"/>
  <c r="S406" i="11"/>
  <c r="R406" i="11"/>
  <c r="AG406" i="11"/>
  <c r="Q406" i="11"/>
  <c r="AB406" i="11"/>
  <c r="L406" i="11"/>
  <c r="AA406" i="11"/>
  <c r="AD406" i="11"/>
  <c r="N406" i="11"/>
  <c r="AC406" i="11"/>
  <c r="M406" i="11"/>
  <c r="X406" i="11"/>
  <c r="H406" i="11"/>
  <c r="K406" i="11"/>
  <c r="Z406" i="11"/>
  <c r="J406" i="11"/>
  <c r="Y406" i="11"/>
  <c r="I406" i="11"/>
  <c r="T406" i="11"/>
  <c r="AE406" i="11"/>
  <c r="W406" i="11"/>
  <c r="AG398" i="11"/>
  <c r="AH442" i="11"/>
  <c r="AM442" i="11" s="1"/>
  <c r="AN442" i="11" s="1"/>
  <c r="AB398" i="11"/>
  <c r="T398" i="11"/>
  <c r="L398" i="11"/>
  <c r="Z398" i="11"/>
  <c r="R398" i="11"/>
  <c r="J398" i="11"/>
  <c r="AF398" i="11"/>
  <c r="X398" i="11"/>
  <c r="P398" i="11"/>
  <c r="H398" i="11"/>
  <c r="AD398" i="11"/>
  <c r="V398" i="11"/>
  <c r="N398" i="11"/>
  <c r="F398" i="11"/>
  <c r="O398" i="11"/>
  <c r="AE398" i="11"/>
  <c r="M398" i="11"/>
  <c r="AC398" i="11"/>
  <c r="S398" i="11"/>
  <c r="Q398" i="11"/>
  <c r="G398" i="11"/>
  <c r="W398" i="11"/>
  <c r="U398" i="11"/>
  <c r="K398" i="11"/>
  <c r="AA398" i="11"/>
  <c r="I398" i="11"/>
  <c r="Y398" i="11"/>
  <c r="T382" i="11"/>
  <c r="AE382" i="11"/>
  <c r="H382" i="11"/>
  <c r="M382" i="11"/>
  <c r="AC382" i="11"/>
  <c r="S382" i="11"/>
  <c r="Z382" i="11"/>
  <c r="AD382" i="11"/>
  <c r="J382" i="11"/>
  <c r="R382" i="11"/>
  <c r="Q382" i="11"/>
  <c r="AG382" i="11"/>
  <c r="G382" i="11"/>
  <c r="W382" i="11"/>
  <c r="V382" i="11"/>
  <c r="AF382" i="11"/>
  <c r="F382" i="11"/>
  <c r="N382" i="11"/>
  <c r="U382" i="11"/>
  <c r="K382" i="11"/>
  <c r="AA382" i="11"/>
  <c r="X382" i="11"/>
  <c r="AB382" i="11"/>
  <c r="L382" i="11"/>
  <c r="P382" i="11"/>
  <c r="I382" i="11"/>
  <c r="Y382" i="11"/>
  <c r="O382" i="11"/>
  <c r="S410" i="11"/>
  <c r="AH454" i="11"/>
  <c r="AM454" i="11" s="1"/>
  <c r="AN454" i="11" s="1"/>
  <c r="AD410" i="11"/>
  <c r="N410" i="11"/>
  <c r="AC410" i="11"/>
  <c r="M410" i="11"/>
  <c r="X410" i="11"/>
  <c r="H410" i="11"/>
  <c r="K410" i="11"/>
  <c r="Z410" i="11"/>
  <c r="J410" i="11"/>
  <c r="Y410" i="11"/>
  <c r="I410" i="11"/>
  <c r="T410" i="11"/>
  <c r="AE410" i="11"/>
  <c r="W410" i="11"/>
  <c r="V410" i="11"/>
  <c r="F410" i="11"/>
  <c r="U410" i="11"/>
  <c r="AF410" i="11"/>
  <c r="P410" i="11"/>
  <c r="O410" i="11"/>
  <c r="G410" i="11"/>
  <c r="R410" i="11"/>
  <c r="AG410" i="11"/>
  <c r="Q410" i="11"/>
  <c r="AB410" i="11"/>
  <c r="L410" i="11"/>
  <c r="AA410" i="11"/>
  <c r="AE412" i="11"/>
  <c r="AH456" i="11"/>
  <c r="AM456" i="11" s="1"/>
  <c r="AN456" i="11" s="1"/>
  <c r="K412" i="11"/>
  <c r="AA412" i="11"/>
  <c r="V412" i="11"/>
  <c r="F412" i="11"/>
  <c r="U412" i="11"/>
  <c r="AF412" i="11"/>
  <c r="P412" i="11"/>
  <c r="W412" i="11"/>
  <c r="O412" i="11"/>
  <c r="R412" i="11"/>
  <c r="AG412" i="11"/>
  <c r="Q412" i="11"/>
  <c r="AB412" i="11"/>
  <c r="L412" i="11"/>
  <c r="AD412" i="11"/>
  <c r="N412" i="11"/>
  <c r="AC412" i="11"/>
  <c r="M412" i="11"/>
  <c r="X412" i="11"/>
  <c r="H412" i="11"/>
  <c r="Z412" i="11"/>
  <c r="J412" i="11"/>
  <c r="Y412" i="11"/>
  <c r="I412" i="11"/>
  <c r="T412" i="11"/>
  <c r="S412" i="11"/>
  <c r="G412" i="11"/>
  <c r="AH432" i="11"/>
  <c r="AM432" i="11" s="1"/>
  <c r="AN432" i="11" s="1"/>
  <c r="J388" i="11"/>
  <c r="U388" i="11"/>
  <c r="R388" i="11"/>
  <c r="I388" i="11"/>
  <c r="AA388" i="11"/>
  <c r="K388" i="11"/>
  <c r="V388" i="11"/>
  <c r="X388" i="11"/>
  <c r="M388" i="11"/>
  <c r="N388" i="11"/>
  <c r="W388" i="11"/>
  <c r="G388" i="11"/>
  <c r="AB388" i="11"/>
  <c r="AC388" i="11"/>
  <c r="P388" i="11"/>
  <c r="T388" i="11"/>
  <c r="F388" i="11"/>
  <c r="S388" i="11"/>
  <c r="L388" i="11"/>
  <c r="AG388" i="11"/>
  <c r="AF388" i="11"/>
  <c r="AD388" i="11"/>
  <c r="Z388" i="11"/>
  <c r="H388" i="11"/>
  <c r="Y388" i="11"/>
  <c r="AE388" i="11"/>
  <c r="O388" i="11"/>
  <c r="Q388" i="11"/>
  <c r="AE380" i="11"/>
  <c r="AB380" i="11"/>
  <c r="I380" i="11"/>
  <c r="Y380" i="11"/>
  <c r="J380" i="11"/>
  <c r="Z380" i="11"/>
  <c r="K380" i="11"/>
  <c r="AA380" i="11"/>
  <c r="X380" i="11"/>
  <c r="M380" i="11"/>
  <c r="AC380" i="11"/>
  <c r="N380" i="11"/>
  <c r="AD380" i="11"/>
  <c r="O380" i="11"/>
  <c r="T380" i="11"/>
  <c r="L380" i="11"/>
  <c r="Q380" i="11"/>
  <c r="AG380" i="11"/>
  <c r="R380" i="11"/>
  <c r="S380" i="11"/>
  <c r="H380" i="11"/>
  <c r="AF380" i="11"/>
  <c r="U380" i="11"/>
  <c r="F380" i="11"/>
  <c r="V380" i="11"/>
  <c r="G380" i="11"/>
  <c r="W380" i="11"/>
  <c r="P380" i="11"/>
  <c r="AE408" i="11"/>
  <c r="AH452" i="11"/>
  <c r="AM452" i="11" s="1"/>
  <c r="AN452" i="11" s="1"/>
  <c r="K408" i="11"/>
  <c r="AA408" i="11"/>
  <c r="O408" i="11"/>
  <c r="Z408" i="11"/>
  <c r="J408" i="11"/>
  <c r="Y408" i="11"/>
  <c r="I408" i="11"/>
  <c r="T408" i="11"/>
  <c r="S408" i="11"/>
  <c r="V408" i="11"/>
  <c r="F408" i="11"/>
  <c r="U408" i="11"/>
  <c r="AF408" i="11"/>
  <c r="P408" i="11"/>
  <c r="G408" i="11"/>
  <c r="R408" i="11"/>
  <c r="AG408" i="11"/>
  <c r="Q408" i="11"/>
  <c r="AB408" i="11"/>
  <c r="L408" i="11"/>
  <c r="W408" i="11"/>
  <c r="AD408" i="11"/>
  <c r="N408" i="11"/>
  <c r="AC408" i="11"/>
  <c r="M408" i="11"/>
  <c r="X408" i="11"/>
  <c r="H408" i="11"/>
  <c r="AH458" i="11"/>
  <c r="AM458" i="11" s="1"/>
  <c r="AN458" i="11" s="1"/>
  <c r="V414" i="11"/>
  <c r="F414" i="11"/>
  <c r="U414" i="11"/>
  <c r="AF414" i="11"/>
  <c r="P414" i="11"/>
  <c r="O414" i="11"/>
  <c r="G414" i="11"/>
  <c r="R414" i="11"/>
  <c r="AG414" i="11"/>
  <c r="Q414" i="11"/>
  <c r="AB414" i="11"/>
  <c r="L414" i="11"/>
  <c r="AA414" i="11"/>
  <c r="S414" i="11"/>
  <c r="AD414" i="11"/>
  <c r="N414" i="11"/>
  <c r="AC414" i="11"/>
  <c r="M414" i="11"/>
  <c r="X414" i="11"/>
  <c r="H414" i="11"/>
  <c r="K414" i="11"/>
  <c r="Z414" i="11"/>
  <c r="J414" i="11"/>
  <c r="Y414" i="11"/>
  <c r="I414" i="11"/>
  <c r="T414" i="11"/>
  <c r="AE414" i="11"/>
  <c r="W414" i="11"/>
  <c r="AH434" i="11"/>
  <c r="AM434" i="11" s="1"/>
  <c r="AN434" i="11" s="1"/>
  <c r="J390" i="11"/>
  <c r="AF390" i="11"/>
  <c r="R390" i="11"/>
  <c r="L390" i="11"/>
  <c r="F390" i="11"/>
  <c r="O390" i="11"/>
  <c r="AE390" i="11"/>
  <c r="M390" i="11"/>
  <c r="AC390" i="11"/>
  <c r="AD390" i="11"/>
  <c r="P390" i="11"/>
  <c r="S390" i="11"/>
  <c r="Q390" i="11"/>
  <c r="AB390" i="11"/>
  <c r="N390" i="11"/>
  <c r="G390" i="11"/>
  <c r="W390" i="11"/>
  <c r="U390" i="11"/>
  <c r="H390" i="11"/>
  <c r="AG390" i="11"/>
  <c r="K390" i="11"/>
  <c r="AA390" i="11"/>
  <c r="I390" i="11"/>
  <c r="Y390" i="11"/>
  <c r="V390" i="11"/>
  <c r="T390" i="11"/>
  <c r="Z390" i="11"/>
  <c r="X390" i="11"/>
  <c r="AG396" i="11"/>
  <c r="AH440" i="11"/>
  <c r="AM440" i="11" s="1"/>
  <c r="AN440" i="11" s="1"/>
  <c r="AB396" i="11"/>
  <c r="T396" i="11"/>
  <c r="L396" i="11"/>
  <c r="Z396" i="11"/>
  <c r="R396" i="11"/>
  <c r="J396" i="11"/>
  <c r="AF396" i="11"/>
  <c r="X396" i="11"/>
  <c r="P396" i="11"/>
  <c r="H396" i="11"/>
  <c r="AD396" i="11"/>
  <c r="V396" i="11"/>
  <c r="N396" i="11"/>
  <c r="F396" i="11"/>
  <c r="K396" i="11"/>
  <c r="AA396" i="11"/>
  <c r="U396" i="11"/>
  <c r="O396" i="11"/>
  <c r="AE396" i="11"/>
  <c r="I396" i="11"/>
  <c r="Y396" i="11"/>
  <c r="S396" i="11"/>
  <c r="M396" i="11"/>
  <c r="AC396" i="11"/>
  <c r="G396" i="11"/>
  <c r="W396" i="11"/>
  <c r="Q396" i="11"/>
  <c r="AL902" i="11"/>
  <c r="AM105" i="9"/>
  <c r="AE105" i="9" s="1"/>
  <c r="AM129" i="9"/>
  <c r="AE129" i="9" s="1"/>
  <c r="AM123" i="9"/>
  <c r="AE123" i="9" s="1"/>
  <c r="AM63" i="9"/>
  <c r="AE63" i="9" s="1"/>
  <c r="AM21" i="9"/>
  <c r="AG20" i="9" s="1"/>
  <c r="AN135" i="9"/>
  <c r="AH135" i="9" s="1"/>
  <c r="AN21" i="9"/>
  <c r="AJ20" i="9" s="1"/>
  <c r="AN81" i="9"/>
  <c r="AH81" i="9" s="1"/>
  <c r="AN87" i="9"/>
  <c r="AH87" i="9" s="1"/>
  <c r="AN99" i="9"/>
  <c r="AH99" i="9" s="1"/>
  <c r="AN111" i="9"/>
  <c r="AH111" i="9" s="1"/>
  <c r="AN117" i="9"/>
  <c r="AH117" i="9" s="1"/>
  <c r="AN123" i="9"/>
  <c r="AH123" i="9" s="1"/>
  <c r="AM45" i="9"/>
  <c r="AG44" i="9" s="1"/>
  <c r="AM87" i="9"/>
  <c r="AE87" i="9" s="1"/>
  <c r="AM69" i="9"/>
  <c r="AG68" i="9" s="1"/>
  <c r="AN51" i="9"/>
  <c r="AH51" i="9" s="1"/>
  <c r="AN33" i="9"/>
  <c r="AJ32" i="9" s="1"/>
  <c r="AM93" i="9"/>
  <c r="AE93" i="9" s="1"/>
  <c r="AM111" i="9"/>
  <c r="AE111" i="9" s="1"/>
  <c r="V10" i="9"/>
  <c r="AM75" i="9"/>
  <c r="AE75" i="9" s="1"/>
  <c r="AM117" i="9"/>
  <c r="AE117" i="9" s="1"/>
  <c r="AN63" i="9"/>
  <c r="AN129" i="9"/>
  <c r="AH129" i="9" s="1"/>
  <c r="AE51" i="9"/>
  <c r="AM33" i="9"/>
  <c r="AG32" i="9" s="1"/>
  <c r="AM81" i="9"/>
  <c r="AE81" i="9" s="1"/>
  <c r="AM27" i="9"/>
  <c r="AG26" i="9" s="1"/>
  <c r="AN75" i="9"/>
  <c r="AH75" i="9" s="1"/>
  <c r="AN69" i="9"/>
  <c r="AH69" i="9" s="1"/>
  <c r="AN57" i="9"/>
  <c r="AH57" i="9" s="1"/>
  <c r="AN39" i="9"/>
  <c r="AH39" i="9" s="1"/>
  <c r="X10" i="9"/>
  <c r="AN45" i="9"/>
  <c r="AH45" i="9" s="1"/>
  <c r="AM39" i="9"/>
  <c r="AE39" i="9" s="1"/>
  <c r="AM57" i="9"/>
  <c r="V11" i="9"/>
  <c r="X11" i="9"/>
  <c r="AN27" i="9"/>
  <c r="AM99" i="9"/>
  <c r="AE99" i="9" s="1"/>
  <c r="H160" i="9"/>
  <c r="AN93" i="9"/>
  <c r="AH93" i="9" s="1"/>
  <c r="AN105" i="9"/>
  <c r="AH105" i="9" s="1"/>
  <c r="AM135" i="9"/>
  <c r="AE135" i="9" s="1"/>
  <c r="AM14" i="3"/>
  <c r="B76" i="6"/>
  <c r="B92" i="6"/>
  <c r="B91" i="6"/>
  <c r="B90" i="6"/>
  <c r="B89" i="6"/>
  <c r="B88" i="6"/>
  <c r="B87" i="6"/>
  <c r="B86" i="6"/>
  <c r="B85" i="6"/>
  <c r="B84" i="6"/>
  <c r="B83" i="6"/>
  <c r="B82" i="6"/>
  <c r="B81" i="6"/>
  <c r="B80" i="6"/>
  <c r="B79" i="6"/>
  <c r="B78" i="6"/>
  <c r="B77" i="6"/>
  <c r="B75" i="6"/>
  <c r="B74" i="6"/>
  <c r="B66" i="6"/>
  <c r="B60" i="6"/>
  <c r="B73" i="6"/>
  <c r="B72" i="6"/>
  <c r="B71" i="6"/>
  <c r="B70" i="6"/>
  <c r="B69" i="6"/>
  <c r="B68" i="6"/>
  <c r="B67" i="6"/>
  <c r="B65" i="6"/>
  <c r="B64" i="6"/>
  <c r="B63" i="6"/>
  <c r="B62" i="6"/>
  <c r="B61" i="6"/>
  <c r="B59" i="6"/>
  <c r="B58" i="6"/>
  <c r="B57" i="6"/>
  <c r="B56" i="6"/>
  <c r="B54" i="6"/>
  <c r="B50" i="6"/>
  <c r="B48" i="6"/>
  <c r="B45" i="6"/>
  <c r="B38" i="6"/>
  <c r="B55" i="6"/>
  <c r="B53" i="6"/>
  <c r="B52" i="6"/>
  <c r="B51" i="6"/>
  <c r="B49" i="6"/>
  <c r="B47" i="6"/>
  <c r="B46" i="6"/>
  <c r="B44" i="6"/>
  <c r="B43" i="6"/>
  <c r="B42" i="6"/>
  <c r="B41" i="6"/>
  <c r="B40" i="6"/>
  <c r="B39" i="6"/>
  <c r="B37" i="6"/>
  <c r="B36" i="6"/>
  <c r="B35" i="6"/>
  <c r="B2" i="6"/>
  <c r="AS294" i="11" l="1"/>
  <c r="AR294" i="11" s="1"/>
  <c r="AS346" i="11"/>
  <c r="AR346" i="11" s="1"/>
  <c r="AS344" i="11"/>
  <c r="AR344" i="11" s="1"/>
  <c r="AS360" i="11"/>
  <c r="AR360" i="11" s="1"/>
  <c r="AS370" i="11"/>
  <c r="AR370" i="11" s="1"/>
  <c r="AS356" i="11"/>
  <c r="AR356" i="11" s="1"/>
  <c r="AS348" i="11"/>
  <c r="AR348" i="11" s="1"/>
  <c r="AS352" i="11"/>
  <c r="AR352" i="11" s="1"/>
  <c r="AS296" i="11"/>
  <c r="AR296" i="11" s="1"/>
  <c r="AS342" i="11"/>
  <c r="AR342" i="11" s="1"/>
  <c r="AS358" i="11"/>
  <c r="AR358" i="11" s="1"/>
  <c r="AS364" i="11"/>
  <c r="AR364" i="11" s="1"/>
  <c r="AS354" i="11"/>
  <c r="AR354" i="11" s="1"/>
  <c r="AS368" i="11"/>
  <c r="AR368" i="11" s="1"/>
  <c r="AS362" i="11"/>
  <c r="AR362" i="11" s="1"/>
  <c r="AS350" i="11"/>
  <c r="AR350" i="11" s="1"/>
  <c r="AS366" i="11"/>
  <c r="AR366" i="11" s="1"/>
  <c r="AR292" i="11"/>
  <c r="AO340" i="11"/>
  <c r="AH340" i="11"/>
  <c r="AM340" i="11" s="1"/>
  <c r="AN340" i="11" s="1"/>
  <c r="AI411" i="11"/>
  <c r="AP412" i="11" s="1"/>
  <c r="AT412" i="11" s="1"/>
  <c r="AH411" i="11"/>
  <c r="AO412" i="11" s="1"/>
  <c r="AH385" i="11"/>
  <c r="AO386" i="11" s="1"/>
  <c r="AI385" i="11"/>
  <c r="AP386" i="11" s="1"/>
  <c r="AT386" i="11" s="1"/>
  <c r="AI393" i="11"/>
  <c r="AP394" i="11" s="1"/>
  <c r="AT394" i="11" s="1"/>
  <c r="AH393" i="11"/>
  <c r="AO394" i="11" s="1"/>
  <c r="AH409" i="11"/>
  <c r="AO410" i="11" s="1"/>
  <c r="AI409" i="11"/>
  <c r="AP410" i="11" s="1"/>
  <c r="AT410" i="11" s="1"/>
  <c r="AH397" i="11"/>
  <c r="AO398" i="11" s="1"/>
  <c r="AI397" i="11"/>
  <c r="AP398" i="11" s="1"/>
  <c r="AT398" i="11" s="1"/>
  <c r="AI399" i="11"/>
  <c r="AP400" i="11" s="1"/>
  <c r="AT400" i="11" s="1"/>
  <c r="AH399" i="11"/>
  <c r="AO400" i="11" s="1"/>
  <c r="AI391" i="11"/>
  <c r="AP392" i="11" s="1"/>
  <c r="AT392" i="11" s="1"/>
  <c r="AH391" i="11"/>
  <c r="AO392" i="11" s="1"/>
  <c r="AI407" i="11"/>
  <c r="AP408" i="11" s="1"/>
  <c r="AT408" i="11" s="1"/>
  <c r="AH407" i="11"/>
  <c r="AO408" i="11" s="1"/>
  <c r="AH381" i="11"/>
  <c r="AI381" i="11"/>
  <c r="AP382" i="11" s="1"/>
  <c r="AT382" i="11" s="1"/>
  <c r="AI383" i="11"/>
  <c r="AP384" i="11" s="1"/>
  <c r="AT384" i="11" s="1"/>
  <c r="AH383" i="11"/>
  <c r="AI395" i="11"/>
  <c r="AP396" i="11" s="1"/>
  <c r="AT396" i="11" s="1"/>
  <c r="AH395" i="11"/>
  <c r="AO396" i="11" s="1"/>
  <c r="AH389" i="11"/>
  <c r="AO390" i="11" s="1"/>
  <c r="AI389" i="11"/>
  <c r="AP390" i="11" s="1"/>
  <c r="AT390" i="11" s="1"/>
  <c r="AH413" i="11"/>
  <c r="AO414" i="11" s="1"/>
  <c r="AI413" i="11"/>
  <c r="AP414" i="11" s="1"/>
  <c r="AT414" i="11" s="1"/>
  <c r="AI379" i="11"/>
  <c r="AP380" i="11" s="1"/>
  <c r="AT380" i="11" s="1"/>
  <c r="AH379" i="11"/>
  <c r="AI387" i="11"/>
  <c r="AP388" i="11" s="1"/>
  <c r="AT388" i="11" s="1"/>
  <c r="AH387" i="11"/>
  <c r="AO388" i="11" s="1"/>
  <c r="AH405" i="11"/>
  <c r="AO406" i="11" s="1"/>
  <c r="AI405" i="11"/>
  <c r="AP406" i="11" s="1"/>
  <c r="AT406" i="11" s="1"/>
  <c r="AI403" i="11"/>
  <c r="AP404" i="11" s="1"/>
  <c r="AT404" i="11" s="1"/>
  <c r="AH403" i="11"/>
  <c r="AO404" i="11" s="1"/>
  <c r="AI401" i="11"/>
  <c r="AP402" i="11" s="1"/>
  <c r="AT402" i="11" s="1"/>
  <c r="AH401" i="11"/>
  <c r="AO402" i="11" s="1"/>
  <c r="AH338" i="11"/>
  <c r="AM338" i="11" s="1"/>
  <c r="AN338" i="11" s="1"/>
  <c r="AO338" i="11"/>
  <c r="AO336" i="11"/>
  <c r="AS336" i="11" s="1"/>
  <c r="AH336" i="11"/>
  <c r="AM336" i="11" s="1"/>
  <c r="AN336" i="11" s="1"/>
  <c r="L426" i="11"/>
  <c r="P426" i="11"/>
  <c r="H426" i="11"/>
  <c r="AE426" i="11"/>
  <c r="U426" i="11"/>
  <c r="F426" i="11"/>
  <c r="V426" i="11"/>
  <c r="O426" i="11"/>
  <c r="I426" i="11"/>
  <c r="AC426" i="11"/>
  <c r="J426" i="11"/>
  <c r="Z426" i="11"/>
  <c r="S426" i="11"/>
  <c r="M426" i="11"/>
  <c r="AG426" i="11"/>
  <c r="N426" i="11"/>
  <c r="AD426" i="11"/>
  <c r="G426" i="11"/>
  <c r="W426" i="11"/>
  <c r="Q426" i="11"/>
  <c r="R426" i="11"/>
  <c r="K426" i="11"/>
  <c r="AA426" i="11"/>
  <c r="AF426" i="11"/>
  <c r="T426" i="11"/>
  <c r="AB426" i="11"/>
  <c r="X426" i="11"/>
  <c r="Y426" i="11"/>
  <c r="AG446" i="11"/>
  <c r="W446" i="11"/>
  <c r="L446" i="11"/>
  <c r="AH490" i="11"/>
  <c r="AM490" i="11" s="1"/>
  <c r="AN490" i="11" s="1"/>
  <c r="AF446" i="11"/>
  <c r="U446" i="11"/>
  <c r="K446" i="11"/>
  <c r="AB446" i="11"/>
  <c r="Q446" i="11"/>
  <c r="G446" i="11"/>
  <c r="AA446" i="11"/>
  <c r="P446" i="11"/>
  <c r="V446" i="11"/>
  <c r="F446" i="11"/>
  <c r="X446" i="11"/>
  <c r="O446" i="11"/>
  <c r="R446" i="11"/>
  <c r="H446" i="11"/>
  <c r="AC446" i="11"/>
  <c r="T446" i="11"/>
  <c r="AD446" i="11"/>
  <c r="N446" i="11"/>
  <c r="M446" i="11"/>
  <c r="Y446" i="11"/>
  <c r="Z446" i="11"/>
  <c r="J446" i="11"/>
  <c r="S446" i="11"/>
  <c r="I446" i="11"/>
  <c r="AE446" i="11"/>
  <c r="AA452" i="11"/>
  <c r="AH496" i="11"/>
  <c r="AM496" i="11" s="1"/>
  <c r="AN496" i="11" s="1"/>
  <c r="K452" i="11"/>
  <c r="S452" i="11"/>
  <c r="V452" i="11"/>
  <c r="F452" i="11"/>
  <c r="U452" i="11"/>
  <c r="AF452" i="11"/>
  <c r="AE452" i="11"/>
  <c r="AB452" i="11"/>
  <c r="R452" i="11"/>
  <c r="AG452" i="11"/>
  <c r="Q452" i="11"/>
  <c r="X452" i="11"/>
  <c r="W452" i="11"/>
  <c r="T452" i="11"/>
  <c r="AD452" i="11"/>
  <c r="N452" i="11"/>
  <c r="AC452" i="11"/>
  <c r="M452" i="11"/>
  <c r="P452" i="11"/>
  <c r="O452" i="11"/>
  <c r="L452" i="11"/>
  <c r="Z452" i="11"/>
  <c r="J452" i="11"/>
  <c r="Y452" i="11"/>
  <c r="I452" i="11"/>
  <c r="H452" i="11"/>
  <c r="G452" i="11"/>
  <c r="AH476" i="11"/>
  <c r="AM476" i="11" s="1"/>
  <c r="AN476" i="11" s="1"/>
  <c r="AG432" i="11"/>
  <c r="AB432" i="11"/>
  <c r="V432" i="11"/>
  <c r="AA432" i="11"/>
  <c r="K432" i="11"/>
  <c r="H432" i="11"/>
  <c r="AF432" i="11"/>
  <c r="J432" i="11"/>
  <c r="F432" i="11"/>
  <c r="W432" i="11"/>
  <c r="G432" i="11"/>
  <c r="M432" i="11"/>
  <c r="N432" i="11"/>
  <c r="Y432" i="11"/>
  <c r="P432" i="11"/>
  <c r="L432" i="11"/>
  <c r="S432" i="11"/>
  <c r="AD432" i="11"/>
  <c r="R432" i="11"/>
  <c r="I432" i="11"/>
  <c r="T432" i="11"/>
  <c r="AC432" i="11"/>
  <c r="U432" i="11"/>
  <c r="Q432" i="11"/>
  <c r="AE432" i="11"/>
  <c r="O432" i="11"/>
  <c r="Z432" i="11"/>
  <c r="X432" i="11"/>
  <c r="X428" i="11"/>
  <c r="H428" i="11"/>
  <c r="M428" i="11"/>
  <c r="AC428" i="11"/>
  <c r="J428" i="11"/>
  <c r="Z428" i="11"/>
  <c r="G428" i="11"/>
  <c r="W428" i="11"/>
  <c r="AB428" i="11"/>
  <c r="Q428" i="11"/>
  <c r="AG428" i="11"/>
  <c r="N428" i="11"/>
  <c r="AD428" i="11"/>
  <c r="K428" i="11"/>
  <c r="AA428" i="11"/>
  <c r="U428" i="11"/>
  <c r="R428" i="11"/>
  <c r="O428" i="11"/>
  <c r="AE428" i="11"/>
  <c r="I428" i="11"/>
  <c r="Y428" i="11"/>
  <c r="F428" i="11"/>
  <c r="V428" i="11"/>
  <c r="S428" i="11"/>
  <c r="AF428" i="11"/>
  <c r="T428" i="11"/>
  <c r="L428" i="11"/>
  <c r="P428" i="11"/>
  <c r="AH478" i="11"/>
  <c r="AM478" i="11" s="1"/>
  <c r="AN478" i="11" s="1"/>
  <c r="AF434" i="11"/>
  <c r="P434" i="11"/>
  <c r="J434" i="11"/>
  <c r="Z434" i="11"/>
  <c r="K434" i="11"/>
  <c r="AA434" i="11"/>
  <c r="U434" i="11"/>
  <c r="X434" i="11"/>
  <c r="AE434" i="11"/>
  <c r="AB434" i="11"/>
  <c r="N434" i="11"/>
  <c r="AD434" i="11"/>
  <c r="O434" i="11"/>
  <c r="M434" i="11"/>
  <c r="T434" i="11"/>
  <c r="AG434" i="11"/>
  <c r="R434" i="11"/>
  <c r="S434" i="11"/>
  <c r="Q434" i="11"/>
  <c r="Y434" i="11"/>
  <c r="F434" i="11"/>
  <c r="V434" i="11"/>
  <c r="G434" i="11"/>
  <c r="W434" i="11"/>
  <c r="I434" i="11"/>
  <c r="H434" i="11"/>
  <c r="L434" i="11"/>
  <c r="AC434" i="11"/>
  <c r="AA458" i="11"/>
  <c r="S458" i="11"/>
  <c r="AH502" i="11"/>
  <c r="AM502" i="11" s="1"/>
  <c r="AN502" i="11" s="1"/>
  <c r="Z458" i="11"/>
  <c r="J458" i="11"/>
  <c r="Y458" i="11"/>
  <c r="I458" i="11"/>
  <c r="H458" i="11"/>
  <c r="G458" i="11"/>
  <c r="K458" i="11"/>
  <c r="V458" i="11"/>
  <c r="F458" i="11"/>
  <c r="U458" i="11"/>
  <c r="AF458" i="11"/>
  <c r="AE458" i="11"/>
  <c r="AB458" i="11"/>
  <c r="R458" i="11"/>
  <c r="AG458" i="11"/>
  <c r="Q458" i="11"/>
  <c r="X458" i="11"/>
  <c r="W458" i="11"/>
  <c r="T458" i="11"/>
  <c r="AD458" i="11"/>
  <c r="N458" i="11"/>
  <c r="AC458" i="11"/>
  <c r="M458" i="11"/>
  <c r="P458" i="11"/>
  <c r="O458" i="11"/>
  <c r="L458" i="11"/>
  <c r="AH500" i="11"/>
  <c r="AM500" i="11" s="1"/>
  <c r="AN500" i="11" s="1"/>
  <c r="K456" i="11"/>
  <c r="AA456" i="11"/>
  <c r="S456" i="11"/>
  <c r="V456" i="11"/>
  <c r="F456" i="11"/>
  <c r="U456" i="11"/>
  <c r="AF456" i="11"/>
  <c r="AE456" i="11"/>
  <c r="AB456" i="11"/>
  <c r="R456" i="11"/>
  <c r="AG456" i="11"/>
  <c r="Q456" i="11"/>
  <c r="X456" i="11"/>
  <c r="W456" i="11"/>
  <c r="T456" i="11"/>
  <c r="AD456" i="11"/>
  <c r="N456" i="11"/>
  <c r="AC456" i="11"/>
  <c r="M456" i="11"/>
  <c r="P456" i="11"/>
  <c r="O456" i="11"/>
  <c r="L456" i="11"/>
  <c r="Z456" i="11"/>
  <c r="J456" i="11"/>
  <c r="Y456" i="11"/>
  <c r="I456" i="11"/>
  <c r="H456" i="11"/>
  <c r="G456" i="11"/>
  <c r="K454" i="11"/>
  <c r="AH498" i="11"/>
  <c r="AM498" i="11" s="1"/>
  <c r="AN498" i="11" s="1"/>
  <c r="R454" i="11"/>
  <c r="AG454" i="11"/>
  <c r="Q454" i="11"/>
  <c r="X454" i="11"/>
  <c r="W454" i="11"/>
  <c r="T454" i="11"/>
  <c r="AD454" i="11"/>
  <c r="N454" i="11"/>
  <c r="AC454" i="11"/>
  <c r="M454" i="11"/>
  <c r="P454" i="11"/>
  <c r="O454" i="11"/>
  <c r="L454" i="11"/>
  <c r="S454" i="11"/>
  <c r="Z454" i="11"/>
  <c r="J454" i="11"/>
  <c r="Y454" i="11"/>
  <c r="I454" i="11"/>
  <c r="H454" i="11"/>
  <c r="G454" i="11"/>
  <c r="V454" i="11"/>
  <c r="F454" i="11"/>
  <c r="U454" i="11"/>
  <c r="AF454" i="11"/>
  <c r="AE454" i="11"/>
  <c r="AB454" i="11"/>
  <c r="AA454" i="11"/>
  <c r="AA450" i="11"/>
  <c r="P450" i="11"/>
  <c r="AG450" i="11"/>
  <c r="W450" i="11"/>
  <c r="L450" i="11"/>
  <c r="AF450" i="11"/>
  <c r="U450" i="11"/>
  <c r="K450" i="11"/>
  <c r="AH494" i="11"/>
  <c r="AM494" i="11" s="1"/>
  <c r="AN494" i="11" s="1"/>
  <c r="AB450" i="11"/>
  <c r="Q450" i="11"/>
  <c r="G450" i="11"/>
  <c r="Z450" i="11"/>
  <c r="J450" i="11"/>
  <c r="S450" i="11"/>
  <c r="I450" i="11"/>
  <c r="AE450" i="11"/>
  <c r="V450" i="11"/>
  <c r="F450" i="11"/>
  <c r="X450" i="11"/>
  <c r="O450" i="11"/>
  <c r="R450" i="11"/>
  <c r="H450" i="11"/>
  <c r="AC450" i="11"/>
  <c r="T450" i="11"/>
  <c r="AD450" i="11"/>
  <c r="N450" i="11"/>
  <c r="M450" i="11"/>
  <c r="Y450" i="11"/>
  <c r="AF444" i="11"/>
  <c r="Y444" i="11"/>
  <c r="T444" i="11"/>
  <c r="N444" i="11"/>
  <c r="I444" i="11"/>
  <c r="AE444" i="11"/>
  <c r="X444" i="11"/>
  <c r="R444" i="11"/>
  <c r="M444" i="11"/>
  <c r="H444" i="11"/>
  <c r="AH488" i="11"/>
  <c r="AM488" i="11" s="1"/>
  <c r="AN488" i="11" s="1"/>
  <c r="AC444" i="11"/>
  <c r="V444" i="11"/>
  <c r="Q444" i="11"/>
  <c r="L444" i="11"/>
  <c r="F444" i="11"/>
  <c r="AA444" i="11"/>
  <c r="U444" i="11"/>
  <c r="P444" i="11"/>
  <c r="J444" i="11"/>
  <c r="G444" i="11"/>
  <c r="W444" i="11"/>
  <c r="K444" i="11"/>
  <c r="AB444" i="11"/>
  <c r="AD444" i="11"/>
  <c r="O444" i="11"/>
  <c r="AG444" i="11"/>
  <c r="Z444" i="11"/>
  <c r="S444" i="11"/>
  <c r="AH492" i="11"/>
  <c r="AM492" i="11" s="1"/>
  <c r="AN492" i="11" s="1"/>
  <c r="S448" i="11"/>
  <c r="M448" i="11"/>
  <c r="AD448" i="11"/>
  <c r="N448" i="11"/>
  <c r="AB448" i="11"/>
  <c r="G448" i="11"/>
  <c r="P448" i="11"/>
  <c r="T448" i="11"/>
  <c r="AC448" i="11"/>
  <c r="Z448" i="11"/>
  <c r="J448" i="11"/>
  <c r="W448" i="11"/>
  <c r="AF448" i="11"/>
  <c r="K448" i="11"/>
  <c r="O448" i="11"/>
  <c r="V448" i="11"/>
  <c r="F448" i="11"/>
  <c r="Q448" i="11"/>
  <c r="AA448" i="11"/>
  <c r="AE448" i="11"/>
  <c r="I448" i="11"/>
  <c r="R448" i="11"/>
  <c r="AG448" i="11"/>
  <c r="L448" i="11"/>
  <c r="U448" i="11"/>
  <c r="Y448" i="11"/>
  <c r="X448" i="11"/>
  <c r="H448" i="11"/>
  <c r="AH480" i="11"/>
  <c r="AM480" i="11" s="1"/>
  <c r="AN480" i="11" s="1"/>
  <c r="Q436" i="11"/>
  <c r="N436" i="11"/>
  <c r="AD436" i="11"/>
  <c r="S436" i="11"/>
  <c r="P436" i="11"/>
  <c r="M436" i="11"/>
  <c r="R436" i="11"/>
  <c r="G436" i="11"/>
  <c r="W436" i="11"/>
  <c r="AE436" i="11"/>
  <c r="F436" i="11"/>
  <c r="V436" i="11"/>
  <c r="K436" i="11"/>
  <c r="AA436" i="11"/>
  <c r="J436" i="11"/>
  <c r="Z436" i="11"/>
  <c r="O436" i="11"/>
  <c r="H436" i="11"/>
  <c r="T436" i="11"/>
  <c r="AF436" i="11"/>
  <c r="Y436" i="11"/>
  <c r="AC436" i="11"/>
  <c r="L436" i="11"/>
  <c r="X436" i="11"/>
  <c r="U436" i="11"/>
  <c r="AG436" i="11"/>
  <c r="I436" i="11"/>
  <c r="AB436" i="11"/>
  <c r="AE438" i="11"/>
  <c r="AF438" i="11"/>
  <c r="Z438" i="11"/>
  <c r="U438" i="11"/>
  <c r="P438" i="11"/>
  <c r="J438" i="11"/>
  <c r="AH482" i="11"/>
  <c r="AM482" i="11" s="1"/>
  <c r="AN482" i="11" s="1"/>
  <c r="AD438" i="11"/>
  <c r="Y438" i="11"/>
  <c r="T438" i="11"/>
  <c r="N438" i="11"/>
  <c r="I438" i="11"/>
  <c r="AC438" i="11"/>
  <c r="X438" i="11"/>
  <c r="R438" i="11"/>
  <c r="M438" i="11"/>
  <c r="H438" i="11"/>
  <c r="AG438" i="11"/>
  <c r="AB438" i="11"/>
  <c r="V438" i="11"/>
  <c r="Q438" i="11"/>
  <c r="L438" i="11"/>
  <c r="F438" i="11"/>
  <c r="K438" i="11"/>
  <c r="AA438" i="11"/>
  <c r="O438" i="11"/>
  <c r="S438" i="11"/>
  <c r="G438" i="11"/>
  <c r="W438" i="11"/>
  <c r="AE440" i="11"/>
  <c r="AH484" i="11"/>
  <c r="AM484" i="11" s="1"/>
  <c r="AN484" i="11" s="1"/>
  <c r="AG440" i="11"/>
  <c r="AB440" i="11"/>
  <c r="V440" i="11"/>
  <c r="Q440" i="11"/>
  <c r="L440" i="11"/>
  <c r="F440" i="11"/>
  <c r="AF440" i="11"/>
  <c r="Z440" i="11"/>
  <c r="U440" i="11"/>
  <c r="P440" i="11"/>
  <c r="J440" i="11"/>
  <c r="AD440" i="11"/>
  <c r="Y440" i="11"/>
  <c r="T440" i="11"/>
  <c r="N440" i="11"/>
  <c r="I440" i="11"/>
  <c r="AC440" i="11"/>
  <c r="X440" i="11"/>
  <c r="R440" i="11"/>
  <c r="M440" i="11"/>
  <c r="H440" i="11"/>
  <c r="S440" i="11"/>
  <c r="G440" i="11"/>
  <c r="W440" i="11"/>
  <c r="K440" i="11"/>
  <c r="AA440" i="11"/>
  <c r="O440" i="11"/>
  <c r="AF424" i="11"/>
  <c r="Q424" i="11"/>
  <c r="I424" i="11"/>
  <c r="AG424" i="11"/>
  <c r="R424" i="11"/>
  <c r="S424" i="11"/>
  <c r="P424" i="11"/>
  <c r="AC424" i="11"/>
  <c r="F424" i="11"/>
  <c r="V424" i="11"/>
  <c r="O424" i="11"/>
  <c r="K424" i="11"/>
  <c r="H424" i="11"/>
  <c r="AE424" i="11"/>
  <c r="L424" i="11"/>
  <c r="J424" i="11"/>
  <c r="Z424" i="11"/>
  <c r="M424" i="11"/>
  <c r="G424" i="11"/>
  <c r="AA424" i="11"/>
  <c r="AB424" i="11"/>
  <c r="N424" i="11"/>
  <c r="AD424" i="11"/>
  <c r="W424" i="11"/>
  <c r="T424" i="11"/>
  <c r="U424" i="11"/>
  <c r="Y424" i="11"/>
  <c r="X424" i="11"/>
  <c r="AE442" i="11"/>
  <c r="AC442" i="11"/>
  <c r="X442" i="11"/>
  <c r="R442" i="11"/>
  <c r="M442" i="11"/>
  <c r="H442" i="11"/>
  <c r="AG442" i="11"/>
  <c r="AB442" i="11"/>
  <c r="V442" i="11"/>
  <c r="Q442" i="11"/>
  <c r="L442" i="11"/>
  <c r="F442" i="11"/>
  <c r="AF442" i="11"/>
  <c r="Z442" i="11"/>
  <c r="U442" i="11"/>
  <c r="P442" i="11"/>
  <c r="J442" i="11"/>
  <c r="AH486" i="11"/>
  <c r="AM486" i="11" s="1"/>
  <c r="AN486" i="11" s="1"/>
  <c r="AD442" i="11"/>
  <c r="Y442" i="11"/>
  <c r="T442" i="11"/>
  <c r="N442" i="11"/>
  <c r="I442" i="11"/>
  <c r="K442" i="11"/>
  <c r="AA442" i="11"/>
  <c r="O442" i="11"/>
  <c r="S442" i="11"/>
  <c r="G442" i="11"/>
  <c r="W442" i="11"/>
  <c r="AH474" i="11"/>
  <c r="AM474" i="11" s="1"/>
  <c r="AN474" i="11" s="1"/>
  <c r="H430" i="11"/>
  <c r="T430" i="11"/>
  <c r="Q430" i="11"/>
  <c r="N430" i="11"/>
  <c r="AD430" i="11"/>
  <c r="O430" i="11"/>
  <c r="U430" i="11"/>
  <c r="R430" i="11"/>
  <c r="S430" i="11"/>
  <c r="I430" i="11"/>
  <c r="Y430" i="11"/>
  <c r="F430" i="11"/>
  <c r="V430" i="11"/>
  <c r="G430" i="11"/>
  <c r="W430" i="11"/>
  <c r="M430" i="11"/>
  <c r="AC430" i="11"/>
  <c r="J430" i="11"/>
  <c r="Z430" i="11"/>
  <c r="K430" i="11"/>
  <c r="AB430" i="11"/>
  <c r="AE430" i="11"/>
  <c r="AA430" i="11"/>
  <c r="AG430" i="11"/>
  <c r="AF430" i="11"/>
  <c r="X430" i="11"/>
  <c r="P430" i="11"/>
  <c r="L430" i="11"/>
  <c r="X12" i="9"/>
  <c r="AH11" i="9" s="1"/>
  <c r="V12" i="9"/>
  <c r="AE11" i="9" s="1"/>
  <c r="AH33" i="9"/>
  <c r="AG62" i="9"/>
  <c r="AE45" i="9"/>
  <c r="AE21" i="9"/>
  <c r="AH21" i="9"/>
  <c r="AJ56" i="9"/>
  <c r="AE69" i="9"/>
  <c r="AJ50" i="9"/>
  <c r="AE27" i="9"/>
  <c r="AE33" i="9"/>
  <c r="AJ62" i="9"/>
  <c r="AH63" i="9"/>
  <c r="AJ38" i="9"/>
  <c r="AG38" i="9"/>
  <c r="AJ68" i="9"/>
  <c r="AJ44" i="9"/>
  <c r="AG56" i="9"/>
  <c r="AE57" i="9"/>
  <c r="I160" i="9"/>
  <c r="AJ26" i="9"/>
  <c r="AH27" i="9"/>
  <c r="AM32" i="3"/>
  <c r="AN32" i="3"/>
  <c r="AM38" i="3"/>
  <c r="AM26" i="3"/>
  <c r="AM92" i="3"/>
  <c r="AM110" i="3"/>
  <c r="AM128" i="3"/>
  <c r="AN92" i="3"/>
  <c r="AM104" i="3"/>
  <c r="AN104" i="3"/>
  <c r="AN122" i="3"/>
  <c r="AM122" i="3"/>
  <c r="AN110" i="3"/>
  <c r="AN128" i="3"/>
  <c r="AM98" i="3"/>
  <c r="AM116" i="3"/>
  <c r="AM134" i="3"/>
  <c r="AN98" i="3"/>
  <c r="AN116" i="3"/>
  <c r="AN134" i="3"/>
  <c r="AM86" i="3"/>
  <c r="AM68" i="3"/>
  <c r="AM80" i="3"/>
  <c r="AM62" i="3"/>
  <c r="AN68" i="3"/>
  <c r="AN86" i="3"/>
  <c r="AN74" i="3"/>
  <c r="AN44" i="3"/>
  <c r="AN62" i="3"/>
  <c r="AN50" i="3"/>
  <c r="AM74" i="3"/>
  <c r="AE74" i="3" s="1"/>
  <c r="AM44" i="3"/>
  <c r="AN80" i="3"/>
  <c r="AM50" i="3"/>
  <c r="AM56" i="3"/>
  <c r="AN56" i="3"/>
  <c r="AN38" i="3"/>
  <c r="AN26" i="3"/>
  <c r="AN20" i="3"/>
  <c r="AJ19" i="3" s="1"/>
  <c r="AM20" i="3"/>
  <c r="AG19" i="3" s="1"/>
  <c r="AS406" i="11" l="1"/>
  <c r="AR406" i="11" s="1"/>
  <c r="AS386" i="11"/>
  <c r="AR386" i="11" s="1"/>
  <c r="AS338" i="11"/>
  <c r="AR338" i="11" s="1"/>
  <c r="AS404" i="11"/>
  <c r="AR404" i="11" s="1"/>
  <c r="AS388" i="11"/>
  <c r="AR388" i="11" s="1"/>
  <c r="AS396" i="11"/>
  <c r="AR396" i="11" s="1"/>
  <c r="AS392" i="11"/>
  <c r="AR392" i="11" s="1"/>
  <c r="AS394" i="11"/>
  <c r="AR394" i="11" s="1"/>
  <c r="AS412" i="11"/>
  <c r="AR412" i="11" s="1"/>
  <c r="AS414" i="11"/>
  <c r="AR414" i="11" s="1"/>
  <c r="AS398" i="11"/>
  <c r="AR398" i="11" s="1"/>
  <c r="AS390" i="11"/>
  <c r="AR390" i="11" s="1"/>
  <c r="AS410" i="11"/>
  <c r="AR410" i="11" s="1"/>
  <c r="AS340" i="11"/>
  <c r="AR340" i="11" s="1"/>
  <c r="AS402" i="11"/>
  <c r="AR402" i="11" s="1"/>
  <c r="AS408" i="11"/>
  <c r="AR408" i="11" s="1"/>
  <c r="AS400" i="11"/>
  <c r="AR400" i="11" s="1"/>
  <c r="AR336" i="11"/>
  <c r="AO384" i="11"/>
  <c r="AH384" i="11"/>
  <c r="AM384" i="11" s="1"/>
  <c r="AN384" i="11" s="1"/>
  <c r="AI423" i="11"/>
  <c r="AP424" i="11" s="1"/>
  <c r="AT424" i="11" s="1"/>
  <c r="AH423" i="11"/>
  <c r="AI447" i="11"/>
  <c r="AP448" i="11" s="1"/>
  <c r="AT448" i="11" s="1"/>
  <c r="AH447" i="11"/>
  <c r="AO448" i="11" s="1"/>
  <c r="AI455" i="11"/>
  <c r="AP456" i="11" s="1"/>
  <c r="AT456" i="11" s="1"/>
  <c r="AH455" i="11"/>
  <c r="AO456" i="11" s="1"/>
  <c r="AI431" i="11"/>
  <c r="AP432" i="11" s="1"/>
  <c r="AT432" i="11" s="1"/>
  <c r="AH431" i="11"/>
  <c r="AO432" i="11" s="1"/>
  <c r="AH441" i="11"/>
  <c r="AO442" i="11" s="1"/>
  <c r="AI441" i="11"/>
  <c r="AP442" i="11" s="1"/>
  <c r="AT442" i="11" s="1"/>
  <c r="AH437" i="11"/>
  <c r="AO438" i="11" s="1"/>
  <c r="AI437" i="11"/>
  <c r="AP438" i="11" s="1"/>
  <c r="AT438" i="11" s="1"/>
  <c r="AI435" i="11"/>
  <c r="AP436" i="11" s="1"/>
  <c r="AT436" i="11" s="1"/>
  <c r="AH435" i="11"/>
  <c r="AO436" i="11" s="1"/>
  <c r="AH449" i="11"/>
  <c r="AO450" i="11" s="1"/>
  <c r="AI449" i="11"/>
  <c r="AP450" i="11" s="1"/>
  <c r="AT450" i="11" s="1"/>
  <c r="AI453" i="11"/>
  <c r="AP454" i="11" s="1"/>
  <c r="AT454" i="11" s="1"/>
  <c r="AH453" i="11"/>
  <c r="AO454" i="11" s="1"/>
  <c r="AI451" i="11"/>
  <c r="AP452" i="11" s="1"/>
  <c r="AT452" i="11" s="1"/>
  <c r="AH451" i="11"/>
  <c r="AO452" i="11" s="1"/>
  <c r="AI433" i="11"/>
  <c r="AP434" i="11" s="1"/>
  <c r="AT434" i="11" s="1"/>
  <c r="AH433" i="11"/>
  <c r="AO434" i="11" s="1"/>
  <c r="AI427" i="11"/>
  <c r="AP428" i="11" s="1"/>
  <c r="AT428" i="11" s="1"/>
  <c r="AH427" i="11"/>
  <c r="AI445" i="11"/>
  <c r="AP446" i="11" s="1"/>
  <c r="AT446" i="11" s="1"/>
  <c r="AH445" i="11"/>
  <c r="AO446" i="11" s="1"/>
  <c r="AH429" i="11"/>
  <c r="AO430" i="11" s="1"/>
  <c r="AI429" i="11"/>
  <c r="AP430" i="11" s="1"/>
  <c r="AT430" i="11" s="1"/>
  <c r="AI439" i="11"/>
  <c r="AP440" i="11" s="1"/>
  <c r="AT440" i="11" s="1"/>
  <c r="AH439" i="11"/>
  <c r="AO440" i="11" s="1"/>
  <c r="AI443" i="11"/>
  <c r="AP444" i="11" s="1"/>
  <c r="AT444" i="11" s="1"/>
  <c r="AH443" i="11"/>
  <c r="AO444" i="11" s="1"/>
  <c r="AH457" i="11"/>
  <c r="AO458" i="11" s="1"/>
  <c r="AI457" i="11"/>
  <c r="AP458" i="11" s="1"/>
  <c r="AT458" i="11" s="1"/>
  <c r="AH425" i="11"/>
  <c r="AI425" i="11"/>
  <c r="AP426" i="11" s="1"/>
  <c r="AT426" i="11" s="1"/>
  <c r="AH382" i="11"/>
  <c r="AM382" i="11" s="1"/>
  <c r="AN382" i="11" s="1"/>
  <c r="AO382" i="11"/>
  <c r="AO380" i="11"/>
  <c r="AS380" i="11" s="1"/>
  <c r="AH380" i="11"/>
  <c r="AM380" i="11" s="1"/>
  <c r="AN380" i="11" s="1"/>
  <c r="AH518" i="11"/>
  <c r="AM518" i="11" s="1"/>
  <c r="AN518" i="11" s="1"/>
  <c r="AG474" i="11"/>
  <c r="M474" i="11"/>
  <c r="O474" i="11"/>
  <c r="P474" i="11"/>
  <c r="L474" i="11"/>
  <c r="AC474" i="11"/>
  <c r="I474" i="11"/>
  <c r="Z474" i="11"/>
  <c r="AA474" i="11"/>
  <c r="H474" i="11"/>
  <c r="J474" i="11"/>
  <c r="R474" i="11"/>
  <c r="Y474" i="11"/>
  <c r="N474" i="11"/>
  <c r="F474" i="11"/>
  <c r="AF474" i="11"/>
  <c r="S474" i="11"/>
  <c r="AE474" i="11"/>
  <c r="U474" i="11"/>
  <c r="W474" i="11"/>
  <c r="Q474" i="11"/>
  <c r="AD474" i="11"/>
  <c r="K474" i="11"/>
  <c r="G474" i="11"/>
  <c r="AB474" i="11"/>
  <c r="X474" i="11"/>
  <c r="V474" i="11"/>
  <c r="T474" i="11"/>
  <c r="AH530" i="11"/>
  <c r="AM530" i="11" s="1"/>
  <c r="AN530" i="11" s="1"/>
  <c r="AD486" i="11"/>
  <c r="N486" i="11"/>
  <c r="W486" i="11"/>
  <c r="G486" i="11"/>
  <c r="V486" i="11"/>
  <c r="F486" i="11"/>
  <c r="AE486" i="11"/>
  <c r="O486" i="11"/>
  <c r="U486" i="11"/>
  <c r="AF486" i="11"/>
  <c r="P486" i="11"/>
  <c r="S486" i="11"/>
  <c r="J486" i="11"/>
  <c r="AG486" i="11"/>
  <c r="Q486" i="11"/>
  <c r="AB486" i="11"/>
  <c r="L486" i="11"/>
  <c r="AA486" i="11"/>
  <c r="R486" i="11"/>
  <c r="AC486" i="11"/>
  <c r="M486" i="11"/>
  <c r="X486" i="11"/>
  <c r="H486" i="11"/>
  <c r="Z486" i="11"/>
  <c r="Y486" i="11"/>
  <c r="I486" i="11"/>
  <c r="T486" i="11"/>
  <c r="K486" i="11"/>
  <c r="N480" i="11"/>
  <c r="G480" i="11"/>
  <c r="AH524" i="11"/>
  <c r="AM524" i="11" s="1"/>
  <c r="AN524" i="11" s="1"/>
  <c r="O480" i="11"/>
  <c r="AE480" i="11"/>
  <c r="Q480" i="11"/>
  <c r="AB480" i="11"/>
  <c r="K480" i="11"/>
  <c r="AD480" i="11"/>
  <c r="J480" i="11"/>
  <c r="AG480" i="11"/>
  <c r="M480" i="11"/>
  <c r="P480" i="11"/>
  <c r="S480" i="11"/>
  <c r="R480" i="11"/>
  <c r="AC480" i="11"/>
  <c r="I480" i="11"/>
  <c r="L480" i="11"/>
  <c r="AA480" i="11"/>
  <c r="U480" i="11"/>
  <c r="AF480" i="11"/>
  <c r="H480" i="11"/>
  <c r="T480" i="11"/>
  <c r="X480" i="11"/>
  <c r="Y480" i="11"/>
  <c r="W480" i="11"/>
  <c r="Z480" i="11"/>
  <c r="V480" i="11"/>
  <c r="F480" i="11"/>
  <c r="AH536" i="11"/>
  <c r="AM536" i="11" s="1"/>
  <c r="AN536" i="11" s="1"/>
  <c r="AE492" i="11"/>
  <c r="AA492" i="11"/>
  <c r="O492" i="11"/>
  <c r="K492" i="11"/>
  <c r="V492" i="11"/>
  <c r="F492" i="11"/>
  <c r="U492" i="11"/>
  <c r="AF492" i="11"/>
  <c r="P492" i="11"/>
  <c r="R492" i="11"/>
  <c r="AG492" i="11"/>
  <c r="Q492" i="11"/>
  <c r="AB492" i="11"/>
  <c r="L492" i="11"/>
  <c r="G492" i="11"/>
  <c r="AD492" i="11"/>
  <c r="N492" i="11"/>
  <c r="AC492" i="11"/>
  <c r="M492" i="11"/>
  <c r="X492" i="11"/>
  <c r="H492" i="11"/>
  <c r="W492" i="11"/>
  <c r="Z492" i="11"/>
  <c r="J492" i="11"/>
  <c r="Y492" i="11"/>
  <c r="I492" i="11"/>
  <c r="T492" i="11"/>
  <c r="S492" i="11"/>
  <c r="AH544" i="11"/>
  <c r="AM544" i="11" s="1"/>
  <c r="AN544" i="11" s="1"/>
  <c r="AE500" i="11"/>
  <c r="AA500" i="11"/>
  <c r="O500" i="11"/>
  <c r="K500" i="11"/>
  <c r="AD500" i="11"/>
  <c r="N500" i="11"/>
  <c r="AC500" i="11"/>
  <c r="M500" i="11"/>
  <c r="X500" i="11"/>
  <c r="H500" i="11"/>
  <c r="Z500" i="11"/>
  <c r="J500" i="11"/>
  <c r="Y500" i="11"/>
  <c r="I500" i="11"/>
  <c r="T500" i="11"/>
  <c r="S500" i="11"/>
  <c r="G500" i="11"/>
  <c r="V500" i="11"/>
  <c r="F500" i="11"/>
  <c r="U500" i="11"/>
  <c r="AF500" i="11"/>
  <c r="P500" i="11"/>
  <c r="W500" i="11"/>
  <c r="R500" i="11"/>
  <c r="AG500" i="11"/>
  <c r="Q500" i="11"/>
  <c r="AB500" i="11"/>
  <c r="L500" i="11"/>
  <c r="G502" i="11"/>
  <c r="AH546" i="11"/>
  <c r="AM546" i="11" s="1"/>
  <c r="AN546" i="11" s="1"/>
  <c r="W502" i="11"/>
  <c r="R502" i="11"/>
  <c r="AG502" i="11"/>
  <c r="Q502" i="11"/>
  <c r="AB502" i="11"/>
  <c r="L502" i="11"/>
  <c r="AA502" i="11"/>
  <c r="S502" i="11"/>
  <c r="AD502" i="11"/>
  <c r="N502" i="11"/>
  <c r="AC502" i="11"/>
  <c r="M502" i="11"/>
  <c r="X502" i="11"/>
  <c r="H502" i="11"/>
  <c r="K502" i="11"/>
  <c r="Z502" i="11"/>
  <c r="J502" i="11"/>
  <c r="Y502" i="11"/>
  <c r="I502" i="11"/>
  <c r="T502" i="11"/>
  <c r="AE502" i="11"/>
  <c r="V502" i="11"/>
  <c r="F502" i="11"/>
  <c r="U502" i="11"/>
  <c r="AF502" i="11"/>
  <c r="P502" i="11"/>
  <c r="O502" i="11"/>
  <c r="AH522" i="11"/>
  <c r="AM522" i="11" s="1"/>
  <c r="AN522" i="11" s="1"/>
  <c r="F478" i="11"/>
  <c r="O478" i="11"/>
  <c r="N478" i="11"/>
  <c r="R478" i="11"/>
  <c r="AG478" i="11"/>
  <c r="I478" i="11"/>
  <c r="L478" i="11"/>
  <c r="AA478" i="11"/>
  <c r="AC478" i="11"/>
  <c r="AF478" i="11"/>
  <c r="H478" i="11"/>
  <c r="AE478" i="11"/>
  <c r="Q478" i="11"/>
  <c r="AB478" i="11"/>
  <c r="K478" i="11"/>
  <c r="AD478" i="11"/>
  <c r="J478" i="11"/>
  <c r="M478" i="11"/>
  <c r="P478" i="11"/>
  <c r="S478" i="11"/>
  <c r="V478" i="11"/>
  <c r="W478" i="11"/>
  <c r="T478" i="11"/>
  <c r="U478" i="11"/>
  <c r="Z478" i="11"/>
  <c r="Y478" i="11"/>
  <c r="X478" i="11"/>
  <c r="G478" i="11"/>
  <c r="AF470" i="11"/>
  <c r="H470" i="11"/>
  <c r="J470" i="11"/>
  <c r="V470" i="11"/>
  <c r="AC470" i="11"/>
  <c r="N470" i="11"/>
  <c r="O470" i="11"/>
  <c r="G470" i="11"/>
  <c r="AB470" i="11"/>
  <c r="S470" i="11"/>
  <c r="Z470" i="11"/>
  <c r="F470" i="11"/>
  <c r="AA470" i="11"/>
  <c r="Q470" i="11"/>
  <c r="L470" i="11"/>
  <c r="X470" i="11"/>
  <c r="AE470" i="11"/>
  <c r="K470" i="11"/>
  <c r="M470" i="11"/>
  <c r="R470" i="11"/>
  <c r="AD470" i="11"/>
  <c r="P470" i="11"/>
  <c r="AG470" i="11"/>
  <c r="I470" i="11"/>
  <c r="Y470" i="11"/>
  <c r="W470" i="11"/>
  <c r="U470" i="11"/>
  <c r="T470" i="11"/>
  <c r="AE468" i="11"/>
  <c r="L468" i="11"/>
  <c r="P468" i="11"/>
  <c r="Q468" i="11"/>
  <c r="AG468" i="11"/>
  <c r="F468" i="11"/>
  <c r="V468" i="11"/>
  <c r="X468" i="11"/>
  <c r="AA468" i="11"/>
  <c r="H468" i="11"/>
  <c r="S468" i="11"/>
  <c r="U468" i="11"/>
  <c r="J468" i="11"/>
  <c r="Z468" i="11"/>
  <c r="T468" i="11"/>
  <c r="AF468" i="11"/>
  <c r="K468" i="11"/>
  <c r="O468" i="11"/>
  <c r="I468" i="11"/>
  <c r="Y468" i="11"/>
  <c r="N468" i="11"/>
  <c r="AD468" i="11"/>
  <c r="W468" i="11"/>
  <c r="AB468" i="11"/>
  <c r="G468" i="11"/>
  <c r="M468" i="11"/>
  <c r="AC468" i="11"/>
  <c r="R468" i="11"/>
  <c r="AA488" i="11"/>
  <c r="AH532" i="11"/>
  <c r="AM532" i="11" s="1"/>
  <c r="AN532" i="11" s="1"/>
  <c r="W488" i="11"/>
  <c r="G488" i="11"/>
  <c r="V488" i="11"/>
  <c r="F488" i="11"/>
  <c r="AG488" i="11"/>
  <c r="O488" i="11"/>
  <c r="AF488" i="11"/>
  <c r="N488" i="11"/>
  <c r="J488" i="11"/>
  <c r="Z488" i="11"/>
  <c r="Q488" i="11"/>
  <c r="X488" i="11"/>
  <c r="H488" i="11"/>
  <c r="R488" i="11"/>
  <c r="AE488" i="11"/>
  <c r="M488" i="11"/>
  <c r="T488" i="11"/>
  <c r="K488" i="11"/>
  <c r="Y488" i="11"/>
  <c r="I488" i="11"/>
  <c r="P488" i="11"/>
  <c r="S488" i="11"/>
  <c r="AD488" i="11"/>
  <c r="U488" i="11"/>
  <c r="AC488" i="11"/>
  <c r="L488" i="11"/>
  <c r="AB488" i="11"/>
  <c r="W494" i="11"/>
  <c r="AH538" i="11"/>
  <c r="AM538" i="11" s="1"/>
  <c r="AN538" i="11" s="1"/>
  <c r="S494" i="11"/>
  <c r="G494" i="11"/>
  <c r="V494" i="11"/>
  <c r="F494" i="11"/>
  <c r="U494" i="11"/>
  <c r="AF494" i="11"/>
  <c r="P494" i="11"/>
  <c r="O494" i="11"/>
  <c r="R494" i="11"/>
  <c r="AG494" i="11"/>
  <c r="Q494" i="11"/>
  <c r="AB494" i="11"/>
  <c r="L494" i="11"/>
  <c r="AA494" i="11"/>
  <c r="AD494" i="11"/>
  <c r="N494" i="11"/>
  <c r="AC494" i="11"/>
  <c r="M494" i="11"/>
  <c r="X494" i="11"/>
  <c r="H494" i="11"/>
  <c r="K494" i="11"/>
  <c r="Z494" i="11"/>
  <c r="J494" i="11"/>
  <c r="Y494" i="11"/>
  <c r="I494" i="11"/>
  <c r="T494" i="11"/>
  <c r="AE494" i="11"/>
  <c r="V472" i="11"/>
  <c r="P472" i="11"/>
  <c r="L472" i="11"/>
  <c r="AE472" i="11"/>
  <c r="Y472" i="11"/>
  <c r="I472" i="11"/>
  <c r="X472" i="11"/>
  <c r="G472" i="11"/>
  <c r="AB472" i="11"/>
  <c r="U472" i="11"/>
  <c r="H472" i="11"/>
  <c r="AD472" i="11"/>
  <c r="T472" i="11"/>
  <c r="O472" i="11"/>
  <c r="K472" i="11"/>
  <c r="AF472" i="11"/>
  <c r="AG472" i="11"/>
  <c r="Q472" i="11"/>
  <c r="N472" i="11"/>
  <c r="R472" i="11"/>
  <c r="J472" i="11"/>
  <c r="F472" i="11"/>
  <c r="AA472" i="11"/>
  <c r="W472" i="11"/>
  <c r="AC472" i="11"/>
  <c r="M472" i="11"/>
  <c r="S472" i="11"/>
  <c r="Z472" i="11"/>
  <c r="V476" i="11"/>
  <c r="AH520" i="11"/>
  <c r="AM520" i="11" s="1"/>
  <c r="AN520" i="11" s="1"/>
  <c r="L476" i="11"/>
  <c r="AD476" i="11"/>
  <c r="AC476" i="11"/>
  <c r="I476" i="11"/>
  <c r="H476" i="11"/>
  <c r="G476" i="11"/>
  <c r="AE476" i="11"/>
  <c r="Y476" i="11"/>
  <c r="AF476" i="11"/>
  <c r="N476" i="11"/>
  <c r="J476" i="11"/>
  <c r="F476" i="11"/>
  <c r="W476" i="11"/>
  <c r="U476" i="11"/>
  <c r="AB476" i="11"/>
  <c r="Z476" i="11"/>
  <c r="K476" i="11"/>
  <c r="AA476" i="11"/>
  <c r="AG476" i="11"/>
  <c r="Q476" i="11"/>
  <c r="X476" i="11"/>
  <c r="P476" i="11"/>
  <c r="R476" i="11"/>
  <c r="S476" i="11"/>
  <c r="M476" i="11"/>
  <c r="O476" i="11"/>
  <c r="T476" i="11"/>
  <c r="AH526" i="11"/>
  <c r="AM526" i="11" s="1"/>
  <c r="AN526" i="11" s="1"/>
  <c r="V482" i="11"/>
  <c r="F482" i="11"/>
  <c r="AE482" i="11"/>
  <c r="O482" i="11"/>
  <c r="AD482" i="11"/>
  <c r="N482" i="11"/>
  <c r="W482" i="11"/>
  <c r="G482" i="11"/>
  <c r="R482" i="11"/>
  <c r="AC482" i="11"/>
  <c r="M482" i="11"/>
  <c r="X482" i="11"/>
  <c r="H482" i="11"/>
  <c r="Z482" i="11"/>
  <c r="Y482" i="11"/>
  <c r="I482" i="11"/>
  <c r="T482" i="11"/>
  <c r="K482" i="11"/>
  <c r="U482" i="11"/>
  <c r="AF482" i="11"/>
  <c r="P482" i="11"/>
  <c r="S482" i="11"/>
  <c r="J482" i="11"/>
  <c r="AG482" i="11"/>
  <c r="Q482" i="11"/>
  <c r="AB482" i="11"/>
  <c r="L482" i="11"/>
  <c r="AA482" i="11"/>
  <c r="AH528" i="11"/>
  <c r="AM528" i="11" s="1"/>
  <c r="AN528" i="11" s="1"/>
  <c r="AE484" i="11"/>
  <c r="O484" i="11"/>
  <c r="AD484" i="11"/>
  <c r="N484" i="11"/>
  <c r="W484" i="11"/>
  <c r="G484" i="11"/>
  <c r="V484" i="11"/>
  <c r="F484" i="11"/>
  <c r="Z484" i="11"/>
  <c r="AG484" i="11"/>
  <c r="Q484" i="11"/>
  <c r="AB484" i="11"/>
  <c r="L484" i="11"/>
  <c r="AA484" i="11"/>
  <c r="AC484" i="11"/>
  <c r="M484" i="11"/>
  <c r="X484" i="11"/>
  <c r="H484" i="11"/>
  <c r="J484" i="11"/>
  <c r="Y484" i="11"/>
  <c r="I484" i="11"/>
  <c r="T484" i="11"/>
  <c r="K484" i="11"/>
  <c r="R484" i="11"/>
  <c r="U484" i="11"/>
  <c r="AF484" i="11"/>
  <c r="P484" i="11"/>
  <c r="S484" i="11"/>
  <c r="AH542" i="11"/>
  <c r="AM542" i="11" s="1"/>
  <c r="AN542" i="11" s="1"/>
  <c r="W498" i="11"/>
  <c r="S498" i="11"/>
  <c r="Z498" i="11"/>
  <c r="J498" i="11"/>
  <c r="Y498" i="11"/>
  <c r="I498" i="11"/>
  <c r="T498" i="11"/>
  <c r="AE498" i="11"/>
  <c r="V498" i="11"/>
  <c r="F498" i="11"/>
  <c r="U498" i="11"/>
  <c r="AF498" i="11"/>
  <c r="P498" i="11"/>
  <c r="O498" i="11"/>
  <c r="R498" i="11"/>
  <c r="AG498" i="11"/>
  <c r="Q498" i="11"/>
  <c r="AB498" i="11"/>
  <c r="L498" i="11"/>
  <c r="AA498" i="11"/>
  <c r="AD498" i="11"/>
  <c r="N498" i="11"/>
  <c r="AC498" i="11"/>
  <c r="M498" i="11"/>
  <c r="X498" i="11"/>
  <c r="H498" i="11"/>
  <c r="K498" i="11"/>
  <c r="G498" i="11"/>
  <c r="AH540" i="11"/>
  <c r="AM540" i="11" s="1"/>
  <c r="AN540" i="11" s="1"/>
  <c r="AE496" i="11"/>
  <c r="AA496" i="11"/>
  <c r="O496" i="11"/>
  <c r="K496" i="11"/>
  <c r="R496" i="11"/>
  <c r="AG496" i="11"/>
  <c r="Q496" i="11"/>
  <c r="AB496" i="11"/>
  <c r="L496" i="11"/>
  <c r="W496" i="11"/>
  <c r="AD496" i="11"/>
  <c r="N496" i="11"/>
  <c r="AC496" i="11"/>
  <c r="M496" i="11"/>
  <c r="X496" i="11"/>
  <c r="H496" i="11"/>
  <c r="Z496" i="11"/>
  <c r="J496" i="11"/>
  <c r="Y496" i="11"/>
  <c r="I496" i="11"/>
  <c r="T496" i="11"/>
  <c r="S496" i="11"/>
  <c r="V496" i="11"/>
  <c r="F496" i="11"/>
  <c r="U496" i="11"/>
  <c r="AF496" i="11"/>
  <c r="P496" i="11"/>
  <c r="G496" i="11"/>
  <c r="S490" i="11"/>
  <c r="AH534" i="11"/>
  <c r="AM534" i="11" s="1"/>
  <c r="AN534" i="11" s="1"/>
  <c r="AD490" i="11"/>
  <c r="N490" i="11"/>
  <c r="AC490" i="11"/>
  <c r="M490" i="11"/>
  <c r="X490" i="11"/>
  <c r="H490" i="11"/>
  <c r="K490" i="11"/>
  <c r="W490" i="11"/>
  <c r="Z490" i="11"/>
  <c r="J490" i="11"/>
  <c r="Y490" i="11"/>
  <c r="I490" i="11"/>
  <c r="T490" i="11"/>
  <c r="AE490" i="11"/>
  <c r="V490" i="11"/>
  <c r="F490" i="11"/>
  <c r="U490" i="11"/>
  <c r="AF490" i="11"/>
  <c r="P490" i="11"/>
  <c r="O490" i="11"/>
  <c r="R490" i="11"/>
  <c r="AG490" i="11"/>
  <c r="Q490" i="11"/>
  <c r="AB490" i="11"/>
  <c r="L490" i="11"/>
  <c r="AA490" i="11"/>
  <c r="G490" i="11"/>
  <c r="AE9" i="9"/>
  <c r="AH9" i="9"/>
  <c r="J160" i="9"/>
  <c r="AE134" i="3"/>
  <c r="AG133" i="3"/>
  <c r="AH134" i="3"/>
  <c r="AJ133" i="3"/>
  <c r="AE128" i="3"/>
  <c r="AG127" i="3"/>
  <c r="AH128" i="3"/>
  <c r="AJ127" i="3"/>
  <c r="AH122" i="3"/>
  <c r="AJ121" i="3"/>
  <c r="AE122" i="3"/>
  <c r="AG121" i="3"/>
  <c r="AE116" i="3"/>
  <c r="AG115" i="3"/>
  <c r="AH116" i="3"/>
  <c r="AJ115" i="3"/>
  <c r="AE110" i="3"/>
  <c r="AG109" i="3"/>
  <c r="AH110" i="3"/>
  <c r="AJ109" i="3"/>
  <c r="AH104" i="3"/>
  <c r="AJ103" i="3"/>
  <c r="AE104" i="3"/>
  <c r="AG103" i="3"/>
  <c r="AH98" i="3"/>
  <c r="AJ97" i="3"/>
  <c r="AE98" i="3"/>
  <c r="AG97" i="3"/>
  <c r="AE92" i="3"/>
  <c r="AG91" i="3"/>
  <c r="AH92" i="3"/>
  <c r="AJ91" i="3"/>
  <c r="AE86" i="3"/>
  <c r="AG85" i="3"/>
  <c r="AH86" i="3"/>
  <c r="AJ85" i="3"/>
  <c r="AE80" i="3"/>
  <c r="AG79" i="3"/>
  <c r="AH80" i="3"/>
  <c r="AJ79" i="3"/>
  <c r="AG73" i="3"/>
  <c r="AH74" i="3"/>
  <c r="AJ73" i="3"/>
  <c r="AE68" i="3"/>
  <c r="AG67" i="3"/>
  <c r="AH68" i="3"/>
  <c r="AJ67" i="3"/>
  <c r="AE62" i="3"/>
  <c r="AG61" i="3"/>
  <c r="AH62" i="3"/>
  <c r="AJ61" i="3"/>
  <c r="AE56" i="3"/>
  <c r="AG55" i="3"/>
  <c r="AH56" i="3"/>
  <c r="AJ55" i="3"/>
  <c r="AE50" i="3"/>
  <c r="AG49" i="3"/>
  <c r="AH50" i="3"/>
  <c r="AJ49" i="3"/>
  <c r="AE44" i="3"/>
  <c r="AG43" i="3"/>
  <c r="AH44" i="3"/>
  <c r="AJ43" i="3"/>
  <c r="AE38" i="3"/>
  <c r="AG37" i="3"/>
  <c r="AH38" i="3"/>
  <c r="AJ37" i="3"/>
  <c r="AH32" i="3"/>
  <c r="AJ31" i="3"/>
  <c r="AE32" i="3"/>
  <c r="AG31" i="3"/>
  <c r="AH26" i="3"/>
  <c r="AJ25" i="3"/>
  <c r="AE26" i="3"/>
  <c r="AG25" i="3"/>
  <c r="AH20" i="3"/>
  <c r="AE20" i="3"/>
  <c r="E2" i="4"/>
  <c r="B19" i="6"/>
  <c r="B34" i="6"/>
  <c r="B33" i="6"/>
  <c r="B32" i="6"/>
  <c r="B31" i="6"/>
  <c r="B30" i="6"/>
  <c r="B29" i="6"/>
  <c r="B28" i="6"/>
  <c r="B27" i="6"/>
  <c r="B26" i="6"/>
  <c r="B25" i="6"/>
  <c r="B24" i="6"/>
  <c r="B23" i="6"/>
  <c r="B22" i="6"/>
  <c r="B21" i="6"/>
  <c r="B20" i="6"/>
  <c r="B18" i="6"/>
  <c r="AS450" i="11" l="1"/>
  <c r="AR450" i="11" s="1"/>
  <c r="AS382" i="11"/>
  <c r="AR382" i="11" s="1"/>
  <c r="AS440" i="11"/>
  <c r="AR440" i="11" s="1"/>
  <c r="AS446" i="11"/>
  <c r="AR446" i="11" s="1"/>
  <c r="AS434" i="11"/>
  <c r="AR434" i="11" s="1"/>
  <c r="AS454" i="11"/>
  <c r="AR454" i="11" s="1"/>
  <c r="AS436" i="11"/>
  <c r="AR436" i="11" s="1"/>
  <c r="AS456" i="11"/>
  <c r="AR456" i="11" s="1"/>
  <c r="AS430" i="11"/>
  <c r="AR430" i="11" s="1"/>
  <c r="AS438" i="11"/>
  <c r="AR438" i="11" s="1"/>
  <c r="AS458" i="11"/>
  <c r="AR458" i="11" s="1"/>
  <c r="AS442" i="11"/>
  <c r="AR442" i="11" s="1"/>
  <c r="AS384" i="11"/>
  <c r="AR384" i="11" s="1"/>
  <c r="AS444" i="11"/>
  <c r="AR444" i="11" s="1"/>
  <c r="AS452" i="11"/>
  <c r="AR452" i="11" s="1"/>
  <c r="AS432" i="11"/>
  <c r="AR432" i="11" s="1"/>
  <c r="AS448" i="11"/>
  <c r="AR448" i="11" s="1"/>
  <c r="AR380" i="11"/>
  <c r="AO428" i="11"/>
  <c r="AH428" i="11"/>
  <c r="AM428" i="11" s="1"/>
  <c r="AN428" i="11" s="1"/>
  <c r="AI495" i="11"/>
  <c r="AP496" i="11" s="1"/>
  <c r="AT496" i="11" s="1"/>
  <c r="AH495" i="11"/>
  <c r="AO496" i="11" s="1"/>
  <c r="AH501" i="11"/>
  <c r="AO502" i="11" s="1"/>
  <c r="AI501" i="11"/>
  <c r="AP502" i="11" s="1"/>
  <c r="AT502" i="11" s="1"/>
  <c r="AI491" i="11"/>
  <c r="AP492" i="11" s="1"/>
  <c r="AT492" i="11" s="1"/>
  <c r="AH491" i="11"/>
  <c r="AO492" i="11" s="1"/>
  <c r="AH481" i="11"/>
  <c r="AO482" i="11" s="1"/>
  <c r="AI481" i="11"/>
  <c r="AP482" i="11" s="1"/>
  <c r="AT482" i="11" s="1"/>
  <c r="AH493" i="11"/>
  <c r="AO494" i="11" s="1"/>
  <c r="AI493" i="11"/>
  <c r="AP494" i="11" s="1"/>
  <c r="AT494" i="11" s="1"/>
  <c r="AH469" i="11"/>
  <c r="AI469" i="11"/>
  <c r="AP470" i="11" s="1"/>
  <c r="AT470" i="11" s="1"/>
  <c r="AH489" i="11"/>
  <c r="AO490" i="11" s="1"/>
  <c r="AI489" i="11"/>
  <c r="AP490" i="11" s="1"/>
  <c r="AT490" i="11" s="1"/>
  <c r="AI483" i="11"/>
  <c r="AP484" i="11" s="1"/>
  <c r="AT484" i="11" s="1"/>
  <c r="AH483" i="11"/>
  <c r="AO484" i="11" s="1"/>
  <c r="AI487" i="11"/>
  <c r="AP488" i="11" s="1"/>
  <c r="AT488" i="11" s="1"/>
  <c r="AH487" i="11"/>
  <c r="AO488" i="11" s="1"/>
  <c r="AI467" i="11"/>
  <c r="AP468" i="11" s="1"/>
  <c r="AT468" i="11" s="1"/>
  <c r="AH467" i="11"/>
  <c r="AH477" i="11"/>
  <c r="AO478" i="11" s="1"/>
  <c r="AI477" i="11"/>
  <c r="AP478" i="11" s="1"/>
  <c r="AT478" i="11" s="1"/>
  <c r="AI499" i="11"/>
  <c r="AP500" i="11" s="1"/>
  <c r="AT500" i="11" s="1"/>
  <c r="AH499" i="11"/>
  <c r="AO500" i="11" s="1"/>
  <c r="AI485" i="11"/>
  <c r="AP486" i="11" s="1"/>
  <c r="AT486" i="11" s="1"/>
  <c r="AH485" i="11"/>
  <c r="AO486" i="11" s="1"/>
  <c r="AI473" i="11"/>
  <c r="AP474" i="11" s="1"/>
  <c r="AT474" i="11" s="1"/>
  <c r="AH473" i="11"/>
  <c r="AO474" i="11" s="1"/>
  <c r="AI497" i="11"/>
  <c r="AP498" i="11" s="1"/>
  <c r="AT498" i="11" s="1"/>
  <c r="AH497" i="11"/>
  <c r="AO498" i="11" s="1"/>
  <c r="AI475" i="11"/>
  <c r="AP476" i="11" s="1"/>
  <c r="AT476" i="11" s="1"/>
  <c r="AH475" i="11"/>
  <c r="AO476" i="11" s="1"/>
  <c r="AI471" i="11"/>
  <c r="AP472" i="11" s="1"/>
  <c r="AT472" i="11" s="1"/>
  <c r="AH471" i="11"/>
  <c r="AI479" i="11"/>
  <c r="AP480" i="11" s="1"/>
  <c r="AT480" i="11" s="1"/>
  <c r="AH479" i="11"/>
  <c r="AO480" i="11" s="1"/>
  <c r="AO424" i="11"/>
  <c r="AS424" i="11" s="1"/>
  <c r="AH424" i="11"/>
  <c r="AM424" i="11" s="1"/>
  <c r="AN424" i="11" s="1"/>
  <c r="AH426" i="11"/>
  <c r="AM426" i="11" s="1"/>
  <c r="AN426" i="11" s="1"/>
  <c r="AO426" i="11"/>
  <c r="L536" i="11"/>
  <c r="K536" i="11"/>
  <c r="AB536" i="11"/>
  <c r="AH580" i="11"/>
  <c r="AM580" i="11" s="1"/>
  <c r="AN580" i="11" s="1"/>
  <c r="AA536" i="11"/>
  <c r="Z536" i="11"/>
  <c r="J536" i="11"/>
  <c r="Y536" i="11"/>
  <c r="I536" i="11"/>
  <c r="H536" i="11"/>
  <c r="G536" i="11"/>
  <c r="T536" i="11"/>
  <c r="V536" i="11"/>
  <c r="F536" i="11"/>
  <c r="U536" i="11"/>
  <c r="AF536" i="11"/>
  <c r="AE536" i="11"/>
  <c r="S536" i="11"/>
  <c r="R536" i="11"/>
  <c r="AG536" i="11"/>
  <c r="Q536" i="11"/>
  <c r="X536" i="11"/>
  <c r="W536" i="11"/>
  <c r="AD536" i="11"/>
  <c r="N536" i="11"/>
  <c r="AC536" i="11"/>
  <c r="M536" i="11"/>
  <c r="P536" i="11"/>
  <c r="O536" i="11"/>
  <c r="AG524" i="11"/>
  <c r="AH568" i="11"/>
  <c r="AM568" i="11" s="1"/>
  <c r="AN568" i="11" s="1"/>
  <c r="F524" i="11"/>
  <c r="G524" i="11"/>
  <c r="W524" i="11"/>
  <c r="T524" i="11"/>
  <c r="M524" i="11"/>
  <c r="AC524" i="11"/>
  <c r="Z524" i="11"/>
  <c r="K524" i="11"/>
  <c r="AA524" i="11"/>
  <c r="H524" i="11"/>
  <c r="X524" i="11"/>
  <c r="Q524" i="11"/>
  <c r="R524" i="11"/>
  <c r="V524" i="11"/>
  <c r="O524" i="11"/>
  <c r="AE524" i="11"/>
  <c r="L524" i="11"/>
  <c r="AB524" i="11"/>
  <c r="U524" i="11"/>
  <c r="N524" i="11"/>
  <c r="J524" i="11"/>
  <c r="S524" i="11"/>
  <c r="P524" i="11"/>
  <c r="AF524" i="11"/>
  <c r="I524" i="11"/>
  <c r="Y524" i="11"/>
  <c r="AD524" i="11"/>
  <c r="W530" i="11"/>
  <c r="N530" i="11"/>
  <c r="AE530" i="11"/>
  <c r="V530" i="11"/>
  <c r="J530" i="11"/>
  <c r="AH574" i="11"/>
  <c r="AM574" i="11" s="1"/>
  <c r="AN574" i="11" s="1"/>
  <c r="AD530" i="11"/>
  <c r="R530" i="11"/>
  <c r="G530" i="11"/>
  <c r="Z530" i="11"/>
  <c r="O530" i="11"/>
  <c r="F530" i="11"/>
  <c r="AC530" i="11"/>
  <c r="M530" i="11"/>
  <c r="X530" i="11"/>
  <c r="H530" i="11"/>
  <c r="Y530" i="11"/>
  <c r="I530" i="11"/>
  <c r="T530" i="11"/>
  <c r="K530" i="11"/>
  <c r="U530" i="11"/>
  <c r="AF530" i="11"/>
  <c r="P530" i="11"/>
  <c r="S530" i="11"/>
  <c r="AG530" i="11"/>
  <c r="Q530" i="11"/>
  <c r="AB530" i="11"/>
  <c r="L530" i="11"/>
  <c r="AA530" i="11"/>
  <c r="AH564" i="11"/>
  <c r="AM564" i="11" s="1"/>
  <c r="AN564" i="11" s="1"/>
  <c r="AD520" i="11"/>
  <c r="Z520" i="11"/>
  <c r="F520" i="11"/>
  <c r="K520" i="11"/>
  <c r="AA520" i="11"/>
  <c r="L520" i="11"/>
  <c r="AB520" i="11"/>
  <c r="I520" i="11"/>
  <c r="Y520" i="11"/>
  <c r="O520" i="11"/>
  <c r="AE520" i="11"/>
  <c r="P520" i="11"/>
  <c r="AF520" i="11"/>
  <c r="M520" i="11"/>
  <c r="AC520" i="11"/>
  <c r="S520" i="11"/>
  <c r="T520" i="11"/>
  <c r="Q520" i="11"/>
  <c r="N520" i="11"/>
  <c r="AG520" i="11"/>
  <c r="G520" i="11"/>
  <c r="W520" i="11"/>
  <c r="H520" i="11"/>
  <c r="X520" i="11"/>
  <c r="U520" i="11"/>
  <c r="V520" i="11"/>
  <c r="R520" i="11"/>
  <c r="J520" i="11"/>
  <c r="V526" i="11"/>
  <c r="P526" i="11"/>
  <c r="AF526" i="11"/>
  <c r="K526" i="11"/>
  <c r="AH570" i="11"/>
  <c r="AM570" i="11" s="1"/>
  <c r="AN570" i="11" s="1"/>
  <c r="AA526" i="11"/>
  <c r="F526" i="11"/>
  <c r="AC526" i="11"/>
  <c r="M526" i="11"/>
  <c r="H526" i="11"/>
  <c r="AD526" i="11"/>
  <c r="R526" i="11"/>
  <c r="Z526" i="11"/>
  <c r="Y526" i="11"/>
  <c r="I526" i="11"/>
  <c r="N526" i="11"/>
  <c r="W526" i="11"/>
  <c r="J526" i="11"/>
  <c r="AE526" i="11"/>
  <c r="U526" i="11"/>
  <c r="S526" i="11"/>
  <c r="G526" i="11"/>
  <c r="AB526" i="11"/>
  <c r="O526" i="11"/>
  <c r="AG526" i="11"/>
  <c r="Q526" i="11"/>
  <c r="X526" i="11"/>
  <c r="L526" i="11"/>
  <c r="T526" i="11"/>
  <c r="AB540" i="11"/>
  <c r="AA540" i="11"/>
  <c r="L540" i="11"/>
  <c r="AH584" i="11"/>
  <c r="AM584" i="11" s="1"/>
  <c r="AN584" i="11" s="1"/>
  <c r="K540" i="11"/>
  <c r="R540" i="11"/>
  <c r="AG540" i="11"/>
  <c r="Q540" i="11"/>
  <c r="X540" i="11"/>
  <c r="W540" i="11"/>
  <c r="AD540" i="11"/>
  <c r="N540" i="11"/>
  <c r="AC540" i="11"/>
  <c r="M540" i="11"/>
  <c r="P540" i="11"/>
  <c r="O540" i="11"/>
  <c r="Z540" i="11"/>
  <c r="J540" i="11"/>
  <c r="Y540" i="11"/>
  <c r="I540" i="11"/>
  <c r="H540" i="11"/>
  <c r="G540" i="11"/>
  <c r="V540" i="11"/>
  <c r="F540" i="11"/>
  <c r="U540" i="11"/>
  <c r="AF540" i="11"/>
  <c r="AE540" i="11"/>
  <c r="S540" i="11"/>
  <c r="T540" i="11"/>
  <c r="Z528" i="11"/>
  <c r="O528" i="11"/>
  <c r="F528" i="11"/>
  <c r="W528" i="11"/>
  <c r="N528" i="11"/>
  <c r="AH572" i="11"/>
  <c r="AM572" i="11" s="1"/>
  <c r="AN572" i="11" s="1"/>
  <c r="AE528" i="11"/>
  <c r="V528" i="11"/>
  <c r="J528" i="11"/>
  <c r="AD528" i="11"/>
  <c r="R528" i="11"/>
  <c r="G528" i="11"/>
  <c r="Y528" i="11"/>
  <c r="I528" i="11"/>
  <c r="T528" i="11"/>
  <c r="K528" i="11"/>
  <c r="U528" i="11"/>
  <c r="AF528" i="11"/>
  <c r="P528" i="11"/>
  <c r="S528" i="11"/>
  <c r="AG528" i="11"/>
  <c r="Q528" i="11"/>
  <c r="AB528" i="11"/>
  <c r="L528" i="11"/>
  <c r="AA528" i="11"/>
  <c r="AC528" i="11"/>
  <c r="M528" i="11"/>
  <c r="X528" i="11"/>
  <c r="H528" i="11"/>
  <c r="AD516" i="11"/>
  <c r="Z516" i="11"/>
  <c r="V516" i="11"/>
  <c r="F516" i="11"/>
  <c r="R516" i="11"/>
  <c r="O516" i="11"/>
  <c r="P516" i="11"/>
  <c r="AF516" i="11"/>
  <c r="AE516" i="11"/>
  <c r="U516" i="11"/>
  <c r="AG516" i="11"/>
  <c r="W516" i="11"/>
  <c r="T516" i="11"/>
  <c r="K516" i="11"/>
  <c r="I516" i="11"/>
  <c r="Y516" i="11"/>
  <c r="H516" i="11"/>
  <c r="X516" i="11"/>
  <c r="S516" i="11"/>
  <c r="M516" i="11"/>
  <c r="AC516" i="11"/>
  <c r="G516" i="11"/>
  <c r="L516" i="11"/>
  <c r="AB516" i="11"/>
  <c r="AA516" i="11"/>
  <c r="Q516" i="11"/>
  <c r="N516" i="11"/>
  <c r="J516" i="11"/>
  <c r="V532" i="11"/>
  <c r="J532" i="11"/>
  <c r="AF532" i="11"/>
  <c r="R532" i="11"/>
  <c r="G532" i="11"/>
  <c r="AH576" i="11"/>
  <c r="AM576" i="11" s="1"/>
  <c r="AN576" i="11" s="1"/>
  <c r="AA532" i="11"/>
  <c r="O532" i="11"/>
  <c r="F532" i="11"/>
  <c r="W532" i="11"/>
  <c r="N532" i="11"/>
  <c r="AG532" i="11"/>
  <c r="Z532" i="11"/>
  <c r="I532" i="11"/>
  <c r="P532" i="11"/>
  <c r="S532" i="11"/>
  <c r="AC532" i="11"/>
  <c r="U532" i="11"/>
  <c r="AD532" i="11"/>
  <c r="L532" i="11"/>
  <c r="AB532" i="11"/>
  <c r="Y532" i="11"/>
  <c r="Q532" i="11"/>
  <c r="X532" i="11"/>
  <c r="H532" i="11"/>
  <c r="AE532" i="11"/>
  <c r="M532" i="11"/>
  <c r="T532" i="11"/>
  <c r="K532" i="11"/>
  <c r="AH566" i="11"/>
  <c r="AM566" i="11" s="1"/>
  <c r="AN566" i="11" s="1"/>
  <c r="J522" i="11"/>
  <c r="AG522" i="11"/>
  <c r="F522" i="11"/>
  <c r="S522" i="11"/>
  <c r="P522" i="11"/>
  <c r="AF522" i="11"/>
  <c r="U522" i="11"/>
  <c r="V522" i="11"/>
  <c r="W522" i="11"/>
  <c r="T522" i="11"/>
  <c r="Y522" i="11"/>
  <c r="G522" i="11"/>
  <c r="AA522" i="11"/>
  <c r="H522" i="11"/>
  <c r="X522" i="11"/>
  <c r="I522" i="11"/>
  <c r="AC522" i="11"/>
  <c r="K522" i="11"/>
  <c r="AE522" i="11"/>
  <c r="L522" i="11"/>
  <c r="AB522" i="11"/>
  <c r="Q522" i="11"/>
  <c r="N522" i="11"/>
  <c r="M522" i="11"/>
  <c r="O522" i="11"/>
  <c r="R522" i="11"/>
  <c r="AD522" i="11"/>
  <c r="Z522" i="11"/>
  <c r="L544" i="11"/>
  <c r="K544" i="11"/>
  <c r="AB544" i="11"/>
  <c r="AH588" i="11"/>
  <c r="AM588" i="11" s="1"/>
  <c r="AN588" i="11" s="1"/>
  <c r="AA544" i="11"/>
  <c r="V544" i="11"/>
  <c r="F544" i="11"/>
  <c r="U544" i="11"/>
  <c r="AF544" i="11"/>
  <c r="AE544" i="11"/>
  <c r="S544" i="11"/>
  <c r="R544" i="11"/>
  <c r="AG544" i="11"/>
  <c r="Q544" i="11"/>
  <c r="X544" i="11"/>
  <c r="W544" i="11"/>
  <c r="AD544" i="11"/>
  <c r="N544" i="11"/>
  <c r="AC544" i="11"/>
  <c r="M544" i="11"/>
  <c r="P544" i="11"/>
  <c r="O544" i="11"/>
  <c r="T544" i="11"/>
  <c r="Z544" i="11"/>
  <c r="J544" i="11"/>
  <c r="Y544" i="11"/>
  <c r="I544" i="11"/>
  <c r="H544" i="11"/>
  <c r="G544" i="11"/>
  <c r="AH582" i="11"/>
  <c r="AM582" i="11" s="1"/>
  <c r="AN582" i="11" s="1"/>
  <c r="R538" i="11"/>
  <c r="AG538" i="11"/>
  <c r="Q538" i="11"/>
  <c r="X538" i="11"/>
  <c r="W538" i="11"/>
  <c r="AD538" i="11"/>
  <c r="N538" i="11"/>
  <c r="AC538" i="11"/>
  <c r="M538" i="11"/>
  <c r="P538" i="11"/>
  <c r="O538" i="11"/>
  <c r="L538" i="11"/>
  <c r="Z538" i="11"/>
  <c r="J538" i="11"/>
  <c r="Y538" i="11"/>
  <c r="I538" i="11"/>
  <c r="H538" i="11"/>
  <c r="G538" i="11"/>
  <c r="K538" i="11"/>
  <c r="AB538" i="11"/>
  <c r="V538" i="11"/>
  <c r="F538" i="11"/>
  <c r="U538" i="11"/>
  <c r="AF538" i="11"/>
  <c r="AE538" i="11"/>
  <c r="S538" i="11"/>
  <c r="T538" i="11"/>
  <c r="AA538" i="11"/>
  <c r="AA534" i="11"/>
  <c r="AH578" i="11"/>
  <c r="AM578" i="11" s="1"/>
  <c r="AN578" i="11" s="1"/>
  <c r="AD534" i="11"/>
  <c r="N534" i="11"/>
  <c r="AC534" i="11"/>
  <c r="M534" i="11"/>
  <c r="P534" i="11"/>
  <c r="O534" i="11"/>
  <c r="K534" i="11"/>
  <c r="Z534" i="11"/>
  <c r="J534" i="11"/>
  <c r="Y534" i="11"/>
  <c r="I534" i="11"/>
  <c r="H534" i="11"/>
  <c r="G534" i="11"/>
  <c r="T534" i="11"/>
  <c r="V534" i="11"/>
  <c r="F534" i="11"/>
  <c r="U534" i="11"/>
  <c r="AF534" i="11"/>
  <c r="AE534" i="11"/>
  <c r="L534" i="11"/>
  <c r="S534" i="11"/>
  <c r="R534" i="11"/>
  <c r="AG534" i="11"/>
  <c r="Q534" i="11"/>
  <c r="X534" i="11"/>
  <c r="W534" i="11"/>
  <c r="AB534" i="11"/>
  <c r="AA542" i="11"/>
  <c r="AH586" i="11"/>
  <c r="AM586" i="11" s="1"/>
  <c r="AN586" i="11" s="1"/>
  <c r="S542" i="11"/>
  <c r="T542" i="11"/>
  <c r="K542" i="11"/>
  <c r="Z542" i="11"/>
  <c r="J542" i="11"/>
  <c r="Y542" i="11"/>
  <c r="I542" i="11"/>
  <c r="H542" i="11"/>
  <c r="G542" i="11"/>
  <c r="L542" i="11"/>
  <c r="V542" i="11"/>
  <c r="F542" i="11"/>
  <c r="U542" i="11"/>
  <c r="AF542" i="11"/>
  <c r="AE542" i="11"/>
  <c r="AB542" i="11"/>
  <c r="R542" i="11"/>
  <c r="AG542" i="11"/>
  <c r="Q542" i="11"/>
  <c r="X542" i="11"/>
  <c r="W542" i="11"/>
  <c r="AD542" i="11"/>
  <c r="N542" i="11"/>
  <c r="AC542" i="11"/>
  <c r="M542" i="11"/>
  <c r="P542" i="11"/>
  <c r="O542" i="11"/>
  <c r="AD512" i="11"/>
  <c r="Y512" i="11"/>
  <c r="Q512" i="11"/>
  <c r="AB512" i="11"/>
  <c r="AA512" i="11"/>
  <c r="V512" i="11"/>
  <c r="N512" i="11"/>
  <c r="AG512" i="11"/>
  <c r="M512" i="11"/>
  <c r="T512" i="11"/>
  <c r="O512" i="11"/>
  <c r="AC512" i="11"/>
  <c r="S512" i="11"/>
  <c r="P512" i="11"/>
  <c r="R512" i="11"/>
  <c r="U512" i="11"/>
  <c r="AF512" i="11"/>
  <c r="AE512" i="11"/>
  <c r="J512" i="11"/>
  <c r="W512" i="11"/>
  <c r="Z512" i="11"/>
  <c r="L512" i="11"/>
  <c r="H512" i="11"/>
  <c r="F512" i="11"/>
  <c r="K512" i="11"/>
  <c r="X512" i="11"/>
  <c r="G512" i="11"/>
  <c r="I512" i="11"/>
  <c r="V514" i="11"/>
  <c r="J514" i="11"/>
  <c r="O514" i="11"/>
  <c r="L514" i="11"/>
  <c r="AB514" i="11"/>
  <c r="AA514" i="11"/>
  <c r="M514" i="11"/>
  <c r="AC514" i="11"/>
  <c r="S514" i="11"/>
  <c r="P514" i="11"/>
  <c r="AF514" i="11"/>
  <c r="Q514" i="11"/>
  <c r="AG514" i="11"/>
  <c r="AE514" i="11"/>
  <c r="T514" i="11"/>
  <c r="K514" i="11"/>
  <c r="U514" i="11"/>
  <c r="G514" i="11"/>
  <c r="H514" i="11"/>
  <c r="X514" i="11"/>
  <c r="W514" i="11"/>
  <c r="I514" i="11"/>
  <c r="Y514" i="11"/>
  <c r="R514" i="11"/>
  <c r="N514" i="11"/>
  <c r="Z514" i="11"/>
  <c r="AD514" i="11"/>
  <c r="F514" i="11"/>
  <c r="AH590" i="11"/>
  <c r="AM590" i="11" s="1"/>
  <c r="AN590" i="11" s="1"/>
  <c r="V546" i="11"/>
  <c r="F546" i="11"/>
  <c r="U546" i="11"/>
  <c r="AF546" i="11"/>
  <c r="AE546" i="11"/>
  <c r="AB546" i="11"/>
  <c r="R546" i="11"/>
  <c r="AG546" i="11"/>
  <c r="Q546" i="11"/>
  <c r="X546" i="11"/>
  <c r="W546" i="11"/>
  <c r="T546" i="11"/>
  <c r="K546" i="11"/>
  <c r="S546" i="11"/>
  <c r="AD546" i="11"/>
  <c r="N546" i="11"/>
  <c r="AC546" i="11"/>
  <c r="M546" i="11"/>
  <c r="P546" i="11"/>
  <c r="O546" i="11"/>
  <c r="AA546" i="11"/>
  <c r="Z546" i="11"/>
  <c r="J546" i="11"/>
  <c r="Y546" i="11"/>
  <c r="I546" i="11"/>
  <c r="H546" i="11"/>
  <c r="G546" i="11"/>
  <c r="L546" i="11"/>
  <c r="AH562" i="11"/>
  <c r="AM562" i="11" s="1"/>
  <c r="AN562" i="11" s="1"/>
  <c r="W518" i="11"/>
  <c r="X518" i="11"/>
  <c r="Q518" i="11"/>
  <c r="J518" i="11"/>
  <c r="F518" i="11"/>
  <c r="AG518" i="11"/>
  <c r="AA518" i="11"/>
  <c r="H518" i="11"/>
  <c r="AB518" i="11"/>
  <c r="O518" i="11"/>
  <c r="U518" i="11"/>
  <c r="V518" i="11"/>
  <c r="S518" i="11"/>
  <c r="G518" i="11"/>
  <c r="AE518" i="11"/>
  <c r="L518" i="11"/>
  <c r="AF518" i="11"/>
  <c r="Y518" i="11"/>
  <c r="K518" i="11"/>
  <c r="T518" i="11"/>
  <c r="I518" i="11"/>
  <c r="AC518" i="11"/>
  <c r="R518" i="11"/>
  <c r="N518" i="11"/>
  <c r="P518" i="11"/>
  <c r="M518" i="11"/>
  <c r="AD518" i="11"/>
  <c r="Z518" i="11"/>
  <c r="C19" i="9"/>
  <c r="K160" i="9"/>
  <c r="B17" i="6"/>
  <c r="B16" i="6"/>
  <c r="B15" i="6"/>
  <c r="B14" i="6"/>
  <c r="B13" i="6"/>
  <c r="B12" i="6"/>
  <c r="B11" i="6"/>
  <c r="B10" i="6"/>
  <c r="B9" i="6"/>
  <c r="B8" i="6"/>
  <c r="B7" i="6"/>
  <c r="B6" i="6"/>
  <c r="B5" i="6"/>
  <c r="B4" i="6"/>
  <c r="B3" i="6"/>
  <c r="AS498" i="11" l="1"/>
  <c r="AR498" i="11" s="1"/>
  <c r="AS486" i="11"/>
  <c r="AR486" i="11" s="1"/>
  <c r="AS488" i="11"/>
  <c r="AR488" i="11" s="1"/>
  <c r="AS492" i="11"/>
  <c r="AR492" i="11" s="1"/>
  <c r="AS496" i="11"/>
  <c r="AR496" i="11" s="1"/>
  <c r="AS482" i="11"/>
  <c r="AR482" i="11" s="1"/>
  <c r="AS428" i="11"/>
  <c r="AR428" i="11" s="1"/>
  <c r="AS478" i="11"/>
  <c r="AR478" i="11" s="1"/>
  <c r="AS490" i="11"/>
  <c r="AR490" i="11" s="1"/>
  <c r="AS494" i="11"/>
  <c r="AR494" i="11" s="1"/>
  <c r="AS502" i="11"/>
  <c r="AR502" i="11" s="1"/>
  <c r="AS426" i="11"/>
  <c r="AR426" i="11" s="1"/>
  <c r="AS480" i="11"/>
  <c r="AR480" i="11" s="1"/>
  <c r="AS476" i="11"/>
  <c r="AR476" i="11" s="1"/>
  <c r="AS474" i="11"/>
  <c r="AR474" i="11" s="1"/>
  <c r="AS500" i="11"/>
  <c r="AR500" i="11" s="1"/>
  <c r="AS484" i="11"/>
  <c r="AR484" i="11" s="1"/>
  <c r="AR424" i="11"/>
  <c r="AO472" i="11"/>
  <c r="AH472" i="11"/>
  <c r="AM472" i="11" s="1"/>
  <c r="AN472" i="11" s="1"/>
  <c r="AI543" i="11"/>
  <c r="AP544" i="11" s="1"/>
  <c r="AT544" i="11" s="1"/>
  <c r="AH543" i="11"/>
  <c r="AO544" i="11" s="1"/>
  <c r="AH521" i="11"/>
  <c r="AO522" i="11" s="1"/>
  <c r="AI521" i="11"/>
  <c r="AP522" i="11" s="1"/>
  <c r="AT522" i="11" s="1"/>
  <c r="AI531" i="11"/>
  <c r="AP532" i="11" s="1"/>
  <c r="AT532" i="11" s="1"/>
  <c r="AH531" i="11"/>
  <c r="AO532" i="11" s="1"/>
  <c r="AI527" i="11"/>
  <c r="AP528" i="11" s="1"/>
  <c r="AT528" i="11" s="1"/>
  <c r="AH527" i="11"/>
  <c r="AO528" i="11" s="1"/>
  <c r="AI539" i="11"/>
  <c r="AP540" i="11" s="1"/>
  <c r="AT540" i="11" s="1"/>
  <c r="AH539" i="11"/>
  <c r="AO540" i="11" s="1"/>
  <c r="AI513" i="11"/>
  <c r="AP514" i="11" s="1"/>
  <c r="AT514" i="11" s="1"/>
  <c r="AH513" i="11"/>
  <c r="AI515" i="11"/>
  <c r="AP516" i="11" s="1"/>
  <c r="AT516" i="11" s="1"/>
  <c r="AH515" i="11"/>
  <c r="AI523" i="11"/>
  <c r="AP524" i="11" s="1"/>
  <c r="AT524" i="11" s="1"/>
  <c r="AH523" i="11"/>
  <c r="AO524" i="11" s="1"/>
  <c r="AH517" i="11"/>
  <c r="AO518" i="11" s="1"/>
  <c r="AI517" i="11"/>
  <c r="AP518" i="11" s="1"/>
  <c r="AT518" i="11" s="1"/>
  <c r="AH545" i="11"/>
  <c r="AO546" i="11" s="1"/>
  <c r="AI545" i="11"/>
  <c r="AP546" i="11" s="1"/>
  <c r="AT546" i="11" s="1"/>
  <c r="AI511" i="11"/>
  <c r="AP512" i="11" s="1"/>
  <c r="AT512" i="11" s="1"/>
  <c r="AH511" i="11"/>
  <c r="AI541" i="11"/>
  <c r="AP542" i="11" s="1"/>
  <c r="AT542" i="11" s="1"/>
  <c r="AH541" i="11"/>
  <c r="AO542" i="11" s="1"/>
  <c r="AH525" i="11"/>
  <c r="AO526" i="11" s="1"/>
  <c r="AI525" i="11"/>
  <c r="AP526" i="11" s="1"/>
  <c r="AT526" i="11" s="1"/>
  <c r="AI519" i="11"/>
  <c r="AP520" i="11" s="1"/>
  <c r="AT520" i="11" s="1"/>
  <c r="AH519" i="11"/>
  <c r="AO520" i="11" s="1"/>
  <c r="AH533" i="11"/>
  <c r="AO534" i="11" s="1"/>
  <c r="AI533" i="11"/>
  <c r="AP534" i="11" s="1"/>
  <c r="AT534" i="11" s="1"/>
  <c r="AH537" i="11"/>
  <c r="AO538" i="11" s="1"/>
  <c r="AI537" i="11"/>
  <c r="AP538" i="11" s="1"/>
  <c r="AT538" i="11" s="1"/>
  <c r="AI529" i="11"/>
  <c r="AP530" i="11" s="1"/>
  <c r="AT530" i="11" s="1"/>
  <c r="AH529" i="11"/>
  <c r="AO530" i="11" s="1"/>
  <c r="AI535" i="11"/>
  <c r="AP536" i="11" s="1"/>
  <c r="AT536" i="11" s="1"/>
  <c r="AH535" i="11"/>
  <c r="AO536" i="11" s="1"/>
  <c r="AO468" i="11"/>
  <c r="AS468" i="11" s="1"/>
  <c r="AH468" i="11"/>
  <c r="AM468" i="11" s="1"/>
  <c r="AN468" i="11" s="1"/>
  <c r="AH470" i="11"/>
  <c r="AM470" i="11" s="1"/>
  <c r="AN470" i="11" s="1"/>
  <c r="AO470" i="11"/>
  <c r="AH630" i="11"/>
  <c r="AM630" i="11" s="1"/>
  <c r="AN630" i="11" s="1"/>
  <c r="R586" i="11"/>
  <c r="AG586" i="11"/>
  <c r="Q586" i="11"/>
  <c r="AB586" i="11"/>
  <c r="L586" i="11"/>
  <c r="AA586" i="11"/>
  <c r="AD586" i="11"/>
  <c r="N586" i="11"/>
  <c r="AC586" i="11"/>
  <c r="M586" i="11"/>
  <c r="X586" i="11"/>
  <c r="H586" i="11"/>
  <c r="K586" i="11"/>
  <c r="Z586" i="11"/>
  <c r="J586" i="11"/>
  <c r="Y586" i="11"/>
  <c r="I586" i="11"/>
  <c r="T586" i="11"/>
  <c r="AE586" i="11"/>
  <c r="W586" i="11"/>
  <c r="V586" i="11"/>
  <c r="F586" i="11"/>
  <c r="U586" i="11"/>
  <c r="AF586" i="11"/>
  <c r="P586" i="11"/>
  <c r="O586" i="11"/>
  <c r="G586" i="11"/>
  <c r="S586" i="11"/>
  <c r="AH610" i="11"/>
  <c r="AM610" i="11" s="1"/>
  <c r="AN610" i="11" s="1"/>
  <c r="J566" i="11"/>
  <c r="F566" i="11"/>
  <c r="AG566" i="11"/>
  <c r="K566" i="11"/>
  <c r="AE566" i="11"/>
  <c r="M566" i="11"/>
  <c r="AC566" i="11"/>
  <c r="AB566" i="11"/>
  <c r="R566" i="11"/>
  <c r="L566" i="11"/>
  <c r="O566" i="11"/>
  <c r="Q566" i="11"/>
  <c r="AF566" i="11"/>
  <c r="P566" i="11"/>
  <c r="W566" i="11"/>
  <c r="S566" i="11"/>
  <c r="U566" i="11"/>
  <c r="AD566" i="11"/>
  <c r="N566" i="11"/>
  <c r="H566" i="11"/>
  <c r="G566" i="11"/>
  <c r="AA566" i="11"/>
  <c r="I566" i="11"/>
  <c r="Y566" i="11"/>
  <c r="Z566" i="11"/>
  <c r="T566" i="11"/>
  <c r="X566" i="11"/>
  <c r="V566" i="11"/>
  <c r="AH620" i="11"/>
  <c r="AM620" i="11" s="1"/>
  <c r="AN620" i="11" s="1"/>
  <c r="X576" i="11"/>
  <c r="P576" i="11"/>
  <c r="H576" i="11"/>
  <c r="AF576" i="11"/>
  <c r="V576" i="11"/>
  <c r="N576" i="11"/>
  <c r="F576" i="11"/>
  <c r="AC576" i="11"/>
  <c r="T576" i="11"/>
  <c r="L576" i="11"/>
  <c r="AA576" i="11"/>
  <c r="R576" i="11"/>
  <c r="J576" i="11"/>
  <c r="G576" i="11"/>
  <c r="W576" i="11"/>
  <c r="U576" i="11"/>
  <c r="K576" i="11"/>
  <c r="AB576" i="11"/>
  <c r="I576" i="11"/>
  <c r="Y576" i="11"/>
  <c r="AD576" i="11"/>
  <c r="O576" i="11"/>
  <c r="AG576" i="11"/>
  <c r="M576" i="11"/>
  <c r="AE576" i="11"/>
  <c r="Z576" i="11"/>
  <c r="S576" i="11"/>
  <c r="Q576" i="11"/>
  <c r="AE588" i="11"/>
  <c r="AH632" i="11"/>
  <c r="AM632" i="11" s="1"/>
  <c r="AN632" i="11" s="1"/>
  <c r="AA588" i="11"/>
  <c r="K588" i="11"/>
  <c r="V588" i="11"/>
  <c r="F588" i="11"/>
  <c r="U588" i="11"/>
  <c r="AF588" i="11"/>
  <c r="P588" i="11"/>
  <c r="W588" i="11"/>
  <c r="O588" i="11"/>
  <c r="R588" i="11"/>
  <c r="AG588" i="11"/>
  <c r="Q588" i="11"/>
  <c r="AB588" i="11"/>
  <c r="L588" i="11"/>
  <c r="AD588" i="11"/>
  <c r="N588" i="11"/>
  <c r="AC588" i="11"/>
  <c r="M588" i="11"/>
  <c r="X588" i="11"/>
  <c r="H588" i="11"/>
  <c r="Z588" i="11"/>
  <c r="J588" i="11"/>
  <c r="Y588" i="11"/>
  <c r="I588" i="11"/>
  <c r="T588" i="11"/>
  <c r="S588" i="11"/>
  <c r="G588" i="11"/>
  <c r="AE584" i="11"/>
  <c r="AH628" i="11"/>
  <c r="AM628" i="11" s="1"/>
  <c r="AN628" i="11" s="1"/>
  <c r="AA584" i="11"/>
  <c r="K584" i="11"/>
  <c r="O584" i="11"/>
  <c r="Z584" i="11"/>
  <c r="J584" i="11"/>
  <c r="Y584" i="11"/>
  <c r="I584" i="11"/>
  <c r="T584" i="11"/>
  <c r="S584" i="11"/>
  <c r="V584" i="11"/>
  <c r="F584" i="11"/>
  <c r="U584" i="11"/>
  <c r="AF584" i="11"/>
  <c r="P584" i="11"/>
  <c r="G584" i="11"/>
  <c r="R584" i="11"/>
  <c r="AG584" i="11"/>
  <c r="Q584" i="11"/>
  <c r="AB584" i="11"/>
  <c r="L584" i="11"/>
  <c r="W584" i="11"/>
  <c r="AD584" i="11"/>
  <c r="N584" i="11"/>
  <c r="AC584" i="11"/>
  <c r="M584" i="11"/>
  <c r="X584" i="11"/>
  <c r="H584" i="11"/>
  <c r="AG574" i="11"/>
  <c r="AH618" i="11"/>
  <c r="AM618" i="11" s="1"/>
  <c r="AN618" i="11" s="1"/>
  <c r="AF574" i="11"/>
  <c r="X574" i="11"/>
  <c r="P574" i="11"/>
  <c r="H574" i="11"/>
  <c r="AD574" i="11"/>
  <c r="V574" i="11"/>
  <c r="N574" i="11"/>
  <c r="F574" i="11"/>
  <c r="AB574" i="11"/>
  <c r="T574" i="11"/>
  <c r="L574" i="11"/>
  <c r="Z574" i="11"/>
  <c r="R574" i="11"/>
  <c r="J574" i="11"/>
  <c r="O574" i="11"/>
  <c r="AE574" i="11"/>
  <c r="M574" i="11"/>
  <c r="AC574" i="11"/>
  <c r="S574" i="11"/>
  <c r="Q574" i="11"/>
  <c r="G574" i="11"/>
  <c r="W574" i="11"/>
  <c r="U574" i="11"/>
  <c r="K574" i="11"/>
  <c r="AA574" i="11"/>
  <c r="I574" i="11"/>
  <c r="Y574" i="11"/>
  <c r="AG570" i="11"/>
  <c r="AH614" i="11"/>
  <c r="AM614" i="11" s="1"/>
  <c r="AN614" i="11" s="1"/>
  <c r="Z570" i="11"/>
  <c r="R570" i="11"/>
  <c r="J570" i="11"/>
  <c r="AF570" i="11"/>
  <c r="X570" i="11"/>
  <c r="P570" i="11"/>
  <c r="H570" i="11"/>
  <c r="AD570" i="11"/>
  <c r="V570" i="11"/>
  <c r="N570" i="11"/>
  <c r="F570" i="11"/>
  <c r="AB570" i="11"/>
  <c r="T570" i="11"/>
  <c r="L570" i="11"/>
  <c r="G570" i="11"/>
  <c r="W570" i="11"/>
  <c r="M570" i="11"/>
  <c r="AC570" i="11"/>
  <c r="K570" i="11"/>
  <c r="AA570" i="11"/>
  <c r="Q570" i="11"/>
  <c r="O570" i="11"/>
  <c r="AE570" i="11"/>
  <c r="U570" i="11"/>
  <c r="S570" i="11"/>
  <c r="I570" i="11"/>
  <c r="Y570" i="11"/>
  <c r="AH608" i="11"/>
  <c r="AM608" i="11" s="1"/>
  <c r="AN608" i="11" s="1"/>
  <c r="N564" i="11"/>
  <c r="Y564" i="11"/>
  <c r="AE564" i="11"/>
  <c r="O564" i="11"/>
  <c r="V564" i="11"/>
  <c r="F564" i="11"/>
  <c r="U564" i="11"/>
  <c r="AA564" i="11"/>
  <c r="P564" i="11"/>
  <c r="I564" i="11"/>
  <c r="L564" i="11"/>
  <c r="AG564" i="11"/>
  <c r="Q564" i="11"/>
  <c r="W564" i="11"/>
  <c r="X564" i="11"/>
  <c r="T564" i="11"/>
  <c r="R564" i="11"/>
  <c r="AC564" i="11"/>
  <c r="M564" i="11"/>
  <c r="S564" i="11"/>
  <c r="AF564" i="11"/>
  <c r="AB564" i="11"/>
  <c r="G564" i="11"/>
  <c r="K564" i="11"/>
  <c r="H564" i="11"/>
  <c r="J564" i="11"/>
  <c r="Z564" i="11"/>
  <c r="AD564" i="11"/>
  <c r="AG572" i="11"/>
  <c r="AH616" i="11"/>
  <c r="AM616" i="11" s="1"/>
  <c r="AN616" i="11" s="1"/>
  <c r="AF572" i="11"/>
  <c r="X572" i="11"/>
  <c r="P572" i="11"/>
  <c r="H572" i="11"/>
  <c r="AD572" i="11"/>
  <c r="V572" i="11"/>
  <c r="N572" i="11"/>
  <c r="F572" i="11"/>
  <c r="AB572" i="11"/>
  <c r="T572" i="11"/>
  <c r="L572" i="11"/>
  <c r="Z572" i="11"/>
  <c r="R572" i="11"/>
  <c r="J572" i="11"/>
  <c r="K572" i="11"/>
  <c r="AA572" i="11"/>
  <c r="U572" i="11"/>
  <c r="O572" i="11"/>
  <c r="AE572" i="11"/>
  <c r="I572" i="11"/>
  <c r="Y572" i="11"/>
  <c r="S572" i="11"/>
  <c r="M572" i="11"/>
  <c r="AC572" i="11"/>
  <c r="G572" i="11"/>
  <c r="W572" i="11"/>
  <c r="Q572" i="11"/>
  <c r="AG562" i="11"/>
  <c r="AH606" i="11"/>
  <c r="AM606" i="11" s="1"/>
  <c r="AN606" i="11" s="1"/>
  <c r="L562" i="11"/>
  <c r="N562" i="11"/>
  <c r="Z562" i="11"/>
  <c r="AD562" i="11"/>
  <c r="K562" i="11"/>
  <c r="AA562" i="11"/>
  <c r="Q562" i="11"/>
  <c r="H562" i="11"/>
  <c r="P562" i="11"/>
  <c r="V562" i="11"/>
  <c r="O562" i="11"/>
  <c r="AE562" i="11"/>
  <c r="U562" i="11"/>
  <c r="J562" i="11"/>
  <c r="R562" i="11"/>
  <c r="X562" i="11"/>
  <c r="AF562" i="11"/>
  <c r="S562" i="11"/>
  <c r="I562" i="11"/>
  <c r="Y562" i="11"/>
  <c r="F562" i="11"/>
  <c r="T562" i="11"/>
  <c r="AB562" i="11"/>
  <c r="G562" i="11"/>
  <c r="W562" i="11"/>
  <c r="M562" i="11"/>
  <c r="AC562" i="11"/>
  <c r="AH634" i="11"/>
  <c r="AM634" i="11" s="1"/>
  <c r="AN634" i="11" s="1"/>
  <c r="V590" i="11"/>
  <c r="F590" i="11"/>
  <c r="U590" i="11"/>
  <c r="AF590" i="11"/>
  <c r="P590" i="11"/>
  <c r="O590" i="11"/>
  <c r="G590" i="11"/>
  <c r="R590" i="11"/>
  <c r="AG590" i="11"/>
  <c r="Q590" i="11"/>
  <c r="AB590" i="11"/>
  <c r="L590" i="11"/>
  <c r="AA590" i="11"/>
  <c r="AD590" i="11"/>
  <c r="N590" i="11"/>
  <c r="AC590" i="11"/>
  <c r="M590" i="11"/>
  <c r="X590" i="11"/>
  <c r="H590" i="11"/>
  <c r="K590" i="11"/>
  <c r="S590" i="11"/>
  <c r="Z590" i="11"/>
  <c r="J590" i="11"/>
  <c r="Y590" i="11"/>
  <c r="I590" i="11"/>
  <c r="T590" i="11"/>
  <c r="AE590" i="11"/>
  <c r="W590" i="11"/>
  <c r="Z558" i="11"/>
  <c r="AB558" i="11"/>
  <c r="O558" i="11"/>
  <c r="AE558" i="11"/>
  <c r="Q558" i="11"/>
  <c r="X558" i="11"/>
  <c r="AG558" i="11"/>
  <c r="S558" i="11"/>
  <c r="U558" i="11"/>
  <c r="T558" i="11"/>
  <c r="G558" i="11"/>
  <c r="W558" i="11"/>
  <c r="I558" i="11"/>
  <c r="Y558" i="11"/>
  <c r="AF558" i="11"/>
  <c r="AD558" i="11"/>
  <c r="K558" i="11"/>
  <c r="AA558" i="11"/>
  <c r="M558" i="11"/>
  <c r="AC558" i="11"/>
  <c r="N558" i="11"/>
  <c r="L558" i="11"/>
  <c r="H558" i="11"/>
  <c r="P558" i="11"/>
  <c r="J558" i="11"/>
  <c r="R558" i="11"/>
  <c r="F558" i="11"/>
  <c r="V558" i="11"/>
  <c r="AH626" i="11"/>
  <c r="AM626" i="11" s="1"/>
  <c r="AN626" i="11" s="1"/>
  <c r="V582" i="11"/>
  <c r="F582" i="11"/>
  <c r="U582" i="11"/>
  <c r="AF582" i="11"/>
  <c r="P582" i="11"/>
  <c r="O582" i="11"/>
  <c r="G582" i="11"/>
  <c r="R582" i="11"/>
  <c r="AG582" i="11"/>
  <c r="Q582" i="11"/>
  <c r="AB582" i="11"/>
  <c r="L582" i="11"/>
  <c r="AA582" i="11"/>
  <c r="S582" i="11"/>
  <c r="AD582" i="11"/>
  <c r="N582" i="11"/>
  <c r="AC582" i="11"/>
  <c r="M582" i="11"/>
  <c r="X582" i="11"/>
  <c r="H582" i="11"/>
  <c r="K582" i="11"/>
  <c r="Z582" i="11"/>
  <c r="J582" i="11"/>
  <c r="Y582" i="11"/>
  <c r="I582" i="11"/>
  <c r="T582" i="11"/>
  <c r="AE582" i="11"/>
  <c r="W582" i="11"/>
  <c r="F556" i="11"/>
  <c r="AC556" i="11"/>
  <c r="AF556" i="11"/>
  <c r="H556" i="11"/>
  <c r="O556" i="11"/>
  <c r="J556" i="11"/>
  <c r="AD556" i="11"/>
  <c r="Q556" i="11"/>
  <c r="AB556" i="11"/>
  <c r="AE556" i="11"/>
  <c r="K556" i="11"/>
  <c r="M556" i="11"/>
  <c r="P556" i="11"/>
  <c r="AA556" i="11"/>
  <c r="G556" i="11"/>
  <c r="U556" i="11"/>
  <c r="AG556" i="11"/>
  <c r="I556" i="11"/>
  <c r="L556" i="11"/>
  <c r="S556" i="11"/>
  <c r="R556" i="11"/>
  <c r="N556" i="11"/>
  <c r="Z556" i="11"/>
  <c r="T556" i="11"/>
  <c r="W556" i="11"/>
  <c r="V556" i="11"/>
  <c r="Y556" i="11"/>
  <c r="X556" i="11"/>
  <c r="S578" i="11"/>
  <c r="AH622" i="11"/>
  <c r="AM622" i="11" s="1"/>
  <c r="AN622" i="11" s="1"/>
  <c r="AD578" i="11"/>
  <c r="N578" i="11"/>
  <c r="AC578" i="11"/>
  <c r="M578" i="11"/>
  <c r="X578" i="11"/>
  <c r="H578" i="11"/>
  <c r="K578" i="11"/>
  <c r="Z578" i="11"/>
  <c r="J578" i="11"/>
  <c r="Y578" i="11"/>
  <c r="I578" i="11"/>
  <c r="T578" i="11"/>
  <c r="AE578" i="11"/>
  <c r="W578" i="11"/>
  <c r="V578" i="11"/>
  <c r="F578" i="11"/>
  <c r="U578" i="11"/>
  <c r="AF578" i="11"/>
  <c r="P578" i="11"/>
  <c r="O578" i="11"/>
  <c r="G578" i="11"/>
  <c r="R578" i="11"/>
  <c r="AG578" i="11"/>
  <c r="Q578" i="11"/>
  <c r="AB578" i="11"/>
  <c r="L578" i="11"/>
  <c r="AA578" i="11"/>
  <c r="V560" i="11"/>
  <c r="AG560" i="11"/>
  <c r="W560" i="11"/>
  <c r="I560" i="11"/>
  <c r="Y560" i="11"/>
  <c r="X560" i="11"/>
  <c r="AF560" i="11"/>
  <c r="G560" i="11"/>
  <c r="AA560" i="11"/>
  <c r="M560" i="11"/>
  <c r="AC560" i="11"/>
  <c r="T560" i="11"/>
  <c r="AB560" i="11"/>
  <c r="K560" i="11"/>
  <c r="AE560" i="11"/>
  <c r="Q560" i="11"/>
  <c r="Z560" i="11"/>
  <c r="AD560" i="11"/>
  <c r="O560" i="11"/>
  <c r="U560" i="11"/>
  <c r="L560" i="11"/>
  <c r="P560" i="11"/>
  <c r="H560" i="11"/>
  <c r="R560" i="11"/>
  <c r="J560" i="11"/>
  <c r="N560" i="11"/>
  <c r="F560" i="11"/>
  <c r="S560" i="11"/>
  <c r="AF568" i="11"/>
  <c r="Z568" i="11"/>
  <c r="V568" i="11"/>
  <c r="AH612" i="11"/>
  <c r="AM612" i="11" s="1"/>
  <c r="AN612" i="11" s="1"/>
  <c r="P568" i="11"/>
  <c r="AD568" i="11"/>
  <c r="S568" i="11"/>
  <c r="U568" i="11"/>
  <c r="R568" i="11"/>
  <c r="T568" i="11"/>
  <c r="G568" i="11"/>
  <c r="W568" i="11"/>
  <c r="I568" i="11"/>
  <c r="Y568" i="11"/>
  <c r="N568" i="11"/>
  <c r="AB568" i="11"/>
  <c r="AG568" i="11"/>
  <c r="K568" i="11"/>
  <c r="AA568" i="11"/>
  <c r="M568" i="11"/>
  <c r="AC568" i="11"/>
  <c r="O568" i="11"/>
  <c r="AE568" i="11"/>
  <c r="Q568" i="11"/>
  <c r="H568" i="11"/>
  <c r="J568" i="11"/>
  <c r="F568" i="11"/>
  <c r="L568" i="11"/>
  <c r="X568" i="11"/>
  <c r="AE580" i="11"/>
  <c r="AH624" i="11"/>
  <c r="AM624" i="11" s="1"/>
  <c r="AN624" i="11" s="1"/>
  <c r="AA580" i="11"/>
  <c r="K580" i="11"/>
  <c r="AD580" i="11"/>
  <c r="N580" i="11"/>
  <c r="AC580" i="11"/>
  <c r="M580" i="11"/>
  <c r="X580" i="11"/>
  <c r="H580" i="11"/>
  <c r="W580" i="11"/>
  <c r="Z580" i="11"/>
  <c r="J580" i="11"/>
  <c r="Y580" i="11"/>
  <c r="I580" i="11"/>
  <c r="T580" i="11"/>
  <c r="S580" i="11"/>
  <c r="V580" i="11"/>
  <c r="F580" i="11"/>
  <c r="U580" i="11"/>
  <c r="AF580" i="11"/>
  <c r="P580" i="11"/>
  <c r="O580" i="11"/>
  <c r="R580" i="11"/>
  <c r="AG580" i="11"/>
  <c r="Q580" i="11"/>
  <c r="AB580" i="11"/>
  <c r="L580" i="11"/>
  <c r="G580" i="11"/>
  <c r="L160" i="9"/>
  <c r="D2" i="4"/>
  <c r="B2" i="4"/>
  <c r="C2" i="4"/>
  <c r="AS472" i="11" l="1"/>
  <c r="AR472" i="11" s="1"/>
  <c r="AS530" i="11"/>
  <c r="AR530" i="11" s="1"/>
  <c r="AS540" i="11"/>
  <c r="AR540" i="11" s="1"/>
  <c r="AS532" i="11"/>
  <c r="AR532" i="11" s="1"/>
  <c r="AS544" i="11"/>
  <c r="AR544" i="11" s="1"/>
  <c r="AS538" i="11"/>
  <c r="AR538" i="11" s="1"/>
  <c r="AS522" i="11"/>
  <c r="AR522" i="11" s="1"/>
  <c r="AS534" i="11"/>
  <c r="AR534" i="11" s="1"/>
  <c r="AS526" i="11"/>
  <c r="AR526" i="11" s="1"/>
  <c r="AS518" i="11"/>
  <c r="AR518" i="11" s="1"/>
  <c r="AS546" i="11"/>
  <c r="AR546" i="11" s="1"/>
  <c r="AS470" i="11"/>
  <c r="AR470" i="11" s="1"/>
  <c r="AS536" i="11"/>
  <c r="AR536" i="11" s="1"/>
  <c r="AS520" i="11"/>
  <c r="AR520" i="11" s="1"/>
  <c r="AS542" i="11"/>
  <c r="AR542" i="11" s="1"/>
  <c r="AS524" i="11"/>
  <c r="AR524" i="11" s="1"/>
  <c r="AS528" i="11"/>
  <c r="AR528" i="11" s="1"/>
  <c r="AR468" i="11"/>
  <c r="AO516" i="11"/>
  <c r="AH516" i="11"/>
  <c r="AM516" i="11" s="1"/>
  <c r="AN516" i="11" s="1"/>
  <c r="AH589" i="11"/>
  <c r="AO590" i="11" s="1"/>
  <c r="AI589" i="11"/>
  <c r="AP590" i="11" s="1"/>
  <c r="AT590" i="11" s="1"/>
  <c r="AI563" i="11"/>
  <c r="AP564" i="11" s="1"/>
  <c r="AT564" i="11" s="1"/>
  <c r="AH563" i="11"/>
  <c r="AO564" i="11" s="1"/>
  <c r="AI575" i="11"/>
  <c r="AP576" i="11" s="1"/>
  <c r="AT576" i="11" s="1"/>
  <c r="AH575" i="11"/>
  <c r="AO576" i="11" s="1"/>
  <c r="AI579" i="11"/>
  <c r="AP580" i="11" s="1"/>
  <c r="AT580" i="11" s="1"/>
  <c r="AH579" i="11"/>
  <c r="AO580" i="11" s="1"/>
  <c r="AI577" i="11"/>
  <c r="AP578" i="11" s="1"/>
  <c r="AT578" i="11" s="1"/>
  <c r="AH577" i="11"/>
  <c r="AO578" i="11" s="1"/>
  <c r="AI561" i="11"/>
  <c r="AP562" i="11" s="1"/>
  <c r="AT562" i="11" s="1"/>
  <c r="AH561" i="11"/>
  <c r="AO562" i="11" s="1"/>
  <c r="AI583" i="11"/>
  <c r="AP584" i="11" s="1"/>
  <c r="AT584" i="11" s="1"/>
  <c r="AH583" i="11"/>
  <c r="AO584" i="11" s="1"/>
  <c r="AI587" i="11"/>
  <c r="AP588" i="11" s="1"/>
  <c r="AT588" i="11" s="1"/>
  <c r="AH587" i="11"/>
  <c r="AO588" i="11" s="1"/>
  <c r="AI567" i="11"/>
  <c r="AP568" i="11" s="1"/>
  <c r="AT568" i="11" s="1"/>
  <c r="AH567" i="11"/>
  <c r="AO568" i="11" s="1"/>
  <c r="AI559" i="11"/>
  <c r="AP560" i="11" s="1"/>
  <c r="AT560" i="11" s="1"/>
  <c r="AH559" i="11"/>
  <c r="AI555" i="11"/>
  <c r="AP556" i="11" s="1"/>
  <c r="AT556" i="11" s="1"/>
  <c r="AH555" i="11"/>
  <c r="AH581" i="11"/>
  <c r="AO582" i="11" s="1"/>
  <c r="AI581" i="11"/>
  <c r="AP582" i="11" s="1"/>
  <c r="AT582" i="11" s="1"/>
  <c r="AH557" i="11"/>
  <c r="AI557" i="11"/>
  <c r="AP558" i="11" s="1"/>
  <c r="AT558" i="11" s="1"/>
  <c r="AH565" i="11"/>
  <c r="AO566" i="11" s="1"/>
  <c r="AI565" i="11"/>
  <c r="AP566" i="11" s="1"/>
  <c r="AT566" i="11" s="1"/>
  <c r="AI571" i="11"/>
  <c r="AP572" i="11" s="1"/>
  <c r="AT572" i="11" s="1"/>
  <c r="AH571" i="11"/>
  <c r="AO572" i="11" s="1"/>
  <c r="AH569" i="11"/>
  <c r="AO570" i="11" s="1"/>
  <c r="AI569" i="11"/>
  <c r="AP570" i="11" s="1"/>
  <c r="AT570" i="11" s="1"/>
  <c r="AH573" i="11"/>
  <c r="AO574" i="11" s="1"/>
  <c r="AI573" i="11"/>
  <c r="AP574" i="11" s="1"/>
  <c r="AT574" i="11" s="1"/>
  <c r="AH585" i="11"/>
  <c r="AO586" i="11" s="1"/>
  <c r="AI585" i="11"/>
  <c r="AP586" i="11" s="1"/>
  <c r="AT586" i="11" s="1"/>
  <c r="AO512" i="11"/>
  <c r="AS512" i="11" s="1"/>
  <c r="AH512" i="11"/>
  <c r="AM512" i="11" s="1"/>
  <c r="AN512" i="11" s="1"/>
  <c r="AH514" i="11"/>
  <c r="AM514" i="11" s="1"/>
  <c r="AN514" i="11" s="1"/>
  <c r="AO514" i="11"/>
  <c r="G602" i="11"/>
  <c r="W602" i="11"/>
  <c r="T602" i="11"/>
  <c r="U602" i="11"/>
  <c r="F602" i="11"/>
  <c r="V602" i="11"/>
  <c r="K602" i="11"/>
  <c r="AA602" i="11"/>
  <c r="H602" i="11"/>
  <c r="X602" i="11"/>
  <c r="I602" i="11"/>
  <c r="Y602" i="11"/>
  <c r="J602" i="11"/>
  <c r="Z602" i="11"/>
  <c r="O602" i="11"/>
  <c r="AE602" i="11"/>
  <c r="L602" i="11"/>
  <c r="AB602" i="11"/>
  <c r="M602" i="11"/>
  <c r="AC602" i="11"/>
  <c r="N602" i="11"/>
  <c r="AD602" i="11"/>
  <c r="S602" i="11"/>
  <c r="P602" i="11"/>
  <c r="AF602" i="11"/>
  <c r="Q602" i="11"/>
  <c r="AG602" i="11"/>
  <c r="R602" i="11"/>
  <c r="AH678" i="11"/>
  <c r="AM678" i="11" s="1"/>
  <c r="AN678" i="11" s="1"/>
  <c r="V634" i="11"/>
  <c r="F634" i="11"/>
  <c r="U634" i="11"/>
  <c r="AF634" i="11"/>
  <c r="P634" i="11"/>
  <c r="O634" i="11"/>
  <c r="G634" i="11"/>
  <c r="R634" i="11"/>
  <c r="AG634" i="11"/>
  <c r="Q634" i="11"/>
  <c r="AB634" i="11"/>
  <c r="L634" i="11"/>
  <c r="AA634" i="11"/>
  <c r="AD634" i="11"/>
  <c r="N634" i="11"/>
  <c r="AC634" i="11"/>
  <c r="M634" i="11"/>
  <c r="X634" i="11"/>
  <c r="H634" i="11"/>
  <c r="K634" i="11"/>
  <c r="Z634" i="11"/>
  <c r="J634" i="11"/>
  <c r="Y634" i="11"/>
  <c r="I634" i="11"/>
  <c r="T634" i="11"/>
  <c r="AE634" i="11"/>
  <c r="W634" i="11"/>
  <c r="S634" i="11"/>
  <c r="AH652" i="11"/>
  <c r="AM652" i="11" s="1"/>
  <c r="AN652" i="11" s="1"/>
  <c r="G608" i="11"/>
  <c r="W608" i="11"/>
  <c r="P608" i="11"/>
  <c r="M608" i="11"/>
  <c r="R608" i="11"/>
  <c r="K608" i="11"/>
  <c r="AE608" i="11"/>
  <c r="T608" i="11"/>
  <c r="Q608" i="11"/>
  <c r="F608" i="11"/>
  <c r="V608" i="11"/>
  <c r="O608" i="11"/>
  <c r="H608" i="11"/>
  <c r="X608" i="11"/>
  <c r="AF608" i="11"/>
  <c r="U608" i="11"/>
  <c r="J608" i="11"/>
  <c r="Z608" i="11"/>
  <c r="S608" i="11"/>
  <c r="L608" i="11"/>
  <c r="I608" i="11"/>
  <c r="Y608" i="11"/>
  <c r="N608" i="11"/>
  <c r="AD608" i="11"/>
  <c r="AA608" i="11"/>
  <c r="AB608" i="11"/>
  <c r="AG608" i="11"/>
  <c r="AC608" i="11"/>
  <c r="AC618" i="11"/>
  <c r="U618" i="11"/>
  <c r="AH662" i="11"/>
  <c r="AM662" i="11" s="1"/>
  <c r="AN662" i="11" s="1"/>
  <c r="M618" i="11"/>
  <c r="X618" i="11"/>
  <c r="H618" i="11"/>
  <c r="S618" i="11"/>
  <c r="R618" i="11"/>
  <c r="Q618" i="11"/>
  <c r="I618" i="11"/>
  <c r="T618" i="11"/>
  <c r="AE618" i="11"/>
  <c r="O618" i="11"/>
  <c r="AD618" i="11"/>
  <c r="N618" i="11"/>
  <c r="AG618" i="11"/>
  <c r="Y618" i="11"/>
  <c r="AF618" i="11"/>
  <c r="P618" i="11"/>
  <c r="AA618" i="11"/>
  <c r="K618" i="11"/>
  <c r="Z618" i="11"/>
  <c r="J618" i="11"/>
  <c r="AB618" i="11"/>
  <c r="L618" i="11"/>
  <c r="W618" i="11"/>
  <c r="G618" i="11"/>
  <c r="V618" i="11"/>
  <c r="F618" i="11"/>
  <c r="AE628" i="11"/>
  <c r="AH672" i="11"/>
  <c r="AM672" i="11" s="1"/>
  <c r="AN672" i="11" s="1"/>
  <c r="AA628" i="11"/>
  <c r="K628" i="11"/>
  <c r="AD628" i="11"/>
  <c r="N628" i="11"/>
  <c r="AC628" i="11"/>
  <c r="M628" i="11"/>
  <c r="X628" i="11"/>
  <c r="H628" i="11"/>
  <c r="G628" i="11"/>
  <c r="Z628" i="11"/>
  <c r="J628" i="11"/>
  <c r="Y628" i="11"/>
  <c r="I628" i="11"/>
  <c r="T628" i="11"/>
  <c r="S628" i="11"/>
  <c r="W628" i="11"/>
  <c r="O628" i="11"/>
  <c r="V628" i="11"/>
  <c r="F628" i="11"/>
  <c r="U628" i="11"/>
  <c r="AF628" i="11"/>
  <c r="P628" i="11"/>
  <c r="R628" i="11"/>
  <c r="AG628" i="11"/>
  <c r="Q628" i="11"/>
  <c r="AB628" i="11"/>
  <c r="L628" i="11"/>
  <c r="AA620" i="11"/>
  <c r="AH664" i="11"/>
  <c r="AM664" i="11" s="1"/>
  <c r="AN664" i="11" s="1"/>
  <c r="U620" i="11"/>
  <c r="Q620" i="11"/>
  <c r="AF620" i="11"/>
  <c r="M620" i="11"/>
  <c r="Z620" i="11"/>
  <c r="I620" i="11"/>
  <c r="F620" i="11"/>
  <c r="V620" i="11"/>
  <c r="AC620" i="11"/>
  <c r="O620" i="11"/>
  <c r="H620" i="11"/>
  <c r="X620" i="11"/>
  <c r="J620" i="11"/>
  <c r="Y620" i="11"/>
  <c r="S620" i="11"/>
  <c r="L620" i="11"/>
  <c r="AE620" i="11"/>
  <c r="N620" i="11"/>
  <c r="AD620" i="11"/>
  <c r="G620" i="11"/>
  <c r="W620" i="11"/>
  <c r="P620" i="11"/>
  <c r="R620" i="11"/>
  <c r="AG620" i="11"/>
  <c r="K620" i="11"/>
  <c r="AB620" i="11"/>
  <c r="T620" i="11"/>
  <c r="S630" i="11"/>
  <c r="AH674" i="11"/>
  <c r="AM674" i="11" s="1"/>
  <c r="AN674" i="11" s="1"/>
  <c r="AD630" i="11"/>
  <c r="N630" i="11"/>
  <c r="AC630" i="11"/>
  <c r="M630" i="11"/>
  <c r="X630" i="11"/>
  <c r="H630" i="11"/>
  <c r="K630" i="11"/>
  <c r="Z630" i="11"/>
  <c r="J630" i="11"/>
  <c r="Y630" i="11"/>
  <c r="I630" i="11"/>
  <c r="T630" i="11"/>
  <c r="AE630" i="11"/>
  <c r="W630" i="11"/>
  <c r="V630" i="11"/>
  <c r="F630" i="11"/>
  <c r="U630" i="11"/>
  <c r="AF630" i="11"/>
  <c r="P630" i="11"/>
  <c r="O630" i="11"/>
  <c r="G630" i="11"/>
  <c r="R630" i="11"/>
  <c r="AG630" i="11"/>
  <c r="Q630" i="11"/>
  <c r="AB630" i="11"/>
  <c r="L630" i="11"/>
  <c r="AA630" i="11"/>
  <c r="AH650" i="11"/>
  <c r="AM650" i="11" s="1"/>
  <c r="AN650" i="11" s="1"/>
  <c r="S606" i="11"/>
  <c r="L606" i="11"/>
  <c r="AB606" i="11"/>
  <c r="O606" i="11"/>
  <c r="M606" i="11"/>
  <c r="AC606" i="11"/>
  <c r="N606" i="11"/>
  <c r="AD606" i="11"/>
  <c r="AE606" i="11"/>
  <c r="P606" i="11"/>
  <c r="AF606" i="11"/>
  <c r="AA606" i="11"/>
  <c r="Q606" i="11"/>
  <c r="AG606" i="11"/>
  <c r="R606" i="11"/>
  <c r="K606" i="11"/>
  <c r="T606" i="11"/>
  <c r="U606" i="11"/>
  <c r="F606" i="11"/>
  <c r="V606" i="11"/>
  <c r="G606" i="11"/>
  <c r="W606" i="11"/>
  <c r="H606" i="11"/>
  <c r="X606" i="11"/>
  <c r="I606" i="11"/>
  <c r="Y606" i="11"/>
  <c r="J606" i="11"/>
  <c r="Z606" i="11"/>
  <c r="Y616" i="11"/>
  <c r="O616" i="11"/>
  <c r="AG616" i="11"/>
  <c r="W616" i="11"/>
  <c r="M616" i="11"/>
  <c r="AH660" i="11"/>
  <c r="AM660" i="11" s="1"/>
  <c r="AN660" i="11" s="1"/>
  <c r="AE616" i="11"/>
  <c r="U616" i="11"/>
  <c r="I616" i="11"/>
  <c r="AC616" i="11"/>
  <c r="Q616" i="11"/>
  <c r="G616" i="11"/>
  <c r="AF616" i="11"/>
  <c r="P616" i="11"/>
  <c r="AD616" i="11"/>
  <c r="N616" i="11"/>
  <c r="S616" i="11"/>
  <c r="AB616" i="11"/>
  <c r="L616" i="11"/>
  <c r="Z616" i="11"/>
  <c r="J616" i="11"/>
  <c r="AA616" i="11"/>
  <c r="X616" i="11"/>
  <c r="H616" i="11"/>
  <c r="V616" i="11"/>
  <c r="F616" i="11"/>
  <c r="T616" i="11"/>
  <c r="R616" i="11"/>
  <c r="K616" i="11"/>
  <c r="AH658" i="11"/>
  <c r="AM658" i="11" s="1"/>
  <c r="AN658" i="11" s="1"/>
  <c r="Y614" i="11"/>
  <c r="O614" i="11"/>
  <c r="AG614" i="11"/>
  <c r="W614" i="11"/>
  <c r="M614" i="11"/>
  <c r="AE614" i="11"/>
  <c r="U614" i="11"/>
  <c r="I614" i="11"/>
  <c r="AC614" i="11"/>
  <c r="Q614" i="11"/>
  <c r="G614" i="11"/>
  <c r="X614" i="11"/>
  <c r="H614" i="11"/>
  <c r="V614" i="11"/>
  <c r="F614" i="11"/>
  <c r="T614" i="11"/>
  <c r="R614" i="11"/>
  <c r="K614" i="11"/>
  <c r="AF614" i="11"/>
  <c r="P614" i="11"/>
  <c r="AD614" i="11"/>
  <c r="N614" i="11"/>
  <c r="S614" i="11"/>
  <c r="AB614" i="11"/>
  <c r="L614" i="11"/>
  <c r="Z614" i="11"/>
  <c r="J614" i="11"/>
  <c r="AA614" i="11"/>
  <c r="H604" i="11"/>
  <c r="X604" i="11"/>
  <c r="S604" i="11"/>
  <c r="I604" i="11"/>
  <c r="Y604" i="11"/>
  <c r="J604" i="11"/>
  <c r="Z604" i="11"/>
  <c r="L604" i="11"/>
  <c r="AB604" i="11"/>
  <c r="G604" i="11"/>
  <c r="W604" i="11"/>
  <c r="M604" i="11"/>
  <c r="AC604" i="11"/>
  <c r="N604" i="11"/>
  <c r="AD604" i="11"/>
  <c r="P604" i="11"/>
  <c r="AF604" i="11"/>
  <c r="K604" i="11"/>
  <c r="AA604" i="11"/>
  <c r="Q604" i="11"/>
  <c r="AG604" i="11"/>
  <c r="R604" i="11"/>
  <c r="T604" i="11"/>
  <c r="O604" i="11"/>
  <c r="AE604" i="11"/>
  <c r="U604" i="11"/>
  <c r="F604" i="11"/>
  <c r="V604" i="11"/>
  <c r="S622" i="11"/>
  <c r="AH666" i="11"/>
  <c r="AM666" i="11" s="1"/>
  <c r="AN666" i="11" s="1"/>
  <c r="AD622" i="11"/>
  <c r="N622" i="11"/>
  <c r="AC622" i="11"/>
  <c r="M622" i="11"/>
  <c r="X622" i="11"/>
  <c r="H622" i="11"/>
  <c r="K622" i="11"/>
  <c r="Z622" i="11"/>
  <c r="J622" i="11"/>
  <c r="Y622" i="11"/>
  <c r="I622" i="11"/>
  <c r="T622" i="11"/>
  <c r="AE622" i="11"/>
  <c r="W622" i="11"/>
  <c r="V622" i="11"/>
  <c r="F622" i="11"/>
  <c r="U622" i="11"/>
  <c r="AF622" i="11"/>
  <c r="P622" i="11"/>
  <c r="O622" i="11"/>
  <c r="G622" i="11"/>
  <c r="R622" i="11"/>
  <c r="AG622" i="11"/>
  <c r="Q622" i="11"/>
  <c r="AB622" i="11"/>
  <c r="L622" i="11"/>
  <c r="AA622" i="11"/>
  <c r="AE632" i="11"/>
  <c r="AH676" i="11"/>
  <c r="AM676" i="11" s="1"/>
  <c r="AN676" i="11" s="1"/>
  <c r="AA632" i="11"/>
  <c r="K632" i="11"/>
  <c r="Z632" i="11"/>
  <c r="J632" i="11"/>
  <c r="Y632" i="11"/>
  <c r="I632" i="11"/>
  <c r="T632" i="11"/>
  <c r="S632" i="11"/>
  <c r="V632" i="11"/>
  <c r="F632" i="11"/>
  <c r="U632" i="11"/>
  <c r="AF632" i="11"/>
  <c r="P632" i="11"/>
  <c r="R632" i="11"/>
  <c r="AG632" i="11"/>
  <c r="Q632" i="11"/>
  <c r="AB632" i="11"/>
  <c r="L632" i="11"/>
  <c r="G632" i="11"/>
  <c r="O632" i="11"/>
  <c r="AD632" i="11"/>
  <c r="N632" i="11"/>
  <c r="AC632" i="11"/>
  <c r="M632" i="11"/>
  <c r="X632" i="11"/>
  <c r="H632" i="11"/>
  <c r="W632" i="11"/>
  <c r="AH654" i="11"/>
  <c r="AM654" i="11" s="1"/>
  <c r="AN654" i="11" s="1"/>
  <c r="W610" i="11"/>
  <c r="AG610" i="11"/>
  <c r="G610" i="11"/>
  <c r="AB610" i="11"/>
  <c r="H610" i="11"/>
  <c r="J610" i="11"/>
  <c r="S610" i="11"/>
  <c r="M610" i="11"/>
  <c r="I610" i="11"/>
  <c r="X610" i="11"/>
  <c r="AD610" i="11"/>
  <c r="F610" i="11"/>
  <c r="AA610" i="11"/>
  <c r="U610" i="11"/>
  <c r="Y610" i="11"/>
  <c r="T610" i="11"/>
  <c r="Z610" i="11"/>
  <c r="P610" i="11"/>
  <c r="AC610" i="11"/>
  <c r="AF610" i="11"/>
  <c r="L610" i="11"/>
  <c r="V610" i="11"/>
  <c r="K610" i="11"/>
  <c r="R610" i="11"/>
  <c r="O610" i="11"/>
  <c r="Q610" i="11"/>
  <c r="N610" i="11"/>
  <c r="AE610" i="11"/>
  <c r="AE624" i="11"/>
  <c r="AH668" i="11"/>
  <c r="AM668" i="11" s="1"/>
  <c r="AN668" i="11" s="1"/>
  <c r="AA624" i="11"/>
  <c r="K624" i="11"/>
  <c r="R624" i="11"/>
  <c r="AG624" i="11"/>
  <c r="Q624" i="11"/>
  <c r="AB624" i="11"/>
  <c r="L624" i="11"/>
  <c r="O624" i="11"/>
  <c r="AD624" i="11"/>
  <c r="N624" i="11"/>
  <c r="AC624" i="11"/>
  <c r="M624" i="11"/>
  <c r="X624" i="11"/>
  <c r="H624" i="11"/>
  <c r="Z624" i="11"/>
  <c r="J624" i="11"/>
  <c r="Y624" i="11"/>
  <c r="I624" i="11"/>
  <c r="T624" i="11"/>
  <c r="S624" i="11"/>
  <c r="G624" i="11"/>
  <c r="V624" i="11"/>
  <c r="F624" i="11"/>
  <c r="U624" i="11"/>
  <c r="AF624" i="11"/>
  <c r="P624" i="11"/>
  <c r="W624" i="11"/>
  <c r="AH656" i="11"/>
  <c r="AM656" i="11" s="1"/>
  <c r="AN656" i="11" s="1"/>
  <c r="W612" i="11"/>
  <c r="AG612" i="11"/>
  <c r="G612" i="11"/>
  <c r="X612" i="11"/>
  <c r="H612" i="11"/>
  <c r="N612" i="11"/>
  <c r="K612" i="11"/>
  <c r="AC612" i="11"/>
  <c r="T612" i="11"/>
  <c r="AD612" i="11"/>
  <c r="J612" i="11"/>
  <c r="AA612" i="11"/>
  <c r="I612" i="11"/>
  <c r="AF612" i="11"/>
  <c r="P612" i="11"/>
  <c r="Z612" i="11"/>
  <c r="F612" i="11"/>
  <c r="Y612" i="11"/>
  <c r="AB612" i="11"/>
  <c r="L612" i="11"/>
  <c r="V612" i="11"/>
  <c r="S612" i="11"/>
  <c r="U612" i="11"/>
  <c r="M612" i="11"/>
  <c r="Q612" i="11"/>
  <c r="R612" i="11"/>
  <c r="O612" i="11"/>
  <c r="AE612" i="11"/>
  <c r="AE600" i="11"/>
  <c r="AA600" i="11"/>
  <c r="S600" i="11"/>
  <c r="K600" i="11"/>
  <c r="O600" i="11"/>
  <c r="P600" i="11"/>
  <c r="AF600" i="11"/>
  <c r="Q600" i="11"/>
  <c r="AG600" i="11"/>
  <c r="R600" i="11"/>
  <c r="G600" i="11"/>
  <c r="T600" i="11"/>
  <c r="U600" i="11"/>
  <c r="F600" i="11"/>
  <c r="V600" i="11"/>
  <c r="H600" i="11"/>
  <c r="X600" i="11"/>
  <c r="I600" i="11"/>
  <c r="Y600" i="11"/>
  <c r="J600" i="11"/>
  <c r="Z600" i="11"/>
  <c r="L600" i="11"/>
  <c r="AB600" i="11"/>
  <c r="M600" i="11"/>
  <c r="AC600" i="11"/>
  <c r="N600" i="11"/>
  <c r="AD600" i="11"/>
  <c r="W600" i="11"/>
  <c r="AH670" i="11"/>
  <c r="AM670" i="11" s="1"/>
  <c r="AN670" i="11" s="1"/>
  <c r="V626" i="11"/>
  <c r="F626" i="11"/>
  <c r="U626" i="11"/>
  <c r="AF626" i="11"/>
  <c r="P626" i="11"/>
  <c r="O626" i="11"/>
  <c r="G626" i="11"/>
  <c r="R626" i="11"/>
  <c r="AG626" i="11"/>
  <c r="Q626" i="11"/>
  <c r="AB626" i="11"/>
  <c r="L626" i="11"/>
  <c r="AA626" i="11"/>
  <c r="AD626" i="11"/>
  <c r="N626" i="11"/>
  <c r="AC626" i="11"/>
  <c r="M626" i="11"/>
  <c r="X626" i="11"/>
  <c r="H626" i="11"/>
  <c r="K626" i="11"/>
  <c r="S626" i="11"/>
  <c r="Z626" i="11"/>
  <c r="J626" i="11"/>
  <c r="Y626" i="11"/>
  <c r="I626" i="11"/>
  <c r="T626" i="11"/>
  <c r="AE626" i="11"/>
  <c r="W626" i="11"/>
  <c r="C17" i="9"/>
  <c r="C16" i="9"/>
  <c r="C18" i="9"/>
  <c r="M160" i="9"/>
  <c r="E3" i="4"/>
  <c r="D3" i="4"/>
  <c r="B3" i="4"/>
  <c r="C3" i="4"/>
  <c r="AS566" i="11" l="1"/>
  <c r="AR566" i="11" s="1"/>
  <c r="AS516" i="11"/>
  <c r="AR516" i="11" s="1"/>
  <c r="AS572" i="11"/>
  <c r="AR572" i="11" s="1"/>
  <c r="AS568" i="11"/>
  <c r="AR568" i="11" s="1"/>
  <c r="AS584" i="11"/>
  <c r="AR584" i="11" s="1"/>
  <c r="AS578" i="11"/>
  <c r="AR578" i="11" s="1"/>
  <c r="AS576" i="11"/>
  <c r="AR576" i="11" s="1"/>
  <c r="AS570" i="11"/>
  <c r="AR570" i="11" s="1"/>
  <c r="AS574" i="11"/>
  <c r="AR574" i="11" s="1"/>
  <c r="AS590" i="11"/>
  <c r="AR590" i="11" s="1"/>
  <c r="AS586" i="11"/>
  <c r="AR586" i="11" s="1"/>
  <c r="AS582" i="11"/>
  <c r="AR582" i="11" s="1"/>
  <c r="AS514" i="11"/>
  <c r="AR514" i="11" s="1"/>
  <c r="AS588" i="11"/>
  <c r="AR588" i="11" s="1"/>
  <c r="AS562" i="11"/>
  <c r="AR562" i="11" s="1"/>
  <c r="AS580" i="11"/>
  <c r="AR580" i="11" s="1"/>
  <c r="AS564" i="11"/>
  <c r="AR564" i="11" s="1"/>
  <c r="AR512" i="11"/>
  <c r="AO560" i="11"/>
  <c r="AH560" i="11"/>
  <c r="AM560" i="11" s="1"/>
  <c r="AN560" i="11" s="1"/>
  <c r="AI609" i="11"/>
  <c r="AP610" i="11" s="1"/>
  <c r="AT610" i="11" s="1"/>
  <c r="AH609" i="11"/>
  <c r="AO610" i="11" s="1"/>
  <c r="AI603" i="11"/>
  <c r="AP604" i="11" s="1"/>
  <c r="AT604" i="11" s="1"/>
  <c r="AH603" i="11"/>
  <c r="AI615" i="11"/>
  <c r="AP616" i="11" s="1"/>
  <c r="AT616" i="11" s="1"/>
  <c r="AH615" i="11"/>
  <c r="AO616" i="11" s="1"/>
  <c r="AI619" i="11"/>
  <c r="AP620" i="11" s="1"/>
  <c r="AT620" i="11" s="1"/>
  <c r="AH619" i="11"/>
  <c r="AO620" i="11" s="1"/>
  <c r="AI601" i="11"/>
  <c r="AP602" i="11" s="1"/>
  <c r="AT602" i="11" s="1"/>
  <c r="AH601" i="11"/>
  <c r="AI611" i="11"/>
  <c r="AP612" i="11" s="1"/>
  <c r="AT612" i="11" s="1"/>
  <c r="AH611" i="11"/>
  <c r="AO612" i="11" s="1"/>
  <c r="AI621" i="11"/>
  <c r="AP622" i="11" s="1"/>
  <c r="AT622" i="11" s="1"/>
  <c r="AH621" i="11"/>
  <c r="AO622" i="11" s="1"/>
  <c r="AH613" i="11"/>
  <c r="AO614" i="11" s="1"/>
  <c r="AI613" i="11"/>
  <c r="AP614" i="11" s="1"/>
  <c r="AT614" i="11" s="1"/>
  <c r="AI627" i="11"/>
  <c r="AP628" i="11" s="1"/>
  <c r="AT628" i="11" s="1"/>
  <c r="AH627" i="11"/>
  <c r="AO628" i="11" s="1"/>
  <c r="AI607" i="11"/>
  <c r="AP608" i="11" s="1"/>
  <c r="AT608" i="11" s="1"/>
  <c r="AH607" i="11"/>
  <c r="AO608" i="11" s="1"/>
  <c r="AH625" i="11"/>
  <c r="AO626" i="11" s="1"/>
  <c r="AI625" i="11"/>
  <c r="AP626" i="11" s="1"/>
  <c r="AT626" i="11" s="1"/>
  <c r="AI631" i="11"/>
  <c r="AP632" i="11" s="1"/>
  <c r="AT632" i="11" s="1"/>
  <c r="AH631" i="11"/>
  <c r="AO632" i="11" s="1"/>
  <c r="AH629" i="11"/>
  <c r="AO630" i="11" s="1"/>
  <c r="AI629" i="11"/>
  <c r="AP630" i="11" s="1"/>
  <c r="AT630" i="11" s="1"/>
  <c r="AH617" i="11"/>
  <c r="AO618" i="11" s="1"/>
  <c r="AI617" i="11"/>
  <c r="AP618" i="11" s="1"/>
  <c r="AT618" i="11" s="1"/>
  <c r="AH633" i="11"/>
  <c r="AO634" i="11" s="1"/>
  <c r="AI633" i="11"/>
  <c r="AP634" i="11" s="1"/>
  <c r="AT634" i="11" s="1"/>
  <c r="AI599" i="11"/>
  <c r="AP600" i="11" s="1"/>
  <c r="AT600" i="11" s="1"/>
  <c r="AH599" i="11"/>
  <c r="AI623" i="11"/>
  <c r="AP624" i="11" s="1"/>
  <c r="AT624" i="11" s="1"/>
  <c r="AH623" i="11"/>
  <c r="AO624" i="11" s="1"/>
  <c r="AH605" i="11"/>
  <c r="AO606" i="11" s="1"/>
  <c r="AI605" i="11"/>
  <c r="AP606" i="11" s="1"/>
  <c r="AT606" i="11" s="1"/>
  <c r="AO556" i="11"/>
  <c r="AS556" i="11" s="1"/>
  <c r="AH556" i="11"/>
  <c r="AM556" i="11" s="1"/>
  <c r="AN556" i="11" s="1"/>
  <c r="AH558" i="11"/>
  <c r="AM558" i="11" s="1"/>
  <c r="AN558" i="11" s="1"/>
  <c r="AO558" i="11"/>
  <c r="AH708" i="11"/>
  <c r="AM708" i="11" s="1"/>
  <c r="AN708" i="11" s="1"/>
  <c r="AA664" i="11"/>
  <c r="U664" i="11"/>
  <c r="P664" i="11"/>
  <c r="J664" i="11"/>
  <c r="AF664" i="11"/>
  <c r="Y664" i="11"/>
  <c r="T664" i="11"/>
  <c r="N664" i="11"/>
  <c r="I664" i="11"/>
  <c r="AE664" i="11"/>
  <c r="X664" i="11"/>
  <c r="R664" i="11"/>
  <c r="M664" i="11"/>
  <c r="H664" i="11"/>
  <c r="AC664" i="11"/>
  <c r="V664" i="11"/>
  <c r="Q664" i="11"/>
  <c r="L664" i="11"/>
  <c r="F664" i="11"/>
  <c r="K664" i="11"/>
  <c r="AB664" i="11"/>
  <c r="AD664" i="11"/>
  <c r="O664" i="11"/>
  <c r="AG664" i="11"/>
  <c r="Z664" i="11"/>
  <c r="S664" i="11"/>
  <c r="G664" i="11"/>
  <c r="W664" i="11"/>
  <c r="AH700" i="11"/>
  <c r="AM700" i="11" s="1"/>
  <c r="AN700" i="11" s="1"/>
  <c r="P656" i="11"/>
  <c r="Y656" i="11"/>
  <c r="X656" i="11"/>
  <c r="V656" i="11"/>
  <c r="F656" i="11"/>
  <c r="U656" i="11"/>
  <c r="S656" i="11"/>
  <c r="AE656" i="11"/>
  <c r="J656" i="11"/>
  <c r="G656" i="11"/>
  <c r="W656" i="11"/>
  <c r="H656" i="11"/>
  <c r="R656" i="11"/>
  <c r="Q656" i="11"/>
  <c r="L656" i="11"/>
  <c r="AA656" i="11"/>
  <c r="K656" i="11"/>
  <c r="Z656" i="11"/>
  <c r="T656" i="11"/>
  <c r="M656" i="11"/>
  <c r="N656" i="11"/>
  <c r="O656" i="11"/>
  <c r="AC656" i="11"/>
  <c r="AF656" i="11"/>
  <c r="AB656" i="11"/>
  <c r="AD656" i="11"/>
  <c r="AG656" i="11"/>
  <c r="I656" i="11"/>
  <c r="AH698" i="11"/>
  <c r="AM698" i="11" s="1"/>
  <c r="AN698" i="11" s="1"/>
  <c r="H654" i="11"/>
  <c r="R654" i="11"/>
  <c r="N654" i="11"/>
  <c r="Z654" i="11"/>
  <c r="J654" i="11"/>
  <c r="K654" i="11"/>
  <c r="AA654" i="11"/>
  <c r="M654" i="11"/>
  <c r="X654" i="11"/>
  <c r="U654" i="11"/>
  <c r="I654" i="11"/>
  <c r="AE654" i="11"/>
  <c r="O654" i="11"/>
  <c r="Q654" i="11"/>
  <c r="V654" i="11"/>
  <c r="Y654" i="11"/>
  <c r="F654" i="11"/>
  <c r="S654" i="11"/>
  <c r="L654" i="11"/>
  <c r="P654" i="11"/>
  <c r="G654" i="11"/>
  <c r="T654" i="11"/>
  <c r="W654" i="11"/>
  <c r="AC654" i="11"/>
  <c r="AF654" i="11"/>
  <c r="AG654" i="11"/>
  <c r="AB654" i="11"/>
  <c r="AD654" i="11"/>
  <c r="AH710" i="11"/>
  <c r="AM710" i="11" s="1"/>
  <c r="AN710" i="11" s="1"/>
  <c r="AA666" i="11"/>
  <c r="P666" i="11"/>
  <c r="AG666" i="11"/>
  <c r="W666" i="11"/>
  <c r="L666" i="11"/>
  <c r="AF666" i="11"/>
  <c r="U666" i="11"/>
  <c r="K666" i="11"/>
  <c r="AB666" i="11"/>
  <c r="Q666" i="11"/>
  <c r="G666" i="11"/>
  <c r="R666" i="11"/>
  <c r="H666" i="11"/>
  <c r="AC666" i="11"/>
  <c r="T666" i="11"/>
  <c r="AD666" i="11"/>
  <c r="N666" i="11"/>
  <c r="M666" i="11"/>
  <c r="Y666" i="11"/>
  <c r="Z666" i="11"/>
  <c r="J666" i="11"/>
  <c r="S666" i="11"/>
  <c r="I666" i="11"/>
  <c r="AE666" i="11"/>
  <c r="F666" i="11"/>
  <c r="X666" i="11"/>
  <c r="V666" i="11"/>
  <c r="O666" i="11"/>
  <c r="AH714" i="11"/>
  <c r="AM714" i="11" s="1"/>
  <c r="AN714" i="11" s="1"/>
  <c r="AA670" i="11"/>
  <c r="P670" i="11"/>
  <c r="AG670" i="11"/>
  <c r="W670" i="11"/>
  <c r="L670" i="11"/>
  <c r="AF670" i="11"/>
  <c r="U670" i="11"/>
  <c r="K670" i="11"/>
  <c r="AB670" i="11"/>
  <c r="Q670" i="11"/>
  <c r="G670" i="11"/>
  <c r="V670" i="11"/>
  <c r="F670" i="11"/>
  <c r="X670" i="11"/>
  <c r="O670" i="11"/>
  <c r="R670" i="11"/>
  <c r="H670" i="11"/>
  <c r="AC670" i="11"/>
  <c r="T670" i="11"/>
  <c r="AD670" i="11"/>
  <c r="N670" i="11"/>
  <c r="M670" i="11"/>
  <c r="Y670" i="11"/>
  <c r="S670" i="11"/>
  <c r="I670" i="11"/>
  <c r="AE670" i="11"/>
  <c r="Z670" i="11"/>
  <c r="J670" i="11"/>
  <c r="AE668" i="11"/>
  <c r="AH712" i="11"/>
  <c r="AM712" i="11" s="1"/>
  <c r="AN712" i="11" s="1"/>
  <c r="AC668" i="11"/>
  <c r="S668" i="11"/>
  <c r="H668" i="11"/>
  <c r="R668" i="11"/>
  <c r="AG668" i="11"/>
  <c r="L668" i="11"/>
  <c r="U668" i="11"/>
  <c r="X668" i="11"/>
  <c r="I668" i="11"/>
  <c r="AD668" i="11"/>
  <c r="N668" i="11"/>
  <c r="AB668" i="11"/>
  <c r="G668" i="11"/>
  <c r="P668" i="11"/>
  <c r="O668" i="11"/>
  <c r="T668" i="11"/>
  <c r="Z668" i="11"/>
  <c r="J668" i="11"/>
  <c r="W668" i="11"/>
  <c r="AF668" i="11"/>
  <c r="K668" i="11"/>
  <c r="Y668" i="11"/>
  <c r="Q668" i="11"/>
  <c r="AA668" i="11"/>
  <c r="V668" i="11"/>
  <c r="M668" i="11"/>
  <c r="F668" i="11"/>
  <c r="AE658" i="11"/>
  <c r="AG658" i="11"/>
  <c r="AB658" i="11"/>
  <c r="V658" i="11"/>
  <c r="Q658" i="11"/>
  <c r="L658" i="11"/>
  <c r="F658" i="11"/>
  <c r="AH702" i="11"/>
  <c r="AM702" i="11" s="1"/>
  <c r="AN702" i="11" s="1"/>
  <c r="AF658" i="11"/>
  <c r="Z658" i="11"/>
  <c r="U658" i="11"/>
  <c r="P658" i="11"/>
  <c r="J658" i="11"/>
  <c r="AD658" i="11"/>
  <c r="Y658" i="11"/>
  <c r="T658" i="11"/>
  <c r="N658" i="11"/>
  <c r="I658" i="11"/>
  <c r="AC658" i="11"/>
  <c r="X658" i="11"/>
  <c r="R658" i="11"/>
  <c r="M658" i="11"/>
  <c r="H658" i="11"/>
  <c r="O658" i="11"/>
  <c r="S658" i="11"/>
  <c r="G658" i="11"/>
  <c r="W658" i="11"/>
  <c r="K658" i="11"/>
  <c r="AA658" i="11"/>
  <c r="AH718" i="11"/>
  <c r="AM718" i="11" s="1"/>
  <c r="AN718" i="11" s="1"/>
  <c r="AA674" i="11"/>
  <c r="P674" i="11"/>
  <c r="AG674" i="11"/>
  <c r="W674" i="11"/>
  <c r="L674" i="11"/>
  <c r="AF674" i="11"/>
  <c r="U674" i="11"/>
  <c r="K674" i="11"/>
  <c r="AB674" i="11"/>
  <c r="Q674" i="11"/>
  <c r="G674" i="11"/>
  <c r="Z674" i="11"/>
  <c r="J674" i="11"/>
  <c r="S674" i="11"/>
  <c r="I674" i="11"/>
  <c r="AE674" i="11"/>
  <c r="V674" i="11"/>
  <c r="F674" i="11"/>
  <c r="X674" i="11"/>
  <c r="O674" i="11"/>
  <c r="R674" i="11"/>
  <c r="H674" i="11"/>
  <c r="AC674" i="11"/>
  <c r="T674" i="11"/>
  <c r="AD674" i="11"/>
  <c r="N674" i="11"/>
  <c r="Y674" i="11"/>
  <c r="M674" i="11"/>
  <c r="AE652" i="11"/>
  <c r="AH696" i="11"/>
  <c r="AM696" i="11" s="1"/>
  <c r="AN696" i="11" s="1"/>
  <c r="R652" i="11"/>
  <c r="M652" i="11"/>
  <c r="Q652" i="11"/>
  <c r="Z652" i="11"/>
  <c r="X652" i="11"/>
  <c r="AB652" i="11"/>
  <c r="S652" i="11"/>
  <c r="U652" i="11"/>
  <c r="AF652" i="11"/>
  <c r="P652" i="11"/>
  <c r="W652" i="11"/>
  <c r="Y652" i="11"/>
  <c r="AD652" i="11"/>
  <c r="K652" i="11"/>
  <c r="AA652" i="11"/>
  <c r="AC652" i="11"/>
  <c r="O652" i="11"/>
  <c r="V652" i="11"/>
  <c r="T652" i="11"/>
  <c r="AG652" i="11"/>
  <c r="N652" i="11"/>
  <c r="J652" i="11"/>
  <c r="I652" i="11"/>
  <c r="G652" i="11"/>
  <c r="L652" i="11"/>
  <c r="H652" i="11"/>
  <c r="F652" i="11"/>
  <c r="T646" i="11"/>
  <c r="I646" i="11"/>
  <c r="AB646" i="11"/>
  <c r="V646" i="11"/>
  <c r="F646" i="11"/>
  <c r="Q646" i="11"/>
  <c r="S646" i="11"/>
  <c r="AF646" i="11"/>
  <c r="Z646" i="11"/>
  <c r="J646" i="11"/>
  <c r="P646" i="11"/>
  <c r="G646" i="11"/>
  <c r="W646" i="11"/>
  <c r="AC646" i="11"/>
  <c r="AD646" i="11"/>
  <c r="U646" i="11"/>
  <c r="H646" i="11"/>
  <c r="R646" i="11"/>
  <c r="Y646" i="11"/>
  <c r="K646" i="11"/>
  <c r="AA646" i="11"/>
  <c r="X646" i="11"/>
  <c r="L646" i="11"/>
  <c r="AE646" i="11"/>
  <c r="M646" i="11"/>
  <c r="O646" i="11"/>
  <c r="AG646" i="11"/>
  <c r="N646" i="11"/>
  <c r="AE660" i="11"/>
  <c r="AH704" i="11"/>
  <c r="AM704" i="11" s="1"/>
  <c r="AN704" i="11" s="1"/>
  <c r="AC660" i="11"/>
  <c r="X660" i="11"/>
  <c r="R660" i="11"/>
  <c r="M660" i="11"/>
  <c r="H660" i="11"/>
  <c r="AG660" i="11"/>
  <c r="AB660" i="11"/>
  <c r="V660" i="11"/>
  <c r="Q660" i="11"/>
  <c r="L660" i="11"/>
  <c r="F660" i="11"/>
  <c r="AF660" i="11"/>
  <c r="Z660" i="11"/>
  <c r="U660" i="11"/>
  <c r="P660" i="11"/>
  <c r="J660" i="11"/>
  <c r="AD660" i="11"/>
  <c r="Y660" i="11"/>
  <c r="T660" i="11"/>
  <c r="N660" i="11"/>
  <c r="I660" i="11"/>
  <c r="G660" i="11"/>
  <c r="W660" i="11"/>
  <c r="K660" i="11"/>
  <c r="AA660" i="11"/>
  <c r="O660" i="11"/>
  <c r="S660" i="11"/>
  <c r="AH694" i="11"/>
  <c r="AM694" i="11" s="1"/>
  <c r="AN694" i="11" s="1"/>
  <c r="V650" i="11"/>
  <c r="AD650" i="11"/>
  <c r="P650" i="11"/>
  <c r="Z650" i="11"/>
  <c r="X650" i="11"/>
  <c r="S650" i="11"/>
  <c r="AC650" i="11"/>
  <c r="N650" i="11"/>
  <c r="U650" i="11"/>
  <c r="Q650" i="11"/>
  <c r="AE650" i="11"/>
  <c r="W650" i="11"/>
  <c r="AG650" i="11"/>
  <c r="R650" i="11"/>
  <c r="Y650" i="11"/>
  <c r="AA650" i="11"/>
  <c r="M650" i="11"/>
  <c r="T650" i="11"/>
  <c r="AF650" i="11"/>
  <c r="O650" i="11"/>
  <c r="J650" i="11"/>
  <c r="F650" i="11"/>
  <c r="G650" i="11"/>
  <c r="I650" i="11"/>
  <c r="H650" i="11"/>
  <c r="L650" i="11"/>
  <c r="K650" i="11"/>
  <c r="AB650" i="11"/>
  <c r="AH716" i="11"/>
  <c r="AM716" i="11" s="1"/>
  <c r="AN716" i="11" s="1"/>
  <c r="AE672" i="11"/>
  <c r="T672" i="11"/>
  <c r="I672" i="11"/>
  <c r="AD672" i="11"/>
  <c r="N672" i="11"/>
  <c r="AB672" i="11"/>
  <c r="G672" i="11"/>
  <c r="P672" i="11"/>
  <c r="S672" i="11"/>
  <c r="Z672" i="11"/>
  <c r="J672" i="11"/>
  <c r="W672" i="11"/>
  <c r="AF672" i="11"/>
  <c r="K672" i="11"/>
  <c r="O672" i="11"/>
  <c r="AC672" i="11"/>
  <c r="V672" i="11"/>
  <c r="F672" i="11"/>
  <c r="Q672" i="11"/>
  <c r="AA672" i="11"/>
  <c r="M672" i="11"/>
  <c r="Y672" i="11"/>
  <c r="L672" i="11"/>
  <c r="U672" i="11"/>
  <c r="R672" i="11"/>
  <c r="X672" i="11"/>
  <c r="H672" i="11"/>
  <c r="AG672" i="11"/>
  <c r="R644" i="11"/>
  <c r="AE644" i="11"/>
  <c r="O644" i="11"/>
  <c r="Q644" i="11"/>
  <c r="U644" i="11"/>
  <c r="T644" i="11"/>
  <c r="K644" i="11"/>
  <c r="AA644" i="11"/>
  <c r="AG644" i="11"/>
  <c r="F644" i="11"/>
  <c r="P644" i="11"/>
  <c r="N644" i="11"/>
  <c r="AC644" i="11"/>
  <c r="W644" i="11"/>
  <c r="AB644" i="11"/>
  <c r="AF644" i="11"/>
  <c r="AD644" i="11"/>
  <c r="X644" i="11"/>
  <c r="S644" i="11"/>
  <c r="V644" i="11"/>
  <c r="Z644" i="11"/>
  <c r="Y644" i="11"/>
  <c r="I644" i="11"/>
  <c r="G644" i="11"/>
  <c r="L644" i="11"/>
  <c r="H644" i="11"/>
  <c r="J644" i="11"/>
  <c r="M644" i="11"/>
  <c r="Y676" i="11"/>
  <c r="AH720" i="11"/>
  <c r="AM720" i="11" s="1"/>
  <c r="AN720" i="11" s="1"/>
  <c r="O676" i="11"/>
  <c r="Z676" i="11"/>
  <c r="J676" i="11"/>
  <c r="W676" i="11"/>
  <c r="AF676" i="11"/>
  <c r="K676" i="11"/>
  <c r="S676" i="11"/>
  <c r="AE676" i="11"/>
  <c r="V676" i="11"/>
  <c r="F676" i="11"/>
  <c r="Q676" i="11"/>
  <c r="AA676" i="11"/>
  <c r="AC676" i="11"/>
  <c r="M676" i="11"/>
  <c r="R676" i="11"/>
  <c r="AG676" i="11"/>
  <c r="L676" i="11"/>
  <c r="U676" i="11"/>
  <c r="I676" i="11"/>
  <c r="X676" i="11"/>
  <c r="N676" i="11"/>
  <c r="AB676" i="11"/>
  <c r="G676" i="11"/>
  <c r="AD676" i="11"/>
  <c r="P676" i="11"/>
  <c r="H676" i="11"/>
  <c r="T676" i="11"/>
  <c r="AF648" i="11"/>
  <c r="Z648" i="11"/>
  <c r="P648" i="11"/>
  <c r="R648" i="11"/>
  <c r="T648" i="11"/>
  <c r="AD648" i="11"/>
  <c r="K648" i="11"/>
  <c r="S648" i="11"/>
  <c r="M648" i="11"/>
  <c r="X648" i="11"/>
  <c r="AC648" i="11"/>
  <c r="W648" i="11"/>
  <c r="Q648" i="11"/>
  <c r="V648" i="11"/>
  <c r="AG648" i="11"/>
  <c r="AE648" i="11"/>
  <c r="AA648" i="11"/>
  <c r="N648" i="11"/>
  <c r="Y648" i="11"/>
  <c r="U648" i="11"/>
  <c r="O648" i="11"/>
  <c r="AB648" i="11"/>
  <c r="H648" i="11"/>
  <c r="G648" i="11"/>
  <c r="L648" i="11"/>
  <c r="F648" i="11"/>
  <c r="J648" i="11"/>
  <c r="I648" i="11"/>
  <c r="AE662" i="11"/>
  <c r="AH706" i="11"/>
  <c r="AM706" i="11" s="1"/>
  <c r="AN706" i="11" s="1"/>
  <c r="AD662" i="11"/>
  <c r="Y662" i="11"/>
  <c r="T662" i="11"/>
  <c r="N662" i="11"/>
  <c r="I662" i="11"/>
  <c r="AC662" i="11"/>
  <c r="X662" i="11"/>
  <c r="R662" i="11"/>
  <c r="M662" i="11"/>
  <c r="H662" i="11"/>
  <c r="AG662" i="11"/>
  <c r="AB662" i="11"/>
  <c r="V662" i="11"/>
  <c r="Q662" i="11"/>
  <c r="L662" i="11"/>
  <c r="F662" i="11"/>
  <c r="AF662" i="11"/>
  <c r="Z662" i="11"/>
  <c r="U662" i="11"/>
  <c r="P662" i="11"/>
  <c r="J662" i="11"/>
  <c r="O662" i="11"/>
  <c r="S662" i="11"/>
  <c r="G662" i="11"/>
  <c r="W662" i="11"/>
  <c r="AA662" i="11"/>
  <c r="K662" i="11"/>
  <c r="AH722" i="11"/>
  <c r="AM722" i="11" s="1"/>
  <c r="AN722" i="11" s="1"/>
  <c r="AG678" i="11"/>
  <c r="W678" i="11"/>
  <c r="L678" i="11"/>
  <c r="AF678" i="11"/>
  <c r="U678" i="11"/>
  <c r="K678" i="11"/>
  <c r="AB678" i="11"/>
  <c r="Q678" i="11"/>
  <c r="G678" i="11"/>
  <c r="AA678" i="11"/>
  <c r="P678" i="11"/>
  <c r="AD678" i="11"/>
  <c r="N678" i="11"/>
  <c r="M678" i="11"/>
  <c r="Y678" i="11"/>
  <c r="Z678" i="11"/>
  <c r="J678" i="11"/>
  <c r="S678" i="11"/>
  <c r="I678" i="11"/>
  <c r="AE678" i="11"/>
  <c r="V678" i="11"/>
  <c r="F678" i="11"/>
  <c r="X678" i="11"/>
  <c r="O678" i="11"/>
  <c r="R678" i="11"/>
  <c r="H678" i="11"/>
  <c r="AC678" i="11"/>
  <c r="T678" i="11"/>
  <c r="D18" i="9"/>
  <c r="D17" i="9"/>
  <c r="D16" i="9"/>
  <c r="D19" i="9"/>
  <c r="E4" i="4"/>
  <c r="N160" i="9"/>
  <c r="D4" i="4"/>
  <c r="B4" i="4"/>
  <c r="C4" i="4"/>
  <c r="AS606" i="11" l="1"/>
  <c r="AR606" i="11" s="1"/>
  <c r="AS614" i="11"/>
  <c r="AR614" i="11" s="1"/>
  <c r="AS624" i="11"/>
  <c r="AR624" i="11" s="1"/>
  <c r="AS628" i="11"/>
  <c r="AR628" i="11" s="1"/>
  <c r="AS622" i="11"/>
  <c r="AR622" i="11" s="1"/>
  <c r="AS616" i="11"/>
  <c r="AR616" i="11" s="1"/>
  <c r="AS610" i="11"/>
  <c r="AR610" i="11" s="1"/>
  <c r="AS618" i="11"/>
  <c r="AR618" i="11" s="1"/>
  <c r="AS560" i="11"/>
  <c r="AR560" i="11" s="1"/>
  <c r="AS634" i="11"/>
  <c r="AR634" i="11" s="1"/>
  <c r="AS630" i="11"/>
  <c r="AR630" i="11" s="1"/>
  <c r="AS626" i="11"/>
  <c r="AR626" i="11" s="1"/>
  <c r="AS558" i="11"/>
  <c r="AR558" i="11" s="1"/>
  <c r="AS632" i="11"/>
  <c r="AR632" i="11" s="1"/>
  <c r="AS608" i="11"/>
  <c r="AR608" i="11" s="1"/>
  <c r="AS612" i="11"/>
  <c r="AR612" i="11" s="1"/>
  <c r="AS620" i="11"/>
  <c r="AR620" i="11" s="1"/>
  <c r="AR556" i="11"/>
  <c r="AO604" i="11"/>
  <c r="AH604" i="11"/>
  <c r="AM604" i="11" s="1"/>
  <c r="AN604" i="11" s="1"/>
  <c r="AI673" i="11"/>
  <c r="AP674" i="11" s="1"/>
  <c r="AT674" i="11" s="1"/>
  <c r="AH673" i="11"/>
  <c r="AO674" i="11" s="1"/>
  <c r="AI667" i="11"/>
  <c r="AP668" i="11" s="1"/>
  <c r="AT668" i="11" s="1"/>
  <c r="AH667" i="11"/>
  <c r="AO668" i="11" s="1"/>
  <c r="AH669" i="11"/>
  <c r="AO670" i="11" s="1"/>
  <c r="AI669" i="11"/>
  <c r="AP670" i="11" s="1"/>
  <c r="AT670" i="11" s="1"/>
  <c r="AH677" i="11"/>
  <c r="AO678" i="11" s="1"/>
  <c r="AI677" i="11"/>
  <c r="AP678" i="11" s="1"/>
  <c r="AT678" i="11" s="1"/>
  <c r="AI643" i="11"/>
  <c r="AP644" i="11" s="1"/>
  <c r="AT644" i="11" s="1"/>
  <c r="AH643" i="11"/>
  <c r="AI651" i="11"/>
  <c r="AP652" i="11" s="1"/>
  <c r="AT652" i="11" s="1"/>
  <c r="AH651" i="11"/>
  <c r="AO652" i="11" s="1"/>
  <c r="AH657" i="11"/>
  <c r="AO658" i="11" s="1"/>
  <c r="AI657" i="11"/>
  <c r="AP658" i="11" s="1"/>
  <c r="AT658" i="11" s="1"/>
  <c r="AH665" i="11"/>
  <c r="AO666" i="11" s="1"/>
  <c r="AI665" i="11"/>
  <c r="AP666" i="11" s="1"/>
  <c r="AT666" i="11" s="1"/>
  <c r="AI671" i="11"/>
  <c r="AP672" i="11" s="1"/>
  <c r="AT672" i="11" s="1"/>
  <c r="AH671" i="11"/>
  <c r="AO672" i="11" s="1"/>
  <c r="AI659" i="11"/>
  <c r="AP660" i="11" s="1"/>
  <c r="AT660" i="11" s="1"/>
  <c r="AH659" i="11"/>
  <c r="AO660" i="11" s="1"/>
  <c r="AI653" i="11"/>
  <c r="AP654" i="11" s="1"/>
  <c r="AT654" i="11" s="1"/>
  <c r="AH653" i="11"/>
  <c r="AO654" i="11" s="1"/>
  <c r="AI663" i="11"/>
  <c r="AP664" i="11" s="1"/>
  <c r="AT664" i="11" s="1"/>
  <c r="AH663" i="11"/>
  <c r="AO664" i="11" s="1"/>
  <c r="AI661" i="11"/>
  <c r="AP662" i="11" s="1"/>
  <c r="AT662" i="11" s="1"/>
  <c r="AH661" i="11"/>
  <c r="AO662" i="11" s="1"/>
  <c r="AI647" i="11"/>
  <c r="AP648" i="11" s="1"/>
  <c r="AT648" i="11" s="1"/>
  <c r="AH647" i="11"/>
  <c r="AI675" i="11"/>
  <c r="AP676" i="11" s="1"/>
  <c r="AT676" i="11" s="1"/>
  <c r="AH675" i="11"/>
  <c r="AO676" i="11" s="1"/>
  <c r="AH649" i="11"/>
  <c r="AO650" i="11" s="1"/>
  <c r="AI649" i="11"/>
  <c r="AP650" i="11" s="1"/>
  <c r="AT650" i="11" s="1"/>
  <c r="AI645" i="11"/>
  <c r="AP646" i="11" s="1"/>
  <c r="AT646" i="11" s="1"/>
  <c r="AH645" i="11"/>
  <c r="AI655" i="11"/>
  <c r="AP656" i="11" s="1"/>
  <c r="AT656" i="11" s="1"/>
  <c r="AH655" i="11"/>
  <c r="AO656" i="11" s="1"/>
  <c r="AO600" i="11"/>
  <c r="AS600" i="11" s="1"/>
  <c r="AH600" i="11"/>
  <c r="AM600" i="11" s="1"/>
  <c r="AN600" i="11" s="1"/>
  <c r="AH602" i="11"/>
  <c r="AM602" i="11" s="1"/>
  <c r="AN602" i="11" s="1"/>
  <c r="AO602" i="11"/>
  <c r="AH748" i="11"/>
  <c r="AM748" i="11" s="1"/>
  <c r="AN748" i="11" s="1"/>
  <c r="AG704" i="11"/>
  <c r="AC704" i="11"/>
  <c r="Y704" i="11"/>
  <c r="U704" i="11"/>
  <c r="Q704" i="11"/>
  <c r="M704" i="11"/>
  <c r="I704" i="11"/>
  <c r="X704" i="11"/>
  <c r="H704" i="11"/>
  <c r="V704" i="11"/>
  <c r="F704" i="11"/>
  <c r="O704" i="11"/>
  <c r="T704" i="11"/>
  <c r="R704" i="11"/>
  <c r="K704" i="11"/>
  <c r="W704" i="11"/>
  <c r="AF704" i="11"/>
  <c r="P704" i="11"/>
  <c r="AD704" i="11"/>
  <c r="N704" i="11"/>
  <c r="S704" i="11"/>
  <c r="AE704" i="11"/>
  <c r="L704" i="11"/>
  <c r="Z704" i="11"/>
  <c r="G704" i="11"/>
  <c r="J704" i="11"/>
  <c r="AB704" i="11"/>
  <c r="AA704" i="11"/>
  <c r="AF690" i="11"/>
  <c r="AG690" i="11"/>
  <c r="AC690" i="11"/>
  <c r="M690" i="11"/>
  <c r="V690" i="11"/>
  <c r="N690" i="11"/>
  <c r="W690" i="11"/>
  <c r="H690" i="11"/>
  <c r="AB690" i="11"/>
  <c r="Y690" i="11"/>
  <c r="Q690" i="11"/>
  <c r="K690" i="11"/>
  <c r="AA690" i="11"/>
  <c r="P690" i="11"/>
  <c r="U690" i="11"/>
  <c r="O690" i="11"/>
  <c r="AE690" i="11"/>
  <c r="T690" i="11"/>
  <c r="Z690" i="11"/>
  <c r="R690" i="11"/>
  <c r="X690" i="11"/>
  <c r="S690" i="11"/>
  <c r="L690" i="11"/>
  <c r="J690" i="11"/>
  <c r="G690" i="11"/>
  <c r="F690" i="11"/>
  <c r="I690" i="11"/>
  <c r="AD690" i="11"/>
  <c r="AE716" i="11"/>
  <c r="AH760" i="11"/>
  <c r="AM760" i="11" s="1"/>
  <c r="AN760" i="11" s="1"/>
  <c r="K716" i="11"/>
  <c r="AA716" i="11"/>
  <c r="AD716" i="11"/>
  <c r="N716" i="11"/>
  <c r="AC716" i="11"/>
  <c r="M716" i="11"/>
  <c r="X716" i="11"/>
  <c r="H716" i="11"/>
  <c r="G716" i="11"/>
  <c r="O716" i="11"/>
  <c r="Z716" i="11"/>
  <c r="J716" i="11"/>
  <c r="Y716" i="11"/>
  <c r="I716" i="11"/>
  <c r="T716" i="11"/>
  <c r="S716" i="11"/>
  <c r="W716" i="11"/>
  <c r="V716" i="11"/>
  <c r="F716" i="11"/>
  <c r="U716" i="11"/>
  <c r="AF716" i="11"/>
  <c r="P716" i="11"/>
  <c r="AG716" i="11"/>
  <c r="Q716" i="11"/>
  <c r="AB716" i="11"/>
  <c r="R716" i="11"/>
  <c r="L716" i="11"/>
  <c r="AH740" i="11"/>
  <c r="AM740" i="11" s="1"/>
  <c r="AN740" i="11" s="1"/>
  <c r="AA696" i="11"/>
  <c r="AF696" i="11"/>
  <c r="J696" i="11"/>
  <c r="S696" i="11"/>
  <c r="I696" i="11"/>
  <c r="AE696" i="11"/>
  <c r="AB696" i="11"/>
  <c r="W696" i="11"/>
  <c r="AD696" i="11"/>
  <c r="F696" i="11"/>
  <c r="X696" i="11"/>
  <c r="O696" i="11"/>
  <c r="U696" i="11"/>
  <c r="Z696" i="11"/>
  <c r="N696" i="11"/>
  <c r="AC696" i="11"/>
  <c r="T696" i="11"/>
  <c r="AG696" i="11"/>
  <c r="V696" i="11"/>
  <c r="H696" i="11"/>
  <c r="Y696" i="11"/>
  <c r="R696" i="11"/>
  <c r="L696" i="11"/>
  <c r="G696" i="11"/>
  <c r="P696" i="11"/>
  <c r="K696" i="11"/>
  <c r="M696" i="11"/>
  <c r="Q696" i="11"/>
  <c r="AH746" i="11"/>
  <c r="AM746" i="11" s="1"/>
  <c r="AN746" i="11" s="1"/>
  <c r="I702" i="11"/>
  <c r="AG702" i="11"/>
  <c r="Y702" i="11"/>
  <c r="Q702" i="11"/>
  <c r="AF702" i="11"/>
  <c r="P702" i="11"/>
  <c r="AD702" i="11"/>
  <c r="N702" i="11"/>
  <c r="S702" i="11"/>
  <c r="U702" i="11"/>
  <c r="O702" i="11"/>
  <c r="AB702" i="11"/>
  <c r="L702" i="11"/>
  <c r="Z702" i="11"/>
  <c r="J702" i="11"/>
  <c r="AA702" i="11"/>
  <c r="AC702" i="11"/>
  <c r="W702" i="11"/>
  <c r="X702" i="11"/>
  <c r="H702" i="11"/>
  <c r="V702" i="11"/>
  <c r="F702" i="11"/>
  <c r="AE702" i="11"/>
  <c r="G702" i="11"/>
  <c r="R702" i="11"/>
  <c r="K702" i="11"/>
  <c r="T702" i="11"/>
  <c r="M702" i="11"/>
  <c r="AH758" i="11"/>
  <c r="AM758" i="11" s="1"/>
  <c r="AN758" i="11" s="1"/>
  <c r="Z714" i="11"/>
  <c r="J714" i="11"/>
  <c r="Y714" i="11"/>
  <c r="I714" i="11"/>
  <c r="T714" i="11"/>
  <c r="AE714" i="11"/>
  <c r="W714" i="11"/>
  <c r="V714" i="11"/>
  <c r="F714" i="11"/>
  <c r="U714" i="11"/>
  <c r="AF714" i="11"/>
  <c r="P714" i="11"/>
  <c r="O714" i="11"/>
  <c r="G714" i="11"/>
  <c r="S714" i="11"/>
  <c r="R714" i="11"/>
  <c r="AG714" i="11"/>
  <c r="Q714" i="11"/>
  <c r="AB714" i="11"/>
  <c r="L714" i="11"/>
  <c r="AA714" i="11"/>
  <c r="AD714" i="11"/>
  <c r="X714" i="11"/>
  <c r="N714" i="11"/>
  <c r="H714" i="11"/>
  <c r="AC714" i="11"/>
  <c r="K714" i="11"/>
  <c r="M714" i="11"/>
  <c r="AH744" i="11"/>
  <c r="AM744" i="11" s="1"/>
  <c r="AN744" i="11" s="1"/>
  <c r="Y700" i="11"/>
  <c r="Q700" i="11"/>
  <c r="I700" i="11"/>
  <c r="T700" i="11"/>
  <c r="Z700" i="11"/>
  <c r="J700" i="11"/>
  <c r="O700" i="11"/>
  <c r="P700" i="11"/>
  <c r="V700" i="11"/>
  <c r="F700" i="11"/>
  <c r="M700" i="11"/>
  <c r="W700" i="11"/>
  <c r="L700" i="11"/>
  <c r="R700" i="11"/>
  <c r="K700" i="11"/>
  <c r="U700" i="11"/>
  <c r="AG700" i="11"/>
  <c r="AE700" i="11"/>
  <c r="H700" i="11"/>
  <c r="N700" i="11"/>
  <c r="S700" i="11"/>
  <c r="X700" i="11"/>
  <c r="G700" i="11"/>
  <c r="AC700" i="11"/>
  <c r="AD700" i="11"/>
  <c r="AA700" i="11"/>
  <c r="AF700" i="11"/>
  <c r="AB700" i="11"/>
  <c r="AC708" i="11"/>
  <c r="U708" i="11"/>
  <c r="AH752" i="11"/>
  <c r="AM752" i="11" s="1"/>
  <c r="AN752" i="11" s="1"/>
  <c r="Q708" i="11"/>
  <c r="M708" i="11"/>
  <c r="AA708" i="11"/>
  <c r="I708" i="11"/>
  <c r="J708" i="11"/>
  <c r="AB708" i="11"/>
  <c r="O708" i="11"/>
  <c r="H708" i="11"/>
  <c r="Y708" i="11"/>
  <c r="N708" i="11"/>
  <c r="AD708" i="11"/>
  <c r="X708" i="11"/>
  <c r="S708" i="11"/>
  <c r="L708" i="11"/>
  <c r="AG708" i="11"/>
  <c r="R708" i="11"/>
  <c r="Z708" i="11"/>
  <c r="G708" i="11"/>
  <c r="W708" i="11"/>
  <c r="P708" i="11"/>
  <c r="V708" i="11"/>
  <c r="AE708" i="11"/>
  <c r="T708" i="11"/>
  <c r="AF708" i="11"/>
  <c r="F708" i="11"/>
  <c r="K708" i="11"/>
  <c r="AF692" i="11"/>
  <c r="AG692" i="11"/>
  <c r="V692" i="11"/>
  <c r="R692" i="11"/>
  <c r="I692" i="11"/>
  <c r="M692" i="11"/>
  <c r="K692" i="11"/>
  <c r="AA692" i="11"/>
  <c r="T692" i="11"/>
  <c r="Y692" i="11"/>
  <c r="N692" i="11"/>
  <c r="AC692" i="11"/>
  <c r="O692" i="11"/>
  <c r="AE692" i="11"/>
  <c r="H692" i="11"/>
  <c r="X692" i="11"/>
  <c r="U692" i="11"/>
  <c r="Q692" i="11"/>
  <c r="J692" i="11"/>
  <c r="S692" i="11"/>
  <c r="L692" i="11"/>
  <c r="AB692" i="11"/>
  <c r="G692" i="11"/>
  <c r="W692" i="11"/>
  <c r="Z692" i="11"/>
  <c r="F692" i="11"/>
  <c r="P692" i="11"/>
  <c r="AD692" i="11"/>
  <c r="S718" i="11"/>
  <c r="AH762" i="11"/>
  <c r="AM762" i="11" s="1"/>
  <c r="AN762" i="11" s="1"/>
  <c r="R718" i="11"/>
  <c r="AG718" i="11"/>
  <c r="Q718" i="11"/>
  <c r="AB718" i="11"/>
  <c r="L718" i="11"/>
  <c r="AA718" i="11"/>
  <c r="AD718" i="11"/>
  <c r="N718" i="11"/>
  <c r="AC718" i="11"/>
  <c r="M718" i="11"/>
  <c r="X718" i="11"/>
  <c r="H718" i="11"/>
  <c r="K718" i="11"/>
  <c r="Z718" i="11"/>
  <c r="J718" i="11"/>
  <c r="Y718" i="11"/>
  <c r="I718" i="11"/>
  <c r="T718" i="11"/>
  <c r="AE718" i="11"/>
  <c r="W718" i="11"/>
  <c r="AF718" i="11"/>
  <c r="V718" i="11"/>
  <c r="P718" i="11"/>
  <c r="F718" i="11"/>
  <c r="O718" i="11"/>
  <c r="U718" i="11"/>
  <c r="G718" i="11"/>
  <c r="AE712" i="11"/>
  <c r="AH756" i="11"/>
  <c r="AM756" i="11" s="1"/>
  <c r="AN756" i="11" s="1"/>
  <c r="K712" i="11"/>
  <c r="AA712" i="11"/>
  <c r="O712" i="11"/>
  <c r="R712" i="11"/>
  <c r="AG712" i="11"/>
  <c r="Q712" i="11"/>
  <c r="AB712" i="11"/>
  <c r="L712" i="11"/>
  <c r="AD712" i="11"/>
  <c r="N712" i="11"/>
  <c r="AC712" i="11"/>
  <c r="M712" i="11"/>
  <c r="X712" i="11"/>
  <c r="H712" i="11"/>
  <c r="Z712" i="11"/>
  <c r="J712" i="11"/>
  <c r="Y712" i="11"/>
  <c r="I712" i="11"/>
  <c r="T712" i="11"/>
  <c r="S712" i="11"/>
  <c r="G712" i="11"/>
  <c r="AF712" i="11"/>
  <c r="V712" i="11"/>
  <c r="P712" i="11"/>
  <c r="W712" i="11"/>
  <c r="F712" i="11"/>
  <c r="U712" i="11"/>
  <c r="AH766" i="11"/>
  <c r="AM766" i="11" s="1"/>
  <c r="AN766" i="11" s="1"/>
  <c r="Z722" i="11"/>
  <c r="J722" i="11"/>
  <c r="Y722" i="11"/>
  <c r="I722" i="11"/>
  <c r="T722" i="11"/>
  <c r="AE722" i="11"/>
  <c r="W722" i="11"/>
  <c r="V722" i="11"/>
  <c r="F722" i="11"/>
  <c r="U722" i="11"/>
  <c r="AF722" i="11"/>
  <c r="P722" i="11"/>
  <c r="O722" i="11"/>
  <c r="G722" i="11"/>
  <c r="R722" i="11"/>
  <c r="AG722" i="11"/>
  <c r="Q722" i="11"/>
  <c r="AB722" i="11"/>
  <c r="L722" i="11"/>
  <c r="AA722" i="11"/>
  <c r="S722" i="11"/>
  <c r="N722" i="11"/>
  <c r="H722" i="11"/>
  <c r="AC722" i="11"/>
  <c r="K722" i="11"/>
  <c r="M722" i="11"/>
  <c r="AD722" i="11"/>
  <c r="X722" i="11"/>
  <c r="AH750" i="11"/>
  <c r="AM750" i="11" s="1"/>
  <c r="AN750" i="11" s="1"/>
  <c r="AC706" i="11"/>
  <c r="U706" i="11"/>
  <c r="M706" i="11"/>
  <c r="AF706" i="11"/>
  <c r="P706" i="11"/>
  <c r="AA706" i="11"/>
  <c r="K706" i="11"/>
  <c r="Z706" i="11"/>
  <c r="J706" i="11"/>
  <c r="Y706" i="11"/>
  <c r="AB706" i="11"/>
  <c r="L706" i="11"/>
  <c r="W706" i="11"/>
  <c r="G706" i="11"/>
  <c r="V706" i="11"/>
  <c r="F706" i="11"/>
  <c r="X706" i="11"/>
  <c r="H706" i="11"/>
  <c r="S706" i="11"/>
  <c r="R706" i="11"/>
  <c r="Q706" i="11"/>
  <c r="T706" i="11"/>
  <c r="N706" i="11"/>
  <c r="AE706" i="11"/>
  <c r="AG706" i="11"/>
  <c r="O706" i="11"/>
  <c r="I706" i="11"/>
  <c r="AD706" i="11"/>
  <c r="AE720" i="11"/>
  <c r="AH764" i="11"/>
  <c r="AM764" i="11" s="1"/>
  <c r="AN764" i="11" s="1"/>
  <c r="K720" i="11"/>
  <c r="AA720" i="11"/>
  <c r="Z720" i="11"/>
  <c r="J720" i="11"/>
  <c r="Y720" i="11"/>
  <c r="I720" i="11"/>
  <c r="T720" i="11"/>
  <c r="S720" i="11"/>
  <c r="V720" i="11"/>
  <c r="F720" i="11"/>
  <c r="U720" i="11"/>
  <c r="AF720" i="11"/>
  <c r="P720" i="11"/>
  <c r="O720" i="11"/>
  <c r="R720" i="11"/>
  <c r="AG720" i="11"/>
  <c r="Q720" i="11"/>
  <c r="AB720" i="11"/>
  <c r="L720" i="11"/>
  <c r="G720" i="11"/>
  <c r="AD720" i="11"/>
  <c r="X720" i="11"/>
  <c r="N720" i="11"/>
  <c r="H720" i="11"/>
  <c r="AC720" i="11"/>
  <c r="W720" i="11"/>
  <c r="M720" i="11"/>
  <c r="U688" i="11"/>
  <c r="J688" i="11"/>
  <c r="O688" i="11"/>
  <c r="AE688" i="11"/>
  <c r="P688" i="11"/>
  <c r="V688" i="11"/>
  <c r="S688" i="11"/>
  <c r="T688" i="11"/>
  <c r="AC688" i="11"/>
  <c r="Z688" i="11"/>
  <c r="W688" i="11"/>
  <c r="X688" i="11"/>
  <c r="AB688" i="11"/>
  <c r="I688" i="11"/>
  <c r="G688" i="11"/>
  <c r="AA688" i="11"/>
  <c r="Y688" i="11"/>
  <c r="AF688" i="11"/>
  <c r="AD688" i="11"/>
  <c r="M688" i="11"/>
  <c r="R688" i="11"/>
  <c r="K688" i="11"/>
  <c r="N688" i="11"/>
  <c r="H688" i="11"/>
  <c r="L688" i="11"/>
  <c r="F688" i="11"/>
  <c r="Q688" i="11"/>
  <c r="AG688" i="11"/>
  <c r="AH738" i="11"/>
  <c r="AM738" i="11" s="1"/>
  <c r="AN738" i="11" s="1"/>
  <c r="Z694" i="11"/>
  <c r="F694" i="11"/>
  <c r="S694" i="11"/>
  <c r="L694" i="11"/>
  <c r="V694" i="11"/>
  <c r="AC694" i="11"/>
  <c r="W694" i="11"/>
  <c r="T694" i="11"/>
  <c r="U694" i="11"/>
  <c r="AF694" i="11"/>
  <c r="G694" i="11"/>
  <c r="AA694" i="11"/>
  <c r="X694" i="11"/>
  <c r="Y694" i="11"/>
  <c r="J694" i="11"/>
  <c r="AB694" i="11"/>
  <c r="AG694" i="11"/>
  <c r="K694" i="11"/>
  <c r="I694" i="11"/>
  <c r="AE694" i="11"/>
  <c r="H694" i="11"/>
  <c r="M694" i="11"/>
  <c r="O694" i="11"/>
  <c r="P694" i="11"/>
  <c r="R694" i="11"/>
  <c r="N694" i="11"/>
  <c r="Q694" i="11"/>
  <c r="AD694" i="11"/>
  <c r="S710" i="11"/>
  <c r="AH754" i="11"/>
  <c r="AM754" i="11" s="1"/>
  <c r="AN754" i="11" s="1"/>
  <c r="R710" i="11"/>
  <c r="AG710" i="11"/>
  <c r="Q710" i="11"/>
  <c r="AB710" i="11"/>
  <c r="L710" i="11"/>
  <c r="AA710" i="11"/>
  <c r="AD710" i="11"/>
  <c r="N710" i="11"/>
  <c r="AC710" i="11"/>
  <c r="M710" i="11"/>
  <c r="X710" i="11"/>
  <c r="H710" i="11"/>
  <c r="K710" i="11"/>
  <c r="Z710" i="11"/>
  <c r="J710" i="11"/>
  <c r="Y710" i="11"/>
  <c r="I710" i="11"/>
  <c r="T710" i="11"/>
  <c r="AE710" i="11"/>
  <c r="W710" i="11"/>
  <c r="U710" i="11"/>
  <c r="G710" i="11"/>
  <c r="AF710" i="11"/>
  <c r="V710" i="11"/>
  <c r="P710" i="11"/>
  <c r="F710" i="11"/>
  <c r="O710" i="11"/>
  <c r="AH742" i="11"/>
  <c r="AM742" i="11" s="1"/>
  <c r="AN742" i="11" s="1"/>
  <c r="Y698" i="11"/>
  <c r="Q698" i="11"/>
  <c r="AB698" i="11"/>
  <c r="L698" i="11"/>
  <c r="R698" i="11"/>
  <c r="K698" i="11"/>
  <c r="U698" i="11"/>
  <c r="W698" i="11"/>
  <c r="I698" i="11"/>
  <c r="X698" i="11"/>
  <c r="H698" i="11"/>
  <c r="N698" i="11"/>
  <c r="S698" i="11"/>
  <c r="AG698" i="11"/>
  <c r="AE698" i="11"/>
  <c r="T698" i="11"/>
  <c r="Z698" i="11"/>
  <c r="J698" i="11"/>
  <c r="AA698" i="11"/>
  <c r="G698" i="11"/>
  <c r="P698" i="11"/>
  <c r="V698" i="11"/>
  <c r="F698" i="11"/>
  <c r="M698" i="11"/>
  <c r="O698" i="11"/>
  <c r="AD698" i="11"/>
  <c r="AC698" i="11"/>
  <c r="AF698" i="11"/>
  <c r="E17" i="9"/>
  <c r="E16" i="9"/>
  <c r="E18" i="9"/>
  <c r="E19" i="9"/>
  <c r="O160" i="9"/>
  <c r="E5" i="4"/>
  <c r="D5" i="4"/>
  <c r="B5" i="4"/>
  <c r="C5" i="4"/>
  <c r="AS678" i="11" l="1"/>
  <c r="AR678" i="11" s="1"/>
  <c r="AS676" i="11"/>
  <c r="AR676" i="11" s="1"/>
  <c r="AS662" i="11"/>
  <c r="AR662" i="11" s="1"/>
  <c r="AS654" i="11"/>
  <c r="AR654" i="11" s="1"/>
  <c r="AS672" i="11"/>
  <c r="AR672" i="11" s="1"/>
  <c r="AS674" i="11"/>
  <c r="AR674" i="11" s="1"/>
  <c r="AS650" i="11"/>
  <c r="AR650" i="11" s="1"/>
  <c r="AS666" i="11"/>
  <c r="AR666" i="11" s="1"/>
  <c r="AS604" i="11"/>
  <c r="AR604" i="11" s="1"/>
  <c r="AS658" i="11"/>
  <c r="AR658" i="11" s="1"/>
  <c r="AS670" i="11"/>
  <c r="AR670" i="11" s="1"/>
  <c r="AS602" i="11"/>
  <c r="AR602" i="11" s="1"/>
  <c r="AS656" i="11"/>
  <c r="AR656" i="11" s="1"/>
  <c r="AS664" i="11"/>
  <c r="AR664" i="11" s="1"/>
  <c r="AS660" i="11"/>
  <c r="AR660" i="11" s="1"/>
  <c r="AS652" i="11"/>
  <c r="AR652" i="11" s="1"/>
  <c r="AS668" i="11"/>
  <c r="AR668" i="11" s="1"/>
  <c r="AR600" i="11"/>
  <c r="AO648" i="11"/>
  <c r="AH648" i="11"/>
  <c r="AM648" i="11" s="1"/>
  <c r="AN648" i="11" s="1"/>
  <c r="AI697" i="11"/>
  <c r="AP698" i="11" s="1"/>
  <c r="AT698" i="11" s="1"/>
  <c r="AH697" i="11"/>
  <c r="AO698" i="11" s="1"/>
  <c r="AI687" i="11"/>
  <c r="AP688" i="11" s="1"/>
  <c r="AT688" i="11" s="1"/>
  <c r="AH687" i="11"/>
  <c r="AI719" i="11"/>
  <c r="AP720" i="11" s="1"/>
  <c r="AT720" i="11" s="1"/>
  <c r="AH719" i="11"/>
  <c r="AO720" i="11" s="1"/>
  <c r="AH705" i="11"/>
  <c r="AO706" i="11" s="1"/>
  <c r="AI705" i="11"/>
  <c r="AP706" i="11" s="1"/>
  <c r="AT706" i="11" s="1"/>
  <c r="AH721" i="11"/>
  <c r="AO722" i="11" s="1"/>
  <c r="AI721" i="11"/>
  <c r="AP722" i="11" s="1"/>
  <c r="AT722" i="11" s="1"/>
  <c r="AI695" i="11"/>
  <c r="AP696" i="11" s="1"/>
  <c r="AT696" i="11" s="1"/>
  <c r="AH695" i="11"/>
  <c r="AO696" i="11" s="1"/>
  <c r="AH709" i="11"/>
  <c r="AO710" i="11" s="1"/>
  <c r="AI709" i="11"/>
  <c r="AP710" i="11" s="1"/>
  <c r="AT710" i="11" s="1"/>
  <c r="AI699" i="11"/>
  <c r="AP700" i="11" s="1"/>
  <c r="AT700" i="11" s="1"/>
  <c r="AH699" i="11"/>
  <c r="AO700" i="11" s="1"/>
  <c r="AH717" i="11"/>
  <c r="AO718" i="11" s="1"/>
  <c r="AI717" i="11"/>
  <c r="AP718" i="11" s="1"/>
  <c r="AT718" i="11" s="1"/>
  <c r="AH689" i="11"/>
  <c r="AI689" i="11"/>
  <c r="AP690" i="11" s="1"/>
  <c r="AT690" i="11" s="1"/>
  <c r="AI703" i="11"/>
  <c r="AP704" i="11" s="1"/>
  <c r="AT704" i="11" s="1"/>
  <c r="AH703" i="11"/>
  <c r="AO704" i="11" s="1"/>
  <c r="AH693" i="11"/>
  <c r="AO694" i="11" s="1"/>
  <c r="AI693" i="11"/>
  <c r="AP694" i="11" s="1"/>
  <c r="AT694" i="11" s="1"/>
  <c r="AI711" i="11"/>
  <c r="AP712" i="11" s="1"/>
  <c r="AT712" i="11" s="1"/>
  <c r="AH711" i="11"/>
  <c r="AO712" i="11" s="1"/>
  <c r="AI691" i="11"/>
  <c r="AP692" i="11" s="1"/>
  <c r="AT692" i="11" s="1"/>
  <c r="AH691" i="11"/>
  <c r="AI707" i="11"/>
  <c r="AP708" i="11" s="1"/>
  <c r="AT708" i="11" s="1"/>
  <c r="AH707" i="11"/>
  <c r="AO708" i="11" s="1"/>
  <c r="AI713" i="11"/>
  <c r="AP714" i="11" s="1"/>
  <c r="AT714" i="11" s="1"/>
  <c r="AH713" i="11"/>
  <c r="AO714" i="11" s="1"/>
  <c r="AH701" i="11"/>
  <c r="AO702" i="11" s="1"/>
  <c r="AI701" i="11"/>
  <c r="AP702" i="11" s="1"/>
  <c r="AT702" i="11" s="1"/>
  <c r="AI715" i="11"/>
  <c r="AP716" i="11" s="1"/>
  <c r="AT716" i="11" s="1"/>
  <c r="AH715" i="11"/>
  <c r="AO716" i="11" s="1"/>
  <c r="AH646" i="11"/>
  <c r="AM646" i="11" s="1"/>
  <c r="AN646" i="11" s="1"/>
  <c r="AO646" i="11"/>
  <c r="AO644" i="11"/>
  <c r="AS644" i="11" s="1"/>
  <c r="AH644" i="11"/>
  <c r="AM644" i="11" s="1"/>
  <c r="AN644" i="11" s="1"/>
  <c r="AH798" i="11"/>
  <c r="AM798" i="11" s="1"/>
  <c r="AN798" i="11" s="1"/>
  <c r="G754" i="11"/>
  <c r="AE754" i="11"/>
  <c r="W754" i="11"/>
  <c r="O754" i="11"/>
  <c r="J754" i="11"/>
  <c r="AC754" i="11"/>
  <c r="M754" i="11"/>
  <c r="X754" i="11"/>
  <c r="H754" i="11"/>
  <c r="F754" i="11"/>
  <c r="R754" i="11"/>
  <c r="Y754" i="11"/>
  <c r="I754" i="11"/>
  <c r="T754" i="11"/>
  <c r="K754" i="11"/>
  <c r="N754" i="11"/>
  <c r="Z754" i="11"/>
  <c r="U754" i="11"/>
  <c r="AF754" i="11"/>
  <c r="P754" i="11"/>
  <c r="S754" i="11"/>
  <c r="V754" i="11"/>
  <c r="Q754" i="11"/>
  <c r="AB754" i="11"/>
  <c r="AD754" i="11"/>
  <c r="L754" i="11"/>
  <c r="AG754" i="11"/>
  <c r="AA754" i="11"/>
  <c r="AH786" i="11"/>
  <c r="AM786" i="11" s="1"/>
  <c r="AN786" i="11" s="1"/>
  <c r="R742" i="11"/>
  <c r="Y742" i="11"/>
  <c r="V742" i="11"/>
  <c r="AC742" i="11"/>
  <c r="AE742" i="11"/>
  <c r="G742" i="11"/>
  <c r="W742" i="11"/>
  <c r="M742" i="11"/>
  <c r="T742" i="11"/>
  <c r="Z742" i="11"/>
  <c r="AG742" i="11"/>
  <c r="K742" i="11"/>
  <c r="AA742" i="11"/>
  <c r="Q742" i="11"/>
  <c r="U742" i="11"/>
  <c r="AB742" i="11"/>
  <c r="O742" i="11"/>
  <c r="N742" i="11"/>
  <c r="AD742" i="11"/>
  <c r="P742" i="11"/>
  <c r="AF742" i="11"/>
  <c r="X742" i="11"/>
  <c r="S742" i="11"/>
  <c r="J742" i="11"/>
  <c r="H742" i="11"/>
  <c r="L742" i="11"/>
  <c r="I742" i="11"/>
  <c r="F742" i="11"/>
  <c r="AH782" i="11"/>
  <c r="AM782" i="11" s="1"/>
  <c r="AN782" i="11" s="1"/>
  <c r="V738" i="11"/>
  <c r="Z738" i="11"/>
  <c r="F738" i="11"/>
  <c r="Q738" i="11"/>
  <c r="W738" i="11"/>
  <c r="AB738" i="11"/>
  <c r="H738" i="11"/>
  <c r="AE738" i="11"/>
  <c r="R738" i="11"/>
  <c r="AG738" i="11"/>
  <c r="M738" i="11"/>
  <c r="S738" i="11"/>
  <c r="X738" i="11"/>
  <c r="N738" i="11"/>
  <c r="AC738" i="11"/>
  <c r="I738" i="11"/>
  <c r="O738" i="11"/>
  <c r="P738" i="11"/>
  <c r="G738" i="11"/>
  <c r="K738" i="11"/>
  <c r="J738" i="11"/>
  <c r="L738" i="11"/>
  <c r="Y738" i="11"/>
  <c r="AA738" i="11"/>
  <c r="AD738" i="11"/>
  <c r="AF738" i="11"/>
  <c r="T738" i="11"/>
  <c r="U738" i="11"/>
  <c r="L732" i="11"/>
  <c r="M732" i="11"/>
  <c r="AC732" i="11"/>
  <c r="J732" i="11"/>
  <c r="Z732" i="11"/>
  <c r="P732" i="11"/>
  <c r="T732" i="11"/>
  <c r="Q732" i="11"/>
  <c r="AG732" i="11"/>
  <c r="N732" i="11"/>
  <c r="AD732" i="11"/>
  <c r="K732" i="11"/>
  <c r="AF732" i="11"/>
  <c r="X732" i="11"/>
  <c r="U732" i="11"/>
  <c r="R732" i="11"/>
  <c r="H732" i="11"/>
  <c r="Y732" i="11"/>
  <c r="AB732" i="11"/>
  <c r="F732" i="11"/>
  <c r="G732" i="11"/>
  <c r="V732" i="11"/>
  <c r="I732" i="11"/>
  <c r="S732" i="11"/>
  <c r="AE732" i="11"/>
  <c r="AA732" i="11"/>
  <c r="O732" i="11"/>
  <c r="W732" i="11"/>
  <c r="AE750" i="11"/>
  <c r="AH794" i="11"/>
  <c r="AM794" i="11" s="1"/>
  <c r="AN794" i="11" s="1"/>
  <c r="AG750" i="11"/>
  <c r="AB750" i="11"/>
  <c r="V750" i="11"/>
  <c r="Q750" i="11"/>
  <c r="L750" i="11"/>
  <c r="F750" i="11"/>
  <c r="AF750" i="11"/>
  <c r="Z750" i="11"/>
  <c r="U750" i="11"/>
  <c r="P750" i="11"/>
  <c r="J750" i="11"/>
  <c r="AD750" i="11"/>
  <c r="Y750" i="11"/>
  <c r="T750" i="11"/>
  <c r="N750" i="11"/>
  <c r="I750" i="11"/>
  <c r="AC750" i="11"/>
  <c r="X750" i="11"/>
  <c r="R750" i="11"/>
  <c r="M750" i="11"/>
  <c r="H750" i="11"/>
  <c r="G750" i="11"/>
  <c r="W750" i="11"/>
  <c r="K750" i="11"/>
  <c r="AA750" i="11"/>
  <c r="O750" i="11"/>
  <c r="S750" i="11"/>
  <c r="AE756" i="11"/>
  <c r="AH800" i="11"/>
  <c r="AM800" i="11" s="1"/>
  <c r="AN800" i="11" s="1"/>
  <c r="AA756" i="11"/>
  <c r="K756" i="11"/>
  <c r="R756" i="11"/>
  <c r="AG756" i="11"/>
  <c r="Q756" i="11"/>
  <c r="AB756" i="11"/>
  <c r="L756" i="11"/>
  <c r="G756" i="11"/>
  <c r="AD756" i="11"/>
  <c r="N756" i="11"/>
  <c r="AC756" i="11"/>
  <c r="M756" i="11"/>
  <c r="X756" i="11"/>
  <c r="H756" i="11"/>
  <c r="W756" i="11"/>
  <c r="Z756" i="11"/>
  <c r="J756" i="11"/>
  <c r="Y756" i="11"/>
  <c r="I756" i="11"/>
  <c r="T756" i="11"/>
  <c r="S756" i="11"/>
  <c r="V756" i="11"/>
  <c r="P756" i="11"/>
  <c r="F756" i="11"/>
  <c r="O756" i="11"/>
  <c r="U756" i="11"/>
  <c r="AF756" i="11"/>
  <c r="S762" i="11"/>
  <c r="AH806" i="11"/>
  <c r="AM806" i="11" s="1"/>
  <c r="AN806" i="11" s="1"/>
  <c r="AD762" i="11"/>
  <c r="N762" i="11"/>
  <c r="AC762" i="11"/>
  <c r="M762" i="11"/>
  <c r="X762" i="11"/>
  <c r="H762" i="11"/>
  <c r="K762" i="11"/>
  <c r="Z762" i="11"/>
  <c r="J762" i="11"/>
  <c r="Y762" i="11"/>
  <c r="I762" i="11"/>
  <c r="T762" i="11"/>
  <c r="AE762" i="11"/>
  <c r="W762" i="11"/>
  <c r="V762" i="11"/>
  <c r="F762" i="11"/>
  <c r="U762" i="11"/>
  <c r="AF762" i="11"/>
  <c r="P762" i="11"/>
  <c r="O762" i="11"/>
  <c r="G762" i="11"/>
  <c r="AB762" i="11"/>
  <c r="R762" i="11"/>
  <c r="L762" i="11"/>
  <c r="AG762" i="11"/>
  <c r="AA762" i="11"/>
  <c r="Q762" i="11"/>
  <c r="AD752" i="11"/>
  <c r="V752" i="11"/>
  <c r="Q752" i="11"/>
  <c r="L752" i="11"/>
  <c r="F752" i="11"/>
  <c r="AH796" i="11"/>
  <c r="AM796" i="11" s="1"/>
  <c r="AN796" i="11" s="1"/>
  <c r="AA752" i="11"/>
  <c r="U752" i="11"/>
  <c r="P752" i="11"/>
  <c r="J752" i="11"/>
  <c r="AG752" i="11"/>
  <c r="Z752" i="11"/>
  <c r="T752" i="11"/>
  <c r="N752" i="11"/>
  <c r="I752" i="11"/>
  <c r="AE752" i="11"/>
  <c r="Y752" i="11"/>
  <c r="R752" i="11"/>
  <c r="M752" i="11"/>
  <c r="H752" i="11"/>
  <c r="X752" i="11"/>
  <c r="S752" i="11"/>
  <c r="G752" i="11"/>
  <c r="W752" i="11"/>
  <c r="AF752" i="11"/>
  <c r="K752" i="11"/>
  <c r="AC752" i="11"/>
  <c r="AB752" i="11"/>
  <c r="O752" i="11"/>
  <c r="AH788" i="11"/>
  <c r="AM788" i="11" s="1"/>
  <c r="AN788" i="11" s="1"/>
  <c r="P744" i="11"/>
  <c r="AD744" i="11"/>
  <c r="AE744" i="11"/>
  <c r="O744" i="11"/>
  <c r="Q744" i="11"/>
  <c r="R744" i="11"/>
  <c r="AF744" i="11"/>
  <c r="Y744" i="11"/>
  <c r="T744" i="11"/>
  <c r="V744" i="11"/>
  <c r="S744" i="11"/>
  <c r="M744" i="11"/>
  <c r="AG744" i="11"/>
  <c r="AB744" i="11"/>
  <c r="U744" i="11"/>
  <c r="X744" i="11"/>
  <c r="G744" i="11"/>
  <c r="W744" i="11"/>
  <c r="K744" i="11"/>
  <c r="N744" i="11"/>
  <c r="AA744" i="11"/>
  <c r="AC744" i="11"/>
  <c r="L744" i="11"/>
  <c r="F744" i="11"/>
  <c r="I744" i="11"/>
  <c r="J744" i="11"/>
  <c r="H744" i="11"/>
  <c r="Z744" i="11"/>
  <c r="AE746" i="11"/>
  <c r="AG746" i="11"/>
  <c r="AB746" i="11"/>
  <c r="V746" i="11"/>
  <c r="Q746" i="11"/>
  <c r="L746" i="11"/>
  <c r="F746" i="11"/>
  <c r="AF746" i="11"/>
  <c r="Z746" i="11"/>
  <c r="U746" i="11"/>
  <c r="P746" i="11"/>
  <c r="J746" i="11"/>
  <c r="AH790" i="11"/>
  <c r="AM790" i="11" s="1"/>
  <c r="AN790" i="11" s="1"/>
  <c r="AD746" i="11"/>
  <c r="Y746" i="11"/>
  <c r="T746" i="11"/>
  <c r="N746" i="11"/>
  <c r="I746" i="11"/>
  <c r="AC746" i="11"/>
  <c r="X746" i="11"/>
  <c r="R746" i="11"/>
  <c r="M746" i="11"/>
  <c r="H746" i="11"/>
  <c r="G746" i="11"/>
  <c r="W746" i="11"/>
  <c r="K746" i="11"/>
  <c r="AA746" i="11"/>
  <c r="O746" i="11"/>
  <c r="S746" i="11"/>
  <c r="AE760" i="11"/>
  <c r="AH804" i="11"/>
  <c r="AM804" i="11" s="1"/>
  <c r="AN804" i="11" s="1"/>
  <c r="AA760" i="11"/>
  <c r="K760" i="11"/>
  <c r="O760" i="11"/>
  <c r="AD760" i="11"/>
  <c r="N760" i="11"/>
  <c r="AC760" i="11"/>
  <c r="M760" i="11"/>
  <c r="X760" i="11"/>
  <c r="H760" i="11"/>
  <c r="Z760" i="11"/>
  <c r="J760" i="11"/>
  <c r="Y760" i="11"/>
  <c r="I760" i="11"/>
  <c r="T760" i="11"/>
  <c r="S760" i="11"/>
  <c r="V760" i="11"/>
  <c r="F760" i="11"/>
  <c r="U760" i="11"/>
  <c r="AF760" i="11"/>
  <c r="P760" i="11"/>
  <c r="G760" i="11"/>
  <c r="Q760" i="11"/>
  <c r="AB760" i="11"/>
  <c r="R760" i="11"/>
  <c r="L760" i="11"/>
  <c r="W760" i="11"/>
  <c r="AG760" i="11"/>
  <c r="AE748" i="11"/>
  <c r="AG748" i="11"/>
  <c r="AB748" i="11"/>
  <c r="V748" i="11"/>
  <c r="Q748" i="11"/>
  <c r="L748" i="11"/>
  <c r="F748" i="11"/>
  <c r="AF748" i="11"/>
  <c r="Z748" i="11"/>
  <c r="U748" i="11"/>
  <c r="P748" i="11"/>
  <c r="J748" i="11"/>
  <c r="AD748" i="11"/>
  <c r="Y748" i="11"/>
  <c r="T748" i="11"/>
  <c r="N748" i="11"/>
  <c r="I748" i="11"/>
  <c r="AH792" i="11"/>
  <c r="AM792" i="11" s="1"/>
  <c r="AN792" i="11" s="1"/>
  <c r="AC748" i="11"/>
  <c r="X748" i="11"/>
  <c r="R748" i="11"/>
  <c r="M748" i="11"/>
  <c r="H748" i="11"/>
  <c r="O748" i="11"/>
  <c r="S748" i="11"/>
  <c r="G748" i="11"/>
  <c r="W748" i="11"/>
  <c r="AA748" i="11"/>
  <c r="K748" i="11"/>
  <c r="AA736" i="11"/>
  <c r="AD736" i="11"/>
  <c r="N736" i="11"/>
  <c r="AC736" i="11"/>
  <c r="M736" i="11"/>
  <c r="X736" i="11"/>
  <c r="H736" i="11"/>
  <c r="O736" i="11"/>
  <c r="Z736" i="11"/>
  <c r="J736" i="11"/>
  <c r="Y736" i="11"/>
  <c r="I736" i="11"/>
  <c r="T736" i="11"/>
  <c r="S736" i="11"/>
  <c r="G736" i="11"/>
  <c r="V736" i="11"/>
  <c r="F736" i="11"/>
  <c r="U736" i="11"/>
  <c r="AF736" i="11"/>
  <c r="P736" i="11"/>
  <c r="R736" i="11"/>
  <c r="L736" i="11"/>
  <c r="AG736" i="11"/>
  <c r="AE736" i="11"/>
  <c r="Q736" i="11"/>
  <c r="W736" i="11"/>
  <c r="AB736" i="11"/>
  <c r="K736" i="11"/>
  <c r="AH784" i="11"/>
  <c r="AM784" i="11" s="1"/>
  <c r="AN784" i="11" s="1"/>
  <c r="G740" i="11"/>
  <c r="W740" i="11"/>
  <c r="I740" i="11"/>
  <c r="T740" i="11"/>
  <c r="U740" i="11"/>
  <c r="N740" i="11"/>
  <c r="AD740" i="11"/>
  <c r="K740" i="11"/>
  <c r="AA740" i="11"/>
  <c r="H740" i="11"/>
  <c r="X740" i="11"/>
  <c r="Y740" i="11"/>
  <c r="R740" i="11"/>
  <c r="O740" i="11"/>
  <c r="AE740" i="11"/>
  <c r="L740" i="11"/>
  <c r="AB740" i="11"/>
  <c r="M740" i="11"/>
  <c r="AC740" i="11"/>
  <c r="F740" i="11"/>
  <c r="V740" i="11"/>
  <c r="Z740" i="11"/>
  <c r="Q740" i="11"/>
  <c r="P740" i="11"/>
  <c r="AG740" i="11"/>
  <c r="S740" i="11"/>
  <c r="AF740" i="11"/>
  <c r="J740" i="11"/>
  <c r="V734" i="11"/>
  <c r="J734" i="11"/>
  <c r="I734" i="11"/>
  <c r="L734" i="11"/>
  <c r="W734" i="11"/>
  <c r="AG734" i="11"/>
  <c r="F734" i="11"/>
  <c r="AB734" i="11"/>
  <c r="H734" i="11"/>
  <c r="AD734" i="11"/>
  <c r="AC734" i="11"/>
  <c r="X734" i="11"/>
  <c r="R734" i="11"/>
  <c r="Z734" i="11"/>
  <c r="G734" i="11"/>
  <c r="Y734" i="11"/>
  <c r="T734" i="11"/>
  <c r="K734" i="11"/>
  <c r="S734" i="11"/>
  <c r="AE734" i="11"/>
  <c r="P734" i="11"/>
  <c r="AF734" i="11"/>
  <c r="M734" i="11"/>
  <c r="O734" i="11"/>
  <c r="N734" i="11"/>
  <c r="U734" i="11"/>
  <c r="AA734" i="11"/>
  <c r="Q734" i="11"/>
  <c r="AE764" i="11"/>
  <c r="AH808" i="11"/>
  <c r="AM808" i="11" s="1"/>
  <c r="AN808" i="11" s="1"/>
  <c r="AA764" i="11"/>
  <c r="K764" i="11"/>
  <c r="Z764" i="11"/>
  <c r="J764" i="11"/>
  <c r="Y764" i="11"/>
  <c r="I764" i="11"/>
  <c r="T764" i="11"/>
  <c r="S764" i="11"/>
  <c r="G764" i="11"/>
  <c r="O764" i="11"/>
  <c r="V764" i="11"/>
  <c r="F764" i="11"/>
  <c r="U764" i="11"/>
  <c r="AF764" i="11"/>
  <c r="P764" i="11"/>
  <c r="W764" i="11"/>
  <c r="R764" i="11"/>
  <c r="AG764" i="11"/>
  <c r="Q764" i="11"/>
  <c r="AB764" i="11"/>
  <c r="L764" i="11"/>
  <c r="N764" i="11"/>
  <c r="H764" i="11"/>
  <c r="AC764" i="11"/>
  <c r="M764" i="11"/>
  <c r="AD764" i="11"/>
  <c r="X764" i="11"/>
  <c r="AH802" i="11"/>
  <c r="AM802" i="11" s="1"/>
  <c r="AN802" i="11" s="1"/>
  <c r="Z758" i="11"/>
  <c r="J758" i="11"/>
  <c r="Y758" i="11"/>
  <c r="I758" i="11"/>
  <c r="T758" i="11"/>
  <c r="AE758" i="11"/>
  <c r="W758" i="11"/>
  <c r="V758" i="11"/>
  <c r="F758" i="11"/>
  <c r="U758" i="11"/>
  <c r="AF758" i="11"/>
  <c r="P758" i="11"/>
  <c r="O758" i="11"/>
  <c r="G758" i="11"/>
  <c r="R758" i="11"/>
  <c r="AG758" i="11"/>
  <c r="Q758" i="11"/>
  <c r="AB758" i="11"/>
  <c r="L758" i="11"/>
  <c r="AA758" i="11"/>
  <c r="S758" i="11"/>
  <c r="N758" i="11"/>
  <c r="H758" i="11"/>
  <c r="AC758" i="11"/>
  <c r="K758" i="11"/>
  <c r="M758" i="11"/>
  <c r="AD758" i="11"/>
  <c r="X758" i="11"/>
  <c r="AH810" i="11"/>
  <c r="AM810" i="11" s="1"/>
  <c r="AN810" i="11" s="1"/>
  <c r="Z766" i="11"/>
  <c r="J766" i="11"/>
  <c r="Y766" i="11"/>
  <c r="I766" i="11"/>
  <c r="T766" i="11"/>
  <c r="AE766" i="11"/>
  <c r="W766" i="11"/>
  <c r="V766" i="11"/>
  <c r="F766" i="11"/>
  <c r="U766" i="11"/>
  <c r="AF766" i="11"/>
  <c r="P766" i="11"/>
  <c r="O766" i="11"/>
  <c r="G766" i="11"/>
  <c r="R766" i="11"/>
  <c r="AG766" i="11"/>
  <c r="Q766" i="11"/>
  <c r="AB766" i="11"/>
  <c r="L766" i="11"/>
  <c r="AA766" i="11"/>
  <c r="AC766" i="11"/>
  <c r="K766" i="11"/>
  <c r="M766" i="11"/>
  <c r="S766" i="11"/>
  <c r="AD766" i="11"/>
  <c r="X766" i="11"/>
  <c r="N766" i="11"/>
  <c r="H766" i="11"/>
  <c r="F17" i="9"/>
  <c r="F16" i="9"/>
  <c r="F18" i="9"/>
  <c r="F19" i="9"/>
  <c r="E6" i="4"/>
  <c r="P160" i="9"/>
  <c r="B6" i="4"/>
  <c r="C6" i="4"/>
  <c r="D6" i="4"/>
  <c r="AS646" i="11" l="1"/>
  <c r="AR646" i="11" s="1"/>
  <c r="AS708" i="11"/>
  <c r="AR708" i="11" s="1"/>
  <c r="AS712" i="11"/>
  <c r="AR712" i="11" s="1"/>
  <c r="AS704" i="11"/>
  <c r="AR704" i="11" s="1"/>
  <c r="AS720" i="11"/>
  <c r="AR720" i="11" s="1"/>
  <c r="AS698" i="11"/>
  <c r="AR698" i="11" s="1"/>
  <c r="AS706" i="11"/>
  <c r="AR706" i="11" s="1"/>
  <c r="AS702" i="11"/>
  <c r="AR702" i="11" s="1"/>
  <c r="AS718" i="11"/>
  <c r="AR718" i="11" s="1"/>
  <c r="AS710" i="11"/>
  <c r="AR710" i="11" s="1"/>
  <c r="AS722" i="11"/>
  <c r="AR722" i="11" s="1"/>
  <c r="AS694" i="11"/>
  <c r="AR694" i="11" s="1"/>
  <c r="AS648" i="11"/>
  <c r="AR648" i="11" s="1"/>
  <c r="AS716" i="11"/>
  <c r="AR716" i="11" s="1"/>
  <c r="AS714" i="11"/>
  <c r="AR714" i="11" s="1"/>
  <c r="AS700" i="11"/>
  <c r="AR700" i="11" s="1"/>
  <c r="AS696" i="11"/>
  <c r="AR696" i="11" s="1"/>
  <c r="AR644" i="11"/>
  <c r="AO692" i="11"/>
  <c r="AH692" i="11"/>
  <c r="AM692" i="11" s="1"/>
  <c r="AN692" i="11" s="1"/>
  <c r="AI737" i="11"/>
  <c r="AP738" i="11" s="1"/>
  <c r="AT738" i="11" s="1"/>
  <c r="AH737" i="11"/>
  <c r="AO738" i="11" s="1"/>
  <c r="AH741" i="11"/>
  <c r="AO742" i="11" s="1"/>
  <c r="AI741" i="11"/>
  <c r="AP742" i="11" s="1"/>
  <c r="AT742" i="11" s="1"/>
  <c r="AI763" i="11"/>
  <c r="AP764" i="11" s="1"/>
  <c r="AT764" i="11" s="1"/>
  <c r="AH763" i="11"/>
  <c r="AO764" i="11" s="1"/>
  <c r="AI759" i="11"/>
  <c r="AP760" i="11" s="1"/>
  <c r="AT760" i="11" s="1"/>
  <c r="AH759" i="11"/>
  <c r="AO760" i="11" s="1"/>
  <c r="AI743" i="11"/>
  <c r="AP744" i="11" s="1"/>
  <c r="AT744" i="11" s="1"/>
  <c r="AH743" i="11"/>
  <c r="AO744" i="11" s="1"/>
  <c r="AH765" i="11"/>
  <c r="AO766" i="11" s="1"/>
  <c r="AI765" i="11"/>
  <c r="AP766" i="11" s="1"/>
  <c r="AT766" i="11" s="1"/>
  <c r="AI745" i="11"/>
  <c r="AP746" i="11" s="1"/>
  <c r="AT746" i="11" s="1"/>
  <c r="AH745" i="11"/>
  <c r="AO746" i="11" s="1"/>
  <c r="AI751" i="11"/>
  <c r="AP752" i="11" s="1"/>
  <c r="AT752" i="11" s="1"/>
  <c r="AH751" i="11"/>
  <c r="AO752" i="11" s="1"/>
  <c r="AH761" i="11"/>
  <c r="AO762" i="11" s="1"/>
  <c r="AI761" i="11"/>
  <c r="AP762" i="11" s="1"/>
  <c r="AT762" i="11" s="1"/>
  <c r="AI749" i="11"/>
  <c r="AP750" i="11" s="1"/>
  <c r="AT750" i="11" s="1"/>
  <c r="AH749" i="11"/>
  <c r="AO750" i="11" s="1"/>
  <c r="AI731" i="11"/>
  <c r="AP732" i="11" s="1"/>
  <c r="AT732" i="11" s="1"/>
  <c r="AH731" i="11"/>
  <c r="AI747" i="11"/>
  <c r="AP748" i="11" s="1"/>
  <c r="AT748" i="11" s="1"/>
  <c r="AH747" i="11"/>
  <c r="AO748" i="11" s="1"/>
  <c r="AI757" i="11"/>
  <c r="AP758" i="11" s="1"/>
  <c r="AT758" i="11" s="1"/>
  <c r="AH757" i="11"/>
  <c r="AO758" i="11" s="1"/>
  <c r="AI733" i="11"/>
  <c r="AP734" i="11" s="1"/>
  <c r="AT734" i="11" s="1"/>
  <c r="AH733" i="11"/>
  <c r="AI739" i="11"/>
  <c r="AP740" i="11" s="1"/>
  <c r="AT740" i="11" s="1"/>
  <c r="AH739" i="11"/>
  <c r="AO740" i="11" s="1"/>
  <c r="AI735" i="11"/>
  <c r="AP736" i="11" s="1"/>
  <c r="AT736" i="11" s="1"/>
  <c r="AH735" i="11"/>
  <c r="AI755" i="11"/>
  <c r="AP756" i="11" s="1"/>
  <c r="AT756" i="11" s="1"/>
  <c r="AH755" i="11"/>
  <c r="AO756" i="11" s="1"/>
  <c r="AH753" i="11"/>
  <c r="AO754" i="11" s="1"/>
  <c r="AI753" i="11"/>
  <c r="AP754" i="11" s="1"/>
  <c r="AT754" i="11" s="1"/>
  <c r="AO688" i="11"/>
  <c r="AS688" i="11" s="1"/>
  <c r="AH688" i="11"/>
  <c r="AM688" i="11" s="1"/>
  <c r="AN688" i="11" s="1"/>
  <c r="AH690" i="11"/>
  <c r="AM690" i="11" s="1"/>
  <c r="AN690" i="11" s="1"/>
  <c r="AO690" i="11"/>
  <c r="AH846" i="11"/>
  <c r="AM846" i="11" s="1"/>
  <c r="AN846" i="11" s="1"/>
  <c r="AB802" i="11"/>
  <c r="L802" i="11"/>
  <c r="AD802" i="11"/>
  <c r="N802" i="11"/>
  <c r="AC802" i="11"/>
  <c r="M802" i="11"/>
  <c r="P802" i="11"/>
  <c r="O802" i="11"/>
  <c r="K802" i="11"/>
  <c r="Z802" i="11"/>
  <c r="J802" i="11"/>
  <c r="Y802" i="11"/>
  <c r="I802" i="11"/>
  <c r="H802" i="11"/>
  <c r="G802" i="11"/>
  <c r="T802" i="11"/>
  <c r="AA802" i="11"/>
  <c r="V802" i="11"/>
  <c r="F802" i="11"/>
  <c r="U802" i="11"/>
  <c r="AF802" i="11"/>
  <c r="AE802" i="11"/>
  <c r="S802" i="11"/>
  <c r="R802" i="11"/>
  <c r="W802" i="11"/>
  <c r="AG802" i="11"/>
  <c r="Q802" i="11"/>
  <c r="X802" i="11"/>
  <c r="AE778" i="11"/>
  <c r="AD778" i="11"/>
  <c r="F778" i="11"/>
  <c r="M778" i="11"/>
  <c r="P778" i="11"/>
  <c r="K778" i="11"/>
  <c r="W778" i="11"/>
  <c r="R778" i="11"/>
  <c r="AG778" i="11"/>
  <c r="I778" i="11"/>
  <c r="L778" i="11"/>
  <c r="O778" i="11"/>
  <c r="N778" i="11"/>
  <c r="AC778" i="11"/>
  <c r="AF778" i="11"/>
  <c r="H778" i="11"/>
  <c r="S778" i="11"/>
  <c r="J778" i="11"/>
  <c r="Q778" i="11"/>
  <c r="AB778" i="11"/>
  <c r="Z778" i="11"/>
  <c r="AA778" i="11"/>
  <c r="V778" i="11"/>
  <c r="T778" i="11"/>
  <c r="Y778" i="11"/>
  <c r="X778" i="11"/>
  <c r="U778" i="11"/>
  <c r="G778" i="11"/>
  <c r="AH828" i="11"/>
  <c r="AM828" i="11" s="1"/>
  <c r="AN828" i="11" s="1"/>
  <c r="O784" i="11"/>
  <c r="AE784" i="11"/>
  <c r="Z784" i="11"/>
  <c r="J784" i="11"/>
  <c r="Y784" i="11"/>
  <c r="I784" i="11"/>
  <c r="T784" i="11"/>
  <c r="S784" i="11"/>
  <c r="W784" i="11"/>
  <c r="V784" i="11"/>
  <c r="F784" i="11"/>
  <c r="U784" i="11"/>
  <c r="AF784" i="11"/>
  <c r="P784" i="11"/>
  <c r="K784" i="11"/>
  <c r="R784" i="11"/>
  <c r="AG784" i="11"/>
  <c r="Q784" i="11"/>
  <c r="AB784" i="11"/>
  <c r="L784" i="11"/>
  <c r="M784" i="11"/>
  <c r="AD784" i="11"/>
  <c r="X784" i="11"/>
  <c r="N784" i="11"/>
  <c r="H784" i="11"/>
  <c r="AC784" i="11"/>
  <c r="G784" i="11"/>
  <c r="AA784" i="11"/>
  <c r="O780" i="11"/>
  <c r="AE780" i="11"/>
  <c r="V780" i="11"/>
  <c r="F780" i="11"/>
  <c r="U780" i="11"/>
  <c r="AF780" i="11"/>
  <c r="P780" i="11"/>
  <c r="W780" i="11"/>
  <c r="K780" i="11"/>
  <c r="R780" i="11"/>
  <c r="AG780" i="11"/>
  <c r="Q780" i="11"/>
  <c r="AB780" i="11"/>
  <c r="L780" i="11"/>
  <c r="AD780" i="11"/>
  <c r="N780" i="11"/>
  <c r="AC780" i="11"/>
  <c r="M780" i="11"/>
  <c r="X780" i="11"/>
  <c r="H780" i="11"/>
  <c r="J780" i="11"/>
  <c r="S780" i="11"/>
  <c r="Y780" i="11"/>
  <c r="I780" i="11"/>
  <c r="G780" i="11"/>
  <c r="Z780" i="11"/>
  <c r="T780" i="11"/>
  <c r="AA780" i="11"/>
  <c r="AH832" i="11"/>
  <c r="AM832" i="11" s="1"/>
  <c r="AN832" i="11" s="1"/>
  <c r="O788" i="11"/>
  <c r="AE788" i="11"/>
  <c r="Z788" i="11"/>
  <c r="J788" i="11"/>
  <c r="Y788" i="11"/>
  <c r="I788" i="11"/>
  <c r="T788" i="11"/>
  <c r="S788" i="11"/>
  <c r="W788" i="11"/>
  <c r="V788" i="11"/>
  <c r="F788" i="11"/>
  <c r="U788" i="11"/>
  <c r="AF788" i="11"/>
  <c r="P788" i="11"/>
  <c r="R788" i="11"/>
  <c r="AG788" i="11"/>
  <c r="Q788" i="11"/>
  <c r="AB788" i="11"/>
  <c r="L788" i="11"/>
  <c r="N788" i="11"/>
  <c r="H788" i="11"/>
  <c r="G788" i="11"/>
  <c r="AC788" i="11"/>
  <c r="M788" i="11"/>
  <c r="AD788" i="11"/>
  <c r="X788" i="11"/>
  <c r="AA788" i="11"/>
  <c r="K788" i="11"/>
  <c r="AH850" i="11"/>
  <c r="AM850" i="11" s="1"/>
  <c r="AN850" i="11" s="1"/>
  <c r="V806" i="11"/>
  <c r="F806" i="11"/>
  <c r="U806" i="11"/>
  <c r="AF806" i="11"/>
  <c r="AE806" i="11"/>
  <c r="AB806" i="11"/>
  <c r="S806" i="11"/>
  <c r="R806" i="11"/>
  <c r="AG806" i="11"/>
  <c r="Q806" i="11"/>
  <c r="X806" i="11"/>
  <c r="W806" i="11"/>
  <c r="T806" i="11"/>
  <c r="K806" i="11"/>
  <c r="AD806" i="11"/>
  <c r="N806" i="11"/>
  <c r="AC806" i="11"/>
  <c r="M806" i="11"/>
  <c r="P806" i="11"/>
  <c r="O806" i="11"/>
  <c r="L806" i="11"/>
  <c r="I806" i="11"/>
  <c r="Z806" i="11"/>
  <c r="H806" i="11"/>
  <c r="J806" i="11"/>
  <c r="G806" i="11"/>
  <c r="Y806" i="11"/>
  <c r="AA806" i="11"/>
  <c r="AE794" i="11"/>
  <c r="AH838" i="11"/>
  <c r="AM838" i="11" s="1"/>
  <c r="AN838" i="11" s="1"/>
  <c r="AC794" i="11"/>
  <c r="U794" i="11"/>
  <c r="M794" i="11"/>
  <c r="AB794" i="11"/>
  <c r="T794" i="11"/>
  <c r="L794" i="11"/>
  <c r="AG794" i="11"/>
  <c r="Y794" i="11"/>
  <c r="Q794" i="11"/>
  <c r="I794" i="11"/>
  <c r="AF794" i="11"/>
  <c r="X794" i="11"/>
  <c r="P794" i="11"/>
  <c r="H794" i="11"/>
  <c r="F794" i="11"/>
  <c r="V794" i="11"/>
  <c r="S794" i="11"/>
  <c r="J794" i="11"/>
  <c r="Z794" i="11"/>
  <c r="G794" i="11"/>
  <c r="W794" i="11"/>
  <c r="N794" i="11"/>
  <c r="AD794" i="11"/>
  <c r="K794" i="11"/>
  <c r="AA794" i="11"/>
  <c r="R794" i="11"/>
  <c r="O794" i="11"/>
  <c r="AA804" i="11"/>
  <c r="AH848" i="11"/>
  <c r="AM848" i="11" s="1"/>
  <c r="AN848" i="11" s="1"/>
  <c r="S804" i="11"/>
  <c r="K804" i="11"/>
  <c r="Z804" i="11"/>
  <c r="J804" i="11"/>
  <c r="Y804" i="11"/>
  <c r="I804" i="11"/>
  <c r="H804" i="11"/>
  <c r="G804" i="11"/>
  <c r="V804" i="11"/>
  <c r="F804" i="11"/>
  <c r="U804" i="11"/>
  <c r="AF804" i="11"/>
  <c r="AE804" i="11"/>
  <c r="AB804" i="11"/>
  <c r="R804" i="11"/>
  <c r="AG804" i="11"/>
  <c r="Q804" i="11"/>
  <c r="X804" i="11"/>
  <c r="W804" i="11"/>
  <c r="T804" i="11"/>
  <c r="M804" i="11"/>
  <c r="AD804" i="11"/>
  <c r="P804" i="11"/>
  <c r="N804" i="11"/>
  <c r="O804" i="11"/>
  <c r="AC804" i="11"/>
  <c r="L804" i="11"/>
  <c r="O776" i="11"/>
  <c r="H776" i="11"/>
  <c r="U776" i="11"/>
  <c r="R776" i="11"/>
  <c r="L776" i="11"/>
  <c r="I776" i="11"/>
  <c r="Y776" i="11"/>
  <c r="F776" i="11"/>
  <c r="V776" i="11"/>
  <c r="K776" i="11"/>
  <c r="X776" i="11"/>
  <c r="M776" i="11"/>
  <c r="AC776" i="11"/>
  <c r="J776" i="11"/>
  <c r="Z776" i="11"/>
  <c r="T776" i="11"/>
  <c r="Q776" i="11"/>
  <c r="G776" i="11"/>
  <c r="AG776" i="11"/>
  <c r="N776" i="11"/>
  <c r="S776" i="11"/>
  <c r="AD776" i="11"/>
  <c r="AE776" i="11"/>
  <c r="AF776" i="11"/>
  <c r="AB776" i="11"/>
  <c r="AA776" i="11"/>
  <c r="W776" i="11"/>
  <c r="P776" i="11"/>
  <c r="AH830" i="11"/>
  <c r="AM830" i="11" s="1"/>
  <c r="AN830" i="11" s="1"/>
  <c r="N786" i="11"/>
  <c r="AC786" i="11"/>
  <c r="I786" i="11"/>
  <c r="L786" i="11"/>
  <c r="AE786" i="11"/>
  <c r="W786" i="11"/>
  <c r="AD786" i="11"/>
  <c r="J786" i="11"/>
  <c r="Y786" i="11"/>
  <c r="AB786" i="11"/>
  <c r="H786" i="11"/>
  <c r="K786" i="11"/>
  <c r="O786" i="11"/>
  <c r="Z786" i="11"/>
  <c r="F786" i="11"/>
  <c r="Q786" i="11"/>
  <c r="T786" i="11"/>
  <c r="S786" i="11"/>
  <c r="P786" i="11"/>
  <c r="R786" i="11"/>
  <c r="AG786" i="11"/>
  <c r="M786" i="11"/>
  <c r="AA786" i="11"/>
  <c r="U786" i="11"/>
  <c r="X786" i="11"/>
  <c r="AF786" i="11"/>
  <c r="V786" i="11"/>
  <c r="G786" i="11"/>
  <c r="P790" i="11"/>
  <c r="AH834" i="11"/>
  <c r="AM834" i="11" s="1"/>
  <c r="AN834" i="11" s="1"/>
  <c r="AA790" i="11"/>
  <c r="G790" i="11"/>
  <c r="AD790" i="11"/>
  <c r="N790" i="11"/>
  <c r="O790" i="11"/>
  <c r="X790" i="11"/>
  <c r="AG790" i="11"/>
  <c r="L790" i="11"/>
  <c r="K790" i="11"/>
  <c r="Z790" i="11"/>
  <c r="AE790" i="11"/>
  <c r="J790" i="11"/>
  <c r="S790" i="11"/>
  <c r="AB790" i="11"/>
  <c r="H790" i="11"/>
  <c r="AF790" i="11"/>
  <c r="V790" i="11"/>
  <c r="Y790" i="11"/>
  <c r="F790" i="11"/>
  <c r="M790" i="11"/>
  <c r="W790" i="11"/>
  <c r="U790" i="11"/>
  <c r="AC790" i="11"/>
  <c r="I790" i="11"/>
  <c r="R790" i="11"/>
  <c r="Q790" i="11"/>
  <c r="T790" i="11"/>
  <c r="AF796" i="11"/>
  <c r="AH840" i="11"/>
  <c r="AM840" i="11" s="1"/>
  <c r="AN840" i="11" s="1"/>
  <c r="AE796" i="11"/>
  <c r="U796" i="11"/>
  <c r="M796" i="11"/>
  <c r="AC796" i="11"/>
  <c r="T796" i="11"/>
  <c r="L796" i="11"/>
  <c r="Y796" i="11"/>
  <c r="Q796" i="11"/>
  <c r="I796" i="11"/>
  <c r="X796" i="11"/>
  <c r="P796" i="11"/>
  <c r="H796" i="11"/>
  <c r="F796" i="11"/>
  <c r="V796" i="11"/>
  <c r="AD796" i="11"/>
  <c r="O796" i="11"/>
  <c r="AG796" i="11"/>
  <c r="J796" i="11"/>
  <c r="AA796" i="11"/>
  <c r="Z796" i="11"/>
  <c r="S796" i="11"/>
  <c r="N796" i="11"/>
  <c r="G796" i="11"/>
  <c r="W796" i="11"/>
  <c r="AB796" i="11"/>
  <c r="R796" i="11"/>
  <c r="K796" i="11"/>
  <c r="AB800" i="11"/>
  <c r="AH844" i="11"/>
  <c r="AM844" i="11" s="1"/>
  <c r="AN844" i="11" s="1"/>
  <c r="AA800" i="11"/>
  <c r="T800" i="11"/>
  <c r="K800" i="11"/>
  <c r="L800" i="11"/>
  <c r="R800" i="11"/>
  <c r="AG800" i="11"/>
  <c r="Q800" i="11"/>
  <c r="X800" i="11"/>
  <c r="W800" i="11"/>
  <c r="AD800" i="11"/>
  <c r="N800" i="11"/>
  <c r="AC800" i="11"/>
  <c r="M800" i="11"/>
  <c r="P800" i="11"/>
  <c r="O800" i="11"/>
  <c r="Z800" i="11"/>
  <c r="J800" i="11"/>
  <c r="Y800" i="11"/>
  <c r="I800" i="11"/>
  <c r="H800" i="11"/>
  <c r="G800" i="11"/>
  <c r="F800" i="11"/>
  <c r="S800" i="11"/>
  <c r="U800" i="11"/>
  <c r="AF800" i="11"/>
  <c r="V800" i="11"/>
  <c r="AE800" i="11"/>
  <c r="AH842" i="11"/>
  <c r="AM842" i="11" s="1"/>
  <c r="AN842" i="11" s="1"/>
  <c r="AG798" i="11"/>
  <c r="W798" i="11"/>
  <c r="L798" i="11"/>
  <c r="AF798" i="11"/>
  <c r="U798" i="11"/>
  <c r="K798" i="11"/>
  <c r="AB798" i="11"/>
  <c r="Q798" i="11"/>
  <c r="G798" i="11"/>
  <c r="AA798" i="11"/>
  <c r="P798" i="11"/>
  <c r="Z798" i="11"/>
  <c r="J798" i="11"/>
  <c r="S798" i="11"/>
  <c r="Y798" i="11"/>
  <c r="V798" i="11"/>
  <c r="F798" i="11"/>
  <c r="X798" i="11"/>
  <c r="I798" i="11"/>
  <c r="AE798" i="11"/>
  <c r="R798" i="11"/>
  <c r="H798" i="11"/>
  <c r="AC798" i="11"/>
  <c r="O798" i="11"/>
  <c r="AD798" i="11"/>
  <c r="N798" i="11"/>
  <c r="T798" i="11"/>
  <c r="M798" i="11"/>
  <c r="AH854" i="11"/>
  <c r="AM854" i="11" s="1"/>
  <c r="AN854" i="11" s="1"/>
  <c r="AA810" i="11"/>
  <c r="S810" i="11"/>
  <c r="AD810" i="11"/>
  <c r="N810" i="11"/>
  <c r="AC810" i="11"/>
  <c r="M810" i="11"/>
  <c r="P810" i="11"/>
  <c r="O810" i="11"/>
  <c r="L810" i="11"/>
  <c r="Z810" i="11"/>
  <c r="J810" i="11"/>
  <c r="Y810" i="11"/>
  <c r="I810" i="11"/>
  <c r="H810" i="11"/>
  <c r="G810" i="11"/>
  <c r="K810" i="11"/>
  <c r="V810" i="11"/>
  <c r="F810" i="11"/>
  <c r="U810" i="11"/>
  <c r="AF810" i="11"/>
  <c r="AE810" i="11"/>
  <c r="AB810" i="11"/>
  <c r="AG810" i="11"/>
  <c r="T810" i="11"/>
  <c r="Q810" i="11"/>
  <c r="X810" i="11"/>
  <c r="R810" i="11"/>
  <c r="W810" i="11"/>
  <c r="AH852" i="11"/>
  <c r="AM852" i="11" s="1"/>
  <c r="AN852" i="11" s="1"/>
  <c r="AA808" i="11"/>
  <c r="AD808" i="11"/>
  <c r="N808" i="11"/>
  <c r="AC808" i="11"/>
  <c r="M808" i="11"/>
  <c r="P808" i="11"/>
  <c r="O808" i="11"/>
  <c r="L808" i="11"/>
  <c r="S808" i="11"/>
  <c r="Z808" i="11"/>
  <c r="J808" i="11"/>
  <c r="Y808" i="11"/>
  <c r="I808" i="11"/>
  <c r="H808" i="11"/>
  <c r="G808" i="11"/>
  <c r="V808" i="11"/>
  <c r="F808" i="11"/>
  <c r="U808" i="11"/>
  <c r="AF808" i="11"/>
  <c r="AE808" i="11"/>
  <c r="AB808" i="11"/>
  <c r="K808" i="11"/>
  <c r="Q808" i="11"/>
  <c r="X808" i="11"/>
  <c r="R808" i="11"/>
  <c r="W808" i="11"/>
  <c r="AG808" i="11"/>
  <c r="T808" i="11"/>
  <c r="AE792" i="11"/>
  <c r="AH836" i="11"/>
  <c r="AM836" i="11" s="1"/>
  <c r="AN836" i="11" s="1"/>
  <c r="AB792" i="11"/>
  <c r="T792" i="11"/>
  <c r="L792" i="11"/>
  <c r="AG792" i="11"/>
  <c r="Y792" i="11"/>
  <c r="Q792" i="11"/>
  <c r="I792" i="11"/>
  <c r="AF792" i="11"/>
  <c r="X792" i="11"/>
  <c r="P792" i="11"/>
  <c r="H792" i="11"/>
  <c r="AC792" i="11"/>
  <c r="U792" i="11"/>
  <c r="M792" i="11"/>
  <c r="F792" i="11"/>
  <c r="V792" i="11"/>
  <c r="K792" i="11"/>
  <c r="AA792" i="11"/>
  <c r="J792" i="11"/>
  <c r="Z792" i="11"/>
  <c r="O792" i="11"/>
  <c r="N792" i="11"/>
  <c r="AD792" i="11"/>
  <c r="S792" i="11"/>
  <c r="W792" i="11"/>
  <c r="R792" i="11"/>
  <c r="G792" i="11"/>
  <c r="AH826" i="11"/>
  <c r="AM826" i="11" s="1"/>
  <c r="AN826" i="11" s="1"/>
  <c r="AE782" i="11"/>
  <c r="AD782" i="11"/>
  <c r="F782" i="11"/>
  <c r="M782" i="11"/>
  <c r="X782" i="11"/>
  <c r="S782" i="11"/>
  <c r="K782" i="11"/>
  <c r="W782" i="11"/>
  <c r="R782" i="11"/>
  <c r="AG782" i="11"/>
  <c r="I782" i="11"/>
  <c r="P782" i="11"/>
  <c r="AA782" i="11"/>
  <c r="O782" i="11"/>
  <c r="N782" i="11"/>
  <c r="AC782" i="11"/>
  <c r="AF782" i="11"/>
  <c r="L782" i="11"/>
  <c r="H782" i="11"/>
  <c r="J782" i="11"/>
  <c r="Q782" i="11"/>
  <c r="AB782" i="11"/>
  <c r="U782" i="11"/>
  <c r="T782" i="11"/>
  <c r="V782" i="11"/>
  <c r="Y782" i="11"/>
  <c r="Z782" i="11"/>
  <c r="G782" i="11"/>
  <c r="G18" i="9"/>
  <c r="G17" i="9"/>
  <c r="G16" i="9"/>
  <c r="G19" i="9"/>
  <c r="Q160" i="9"/>
  <c r="E7" i="4"/>
  <c r="B7" i="4"/>
  <c r="C7" i="4"/>
  <c r="D7" i="4"/>
  <c r="AS754" i="11" l="1"/>
  <c r="AR754" i="11" s="1"/>
  <c r="AS766" i="11"/>
  <c r="AR766" i="11" s="1"/>
  <c r="AS756" i="11"/>
  <c r="AR756" i="11" s="1"/>
  <c r="AS740" i="11"/>
  <c r="AR740" i="11" s="1"/>
  <c r="AS758" i="11"/>
  <c r="AR758" i="11" s="1"/>
  <c r="AS746" i="11"/>
  <c r="AR746" i="11" s="1"/>
  <c r="AS744" i="11"/>
  <c r="AR744" i="11" s="1"/>
  <c r="AS764" i="11"/>
  <c r="AR764" i="11" s="1"/>
  <c r="AS738" i="11"/>
  <c r="AR738" i="11" s="1"/>
  <c r="AS692" i="11"/>
  <c r="AR692" i="11" s="1"/>
  <c r="AS762" i="11"/>
  <c r="AR762" i="11" s="1"/>
  <c r="AS742" i="11"/>
  <c r="AR742" i="11" s="1"/>
  <c r="AS690" i="11"/>
  <c r="AR690" i="11" s="1"/>
  <c r="AS748" i="11"/>
  <c r="AR748" i="11" s="1"/>
  <c r="AS750" i="11"/>
  <c r="AR750" i="11" s="1"/>
  <c r="AS752" i="11"/>
  <c r="AR752" i="11" s="1"/>
  <c r="AS760" i="11"/>
  <c r="AR760" i="11" s="1"/>
  <c r="AR688" i="11"/>
  <c r="AO736" i="11"/>
  <c r="AH736" i="11"/>
  <c r="AM736" i="11" s="1"/>
  <c r="AN736" i="11" s="1"/>
  <c r="AI791" i="11"/>
  <c r="AP792" i="11" s="1"/>
  <c r="AT792" i="11" s="1"/>
  <c r="AH791" i="11"/>
  <c r="AO792" i="11" s="1"/>
  <c r="AI807" i="11"/>
  <c r="AP808" i="11" s="1"/>
  <c r="AT808" i="11" s="1"/>
  <c r="AH807" i="11"/>
  <c r="AO808" i="11" s="1"/>
  <c r="AH809" i="11"/>
  <c r="AO810" i="11" s="1"/>
  <c r="AI809" i="11"/>
  <c r="AP810" i="11" s="1"/>
  <c r="AT810" i="11" s="1"/>
  <c r="AH785" i="11"/>
  <c r="AO786" i="11" s="1"/>
  <c r="AI785" i="11"/>
  <c r="AP786" i="11" s="1"/>
  <c r="AT786" i="11" s="1"/>
  <c r="AI775" i="11"/>
  <c r="AP776" i="11" s="1"/>
  <c r="AT776" i="11" s="1"/>
  <c r="AH775" i="11"/>
  <c r="AI783" i="11"/>
  <c r="AP784" i="11" s="1"/>
  <c r="AT784" i="11" s="1"/>
  <c r="AH783" i="11"/>
  <c r="AO784" i="11" s="1"/>
  <c r="AI799" i="11"/>
  <c r="AP800" i="11" s="1"/>
  <c r="AT800" i="11" s="1"/>
  <c r="AH799" i="11"/>
  <c r="AO800" i="11" s="1"/>
  <c r="AH777" i="11"/>
  <c r="AI777" i="11"/>
  <c r="AP778" i="11" s="1"/>
  <c r="AT778" i="11" s="1"/>
  <c r="AI781" i="11"/>
  <c r="AP782" i="11" s="1"/>
  <c r="AT782" i="11" s="1"/>
  <c r="AH781" i="11"/>
  <c r="AO782" i="11" s="1"/>
  <c r="AI797" i="11"/>
  <c r="AP798" i="11" s="1"/>
  <c r="AT798" i="11" s="1"/>
  <c r="AH797" i="11"/>
  <c r="AO798" i="11" s="1"/>
  <c r="AI789" i="11"/>
  <c r="AP790" i="11" s="1"/>
  <c r="AT790" i="11" s="1"/>
  <c r="AH789" i="11"/>
  <c r="AO790" i="11" s="1"/>
  <c r="AI803" i="11"/>
  <c r="AP804" i="11" s="1"/>
  <c r="AT804" i="11" s="1"/>
  <c r="AH803" i="11"/>
  <c r="AO804" i="11" s="1"/>
  <c r="AH805" i="11"/>
  <c r="AO806" i="11" s="1"/>
  <c r="AI805" i="11"/>
  <c r="AP806" i="11" s="1"/>
  <c r="AT806" i="11" s="1"/>
  <c r="AI787" i="11"/>
  <c r="AP788" i="11" s="1"/>
  <c r="AT788" i="11" s="1"/>
  <c r="AH787" i="11"/>
  <c r="AO788" i="11" s="1"/>
  <c r="AI779" i="11"/>
  <c r="AP780" i="11" s="1"/>
  <c r="AT780" i="11" s="1"/>
  <c r="AH779" i="11"/>
  <c r="AH801" i="11"/>
  <c r="AO802" i="11" s="1"/>
  <c r="AI801" i="11"/>
  <c r="AP802" i="11" s="1"/>
  <c r="AT802" i="11" s="1"/>
  <c r="AI795" i="11"/>
  <c r="AP796" i="11" s="1"/>
  <c r="AT796" i="11" s="1"/>
  <c r="AH795" i="11"/>
  <c r="AO796" i="11" s="1"/>
  <c r="AH793" i="11"/>
  <c r="AO794" i="11" s="1"/>
  <c r="AI793" i="11"/>
  <c r="AP794" i="11" s="1"/>
  <c r="AT794" i="11" s="1"/>
  <c r="AO732" i="11"/>
  <c r="AS732" i="11" s="1"/>
  <c r="AH732" i="11"/>
  <c r="AM732" i="11" s="1"/>
  <c r="AN732" i="11" s="1"/>
  <c r="AH734" i="11"/>
  <c r="AM734" i="11" s="1"/>
  <c r="AN734" i="11" s="1"/>
  <c r="AO734" i="11"/>
  <c r="R840" i="11"/>
  <c r="AH884" i="11"/>
  <c r="AM884" i="11" s="1"/>
  <c r="AN884" i="11" s="1"/>
  <c r="J840" i="11"/>
  <c r="AA840" i="11"/>
  <c r="AC840" i="11"/>
  <c r="U840" i="11"/>
  <c r="AE840" i="11"/>
  <c r="L840" i="11"/>
  <c r="N840" i="11"/>
  <c r="G840" i="11"/>
  <c r="Y840" i="11"/>
  <c r="Q840" i="11"/>
  <c r="X840" i="11"/>
  <c r="H840" i="11"/>
  <c r="V840" i="11"/>
  <c r="O840" i="11"/>
  <c r="AD840" i="11"/>
  <c r="AF840" i="11"/>
  <c r="M840" i="11"/>
  <c r="T840" i="11"/>
  <c r="K840" i="11"/>
  <c r="AB840" i="11"/>
  <c r="W840" i="11"/>
  <c r="P840" i="11"/>
  <c r="AG840" i="11"/>
  <c r="S840" i="11"/>
  <c r="Z840" i="11"/>
  <c r="F840" i="11"/>
  <c r="I840" i="11"/>
  <c r="AH874" i="11"/>
  <c r="AM874" i="11" s="1"/>
  <c r="AN874" i="11" s="1"/>
  <c r="I830" i="11"/>
  <c r="P830" i="11"/>
  <c r="H830" i="11"/>
  <c r="N830" i="11"/>
  <c r="AD830" i="11"/>
  <c r="K830" i="11"/>
  <c r="AA830" i="11"/>
  <c r="Y830" i="11"/>
  <c r="R830" i="11"/>
  <c r="O830" i="11"/>
  <c r="Q830" i="11"/>
  <c r="U830" i="11"/>
  <c r="L830" i="11"/>
  <c r="F830" i="11"/>
  <c r="V830" i="11"/>
  <c r="S830" i="11"/>
  <c r="T830" i="11"/>
  <c r="J830" i="11"/>
  <c r="G830" i="11"/>
  <c r="Z830" i="11"/>
  <c r="W830" i="11"/>
  <c r="M830" i="11"/>
  <c r="AE830" i="11"/>
  <c r="AG830" i="11"/>
  <c r="AC830" i="11"/>
  <c r="AF830" i="11"/>
  <c r="AB830" i="11"/>
  <c r="X830" i="11"/>
  <c r="AH898" i="11"/>
  <c r="AM898" i="11" s="1"/>
  <c r="AN898" i="11" s="1"/>
  <c r="V854" i="11"/>
  <c r="F854" i="11"/>
  <c r="U854" i="11"/>
  <c r="AF854" i="11"/>
  <c r="AE854" i="11"/>
  <c r="AB854" i="11"/>
  <c r="T854" i="11"/>
  <c r="R854" i="11"/>
  <c r="AG854" i="11"/>
  <c r="Q854" i="11"/>
  <c r="X854" i="11"/>
  <c r="W854" i="11"/>
  <c r="L854" i="11"/>
  <c r="AD854" i="11"/>
  <c r="N854" i="11"/>
  <c r="AC854" i="11"/>
  <c r="M854" i="11"/>
  <c r="P854" i="11"/>
  <c r="O854" i="11"/>
  <c r="AA854" i="11"/>
  <c r="S854" i="11"/>
  <c r="J854" i="11"/>
  <c r="G854" i="11"/>
  <c r="Y854" i="11"/>
  <c r="K854" i="11"/>
  <c r="I854" i="11"/>
  <c r="Z854" i="11"/>
  <c r="H854" i="11"/>
  <c r="AH886" i="11"/>
  <c r="AM886" i="11" s="1"/>
  <c r="AN886" i="11" s="1"/>
  <c r="V842" i="11"/>
  <c r="F842" i="11"/>
  <c r="U842" i="11"/>
  <c r="AF842" i="11"/>
  <c r="AE842" i="11"/>
  <c r="AB842" i="11"/>
  <c r="T842" i="11"/>
  <c r="R842" i="11"/>
  <c r="AG842" i="11"/>
  <c r="Q842" i="11"/>
  <c r="X842" i="11"/>
  <c r="W842" i="11"/>
  <c r="L842" i="11"/>
  <c r="AD842" i="11"/>
  <c r="N842" i="11"/>
  <c r="AC842" i="11"/>
  <c r="M842" i="11"/>
  <c r="P842" i="11"/>
  <c r="O842" i="11"/>
  <c r="AA842" i="11"/>
  <c r="Y842" i="11"/>
  <c r="K842" i="11"/>
  <c r="I842" i="11"/>
  <c r="S842" i="11"/>
  <c r="Z842" i="11"/>
  <c r="H842" i="11"/>
  <c r="J842" i="11"/>
  <c r="G842" i="11"/>
  <c r="AH894" i="11"/>
  <c r="AM894" i="11" s="1"/>
  <c r="AN894" i="11" s="1"/>
  <c r="V850" i="11"/>
  <c r="F850" i="11"/>
  <c r="U850" i="11"/>
  <c r="AF850" i="11"/>
  <c r="AE850" i="11"/>
  <c r="AB850" i="11"/>
  <c r="T850" i="11"/>
  <c r="R850" i="11"/>
  <c r="AG850" i="11"/>
  <c r="Q850" i="11"/>
  <c r="X850" i="11"/>
  <c r="W850" i="11"/>
  <c r="L850" i="11"/>
  <c r="S850" i="11"/>
  <c r="AD850" i="11"/>
  <c r="N850" i="11"/>
  <c r="AC850" i="11"/>
  <c r="M850" i="11"/>
  <c r="P850" i="11"/>
  <c r="O850" i="11"/>
  <c r="AA850" i="11"/>
  <c r="Z850" i="11"/>
  <c r="H850" i="11"/>
  <c r="J850" i="11"/>
  <c r="G850" i="11"/>
  <c r="Y850" i="11"/>
  <c r="K850" i="11"/>
  <c r="I850" i="11"/>
  <c r="AH876" i="11"/>
  <c r="AM876" i="11" s="1"/>
  <c r="AN876" i="11" s="1"/>
  <c r="X832" i="11"/>
  <c r="Q832" i="11"/>
  <c r="P832" i="11"/>
  <c r="U832" i="11"/>
  <c r="R832" i="11"/>
  <c r="S832" i="11"/>
  <c r="AG832" i="11"/>
  <c r="L832" i="11"/>
  <c r="AF832" i="11"/>
  <c r="Y832" i="11"/>
  <c r="F832" i="11"/>
  <c r="V832" i="11"/>
  <c r="G832" i="11"/>
  <c r="W832" i="11"/>
  <c r="AC832" i="11"/>
  <c r="AB832" i="11"/>
  <c r="T832" i="11"/>
  <c r="J832" i="11"/>
  <c r="Z832" i="11"/>
  <c r="K832" i="11"/>
  <c r="AA832" i="11"/>
  <c r="AE832" i="11"/>
  <c r="I832" i="11"/>
  <c r="M832" i="11"/>
  <c r="N832" i="11"/>
  <c r="O832" i="11"/>
  <c r="AD832" i="11"/>
  <c r="H832" i="11"/>
  <c r="X824" i="11"/>
  <c r="M824" i="11"/>
  <c r="H824" i="11"/>
  <c r="AE824" i="11"/>
  <c r="Y824" i="11"/>
  <c r="R824" i="11"/>
  <c r="S824" i="11"/>
  <c r="I824" i="11"/>
  <c r="AG824" i="11"/>
  <c r="P824" i="11"/>
  <c r="U824" i="11"/>
  <c r="F824" i="11"/>
  <c r="V824" i="11"/>
  <c r="G824" i="11"/>
  <c r="W824" i="11"/>
  <c r="AC824" i="11"/>
  <c r="L824" i="11"/>
  <c r="AF824" i="11"/>
  <c r="T824" i="11"/>
  <c r="J824" i="11"/>
  <c r="Z824" i="11"/>
  <c r="K824" i="11"/>
  <c r="AA824" i="11"/>
  <c r="Q824" i="11"/>
  <c r="AD824" i="11"/>
  <c r="O824" i="11"/>
  <c r="AB824" i="11"/>
  <c r="N824" i="11"/>
  <c r="AB820" i="11"/>
  <c r="X820" i="11"/>
  <c r="Q820" i="11"/>
  <c r="AF820" i="11"/>
  <c r="AC820" i="11"/>
  <c r="J820" i="11"/>
  <c r="Z820" i="11"/>
  <c r="S820" i="11"/>
  <c r="T820" i="11"/>
  <c r="M820" i="11"/>
  <c r="AE820" i="11"/>
  <c r="N820" i="11"/>
  <c r="AD820" i="11"/>
  <c r="G820" i="11"/>
  <c r="W820" i="11"/>
  <c r="Y820" i="11"/>
  <c r="P820" i="11"/>
  <c r="I820" i="11"/>
  <c r="R820" i="11"/>
  <c r="K820" i="11"/>
  <c r="AA820" i="11"/>
  <c r="V820" i="11"/>
  <c r="O820" i="11"/>
  <c r="H820" i="11"/>
  <c r="U820" i="11"/>
  <c r="F820" i="11"/>
  <c r="L820" i="11"/>
  <c r="AG820" i="11"/>
  <c r="AH870" i="11"/>
  <c r="AM870" i="11" s="1"/>
  <c r="AN870" i="11" s="1"/>
  <c r="AB826" i="11"/>
  <c r="X826" i="11"/>
  <c r="P826" i="11"/>
  <c r="I826" i="11"/>
  <c r="AE826" i="11"/>
  <c r="Y826" i="11"/>
  <c r="AG826" i="11"/>
  <c r="F826" i="11"/>
  <c r="V826" i="11"/>
  <c r="K826" i="11"/>
  <c r="AA826" i="11"/>
  <c r="H826" i="11"/>
  <c r="T826" i="11"/>
  <c r="M826" i="11"/>
  <c r="J826" i="11"/>
  <c r="Z826" i="11"/>
  <c r="O826" i="11"/>
  <c r="Q826" i="11"/>
  <c r="N826" i="11"/>
  <c r="AD826" i="11"/>
  <c r="S826" i="11"/>
  <c r="R826" i="11"/>
  <c r="G826" i="11"/>
  <c r="U826" i="11"/>
  <c r="AC826" i="11"/>
  <c r="W826" i="11"/>
  <c r="AF826" i="11"/>
  <c r="L826" i="11"/>
  <c r="AH896" i="11"/>
  <c r="AM896" i="11" s="1"/>
  <c r="AN896" i="11" s="1"/>
  <c r="K852" i="11"/>
  <c r="AB852" i="11"/>
  <c r="AA852" i="11"/>
  <c r="L852" i="11"/>
  <c r="Z852" i="11"/>
  <c r="J852" i="11"/>
  <c r="Y852" i="11"/>
  <c r="I852" i="11"/>
  <c r="H852" i="11"/>
  <c r="G852" i="11"/>
  <c r="V852" i="11"/>
  <c r="F852" i="11"/>
  <c r="U852" i="11"/>
  <c r="AF852" i="11"/>
  <c r="AE852" i="11"/>
  <c r="S852" i="11"/>
  <c r="T852" i="11"/>
  <c r="R852" i="11"/>
  <c r="AG852" i="11"/>
  <c r="Q852" i="11"/>
  <c r="X852" i="11"/>
  <c r="W852" i="11"/>
  <c r="N852" i="11"/>
  <c r="O852" i="11"/>
  <c r="AC852" i="11"/>
  <c r="M852" i="11"/>
  <c r="AD852" i="11"/>
  <c r="P852" i="11"/>
  <c r="AH892" i="11"/>
  <c r="AM892" i="11" s="1"/>
  <c r="AN892" i="11" s="1"/>
  <c r="AA848" i="11"/>
  <c r="L848" i="11"/>
  <c r="K848" i="11"/>
  <c r="AB848" i="11"/>
  <c r="Z848" i="11"/>
  <c r="J848" i="11"/>
  <c r="Y848" i="11"/>
  <c r="I848" i="11"/>
  <c r="H848" i="11"/>
  <c r="G848" i="11"/>
  <c r="T848" i="11"/>
  <c r="V848" i="11"/>
  <c r="F848" i="11"/>
  <c r="U848" i="11"/>
  <c r="AF848" i="11"/>
  <c r="AE848" i="11"/>
  <c r="S848" i="11"/>
  <c r="R848" i="11"/>
  <c r="AG848" i="11"/>
  <c r="Q848" i="11"/>
  <c r="X848" i="11"/>
  <c r="W848" i="11"/>
  <c r="M848" i="11"/>
  <c r="AD848" i="11"/>
  <c r="P848" i="11"/>
  <c r="N848" i="11"/>
  <c r="O848" i="11"/>
  <c r="AC848" i="11"/>
  <c r="Z838" i="11"/>
  <c r="AH882" i="11"/>
  <c r="AM882" i="11" s="1"/>
  <c r="AN882" i="11" s="1"/>
  <c r="R838" i="11"/>
  <c r="J838" i="11"/>
  <c r="AG838" i="11"/>
  <c r="Q838" i="11"/>
  <c r="AB838" i="11"/>
  <c r="L838" i="11"/>
  <c r="AA838" i="11"/>
  <c r="N838" i="11"/>
  <c r="G838" i="11"/>
  <c r="AC838" i="11"/>
  <c r="M838" i="11"/>
  <c r="X838" i="11"/>
  <c r="H838" i="11"/>
  <c r="V838" i="11"/>
  <c r="O838" i="11"/>
  <c r="Y838" i="11"/>
  <c r="I838" i="11"/>
  <c r="T838" i="11"/>
  <c r="K838" i="11"/>
  <c r="AD838" i="11"/>
  <c r="W838" i="11"/>
  <c r="S838" i="11"/>
  <c r="U838" i="11"/>
  <c r="F838" i="11"/>
  <c r="AE838" i="11"/>
  <c r="AF838" i="11"/>
  <c r="P838" i="11"/>
  <c r="AH880" i="11"/>
  <c r="AM880" i="11" s="1"/>
  <c r="AN880" i="11" s="1"/>
  <c r="Z836" i="11"/>
  <c r="R836" i="11"/>
  <c r="J836" i="11"/>
  <c r="AC836" i="11"/>
  <c r="M836" i="11"/>
  <c r="X836" i="11"/>
  <c r="H836" i="11"/>
  <c r="N836" i="11"/>
  <c r="G836" i="11"/>
  <c r="Y836" i="11"/>
  <c r="I836" i="11"/>
  <c r="T836" i="11"/>
  <c r="K836" i="11"/>
  <c r="V836" i="11"/>
  <c r="O836" i="11"/>
  <c r="U836" i="11"/>
  <c r="AF836" i="11"/>
  <c r="P836" i="11"/>
  <c r="S836" i="11"/>
  <c r="AD836" i="11"/>
  <c r="W836" i="11"/>
  <c r="AG836" i="11"/>
  <c r="AA836" i="11"/>
  <c r="F836" i="11"/>
  <c r="AE836" i="11"/>
  <c r="Q836" i="11"/>
  <c r="AB836" i="11"/>
  <c r="L836" i="11"/>
  <c r="AH888" i="11"/>
  <c r="AM888" i="11" s="1"/>
  <c r="AN888" i="11" s="1"/>
  <c r="K844" i="11"/>
  <c r="AB844" i="11"/>
  <c r="AA844" i="11"/>
  <c r="L844" i="11"/>
  <c r="Z844" i="11"/>
  <c r="J844" i="11"/>
  <c r="Y844" i="11"/>
  <c r="I844" i="11"/>
  <c r="H844" i="11"/>
  <c r="G844" i="11"/>
  <c r="V844" i="11"/>
  <c r="F844" i="11"/>
  <c r="U844" i="11"/>
  <c r="AF844" i="11"/>
  <c r="AE844" i="11"/>
  <c r="S844" i="11"/>
  <c r="R844" i="11"/>
  <c r="AG844" i="11"/>
  <c r="Q844" i="11"/>
  <c r="X844" i="11"/>
  <c r="W844" i="11"/>
  <c r="N844" i="11"/>
  <c r="O844" i="11"/>
  <c r="AC844" i="11"/>
  <c r="M844" i="11"/>
  <c r="T844" i="11"/>
  <c r="AD844" i="11"/>
  <c r="P844" i="11"/>
  <c r="AD834" i="11"/>
  <c r="AH878" i="11"/>
  <c r="AM878" i="11" s="1"/>
  <c r="AN878" i="11" s="1"/>
  <c r="S834" i="11"/>
  <c r="F834" i="11"/>
  <c r="R834" i="11"/>
  <c r="AA834" i="11"/>
  <c r="K834" i="11"/>
  <c r="Z834" i="11"/>
  <c r="J834" i="11"/>
  <c r="G834" i="11"/>
  <c r="AC834" i="11"/>
  <c r="M834" i="11"/>
  <c r="T834" i="11"/>
  <c r="I834" i="11"/>
  <c r="N834" i="11"/>
  <c r="Y834" i="11"/>
  <c r="AF834" i="11"/>
  <c r="P834" i="11"/>
  <c r="O834" i="11"/>
  <c r="V834" i="11"/>
  <c r="U834" i="11"/>
  <c r="AB834" i="11"/>
  <c r="L834" i="11"/>
  <c r="W834" i="11"/>
  <c r="Q834" i="11"/>
  <c r="X834" i="11"/>
  <c r="H834" i="11"/>
  <c r="AG834" i="11"/>
  <c r="AE834" i="11"/>
  <c r="AE828" i="11"/>
  <c r="AH872" i="11"/>
  <c r="AM872" i="11" s="1"/>
  <c r="AN872" i="11" s="1"/>
  <c r="P828" i="11"/>
  <c r="AF828" i="11"/>
  <c r="L828" i="11"/>
  <c r="AB828" i="11"/>
  <c r="X828" i="11"/>
  <c r="M828" i="11"/>
  <c r="J828" i="11"/>
  <c r="Z828" i="11"/>
  <c r="S828" i="11"/>
  <c r="U828" i="11"/>
  <c r="Q828" i="11"/>
  <c r="N828" i="11"/>
  <c r="AD828" i="11"/>
  <c r="G828" i="11"/>
  <c r="W828" i="11"/>
  <c r="I828" i="11"/>
  <c r="Y828" i="11"/>
  <c r="AC828" i="11"/>
  <c r="R828" i="11"/>
  <c r="K828" i="11"/>
  <c r="AA828" i="11"/>
  <c r="T828" i="11"/>
  <c r="F828" i="11"/>
  <c r="AG828" i="11"/>
  <c r="V828" i="11"/>
  <c r="O828" i="11"/>
  <c r="H828" i="11"/>
  <c r="N822" i="11"/>
  <c r="AD822" i="11"/>
  <c r="K822" i="11"/>
  <c r="AA822" i="11"/>
  <c r="M822" i="11"/>
  <c r="H822" i="11"/>
  <c r="U822" i="11"/>
  <c r="R822" i="11"/>
  <c r="O822" i="11"/>
  <c r="Q822" i="11"/>
  <c r="Y822" i="11"/>
  <c r="F822" i="11"/>
  <c r="V822" i="11"/>
  <c r="S822" i="11"/>
  <c r="I822" i="11"/>
  <c r="P822" i="11"/>
  <c r="L822" i="11"/>
  <c r="AE822" i="11"/>
  <c r="J822" i="11"/>
  <c r="Z822" i="11"/>
  <c r="G822" i="11"/>
  <c r="T822" i="11"/>
  <c r="W822" i="11"/>
  <c r="AC822" i="11"/>
  <c r="AG822" i="11"/>
  <c r="AF822" i="11"/>
  <c r="AB822" i="11"/>
  <c r="X822" i="11"/>
  <c r="AH890" i="11"/>
  <c r="AM890" i="11" s="1"/>
  <c r="AN890" i="11" s="1"/>
  <c r="V846" i="11"/>
  <c r="F846" i="11"/>
  <c r="U846" i="11"/>
  <c r="AF846" i="11"/>
  <c r="AE846" i="11"/>
  <c r="AB846" i="11"/>
  <c r="K846" i="11"/>
  <c r="S846" i="11"/>
  <c r="R846" i="11"/>
  <c r="AG846" i="11"/>
  <c r="Q846" i="11"/>
  <c r="X846" i="11"/>
  <c r="W846" i="11"/>
  <c r="L846" i="11"/>
  <c r="AD846" i="11"/>
  <c r="N846" i="11"/>
  <c r="AC846" i="11"/>
  <c r="M846" i="11"/>
  <c r="P846" i="11"/>
  <c r="O846" i="11"/>
  <c r="T846" i="11"/>
  <c r="I846" i="11"/>
  <c r="Z846" i="11"/>
  <c r="H846" i="11"/>
  <c r="J846" i="11"/>
  <c r="G846" i="11"/>
  <c r="Y846" i="11"/>
  <c r="AA846" i="11"/>
  <c r="H18" i="9"/>
  <c r="H17" i="9"/>
  <c r="H16" i="9"/>
  <c r="H19" i="9"/>
  <c r="E8" i="4"/>
  <c r="R160" i="9"/>
  <c r="C8" i="4"/>
  <c r="D8" i="4"/>
  <c r="B8" i="4"/>
  <c r="AS796" i="11" l="1"/>
  <c r="AR796" i="11" s="1"/>
  <c r="AS790" i="11"/>
  <c r="AR790" i="11" s="1"/>
  <c r="AS782" i="11"/>
  <c r="AR782" i="11" s="1"/>
  <c r="AS800" i="11"/>
  <c r="AR800" i="11" s="1"/>
  <c r="AS792" i="11"/>
  <c r="AR792" i="11" s="1"/>
  <c r="AS794" i="11"/>
  <c r="AR794" i="11" s="1"/>
  <c r="AS806" i="11"/>
  <c r="AR806" i="11" s="1"/>
  <c r="AS810" i="11"/>
  <c r="AR810" i="11" s="1"/>
  <c r="AS802" i="11"/>
  <c r="AR802" i="11" s="1"/>
  <c r="AS786" i="11"/>
  <c r="AR786" i="11" s="1"/>
  <c r="AS736" i="11"/>
  <c r="AR736" i="11" s="1"/>
  <c r="AS734" i="11"/>
  <c r="AR734" i="11" s="1"/>
  <c r="AS788" i="11"/>
  <c r="AR788" i="11" s="1"/>
  <c r="AS804" i="11"/>
  <c r="AR804" i="11" s="1"/>
  <c r="AS798" i="11"/>
  <c r="AR798" i="11" s="1"/>
  <c r="AS784" i="11"/>
  <c r="AR784" i="11" s="1"/>
  <c r="AS808" i="11"/>
  <c r="AR808" i="11" s="1"/>
  <c r="AR732" i="11"/>
  <c r="AO780" i="11"/>
  <c r="AH780" i="11"/>
  <c r="AM780" i="11" s="1"/>
  <c r="AN780" i="11" s="1"/>
  <c r="AH821" i="11"/>
  <c r="AI821" i="11"/>
  <c r="AP822" i="11" s="1"/>
  <c r="AT822" i="11" s="1"/>
  <c r="AI833" i="11"/>
  <c r="AP834" i="11" s="1"/>
  <c r="AT834" i="11" s="1"/>
  <c r="AH833" i="11"/>
  <c r="AO834" i="11" s="1"/>
  <c r="AI843" i="11"/>
  <c r="AP844" i="11" s="1"/>
  <c r="AT844" i="11" s="1"/>
  <c r="AH843" i="11"/>
  <c r="AO844" i="11" s="1"/>
  <c r="AI851" i="11"/>
  <c r="AP852" i="11" s="1"/>
  <c r="AT852" i="11" s="1"/>
  <c r="AH851" i="11"/>
  <c r="AO852" i="11" s="1"/>
  <c r="AI819" i="11"/>
  <c r="AP820" i="11" s="1"/>
  <c r="AT820" i="11" s="1"/>
  <c r="AH819" i="11"/>
  <c r="AH841" i="11"/>
  <c r="AO842" i="11" s="1"/>
  <c r="AI841" i="11"/>
  <c r="AP842" i="11" s="1"/>
  <c r="AT842" i="11" s="1"/>
  <c r="AI845" i="11"/>
  <c r="AP846" i="11" s="1"/>
  <c r="AT846" i="11" s="1"/>
  <c r="AH845" i="11"/>
  <c r="AO846" i="11" s="1"/>
  <c r="AI827" i="11"/>
  <c r="AP828" i="11" s="1"/>
  <c r="AT828" i="11" s="1"/>
  <c r="AH827" i="11"/>
  <c r="AO828" i="11" s="1"/>
  <c r="AI835" i="11"/>
  <c r="AP836" i="11" s="1"/>
  <c r="AT836" i="11" s="1"/>
  <c r="AH835" i="11"/>
  <c r="AO836" i="11" s="1"/>
  <c r="AH837" i="11"/>
  <c r="AO838" i="11" s="1"/>
  <c r="AI837" i="11"/>
  <c r="AP838" i="11" s="1"/>
  <c r="AT838" i="11" s="1"/>
  <c r="AI825" i="11"/>
  <c r="AP826" i="11" s="1"/>
  <c r="AT826" i="11" s="1"/>
  <c r="AH825" i="11"/>
  <c r="AO826" i="11" s="1"/>
  <c r="AI831" i="11"/>
  <c r="AP832" i="11" s="1"/>
  <c r="AT832" i="11" s="1"/>
  <c r="AH831" i="11"/>
  <c r="AO832" i="11" s="1"/>
  <c r="AH853" i="11"/>
  <c r="AO854" i="11" s="1"/>
  <c r="AI853" i="11"/>
  <c r="AP854" i="11" s="1"/>
  <c r="AT854" i="11" s="1"/>
  <c r="AI847" i="11"/>
  <c r="AP848" i="11" s="1"/>
  <c r="AT848" i="11" s="1"/>
  <c r="AH847" i="11"/>
  <c r="AO848" i="11" s="1"/>
  <c r="AI829" i="11"/>
  <c r="AP830" i="11" s="1"/>
  <c r="AT830" i="11" s="1"/>
  <c r="AH829" i="11"/>
  <c r="AO830" i="11" s="1"/>
  <c r="AI839" i="11"/>
  <c r="AP840" i="11" s="1"/>
  <c r="AT840" i="11" s="1"/>
  <c r="AH839" i="11"/>
  <c r="AO840" i="11" s="1"/>
  <c r="AI823" i="11"/>
  <c r="AP824" i="11" s="1"/>
  <c r="AT824" i="11" s="1"/>
  <c r="AH823" i="11"/>
  <c r="AH849" i="11"/>
  <c r="AO850" i="11" s="1"/>
  <c r="AI849" i="11"/>
  <c r="AP850" i="11" s="1"/>
  <c r="AT850" i="11" s="1"/>
  <c r="AH778" i="11"/>
  <c r="AM778" i="11" s="1"/>
  <c r="AN778" i="11" s="1"/>
  <c r="AO778" i="11"/>
  <c r="AO776" i="11"/>
  <c r="AS776" i="11" s="1"/>
  <c r="AH776" i="11"/>
  <c r="AM776" i="11" s="1"/>
  <c r="AN776" i="11" s="1"/>
  <c r="S866" i="11"/>
  <c r="J866" i="11"/>
  <c r="I866" i="11"/>
  <c r="G866" i="11"/>
  <c r="Z866" i="11"/>
  <c r="F866" i="11"/>
  <c r="P866" i="11"/>
  <c r="AE866" i="11"/>
  <c r="R866" i="11"/>
  <c r="Q866" i="11"/>
  <c r="L866" i="11"/>
  <c r="O866" i="11"/>
  <c r="H866" i="11"/>
  <c r="N866" i="11"/>
  <c r="K866" i="11"/>
  <c r="M866" i="11"/>
  <c r="AD866" i="11"/>
  <c r="Y866" i="11"/>
  <c r="W866" i="11"/>
  <c r="AA866" i="11"/>
  <c r="T866" i="11"/>
  <c r="AB866" i="11"/>
  <c r="AF866" i="11"/>
  <c r="U866" i="11"/>
  <c r="AC866" i="11"/>
  <c r="AG866" i="11"/>
  <c r="V866" i="11"/>
  <c r="X866" i="11"/>
  <c r="AE896" i="11"/>
  <c r="AA896" i="11"/>
  <c r="K896" i="11"/>
  <c r="R896" i="11"/>
  <c r="AG896" i="11"/>
  <c r="Q896" i="11"/>
  <c r="AB896" i="11"/>
  <c r="L896" i="11"/>
  <c r="AD896" i="11"/>
  <c r="N896" i="11"/>
  <c r="AC896" i="11"/>
  <c r="M896" i="11"/>
  <c r="X896" i="11"/>
  <c r="H896" i="11"/>
  <c r="G896" i="11"/>
  <c r="O896" i="11"/>
  <c r="Z896" i="11"/>
  <c r="J896" i="11"/>
  <c r="Y896" i="11"/>
  <c r="I896" i="11"/>
  <c r="T896" i="11"/>
  <c r="S896" i="11"/>
  <c r="W896" i="11"/>
  <c r="U896" i="11"/>
  <c r="AF896" i="11"/>
  <c r="V896" i="11"/>
  <c r="P896" i="11"/>
  <c r="F896" i="11"/>
  <c r="K864" i="11"/>
  <c r="X864" i="11"/>
  <c r="I864" i="11"/>
  <c r="Y864" i="11"/>
  <c r="J864" i="11"/>
  <c r="Z864" i="11"/>
  <c r="H864" i="11"/>
  <c r="M864" i="11"/>
  <c r="AC864" i="11"/>
  <c r="N864" i="11"/>
  <c r="AD864" i="11"/>
  <c r="P864" i="11"/>
  <c r="L864" i="11"/>
  <c r="Q864" i="11"/>
  <c r="AG864" i="11"/>
  <c r="R864" i="11"/>
  <c r="V864" i="11"/>
  <c r="G864" i="11"/>
  <c r="AB864" i="11"/>
  <c r="T864" i="11"/>
  <c r="U864" i="11"/>
  <c r="F864" i="11"/>
  <c r="AA864" i="11"/>
  <c r="S864" i="11"/>
  <c r="AF864" i="11"/>
  <c r="O864" i="11"/>
  <c r="AE864" i="11"/>
  <c r="W864" i="11"/>
  <c r="S894" i="11"/>
  <c r="AD894" i="11"/>
  <c r="N894" i="11"/>
  <c r="AC894" i="11"/>
  <c r="M894" i="11"/>
  <c r="X894" i="11"/>
  <c r="H894" i="11"/>
  <c r="K894" i="11"/>
  <c r="Z894" i="11"/>
  <c r="J894" i="11"/>
  <c r="Y894" i="11"/>
  <c r="I894" i="11"/>
  <c r="T894" i="11"/>
  <c r="AE894" i="11"/>
  <c r="W894" i="11"/>
  <c r="V894" i="11"/>
  <c r="F894" i="11"/>
  <c r="U894" i="11"/>
  <c r="AF894" i="11"/>
  <c r="P894" i="11"/>
  <c r="O894" i="11"/>
  <c r="G894" i="11"/>
  <c r="AB894" i="11"/>
  <c r="R894" i="11"/>
  <c r="L894" i="11"/>
  <c r="AG894" i="11"/>
  <c r="AA894" i="11"/>
  <c r="Q894" i="11"/>
  <c r="AD898" i="11"/>
  <c r="N898" i="11"/>
  <c r="AC898" i="11"/>
  <c r="M898" i="11"/>
  <c r="X898" i="11"/>
  <c r="H898" i="11"/>
  <c r="K898" i="11"/>
  <c r="Z898" i="11"/>
  <c r="J898" i="11"/>
  <c r="Y898" i="11"/>
  <c r="I898" i="11"/>
  <c r="T898" i="11"/>
  <c r="AE898" i="11"/>
  <c r="W898" i="11"/>
  <c r="V898" i="11"/>
  <c r="F898" i="11"/>
  <c r="U898" i="11"/>
  <c r="AF898" i="11"/>
  <c r="P898" i="11"/>
  <c r="O898" i="11"/>
  <c r="G898" i="11"/>
  <c r="S898" i="11"/>
  <c r="AG898" i="11"/>
  <c r="AA898" i="11"/>
  <c r="Q898" i="11"/>
  <c r="AB898" i="11"/>
  <c r="R898" i="11"/>
  <c r="L898" i="11"/>
  <c r="P874" i="11"/>
  <c r="M874" i="11"/>
  <c r="R874" i="11"/>
  <c r="I874" i="11"/>
  <c r="AA874" i="11"/>
  <c r="F874" i="11"/>
  <c r="AE874" i="11"/>
  <c r="AG874" i="11"/>
  <c r="AB874" i="11"/>
  <c r="N874" i="11"/>
  <c r="AF874" i="11"/>
  <c r="J874" i="11"/>
  <c r="AC874" i="11"/>
  <c r="H874" i="11"/>
  <c r="S874" i="11"/>
  <c r="G874" i="11"/>
  <c r="O874" i="11"/>
  <c r="L874" i="11"/>
  <c r="Q874" i="11"/>
  <c r="AD874" i="11"/>
  <c r="W874" i="11"/>
  <c r="K874" i="11"/>
  <c r="T874" i="11"/>
  <c r="Y874" i="11"/>
  <c r="Z874" i="11"/>
  <c r="X874" i="11"/>
  <c r="V874" i="11"/>
  <c r="U874" i="11"/>
  <c r="AD890" i="11"/>
  <c r="N890" i="11"/>
  <c r="AC890" i="11"/>
  <c r="M890" i="11"/>
  <c r="X890" i="11"/>
  <c r="H890" i="11"/>
  <c r="K890" i="11"/>
  <c r="Z890" i="11"/>
  <c r="J890" i="11"/>
  <c r="Y890" i="11"/>
  <c r="I890" i="11"/>
  <c r="T890" i="11"/>
  <c r="AE890" i="11"/>
  <c r="W890" i="11"/>
  <c r="S890" i="11"/>
  <c r="V890" i="11"/>
  <c r="F890" i="11"/>
  <c r="U890" i="11"/>
  <c r="AF890" i="11"/>
  <c r="P890" i="11"/>
  <c r="O890" i="11"/>
  <c r="G890" i="11"/>
  <c r="R890" i="11"/>
  <c r="L890" i="11"/>
  <c r="AG890" i="11"/>
  <c r="AA890" i="11"/>
  <c r="Q890" i="11"/>
  <c r="AB890" i="11"/>
  <c r="AE878" i="11"/>
  <c r="Z878" i="11"/>
  <c r="R878" i="11"/>
  <c r="J878" i="11"/>
  <c r="AF878" i="11"/>
  <c r="X878" i="11"/>
  <c r="P878" i="11"/>
  <c r="H878" i="11"/>
  <c r="AD878" i="11"/>
  <c r="V878" i="11"/>
  <c r="N878" i="11"/>
  <c r="F878" i="11"/>
  <c r="AB878" i="11"/>
  <c r="T878" i="11"/>
  <c r="L878" i="11"/>
  <c r="M878" i="11"/>
  <c r="AC878" i="11"/>
  <c r="O878" i="11"/>
  <c r="Q878" i="11"/>
  <c r="AG878" i="11"/>
  <c r="S878" i="11"/>
  <c r="U878" i="11"/>
  <c r="G878" i="11"/>
  <c r="W878" i="11"/>
  <c r="I878" i="11"/>
  <c r="K878" i="11"/>
  <c r="Y878" i="11"/>
  <c r="AA878" i="11"/>
  <c r="AE882" i="11"/>
  <c r="AF882" i="11"/>
  <c r="X882" i="11"/>
  <c r="P882" i="11"/>
  <c r="H882" i="11"/>
  <c r="AD882" i="11"/>
  <c r="V882" i="11"/>
  <c r="N882" i="11"/>
  <c r="F882" i="11"/>
  <c r="AB882" i="11"/>
  <c r="T882" i="11"/>
  <c r="L882" i="11"/>
  <c r="Z882" i="11"/>
  <c r="R882" i="11"/>
  <c r="J882" i="11"/>
  <c r="U882" i="11"/>
  <c r="O882" i="11"/>
  <c r="I882" i="11"/>
  <c r="Y882" i="11"/>
  <c r="S882" i="11"/>
  <c r="M882" i="11"/>
  <c r="AC882" i="11"/>
  <c r="G882" i="11"/>
  <c r="W882" i="11"/>
  <c r="K882" i="11"/>
  <c r="Q882" i="11"/>
  <c r="AA882" i="11"/>
  <c r="AG882" i="11"/>
  <c r="H870" i="11"/>
  <c r="X870" i="11"/>
  <c r="Q870" i="11"/>
  <c r="AG870" i="11"/>
  <c r="K870" i="11"/>
  <c r="AA870" i="11"/>
  <c r="R870" i="11"/>
  <c r="L870" i="11"/>
  <c r="AB870" i="11"/>
  <c r="U870" i="11"/>
  <c r="O870" i="11"/>
  <c r="AE870" i="11"/>
  <c r="F870" i="11"/>
  <c r="V870" i="11"/>
  <c r="P870" i="11"/>
  <c r="AF870" i="11"/>
  <c r="I870" i="11"/>
  <c r="Y870" i="11"/>
  <c r="S870" i="11"/>
  <c r="J870" i="11"/>
  <c r="Z870" i="11"/>
  <c r="AD870" i="11"/>
  <c r="G870" i="11"/>
  <c r="T870" i="11"/>
  <c r="M870" i="11"/>
  <c r="W870" i="11"/>
  <c r="AC870" i="11"/>
  <c r="N870" i="11"/>
  <c r="K868" i="11"/>
  <c r="AA868" i="11"/>
  <c r="T868" i="11"/>
  <c r="M868" i="11"/>
  <c r="AC868" i="11"/>
  <c r="N868" i="11"/>
  <c r="AD868" i="11"/>
  <c r="O868" i="11"/>
  <c r="AE868" i="11"/>
  <c r="H868" i="11"/>
  <c r="X868" i="11"/>
  <c r="Q868" i="11"/>
  <c r="AG868" i="11"/>
  <c r="R868" i="11"/>
  <c r="S868" i="11"/>
  <c r="L868" i="11"/>
  <c r="AB868" i="11"/>
  <c r="U868" i="11"/>
  <c r="F868" i="11"/>
  <c r="V868" i="11"/>
  <c r="W868" i="11"/>
  <c r="P868" i="11"/>
  <c r="I868" i="11"/>
  <c r="AF868" i="11"/>
  <c r="Y868" i="11"/>
  <c r="J868" i="11"/>
  <c r="Z868" i="11"/>
  <c r="G868" i="11"/>
  <c r="AE884" i="11"/>
  <c r="X884" i="11"/>
  <c r="P884" i="11"/>
  <c r="H884" i="11"/>
  <c r="AF884" i="11"/>
  <c r="V884" i="11"/>
  <c r="N884" i="11"/>
  <c r="F884" i="11"/>
  <c r="AC884" i="11"/>
  <c r="T884" i="11"/>
  <c r="L884" i="11"/>
  <c r="AA884" i="11"/>
  <c r="R884" i="11"/>
  <c r="J884" i="11"/>
  <c r="I884" i="11"/>
  <c r="Y884" i="11"/>
  <c r="K884" i="11"/>
  <c r="AB884" i="11"/>
  <c r="M884" i="11"/>
  <c r="AD884" i="11"/>
  <c r="O884" i="11"/>
  <c r="AG884" i="11"/>
  <c r="Q884" i="11"/>
  <c r="Z884" i="11"/>
  <c r="S884" i="11"/>
  <c r="G884" i="11"/>
  <c r="U884" i="11"/>
  <c r="W884" i="11"/>
  <c r="O872" i="11"/>
  <c r="AE872" i="11"/>
  <c r="L872" i="11"/>
  <c r="AB872" i="11"/>
  <c r="U872" i="11"/>
  <c r="F872" i="11"/>
  <c r="V872" i="11"/>
  <c r="S872" i="11"/>
  <c r="P872" i="11"/>
  <c r="AF872" i="11"/>
  <c r="I872" i="11"/>
  <c r="Y872" i="11"/>
  <c r="J872" i="11"/>
  <c r="Z872" i="11"/>
  <c r="G872" i="11"/>
  <c r="W872" i="11"/>
  <c r="T872" i="11"/>
  <c r="M872" i="11"/>
  <c r="AC872" i="11"/>
  <c r="N872" i="11"/>
  <c r="AD872" i="11"/>
  <c r="K872" i="11"/>
  <c r="X872" i="11"/>
  <c r="Q872" i="11"/>
  <c r="AA872" i="11"/>
  <c r="AG872" i="11"/>
  <c r="R872" i="11"/>
  <c r="H872" i="11"/>
  <c r="AE888" i="11"/>
  <c r="AA888" i="11"/>
  <c r="K888" i="11"/>
  <c r="O888" i="11"/>
  <c r="Z888" i="11"/>
  <c r="J888" i="11"/>
  <c r="Y888" i="11"/>
  <c r="I888" i="11"/>
  <c r="T888" i="11"/>
  <c r="S888" i="11"/>
  <c r="V888" i="11"/>
  <c r="F888" i="11"/>
  <c r="U888" i="11"/>
  <c r="AF888" i="11"/>
  <c r="P888" i="11"/>
  <c r="G888" i="11"/>
  <c r="R888" i="11"/>
  <c r="AG888" i="11"/>
  <c r="Q888" i="11"/>
  <c r="AB888" i="11"/>
  <c r="L888" i="11"/>
  <c r="W888" i="11"/>
  <c r="AC888" i="11"/>
  <c r="M888" i="11"/>
  <c r="AD888" i="11"/>
  <c r="X888" i="11"/>
  <c r="N888" i="11"/>
  <c r="H888" i="11"/>
  <c r="AE880" i="11"/>
  <c r="AF880" i="11"/>
  <c r="X880" i="11"/>
  <c r="P880" i="11"/>
  <c r="H880" i="11"/>
  <c r="AD880" i="11"/>
  <c r="V880" i="11"/>
  <c r="N880" i="11"/>
  <c r="F880" i="11"/>
  <c r="AB880" i="11"/>
  <c r="T880" i="11"/>
  <c r="L880" i="11"/>
  <c r="Z880" i="11"/>
  <c r="R880" i="11"/>
  <c r="J880" i="11"/>
  <c r="Q880" i="11"/>
  <c r="AG880" i="11"/>
  <c r="G880" i="11"/>
  <c r="W880" i="11"/>
  <c r="U880" i="11"/>
  <c r="K880" i="11"/>
  <c r="AA880" i="11"/>
  <c r="I880" i="11"/>
  <c r="Y880" i="11"/>
  <c r="O880" i="11"/>
  <c r="AC880" i="11"/>
  <c r="M880" i="11"/>
  <c r="S880" i="11"/>
  <c r="AE892" i="11"/>
  <c r="AA892" i="11"/>
  <c r="K892" i="11"/>
  <c r="V892" i="11"/>
  <c r="F892" i="11"/>
  <c r="U892" i="11"/>
  <c r="AF892" i="11"/>
  <c r="P892" i="11"/>
  <c r="W892" i="11"/>
  <c r="O892" i="11"/>
  <c r="R892" i="11"/>
  <c r="AG892" i="11"/>
  <c r="Q892" i="11"/>
  <c r="AB892" i="11"/>
  <c r="L892" i="11"/>
  <c r="AD892" i="11"/>
  <c r="N892" i="11"/>
  <c r="AC892" i="11"/>
  <c r="M892" i="11"/>
  <c r="X892" i="11"/>
  <c r="H892" i="11"/>
  <c r="Z892" i="11"/>
  <c r="T892" i="11"/>
  <c r="J892" i="11"/>
  <c r="S892" i="11"/>
  <c r="G892" i="11"/>
  <c r="Y892" i="11"/>
  <c r="I892" i="11"/>
  <c r="S876" i="11"/>
  <c r="AG876" i="11"/>
  <c r="I876" i="11"/>
  <c r="F876" i="11"/>
  <c r="AF876" i="11"/>
  <c r="O876" i="11"/>
  <c r="AC876" i="11"/>
  <c r="J876" i="11"/>
  <c r="N876" i="11"/>
  <c r="Y876" i="11"/>
  <c r="AE876" i="11"/>
  <c r="K876" i="11"/>
  <c r="Q876" i="11"/>
  <c r="L876" i="11"/>
  <c r="AD876" i="11"/>
  <c r="R876" i="11"/>
  <c r="H876" i="11"/>
  <c r="P876" i="11"/>
  <c r="AA876" i="11"/>
  <c r="G876" i="11"/>
  <c r="AB876" i="11"/>
  <c r="M876" i="11"/>
  <c r="V876" i="11"/>
  <c r="Z876" i="11"/>
  <c r="U876" i="11"/>
  <c r="W876" i="11"/>
  <c r="X876" i="11"/>
  <c r="T876" i="11"/>
  <c r="AF886" i="11"/>
  <c r="AE886" i="11"/>
  <c r="W886" i="11"/>
  <c r="O886" i="11"/>
  <c r="G886" i="11"/>
  <c r="R886" i="11"/>
  <c r="AG886" i="11"/>
  <c r="Q886" i="11"/>
  <c r="S886" i="11"/>
  <c r="AB886" i="11"/>
  <c r="H886" i="11"/>
  <c r="AD886" i="11"/>
  <c r="N886" i="11"/>
  <c r="AC886" i="11"/>
  <c r="M886" i="11"/>
  <c r="AA886" i="11"/>
  <c r="P886" i="11"/>
  <c r="Z886" i="11"/>
  <c r="J886" i="11"/>
  <c r="Y886" i="11"/>
  <c r="I886" i="11"/>
  <c r="L886" i="11"/>
  <c r="X886" i="11"/>
  <c r="U886" i="11"/>
  <c r="T886" i="11"/>
  <c r="K886" i="11"/>
  <c r="V886" i="11"/>
  <c r="F886" i="11"/>
  <c r="I16" i="9"/>
  <c r="I18" i="9"/>
  <c r="I17" i="9"/>
  <c r="I19" i="9"/>
  <c r="E9" i="4"/>
  <c r="S160" i="9"/>
  <c r="D9" i="4"/>
  <c r="B9" i="4"/>
  <c r="C9" i="4"/>
  <c r="AS850" i="11" l="1"/>
  <c r="AR850" i="11" s="1"/>
  <c r="AS842" i="11"/>
  <c r="AR842" i="11" s="1"/>
  <c r="AS778" i="11"/>
  <c r="AR778" i="11" s="1"/>
  <c r="AS830" i="11"/>
  <c r="AR830" i="11" s="1"/>
  <c r="AS826" i="11"/>
  <c r="AR826" i="11" s="1"/>
  <c r="AS836" i="11"/>
  <c r="AR836" i="11" s="1"/>
  <c r="AS846" i="11"/>
  <c r="AR846" i="11" s="1"/>
  <c r="AS844" i="11"/>
  <c r="AR844" i="11" s="1"/>
  <c r="AS838" i="11"/>
  <c r="AR838" i="11" s="1"/>
  <c r="AS780" i="11"/>
  <c r="AR780" i="11" s="1"/>
  <c r="AS854" i="11"/>
  <c r="AR854" i="11" s="1"/>
  <c r="AS840" i="11"/>
  <c r="AR840" i="11" s="1"/>
  <c r="AS848" i="11"/>
  <c r="AR848" i="11" s="1"/>
  <c r="AS832" i="11"/>
  <c r="AR832" i="11" s="1"/>
  <c r="AS828" i="11"/>
  <c r="AR828" i="11" s="1"/>
  <c r="AS852" i="11"/>
  <c r="AR852" i="11" s="1"/>
  <c r="AS834" i="11"/>
  <c r="AR834" i="11" s="1"/>
  <c r="AR776" i="11"/>
  <c r="AO824" i="11"/>
  <c r="AH824" i="11"/>
  <c r="AM824" i="11" s="1"/>
  <c r="AN824" i="11" s="1"/>
  <c r="AI871" i="11"/>
  <c r="AP872" i="11" s="1"/>
  <c r="AT872" i="11" s="1"/>
  <c r="AH871" i="11"/>
  <c r="AO872" i="11" s="1"/>
  <c r="AH873" i="11"/>
  <c r="AO874" i="11" s="1"/>
  <c r="AI873" i="11"/>
  <c r="AP874" i="11" s="1"/>
  <c r="AT874" i="11" s="1"/>
  <c r="AI863" i="11"/>
  <c r="AP864" i="11" s="1"/>
  <c r="AT864" i="11" s="1"/>
  <c r="AH863" i="11"/>
  <c r="AI865" i="11"/>
  <c r="AP866" i="11" s="1"/>
  <c r="AT866" i="11" s="1"/>
  <c r="AH865" i="11"/>
  <c r="AI891" i="11"/>
  <c r="AP892" i="11" s="1"/>
  <c r="AT892" i="11" s="1"/>
  <c r="AH891" i="11"/>
  <c r="AO892" i="11" s="1"/>
  <c r="AI879" i="11"/>
  <c r="AP880" i="11" s="1"/>
  <c r="AT880" i="11" s="1"/>
  <c r="AH879" i="11"/>
  <c r="AO880" i="11" s="1"/>
  <c r="AH869" i="11"/>
  <c r="AO870" i="11" s="1"/>
  <c r="AI869" i="11"/>
  <c r="AP870" i="11" s="1"/>
  <c r="AT870" i="11" s="1"/>
  <c r="AH881" i="11"/>
  <c r="AO882" i="11" s="1"/>
  <c r="AI881" i="11"/>
  <c r="AP882" i="11" s="1"/>
  <c r="AT882" i="11" s="1"/>
  <c r="AH889" i="11"/>
  <c r="AO890" i="11" s="1"/>
  <c r="AI889" i="11"/>
  <c r="AP890" i="11" s="1"/>
  <c r="AT890" i="11" s="1"/>
  <c r="AH893" i="11"/>
  <c r="AO894" i="11" s="1"/>
  <c r="AI893" i="11"/>
  <c r="AP894" i="11" s="1"/>
  <c r="AT894" i="11" s="1"/>
  <c r="AI885" i="11"/>
  <c r="AP886" i="11" s="1"/>
  <c r="AT886" i="11" s="1"/>
  <c r="AH885" i="11"/>
  <c r="AO886" i="11" s="1"/>
  <c r="AI875" i="11"/>
  <c r="AP876" i="11" s="1"/>
  <c r="AT876" i="11" s="1"/>
  <c r="AH875" i="11"/>
  <c r="AO876" i="11" s="1"/>
  <c r="AI887" i="11"/>
  <c r="AP888" i="11" s="1"/>
  <c r="AT888" i="11" s="1"/>
  <c r="AH887" i="11"/>
  <c r="AO888" i="11" s="1"/>
  <c r="AI883" i="11"/>
  <c r="AP884" i="11" s="1"/>
  <c r="AT884" i="11" s="1"/>
  <c r="AH883" i="11"/>
  <c r="AO884" i="11" s="1"/>
  <c r="AI877" i="11"/>
  <c r="AP878" i="11" s="1"/>
  <c r="AT878" i="11" s="1"/>
  <c r="AH877" i="11"/>
  <c r="AO878" i="11" s="1"/>
  <c r="AH897" i="11"/>
  <c r="AO898" i="11" s="1"/>
  <c r="AI897" i="11"/>
  <c r="AP898" i="11" s="1"/>
  <c r="AT898" i="11" s="1"/>
  <c r="AI895" i="11"/>
  <c r="AP896" i="11" s="1"/>
  <c r="AT896" i="11" s="1"/>
  <c r="AH895" i="11"/>
  <c r="AO896" i="11" s="1"/>
  <c r="AI867" i="11"/>
  <c r="AP868" i="11" s="1"/>
  <c r="AT868" i="11" s="1"/>
  <c r="AH867" i="11"/>
  <c r="AO820" i="11"/>
  <c r="AS820" i="11" s="1"/>
  <c r="AH820" i="11"/>
  <c r="AM820" i="11" s="1"/>
  <c r="AN820" i="11" s="1"/>
  <c r="AH822" i="11"/>
  <c r="AM822" i="11" s="1"/>
  <c r="AN822" i="11" s="1"/>
  <c r="AO822" i="11"/>
  <c r="J16" i="9"/>
  <c r="J17" i="9"/>
  <c r="J18" i="9"/>
  <c r="J19" i="9"/>
  <c r="E10" i="4"/>
  <c r="T160" i="9"/>
  <c r="B10" i="4"/>
  <c r="C10" i="4"/>
  <c r="D10" i="4"/>
  <c r="AS882" i="11" l="1"/>
  <c r="AR882" i="11" s="1"/>
  <c r="AU882" i="11" s="1"/>
  <c r="AS896" i="11"/>
  <c r="AR896" i="11" s="1"/>
  <c r="AU896" i="11" s="1"/>
  <c r="AS888" i="11"/>
  <c r="AR888" i="11" s="1"/>
  <c r="AU888" i="11" s="1"/>
  <c r="AS886" i="11"/>
  <c r="AR886" i="11" s="1"/>
  <c r="AU886" i="11" s="1"/>
  <c r="AS892" i="11"/>
  <c r="AR892" i="11" s="1"/>
  <c r="AU892" i="11" s="1"/>
  <c r="AS872" i="11"/>
  <c r="AR872" i="11" s="1"/>
  <c r="AU872" i="11" s="1"/>
  <c r="AS898" i="11"/>
  <c r="AR898" i="11" s="1"/>
  <c r="AU898" i="11" s="1"/>
  <c r="AS874" i="11"/>
  <c r="AR874" i="11" s="1"/>
  <c r="AU874" i="11" s="1"/>
  <c r="AS824" i="11"/>
  <c r="AR824" i="11" s="1"/>
  <c r="AS878" i="11"/>
  <c r="AR878" i="11" s="1"/>
  <c r="AU878" i="11" s="1"/>
  <c r="AS890" i="11"/>
  <c r="AR890" i="11" s="1"/>
  <c r="AU890" i="11" s="1"/>
  <c r="AS870" i="11"/>
  <c r="AR870" i="11" s="1"/>
  <c r="AU870" i="11" s="1"/>
  <c r="AS894" i="11"/>
  <c r="AR894" i="11" s="1"/>
  <c r="AU894" i="11" s="1"/>
  <c r="AS822" i="11"/>
  <c r="AR822" i="11" s="1"/>
  <c r="AS884" i="11"/>
  <c r="AR884" i="11" s="1"/>
  <c r="AU884" i="11" s="1"/>
  <c r="AS876" i="11"/>
  <c r="AR876" i="11" s="1"/>
  <c r="AU876" i="11" s="1"/>
  <c r="AS880" i="11"/>
  <c r="AR880" i="11" s="1"/>
  <c r="AU880" i="11" s="1"/>
  <c r="AR820" i="11"/>
  <c r="AO868" i="11"/>
  <c r="AH868" i="11"/>
  <c r="AM868" i="11" s="1"/>
  <c r="AN868" i="11" s="1"/>
  <c r="AH866" i="11"/>
  <c r="AM866" i="11" s="1"/>
  <c r="AN866" i="11" s="1"/>
  <c r="AO866" i="11"/>
  <c r="AO864" i="11"/>
  <c r="AS864" i="11" s="1"/>
  <c r="AH864" i="11"/>
  <c r="AM864" i="11" s="1"/>
  <c r="AN864" i="11" s="1"/>
  <c r="K18" i="9"/>
  <c r="K17" i="9"/>
  <c r="K16" i="9"/>
  <c r="K19" i="9"/>
  <c r="E11" i="4"/>
  <c r="U160" i="9"/>
  <c r="B11" i="4"/>
  <c r="C11" i="4"/>
  <c r="D11" i="4"/>
  <c r="AS868" i="11" l="1"/>
  <c r="AR868" i="11" s="1"/>
  <c r="AU868" i="11" s="1"/>
  <c r="AS866" i="11"/>
  <c r="AR866" i="11" s="1"/>
  <c r="AU866" i="11" s="1"/>
  <c r="AR864" i="11"/>
  <c r="AU864" i="11" s="1"/>
  <c r="L18" i="9"/>
  <c r="L17" i="9"/>
  <c r="L16" i="9"/>
  <c r="L19" i="9"/>
  <c r="E12" i="4"/>
  <c r="V160" i="9"/>
  <c r="C12" i="4"/>
  <c r="D12" i="4"/>
  <c r="B12" i="4"/>
  <c r="M16" i="9" l="1"/>
  <c r="M18" i="9"/>
  <c r="M17" i="9"/>
  <c r="M19" i="9"/>
  <c r="E13" i="4"/>
  <c r="W160" i="9"/>
  <c r="D13" i="4"/>
  <c r="B13" i="4"/>
  <c r="C13" i="4"/>
  <c r="N18" i="9" l="1"/>
  <c r="N17" i="9"/>
  <c r="N16" i="9"/>
  <c r="N19" i="9"/>
  <c r="E14" i="4"/>
  <c r="X160" i="9"/>
  <c r="B14" i="4"/>
  <c r="C14" i="4"/>
  <c r="D14" i="4"/>
  <c r="O18" i="9" l="1"/>
  <c r="O17" i="9"/>
  <c r="O16" i="9"/>
  <c r="O19" i="9"/>
  <c r="E15" i="4"/>
  <c r="Y160" i="9"/>
  <c r="B15" i="4"/>
  <c r="C15" i="4"/>
  <c r="D15" i="4"/>
  <c r="P16" i="9" l="1"/>
  <c r="P18" i="9"/>
  <c r="P17" i="9"/>
  <c r="P19" i="9"/>
  <c r="E16" i="4"/>
  <c r="Z160" i="9"/>
  <c r="C16" i="4"/>
  <c r="D16" i="4"/>
  <c r="B16" i="4"/>
  <c r="Q16" i="9" l="1"/>
  <c r="Q18" i="9"/>
  <c r="Q17" i="9"/>
  <c r="Q19" i="9"/>
  <c r="E17" i="4"/>
  <c r="AA160" i="9"/>
  <c r="D17" i="4"/>
  <c r="B17" i="4"/>
  <c r="C17" i="4"/>
  <c r="R17" i="9" l="1"/>
  <c r="R18" i="9"/>
  <c r="R16" i="9"/>
  <c r="R19" i="9"/>
  <c r="E18" i="4"/>
  <c r="AB160" i="9"/>
  <c r="B18" i="4"/>
  <c r="C18" i="4"/>
  <c r="D18" i="4"/>
  <c r="S17" i="9" l="1"/>
  <c r="S18" i="9"/>
  <c r="S16" i="9"/>
  <c r="S19" i="9"/>
  <c r="E19" i="4"/>
  <c r="AC160" i="9"/>
  <c r="B19" i="4"/>
  <c r="C19" i="4"/>
  <c r="D19" i="4"/>
  <c r="T16" i="9" l="1"/>
  <c r="T18" i="9"/>
  <c r="T17" i="9"/>
  <c r="T19" i="9"/>
  <c r="E20" i="4"/>
  <c r="AD160" i="9"/>
  <c r="C20" i="4"/>
  <c r="D20" i="4"/>
  <c r="B20" i="4"/>
  <c r="U18" i="9" l="1"/>
  <c r="U17" i="9"/>
  <c r="U16" i="9"/>
  <c r="U19" i="9"/>
  <c r="E21" i="4"/>
  <c r="C161" i="9"/>
  <c r="D21" i="4"/>
  <c r="B21" i="4"/>
  <c r="C21" i="4"/>
  <c r="V17" i="9" l="1"/>
  <c r="V16" i="9"/>
  <c r="V18" i="9"/>
  <c r="V19" i="9"/>
  <c r="E22" i="4"/>
  <c r="D161" i="9"/>
  <c r="B22" i="4"/>
  <c r="C22" i="4"/>
  <c r="D22" i="4"/>
  <c r="W17" i="9" l="1"/>
  <c r="W18" i="9"/>
  <c r="W16" i="9"/>
  <c r="W19" i="9"/>
  <c r="E23" i="4"/>
  <c r="E161" i="9"/>
  <c r="B23" i="4"/>
  <c r="C23" i="4"/>
  <c r="D23" i="4"/>
  <c r="X18" i="9" l="1"/>
  <c r="X16" i="9"/>
  <c r="X17" i="9"/>
  <c r="X19" i="9"/>
  <c r="E24" i="4"/>
  <c r="F161" i="9"/>
  <c r="C24" i="4"/>
  <c r="D24" i="4"/>
  <c r="B24" i="4"/>
  <c r="Y16" i="9" l="1"/>
  <c r="Y18" i="9"/>
  <c r="Y17" i="9"/>
  <c r="Y19" i="9"/>
  <c r="E25" i="4"/>
  <c r="G161" i="9"/>
  <c r="D25" i="4"/>
  <c r="B25" i="4"/>
  <c r="C25" i="4"/>
  <c r="Z18" i="9" l="1"/>
  <c r="Z17" i="9"/>
  <c r="Z16" i="9"/>
  <c r="Z19" i="9"/>
  <c r="E26" i="4"/>
  <c r="H161" i="9"/>
  <c r="B26" i="4"/>
  <c r="C26" i="4"/>
  <c r="D26" i="4"/>
  <c r="AA18" i="9" l="1"/>
  <c r="AA17" i="9"/>
  <c r="AA16" i="9"/>
  <c r="AA19" i="9"/>
  <c r="E27" i="4"/>
  <c r="I161" i="9"/>
  <c r="B27" i="4"/>
  <c r="C27" i="4"/>
  <c r="D27" i="4"/>
  <c r="AB18" i="9" l="1"/>
  <c r="AB16" i="9"/>
  <c r="AB17" i="9"/>
  <c r="AB19" i="9"/>
  <c r="E28" i="4"/>
  <c r="J161" i="9"/>
  <c r="C28" i="4"/>
  <c r="D28" i="4"/>
  <c r="B28" i="4"/>
  <c r="AC16" i="9" l="1"/>
  <c r="AC17" i="9"/>
  <c r="AC18" i="9"/>
  <c r="AC19" i="9"/>
  <c r="E29" i="4"/>
  <c r="K161" i="9"/>
  <c r="D29" i="4"/>
  <c r="B29" i="4"/>
  <c r="C29" i="4"/>
  <c r="AD18" i="9" l="1"/>
  <c r="AD17" i="9"/>
  <c r="AD16" i="9"/>
  <c r="AD19" i="9"/>
  <c r="E30" i="4"/>
  <c r="L161" i="9"/>
  <c r="B30" i="4"/>
  <c r="C30" i="4"/>
  <c r="D30" i="4"/>
  <c r="C24" i="9" l="1"/>
  <c r="C23" i="9"/>
  <c r="C22" i="9"/>
  <c r="C25" i="9"/>
  <c r="E31" i="4"/>
  <c r="M161" i="9"/>
  <c r="B31" i="4"/>
  <c r="C31" i="4"/>
  <c r="D31" i="4"/>
  <c r="D24" i="9" l="1"/>
  <c r="D23" i="9"/>
  <c r="D22" i="9"/>
  <c r="D25" i="9"/>
  <c r="E32" i="4"/>
  <c r="N161" i="9"/>
  <c r="C32" i="4"/>
  <c r="D32" i="4"/>
  <c r="B32" i="4"/>
  <c r="E24" i="9" l="1"/>
  <c r="E23" i="9"/>
  <c r="E22" i="9"/>
  <c r="E25" i="9"/>
  <c r="E33" i="4"/>
  <c r="O161" i="9"/>
  <c r="D33" i="4"/>
  <c r="B33" i="4"/>
  <c r="C33" i="4"/>
  <c r="F23" i="9" l="1"/>
  <c r="F22" i="9"/>
  <c r="F24" i="9"/>
  <c r="F25" i="9"/>
  <c r="E34" i="4"/>
  <c r="P161" i="9"/>
  <c r="B34" i="4"/>
  <c r="C34" i="4"/>
  <c r="D34" i="4"/>
  <c r="G24" i="9" l="1"/>
  <c r="G23" i="9"/>
  <c r="G22" i="9"/>
  <c r="G25" i="9"/>
  <c r="E35" i="4"/>
  <c r="Q161" i="9"/>
  <c r="B35" i="4"/>
  <c r="C35" i="4"/>
  <c r="D35" i="4"/>
  <c r="H24" i="9" l="1"/>
  <c r="H23" i="9"/>
  <c r="H22" i="9"/>
  <c r="H25" i="9"/>
  <c r="E36" i="4"/>
  <c r="R161" i="9"/>
  <c r="C36" i="4"/>
  <c r="D36" i="4"/>
  <c r="B36" i="4"/>
  <c r="I24" i="9" l="1"/>
  <c r="I22" i="9"/>
  <c r="I23" i="9"/>
  <c r="I25" i="9"/>
  <c r="E37" i="4"/>
  <c r="S161" i="9"/>
  <c r="D37" i="4"/>
  <c r="B37" i="4"/>
  <c r="C37" i="4"/>
  <c r="J23" i="9" l="1"/>
  <c r="J22" i="9"/>
  <c r="J24" i="9"/>
  <c r="J25" i="9"/>
  <c r="E38" i="4"/>
  <c r="T161" i="9"/>
  <c r="B38" i="4"/>
  <c r="C38" i="4"/>
  <c r="D38" i="4"/>
  <c r="K23" i="9" l="1"/>
  <c r="K22" i="9"/>
  <c r="K24" i="9"/>
  <c r="K25" i="9"/>
  <c r="E39" i="4"/>
  <c r="L25" i="9" s="1"/>
  <c r="U161" i="9"/>
  <c r="B39" i="4"/>
  <c r="C39" i="4"/>
  <c r="D39" i="4"/>
  <c r="L24" i="9" l="1"/>
  <c r="L23" i="9"/>
  <c r="L22" i="9"/>
  <c r="E40" i="4"/>
  <c r="V161" i="9"/>
  <c r="C40" i="4"/>
  <c r="D40" i="4"/>
  <c r="B40" i="4"/>
  <c r="M24" i="9" l="1"/>
  <c r="M22" i="9"/>
  <c r="M23" i="9"/>
  <c r="M25" i="9"/>
  <c r="E41" i="4"/>
  <c r="W161" i="9"/>
  <c r="D41" i="4"/>
  <c r="B41" i="4"/>
  <c r="C41" i="4"/>
  <c r="N23" i="9" l="1"/>
  <c r="N22" i="9"/>
  <c r="N24" i="9"/>
  <c r="N25" i="9"/>
  <c r="E42" i="4"/>
  <c r="X161" i="9"/>
  <c r="B42" i="4"/>
  <c r="C42" i="4"/>
  <c r="D42" i="4"/>
  <c r="O23" i="9" l="1"/>
  <c r="O24" i="9"/>
  <c r="O22" i="9"/>
  <c r="O25" i="9"/>
  <c r="E43" i="4"/>
  <c r="Y161" i="9"/>
  <c r="B43" i="4"/>
  <c r="C43" i="4"/>
  <c r="D43" i="4"/>
  <c r="P24" i="9" l="1"/>
  <c r="P23" i="9"/>
  <c r="P22" i="9"/>
  <c r="P25" i="9"/>
  <c r="E44" i="4"/>
  <c r="Z161" i="9"/>
  <c r="C44" i="4"/>
  <c r="D44" i="4"/>
  <c r="B44" i="4"/>
  <c r="Q24" i="9" l="1"/>
  <c r="Q22" i="9"/>
  <c r="Q23" i="9"/>
  <c r="Q25" i="9"/>
  <c r="E45" i="4"/>
  <c r="AA161" i="9"/>
  <c r="D45" i="4"/>
  <c r="B45" i="4"/>
  <c r="C45" i="4"/>
  <c r="R23" i="9" l="1"/>
  <c r="R24" i="9"/>
  <c r="R22" i="9"/>
  <c r="R25" i="9"/>
  <c r="E46" i="4"/>
  <c r="AB161" i="9"/>
  <c r="B46" i="4"/>
  <c r="C46" i="4"/>
  <c r="D46" i="4"/>
  <c r="S23" i="9" l="1"/>
  <c r="S24" i="9"/>
  <c r="S22" i="9"/>
  <c r="S25" i="9"/>
  <c r="E47" i="4"/>
  <c r="AC161" i="9"/>
  <c r="B47" i="4"/>
  <c r="C47" i="4"/>
  <c r="D47" i="4"/>
  <c r="T23" i="9" l="1"/>
  <c r="T24" i="9"/>
  <c r="T22" i="9"/>
  <c r="T25" i="9"/>
  <c r="E48" i="4"/>
  <c r="AD161" i="9"/>
  <c r="C48" i="4"/>
  <c r="D48" i="4"/>
  <c r="B48" i="4"/>
  <c r="U22" i="9" l="1"/>
  <c r="U23" i="9"/>
  <c r="U24" i="9"/>
  <c r="U25" i="9"/>
  <c r="E49" i="4"/>
  <c r="C162" i="9"/>
  <c r="D49" i="4"/>
  <c r="B49" i="4"/>
  <c r="C49" i="4"/>
  <c r="V24" i="9" l="1"/>
  <c r="V23" i="9"/>
  <c r="V22" i="9"/>
  <c r="V25" i="9"/>
  <c r="E50" i="4"/>
  <c r="D162" i="9"/>
  <c r="B50" i="4"/>
  <c r="C50" i="4"/>
  <c r="D50" i="4"/>
  <c r="W23" i="9" l="1"/>
  <c r="W24" i="9"/>
  <c r="W22" i="9"/>
  <c r="W25" i="9"/>
  <c r="E51" i="4"/>
  <c r="E162" i="9"/>
  <c r="B51" i="4"/>
  <c r="C51" i="4"/>
  <c r="D51" i="4"/>
  <c r="X24" i="9" l="1"/>
  <c r="X23" i="9"/>
  <c r="X22" i="9"/>
  <c r="X25" i="9"/>
  <c r="E52" i="4"/>
  <c r="F162" i="9"/>
  <c r="C52" i="4"/>
  <c r="D52" i="4"/>
  <c r="B52" i="4"/>
  <c r="Y22" i="9" l="1"/>
  <c r="Y24" i="9"/>
  <c r="Y23" i="9"/>
  <c r="Y25" i="9"/>
  <c r="E53" i="4"/>
  <c r="G162" i="9"/>
  <c r="D53" i="4"/>
  <c r="B53" i="4"/>
  <c r="C53" i="4"/>
  <c r="Z23" i="9" l="1"/>
  <c r="Z22" i="9"/>
  <c r="Z24" i="9"/>
  <c r="Z25" i="9"/>
  <c r="E54" i="4"/>
  <c r="H162" i="9"/>
  <c r="B54" i="4"/>
  <c r="C54" i="4"/>
  <c r="D54" i="4"/>
  <c r="AA23" i="9" l="1"/>
  <c r="AA24" i="9"/>
  <c r="AA22" i="9"/>
  <c r="AA25" i="9"/>
  <c r="E55" i="4"/>
  <c r="I162" i="9"/>
  <c r="B55" i="4"/>
  <c r="C55" i="4"/>
  <c r="D55" i="4"/>
  <c r="AB24" i="9" l="1"/>
  <c r="AB23" i="9"/>
  <c r="AB22" i="9"/>
  <c r="AB25" i="9"/>
  <c r="E56" i="4"/>
  <c r="J162" i="9"/>
  <c r="C56" i="4"/>
  <c r="D56" i="4"/>
  <c r="B56" i="4"/>
  <c r="AC22" i="9" l="1"/>
  <c r="AC24" i="9"/>
  <c r="AC23" i="9"/>
  <c r="AC25" i="9"/>
  <c r="E57" i="4"/>
  <c r="K162" i="9"/>
  <c r="D57" i="4"/>
  <c r="B57" i="4"/>
  <c r="C57" i="4"/>
  <c r="AD22" i="9" l="1"/>
  <c r="AD24" i="9"/>
  <c r="AD23" i="9"/>
  <c r="AD25" i="9"/>
  <c r="E58" i="4"/>
  <c r="L162" i="9"/>
  <c r="B58" i="4"/>
  <c r="C58" i="4"/>
  <c r="D58" i="4"/>
  <c r="C30" i="9" l="1"/>
  <c r="C29" i="9"/>
  <c r="C28" i="9"/>
  <c r="C31" i="9"/>
  <c r="E59" i="4"/>
  <c r="M162" i="9"/>
  <c r="B59" i="4"/>
  <c r="C59" i="4"/>
  <c r="D59" i="4"/>
  <c r="D30" i="9" l="1"/>
  <c r="D29" i="9"/>
  <c r="D28" i="9"/>
  <c r="D31" i="9"/>
  <c r="E60" i="4"/>
  <c r="N162" i="9"/>
  <c r="C60" i="4"/>
  <c r="D60" i="4"/>
  <c r="B60" i="4"/>
  <c r="E30" i="9" l="1"/>
  <c r="E28" i="9"/>
  <c r="E29" i="9"/>
  <c r="E31" i="9"/>
  <c r="E61" i="4"/>
  <c r="O162" i="9"/>
  <c r="D61" i="4"/>
  <c r="B61" i="4"/>
  <c r="C61" i="4"/>
  <c r="F28" i="9" l="1"/>
  <c r="F30" i="9"/>
  <c r="F29" i="9"/>
  <c r="F31" i="9"/>
  <c r="E62" i="4"/>
  <c r="P162" i="9"/>
  <c r="B62" i="4"/>
  <c r="C62" i="4"/>
  <c r="D62" i="4"/>
  <c r="G30" i="9" l="1"/>
  <c r="G29" i="9"/>
  <c r="G28" i="9"/>
  <c r="G31" i="9"/>
  <c r="E63" i="4"/>
  <c r="Q162" i="9"/>
  <c r="B63" i="4"/>
  <c r="C63" i="4"/>
  <c r="D63" i="4"/>
  <c r="H30" i="9" l="1"/>
  <c r="H29" i="9"/>
  <c r="H28" i="9"/>
  <c r="H31" i="9"/>
  <c r="E64" i="4"/>
  <c r="R162" i="9"/>
  <c r="C64" i="4"/>
  <c r="D64" i="4"/>
  <c r="B64" i="4"/>
  <c r="I28" i="9" l="1"/>
  <c r="I30" i="9"/>
  <c r="I29" i="9"/>
  <c r="I31" i="9"/>
  <c r="E65" i="4"/>
  <c r="S162" i="9"/>
  <c r="D65" i="4"/>
  <c r="B65" i="4"/>
  <c r="C65" i="4"/>
  <c r="J28" i="9" l="1"/>
  <c r="J30" i="9"/>
  <c r="J29" i="9"/>
  <c r="J31" i="9"/>
  <c r="E66" i="4"/>
  <c r="T162" i="9"/>
  <c r="B66" i="4"/>
  <c r="C66" i="4"/>
  <c r="D66" i="4"/>
  <c r="K30" i="9" l="1"/>
  <c r="K29" i="9"/>
  <c r="K28" i="9"/>
  <c r="K31" i="9"/>
  <c r="E67" i="4"/>
  <c r="U162" i="9"/>
  <c r="B67" i="4"/>
  <c r="C67" i="4"/>
  <c r="D67" i="4"/>
  <c r="L29" i="9" l="1"/>
  <c r="L28" i="9"/>
  <c r="L30" i="9"/>
  <c r="L31" i="9"/>
  <c r="E68" i="4"/>
  <c r="V162" i="9"/>
  <c r="C68" i="4"/>
  <c r="D68" i="4"/>
  <c r="B68" i="4"/>
  <c r="M28" i="9" l="1"/>
  <c r="M30" i="9"/>
  <c r="M29" i="9"/>
  <c r="M31" i="9"/>
  <c r="E69" i="4"/>
  <c r="W162" i="9"/>
  <c r="D69" i="4"/>
  <c r="B69" i="4"/>
  <c r="C69" i="4"/>
  <c r="N29" i="9" l="1"/>
  <c r="N30" i="9"/>
  <c r="N28" i="9"/>
  <c r="N31" i="9"/>
  <c r="E70" i="4"/>
  <c r="X162" i="9"/>
  <c r="B70" i="4"/>
  <c r="C70" i="4"/>
  <c r="D70" i="4"/>
  <c r="O30" i="9" l="1"/>
  <c r="O29" i="9"/>
  <c r="O28" i="9"/>
  <c r="O31" i="9"/>
  <c r="E71" i="4"/>
  <c r="Y162" i="9"/>
  <c r="B71" i="4"/>
  <c r="C71" i="4"/>
  <c r="D71" i="4"/>
  <c r="P30" i="9" l="1"/>
  <c r="P29" i="9"/>
  <c r="P28" i="9"/>
  <c r="P31" i="9"/>
  <c r="E72" i="4"/>
  <c r="Z162" i="9"/>
  <c r="C72" i="4"/>
  <c r="D72" i="4"/>
  <c r="B72" i="4"/>
  <c r="Q30" i="9" l="1"/>
  <c r="Q29" i="9"/>
  <c r="Q28" i="9"/>
  <c r="Q31" i="9"/>
  <c r="E73" i="4"/>
  <c r="AA162" i="9"/>
  <c r="D73" i="4"/>
  <c r="B73" i="4"/>
  <c r="C73" i="4"/>
  <c r="R30" i="9" l="1"/>
  <c r="R29" i="9"/>
  <c r="R28" i="9"/>
  <c r="R31" i="9"/>
  <c r="E74" i="4"/>
  <c r="AB162" i="9"/>
  <c r="B74" i="4"/>
  <c r="C74" i="4"/>
  <c r="D74" i="4"/>
  <c r="S30" i="9" l="1"/>
  <c r="S28" i="9"/>
  <c r="S29" i="9"/>
  <c r="S31" i="9"/>
  <c r="E75" i="4"/>
  <c r="AC162" i="9"/>
  <c r="B75" i="4"/>
  <c r="C75" i="4"/>
  <c r="D75" i="4"/>
  <c r="T30" i="9" l="1"/>
  <c r="T29" i="9"/>
  <c r="T28" i="9"/>
  <c r="T31" i="9"/>
  <c r="E76" i="4"/>
  <c r="AD162" i="9"/>
  <c r="C76" i="4"/>
  <c r="D76" i="4"/>
  <c r="B76" i="4"/>
  <c r="U30" i="9" l="1"/>
  <c r="U29" i="9"/>
  <c r="U28" i="9"/>
  <c r="U31" i="9"/>
  <c r="E77" i="4"/>
  <c r="C163" i="9"/>
  <c r="D77" i="4"/>
  <c r="B77" i="4"/>
  <c r="C77" i="4"/>
  <c r="V30" i="9" l="1"/>
  <c r="V29" i="9"/>
  <c r="V28" i="9"/>
  <c r="V31" i="9"/>
  <c r="E78" i="4"/>
  <c r="D163" i="9"/>
  <c r="B78" i="4"/>
  <c r="C78" i="4"/>
  <c r="D78" i="4"/>
  <c r="W30" i="9" l="1"/>
  <c r="W29" i="9"/>
  <c r="W28" i="9"/>
  <c r="W31" i="9"/>
  <c r="E79" i="4"/>
  <c r="E163" i="9"/>
  <c r="B79" i="4"/>
  <c r="C79" i="4"/>
  <c r="D79" i="4"/>
  <c r="X30" i="9" l="1"/>
  <c r="X29" i="9"/>
  <c r="X28" i="9"/>
  <c r="X31" i="9"/>
  <c r="E80" i="4"/>
  <c r="F163" i="9"/>
  <c r="C80" i="4"/>
  <c r="D80" i="4"/>
  <c r="B80" i="4"/>
  <c r="Y28" i="9" l="1"/>
  <c r="Y30" i="9"/>
  <c r="Y29" i="9"/>
  <c r="Y31" i="9"/>
  <c r="E81" i="4"/>
  <c r="G163" i="9"/>
  <c r="D81" i="4"/>
  <c r="B81" i="4"/>
  <c r="C81" i="4"/>
  <c r="Z29" i="9" l="1"/>
  <c r="Z28" i="9"/>
  <c r="Z30" i="9"/>
  <c r="Z31" i="9"/>
  <c r="E82" i="4"/>
  <c r="H163" i="9"/>
  <c r="B82" i="4"/>
  <c r="C82" i="4"/>
  <c r="D82" i="4"/>
  <c r="AA30" i="9" l="1"/>
  <c r="AA28" i="9"/>
  <c r="AA29" i="9"/>
  <c r="AA31" i="9"/>
  <c r="E83" i="4"/>
  <c r="I163" i="9"/>
  <c r="B83" i="4"/>
  <c r="C83" i="4"/>
  <c r="D83" i="4"/>
  <c r="AB30" i="9" l="1"/>
  <c r="AB29" i="9"/>
  <c r="AB28" i="9"/>
  <c r="AB31" i="9"/>
  <c r="E84" i="4"/>
  <c r="J163" i="9"/>
  <c r="C84" i="4"/>
  <c r="D84" i="4"/>
  <c r="B84" i="4"/>
  <c r="AC28" i="9" l="1"/>
  <c r="AC30" i="9"/>
  <c r="AC29" i="9"/>
  <c r="AC31" i="9"/>
  <c r="E85" i="4"/>
  <c r="K163" i="9"/>
  <c r="D85" i="4"/>
  <c r="B85" i="4"/>
  <c r="C85" i="4"/>
  <c r="AD28" i="9" l="1"/>
  <c r="AD29" i="9"/>
  <c r="AD30" i="9"/>
  <c r="AD31" i="9"/>
  <c r="E86" i="4"/>
  <c r="L163" i="9"/>
  <c r="B86" i="4"/>
  <c r="C86" i="4"/>
  <c r="D86" i="4"/>
  <c r="C35" i="9" l="1"/>
  <c r="C34" i="9"/>
  <c r="C36" i="9"/>
  <c r="C37" i="9"/>
  <c r="E87" i="4"/>
  <c r="M163" i="9"/>
  <c r="B87" i="4"/>
  <c r="C87" i="4"/>
  <c r="D87" i="4"/>
  <c r="D36" i="9" l="1"/>
  <c r="D35" i="9"/>
  <c r="D34" i="9"/>
  <c r="D37" i="9"/>
  <c r="E88" i="4"/>
  <c r="N163" i="9"/>
  <c r="C88" i="4"/>
  <c r="D88" i="4"/>
  <c r="B88" i="4"/>
  <c r="E36" i="9" l="1"/>
  <c r="E35" i="9"/>
  <c r="E34" i="9"/>
  <c r="E37" i="9"/>
  <c r="E89" i="4"/>
  <c r="O163" i="9"/>
  <c r="D89" i="4"/>
  <c r="B89" i="4"/>
  <c r="C89" i="4"/>
  <c r="F35" i="9" l="1"/>
  <c r="F36" i="9"/>
  <c r="F34" i="9"/>
  <c r="F37" i="9"/>
  <c r="E90" i="4"/>
  <c r="P163" i="9"/>
  <c r="B90" i="4"/>
  <c r="C90" i="4"/>
  <c r="D90" i="4"/>
  <c r="G36" i="9" l="1"/>
  <c r="G35" i="9"/>
  <c r="G34" i="9"/>
  <c r="G37" i="9"/>
  <c r="E91" i="4"/>
  <c r="Q163" i="9"/>
  <c r="B91" i="4"/>
  <c r="C91" i="4"/>
  <c r="D91" i="4"/>
  <c r="H35" i="9" l="1"/>
  <c r="H34" i="9"/>
  <c r="H36" i="9"/>
  <c r="H37" i="9"/>
  <c r="E92" i="4"/>
  <c r="R163" i="9"/>
  <c r="C92" i="4"/>
  <c r="D92" i="4"/>
  <c r="B92" i="4"/>
  <c r="I36" i="9" l="1"/>
  <c r="I35" i="9"/>
  <c r="I34" i="9"/>
  <c r="I37" i="9"/>
  <c r="E93" i="4"/>
  <c r="S163" i="9"/>
  <c r="D93" i="4"/>
  <c r="B93" i="4"/>
  <c r="C93" i="4"/>
  <c r="J35" i="9" l="1"/>
  <c r="J34" i="9"/>
  <c r="J36" i="9"/>
  <c r="J37" i="9"/>
  <c r="E94" i="4"/>
  <c r="T163" i="9"/>
  <c r="B94" i="4"/>
  <c r="C94" i="4"/>
  <c r="D94" i="4"/>
  <c r="K36" i="9" l="1"/>
  <c r="K35" i="9"/>
  <c r="K34" i="9"/>
  <c r="K37" i="9"/>
  <c r="E95" i="4"/>
  <c r="U163" i="9"/>
  <c r="B95" i="4"/>
  <c r="C95" i="4"/>
  <c r="D95" i="4"/>
  <c r="L35" i="9" l="1"/>
  <c r="L34" i="9"/>
  <c r="L36" i="9"/>
  <c r="L37" i="9"/>
  <c r="E96" i="4"/>
  <c r="V163" i="9"/>
  <c r="C96" i="4"/>
  <c r="D96" i="4"/>
  <c r="B96" i="4"/>
  <c r="M34" i="9" l="1"/>
  <c r="M36" i="9"/>
  <c r="M35" i="9"/>
  <c r="M37" i="9"/>
  <c r="E97" i="4"/>
  <c r="W163" i="9"/>
  <c r="D97" i="4"/>
  <c r="B97" i="4"/>
  <c r="C97" i="4"/>
  <c r="N34" i="9" l="1"/>
  <c r="N35" i="9"/>
  <c r="N36" i="9"/>
  <c r="N37" i="9"/>
  <c r="E98" i="4"/>
  <c r="X163" i="9"/>
  <c r="B98" i="4"/>
  <c r="C98" i="4"/>
  <c r="D98" i="4"/>
  <c r="O36" i="9" l="1"/>
  <c r="O35" i="9"/>
  <c r="O34" i="9"/>
  <c r="O37" i="9"/>
  <c r="E99" i="4"/>
  <c r="Y163" i="9"/>
  <c r="B99" i="4"/>
  <c r="C99" i="4"/>
  <c r="D99" i="4"/>
  <c r="P36" i="9" l="1"/>
  <c r="P35" i="9"/>
  <c r="P34" i="9"/>
  <c r="P37" i="9"/>
  <c r="E100" i="4"/>
  <c r="Z163" i="9"/>
  <c r="C100" i="4"/>
  <c r="D100" i="4"/>
  <c r="B100" i="4"/>
  <c r="Q34" i="9" l="1"/>
  <c r="Q36" i="9"/>
  <c r="Q35" i="9"/>
  <c r="Q37" i="9"/>
  <c r="E101" i="4"/>
  <c r="AA163" i="9"/>
  <c r="D101" i="4"/>
  <c r="B101" i="4"/>
  <c r="C101" i="4"/>
  <c r="R36" i="9" l="1"/>
  <c r="R35" i="9"/>
  <c r="R34" i="9"/>
  <c r="R37" i="9"/>
  <c r="E102" i="4"/>
  <c r="AB163" i="9"/>
  <c r="B102" i="4"/>
  <c r="C102" i="4"/>
  <c r="D102" i="4"/>
  <c r="S36" i="9" l="1"/>
  <c r="S35" i="9"/>
  <c r="S34" i="9"/>
  <c r="S37" i="9"/>
  <c r="E103" i="4"/>
  <c r="AC163" i="9"/>
  <c r="B103" i="4"/>
  <c r="C103" i="4"/>
  <c r="D103" i="4"/>
  <c r="T36" i="9" l="1"/>
  <c r="T35" i="9"/>
  <c r="T34" i="9"/>
  <c r="T37" i="9"/>
  <c r="E104" i="4"/>
  <c r="AD163" i="9"/>
  <c r="C104" i="4"/>
  <c r="D104" i="4"/>
  <c r="B104" i="4"/>
  <c r="U36" i="9" l="1"/>
  <c r="U35" i="9"/>
  <c r="U34" i="9"/>
  <c r="U37" i="9"/>
  <c r="E105" i="4"/>
  <c r="C164" i="9"/>
  <c r="D105" i="4"/>
  <c r="B105" i="4"/>
  <c r="C105" i="4"/>
  <c r="V34" i="9" l="1"/>
  <c r="V35" i="9"/>
  <c r="V36" i="9"/>
  <c r="V37" i="9"/>
  <c r="E106" i="4"/>
  <c r="D164" i="9"/>
  <c r="B106" i="4"/>
  <c r="C106" i="4"/>
  <c r="D106" i="4"/>
  <c r="W36" i="9" l="1"/>
  <c r="W34" i="9"/>
  <c r="W35" i="9"/>
  <c r="W37" i="9"/>
  <c r="E107" i="4"/>
  <c r="E164" i="9"/>
  <c r="B107" i="4"/>
  <c r="C107" i="4"/>
  <c r="D107" i="4"/>
  <c r="X34" i="9" l="1"/>
  <c r="X36" i="9"/>
  <c r="X35" i="9"/>
  <c r="X37" i="9"/>
  <c r="E108" i="4"/>
  <c r="F164" i="9"/>
  <c r="C108" i="4"/>
  <c r="D108" i="4"/>
  <c r="B108" i="4"/>
  <c r="Y35" i="9" l="1"/>
  <c r="Y34" i="9"/>
  <c r="Y36" i="9"/>
  <c r="Y37" i="9"/>
  <c r="E109" i="4"/>
  <c r="G164" i="9"/>
  <c r="D109" i="4"/>
  <c r="B109" i="4"/>
  <c r="C109" i="4"/>
  <c r="Z36" i="9" l="1"/>
  <c r="Z35" i="9"/>
  <c r="Z34" i="9"/>
  <c r="Z37" i="9"/>
  <c r="E110" i="4"/>
  <c r="H164" i="9"/>
  <c r="B110" i="4"/>
  <c r="C110" i="4"/>
  <c r="D110" i="4"/>
  <c r="AA36" i="9" l="1"/>
  <c r="AA34" i="9"/>
  <c r="AA35" i="9"/>
  <c r="AA37" i="9"/>
  <c r="E111" i="4"/>
  <c r="I164" i="9"/>
  <c r="B111" i="4"/>
  <c r="C111" i="4"/>
  <c r="D111" i="4"/>
  <c r="AB34" i="9" l="1"/>
  <c r="AB36" i="9"/>
  <c r="AB35" i="9"/>
  <c r="AB37" i="9"/>
  <c r="E112" i="4"/>
  <c r="J164" i="9"/>
  <c r="C112" i="4"/>
  <c r="D112" i="4"/>
  <c r="B112" i="4"/>
  <c r="AC36" i="9" l="1"/>
  <c r="AC34" i="9"/>
  <c r="AC35" i="9"/>
  <c r="AC37" i="9"/>
  <c r="E113" i="4"/>
  <c r="K164" i="9"/>
  <c r="D113" i="4"/>
  <c r="B113" i="4"/>
  <c r="C113" i="4"/>
  <c r="AD36" i="9" l="1"/>
  <c r="AD35" i="9"/>
  <c r="AD34" i="9"/>
  <c r="AD37" i="9"/>
  <c r="E114" i="4"/>
  <c r="L164" i="9"/>
  <c r="B114" i="4"/>
  <c r="C114" i="4"/>
  <c r="D114" i="4"/>
  <c r="C42" i="9" l="1"/>
  <c r="C40" i="9"/>
  <c r="C41" i="9"/>
  <c r="C43" i="9"/>
  <c r="E115" i="4"/>
  <c r="M164" i="9"/>
  <c r="B115" i="4"/>
  <c r="C115" i="4"/>
  <c r="D115" i="4"/>
  <c r="D42" i="9" l="1"/>
  <c r="D43" i="9"/>
  <c r="E116" i="4"/>
  <c r="N164" i="9"/>
  <c r="C116" i="4"/>
  <c r="D116" i="4"/>
  <c r="B116" i="4"/>
  <c r="E42" i="9" l="1"/>
  <c r="E43" i="9"/>
  <c r="E117" i="4"/>
  <c r="O164" i="9"/>
  <c r="D117" i="4"/>
  <c r="B117" i="4"/>
  <c r="C117" i="4"/>
  <c r="F42" i="9" l="1"/>
  <c r="F43" i="9"/>
  <c r="E118" i="4"/>
  <c r="P164" i="9"/>
  <c r="B118" i="4"/>
  <c r="C118" i="4"/>
  <c r="D118" i="4"/>
  <c r="G42" i="9" l="1"/>
  <c r="G43" i="9"/>
  <c r="E119" i="4"/>
  <c r="Q164" i="9"/>
  <c r="B119" i="4"/>
  <c r="C119" i="4"/>
  <c r="D119" i="4"/>
  <c r="H42" i="9" l="1"/>
  <c r="H43" i="9"/>
  <c r="E120" i="4"/>
  <c r="R164" i="9"/>
  <c r="C120" i="4"/>
  <c r="D120" i="4"/>
  <c r="B120" i="4"/>
  <c r="I42" i="9" l="1"/>
  <c r="I43" i="9"/>
  <c r="E121" i="4"/>
  <c r="S164" i="9"/>
  <c r="D121" i="4"/>
  <c r="B121" i="4"/>
  <c r="C121" i="4"/>
  <c r="J42" i="9" l="1"/>
  <c r="J43" i="9"/>
  <c r="E122" i="4"/>
  <c r="T164" i="9"/>
  <c r="B122" i="4"/>
  <c r="C122" i="4"/>
  <c r="D122" i="4"/>
  <c r="K42" i="9" l="1"/>
  <c r="K43" i="9"/>
  <c r="E123" i="4"/>
  <c r="U164" i="9"/>
  <c r="B123" i="4"/>
  <c r="C123" i="4"/>
  <c r="D123" i="4"/>
  <c r="L42" i="9" l="1"/>
  <c r="L43" i="9"/>
  <c r="E124" i="4"/>
  <c r="V164" i="9"/>
  <c r="C124" i="4"/>
  <c r="D124" i="4"/>
  <c r="B124" i="4"/>
  <c r="M42" i="9" l="1"/>
  <c r="M43" i="9"/>
  <c r="E125" i="4"/>
  <c r="W164" i="9"/>
  <c r="D125" i="4"/>
  <c r="B125" i="4"/>
  <c r="C125" i="4"/>
  <c r="N42" i="9" l="1"/>
  <c r="N43" i="9"/>
  <c r="E126" i="4"/>
  <c r="X164" i="9"/>
  <c r="B126" i="4"/>
  <c r="C126" i="4"/>
  <c r="D126" i="4"/>
  <c r="O42" i="9" l="1"/>
  <c r="O43" i="9"/>
  <c r="E127" i="4"/>
  <c r="Y164" i="9"/>
  <c r="B127" i="4"/>
  <c r="C127" i="4"/>
  <c r="D127" i="4"/>
  <c r="P42" i="9" l="1"/>
  <c r="P43" i="9"/>
  <c r="E128" i="4"/>
  <c r="Z164" i="9"/>
  <c r="C128" i="4"/>
  <c r="D128" i="4"/>
  <c r="B128" i="4"/>
  <c r="Q42" i="9" l="1"/>
  <c r="Q43" i="9"/>
  <c r="E129" i="4"/>
  <c r="AA164" i="9"/>
  <c r="D129" i="4"/>
  <c r="B129" i="4"/>
  <c r="C129" i="4"/>
  <c r="R42" i="9" l="1"/>
  <c r="R43" i="9"/>
  <c r="E130" i="4"/>
  <c r="AB164" i="9"/>
  <c r="B130" i="4"/>
  <c r="C130" i="4"/>
  <c r="D130" i="4"/>
  <c r="S42" i="9" l="1"/>
  <c r="S43" i="9"/>
  <c r="E131" i="4"/>
  <c r="AC164" i="9"/>
  <c r="B131" i="4"/>
  <c r="C131" i="4"/>
  <c r="D131" i="4"/>
  <c r="T42" i="9" l="1"/>
  <c r="T43" i="9"/>
  <c r="E132" i="4"/>
  <c r="AD164" i="9"/>
  <c r="C132" i="4"/>
  <c r="D132" i="4"/>
  <c r="B132" i="4"/>
  <c r="U42" i="9" l="1"/>
  <c r="U43" i="9"/>
  <c r="E133" i="4"/>
  <c r="C165" i="9"/>
  <c r="D133" i="4"/>
  <c r="B133" i="4"/>
  <c r="C133" i="4"/>
  <c r="V42" i="9" l="1"/>
  <c r="V43" i="9"/>
  <c r="E134" i="4"/>
  <c r="D165" i="9"/>
  <c r="B134" i="4"/>
  <c r="C134" i="4"/>
  <c r="D134" i="4"/>
  <c r="W42" i="9" l="1"/>
  <c r="W43" i="9"/>
  <c r="E135" i="4"/>
  <c r="E165" i="9"/>
  <c r="B135" i="4"/>
  <c r="C135" i="4"/>
  <c r="D135" i="4"/>
  <c r="X42" i="9" l="1"/>
  <c r="X43" i="9"/>
  <c r="E136" i="4"/>
  <c r="F165" i="9"/>
  <c r="C136" i="4"/>
  <c r="D136" i="4"/>
  <c r="B136" i="4"/>
  <c r="Y42" i="9" l="1"/>
  <c r="Y43" i="9"/>
  <c r="E137" i="4"/>
  <c r="G165" i="9"/>
  <c r="D137" i="4"/>
  <c r="B137" i="4"/>
  <c r="C137" i="4"/>
  <c r="Z42" i="9" l="1"/>
  <c r="Z43" i="9"/>
  <c r="E138" i="4"/>
  <c r="H165" i="9"/>
  <c r="B138" i="4"/>
  <c r="C138" i="4"/>
  <c r="D138" i="4"/>
  <c r="AA42" i="9" l="1"/>
  <c r="AA43" i="9"/>
  <c r="E139" i="4"/>
  <c r="I165" i="9"/>
  <c r="B139" i="4"/>
  <c r="C139" i="4"/>
  <c r="D139" i="4"/>
  <c r="AB42" i="9" l="1"/>
  <c r="AB43" i="9"/>
  <c r="E140" i="4"/>
  <c r="J165" i="9"/>
  <c r="C140" i="4"/>
  <c r="D140" i="4"/>
  <c r="B140" i="4"/>
  <c r="AC42" i="9" l="1"/>
  <c r="AC43" i="9"/>
  <c r="E141" i="4"/>
  <c r="K165" i="9"/>
  <c r="D141" i="4"/>
  <c r="B141" i="4"/>
  <c r="C141" i="4"/>
  <c r="AD42" i="9" l="1"/>
  <c r="AD43" i="9"/>
  <c r="E142" i="4"/>
  <c r="L165" i="9"/>
  <c r="B142" i="4"/>
  <c r="C142" i="4"/>
  <c r="D142" i="4"/>
  <c r="C48" i="9" l="1"/>
  <c r="C46" i="9"/>
  <c r="C47" i="9"/>
  <c r="C49" i="9"/>
  <c r="E143" i="4"/>
  <c r="M165" i="9"/>
  <c r="B143" i="4"/>
  <c r="C143" i="4"/>
  <c r="D143" i="4"/>
  <c r="D48" i="9" l="1"/>
  <c r="D49" i="9"/>
  <c r="E144" i="4"/>
  <c r="N165" i="9"/>
  <c r="C144" i="4"/>
  <c r="D144" i="4"/>
  <c r="B144" i="4"/>
  <c r="E48" i="9" l="1"/>
  <c r="E49" i="9"/>
  <c r="E145" i="4"/>
  <c r="O165" i="9"/>
  <c r="D145" i="4"/>
  <c r="B145" i="4"/>
  <c r="C145" i="4"/>
  <c r="F48" i="9" l="1"/>
  <c r="F49" i="9"/>
  <c r="E146" i="4"/>
  <c r="P165" i="9"/>
  <c r="B146" i="4"/>
  <c r="C146" i="4"/>
  <c r="D146" i="4"/>
  <c r="G48" i="9" l="1"/>
  <c r="G49" i="9"/>
  <c r="E147" i="4"/>
  <c r="Q165" i="9"/>
  <c r="B147" i="4"/>
  <c r="C147" i="4"/>
  <c r="D147" i="4"/>
  <c r="H48" i="9" l="1"/>
  <c r="H49" i="9"/>
  <c r="E148" i="4"/>
  <c r="R165" i="9"/>
  <c r="C148" i="4"/>
  <c r="D148" i="4"/>
  <c r="B148" i="4"/>
  <c r="I48" i="9" l="1"/>
  <c r="I49" i="9"/>
  <c r="E149" i="4"/>
  <c r="S165" i="9"/>
  <c r="D149" i="4"/>
  <c r="B149" i="4"/>
  <c r="C149" i="4"/>
  <c r="J48" i="9" l="1"/>
  <c r="J49" i="9"/>
  <c r="E150" i="4"/>
  <c r="T165" i="9"/>
  <c r="B150" i="4"/>
  <c r="C150" i="4"/>
  <c r="D150" i="4"/>
  <c r="K48" i="9" l="1"/>
  <c r="K49" i="9"/>
  <c r="E151" i="4"/>
  <c r="U165" i="9"/>
  <c r="B151" i="4"/>
  <c r="C151" i="4"/>
  <c r="D151" i="4"/>
  <c r="L48" i="9" l="1"/>
  <c r="L49" i="9"/>
  <c r="E152" i="4"/>
  <c r="V165" i="9"/>
  <c r="C152" i="4"/>
  <c r="D152" i="4"/>
  <c r="B152" i="4"/>
  <c r="M48" i="9" l="1"/>
  <c r="M49" i="9"/>
  <c r="E153" i="4"/>
  <c r="W165" i="9"/>
  <c r="D153" i="4"/>
  <c r="B153" i="4"/>
  <c r="C153" i="4"/>
  <c r="N48" i="9" l="1"/>
  <c r="N49" i="9"/>
  <c r="E154" i="4"/>
  <c r="X165" i="9"/>
  <c r="B154" i="4"/>
  <c r="C154" i="4"/>
  <c r="D154" i="4"/>
  <c r="O48" i="9" l="1"/>
  <c r="O49" i="9"/>
  <c r="E155" i="4"/>
  <c r="Y165" i="9"/>
  <c r="B155" i="4"/>
  <c r="C155" i="4"/>
  <c r="D155" i="4"/>
  <c r="P48" i="9" l="1"/>
  <c r="P49" i="9"/>
  <c r="E156" i="4"/>
  <c r="Z165" i="9"/>
  <c r="C156" i="4"/>
  <c r="D156" i="4"/>
  <c r="B156" i="4"/>
  <c r="Q48" i="9" l="1"/>
  <c r="Q49" i="9"/>
  <c r="E157" i="4"/>
  <c r="AA165" i="9"/>
  <c r="D157" i="4"/>
  <c r="B157" i="4"/>
  <c r="C157" i="4"/>
  <c r="R48" i="9" l="1"/>
  <c r="R49" i="9"/>
  <c r="E158" i="4"/>
  <c r="AB165" i="9"/>
  <c r="B158" i="4"/>
  <c r="C158" i="4"/>
  <c r="D158" i="4"/>
  <c r="S48" i="9" l="1"/>
  <c r="S49" i="9"/>
  <c r="E159" i="4"/>
  <c r="AC165" i="9"/>
  <c r="B159" i="4"/>
  <c r="C159" i="4"/>
  <c r="D159" i="4"/>
  <c r="T48" i="9" l="1"/>
  <c r="T49" i="9"/>
  <c r="E160" i="4"/>
  <c r="AD165" i="9"/>
  <c r="C160" i="4"/>
  <c r="D160" i="4"/>
  <c r="B160" i="4"/>
  <c r="U48" i="9" l="1"/>
  <c r="U49" i="9"/>
  <c r="E161" i="4"/>
  <c r="C166" i="9"/>
  <c r="D161" i="4"/>
  <c r="B161" i="4"/>
  <c r="C161" i="4"/>
  <c r="V48" i="9" l="1"/>
  <c r="V49" i="9"/>
  <c r="E162" i="4"/>
  <c r="D166" i="9"/>
  <c r="B162" i="4"/>
  <c r="C162" i="4"/>
  <c r="D162" i="4"/>
  <c r="W48" i="9" l="1"/>
  <c r="W49" i="9"/>
  <c r="E163" i="4"/>
  <c r="E166" i="9"/>
  <c r="B163" i="4"/>
  <c r="C163" i="4"/>
  <c r="D163" i="4"/>
  <c r="X48" i="9" l="1"/>
  <c r="X49" i="9"/>
  <c r="E164" i="4"/>
  <c r="F166" i="9"/>
  <c r="C164" i="4"/>
  <c r="D164" i="4"/>
  <c r="B164" i="4"/>
  <c r="Y48" i="9" l="1"/>
  <c r="Y49" i="9"/>
  <c r="E165" i="4"/>
  <c r="G166" i="9"/>
  <c r="D165" i="4"/>
  <c r="B165" i="4"/>
  <c r="C165" i="4"/>
  <c r="Z48" i="9" l="1"/>
  <c r="Z49" i="9"/>
  <c r="E166" i="4"/>
  <c r="H166" i="9"/>
  <c r="B166" i="4"/>
  <c r="C166" i="4"/>
  <c r="D166" i="4"/>
  <c r="AA48" i="9" l="1"/>
  <c r="AA49" i="9"/>
  <c r="E167" i="4"/>
  <c r="I166" i="9"/>
  <c r="B167" i="4"/>
  <c r="C167" i="4"/>
  <c r="D167" i="4"/>
  <c r="AB48" i="9" l="1"/>
  <c r="AB49" i="9"/>
  <c r="E168" i="4"/>
  <c r="J166" i="9"/>
  <c r="C168" i="4"/>
  <c r="D168" i="4"/>
  <c r="B168" i="4"/>
  <c r="AC48" i="9" l="1"/>
  <c r="AC49" i="9"/>
  <c r="E169" i="4"/>
  <c r="K166" i="9"/>
  <c r="D169" i="4"/>
  <c r="B169" i="4"/>
  <c r="C169" i="4"/>
  <c r="AD48" i="9" l="1"/>
  <c r="AD49" i="9"/>
  <c r="E170" i="4"/>
  <c r="L166" i="9"/>
  <c r="B170" i="4"/>
  <c r="C170" i="4"/>
  <c r="D170" i="4"/>
  <c r="C54" i="9" l="1"/>
  <c r="C53" i="9"/>
  <c r="C52" i="9"/>
  <c r="C55" i="9"/>
  <c r="E171" i="4"/>
  <c r="M166" i="9"/>
  <c r="B171" i="4"/>
  <c r="C171" i="4"/>
  <c r="D171" i="4"/>
  <c r="D54" i="9" l="1"/>
  <c r="D55" i="9"/>
  <c r="E172" i="4"/>
  <c r="N166" i="9"/>
  <c r="C172" i="4"/>
  <c r="D172" i="4"/>
  <c r="B172" i="4"/>
  <c r="E54" i="9" l="1"/>
  <c r="E55" i="9"/>
  <c r="E173" i="4"/>
  <c r="O166" i="9"/>
  <c r="D173" i="4"/>
  <c r="B173" i="4"/>
  <c r="C173" i="4"/>
  <c r="F54" i="9" l="1"/>
  <c r="F55" i="9"/>
  <c r="E174" i="4"/>
  <c r="P166" i="9"/>
  <c r="B174" i="4"/>
  <c r="C174" i="4"/>
  <c r="D174" i="4"/>
  <c r="G54" i="9" l="1"/>
  <c r="G55" i="9"/>
  <c r="E175" i="4"/>
  <c r="Q166" i="9"/>
  <c r="B175" i="4"/>
  <c r="C175" i="4"/>
  <c r="D175" i="4"/>
  <c r="H54" i="9" l="1"/>
  <c r="H55" i="9"/>
  <c r="E176" i="4"/>
  <c r="R166" i="9"/>
  <c r="C176" i="4"/>
  <c r="D176" i="4"/>
  <c r="B176" i="4"/>
  <c r="I54" i="9" l="1"/>
  <c r="I55" i="9"/>
  <c r="E177" i="4"/>
  <c r="S166" i="9"/>
  <c r="D177" i="4"/>
  <c r="B177" i="4"/>
  <c r="C177" i="4"/>
  <c r="J54" i="9" l="1"/>
  <c r="J55" i="9"/>
  <c r="E178" i="4"/>
  <c r="T166" i="9"/>
  <c r="B178" i="4"/>
  <c r="C178" i="4"/>
  <c r="D178" i="4"/>
  <c r="K54" i="9" l="1"/>
  <c r="K55" i="9"/>
  <c r="E179" i="4"/>
  <c r="U166" i="9"/>
  <c r="B179" i="4"/>
  <c r="C179" i="4"/>
  <c r="D179" i="4"/>
  <c r="L54" i="9" l="1"/>
  <c r="L55" i="9"/>
  <c r="E180" i="4"/>
  <c r="V166" i="9"/>
  <c r="C180" i="4"/>
  <c r="D180" i="4"/>
  <c r="B180" i="4"/>
  <c r="M54" i="9" l="1"/>
  <c r="M55" i="9"/>
  <c r="E181" i="4"/>
  <c r="W166" i="9"/>
  <c r="D181" i="4"/>
  <c r="B181" i="4"/>
  <c r="C181" i="4"/>
  <c r="N54" i="9" l="1"/>
  <c r="N55" i="9"/>
  <c r="E182" i="4"/>
  <c r="X166" i="9"/>
  <c r="B182" i="4"/>
  <c r="C182" i="4"/>
  <c r="D182" i="4"/>
  <c r="O54" i="9" l="1"/>
  <c r="O55" i="9"/>
  <c r="E183" i="4"/>
  <c r="Y166" i="9"/>
  <c r="B183" i="4"/>
  <c r="C183" i="4"/>
  <c r="D183" i="4"/>
  <c r="P54" i="9" l="1"/>
  <c r="P55" i="9"/>
  <c r="E184" i="4"/>
  <c r="Z166" i="9"/>
  <c r="C184" i="4"/>
  <c r="D184" i="4"/>
  <c r="B184" i="4"/>
  <c r="Q54" i="9" l="1"/>
  <c r="Q55" i="9"/>
  <c r="E185" i="4"/>
  <c r="AA166" i="9"/>
  <c r="D185" i="4"/>
  <c r="B185" i="4"/>
  <c r="C185" i="4"/>
  <c r="R54" i="9" l="1"/>
  <c r="R55" i="9"/>
  <c r="E186" i="4"/>
  <c r="AB166" i="9"/>
  <c r="B186" i="4"/>
  <c r="C186" i="4"/>
  <c r="D186" i="4"/>
  <c r="S54" i="9" l="1"/>
  <c r="S55" i="9"/>
  <c r="E187" i="4"/>
  <c r="AC166" i="9"/>
  <c r="B187" i="4"/>
  <c r="C187" i="4"/>
  <c r="D187" i="4"/>
  <c r="T54" i="9" l="1"/>
  <c r="T55" i="9"/>
  <c r="E188" i="4"/>
  <c r="AD166" i="9"/>
  <c r="C188" i="4"/>
  <c r="D188" i="4"/>
  <c r="B188" i="4"/>
  <c r="U54" i="9" l="1"/>
  <c r="U55" i="9"/>
  <c r="E189" i="4"/>
  <c r="C167" i="9"/>
  <c r="D189" i="4"/>
  <c r="B189" i="4"/>
  <c r="C189" i="4"/>
  <c r="V54" i="9" l="1"/>
  <c r="V55" i="9"/>
  <c r="E190" i="4"/>
  <c r="D167" i="9"/>
  <c r="B190" i="4"/>
  <c r="C190" i="4"/>
  <c r="D190" i="4"/>
  <c r="W54" i="9" l="1"/>
  <c r="W55" i="9"/>
  <c r="E191" i="4"/>
  <c r="E167" i="9"/>
  <c r="B191" i="4"/>
  <c r="C191" i="4"/>
  <c r="D191" i="4"/>
  <c r="X54" i="9" l="1"/>
  <c r="X55" i="9"/>
  <c r="E192" i="4"/>
  <c r="F167" i="9"/>
  <c r="C192" i="4"/>
  <c r="D192" i="4"/>
  <c r="B192" i="4"/>
  <c r="Y54" i="9" l="1"/>
  <c r="Y55" i="9"/>
  <c r="E193" i="4"/>
  <c r="G167" i="9"/>
  <c r="D193" i="4"/>
  <c r="B193" i="4"/>
  <c r="C193" i="4"/>
  <c r="Z54" i="9" l="1"/>
  <c r="Z55" i="9"/>
  <c r="E194" i="4"/>
  <c r="H167" i="9"/>
  <c r="B194" i="4"/>
  <c r="C194" i="4"/>
  <c r="D194" i="4"/>
  <c r="AA54" i="9" l="1"/>
  <c r="AA55" i="9"/>
  <c r="E195" i="4"/>
  <c r="I167" i="9"/>
  <c r="B195" i="4"/>
  <c r="C195" i="4"/>
  <c r="D195" i="4"/>
  <c r="AB54" i="9" l="1"/>
  <c r="AB55" i="9"/>
  <c r="E196" i="4"/>
  <c r="J167" i="9"/>
  <c r="C196" i="4"/>
  <c r="D196" i="4"/>
  <c r="B196" i="4"/>
  <c r="AC54" i="9" l="1"/>
  <c r="AC55" i="9"/>
  <c r="E197" i="4"/>
  <c r="K167" i="9"/>
  <c r="D197" i="4"/>
  <c r="B197" i="4"/>
  <c r="C197" i="4"/>
  <c r="AD54" i="9" l="1"/>
  <c r="AD55" i="9"/>
  <c r="E198" i="4"/>
  <c r="L167" i="9"/>
  <c r="B198" i="4"/>
  <c r="C198" i="4"/>
  <c r="D198" i="4"/>
  <c r="C60" i="9" l="1"/>
  <c r="C59" i="9"/>
  <c r="C58" i="9"/>
  <c r="C61" i="9"/>
  <c r="E199" i="4"/>
  <c r="M167" i="9"/>
  <c r="B199" i="4"/>
  <c r="C199" i="4"/>
  <c r="D199" i="4"/>
  <c r="D60" i="9" l="1"/>
  <c r="D61" i="9"/>
  <c r="E200" i="4"/>
  <c r="N167" i="9"/>
  <c r="C200" i="4"/>
  <c r="D200" i="4"/>
  <c r="B200" i="4"/>
  <c r="E60" i="9" l="1"/>
  <c r="E61" i="9"/>
  <c r="E201" i="4"/>
  <c r="O167" i="9"/>
  <c r="D201" i="4"/>
  <c r="B201" i="4"/>
  <c r="C201" i="4"/>
  <c r="F60" i="9" l="1"/>
  <c r="F61" i="9"/>
  <c r="E202" i="4"/>
  <c r="P167" i="9"/>
  <c r="B202" i="4"/>
  <c r="C202" i="4"/>
  <c r="D202" i="4"/>
  <c r="G60" i="9" l="1"/>
  <c r="G61" i="9"/>
  <c r="E203" i="4"/>
  <c r="Q167" i="9"/>
  <c r="AE138" i="3"/>
  <c r="B203" i="4"/>
  <c r="C203" i="4"/>
  <c r="D203" i="4"/>
  <c r="H60" i="9" l="1"/>
  <c r="H61" i="9"/>
  <c r="E204" i="4"/>
  <c r="R167" i="9"/>
  <c r="C204" i="4"/>
  <c r="D204" i="4"/>
  <c r="B204" i="4"/>
  <c r="I60" i="9" l="1"/>
  <c r="I61" i="9"/>
  <c r="E205" i="4"/>
  <c r="S167" i="9"/>
  <c r="D205" i="4"/>
  <c r="B205" i="4"/>
  <c r="C205" i="4"/>
  <c r="J60" i="9" l="1"/>
  <c r="J61" i="9"/>
  <c r="E206" i="4"/>
  <c r="T167" i="9"/>
  <c r="B206" i="4"/>
  <c r="C206" i="4"/>
  <c r="D206" i="4"/>
  <c r="K60" i="9" l="1"/>
  <c r="K61" i="9"/>
  <c r="E207" i="4"/>
  <c r="U167" i="9"/>
  <c r="B207" i="4"/>
  <c r="C207" i="4"/>
  <c r="D207" i="4"/>
  <c r="L60" i="9" l="1"/>
  <c r="L61" i="9"/>
  <c r="E208" i="4"/>
  <c r="V167" i="9"/>
  <c r="C208" i="4"/>
  <c r="D208" i="4"/>
  <c r="B208" i="4"/>
  <c r="M60" i="9" l="1"/>
  <c r="M61" i="9"/>
  <c r="E209" i="4"/>
  <c r="W167" i="9"/>
  <c r="D209" i="4"/>
  <c r="B209" i="4"/>
  <c r="C209" i="4"/>
  <c r="N60" i="9" l="1"/>
  <c r="N61" i="9"/>
  <c r="E210" i="4"/>
  <c r="X167" i="9"/>
  <c r="B210" i="4"/>
  <c r="C210" i="4"/>
  <c r="D210" i="4"/>
  <c r="O60" i="9" l="1"/>
  <c r="O61" i="9"/>
  <c r="E211" i="4"/>
  <c r="Y167" i="9"/>
  <c r="B211" i="4"/>
  <c r="C211" i="4"/>
  <c r="D211" i="4"/>
  <c r="P60" i="9" l="1"/>
  <c r="P61" i="9"/>
  <c r="E212" i="4"/>
  <c r="Z167" i="9"/>
  <c r="C212" i="4"/>
  <c r="D212" i="4"/>
  <c r="B212" i="4"/>
  <c r="Q60" i="9" l="1"/>
  <c r="Q61" i="9"/>
  <c r="E213" i="4"/>
  <c r="AA167" i="9"/>
  <c r="D213" i="4"/>
  <c r="B213" i="4"/>
  <c r="C213" i="4"/>
  <c r="R60" i="9" l="1"/>
  <c r="R61" i="9"/>
  <c r="E214" i="4"/>
  <c r="AB167" i="9"/>
  <c r="B214" i="4"/>
  <c r="C214" i="4"/>
  <c r="D214" i="4"/>
  <c r="S60" i="9" l="1"/>
  <c r="S61" i="9"/>
  <c r="E215" i="4"/>
  <c r="AC167" i="9"/>
  <c r="B215" i="4"/>
  <c r="C215" i="4"/>
  <c r="D215" i="4"/>
  <c r="T60" i="9" l="1"/>
  <c r="T61" i="9"/>
  <c r="E216" i="4"/>
  <c r="AD167" i="9"/>
  <c r="C216" i="4"/>
  <c r="D216" i="4"/>
  <c r="B216" i="4"/>
  <c r="U60" i="9" l="1"/>
  <c r="U61" i="9"/>
  <c r="E217" i="4"/>
  <c r="C168" i="9"/>
  <c r="AE137" i="3"/>
  <c r="AE139" i="3" s="1"/>
  <c r="AE140" i="3" s="1"/>
  <c r="AE142" i="3" s="1"/>
  <c r="D217" i="4"/>
  <c r="B217" i="4"/>
  <c r="C217" i="4"/>
  <c r="V60" i="9" l="1"/>
  <c r="V61" i="9"/>
  <c r="E218" i="4"/>
  <c r="D168" i="9"/>
  <c r="B218" i="4"/>
  <c r="C218" i="4"/>
  <c r="D218" i="4"/>
  <c r="W60" i="9" l="1"/>
  <c r="W61" i="9"/>
  <c r="E219" i="4"/>
  <c r="E168" i="9"/>
  <c r="B219" i="4"/>
  <c r="C219" i="4"/>
  <c r="D219" i="4"/>
  <c r="X60" i="9" l="1"/>
  <c r="X61" i="9"/>
  <c r="E220" i="4"/>
  <c r="F168" i="9"/>
  <c r="C220" i="4"/>
  <c r="D220" i="4"/>
  <c r="B220" i="4"/>
  <c r="Y60" i="9" l="1"/>
  <c r="Y61" i="9"/>
  <c r="E221" i="4"/>
  <c r="G168" i="9"/>
  <c r="D221" i="4"/>
  <c r="B221" i="4"/>
  <c r="C221" i="4"/>
  <c r="Z60" i="9" l="1"/>
  <c r="Z61" i="9"/>
  <c r="E222" i="4"/>
  <c r="H168" i="9"/>
  <c r="B222" i="4"/>
  <c r="C222" i="4"/>
  <c r="D222" i="4"/>
  <c r="AA60" i="9" l="1"/>
  <c r="AA61" i="9"/>
  <c r="E223" i="4"/>
  <c r="I168" i="9"/>
  <c r="B223" i="4"/>
  <c r="C223" i="4"/>
  <c r="D223" i="4"/>
  <c r="AB60" i="9" l="1"/>
  <c r="AB61" i="9"/>
  <c r="E224" i="4"/>
  <c r="J168" i="9"/>
  <c r="C224" i="4"/>
  <c r="D224" i="4"/>
  <c r="B224" i="4"/>
  <c r="AC60" i="9" l="1"/>
  <c r="AC61" i="9"/>
  <c r="E225" i="4"/>
  <c r="K168" i="9"/>
  <c r="D225" i="4"/>
  <c r="B225" i="4"/>
  <c r="C225" i="4"/>
  <c r="AD60" i="9" l="1"/>
  <c r="AD61" i="9"/>
  <c r="E226" i="4"/>
  <c r="L168" i="9"/>
  <c r="B226" i="4"/>
  <c r="C226" i="4"/>
  <c r="D226" i="4"/>
  <c r="C66" i="9" l="1"/>
  <c r="C65" i="9"/>
  <c r="C64" i="9"/>
  <c r="C67" i="9"/>
  <c r="E227" i="4"/>
  <c r="M168" i="9"/>
  <c r="B227" i="4"/>
  <c r="C227" i="4"/>
  <c r="D227" i="4"/>
  <c r="D66" i="9" l="1"/>
  <c r="D67" i="9"/>
  <c r="E228" i="4"/>
  <c r="N168" i="9"/>
  <c r="C228" i="4"/>
  <c r="D228" i="4"/>
  <c r="B228" i="4"/>
  <c r="E66" i="9" l="1"/>
  <c r="E67" i="9"/>
  <c r="E229" i="4"/>
  <c r="O168" i="9"/>
  <c r="D229" i="4"/>
  <c r="B229" i="4"/>
  <c r="C229" i="4"/>
  <c r="F66" i="9" l="1"/>
  <c r="F67" i="9"/>
  <c r="E230" i="4"/>
  <c r="P168" i="9"/>
  <c r="B230" i="4"/>
  <c r="C230" i="4"/>
  <c r="D230" i="4"/>
  <c r="G66" i="9" l="1"/>
  <c r="G67" i="9"/>
  <c r="E231" i="4"/>
  <c r="Q168" i="9"/>
  <c r="B231" i="4"/>
  <c r="C231" i="4"/>
  <c r="D231" i="4"/>
  <c r="H66" i="9" l="1"/>
  <c r="H67" i="9"/>
  <c r="E232" i="4"/>
  <c r="R168" i="9"/>
  <c r="C232" i="4"/>
  <c r="D232" i="4"/>
  <c r="B232" i="4"/>
  <c r="I66" i="9" l="1"/>
  <c r="I67" i="9"/>
  <c r="E233" i="4"/>
  <c r="S168" i="9"/>
  <c r="D233" i="4"/>
  <c r="B233" i="4"/>
  <c r="C233" i="4"/>
  <c r="J66" i="9" l="1"/>
  <c r="J67" i="9"/>
  <c r="E234" i="4"/>
  <c r="T168" i="9"/>
  <c r="B234" i="4"/>
  <c r="C234" i="4"/>
  <c r="D234" i="4"/>
  <c r="K66" i="9" l="1"/>
  <c r="K67" i="9"/>
  <c r="E235" i="4"/>
  <c r="U168" i="9"/>
  <c r="B235" i="4"/>
  <c r="C235" i="4"/>
  <c r="D235" i="4"/>
  <c r="L66" i="9" l="1"/>
  <c r="L67" i="9"/>
  <c r="E236" i="4"/>
  <c r="V168" i="9"/>
  <c r="C236" i="4"/>
  <c r="D236" i="4"/>
  <c r="B236" i="4"/>
  <c r="M66" i="9" l="1"/>
  <c r="M67" i="9"/>
  <c r="E237" i="4"/>
  <c r="W168" i="9"/>
  <c r="D237" i="4"/>
  <c r="B237" i="4"/>
  <c r="C237" i="4"/>
  <c r="N66" i="9" l="1"/>
  <c r="N67" i="9"/>
  <c r="E238" i="4"/>
  <c r="X168" i="9"/>
  <c r="B238" i="4"/>
  <c r="C238" i="4"/>
  <c r="D238" i="4"/>
  <c r="O66" i="9" l="1"/>
  <c r="O67" i="9"/>
  <c r="E239" i="4"/>
  <c r="Y168" i="9"/>
  <c r="B239" i="4"/>
  <c r="C239" i="4"/>
  <c r="D239" i="4"/>
  <c r="P66" i="9" l="1"/>
  <c r="P67" i="9"/>
  <c r="E240" i="4"/>
  <c r="Z168" i="9"/>
  <c r="C240" i="4"/>
  <c r="D240" i="4"/>
  <c r="B240" i="4"/>
  <c r="Q66" i="9" l="1"/>
  <c r="Q67" i="9"/>
  <c r="E241" i="4"/>
  <c r="AA168" i="9"/>
  <c r="D241" i="4"/>
  <c r="B241" i="4"/>
  <c r="C241" i="4"/>
  <c r="R66" i="9" l="1"/>
  <c r="R67" i="9"/>
  <c r="E242" i="4"/>
  <c r="AB168" i="9"/>
  <c r="B242" i="4"/>
  <c r="C242" i="4"/>
  <c r="D242" i="4"/>
  <c r="S66" i="9" l="1"/>
  <c r="S67" i="9"/>
  <c r="E243" i="4"/>
  <c r="AC168" i="9"/>
  <c r="B243" i="4"/>
  <c r="C243" i="4"/>
  <c r="D243" i="4"/>
  <c r="T66" i="9" l="1"/>
  <c r="T67" i="9"/>
  <c r="E244" i="4"/>
  <c r="AD168" i="9"/>
  <c r="C244" i="4"/>
  <c r="D244" i="4"/>
  <c r="B244" i="4"/>
  <c r="U66" i="9" l="1"/>
  <c r="U67" i="9"/>
  <c r="E245" i="4"/>
  <c r="C169" i="9"/>
  <c r="D245" i="4"/>
  <c r="B245" i="4"/>
  <c r="C245" i="4"/>
  <c r="V66" i="9" l="1"/>
  <c r="V67" i="9"/>
  <c r="E246" i="4"/>
  <c r="D169" i="9"/>
  <c r="B246" i="4"/>
  <c r="C246" i="4"/>
  <c r="D246" i="4"/>
  <c r="W66" i="9" l="1"/>
  <c r="W67" i="9"/>
  <c r="E247" i="4"/>
  <c r="E169" i="9"/>
  <c r="B247" i="4"/>
  <c r="C247" i="4"/>
  <c r="D247" i="4"/>
  <c r="X66" i="9" l="1"/>
  <c r="X67" i="9"/>
  <c r="E248" i="4"/>
  <c r="F169" i="9"/>
  <c r="C248" i="4"/>
  <c r="D248" i="4"/>
  <c r="B248" i="4"/>
  <c r="Y66" i="9" l="1"/>
  <c r="Y67" i="9"/>
  <c r="E249" i="4"/>
  <c r="G169" i="9"/>
  <c r="D249" i="4"/>
  <c r="B249" i="4"/>
  <c r="C249" i="4"/>
  <c r="Z66" i="9" l="1"/>
  <c r="Z67" i="9"/>
  <c r="E250" i="4"/>
  <c r="H169" i="9"/>
  <c r="B250" i="4"/>
  <c r="C250" i="4"/>
  <c r="D250" i="4"/>
  <c r="AA66" i="9" l="1"/>
  <c r="AA67" i="9"/>
  <c r="E251" i="4"/>
  <c r="I169" i="9"/>
  <c r="B251" i="4"/>
  <c r="C251" i="4"/>
  <c r="D251" i="4"/>
  <c r="AB66" i="9" l="1"/>
  <c r="AB67" i="9"/>
  <c r="E252" i="4"/>
  <c r="J169" i="9"/>
  <c r="C252" i="4"/>
  <c r="D252" i="4"/>
  <c r="B252" i="4"/>
  <c r="AC66" i="9" l="1"/>
  <c r="AC67" i="9"/>
  <c r="E253" i="4"/>
  <c r="K169" i="9"/>
  <c r="D253" i="4"/>
  <c r="B253" i="4"/>
  <c r="C253" i="4"/>
  <c r="AD66" i="9" l="1"/>
  <c r="AD67" i="9"/>
  <c r="E254" i="4"/>
  <c r="L169" i="9"/>
  <c r="B254" i="4"/>
  <c r="C254" i="4"/>
  <c r="D254" i="4"/>
  <c r="C72" i="9" l="1"/>
  <c r="C71" i="9"/>
  <c r="C70" i="9"/>
  <c r="C73" i="9"/>
  <c r="E255" i="4"/>
  <c r="M169" i="9"/>
  <c r="B255" i="4"/>
  <c r="C255" i="4"/>
  <c r="D255" i="4"/>
  <c r="D72" i="9" l="1"/>
  <c r="D73" i="9"/>
  <c r="E256" i="4"/>
  <c r="N169" i="9"/>
  <c r="C256" i="4"/>
  <c r="D256" i="4"/>
  <c r="B256" i="4"/>
  <c r="E72" i="9" l="1"/>
  <c r="E73" i="9"/>
  <c r="E257" i="4"/>
  <c r="O169" i="9"/>
  <c r="D257" i="4"/>
  <c r="B257" i="4"/>
  <c r="C257" i="4"/>
  <c r="F72" i="9" l="1"/>
  <c r="F73" i="9"/>
  <c r="E258" i="4"/>
  <c r="P169" i="9"/>
  <c r="B258" i="4"/>
  <c r="C258" i="4"/>
  <c r="D258" i="4"/>
  <c r="G72" i="9" l="1"/>
  <c r="G73" i="9"/>
  <c r="E259" i="4"/>
  <c r="Q169" i="9"/>
  <c r="B259" i="4"/>
  <c r="C259" i="4"/>
  <c r="D259" i="4"/>
  <c r="H72" i="9" l="1"/>
  <c r="H73" i="9"/>
  <c r="E260" i="4"/>
  <c r="R169" i="9"/>
  <c r="C260" i="4"/>
  <c r="D260" i="4"/>
  <c r="B260" i="4"/>
  <c r="I72" i="9" l="1"/>
  <c r="I73" i="9"/>
  <c r="E261" i="4"/>
  <c r="S169" i="9"/>
  <c r="D261" i="4"/>
  <c r="B261" i="4"/>
  <c r="C261" i="4"/>
  <c r="J72" i="9" l="1"/>
  <c r="J73" i="9"/>
  <c r="E262" i="4"/>
  <c r="T169" i="9"/>
  <c r="B262" i="4"/>
  <c r="C262" i="4"/>
  <c r="D262" i="4"/>
  <c r="K72" i="9" l="1"/>
  <c r="K73" i="9"/>
  <c r="E263" i="4"/>
  <c r="U169" i="9"/>
  <c r="B263" i="4"/>
  <c r="C263" i="4"/>
  <c r="D263" i="4"/>
  <c r="L72" i="9" l="1"/>
  <c r="L73" i="9"/>
  <c r="E264" i="4"/>
  <c r="V169" i="9"/>
  <c r="C264" i="4"/>
  <c r="D264" i="4"/>
  <c r="B264" i="4"/>
  <c r="M72" i="9" l="1"/>
  <c r="M73" i="9"/>
  <c r="E265" i="4"/>
  <c r="W169" i="9"/>
  <c r="D265" i="4"/>
  <c r="B265" i="4"/>
  <c r="C265" i="4"/>
  <c r="N72" i="9" l="1"/>
  <c r="N73" i="9"/>
  <c r="E266" i="4"/>
  <c r="X169" i="9"/>
  <c r="B266" i="4"/>
  <c r="C266" i="4"/>
  <c r="D266" i="4"/>
  <c r="O72" i="9" l="1"/>
  <c r="O73" i="9"/>
  <c r="E267" i="4"/>
  <c r="Y169" i="9"/>
  <c r="B267" i="4"/>
  <c r="C267" i="4"/>
  <c r="D267" i="4"/>
  <c r="P72" i="9" l="1"/>
  <c r="P73" i="9"/>
  <c r="E268" i="4"/>
  <c r="Z169" i="9"/>
  <c r="C268" i="4"/>
  <c r="D268" i="4"/>
  <c r="B268" i="4"/>
  <c r="Q72" i="9" l="1"/>
  <c r="Q73" i="9"/>
  <c r="E269" i="4"/>
  <c r="AA169" i="9"/>
  <c r="D269" i="4"/>
  <c r="B269" i="4"/>
  <c r="C269" i="4"/>
  <c r="R72" i="9" l="1"/>
  <c r="R73" i="9"/>
  <c r="E270" i="4"/>
  <c r="AB169" i="9"/>
  <c r="B270" i="4"/>
  <c r="C270" i="4"/>
  <c r="D270" i="4"/>
  <c r="S72" i="9" l="1"/>
  <c r="S73" i="9"/>
  <c r="E271" i="4"/>
  <c r="AC169" i="9"/>
  <c r="B271" i="4"/>
  <c r="C271" i="4"/>
  <c r="D271" i="4"/>
  <c r="T72" i="9" l="1"/>
  <c r="T73" i="9"/>
  <c r="E272" i="4"/>
  <c r="AD169" i="9"/>
  <c r="C272" i="4"/>
  <c r="D272" i="4"/>
  <c r="B272" i="4"/>
  <c r="U72" i="9" l="1"/>
  <c r="U73" i="9"/>
  <c r="E273" i="4"/>
  <c r="C170" i="9"/>
  <c r="D273" i="4"/>
  <c r="B273" i="4"/>
  <c r="C273" i="4"/>
  <c r="V72" i="9" l="1"/>
  <c r="V73" i="9"/>
  <c r="E274" i="4"/>
  <c r="D170" i="9"/>
  <c r="B274" i="4"/>
  <c r="C274" i="4"/>
  <c r="D274" i="4"/>
  <c r="W72" i="9" l="1"/>
  <c r="W73" i="9"/>
  <c r="E275" i="4"/>
  <c r="E170" i="9"/>
  <c r="B275" i="4"/>
  <c r="C275" i="4"/>
  <c r="D275" i="4"/>
  <c r="X72" i="9" l="1"/>
  <c r="X73" i="9"/>
  <c r="E276" i="4"/>
  <c r="F170" i="9"/>
  <c r="C276" i="4"/>
  <c r="D276" i="4"/>
  <c r="B276" i="4"/>
  <c r="Y72" i="9" l="1"/>
  <c r="Y73" i="9"/>
  <c r="E277" i="4"/>
  <c r="G170" i="9"/>
  <c r="D277" i="4"/>
  <c r="B277" i="4"/>
  <c r="C277" i="4"/>
  <c r="Z72" i="9" l="1"/>
  <c r="Z73" i="9"/>
  <c r="E278" i="4"/>
  <c r="H170" i="9"/>
  <c r="B278" i="4"/>
  <c r="C278" i="4"/>
  <c r="D278" i="4"/>
  <c r="AA72" i="9" l="1"/>
  <c r="AA73" i="9"/>
  <c r="E279" i="4"/>
  <c r="I170" i="9"/>
  <c r="B279" i="4"/>
  <c r="C279" i="4"/>
  <c r="D279" i="4"/>
  <c r="AB72" i="9" l="1"/>
  <c r="AB73" i="9"/>
  <c r="E280" i="4"/>
  <c r="J170" i="9"/>
  <c r="C280" i="4"/>
  <c r="D280" i="4"/>
  <c r="B280" i="4"/>
  <c r="AC72" i="9" l="1"/>
  <c r="AC73" i="9"/>
  <c r="E281" i="4"/>
  <c r="K170" i="9"/>
  <c r="D281" i="4"/>
  <c r="B281" i="4"/>
  <c r="C281" i="4"/>
  <c r="AD72" i="9" l="1"/>
  <c r="AD73" i="9"/>
  <c r="E282" i="4"/>
  <c r="L170" i="9"/>
  <c r="B282" i="4"/>
  <c r="C282" i="4"/>
  <c r="D282" i="4"/>
  <c r="C78" i="9" l="1"/>
  <c r="C77" i="9"/>
  <c r="C76" i="9"/>
  <c r="C79" i="9"/>
  <c r="E283" i="4"/>
  <c r="M170" i="9"/>
  <c r="B283" i="4"/>
  <c r="C283" i="4"/>
  <c r="D283" i="4"/>
  <c r="D78" i="9" l="1"/>
  <c r="D79" i="9"/>
  <c r="E284" i="4"/>
  <c r="N170" i="9"/>
  <c r="D284" i="4"/>
  <c r="B284" i="4"/>
  <c r="C284" i="4"/>
  <c r="E78" i="9" l="1"/>
  <c r="E79" i="9"/>
  <c r="E285" i="4"/>
  <c r="O170" i="9"/>
  <c r="B285" i="4"/>
  <c r="C285" i="4"/>
  <c r="D285" i="4"/>
  <c r="F78" i="9" l="1"/>
  <c r="F79" i="9"/>
  <c r="E286" i="4"/>
  <c r="P170" i="9"/>
  <c r="B286" i="4"/>
  <c r="C286" i="4"/>
  <c r="D286" i="4"/>
  <c r="G78" i="9" l="1"/>
  <c r="G79" i="9"/>
  <c r="E287" i="4"/>
  <c r="Q170" i="9"/>
  <c r="C287" i="4"/>
  <c r="D287" i="4"/>
  <c r="B287" i="4"/>
  <c r="H78" i="9" l="1"/>
  <c r="H79" i="9"/>
  <c r="E288" i="4"/>
  <c r="R170" i="9"/>
  <c r="D288" i="4"/>
  <c r="B288" i="4"/>
  <c r="C288" i="4"/>
  <c r="I78" i="9" l="1"/>
  <c r="I79" i="9"/>
  <c r="E289" i="4"/>
  <c r="S170" i="9"/>
  <c r="B289" i="4"/>
  <c r="C289" i="4"/>
  <c r="D289" i="4"/>
  <c r="J78" i="9" l="1"/>
  <c r="J79" i="9"/>
  <c r="E290" i="4"/>
  <c r="T170" i="9"/>
  <c r="B290" i="4"/>
  <c r="C290" i="4"/>
  <c r="D290" i="4"/>
  <c r="K78" i="9" l="1"/>
  <c r="K79" i="9"/>
  <c r="E291" i="4"/>
  <c r="U170" i="9"/>
  <c r="C291" i="4"/>
  <c r="D291" i="4"/>
  <c r="B291" i="4"/>
  <c r="L78" i="9" l="1"/>
  <c r="L79" i="9"/>
  <c r="E292" i="4"/>
  <c r="V170" i="9"/>
  <c r="D292" i="4"/>
  <c r="B292" i="4"/>
  <c r="C292" i="4"/>
  <c r="M78" i="9" l="1"/>
  <c r="M79" i="9"/>
  <c r="E293" i="4"/>
  <c r="W170" i="9"/>
  <c r="B293" i="4"/>
  <c r="C293" i="4"/>
  <c r="D293" i="4"/>
  <c r="N78" i="9" l="1"/>
  <c r="N79" i="9"/>
  <c r="E294" i="4"/>
  <c r="X170" i="9"/>
  <c r="B294" i="4"/>
  <c r="C294" i="4"/>
  <c r="D294" i="4"/>
  <c r="O78" i="9" l="1"/>
  <c r="O79" i="9"/>
  <c r="E295" i="4"/>
  <c r="Y170" i="9"/>
  <c r="C295" i="4"/>
  <c r="D295" i="4"/>
  <c r="B295" i="4"/>
  <c r="P78" i="9" l="1"/>
  <c r="P79" i="9"/>
  <c r="E296" i="4"/>
  <c r="Z170" i="9"/>
  <c r="D296" i="4"/>
  <c r="B296" i="4"/>
  <c r="C296" i="4"/>
  <c r="Q78" i="9" l="1"/>
  <c r="Q79" i="9"/>
  <c r="E297" i="4"/>
  <c r="AA170" i="9"/>
  <c r="B297" i="4"/>
  <c r="C297" i="4"/>
  <c r="D297" i="4"/>
  <c r="R78" i="9" l="1"/>
  <c r="R79" i="9"/>
  <c r="E298" i="4"/>
  <c r="AB170" i="9"/>
  <c r="B298" i="4"/>
  <c r="C298" i="4"/>
  <c r="D298" i="4"/>
  <c r="S78" i="9" l="1"/>
  <c r="S79" i="9"/>
  <c r="E299" i="4"/>
  <c r="AC170" i="9"/>
  <c r="C299" i="4"/>
  <c r="D299" i="4"/>
  <c r="B299" i="4"/>
  <c r="T78" i="9" l="1"/>
  <c r="T79" i="9"/>
  <c r="E300" i="4"/>
  <c r="AD170" i="9"/>
  <c r="D300" i="4"/>
  <c r="B300" i="4"/>
  <c r="C300" i="4"/>
  <c r="U78" i="9" l="1"/>
  <c r="U79" i="9"/>
  <c r="E301" i="4"/>
  <c r="C171" i="9"/>
  <c r="B301" i="4"/>
  <c r="C301" i="4"/>
  <c r="D301" i="4"/>
  <c r="V78" i="9" l="1"/>
  <c r="V79" i="9"/>
  <c r="E302" i="4"/>
  <c r="D171" i="9"/>
  <c r="B302" i="4"/>
  <c r="C302" i="4"/>
  <c r="D302" i="4"/>
  <c r="W78" i="9" l="1"/>
  <c r="W79" i="9"/>
  <c r="E303" i="4"/>
  <c r="E171" i="9"/>
  <c r="C303" i="4"/>
  <c r="D303" i="4"/>
  <c r="B303" i="4"/>
  <c r="X78" i="9" l="1"/>
  <c r="X79" i="9"/>
  <c r="E304" i="4"/>
  <c r="F171" i="9"/>
  <c r="D304" i="4"/>
  <c r="B304" i="4"/>
  <c r="C304" i="4"/>
  <c r="Y78" i="9" l="1"/>
  <c r="Y79" i="9"/>
  <c r="E305" i="4"/>
  <c r="G171" i="9"/>
  <c r="B305" i="4"/>
  <c r="C305" i="4"/>
  <c r="D305" i="4"/>
  <c r="Z78" i="9" l="1"/>
  <c r="Z79" i="9"/>
  <c r="E306" i="4"/>
  <c r="H171" i="9"/>
  <c r="B306" i="4"/>
  <c r="C306" i="4"/>
  <c r="D306" i="4"/>
  <c r="AA78" i="9" l="1"/>
  <c r="AA79" i="9"/>
  <c r="E307" i="4"/>
  <c r="I171" i="9"/>
  <c r="C307" i="4"/>
  <c r="D307" i="4"/>
  <c r="B307" i="4"/>
  <c r="AB78" i="9" l="1"/>
  <c r="AB79" i="9"/>
  <c r="E308" i="4"/>
  <c r="J171" i="9"/>
  <c r="D308" i="4"/>
  <c r="B308" i="4"/>
  <c r="C308" i="4"/>
  <c r="AC78" i="9" l="1"/>
  <c r="AC79" i="9"/>
  <c r="E309" i="4"/>
  <c r="K171" i="9"/>
  <c r="B309" i="4"/>
  <c r="C309" i="4"/>
  <c r="D309" i="4"/>
  <c r="AD78" i="9" l="1"/>
  <c r="AD79" i="9"/>
  <c r="E310" i="4"/>
  <c r="L171" i="9"/>
  <c r="B310" i="4"/>
  <c r="C310" i="4"/>
  <c r="D310" i="4"/>
  <c r="C83" i="9" l="1"/>
  <c r="C84" i="9"/>
  <c r="C82" i="9"/>
  <c r="C85" i="9"/>
  <c r="E311" i="4"/>
  <c r="M171" i="9"/>
  <c r="C311" i="4"/>
  <c r="D311" i="4"/>
  <c r="B311" i="4"/>
  <c r="D84" i="9" l="1"/>
  <c r="D85" i="9"/>
  <c r="E312" i="4"/>
  <c r="N171" i="9"/>
  <c r="D312" i="4"/>
  <c r="B312" i="4"/>
  <c r="C312" i="4"/>
  <c r="E84" i="9" l="1"/>
  <c r="E85" i="9"/>
  <c r="E313" i="4"/>
  <c r="O171" i="9"/>
  <c r="B313" i="4"/>
  <c r="C313" i="4"/>
  <c r="D313" i="4"/>
  <c r="F84" i="9" l="1"/>
  <c r="F85" i="9"/>
  <c r="E314" i="4"/>
  <c r="P171" i="9"/>
  <c r="B314" i="4"/>
  <c r="C314" i="4"/>
  <c r="D314" i="4"/>
  <c r="G84" i="9" l="1"/>
  <c r="G85" i="9"/>
  <c r="E315" i="4"/>
  <c r="Q171" i="9"/>
  <c r="C315" i="4"/>
  <c r="D315" i="4"/>
  <c r="B315" i="4"/>
  <c r="H84" i="9" l="1"/>
  <c r="H85" i="9"/>
  <c r="E316" i="4"/>
  <c r="R171" i="9"/>
  <c r="D316" i="4"/>
  <c r="B316" i="4"/>
  <c r="C316" i="4"/>
  <c r="I84" i="9" l="1"/>
  <c r="I85" i="9"/>
  <c r="E317" i="4"/>
  <c r="S171" i="9"/>
  <c r="B317" i="4"/>
  <c r="C317" i="4"/>
  <c r="D317" i="4"/>
  <c r="J84" i="9" l="1"/>
  <c r="J85" i="9"/>
  <c r="E318" i="4"/>
  <c r="T171" i="9"/>
  <c r="B318" i="4"/>
  <c r="C318" i="4"/>
  <c r="D318" i="4"/>
  <c r="K84" i="9" l="1"/>
  <c r="K85" i="9"/>
  <c r="E319" i="4"/>
  <c r="U171" i="9"/>
  <c r="C319" i="4"/>
  <c r="D319" i="4"/>
  <c r="B319" i="4"/>
  <c r="L84" i="9" l="1"/>
  <c r="L85" i="9"/>
  <c r="E320" i="4"/>
  <c r="V171" i="9"/>
  <c r="D320" i="4"/>
  <c r="B320" i="4"/>
  <c r="C320" i="4"/>
  <c r="M84" i="9" l="1"/>
  <c r="M85" i="9"/>
  <c r="E321" i="4"/>
  <c r="W171" i="9"/>
  <c r="B321" i="4"/>
  <c r="C321" i="4"/>
  <c r="D321" i="4"/>
  <c r="N84" i="9" l="1"/>
  <c r="N85" i="9"/>
  <c r="E322" i="4"/>
  <c r="X171" i="9"/>
  <c r="B322" i="4"/>
  <c r="C322" i="4"/>
  <c r="D322" i="4"/>
  <c r="O84" i="9" l="1"/>
  <c r="O85" i="9"/>
  <c r="E323" i="4"/>
  <c r="Y171" i="9"/>
  <c r="C323" i="4"/>
  <c r="D323" i="4"/>
  <c r="B323" i="4"/>
  <c r="P84" i="9" l="1"/>
  <c r="P85" i="9"/>
  <c r="E324" i="4"/>
  <c r="Z171" i="9"/>
  <c r="D324" i="4"/>
  <c r="B324" i="4"/>
  <c r="C324" i="4"/>
  <c r="Q84" i="9" l="1"/>
  <c r="Q85" i="9"/>
  <c r="E325" i="4"/>
  <c r="AA171" i="9"/>
  <c r="B325" i="4"/>
  <c r="C325" i="4"/>
  <c r="D325" i="4"/>
  <c r="R84" i="9" l="1"/>
  <c r="R85" i="9"/>
  <c r="E326" i="4"/>
  <c r="AB171" i="9"/>
  <c r="B326" i="4"/>
  <c r="C326" i="4"/>
  <c r="D326" i="4"/>
  <c r="S84" i="9" l="1"/>
  <c r="S85" i="9"/>
  <c r="E327" i="4"/>
  <c r="AC171" i="9"/>
  <c r="C327" i="4"/>
  <c r="D327" i="4"/>
  <c r="B327" i="4"/>
  <c r="T84" i="9" l="1"/>
  <c r="T85" i="9"/>
  <c r="E328" i="4"/>
  <c r="AD171" i="9"/>
  <c r="D328" i="4"/>
  <c r="B328" i="4"/>
  <c r="C328" i="4"/>
  <c r="U84" i="9" l="1"/>
  <c r="U85" i="9"/>
  <c r="E329" i="4"/>
  <c r="C172" i="9"/>
  <c r="B329" i="4"/>
  <c r="C329" i="4"/>
  <c r="D329" i="4"/>
  <c r="V84" i="9" l="1"/>
  <c r="V85" i="9"/>
  <c r="E330" i="4"/>
  <c r="D172" i="9"/>
  <c r="B330" i="4"/>
  <c r="C330" i="4"/>
  <c r="D330" i="4"/>
  <c r="W84" i="9" l="1"/>
  <c r="W85" i="9"/>
  <c r="E331" i="4"/>
  <c r="E172" i="9"/>
  <c r="C331" i="4"/>
  <c r="D331" i="4"/>
  <c r="B331" i="4"/>
  <c r="X84" i="9" l="1"/>
  <c r="X85" i="9"/>
  <c r="E332" i="4"/>
  <c r="F172" i="9"/>
  <c r="D332" i="4"/>
  <c r="B332" i="4"/>
  <c r="C332" i="4"/>
  <c r="Y84" i="9" l="1"/>
  <c r="Y85" i="9"/>
  <c r="E333" i="4"/>
  <c r="G172" i="9"/>
  <c r="B333" i="4"/>
  <c r="C333" i="4"/>
  <c r="D333" i="4"/>
  <c r="Z84" i="9" l="1"/>
  <c r="Z85" i="9"/>
  <c r="E334" i="4"/>
  <c r="H172" i="9"/>
  <c r="B334" i="4"/>
  <c r="C334" i="4"/>
  <c r="D334" i="4"/>
  <c r="AA84" i="9" l="1"/>
  <c r="AA85" i="9"/>
  <c r="E335" i="4"/>
  <c r="I172" i="9"/>
  <c r="C335" i="4"/>
  <c r="D335" i="4"/>
  <c r="B335" i="4"/>
  <c r="AB84" i="9" l="1"/>
  <c r="AB85" i="9"/>
  <c r="E336" i="4"/>
  <c r="J172" i="9"/>
  <c r="D336" i="4"/>
  <c r="B336" i="4"/>
  <c r="C336" i="4"/>
  <c r="AC84" i="9" l="1"/>
  <c r="AC85" i="9"/>
  <c r="E337" i="4"/>
  <c r="K172" i="9"/>
  <c r="B337" i="4"/>
  <c r="C337" i="4"/>
  <c r="D337" i="4"/>
  <c r="AD84" i="9" l="1"/>
  <c r="AD85" i="9"/>
  <c r="E338" i="4"/>
  <c r="L172" i="9"/>
  <c r="B338" i="4"/>
  <c r="C338" i="4"/>
  <c r="D338" i="4"/>
  <c r="C90" i="9" l="1"/>
  <c r="C88" i="9"/>
  <c r="C89" i="9"/>
  <c r="C91" i="9"/>
  <c r="E339" i="4"/>
  <c r="M172" i="9"/>
  <c r="C339" i="4"/>
  <c r="D339" i="4"/>
  <c r="B339" i="4"/>
  <c r="D90" i="9" l="1"/>
  <c r="D91" i="9"/>
  <c r="E340" i="4"/>
  <c r="N172" i="9"/>
  <c r="D340" i="4"/>
  <c r="B340" i="4"/>
  <c r="C340" i="4"/>
  <c r="E90" i="9" l="1"/>
  <c r="E91" i="9"/>
  <c r="E341" i="4"/>
  <c r="O172" i="9"/>
  <c r="B341" i="4"/>
  <c r="C341" i="4"/>
  <c r="D341" i="4"/>
  <c r="F90" i="9" l="1"/>
  <c r="F91" i="9"/>
  <c r="E342" i="4"/>
  <c r="P172" i="9"/>
  <c r="B342" i="4"/>
  <c r="C342" i="4"/>
  <c r="D342" i="4"/>
  <c r="G90" i="9" l="1"/>
  <c r="G91" i="9"/>
  <c r="E343" i="4"/>
  <c r="Q172" i="9"/>
  <c r="C343" i="4"/>
  <c r="D343" i="4"/>
  <c r="B343" i="4"/>
  <c r="H90" i="9" l="1"/>
  <c r="H91" i="9"/>
  <c r="E344" i="4"/>
  <c r="R172" i="9"/>
  <c r="D344" i="4"/>
  <c r="B344" i="4"/>
  <c r="C344" i="4"/>
  <c r="I90" i="9" l="1"/>
  <c r="I91" i="9"/>
  <c r="E345" i="4"/>
  <c r="S172" i="9"/>
  <c r="B345" i="4"/>
  <c r="C345" i="4"/>
  <c r="D345" i="4"/>
  <c r="J90" i="9" l="1"/>
  <c r="J91" i="9"/>
  <c r="E346" i="4"/>
  <c r="T172" i="9"/>
  <c r="B346" i="4"/>
  <c r="C346" i="4"/>
  <c r="D346" i="4"/>
  <c r="K90" i="9" l="1"/>
  <c r="K91" i="9"/>
  <c r="E347" i="4"/>
  <c r="U172" i="9"/>
  <c r="C347" i="4"/>
  <c r="D347" i="4"/>
  <c r="B347" i="4"/>
  <c r="L90" i="9" l="1"/>
  <c r="L91" i="9"/>
  <c r="E348" i="4"/>
  <c r="V172" i="9"/>
  <c r="D348" i="4"/>
  <c r="B348" i="4"/>
  <c r="C348" i="4"/>
  <c r="M90" i="9" l="1"/>
  <c r="M91" i="9"/>
  <c r="E349" i="4"/>
  <c r="W172" i="9"/>
  <c r="B349" i="4"/>
  <c r="C349" i="4"/>
  <c r="D349" i="4"/>
  <c r="N90" i="9" l="1"/>
  <c r="N91" i="9"/>
  <c r="E350" i="4"/>
  <c r="X172" i="9"/>
  <c r="B350" i="4"/>
  <c r="C350" i="4"/>
  <c r="D350" i="4"/>
  <c r="O90" i="9" l="1"/>
  <c r="O91" i="9"/>
  <c r="E351" i="4"/>
  <c r="Y172" i="9"/>
  <c r="C351" i="4"/>
  <c r="D351" i="4"/>
  <c r="B351" i="4"/>
  <c r="P90" i="9" l="1"/>
  <c r="P91" i="9"/>
  <c r="E352" i="4"/>
  <c r="Z172" i="9"/>
  <c r="D352" i="4"/>
  <c r="B352" i="4"/>
  <c r="C352" i="4"/>
  <c r="Q90" i="9" l="1"/>
  <c r="Q91" i="9"/>
  <c r="E353" i="4"/>
  <c r="AA172" i="9"/>
  <c r="B353" i="4"/>
  <c r="C353" i="4"/>
  <c r="D353" i="4"/>
  <c r="R90" i="9" l="1"/>
  <c r="R91" i="9"/>
  <c r="E354" i="4"/>
  <c r="AB172" i="9"/>
  <c r="B354" i="4"/>
  <c r="C354" i="4"/>
  <c r="D354" i="4"/>
  <c r="S90" i="9" l="1"/>
  <c r="S91" i="9"/>
  <c r="E355" i="4"/>
  <c r="AC172" i="9"/>
  <c r="C355" i="4"/>
  <c r="D355" i="4"/>
  <c r="B355" i="4"/>
  <c r="T90" i="9" l="1"/>
  <c r="T91" i="9"/>
  <c r="E356" i="4"/>
  <c r="AD172" i="9"/>
  <c r="D356" i="4"/>
  <c r="B356" i="4"/>
  <c r="C356" i="4"/>
  <c r="U90" i="9" l="1"/>
  <c r="U91" i="9"/>
  <c r="E357" i="4"/>
  <c r="C173" i="9"/>
  <c r="B357" i="4"/>
  <c r="C357" i="4"/>
  <c r="D357" i="4"/>
  <c r="V90" i="9" l="1"/>
  <c r="V91" i="9"/>
  <c r="E358" i="4"/>
  <c r="D173" i="9"/>
  <c r="B358" i="4"/>
  <c r="C358" i="4"/>
  <c r="D358" i="4"/>
  <c r="W90" i="9" l="1"/>
  <c r="W91" i="9"/>
  <c r="E359" i="4"/>
  <c r="E173" i="9"/>
  <c r="C359" i="4"/>
  <c r="D359" i="4"/>
  <c r="B359" i="4"/>
  <c r="X90" i="9" l="1"/>
  <c r="X91" i="9"/>
  <c r="E360" i="4"/>
  <c r="F173" i="9"/>
  <c r="D360" i="4"/>
  <c r="B360" i="4"/>
  <c r="C360" i="4"/>
  <c r="Y90" i="9" l="1"/>
  <c r="Y91" i="9"/>
  <c r="E361" i="4"/>
  <c r="G173" i="9"/>
  <c r="B361" i="4"/>
  <c r="C361" i="4"/>
  <c r="D361" i="4"/>
  <c r="Z90" i="9" l="1"/>
  <c r="Z91" i="9"/>
  <c r="E362" i="4"/>
  <c r="H173" i="9"/>
  <c r="B362" i="4"/>
  <c r="C362" i="4"/>
  <c r="D362" i="4"/>
  <c r="AA90" i="9" l="1"/>
  <c r="AA91" i="9"/>
  <c r="E363" i="4"/>
  <c r="I173" i="9"/>
  <c r="C363" i="4"/>
  <c r="D363" i="4"/>
  <c r="B363" i="4"/>
  <c r="AB90" i="9" l="1"/>
  <c r="AB91" i="9"/>
  <c r="E364" i="4"/>
  <c r="J173" i="9"/>
  <c r="D364" i="4"/>
  <c r="B364" i="4"/>
  <c r="C364" i="4"/>
  <c r="AC90" i="9" l="1"/>
  <c r="AC91" i="9"/>
  <c r="E365" i="4"/>
  <c r="K173" i="9"/>
  <c r="B365" i="4"/>
  <c r="C365" i="4"/>
  <c r="D365" i="4"/>
  <c r="AD90" i="9" l="1"/>
  <c r="AD91" i="9"/>
  <c r="E366" i="4"/>
  <c r="L173" i="9"/>
  <c r="B366" i="4"/>
  <c r="C366" i="4"/>
  <c r="D366" i="4"/>
  <c r="C95" i="9" l="1"/>
  <c r="C96" i="9"/>
  <c r="C94" i="9"/>
  <c r="C97" i="9"/>
  <c r="E367" i="4"/>
  <c r="M173" i="9"/>
  <c r="C367" i="4"/>
  <c r="D367" i="4"/>
  <c r="B367" i="4"/>
  <c r="D96" i="9" l="1"/>
  <c r="D97" i="9"/>
  <c r="E368" i="4"/>
  <c r="N173" i="9"/>
  <c r="D368" i="4"/>
  <c r="B368" i="4"/>
  <c r="C368" i="4"/>
  <c r="E96" i="9" l="1"/>
  <c r="E97" i="9"/>
  <c r="E369" i="4"/>
  <c r="O173" i="9"/>
  <c r="B369" i="4"/>
  <c r="C369" i="4"/>
  <c r="D369" i="4"/>
  <c r="F96" i="9" l="1"/>
  <c r="F97" i="9"/>
  <c r="E370" i="4"/>
  <c r="P173" i="9"/>
  <c r="B370" i="4"/>
  <c r="C370" i="4"/>
  <c r="D370" i="4"/>
  <c r="G96" i="9" l="1"/>
  <c r="G97" i="9"/>
  <c r="E371" i="4"/>
  <c r="Q173" i="9"/>
  <c r="C371" i="4"/>
  <c r="D371" i="4"/>
  <c r="B371" i="4"/>
  <c r="H96" i="9" l="1"/>
  <c r="H97" i="9"/>
  <c r="E372" i="4"/>
  <c r="R173" i="9"/>
  <c r="D372" i="4"/>
  <c r="B372" i="4"/>
  <c r="C372" i="4"/>
  <c r="I96" i="9" l="1"/>
  <c r="I97" i="9"/>
  <c r="E373" i="4"/>
  <c r="S173" i="9"/>
  <c r="B373" i="4"/>
  <c r="C373" i="4"/>
  <c r="D373" i="4"/>
  <c r="J96" i="9" l="1"/>
  <c r="J97" i="9"/>
  <c r="E374" i="4"/>
  <c r="T173" i="9"/>
  <c r="B374" i="4"/>
  <c r="C374" i="4"/>
  <c r="D374" i="4"/>
  <c r="K96" i="9" l="1"/>
  <c r="K97" i="9"/>
  <c r="E375" i="4"/>
  <c r="U173" i="9"/>
  <c r="C375" i="4"/>
  <c r="D375" i="4"/>
  <c r="B375" i="4"/>
  <c r="L96" i="9" l="1"/>
  <c r="L97" i="9"/>
  <c r="E376" i="4"/>
  <c r="V173" i="9"/>
  <c r="D376" i="4"/>
  <c r="B376" i="4"/>
  <c r="C376" i="4"/>
  <c r="M96" i="9" l="1"/>
  <c r="M97" i="9"/>
  <c r="E377" i="4"/>
  <c r="W173" i="9"/>
  <c r="B377" i="4"/>
  <c r="C377" i="4"/>
  <c r="D377" i="4"/>
  <c r="N96" i="9" l="1"/>
  <c r="N97" i="9"/>
  <c r="E378" i="4"/>
  <c r="X173" i="9"/>
  <c r="B378" i="4"/>
  <c r="C378" i="4"/>
  <c r="D378" i="4"/>
  <c r="O96" i="9" l="1"/>
  <c r="O97" i="9"/>
  <c r="E379" i="4"/>
  <c r="Y173" i="9"/>
  <c r="C379" i="4"/>
  <c r="D379" i="4"/>
  <c r="B379" i="4"/>
  <c r="P96" i="9" l="1"/>
  <c r="P97" i="9"/>
  <c r="E380" i="4"/>
  <c r="Z173" i="9"/>
  <c r="D380" i="4"/>
  <c r="B380" i="4"/>
  <c r="C380" i="4"/>
  <c r="Q96" i="9" l="1"/>
  <c r="Q97" i="9"/>
  <c r="E381" i="4"/>
  <c r="AA173" i="9"/>
  <c r="B381" i="4"/>
  <c r="C381" i="4"/>
  <c r="D381" i="4"/>
  <c r="R96" i="9" l="1"/>
  <c r="R97" i="9"/>
  <c r="E382" i="4"/>
  <c r="AB173" i="9"/>
  <c r="B382" i="4"/>
  <c r="C382" i="4"/>
  <c r="D382" i="4"/>
  <c r="S96" i="9" l="1"/>
  <c r="S97" i="9"/>
  <c r="E383" i="4"/>
  <c r="AC173" i="9"/>
  <c r="C383" i="4"/>
  <c r="D383" i="4"/>
  <c r="B383" i="4"/>
  <c r="T96" i="9" l="1"/>
  <c r="T97" i="9"/>
  <c r="E384" i="4"/>
  <c r="AD173" i="9"/>
  <c r="D384" i="4"/>
  <c r="B384" i="4"/>
  <c r="C384" i="4"/>
  <c r="U96" i="9" l="1"/>
  <c r="U97" i="9"/>
  <c r="E385" i="4"/>
  <c r="C174" i="9"/>
  <c r="B385" i="4"/>
  <c r="C385" i="4"/>
  <c r="D385" i="4"/>
  <c r="V96" i="9" l="1"/>
  <c r="V97" i="9"/>
  <c r="E386" i="4"/>
  <c r="D174" i="9"/>
  <c r="B386" i="4"/>
  <c r="C386" i="4"/>
  <c r="D386" i="4"/>
  <c r="W96" i="9" l="1"/>
  <c r="W97" i="9"/>
  <c r="E387" i="4"/>
  <c r="E174" i="9"/>
  <c r="C387" i="4"/>
  <c r="D387" i="4"/>
  <c r="B387" i="4"/>
  <c r="X96" i="9" l="1"/>
  <c r="X97" i="9"/>
  <c r="E388" i="4"/>
  <c r="F174" i="9"/>
  <c r="D388" i="4"/>
  <c r="B388" i="4"/>
  <c r="C388" i="4"/>
  <c r="Y96" i="9" l="1"/>
  <c r="Y97" i="9"/>
  <c r="E389" i="4"/>
  <c r="G174" i="9"/>
  <c r="B389" i="4"/>
  <c r="C389" i="4"/>
  <c r="D389" i="4"/>
  <c r="Z96" i="9" l="1"/>
  <c r="Z97" i="9"/>
  <c r="E390" i="4"/>
  <c r="H174" i="9"/>
  <c r="B390" i="4"/>
  <c r="C390" i="4"/>
  <c r="D390" i="4"/>
  <c r="AA96" i="9" l="1"/>
  <c r="AA97" i="9"/>
  <c r="E391" i="4"/>
  <c r="I174" i="9"/>
  <c r="C391" i="4"/>
  <c r="D391" i="4"/>
  <c r="B391" i="4"/>
  <c r="AB96" i="9" l="1"/>
  <c r="AB97" i="9"/>
  <c r="E392" i="4"/>
  <c r="J174" i="9"/>
  <c r="D392" i="4"/>
  <c r="B392" i="4"/>
  <c r="C392" i="4"/>
  <c r="AC96" i="9" l="1"/>
  <c r="AC97" i="9"/>
  <c r="E393" i="4"/>
  <c r="K174" i="9"/>
  <c r="B393" i="4"/>
  <c r="C393" i="4"/>
  <c r="D393" i="4"/>
  <c r="AD96" i="9" l="1"/>
  <c r="AD97" i="9"/>
  <c r="E394" i="4"/>
  <c r="C103" i="9" s="1"/>
  <c r="L174" i="9"/>
  <c r="B394" i="4"/>
  <c r="C100" i="9" s="1"/>
  <c r="C394" i="4"/>
  <c r="C101" i="9" s="1"/>
  <c r="D394" i="4"/>
  <c r="C102" i="9" s="1"/>
  <c r="E395" i="4" l="1"/>
  <c r="D103" i="9" s="1"/>
  <c r="M174" i="9"/>
  <c r="C395" i="4"/>
  <c r="D395" i="4"/>
  <c r="D102" i="9" s="1"/>
  <c r="B395" i="4"/>
  <c r="E396" i="4" l="1"/>
  <c r="E103" i="9" s="1"/>
  <c r="N174" i="9"/>
  <c r="D396" i="4"/>
  <c r="E102" i="9" s="1"/>
  <c r="B396" i="4"/>
  <c r="C396" i="4"/>
  <c r="E397" i="4" l="1"/>
  <c r="F103" i="9" s="1"/>
  <c r="O174" i="9"/>
  <c r="B397" i="4"/>
  <c r="C397" i="4"/>
  <c r="D397" i="4"/>
  <c r="F102" i="9" s="1"/>
  <c r="E398" i="4" l="1"/>
  <c r="G103" i="9" s="1"/>
  <c r="P174" i="9"/>
  <c r="B398" i="4"/>
  <c r="C398" i="4"/>
  <c r="D398" i="4"/>
  <c r="G102" i="9" s="1"/>
  <c r="E399" i="4" l="1"/>
  <c r="H103" i="9" s="1"/>
  <c r="Q174" i="9"/>
  <c r="C399" i="4"/>
  <c r="D399" i="4"/>
  <c r="H102" i="9" s="1"/>
  <c r="B399" i="4"/>
  <c r="E400" i="4" l="1"/>
  <c r="I103" i="9" s="1"/>
  <c r="R174" i="9"/>
  <c r="D400" i="4"/>
  <c r="I102" i="9" s="1"/>
  <c r="B400" i="4"/>
  <c r="C400" i="4"/>
  <c r="E401" i="4" l="1"/>
  <c r="J103" i="9" s="1"/>
  <c r="S174" i="9"/>
  <c r="B401" i="4"/>
  <c r="C401" i="4"/>
  <c r="D401" i="4"/>
  <c r="J102" i="9" s="1"/>
  <c r="E402" i="4" l="1"/>
  <c r="K103" i="9" s="1"/>
  <c r="T174" i="9"/>
  <c r="B402" i="4"/>
  <c r="C402" i="4"/>
  <c r="D402" i="4"/>
  <c r="K102" i="9" s="1"/>
  <c r="E403" i="4" l="1"/>
  <c r="L103" i="9" s="1"/>
  <c r="U174" i="9"/>
  <c r="C403" i="4"/>
  <c r="D403" i="4"/>
  <c r="L102" i="9" s="1"/>
  <c r="B403" i="4"/>
  <c r="E404" i="4" l="1"/>
  <c r="M103" i="9" s="1"/>
  <c r="V174" i="9"/>
  <c r="D404" i="4"/>
  <c r="M102" i="9" s="1"/>
  <c r="B404" i="4"/>
  <c r="C404" i="4"/>
  <c r="E405" i="4" l="1"/>
  <c r="N103" i="9" s="1"/>
  <c r="W174" i="9"/>
  <c r="B405" i="4"/>
  <c r="C405" i="4"/>
  <c r="D405" i="4"/>
  <c r="N102" i="9" s="1"/>
  <c r="E406" i="4" l="1"/>
  <c r="O103" i="9" s="1"/>
  <c r="X174" i="9"/>
  <c r="B406" i="4"/>
  <c r="C406" i="4"/>
  <c r="D406" i="4"/>
  <c r="O102" i="9" s="1"/>
  <c r="E407" i="4" l="1"/>
  <c r="P103" i="9" s="1"/>
  <c r="Y174" i="9"/>
  <c r="C407" i="4"/>
  <c r="D407" i="4"/>
  <c r="P102" i="9" s="1"/>
  <c r="B407" i="4"/>
  <c r="E408" i="4" l="1"/>
  <c r="Q103" i="9" s="1"/>
  <c r="Z174" i="9"/>
  <c r="D408" i="4"/>
  <c r="Q102" i="9" s="1"/>
  <c r="B408" i="4"/>
  <c r="C408" i="4"/>
  <c r="E409" i="4" l="1"/>
  <c r="R103" i="9" s="1"/>
  <c r="AA174" i="9"/>
  <c r="B409" i="4"/>
  <c r="C409" i="4"/>
  <c r="D409" i="4"/>
  <c r="R102" i="9" s="1"/>
  <c r="E410" i="4" l="1"/>
  <c r="S103" i="9" s="1"/>
  <c r="AB174" i="9"/>
  <c r="B410" i="4"/>
  <c r="C410" i="4"/>
  <c r="D410" i="4"/>
  <c r="S102" i="9" s="1"/>
  <c r="E411" i="4" l="1"/>
  <c r="T103" i="9" s="1"/>
  <c r="AC174" i="9"/>
  <c r="C411" i="4"/>
  <c r="D411" i="4"/>
  <c r="T102" i="9" s="1"/>
  <c r="B411" i="4"/>
  <c r="E412" i="4" l="1"/>
  <c r="U103" i="9" s="1"/>
  <c r="AD174" i="9"/>
  <c r="D412" i="4"/>
  <c r="U102" i="9" s="1"/>
  <c r="B412" i="4"/>
  <c r="C412" i="4"/>
  <c r="E413" i="4" l="1"/>
  <c r="V103" i="9" s="1"/>
  <c r="C175" i="9"/>
  <c r="B413" i="4"/>
  <c r="C413" i="4"/>
  <c r="D413" i="4"/>
  <c r="V102" i="9" s="1"/>
  <c r="E414" i="4" l="1"/>
  <c r="W103" i="9" s="1"/>
  <c r="D175" i="9"/>
  <c r="B414" i="4"/>
  <c r="C414" i="4"/>
  <c r="D414" i="4"/>
  <c r="W102" i="9" s="1"/>
  <c r="E415" i="4" l="1"/>
  <c r="X103" i="9" s="1"/>
  <c r="E175" i="9"/>
  <c r="C415" i="4"/>
  <c r="D415" i="4"/>
  <c r="X102" i="9" s="1"/>
  <c r="B415" i="4"/>
  <c r="E416" i="4" l="1"/>
  <c r="Y103" i="9" s="1"/>
  <c r="F175" i="9"/>
  <c r="D416" i="4"/>
  <c r="Y102" i="9" s="1"/>
  <c r="B416" i="4"/>
  <c r="C416" i="4"/>
  <c r="E417" i="4" l="1"/>
  <c r="Z103" i="9" s="1"/>
  <c r="G175" i="9"/>
  <c r="B417" i="4"/>
  <c r="C417" i="4"/>
  <c r="D417" i="4"/>
  <c r="Z102" i="9" s="1"/>
  <c r="E418" i="4" l="1"/>
  <c r="AA103" i="9" s="1"/>
  <c r="H175" i="9"/>
  <c r="B418" i="4"/>
  <c r="C418" i="4"/>
  <c r="D418" i="4"/>
  <c r="AA102" i="9" s="1"/>
  <c r="E419" i="4" l="1"/>
  <c r="AB103" i="9" s="1"/>
  <c r="I175" i="9"/>
  <c r="C419" i="4"/>
  <c r="D419" i="4"/>
  <c r="AB102" i="9" s="1"/>
  <c r="B419" i="4"/>
  <c r="E420" i="4" l="1"/>
  <c r="AC103" i="9" s="1"/>
  <c r="J175" i="9"/>
  <c r="D420" i="4"/>
  <c r="AC102" i="9" s="1"/>
  <c r="B420" i="4"/>
  <c r="C420" i="4"/>
  <c r="E421" i="4" l="1"/>
  <c r="AD103" i="9" s="1"/>
  <c r="K175" i="9"/>
  <c r="B421" i="4"/>
  <c r="C421" i="4"/>
  <c r="D421" i="4"/>
  <c r="AD102" i="9" s="1"/>
  <c r="E422" i="4" l="1"/>
  <c r="L175" i="9"/>
  <c r="B422" i="4"/>
  <c r="C422" i="4"/>
  <c r="D422" i="4"/>
  <c r="C108" i="9" l="1"/>
  <c r="C107" i="9"/>
  <c r="C106" i="9"/>
  <c r="C109" i="9"/>
  <c r="E423" i="4"/>
  <c r="M175" i="9"/>
  <c r="C423" i="4"/>
  <c r="D423" i="4"/>
  <c r="B423" i="4"/>
  <c r="D106" i="9" l="1"/>
  <c r="D108" i="9"/>
  <c r="D107" i="9"/>
  <c r="D109" i="9"/>
  <c r="E424" i="4"/>
  <c r="N175" i="9"/>
  <c r="D424" i="4"/>
  <c r="B424" i="4"/>
  <c r="C424" i="4"/>
  <c r="E107" i="9" l="1"/>
  <c r="E108" i="9"/>
  <c r="E106" i="9"/>
  <c r="E109" i="9"/>
  <c r="E425" i="4"/>
  <c r="O175" i="9"/>
  <c r="B425" i="4"/>
  <c r="C425" i="4"/>
  <c r="D425" i="4"/>
  <c r="F108" i="9" l="1"/>
  <c r="F107" i="9"/>
  <c r="F106" i="9"/>
  <c r="F109" i="9"/>
  <c r="E426" i="4"/>
  <c r="P175" i="9"/>
  <c r="B426" i="4"/>
  <c r="C426" i="4"/>
  <c r="D426" i="4"/>
  <c r="G107" i="9" l="1"/>
  <c r="G108" i="9"/>
  <c r="G106" i="9"/>
  <c r="G109" i="9"/>
  <c r="E427" i="4"/>
  <c r="Q175" i="9"/>
  <c r="C427" i="4"/>
  <c r="D427" i="4"/>
  <c r="B427" i="4"/>
  <c r="H106" i="9" l="1"/>
  <c r="H108" i="9"/>
  <c r="H107" i="9"/>
  <c r="H109" i="9"/>
  <c r="E428" i="4"/>
  <c r="R175" i="9"/>
  <c r="D428" i="4"/>
  <c r="B428" i="4"/>
  <c r="C428" i="4"/>
  <c r="I107" i="9" l="1"/>
  <c r="I106" i="9"/>
  <c r="I108" i="9"/>
  <c r="I109" i="9"/>
  <c r="E429" i="4"/>
  <c r="S175" i="9"/>
  <c r="B429" i="4"/>
  <c r="C429" i="4"/>
  <c r="D429" i="4"/>
  <c r="J108" i="9" l="1"/>
  <c r="J107" i="9"/>
  <c r="J106" i="9"/>
  <c r="J109" i="9"/>
  <c r="E430" i="4"/>
  <c r="T175" i="9"/>
  <c r="B430" i="4"/>
  <c r="C430" i="4"/>
  <c r="D430" i="4"/>
  <c r="K107" i="9" l="1"/>
  <c r="K106" i="9"/>
  <c r="K108" i="9"/>
  <c r="K109" i="9"/>
  <c r="E431" i="4"/>
  <c r="U175" i="9"/>
  <c r="C431" i="4"/>
  <c r="D431" i="4"/>
  <c r="B431" i="4"/>
  <c r="L108" i="9" l="1"/>
  <c r="L106" i="9"/>
  <c r="L107" i="9"/>
  <c r="L109" i="9"/>
  <c r="E432" i="4"/>
  <c r="V175" i="9"/>
  <c r="D432" i="4"/>
  <c r="B432" i="4"/>
  <c r="C432" i="4"/>
  <c r="M107" i="9" l="1"/>
  <c r="M106" i="9"/>
  <c r="M108" i="9"/>
  <c r="M109" i="9"/>
  <c r="E433" i="4"/>
  <c r="W175" i="9"/>
  <c r="B433" i="4"/>
  <c r="C433" i="4"/>
  <c r="D433" i="4"/>
  <c r="N108" i="9" l="1"/>
  <c r="N106" i="9"/>
  <c r="N107" i="9"/>
  <c r="N109" i="9"/>
  <c r="E434" i="4"/>
  <c r="X175" i="9"/>
  <c r="B434" i="4"/>
  <c r="C434" i="4"/>
  <c r="D434" i="4"/>
  <c r="O107" i="9" l="1"/>
  <c r="O108" i="9"/>
  <c r="O106" i="9"/>
  <c r="O109" i="9"/>
  <c r="E435" i="4"/>
  <c r="Y175" i="9"/>
  <c r="C435" i="4"/>
  <c r="D435" i="4"/>
  <c r="B435" i="4"/>
  <c r="P106" i="9" l="1"/>
  <c r="P108" i="9"/>
  <c r="P107" i="9"/>
  <c r="P109" i="9"/>
  <c r="E436" i="4"/>
  <c r="Z175" i="9"/>
  <c r="D436" i="4"/>
  <c r="B436" i="4"/>
  <c r="C436" i="4"/>
  <c r="Q107" i="9" l="1"/>
  <c r="Q106" i="9"/>
  <c r="Q108" i="9"/>
  <c r="Q109" i="9"/>
  <c r="E437" i="4"/>
  <c r="AA175" i="9"/>
  <c r="B437" i="4"/>
  <c r="C437" i="4"/>
  <c r="D437" i="4"/>
  <c r="R108" i="9" l="1"/>
  <c r="R106" i="9"/>
  <c r="R107" i="9"/>
  <c r="R109" i="9"/>
  <c r="E438" i="4"/>
  <c r="AB175" i="9"/>
  <c r="B438" i="4"/>
  <c r="C438" i="4"/>
  <c r="D438" i="4"/>
  <c r="S108" i="9" l="1"/>
  <c r="S107" i="9"/>
  <c r="S106" i="9"/>
  <c r="S109" i="9"/>
  <c r="E439" i="4"/>
  <c r="AC175" i="9"/>
  <c r="C439" i="4"/>
  <c r="D439" i="4"/>
  <c r="B439" i="4"/>
  <c r="T106" i="9" l="1"/>
  <c r="T108" i="9"/>
  <c r="T107" i="9"/>
  <c r="T109" i="9"/>
  <c r="E440" i="4"/>
  <c r="AD175" i="9"/>
  <c r="D440" i="4"/>
  <c r="B440" i="4"/>
  <c r="C440" i="4"/>
  <c r="U107" i="9" l="1"/>
  <c r="U106" i="9"/>
  <c r="U108" i="9"/>
  <c r="U109" i="9"/>
  <c r="E441" i="4"/>
  <c r="C176" i="9"/>
  <c r="B441" i="4"/>
  <c r="C441" i="4"/>
  <c r="D441" i="4"/>
  <c r="V108" i="9" l="1"/>
  <c r="V107" i="9"/>
  <c r="V106" i="9"/>
  <c r="V109" i="9"/>
  <c r="E442" i="4"/>
  <c r="D176" i="9"/>
  <c r="B442" i="4"/>
  <c r="C442" i="4"/>
  <c r="D442" i="4"/>
  <c r="W108" i="9" l="1"/>
  <c r="W107" i="9"/>
  <c r="W106" i="9"/>
  <c r="W109" i="9"/>
  <c r="E443" i="4"/>
  <c r="E176" i="9"/>
  <c r="C443" i="4"/>
  <c r="D443" i="4"/>
  <c r="B443" i="4"/>
  <c r="X106" i="9" l="1"/>
  <c r="X107" i="9"/>
  <c r="X108" i="9"/>
  <c r="X109" i="9"/>
  <c r="E444" i="4"/>
  <c r="F176" i="9"/>
  <c r="D444" i="4"/>
  <c r="B444" i="4"/>
  <c r="C444" i="4"/>
  <c r="Y107" i="9" l="1"/>
  <c r="Y106" i="9"/>
  <c r="Y108" i="9"/>
  <c r="Y109" i="9"/>
  <c r="E445" i="4"/>
  <c r="G176" i="9"/>
  <c r="B445" i="4"/>
  <c r="C445" i="4"/>
  <c r="D445" i="4"/>
  <c r="Z108" i="9" l="1"/>
  <c r="Z107" i="9"/>
  <c r="Z106" i="9"/>
  <c r="Z109" i="9"/>
  <c r="E446" i="4"/>
  <c r="H176" i="9"/>
  <c r="B446" i="4"/>
  <c r="C446" i="4"/>
  <c r="D446" i="4"/>
  <c r="AA108" i="9" l="1"/>
  <c r="AA107" i="9"/>
  <c r="AA106" i="9"/>
  <c r="AA109" i="9"/>
  <c r="E447" i="4"/>
  <c r="I176" i="9"/>
  <c r="C447" i="4"/>
  <c r="D447" i="4"/>
  <c r="B447" i="4"/>
  <c r="AB106" i="9" l="1"/>
  <c r="AB108" i="9"/>
  <c r="AB107" i="9"/>
  <c r="AB109" i="9"/>
  <c r="E448" i="4"/>
  <c r="J176" i="9"/>
  <c r="D448" i="4"/>
  <c r="B448" i="4"/>
  <c r="C448" i="4"/>
  <c r="AC107" i="9" l="1"/>
  <c r="AC106" i="9"/>
  <c r="AC108" i="9"/>
  <c r="AC109" i="9"/>
  <c r="E449" i="4"/>
  <c r="K176" i="9"/>
  <c r="B449" i="4"/>
  <c r="C449" i="4"/>
  <c r="D449" i="4"/>
  <c r="AD108" i="9" l="1"/>
  <c r="AD107" i="9"/>
  <c r="AD106" i="9"/>
  <c r="AD109" i="9"/>
  <c r="E450" i="4"/>
  <c r="L176" i="9"/>
  <c r="B450" i="4"/>
  <c r="C450" i="4"/>
  <c r="D450" i="4"/>
  <c r="C114" i="9" l="1"/>
  <c r="C113" i="9"/>
  <c r="C112" i="9"/>
  <c r="C115" i="9"/>
  <c r="E451" i="4"/>
  <c r="M176" i="9"/>
  <c r="C451" i="4"/>
  <c r="D451" i="4"/>
  <c r="B451" i="4"/>
  <c r="D112" i="9" l="1"/>
  <c r="D114" i="9"/>
  <c r="D113" i="9"/>
  <c r="D115" i="9"/>
  <c r="E452" i="4"/>
  <c r="N176" i="9"/>
  <c r="D452" i="4"/>
  <c r="B452" i="4"/>
  <c r="C452" i="4"/>
  <c r="E114" i="9" l="1"/>
  <c r="E113" i="9"/>
  <c r="E112" i="9"/>
  <c r="E115" i="9"/>
  <c r="E453" i="4"/>
  <c r="O176" i="9"/>
  <c r="B453" i="4"/>
  <c r="C453" i="4"/>
  <c r="D453" i="4"/>
  <c r="F114" i="9" l="1"/>
  <c r="F113" i="9"/>
  <c r="F112" i="9"/>
  <c r="F115" i="9"/>
  <c r="E454" i="4"/>
  <c r="P176" i="9"/>
  <c r="B454" i="4"/>
  <c r="C454" i="4"/>
  <c r="D454" i="4"/>
  <c r="G113" i="9" l="1"/>
  <c r="G114" i="9"/>
  <c r="G112" i="9"/>
  <c r="G115" i="9"/>
  <c r="E455" i="4"/>
  <c r="Q176" i="9"/>
  <c r="C455" i="4"/>
  <c r="D455" i="4"/>
  <c r="B455" i="4"/>
  <c r="H112" i="9" l="1"/>
  <c r="H114" i="9"/>
  <c r="H113" i="9"/>
  <c r="H115" i="9"/>
  <c r="E456" i="4"/>
  <c r="R176" i="9"/>
  <c r="D456" i="4"/>
  <c r="B456" i="4"/>
  <c r="C456" i="4"/>
  <c r="I113" i="9" l="1"/>
  <c r="I112" i="9"/>
  <c r="I114" i="9"/>
  <c r="I115" i="9"/>
  <c r="E457" i="4"/>
  <c r="S176" i="9"/>
  <c r="B457" i="4"/>
  <c r="C457" i="4"/>
  <c r="D457" i="4"/>
  <c r="J113" i="9" l="1"/>
  <c r="J114" i="9"/>
  <c r="J112" i="9"/>
  <c r="J115" i="9"/>
  <c r="E458" i="4"/>
  <c r="T176" i="9"/>
  <c r="B458" i="4"/>
  <c r="C458" i="4"/>
  <c r="D458" i="4"/>
  <c r="K114" i="9" l="1"/>
  <c r="K113" i="9"/>
  <c r="K112" i="9"/>
  <c r="K115" i="9"/>
  <c r="E459" i="4"/>
  <c r="U176" i="9"/>
  <c r="C459" i="4"/>
  <c r="D459" i="4"/>
  <c r="B459" i="4"/>
  <c r="L114" i="9" l="1"/>
  <c r="L113" i="9"/>
  <c r="L112" i="9"/>
  <c r="L115" i="9"/>
  <c r="E460" i="4"/>
  <c r="V176" i="9"/>
  <c r="D460" i="4"/>
  <c r="B460" i="4"/>
  <c r="C460" i="4"/>
  <c r="M113" i="9" l="1"/>
  <c r="M112" i="9"/>
  <c r="M114" i="9"/>
  <c r="M115" i="9"/>
  <c r="E461" i="4"/>
  <c r="W176" i="9"/>
  <c r="B461" i="4"/>
  <c r="C461" i="4"/>
  <c r="D461" i="4"/>
  <c r="N114" i="9" l="1"/>
  <c r="N113" i="9"/>
  <c r="N112" i="9"/>
  <c r="N115" i="9"/>
  <c r="E462" i="4"/>
  <c r="X176" i="9"/>
  <c r="B462" i="4"/>
  <c r="C462" i="4"/>
  <c r="D462" i="4"/>
  <c r="O114" i="9" l="1"/>
  <c r="O113" i="9"/>
  <c r="O112" i="9"/>
  <c r="O115" i="9"/>
  <c r="E463" i="4"/>
  <c r="Y176" i="9"/>
  <c r="C463" i="4"/>
  <c r="D463" i="4"/>
  <c r="B463" i="4"/>
  <c r="P112" i="9" l="1"/>
  <c r="P114" i="9"/>
  <c r="P113" i="9"/>
  <c r="P115" i="9"/>
  <c r="E464" i="4"/>
  <c r="Z176" i="9"/>
  <c r="D464" i="4"/>
  <c r="B464" i="4"/>
  <c r="C464" i="4"/>
  <c r="Q112" i="9" l="1"/>
  <c r="Q114" i="9"/>
  <c r="Q113" i="9"/>
  <c r="Q115" i="9"/>
  <c r="E465" i="4"/>
  <c r="AA176" i="9"/>
  <c r="B465" i="4"/>
  <c r="C465" i="4"/>
  <c r="D465" i="4"/>
  <c r="R114" i="9" l="1"/>
  <c r="R113" i="9"/>
  <c r="R112" i="9"/>
  <c r="R115" i="9"/>
  <c r="E466" i="4"/>
  <c r="AB176" i="9"/>
  <c r="B466" i="4"/>
  <c r="C466" i="4"/>
  <c r="D466" i="4"/>
  <c r="S113" i="9" l="1"/>
  <c r="S114" i="9"/>
  <c r="S112" i="9"/>
  <c r="S115" i="9"/>
  <c r="E467" i="4"/>
  <c r="AC176" i="9"/>
  <c r="C467" i="4"/>
  <c r="D467" i="4"/>
  <c r="B467" i="4"/>
  <c r="T112" i="9" l="1"/>
  <c r="T113" i="9"/>
  <c r="T114" i="9"/>
  <c r="T115" i="9"/>
  <c r="E468" i="4"/>
  <c r="AD176" i="9"/>
  <c r="D468" i="4"/>
  <c r="B468" i="4"/>
  <c r="C468" i="4"/>
  <c r="U114" i="9" l="1"/>
  <c r="U113" i="9"/>
  <c r="U112" i="9"/>
  <c r="U115" i="9"/>
  <c r="E469" i="4"/>
  <c r="C177" i="9"/>
  <c r="B469" i="4"/>
  <c r="C469" i="4"/>
  <c r="D469" i="4"/>
  <c r="V113" i="9" l="1"/>
  <c r="V114" i="9"/>
  <c r="V112" i="9"/>
  <c r="V115" i="9"/>
  <c r="E470" i="4"/>
  <c r="D177" i="9"/>
  <c r="B470" i="4"/>
  <c r="C470" i="4"/>
  <c r="D470" i="4"/>
  <c r="W113" i="9" l="1"/>
  <c r="W112" i="9"/>
  <c r="W114" i="9"/>
  <c r="W115" i="9"/>
  <c r="E471" i="4"/>
  <c r="E177" i="9"/>
  <c r="C471" i="4"/>
  <c r="D471" i="4"/>
  <c r="B471" i="4"/>
  <c r="X112" i="9" l="1"/>
  <c r="X114" i="9"/>
  <c r="X113" i="9"/>
  <c r="X115" i="9"/>
  <c r="E472" i="4"/>
  <c r="F177" i="9"/>
  <c r="D472" i="4"/>
  <c r="B472" i="4"/>
  <c r="C472" i="4"/>
  <c r="Y113" i="9" l="1"/>
  <c r="Y112" i="9"/>
  <c r="Y114" i="9"/>
  <c r="Y115" i="9"/>
  <c r="E473" i="4"/>
  <c r="G177" i="9"/>
  <c r="B473" i="4"/>
  <c r="C473" i="4"/>
  <c r="D473" i="4"/>
  <c r="Z114" i="9" l="1"/>
  <c r="Z113" i="9"/>
  <c r="Z112" i="9"/>
  <c r="Z115" i="9"/>
  <c r="E474" i="4"/>
  <c r="H177" i="9"/>
  <c r="B474" i="4"/>
  <c r="C474" i="4"/>
  <c r="D474" i="4"/>
  <c r="AA114" i="9" l="1"/>
  <c r="AA113" i="9"/>
  <c r="AA112" i="9"/>
  <c r="AA115" i="9"/>
  <c r="E475" i="4"/>
  <c r="I177" i="9"/>
  <c r="C475" i="4"/>
  <c r="D475" i="4"/>
  <c r="B475" i="4"/>
  <c r="AB112" i="9" l="1"/>
  <c r="AB114" i="9"/>
  <c r="AB113" i="9"/>
  <c r="AB115" i="9"/>
  <c r="E476" i="4"/>
  <c r="J177" i="9"/>
  <c r="D476" i="4"/>
  <c r="B476" i="4"/>
  <c r="C476" i="4"/>
  <c r="AC113" i="9" l="1"/>
  <c r="AC112" i="9"/>
  <c r="AC114" i="9"/>
  <c r="AC115" i="9"/>
  <c r="E477" i="4"/>
  <c r="K177" i="9"/>
  <c r="B477" i="4"/>
  <c r="C477" i="4"/>
  <c r="D477" i="4"/>
  <c r="AD114" i="9" l="1"/>
  <c r="AD113" i="9"/>
  <c r="AD112" i="9"/>
  <c r="AD115" i="9"/>
  <c r="E478" i="4"/>
  <c r="L177" i="9"/>
  <c r="B478" i="4"/>
  <c r="C478" i="4"/>
  <c r="D478" i="4"/>
  <c r="C119" i="9" l="1"/>
  <c r="C118" i="9"/>
  <c r="C120" i="9"/>
  <c r="C121" i="9"/>
  <c r="E479" i="4"/>
  <c r="M177" i="9"/>
  <c r="C479" i="4"/>
  <c r="D479" i="4"/>
  <c r="B479" i="4"/>
  <c r="D118" i="9" l="1"/>
  <c r="D120" i="9"/>
  <c r="D119" i="9"/>
  <c r="D121" i="9"/>
  <c r="E480" i="4"/>
  <c r="N177" i="9"/>
  <c r="D480" i="4"/>
  <c r="B480" i="4"/>
  <c r="C480" i="4"/>
  <c r="E120" i="9" l="1"/>
  <c r="E119" i="9"/>
  <c r="E118" i="9"/>
  <c r="E121" i="9"/>
  <c r="E481" i="4"/>
  <c r="O177" i="9"/>
  <c r="B481" i="4"/>
  <c r="C481" i="4"/>
  <c r="D481" i="4"/>
  <c r="F119" i="9" l="1"/>
  <c r="F120" i="9"/>
  <c r="F118" i="9"/>
  <c r="F121" i="9"/>
  <c r="E482" i="4"/>
  <c r="P177" i="9"/>
  <c r="B482" i="4"/>
  <c r="C482" i="4"/>
  <c r="D482" i="4"/>
  <c r="G120" i="9" l="1"/>
  <c r="G119" i="9"/>
  <c r="G118" i="9"/>
  <c r="G121" i="9"/>
  <c r="E483" i="4"/>
  <c r="Q177" i="9"/>
  <c r="C483" i="4"/>
  <c r="D483" i="4"/>
  <c r="B483" i="4"/>
  <c r="H118" i="9" l="1"/>
  <c r="H119" i="9"/>
  <c r="H120" i="9"/>
  <c r="H121" i="9"/>
  <c r="E484" i="4"/>
  <c r="R177" i="9"/>
  <c r="D484" i="4"/>
  <c r="B484" i="4"/>
  <c r="C484" i="4"/>
  <c r="I119" i="9" l="1"/>
  <c r="I118" i="9"/>
  <c r="I120" i="9"/>
  <c r="I121" i="9"/>
  <c r="E485" i="4"/>
  <c r="S177" i="9"/>
  <c r="B485" i="4"/>
  <c r="C485" i="4"/>
  <c r="D485" i="4"/>
  <c r="J120" i="9" l="1"/>
  <c r="J119" i="9"/>
  <c r="J118" i="9"/>
  <c r="J121" i="9"/>
  <c r="E486" i="4"/>
  <c r="T177" i="9"/>
  <c r="B486" i="4"/>
  <c r="C486" i="4"/>
  <c r="D486" i="4"/>
  <c r="K120" i="9" l="1"/>
  <c r="K119" i="9"/>
  <c r="K118" i="9"/>
  <c r="K121" i="9"/>
  <c r="E487" i="4"/>
  <c r="U177" i="9"/>
  <c r="C487" i="4"/>
  <c r="D487" i="4"/>
  <c r="B487" i="4"/>
  <c r="L120" i="9" l="1"/>
  <c r="L118" i="9"/>
  <c r="L119" i="9"/>
  <c r="L121" i="9"/>
  <c r="E488" i="4"/>
  <c r="V177" i="9"/>
  <c r="D488" i="4"/>
  <c r="B488" i="4"/>
  <c r="C488" i="4"/>
  <c r="M119" i="9" l="1"/>
  <c r="M120" i="9"/>
  <c r="M118" i="9"/>
  <c r="M121" i="9"/>
  <c r="E489" i="4"/>
  <c r="W177" i="9"/>
  <c r="B489" i="4"/>
  <c r="C489" i="4"/>
  <c r="D489" i="4"/>
  <c r="N120" i="9" l="1"/>
  <c r="N119" i="9"/>
  <c r="N118" i="9"/>
  <c r="N121" i="9"/>
  <c r="E490" i="4"/>
  <c r="X177" i="9"/>
  <c r="B490" i="4"/>
  <c r="C490" i="4"/>
  <c r="D490" i="4"/>
  <c r="O120" i="9" l="1"/>
  <c r="O119" i="9"/>
  <c r="O118" i="9"/>
  <c r="O121" i="9"/>
  <c r="E491" i="4"/>
  <c r="Y177" i="9"/>
  <c r="C491" i="4"/>
  <c r="D491" i="4"/>
  <c r="B491" i="4"/>
  <c r="P118" i="9" l="1"/>
  <c r="P120" i="9"/>
  <c r="P119" i="9"/>
  <c r="P121" i="9"/>
  <c r="E492" i="4"/>
  <c r="Z177" i="9"/>
  <c r="D492" i="4"/>
  <c r="B492" i="4"/>
  <c r="C492" i="4"/>
  <c r="Q119" i="9" l="1"/>
  <c r="Q118" i="9"/>
  <c r="Q120" i="9"/>
  <c r="Q121" i="9"/>
  <c r="E493" i="4"/>
  <c r="AA177" i="9"/>
  <c r="B493" i="4"/>
  <c r="C493" i="4"/>
  <c r="D493" i="4"/>
  <c r="R118" i="9" l="1"/>
  <c r="R119" i="9"/>
  <c r="R120" i="9"/>
  <c r="R121" i="9"/>
  <c r="E494" i="4"/>
  <c r="AB177" i="9"/>
  <c r="B494" i="4"/>
  <c r="C494" i="4"/>
  <c r="D494" i="4"/>
  <c r="S120" i="9" l="1"/>
  <c r="S119" i="9"/>
  <c r="S118" i="9"/>
  <c r="S121" i="9"/>
  <c r="E495" i="4"/>
  <c r="AC177" i="9"/>
  <c r="C495" i="4"/>
  <c r="D495" i="4"/>
  <c r="B495" i="4"/>
  <c r="T118" i="9" l="1"/>
  <c r="T119" i="9"/>
  <c r="T120" i="9"/>
  <c r="T121" i="9"/>
  <c r="E496" i="4"/>
  <c r="AD177" i="9"/>
  <c r="D496" i="4"/>
  <c r="B496" i="4"/>
  <c r="C496" i="4"/>
  <c r="U119" i="9" l="1"/>
  <c r="U118" i="9"/>
  <c r="U120" i="9"/>
  <c r="U121" i="9"/>
  <c r="E497" i="4"/>
  <c r="C178" i="9"/>
  <c r="B497" i="4"/>
  <c r="C497" i="4"/>
  <c r="D497" i="4"/>
  <c r="V120" i="9" l="1"/>
  <c r="V119" i="9"/>
  <c r="V118" i="9"/>
  <c r="V121" i="9"/>
  <c r="E498" i="4"/>
  <c r="D178" i="9"/>
  <c r="B498" i="4"/>
  <c r="C498" i="4"/>
  <c r="D498" i="4"/>
  <c r="W119" i="9" l="1"/>
  <c r="W118" i="9"/>
  <c r="W120" i="9"/>
  <c r="W121" i="9"/>
  <c r="E499" i="4"/>
  <c r="E178" i="9"/>
  <c r="C499" i="4"/>
  <c r="D499" i="4"/>
  <c r="B499" i="4"/>
  <c r="X118" i="9" l="1"/>
  <c r="X120" i="9"/>
  <c r="X119" i="9"/>
  <c r="X121" i="9"/>
  <c r="E500" i="4"/>
  <c r="F178" i="9"/>
  <c r="D500" i="4"/>
  <c r="B500" i="4"/>
  <c r="C500" i="4"/>
  <c r="Y119" i="9" l="1"/>
  <c r="Y118" i="9"/>
  <c r="Y120" i="9"/>
  <c r="Y121" i="9"/>
  <c r="E501" i="4"/>
  <c r="G178" i="9"/>
  <c r="B501" i="4"/>
  <c r="C501" i="4"/>
  <c r="D501" i="4"/>
  <c r="Z120" i="9" l="1"/>
  <c r="Z119" i="9"/>
  <c r="Z118" i="9"/>
  <c r="Z121" i="9"/>
  <c r="E502" i="4"/>
  <c r="H178" i="9"/>
  <c r="B502" i="4"/>
  <c r="C502" i="4"/>
  <c r="D502" i="4"/>
  <c r="AA120" i="9" l="1"/>
  <c r="AA119" i="9"/>
  <c r="AA118" i="9"/>
  <c r="AA121" i="9"/>
  <c r="E503" i="4"/>
  <c r="I178" i="9"/>
  <c r="C503" i="4"/>
  <c r="D503" i="4"/>
  <c r="B503" i="4"/>
  <c r="AB118" i="9" l="1"/>
  <c r="AB120" i="9"/>
  <c r="AB119" i="9"/>
  <c r="AB121" i="9"/>
  <c r="E504" i="4"/>
  <c r="J178" i="9"/>
  <c r="D504" i="4"/>
  <c r="B504" i="4"/>
  <c r="C504" i="4"/>
  <c r="AC119" i="9" l="1"/>
  <c r="AC118" i="9"/>
  <c r="AC120" i="9"/>
  <c r="AC121" i="9"/>
  <c r="E505" i="4"/>
  <c r="K178" i="9"/>
  <c r="B505" i="4"/>
  <c r="C505" i="4"/>
  <c r="D505" i="4"/>
  <c r="AD119" i="9" l="1"/>
  <c r="AD120" i="9"/>
  <c r="AD118" i="9"/>
  <c r="AD121" i="9"/>
  <c r="E506" i="4"/>
  <c r="L178" i="9"/>
  <c r="B506" i="4"/>
  <c r="C506" i="4"/>
  <c r="D506" i="4"/>
  <c r="C126" i="9" l="1"/>
  <c r="C125" i="9"/>
  <c r="C124" i="9"/>
  <c r="C127" i="9"/>
  <c r="E507" i="4"/>
  <c r="M178" i="9"/>
  <c r="C507" i="4"/>
  <c r="D507" i="4"/>
  <c r="B507" i="4"/>
  <c r="D124" i="9" l="1"/>
  <c r="D125" i="9"/>
  <c r="D126" i="9"/>
  <c r="D127" i="9"/>
  <c r="E508" i="4"/>
  <c r="N178" i="9"/>
  <c r="D508" i="4"/>
  <c r="B508" i="4"/>
  <c r="C508" i="4"/>
  <c r="E124" i="9" l="1"/>
  <c r="E125" i="9"/>
  <c r="E126" i="9"/>
  <c r="E127" i="9"/>
  <c r="E509" i="4"/>
  <c r="O178" i="9"/>
  <c r="B509" i="4"/>
  <c r="C509" i="4"/>
  <c r="D509" i="4"/>
  <c r="F126" i="9" l="1"/>
  <c r="F124" i="9"/>
  <c r="F125" i="9"/>
  <c r="F127" i="9"/>
  <c r="E510" i="4"/>
  <c r="P178" i="9"/>
  <c r="B510" i="4"/>
  <c r="C510" i="4"/>
  <c r="D510" i="4"/>
  <c r="G126" i="9" l="1"/>
  <c r="G125" i="9"/>
  <c r="G124" i="9"/>
  <c r="G127" i="9"/>
  <c r="E511" i="4"/>
  <c r="Q178" i="9"/>
  <c r="C511" i="4"/>
  <c r="D511" i="4"/>
  <c r="B511" i="4"/>
  <c r="H124" i="9" l="1"/>
  <c r="H126" i="9"/>
  <c r="H125" i="9"/>
  <c r="H127" i="9"/>
  <c r="E512" i="4"/>
  <c r="R178" i="9"/>
  <c r="D512" i="4"/>
  <c r="B512" i="4"/>
  <c r="C512" i="4"/>
  <c r="I125" i="9" l="1"/>
  <c r="I124" i="9"/>
  <c r="I126" i="9"/>
  <c r="I127" i="9"/>
  <c r="E513" i="4"/>
  <c r="S178" i="9"/>
  <c r="B513" i="4"/>
  <c r="C513" i="4"/>
  <c r="D513" i="4"/>
  <c r="J126" i="9" l="1"/>
  <c r="J125" i="9"/>
  <c r="J124" i="9"/>
  <c r="J127" i="9"/>
  <c r="E514" i="4"/>
  <c r="T178" i="9"/>
  <c r="B514" i="4"/>
  <c r="C514" i="4"/>
  <c r="D514" i="4"/>
  <c r="K125" i="9" l="1"/>
  <c r="K126" i="9"/>
  <c r="K124" i="9"/>
  <c r="K127" i="9"/>
  <c r="E515" i="4"/>
  <c r="U178" i="9"/>
  <c r="C515" i="4"/>
  <c r="D515" i="4"/>
  <c r="B515" i="4"/>
  <c r="L126" i="9" l="1"/>
  <c r="L125" i="9"/>
  <c r="L124" i="9"/>
  <c r="L127" i="9"/>
  <c r="E516" i="4"/>
  <c r="V178" i="9"/>
  <c r="D516" i="4"/>
  <c r="B516" i="4"/>
  <c r="C516" i="4"/>
  <c r="M125" i="9" l="1"/>
  <c r="M124" i="9"/>
  <c r="M126" i="9"/>
  <c r="M127" i="9"/>
  <c r="E517" i="4"/>
  <c r="W178" i="9"/>
  <c r="B517" i="4"/>
  <c r="C517" i="4"/>
  <c r="D517" i="4"/>
  <c r="N125" i="9" l="1"/>
  <c r="N124" i="9"/>
  <c r="N126" i="9"/>
  <c r="N127" i="9"/>
  <c r="E518" i="4"/>
  <c r="X178" i="9"/>
  <c r="B518" i="4"/>
  <c r="C518" i="4"/>
  <c r="D518" i="4"/>
  <c r="O126" i="9" l="1"/>
  <c r="O124" i="9"/>
  <c r="O125" i="9"/>
  <c r="O127" i="9"/>
  <c r="E519" i="4"/>
  <c r="Y178" i="9"/>
  <c r="C519" i="4"/>
  <c r="D519" i="4"/>
  <c r="B519" i="4"/>
  <c r="P124" i="9" l="1"/>
  <c r="P126" i="9"/>
  <c r="P125" i="9"/>
  <c r="P127" i="9"/>
  <c r="E520" i="4"/>
  <c r="Z178" i="9"/>
  <c r="D520" i="4"/>
  <c r="B520" i="4"/>
  <c r="C520" i="4"/>
  <c r="Q125" i="9" l="1"/>
  <c r="Q124" i="9"/>
  <c r="Q126" i="9"/>
  <c r="Q127" i="9"/>
  <c r="E521" i="4"/>
  <c r="AA178" i="9"/>
  <c r="B521" i="4"/>
  <c r="C521" i="4"/>
  <c r="D521" i="4"/>
  <c r="R124" i="9" l="1"/>
  <c r="R126" i="9"/>
  <c r="R125" i="9"/>
  <c r="R127" i="9"/>
  <c r="E522" i="4"/>
  <c r="AB178" i="9"/>
  <c r="B522" i="4"/>
  <c r="C522" i="4"/>
  <c r="D522" i="4"/>
  <c r="S125" i="9" l="1"/>
  <c r="S126" i="9"/>
  <c r="S124" i="9"/>
  <c r="S127" i="9"/>
  <c r="E523" i="4"/>
  <c r="AC178" i="9"/>
  <c r="C523" i="4"/>
  <c r="D523" i="4"/>
  <c r="B523" i="4"/>
  <c r="T124" i="9" l="1"/>
  <c r="T126" i="9"/>
  <c r="T125" i="9"/>
  <c r="T127" i="9"/>
  <c r="E524" i="4"/>
  <c r="AD178" i="9"/>
  <c r="D524" i="4"/>
  <c r="B524" i="4"/>
  <c r="C524" i="4"/>
  <c r="U125" i="9" l="1"/>
  <c r="U126" i="9"/>
  <c r="U124" i="9"/>
  <c r="U127" i="9"/>
  <c r="E525" i="4"/>
  <c r="C179" i="9"/>
  <c r="B525" i="4"/>
  <c r="C525" i="4"/>
  <c r="D525" i="4"/>
  <c r="V126" i="9" l="1"/>
  <c r="V125" i="9"/>
  <c r="V124" i="9"/>
  <c r="V127" i="9"/>
  <c r="E526" i="4"/>
  <c r="D179" i="9"/>
  <c r="B526" i="4"/>
  <c r="C526" i="4"/>
  <c r="D526" i="4"/>
  <c r="W126" i="9" l="1"/>
  <c r="W124" i="9"/>
  <c r="W125" i="9"/>
  <c r="W127" i="9"/>
  <c r="E527" i="4"/>
  <c r="E179" i="9"/>
  <c r="C527" i="4"/>
  <c r="D527" i="4"/>
  <c r="B527" i="4"/>
  <c r="X126" i="9" l="1"/>
  <c r="X124" i="9"/>
  <c r="X125" i="9"/>
  <c r="X127" i="9"/>
  <c r="E528" i="4"/>
  <c r="F179" i="9"/>
  <c r="D528" i="4"/>
  <c r="B528" i="4"/>
  <c r="C528" i="4"/>
  <c r="Y125" i="9" l="1"/>
  <c r="Y124" i="9"/>
  <c r="Y126" i="9"/>
  <c r="Y127" i="9"/>
  <c r="E529" i="4"/>
  <c r="G179" i="9"/>
  <c r="B529" i="4"/>
  <c r="C529" i="4"/>
  <c r="D529" i="4"/>
  <c r="Z125" i="9" l="1"/>
  <c r="Z124" i="9"/>
  <c r="Z126" i="9"/>
  <c r="Z127" i="9"/>
  <c r="E530" i="4"/>
  <c r="H179" i="9"/>
  <c r="B530" i="4"/>
  <c r="C530" i="4"/>
  <c r="D530" i="4"/>
  <c r="AA126" i="9" l="1"/>
  <c r="AA125" i="9"/>
  <c r="AA124" i="9"/>
  <c r="AA127" i="9"/>
  <c r="E531" i="4"/>
  <c r="I179" i="9"/>
  <c r="C531" i="4"/>
  <c r="D531" i="4"/>
  <c r="B531" i="4"/>
  <c r="AB126" i="9" l="1"/>
  <c r="AB124" i="9"/>
  <c r="AB125" i="9"/>
  <c r="AB127" i="9"/>
  <c r="E532" i="4"/>
  <c r="J179" i="9"/>
  <c r="D532" i="4"/>
  <c r="B532" i="4"/>
  <c r="C532" i="4"/>
  <c r="AC124" i="9" l="1"/>
  <c r="AC125" i="9"/>
  <c r="AC126" i="9"/>
  <c r="AC127" i="9"/>
  <c r="E533" i="4"/>
  <c r="K179" i="9"/>
  <c r="B533" i="4"/>
  <c r="C533" i="4"/>
  <c r="D533" i="4"/>
  <c r="AD126" i="9" l="1"/>
  <c r="AD125" i="9"/>
  <c r="AD124" i="9"/>
  <c r="AD127" i="9"/>
  <c r="E534" i="4"/>
  <c r="L179" i="9"/>
  <c r="B534" i="4"/>
  <c r="C534" i="4"/>
  <c r="D534" i="4"/>
  <c r="C132" i="9" l="1"/>
  <c r="C131" i="9"/>
  <c r="C130" i="9"/>
  <c r="C133" i="9"/>
  <c r="E535" i="4"/>
  <c r="M179" i="9"/>
  <c r="C535" i="4"/>
  <c r="D535" i="4"/>
  <c r="B535" i="4"/>
  <c r="D130" i="9" l="1"/>
  <c r="D131" i="9"/>
  <c r="D132" i="9"/>
  <c r="D133" i="9"/>
  <c r="E536" i="4"/>
  <c r="N179" i="9"/>
  <c r="D536" i="4"/>
  <c r="B536" i="4"/>
  <c r="C536" i="4"/>
  <c r="E131" i="9" l="1"/>
  <c r="E130" i="9"/>
  <c r="E132" i="9"/>
  <c r="E133" i="9"/>
  <c r="E537" i="4"/>
  <c r="O179" i="9"/>
  <c r="B537" i="4"/>
  <c r="C537" i="4"/>
  <c r="D537" i="4"/>
  <c r="F132" i="9" l="1"/>
  <c r="F131" i="9"/>
  <c r="F130" i="9"/>
  <c r="F133" i="9"/>
  <c r="E538" i="4"/>
  <c r="P179" i="9"/>
  <c r="B538" i="4"/>
  <c r="C538" i="4"/>
  <c r="D538" i="4"/>
  <c r="G132" i="9" l="1"/>
  <c r="G130" i="9"/>
  <c r="G131" i="9"/>
  <c r="G133" i="9"/>
  <c r="E539" i="4"/>
  <c r="Q179" i="9"/>
  <c r="C539" i="4"/>
  <c r="D539" i="4"/>
  <c r="B539" i="4"/>
  <c r="H130" i="9" l="1"/>
  <c r="H131" i="9"/>
  <c r="H132" i="9"/>
  <c r="H133" i="9"/>
  <c r="E540" i="4"/>
  <c r="R179" i="9"/>
  <c r="D540" i="4"/>
  <c r="B540" i="4"/>
  <c r="C540" i="4"/>
  <c r="I130" i="9" l="1"/>
  <c r="I132" i="9"/>
  <c r="I131" i="9"/>
  <c r="I133" i="9"/>
  <c r="E541" i="4"/>
  <c r="S179" i="9"/>
  <c r="B541" i="4"/>
  <c r="C541" i="4"/>
  <c r="D541" i="4"/>
  <c r="J132" i="9" l="1"/>
  <c r="J131" i="9"/>
  <c r="J130" i="9"/>
  <c r="J133" i="9"/>
  <c r="E542" i="4"/>
  <c r="T179" i="9"/>
  <c r="B542" i="4"/>
  <c r="C542" i="4"/>
  <c r="D542" i="4"/>
  <c r="K132" i="9" l="1"/>
  <c r="K131" i="9"/>
  <c r="K130" i="9"/>
  <c r="K133" i="9"/>
  <c r="E543" i="4"/>
  <c r="U179" i="9"/>
  <c r="C543" i="4"/>
  <c r="D543" i="4"/>
  <c r="B543" i="4"/>
  <c r="L130" i="9" l="1"/>
  <c r="L131" i="9"/>
  <c r="L132" i="9"/>
  <c r="L133" i="9"/>
  <c r="E544" i="4"/>
  <c r="V179" i="9"/>
  <c r="D544" i="4"/>
  <c r="B544" i="4"/>
  <c r="C544" i="4"/>
  <c r="M132" i="9" l="1"/>
  <c r="M131" i="9"/>
  <c r="M130" i="9"/>
  <c r="M133" i="9"/>
  <c r="E545" i="4"/>
  <c r="W179" i="9"/>
  <c r="B545" i="4"/>
  <c r="C545" i="4"/>
  <c r="D545" i="4"/>
  <c r="N131" i="9" l="1"/>
  <c r="N130" i="9"/>
  <c r="N132" i="9"/>
  <c r="N133" i="9"/>
  <c r="E546" i="4"/>
  <c r="X179" i="9"/>
  <c r="B546" i="4"/>
  <c r="C546" i="4"/>
  <c r="D546" i="4"/>
  <c r="O130" i="9" l="1"/>
  <c r="O132" i="9"/>
  <c r="O131" i="9"/>
  <c r="O133" i="9"/>
  <c r="E547" i="4"/>
  <c r="Y179" i="9"/>
  <c r="C547" i="4"/>
  <c r="D547" i="4"/>
  <c r="B547" i="4"/>
  <c r="P132" i="9" l="1"/>
  <c r="P131" i="9"/>
  <c r="P130" i="9"/>
  <c r="P133" i="9"/>
  <c r="E548" i="4"/>
  <c r="Z179" i="9"/>
  <c r="D548" i="4"/>
  <c r="B548" i="4"/>
  <c r="C548" i="4"/>
  <c r="Q132" i="9" l="1"/>
  <c r="Q130" i="9"/>
  <c r="Q131" i="9"/>
  <c r="Q133" i="9"/>
  <c r="E549" i="4"/>
  <c r="AA179" i="9"/>
  <c r="B549" i="4"/>
  <c r="C549" i="4"/>
  <c r="D549" i="4"/>
  <c r="R130" i="9" l="1"/>
  <c r="R132" i="9"/>
  <c r="R131" i="9"/>
  <c r="R133" i="9"/>
  <c r="E550" i="4"/>
  <c r="AB179" i="9"/>
  <c r="B550" i="4"/>
  <c r="C550" i="4"/>
  <c r="D550" i="4"/>
  <c r="S130" i="9" l="1"/>
  <c r="S132" i="9"/>
  <c r="S131" i="9"/>
  <c r="S133" i="9"/>
  <c r="E551" i="4"/>
  <c r="AC179" i="9"/>
  <c r="C551" i="4"/>
  <c r="D551" i="4"/>
  <c r="B551" i="4"/>
  <c r="T130" i="9" l="1"/>
  <c r="T131" i="9"/>
  <c r="T132" i="9"/>
  <c r="T133" i="9"/>
  <c r="E552" i="4"/>
  <c r="AD179" i="9"/>
  <c r="D552" i="4"/>
  <c r="B552" i="4"/>
  <c r="C552" i="4"/>
  <c r="U131" i="9" l="1"/>
  <c r="U130" i="9"/>
  <c r="U132" i="9"/>
  <c r="U133" i="9"/>
  <c r="E553" i="4"/>
  <c r="C180" i="9"/>
  <c r="D180" i="9" s="1"/>
  <c r="E180" i="9" s="1"/>
  <c r="F180" i="9" s="1"/>
  <c r="G180" i="9" s="1"/>
  <c r="H180" i="9" s="1"/>
  <c r="I180" i="9" s="1"/>
  <c r="J180" i="9" s="1"/>
  <c r="K180" i="9" s="1"/>
  <c r="L180" i="9" s="1"/>
  <c r="M180" i="9" s="1"/>
  <c r="N180" i="9" s="1"/>
  <c r="O180" i="9" s="1"/>
  <c r="P180" i="9" s="1"/>
  <c r="Q180" i="9" s="1"/>
  <c r="R180" i="9" s="1"/>
  <c r="S180" i="9" s="1"/>
  <c r="T180" i="9" s="1"/>
  <c r="U180" i="9" s="1"/>
  <c r="V180" i="9" s="1"/>
  <c r="W180" i="9" s="1"/>
  <c r="X180" i="9" s="1"/>
  <c r="Y180" i="9" s="1"/>
  <c r="Z180" i="9" s="1"/>
  <c r="AA180" i="9" s="1"/>
  <c r="AB180" i="9" s="1"/>
  <c r="AC180" i="9" s="1"/>
  <c r="AD180" i="9" s="1"/>
  <c r="C181" i="9" s="1"/>
  <c r="D181" i="9" s="1"/>
  <c r="E181" i="9" s="1"/>
  <c r="F181" i="9" s="1"/>
  <c r="G181" i="9" s="1"/>
  <c r="H181" i="9" s="1"/>
  <c r="I181" i="9" s="1"/>
  <c r="J181" i="9" s="1"/>
  <c r="K181" i="9" s="1"/>
  <c r="L181" i="9" s="1"/>
  <c r="M181" i="9" s="1"/>
  <c r="N181" i="9" s="1"/>
  <c r="O181" i="9" s="1"/>
  <c r="P181" i="9" s="1"/>
  <c r="Q181" i="9" s="1"/>
  <c r="R181" i="9" s="1"/>
  <c r="S181" i="9" s="1"/>
  <c r="T181" i="9" s="1"/>
  <c r="U181" i="9" s="1"/>
  <c r="V181" i="9" s="1"/>
  <c r="W181" i="9" s="1"/>
  <c r="X181" i="9" s="1"/>
  <c r="Y181" i="9" s="1"/>
  <c r="Z181" i="9" s="1"/>
  <c r="AA181" i="9" s="1"/>
  <c r="AB181" i="9" s="1"/>
  <c r="AC181" i="9" s="1"/>
  <c r="AD181" i="9" s="1"/>
  <c r="C182" i="9" s="1"/>
  <c r="D182" i="9" s="1"/>
  <c r="E182" i="9" s="1"/>
  <c r="F182" i="9" s="1"/>
  <c r="G182" i="9" s="1"/>
  <c r="H182" i="9" s="1"/>
  <c r="I182" i="9" s="1"/>
  <c r="J182" i="9" s="1"/>
  <c r="K182" i="9" s="1"/>
  <c r="L182" i="9" s="1"/>
  <c r="M182" i="9" s="1"/>
  <c r="N182" i="9" s="1"/>
  <c r="O182" i="9" s="1"/>
  <c r="P182" i="9" s="1"/>
  <c r="Q182" i="9" s="1"/>
  <c r="R182" i="9" s="1"/>
  <c r="S182" i="9" s="1"/>
  <c r="T182" i="9" s="1"/>
  <c r="U182" i="9" s="1"/>
  <c r="V182" i="9" s="1"/>
  <c r="W182" i="9" s="1"/>
  <c r="X182" i="9" s="1"/>
  <c r="Y182" i="9" s="1"/>
  <c r="Z182" i="9" s="1"/>
  <c r="AA182" i="9" s="1"/>
  <c r="AB182" i="9" s="1"/>
  <c r="AC182" i="9" s="1"/>
  <c r="AD182" i="9" s="1"/>
  <c r="C183" i="9" s="1"/>
  <c r="D183" i="9" s="1"/>
  <c r="E183" i="9" s="1"/>
  <c r="F183" i="9" s="1"/>
  <c r="G183" i="9" s="1"/>
  <c r="H183" i="9" s="1"/>
  <c r="I183" i="9" s="1"/>
  <c r="J183" i="9" s="1"/>
  <c r="K183" i="9" s="1"/>
  <c r="L183" i="9" s="1"/>
  <c r="M183" i="9" s="1"/>
  <c r="N183" i="9" s="1"/>
  <c r="O183" i="9" s="1"/>
  <c r="P183" i="9" s="1"/>
  <c r="Q183" i="9" s="1"/>
  <c r="R183" i="9" s="1"/>
  <c r="S183" i="9" s="1"/>
  <c r="T183" i="9" s="1"/>
  <c r="U183" i="9" s="1"/>
  <c r="V183" i="9" s="1"/>
  <c r="W183" i="9" s="1"/>
  <c r="X183" i="9" s="1"/>
  <c r="Y183" i="9" s="1"/>
  <c r="Z183" i="9" s="1"/>
  <c r="AA183" i="9" s="1"/>
  <c r="AB183" i="9" s="1"/>
  <c r="AC183" i="9" s="1"/>
  <c r="AD183" i="9" s="1"/>
  <c r="C184" i="9" s="1"/>
  <c r="D184" i="9" s="1"/>
  <c r="E184" i="9" s="1"/>
  <c r="F184" i="9" s="1"/>
  <c r="G184" i="9" s="1"/>
  <c r="H184" i="9" s="1"/>
  <c r="I184" i="9" s="1"/>
  <c r="J184" i="9" s="1"/>
  <c r="K184" i="9" s="1"/>
  <c r="L184" i="9" s="1"/>
  <c r="M184" i="9" s="1"/>
  <c r="N184" i="9" s="1"/>
  <c r="O184" i="9" s="1"/>
  <c r="P184" i="9" s="1"/>
  <c r="Q184" i="9" s="1"/>
  <c r="R184" i="9" s="1"/>
  <c r="S184" i="9" s="1"/>
  <c r="T184" i="9" s="1"/>
  <c r="U184" i="9" s="1"/>
  <c r="V184" i="9" s="1"/>
  <c r="W184" i="9" s="1"/>
  <c r="X184" i="9" s="1"/>
  <c r="Y184" i="9" s="1"/>
  <c r="Z184" i="9" s="1"/>
  <c r="AA184" i="9" s="1"/>
  <c r="AB184" i="9" s="1"/>
  <c r="AC184" i="9" s="1"/>
  <c r="AD184" i="9" s="1"/>
  <c r="C185" i="9" s="1"/>
  <c r="D185" i="9" s="1"/>
  <c r="E185" i="9" s="1"/>
  <c r="F185" i="9" s="1"/>
  <c r="G185" i="9" s="1"/>
  <c r="H185" i="9" s="1"/>
  <c r="I185" i="9" s="1"/>
  <c r="J185" i="9" s="1"/>
  <c r="K185" i="9" s="1"/>
  <c r="L185" i="9" s="1"/>
  <c r="M185" i="9" s="1"/>
  <c r="N185" i="9" s="1"/>
  <c r="O185" i="9" s="1"/>
  <c r="P185" i="9" s="1"/>
  <c r="Q185" i="9" s="1"/>
  <c r="R185" i="9" s="1"/>
  <c r="S185" i="9" s="1"/>
  <c r="T185" i="9" s="1"/>
  <c r="U185" i="9" s="1"/>
  <c r="V185" i="9" s="1"/>
  <c r="W185" i="9" s="1"/>
  <c r="X185" i="9" s="1"/>
  <c r="Y185" i="9" s="1"/>
  <c r="Z185" i="9" s="1"/>
  <c r="AA185" i="9" s="1"/>
  <c r="AB185" i="9" s="1"/>
  <c r="AC185" i="9" s="1"/>
  <c r="AD185" i="9" s="1"/>
  <c r="C186" i="9" s="1"/>
  <c r="D186" i="9" s="1"/>
  <c r="E186" i="9" s="1"/>
  <c r="F186" i="9" s="1"/>
  <c r="G186" i="9" s="1"/>
  <c r="H186" i="9" s="1"/>
  <c r="I186" i="9" s="1"/>
  <c r="J186" i="9" s="1"/>
  <c r="K186" i="9" s="1"/>
  <c r="L186" i="9" s="1"/>
  <c r="M186" i="9" s="1"/>
  <c r="N186" i="9" s="1"/>
  <c r="O186" i="9" s="1"/>
  <c r="P186" i="9" s="1"/>
  <c r="Q186" i="9" s="1"/>
  <c r="R186" i="9" s="1"/>
  <c r="S186" i="9" s="1"/>
  <c r="T186" i="9" s="1"/>
  <c r="U186" i="9" s="1"/>
  <c r="V186" i="9" s="1"/>
  <c r="W186" i="9" s="1"/>
  <c r="X186" i="9" s="1"/>
  <c r="Y186" i="9" s="1"/>
  <c r="Z186" i="9" s="1"/>
  <c r="AA186" i="9" s="1"/>
  <c r="AB186" i="9" s="1"/>
  <c r="AC186" i="9" s="1"/>
  <c r="AD186" i="9" s="1"/>
  <c r="C187" i="9" s="1"/>
  <c r="D187" i="9" s="1"/>
  <c r="E187" i="9" s="1"/>
  <c r="F187" i="9" s="1"/>
  <c r="G187" i="9" s="1"/>
  <c r="H187" i="9" s="1"/>
  <c r="I187" i="9" s="1"/>
  <c r="J187" i="9" s="1"/>
  <c r="K187" i="9" s="1"/>
  <c r="L187" i="9" s="1"/>
  <c r="M187" i="9" s="1"/>
  <c r="N187" i="9" s="1"/>
  <c r="O187" i="9" s="1"/>
  <c r="P187" i="9" s="1"/>
  <c r="Q187" i="9" s="1"/>
  <c r="R187" i="9" s="1"/>
  <c r="S187" i="9" s="1"/>
  <c r="T187" i="9" s="1"/>
  <c r="U187" i="9" s="1"/>
  <c r="V187" i="9" s="1"/>
  <c r="W187" i="9" s="1"/>
  <c r="X187" i="9" s="1"/>
  <c r="Y187" i="9" s="1"/>
  <c r="Z187" i="9" s="1"/>
  <c r="AA187" i="9" s="1"/>
  <c r="AB187" i="9" s="1"/>
  <c r="AC187" i="9" s="1"/>
  <c r="AD187" i="9" s="1"/>
  <c r="C188" i="9" s="1"/>
  <c r="D188" i="9" s="1"/>
  <c r="E188" i="9" s="1"/>
  <c r="F188" i="9" s="1"/>
  <c r="G188" i="9" s="1"/>
  <c r="H188" i="9" s="1"/>
  <c r="I188" i="9" s="1"/>
  <c r="J188" i="9" s="1"/>
  <c r="K188" i="9" s="1"/>
  <c r="L188" i="9" s="1"/>
  <c r="M188" i="9" s="1"/>
  <c r="N188" i="9" s="1"/>
  <c r="O188" i="9" s="1"/>
  <c r="P188" i="9" s="1"/>
  <c r="Q188" i="9" s="1"/>
  <c r="R188" i="9" s="1"/>
  <c r="S188" i="9" s="1"/>
  <c r="T188" i="9" s="1"/>
  <c r="U188" i="9" s="1"/>
  <c r="V188" i="9" s="1"/>
  <c r="W188" i="9" s="1"/>
  <c r="X188" i="9" s="1"/>
  <c r="Y188" i="9" s="1"/>
  <c r="Z188" i="9" s="1"/>
  <c r="AA188" i="9" s="1"/>
  <c r="AB188" i="9" s="1"/>
  <c r="AC188" i="9" s="1"/>
  <c r="AD188" i="9" s="1"/>
  <c r="C189" i="9" s="1"/>
  <c r="D189" i="9" s="1"/>
  <c r="E189" i="9" s="1"/>
  <c r="F189" i="9" s="1"/>
  <c r="G189" i="9" s="1"/>
  <c r="H189" i="9" s="1"/>
  <c r="I189" i="9" s="1"/>
  <c r="J189" i="9" s="1"/>
  <c r="K189" i="9" s="1"/>
  <c r="L189" i="9" s="1"/>
  <c r="M189" i="9" s="1"/>
  <c r="N189" i="9" s="1"/>
  <c r="O189" i="9" s="1"/>
  <c r="P189" i="9" s="1"/>
  <c r="Q189" i="9" s="1"/>
  <c r="R189" i="9" s="1"/>
  <c r="S189" i="9" s="1"/>
  <c r="T189" i="9" s="1"/>
  <c r="U189" i="9" s="1"/>
  <c r="V189" i="9" s="1"/>
  <c r="W189" i="9" s="1"/>
  <c r="X189" i="9" s="1"/>
  <c r="Y189" i="9" s="1"/>
  <c r="Z189" i="9" s="1"/>
  <c r="AA189" i="9" s="1"/>
  <c r="AB189" i="9" s="1"/>
  <c r="AC189" i="9" s="1"/>
  <c r="AD189" i="9" s="1"/>
  <c r="C190" i="9" s="1"/>
  <c r="D190" i="9" s="1"/>
  <c r="E190" i="9" s="1"/>
  <c r="F190" i="9" s="1"/>
  <c r="G190" i="9" s="1"/>
  <c r="H190" i="9" s="1"/>
  <c r="I190" i="9" s="1"/>
  <c r="J190" i="9" s="1"/>
  <c r="K190" i="9" s="1"/>
  <c r="L190" i="9" s="1"/>
  <c r="M190" i="9" s="1"/>
  <c r="N190" i="9" s="1"/>
  <c r="O190" i="9" s="1"/>
  <c r="P190" i="9" s="1"/>
  <c r="Q190" i="9" s="1"/>
  <c r="R190" i="9" s="1"/>
  <c r="S190" i="9" s="1"/>
  <c r="T190" i="9" s="1"/>
  <c r="U190" i="9" s="1"/>
  <c r="V190" i="9" s="1"/>
  <c r="W190" i="9" s="1"/>
  <c r="X190" i="9" s="1"/>
  <c r="Y190" i="9" s="1"/>
  <c r="Z190" i="9" s="1"/>
  <c r="AA190" i="9" s="1"/>
  <c r="AB190" i="9" s="1"/>
  <c r="AC190" i="9" s="1"/>
  <c r="AD190" i="9" s="1"/>
  <c r="C191" i="9" s="1"/>
  <c r="D191" i="9" s="1"/>
  <c r="E191" i="9" s="1"/>
  <c r="F191" i="9" s="1"/>
  <c r="G191" i="9" s="1"/>
  <c r="H191" i="9" s="1"/>
  <c r="I191" i="9" s="1"/>
  <c r="J191" i="9" s="1"/>
  <c r="K191" i="9" s="1"/>
  <c r="L191" i="9" s="1"/>
  <c r="M191" i="9" s="1"/>
  <c r="N191" i="9" s="1"/>
  <c r="O191" i="9" s="1"/>
  <c r="P191" i="9" s="1"/>
  <c r="Q191" i="9" s="1"/>
  <c r="R191" i="9" s="1"/>
  <c r="S191" i="9" s="1"/>
  <c r="T191" i="9" s="1"/>
  <c r="U191" i="9" s="1"/>
  <c r="V191" i="9" s="1"/>
  <c r="W191" i="9" s="1"/>
  <c r="X191" i="9" s="1"/>
  <c r="Y191" i="9" s="1"/>
  <c r="Z191" i="9" s="1"/>
  <c r="AA191" i="9" s="1"/>
  <c r="AB191" i="9" s="1"/>
  <c r="AC191" i="9" s="1"/>
  <c r="AD191" i="9" s="1"/>
  <c r="C192" i="9" s="1"/>
  <c r="D192" i="9" s="1"/>
  <c r="E192" i="9" s="1"/>
  <c r="F192" i="9" s="1"/>
  <c r="G192" i="9" s="1"/>
  <c r="H192" i="9" s="1"/>
  <c r="I192" i="9" s="1"/>
  <c r="J192" i="9" s="1"/>
  <c r="K192" i="9" s="1"/>
  <c r="L192" i="9" s="1"/>
  <c r="M192" i="9" s="1"/>
  <c r="N192" i="9" s="1"/>
  <c r="O192" i="9" s="1"/>
  <c r="P192" i="9" s="1"/>
  <c r="Q192" i="9" s="1"/>
  <c r="R192" i="9" s="1"/>
  <c r="S192" i="9" s="1"/>
  <c r="T192" i="9" s="1"/>
  <c r="U192" i="9" s="1"/>
  <c r="V192" i="9" s="1"/>
  <c r="W192" i="9" s="1"/>
  <c r="X192" i="9" s="1"/>
  <c r="Y192" i="9" s="1"/>
  <c r="Z192" i="9" s="1"/>
  <c r="AA192" i="9" s="1"/>
  <c r="AB192" i="9" s="1"/>
  <c r="AC192" i="9" s="1"/>
  <c r="AD192" i="9" s="1"/>
  <c r="C193" i="9" s="1"/>
  <c r="D193" i="9" s="1"/>
  <c r="E193" i="9" s="1"/>
  <c r="F193" i="9" s="1"/>
  <c r="G193" i="9" s="1"/>
  <c r="H193" i="9" s="1"/>
  <c r="I193" i="9" s="1"/>
  <c r="J193" i="9" s="1"/>
  <c r="K193" i="9" s="1"/>
  <c r="L193" i="9" s="1"/>
  <c r="M193" i="9" s="1"/>
  <c r="N193" i="9" s="1"/>
  <c r="O193" i="9" s="1"/>
  <c r="P193" i="9" s="1"/>
  <c r="Q193" i="9" s="1"/>
  <c r="R193" i="9" s="1"/>
  <c r="S193" i="9" s="1"/>
  <c r="T193" i="9" s="1"/>
  <c r="U193" i="9" s="1"/>
  <c r="V193" i="9" s="1"/>
  <c r="W193" i="9" s="1"/>
  <c r="X193" i="9" s="1"/>
  <c r="Y193" i="9" s="1"/>
  <c r="Z193" i="9" s="1"/>
  <c r="AA193" i="9" s="1"/>
  <c r="AB193" i="9" s="1"/>
  <c r="AC193" i="9" s="1"/>
  <c r="AD193" i="9" s="1"/>
  <c r="C194" i="9" s="1"/>
  <c r="D194" i="9" s="1"/>
  <c r="E194" i="9" s="1"/>
  <c r="F194" i="9" s="1"/>
  <c r="G194" i="9" s="1"/>
  <c r="H194" i="9" s="1"/>
  <c r="I194" i="9" s="1"/>
  <c r="J194" i="9" s="1"/>
  <c r="K194" i="9" s="1"/>
  <c r="L194" i="9" s="1"/>
  <c r="M194" i="9" s="1"/>
  <c r="N194" i="9" s="1"/>
  <c r="O194" i="9" s="1"/>
  <c r="P194" i="9" s="1"/>
  <c r="Q194" i="9" s="1"/>
  <c r="R194" i="9" s="1"/>
  <c r="S194" i="9" s="1"/>
  <c r="T194" i="9" s="1"/>
  <c r="U194" i="9" s="1"/>
  <c r="V194" i="9" s="1"/>
  <c r="W194" i="9" s="1"/>
  <c r="X194" i="9" s="1"/>
  <c r="Y194" i="9" s="1"/>
  <c r="Z194" i="9" s="1"/>
  <c r="AA194" i="9" s="1"/>
  <c r="AB194" i="9" s="1"/>
  <c r="AC194" i="9" s="1"/>
  <c r="AD194" i="9" s="1"/>
  <c r="C195" i="9" s="1"/>
  <c r="D195" i="9" s="1"/>
  <c r="E195" i="9" s="1"/>
  <c r="F195" i="9" s="1"/>
  <c r="G195" i="9" s="1"/>
  <c r="H195" i="9" s="1"/>
  <c r="I195" i="9" s="1"/>
  <c r="J195" i="9" s="1"/>
  <c r="K195" i="9" s="1"/>
  <c r="L195" i="9" s="1"/>
  <c r="M195" i="9" s="1"/>
  <c r="N195" i="9" s="1"/>
  <c r="O195" i="9" s="1"/>
  <c r="P195" i="9" s="1"/>
  <c r="Q195" i="9" s="1"/>
  <c r="R195" i="9" s="1"/>
  <c r="S195" i="9" s="1"/>
  <c r="T195" i="9" s="1"/>
  <c r="U195" i="9" s="1"/>
  <c r="V195" i="9" s="1"/>
  <c r="W195" i="9" s="1"/>
  <c r="X195" i="9" s="1"/>
  <c r="Y195" i="9" s="1"/>
  <c r="Z195" i="9" s="1"/>
  <c r="AA195" i="9" s="1"/>
  <c r="AB195" i="9" s="1"/>
  <c r="AC195" i="9" s="1"/>
  <c r="AD195" i="9" s="1"/>
  <c r="C196" i="9" s="1"/>
  <c r="D196" i="9" s="1"/>
  <c r="E196" i="9" s="1"/>
  <c r="F196" i="9" s="1"/>
  <c r="G196" i="9" s="1"/>
  <c r="H196" i="9" s="1"/>
  <c r="I196" i="9" s="1"/>
  <c r="J196" i="9" s="1"/>
  <c r="K196" i="9" s="1"/>
  <c r="L196" i="9" s="1"/>
  <c r="M196" i="9" s="1"/>
  <c r="N196" i="9" s="1"/>
  <c r="O196" i="9" s="1"/>
  <c r="P196" i="9" s="1"/>
  <c r="Q196" i="9" s="1"/>
  <c r="R196" i="9" s="1"/>
  <c r="S196" i="9" s="1"/>
  <c r="T196" i="9" s="1"/>
  <c r="U196" i="9" s="1"/>
  <c r="V196" i="9" s="1"/>
  <c r="W196" i="9" s="1"/>
  <c r="X196" i="9" s="1"/>
  <c r="Y196" i="9" s="1"/>
  <c r="Z196" i="9" s="1"/>
  <c r="AA196" i="9" s="1"/>
  <c r="AB196" i="9" s="1"/>
  <c r="AC196" i="9" s="1"/>
  <c r="AD196" i="9" s="1"/>
  <c r="C197" i="9" s="1"/>
  <c r="D197" i="9" s="1"/>
  <c r="E197" i="9" s="1"/>
  <c r="F197" i="9" s="1"/>
  <c r="G197" i="9" s="1"/>
  <c r="H197" i="9" s="1"/>
  <c r="I197" i="9" s="1"/>
  <c r="J197" i="9" s="1"/>
  <c r="K197" i="9" s="1"/>
  <c r="L197" i="9" s="1"/>
  <c r="M197" i="9" s="1"/>
  <c r="N197" i="9" s="1"/>
  <c r="O197" i="9" s="1"/>
  <c r="P197" i="9" s="1"/>
  <c r="Q197" i="9" s="1"/>
  <c r="R197" i="9" s="1"/>
  <c r="S197" i="9" s="1"/>
  <c r="T197" i="9" s="1"/>
  <c r="U197" i="9" s="1"/>
  <c r="V197" i="9" s="1"/>
  <c r="W197" i="9" s="1"/>
  <c r="X197" i="9" s="1"/>
  <c r="Y197" i="9" s="1"/>
  <c r="Z197" i="9" s="1"/>
  <c r="AA197" i="9" s="1"/>
  <c r="AB197" i="9" s="1"/>
  <c r="AC197" i="9" s="1"/>
  <c r="AD197" i="9" s="1"/>
  <c r="C198" i="9" s="1"/>
  <c r="D198" i="9" s="1"/>
  <c r="E198" i="9" s="1"/>
  <c r="F198" i="9" s="1"/>
  <c r="G198" i="9" s="1"/>
  <c r="H198" i="9" s="1"/>
  <c r="I198" i="9" s="1"/>
  <c r="J198" i="9" s="1"/>
  <c r="K198" i="9" s="1"/>
  <c r="L198" i="9" s="1"/>
  <c r="M198" i="9" s="1"/>
  <c r="N198" i="9" s="1"/>
  <c r="O198" i="9" s="1"/>
  <c r="P198" i="9" s="1"/>
  <c r="Q198" i="9" s="1"/>
  <c r="R198" i="9" s="1"/>
  <c r="S198" i="9" s="1"/>
  <c r="T198" i="9" s="1"/>
  <c r="U198" i="9" s="1"/>
  <c r="V198" i="9" s="1"/>
  <c r="W198" i="9" s="1"/>
  <c r="X198" i="9" s="1"/>
  <c r="Y198" i="9" s="1"/>
  <c r="Z198" i="9" s="1"/>
  <c r="AA198" i="9" s="1"/>
  <c r="AB198" i="9" s="1"/>
  <c r="AC198" i="9" s="1"/>
  <c r="AD198" i="9" s="1"/>
  <c r="C199" i="9" s="1"/>
  <c r="D199" i="9" s="1"/>
  <c r="E199" i="9" s="1"/>
  <c r="F199" i="9" s="1"/>
  <c r="G199" i="9" s="1"/>
  <c r="H199" i="9" s="1"/>
  <c r="I199" i="9" s="1"/>
  <c r="J199" i="9" s="1"/>
  <c r="K199" i="9" s="1"/>
  <c r="L199" i="9" s="1"/>
  <c r="M199" i="9" s="1"/>
  <c r="N199" i="9" s="1"/>
  <c r="O199" i="9" s="1"/>
  <c r="P199" i="9" s="1"/>
  <c r="Q199" i="9" s="1"/>
  <c r="R199" i="9" s="1"/>
  <c r="S199" i="9" s="1"/>
  <c r="T199" i="9" s="1"/>
  <c r="U199" i="9" s="1"/>
  <c r="V199" i="9" s="1"/>
  <c r="W199" i="9" s="1"/>
  <c r="X199" i="9" s="1"/>
  <c r="Y199" i="9" s="1"/>
  <c r="Z199" i="9" s="1"/>
  <c r="AA199" i="9" s="1"/>
  <c r="AB199" i="9" s="1"/>
  <c r="AC199" i="9" s="1"/>
  <c r="AD199" i="9" s="1"/>
  <c r="B553" i="4"/>
  <c r="C553" i="4"/>
  <c r="D553" i="4"/>
  <c r="V131" i="9" l="1"/>
  <c r="V132" i="9"/>
  <c r="V130" i="9"/>
  <c r="V133" i="9"/>
  <c r="E554" i="4"/>
  <c r="B554" i="4"/>
  <c r="C554" i="4"/>
  <c r="D554" i="4"/>
  <c r="W132" i="9" l="1"/>
  <c r="W131" i="9"/>
  <c r="W130" i="9"/>
  <c r="W133" i="9"/>
  <c r="E555" i="4"/>
  <c r="C555" i="4"/>
  <c r="D555" i="4"/>
  <c r="B555" i="4"/>
  <c r="X132" i="9" l="1"/>
  <c r="X130" i="9"/>
  <c r="X131" i="9"/>
  <c r="X133" i="9"/>
  <c r="E556" i="4"/>
  <c r="D556" i="4"/>
  <c r="B556" i="4"/>
  <c r="C556" i="4"/>
  <c r="Y132" i="9" l="1"/>
  <c r="Y131" i="9"/>
  <c r="Y130" i="9"/>
  <c r="Y133" i="9"/>
  <c r="E557" i="4"/>
  <c r="B557" i="4"/>
  <c r="C557" i="4"/>
  <c r="D557" i="4"/>
  <c r="Z132" i="9" l="1"/>
  <c r="Z131" i="9"/>
  <c r="Z130" i="9"/>
  <c r="Z133" i="9"/>
  <c r="E558" i="4"/>
  <c r="B558" i="4"/>
  <c r="C558" i="4"/>
  <c r="D558" i="4"/>
  <c r="AA132" i="9" l="1"/>
  <c r="AA131" i="9"/>
  <c r="AA130" i="9"/>
  <c r="AA133" i="9"/>
  <c r="E559" i="4"/>
  <c r="C559" i="4"/>
  <c r="D559" i="4"/>
  <c r="B559" i="4"/>
  <c r="AB130" i="9" l="1"/>
  <c r="AB132" i="9"/>
  <c r="AB131" i="9"/>
  <c r="AB133" i="9"/>
  <c r="E560" i="4"/>
  <c r="D560" i="4"/>
  <c r="B560" i="4"/>
  <c r="C560" i="4"/>
  <c r="AC131" i="9" l="1"/>
  <c r="AC132" i="9"/>
  <c r="AC130" i="9"/>
  <c r="AC133" i="9"/>
  <c r="E561" i="4"/>
  <c r="B561" i="4"/>
  <c r="C561" i="4"/>
  <c r="D561" i="4"/>
  <c r="AD131" i="9" l="1"/>
  <c r="AD132" i="9"/>
  <c r="AD130" i="9"/>
  <c r="AD133" i="9"/>
  <c r="E562" i="4"/>
  <c r="B562" i="4"/>
  <c r="C562" i="4"/>
  <c r="D562" i="4"/>
  <c r="E563" i="4" l="1"/>
  <c r="C563" i="4"/>
  <c r="D563" i="4"/>
  <c r="B563" i="4"/>
  <c r="E564" i="4" l="1"/>
  <c r="D564" i="4"/>
  <c r="B564" i="4"/>
  <c r="C564" i="4"/>
  <c r="E565" i="4" l="1"/>
  <c r="B565" i="4"/>
  <c r="C565" i="4"/>
  <c r="D565" i="4"/>
  <c r="E566" i="4" l="1"/>
  <c r="B566" i="4"/>
  <c r="C566" i="4"/>
  <c r="D566" i="4"/>
  <c r="E567" i="4" l="1"/>
  <c r="C567" i="4"/>
  <c r="D567" i="4"/>
  <c r="B567" i="4"/>
  <c r="E568" i="4" l="1"/>
  <c r="D568" i="4"/>
  <c r="B568" i="4"/>
  <c r="C568" i="4"/>
  <c r="E569" i="4" l="1"/>
  <c r="B569" i="4"/>
  <c r="C569" i="4"/>
  <c r="D569" i="4"/>
  <c r="E570" i="4" l="1"/>
  <c r="B570" i="4"/>
  <c r="C570" i="4"/>
  <c r="D570" i="4"/>
  <c r="E571" i="4" l="1"/>
  <c r="C571" i="4"/>
  <c r="D571" i="4"/>
  <c r="B571" i="4"/>
  <c r="E572" i="4" l="1"/>
  <c r="D572" i="4"/>
  <c r="B572" i="4"/>
  <c r="C572" i="4"/>
  <c r="E573" i="4" l="1"/>
  <c r="B573" i="4"/>
  <c r="C573" i="4"/>
  <c r="D573" i="4"/>
  <c r="E574" i="4" l="1"/>
  <c r="B574" i="4"/>
  <c r="C574" i="4"/>
  <c r="D574" i="4"/>
  <c r="E575" i="4" l="1"/>
  <c r="C575" i="4"/>
  <c r="D575" i="4"/>
  <c r="B575" i="4"/>
  <c r="E576" i="4" l="1"/>
  <c r="D576" i="4"/>
  <c r="B576" i="4"/>
  <c r="C576" i="4"/>
  <c r="E577" i="4" l="1"/>
  <c r="B577" i="4"/>
  <c r="C577" i="4"/>
  <c r="D577" i="4"/>
  <c r="E578" i="4" l="1"/>
  <c r="B578" i="4"/>
  <c r="C578" i="4"/>
  <c r="D578" i="4"/>
  <c r="E579" i="4" l="1"/>
  <c r="C579" i="4"/>
  <c r="D579" i="4"/>
  <c r="B579" i="4"/>
  <c r="E580" i="4" l="1"/>
  <c r="D580" i="4"/>
  <c r="B580" i="4"/>
  <c r="C580" i="4"/>
  <c r="E581" i="4" l="1"/>
  <c r="B581" i="4"/>
  <c r="C581" i="4"/>
  <c r="D581" i="4"/>
  <c r="E582" i="4" l="1"/>
  <c r="B582" i="4"/>
  <c r="C582" i="4"/>
  <c r="D582" i="4"/>
  <c r="E583" i="4" l="1"/>
  <c r="C583" i="4"/>
  <c r="D583" i="4"/>
  <c r="B583" i="4"/>
  <c r="E584" i="4" l="1"/>
  <c r="D584" i="4"/>
  <c r="B584" i="4"/>
  <c r="C584" i="4"/>
  <c r="E585" i="4" l="1"/>
  <c r="B585" i="4"/>
  <c r="C585" i="4"/>
  <c r="D585" i="4"/>
  <c r="E586" i="4" l="1"/>
  <c r="B586" i="4"/>
  <c r="C586" i="4"/>
  <c r="D586" i="4"/>
  <c r="E587" i="4" l="1"/>
  <c r="C587" i="4"/>
  <c r="D587" i="4"/>
  <c r="B587" i="4"/>
  <c r="E588" i="4" l="1"/>
  <c r="D588" i="4"/>
  <c r="B588" i="4"/>
  <c r="C588" i="4"/>
  <c r="E589" i="4" l="1"/>
  <c r="B589" i="4"/>
  <c r="C589" i="4"/>
  <c r="D589" i="4"/>
  <c r="E590" i="4" l="1"/>
  <c r="B590" i="4"/>
  <c r="C590" i="4"/>
  <c r="D590" i="4"/>
  <c r="E591" i="4" l="1"/>
  <c r="C591" i="4"/>
  <c r="D591" i="4"/>
  <c r="B591" i="4"/>
  <c r="E592" i="4" l="1"/>
  <c r="D592" i="4"/>
  <c r="B592" i="4"/>
  <c r="C592" i="4"/>
  <c r="E593" i="4" l="1"/>
  <c r="B593" i="4"/>
  <c r="C593" i="4"/>
  <c r="D593" i="4"/>
  <c r="E594" i="4" l="1"/>
  <c r="B594" i="4"/>
  <c r="C594" i="4"/>
  <c r="D594" i="4"/>
  <c r="E595" i="4" l="1"/>
  <c r="C595" i="4"/>
  <c r="D595" i="4"/>
  <c r="B595" i="4"/>
  <c r="E596" i="4" l="1"/>
  <c r="D596" i="4"/>
  <c r="B596" i="4"/>
  <c r="C596" i="4"/>
  <c r="E597" i="4" l="1"/>
  <c r="B597" i="4"/>
  <c r="C597" i="4"/>
  <c r="D597" i="4"/>
  <c r="E598" i="4" l="1"/>
  <c r="B598" i="4"/>
  <c r="C598" i="4"/>
  <c r="D598" i="4"/>
  <c r="E599" i="4" l="1"/>
  <c r="C599" i="4"/>
  <c r="D599" i="4"/>
  <c r="B599" i="4"/>
  <c r="E600" i="4" l="1"/>
  <c r="D600" i="4"/>
  <c r="B600" i="4"/>
  <c r="C600" i="4"/>
  <c r="E601" i="4" l="1"/>
  <c r="B601" i="4"/>
  <c r="C601" i="4"/>
  <c r="D601" i="4"/>
  <c r="E602" i="4" l="1"/>
  <c r="B602" i="4"/>
  <c r="C602" i="4"/>
  <c r="D602" i="4"/>
  <c r="E603" i="4" l="1"/>
  <c r="C603" i="4"/>
  <c r="D603" i="4"/>
  <c r="B603" i="4"/>
  <c r="E604" i="4" l="1"/>
  <c r="D604" i="4"/>
  <c r="B604" i="4"/>
  <c r="C604" i="4"/>
  <c r="E605" i="4" l="1"/>
  <c r="B605" i="4"/>
  <c r="C605" i="4"/>
  <c r="D605" i="4"/>
  <c r="E606" i="4" l="1"/>
  <c r="B606" i="4"/>
  <c r="C606" i="4"/>
  <c r="D606" i="4"/>
  <c r="E607" i="4" l="1"/>
  <c r="C607" i="4"/>
  <c r="D607" i="4"/>
  <c r="B607" i="4"/>
  <c r="E608" i="4" l="1"/>
  <c r="D608" i="4"/>
  <c r="B608" i="4"/>
  <c r="C608" i="4"/>
  <c r="E609" i="4" l="1"/>
  <c r="B609" i="4"/>
  <c r="C609" i="4"/>
  <c r="D609" i="4"/>
  <c r="E610" i="4" l="1"/>
  <c r="B610" i="4"/>
  <c r="C610" i="4"/>
  <c r="D610" i="4"/>
  <c r="E611" i="4" l="1"/>
  <c r="C611" i="4"/>
  <c r="D611" i="4"/>
  <c r="B611" i="4"/>
  <c r="E612" i="4" l="1"/>
  <c r="D612" i="4"/>
  <c r="B612" i="4"/>
  <c r="C612" i="4"/>
  <c r="E613" i="4" l="1"/>
  <c r="B613" i="4"/>
  <c r="C613" i="4"/>
  <c r="D613" i="4"/>
  <c r="E614" i="4" l="1"/>
  <c r="B614" i="4"/>
  <c r="C614" i="4"/>
  <c r="D614" i="4"/>
  <c r="E615" i="4" l="1"/>
  <c r="C615" i="4"/>
  <c r="D615" i="4"/>
  <c r="B615" i="4"/>
  <c r="E616" i="4" l="1"/>
  <c r="D616" i="4"/>
  <c r="B616" i="4"/>
  <c r="C616" i="4"/>
  <c r="E617" i="4" l="1"/>
  <c r="B617" i="4"/>
  <c r="C617" i="4"/>
  <c r="D617" i="4"/>
  <c r="E618" i="4" l="1"/>
  <c r="B618" i="4"/>
  <c r="C618" i="4"/>
  <c r="D618" i="4"/>
  <c r="E619" i="4" l="1"/>
  <c r="C619" i="4"/>
  <c r="D619" i="4"/>
  <c r="B619" i="4"/>
  <c r="E620" i="4" l="1"/>
  <c r="D620" i="4"/>
  <c r="B620" i="4"/>
  <c r="C620" i="4"/>
  <c r="E621" i="4" l="1"/>
  <c r="B621" i="4"/>
  <c r="C621" i="4"/>
  <c r="D621" i="4"/>
  <c r="E622" i="4" l="1"/>
  <c r="B622" i="4"/>
  <c r="C622" i="4"/>
  <c r="D622" i="4"/>
  <c r="E623" i="4" l="1"/>
  <c r="C623" i="4"/>
  <c r="D623" i="4"/>
  <c r="B623" i="4"/>
  <c r="E624" i="4" l="1"/>
  <c r="D624" i="4"/>
  <c r="B624" i="4"/>
  <c r="C624" i="4"/>
  <c r="E625" i="4" l="1"/>
  <c r="B625" i="4"/>
  <c r="C625" i="4"/>
  <c r="D625" i="4"/>
  <c r="E626" i="4" l="1"/>
  <c r="B626" i="4"/>
  <c r="C626" i="4"/>
  <c r="D626" i="4"/>
  <c r="E627" i="4" l="1"/>
  <c r="D627" i="4"/>
  <c r="C627" i="4"/>
  <c r="B627" i="4"/>
  <c r="E628" i="4" l="1"/>
  <c r="B628" i="4"/>
  <c r="C628" i="4"/>
  <c r="D628" i="4"/>
  <c r="E629" i="4" l="1"/>
  <c r="B629" i="4"/>
  <c r="C629" i="4"/>
  <c r="D629" i="4"/>
  <c r="E630" i="4" l="1"/>
  <c r="C630" i="4"/>
  <c r="D630" i="4"/>
  <c r="B630" i="4"/>
  <c r="E631" i="4" l="1"/>
  <c r="D631" i="4"/>
  <c r="B631" i="4"/>
  <c r="C631" i="4"/>
  <c r="E632" i="4" l="1"/>
  <c r="B632" i="4"/>
  <c r="D632" i="4"/>
  <c r="C632" i="4"/>
  <c r="E633" i="4" l="1"/>
  <c r="B633" i="4"/>
  <c r="C633" i="4"/>
  <c r="D633" i="4"/>
  <c r="E634" i="4" l="1"/>
  <c r="C634" i="4"/>
  <c r="D634" i="4"/>
  <c r="B634" i="4"/>
  <c r="E635" i="4" l="1"/>
  <c r="D635" i="4"/>
  <c r="C635" i="4"/>
  <c r="B635" i="4"/>
  <c r="E636" i="4" l="1"/>
  <c r="B636" i="4"/>
  <c r="C636" i="4"/>
  <c r="D636" i="4"/>
  <c r="E637" i="4" l="1"/>
  <c r="B637" i="4"/>
  <c r="C637" i="4"/>
  <c r="D637" i="4"/>
  <c r="E638" i="4" l="1"/>
  <c r="C638" i="4"/>
  <c r="D638" i="4"/>
  <c r="B638" i="4"/>
  <c r="E639" i="4" l="1"/>
  <c r="D639" i="4"/>
  <c r="B639" i="4"/>
  <c r="C639" i="4"/>
  <c r="E640" i="4" l="1"/>
  <c r="B640" i="4"/>
  <c r="D640" i="4"/>
  <c r="C640" i="4"/>
  <c r="E641" i="4" l="1"/>
  <c r="B641" i="4"/>
  <c r="C641" i="4"/>
  <c r="D641" i="4"/>
  <c r="E642" i="4" l="1"/>
  <c r="C642" i="4"/>
  <c r="D642" i="4"/>
  <c r="B642" i="4"/>
  <c r="E643" i="4" l="1"/>
  <c r="D643" i="4"/>
  <c r="C643" i="4"/>
  <c r="B643" i="4"/>
  <c r="E644" i="4" l="1"/>
  <c r="B644" i="4"/>
  <c r="C644" i="4"/>
  <c r="D644" i="4"/>
  <c r="E645" i="4" l="1"/>
  <c r="B645" i="4"/>
  <c r="C645" i="4"/>
  <c r="D645" i="4"/>
  <c r="E646" i="4" l="1"/>
  <c r="C646" i="4"/>
  <c r="D646" i="4"/>
  <c r="B646" i="4"/>
  <c r="E647" i="4" l="1"/>
  <c r="D647" i="4"/>
  <c r="B647" i="4"/>
  <c r="C647" i="4"/>
  <c r="E648" i="4" l="1"/>
  <c r="B648" i="4"/>
  <c r="D648" i="4"/>
  <c r="C648" i="4"/>
  <c r="E649" i="4" l="1"/>
  <c r="B649" i="4"/>
  <c r="C649" i="4"/>
  <c r="D649" i="4"/>
  <c r="E650" i="4" l="1"/>
  <c r="C650" i="4"/>
  <c r="D650" i="4"/>
  <c r="B650" i="4"/>
  <c r="E651" i="4" l="1"/>
  <c r="D651" i="4"/>
  <c r="C651" i="4"/>
  <c r="B651" i="4"/>
  <c r="E652" i="4" l="1"/>
  <c r="B652" i="4"/>
  <c r="C652" i="4"/>
  <c r="D652" i="4"/>
  <c r="E653" i="4" l="1"/>
  <c r="B653" i="4"/>
  <c r="C653" i="4"/>
  <c r="D653" i="4"/>
  <c r="E654" i="4" l="1"/>
  <c r="C654" i="4"/>
  <c r="D654" i="4"/>
  <c r="B654" i="4"/>
  <c r="E655" i="4" l="1"/>
  <c r="B655" i="4"/>
  <c r="C655" i="4"/>
  <c r="D655" i="4"/>
  <c r="E656" i="4" l="1"/>
  <c r="B656" i="4"/>
  <c r="C656" i="4"/>
  <c r="D656" i="4"/>
  <c r="E657" i="4" l="1"/>
  <c r="C657" i="4"/>
  <c r="D657" i="4"/>
  <c r="B657" i="4"/>
  <c r="E658" i="4" l="1"/>
  <c r="D658" i="4"/>
  <c r="B658" i="4"/>
  <c r="C658" i="4"/>
  <c r="E659" i="4" l="1"/>
  <c r="B659" i="4"/>
  <c r="C659" i="4"/>
  <c r="D659" i="4"/>
  <c r="E660" i="4" l="1"/>
  <c r="B660" i="4"/>
  <c r="C660" i="4"/>
  <c r="D660" i="4"/>
  <c r="E661" i="4" l="1"/>
  <c r="C661" i="4"/>
  <c r="D661" i="4"/>
  <c r="B661" i="4"/>
  <c r="E662" i="4" l="1"/>
  <c r="D662" i="4"/>
  <c r="B662" i="4"/>
  <c r="C662" i="4"/>
  <c r="E663" i="4" l="1"/>
  <c r="B663" i="4"/>
  <c r="C663" i="4"/>
  <c r="D663" i="4"/>
  <c r="E664" i="4" l="1"/>
  <c r="B664" i="4"/>
  <c r="C664" i="4"/>
  <c r="D664" i="4"/>
  <c r="E665" i="4" l="1"/>
  <c r="C665" i="4"/>
  <c r="D665" i="4"/>
  <c r="B665" i="4"/>
  <c r="E666" i="4" l="1"/>
  <c r="D666" i="4"/>
  <c r="B666" i="4"/>
  <c r="C666" i="4"/>
  <c r="E667" i="4" l="1"/>
  <c r="B667" i="4"/>
  <c r="C667" i="4"/>
  <c r="D667" i="4"/>
  <c r="E668" i="4" l="1"/>
  <c r="B668" i="4"/>
  <c r="C668" i="4"/>
  <c r="D668" i="4"/>
  <c r="E669" i="4" l="1"/>
  <c r="C669" i="4"/>
  <c r="D669" i="4"/>
  <c r="B669" i="4"/>
  <c r="E670" i="4" l="1"/>
  <c r="D670" i="4"/>
  <c r="B670" i="4"/>
  <c r="C670" i="4"/>
  <c r="E671" i="4" l="1"/>
  <c r="B671" i="4"/>
  <c r="C671" i="4"/>
  <c r="D671" i="4"/>
  <c r="E672" i="4" l="1"/>
  <c r="B672" i="4"/>
  <c r="C672" i="4"/>
  <c r="D672" i="4"/>
  <c r="E673" i="4" l="1"/>
  <c r="C673" i="4"/>
  <c r="D673" i="4"/>
  <c r="B673" i="4"/>
  <c r="E674" i="4" l="1"/>
  <c r="D674" i="4"/>
  <c r="B674" i="4"/>
  <c r="C674" i="4"/>
  <c r="E675" i="4" l="1"/>
  <c r="B675" i="4"/>
  <c r="C675" i="4"/>
  <c r="D675" i="4"/>
  <c r="E676" i="4" l="1"/>
  <c r="B676" i="4"/>
  <c r="C676" i="4"/>
  <c r="D676" i="4"/>
  <c r="E677" i="4" l="1"/>
  <c r="C677" i="4"/>
  <c r="D677" i="4"/>
  <c r="B677" i="4"/>
  <c r="E678" i="4" l="1"/>
  <c r="D678" i="4"/>
  <c r="B678" i="4"/>
  <c r="C678" i="4"/>
  <c r="E679" i="4" l="1"/>
  <c r="B679" i="4"/>
  <c r="C679" i="4"/>
  <c r="D679" i="4"/>
  <c r="E680" i="4" l="1"/>
  <c r="B680" i="4"/>
  <c r="C680" i="4"/>
  <c r="D680" i="4"/>
  <c r="E681" i="4" l="1"/>
  <c r="C681" i="4"/>
  <c r="D681" i="4"/>
  <c r="B681" i="4"/>
  <c r="E682" i="4" l="1"/>
  <c r="D682" i="4"/>
  <c r="B682" i="4"/>
  <c r="C682" i="4"/>
  <c r="E683" i="4" l="1"/>
  <c r="B683" i="4"/>
  <c r="C683" i="4"/>
  <c r="D683" i="4"/>
  <c r="E684" i="4" l="1"/>
  <c r="B684" i="4"/>
  <c r="C684" i="4"/>
  <c r="D684" i="4"/>
  <c r="E685" i="4" l="1"/>
  <c r="C685" i="4"/>
  <c r="D685" i="4"/>
  <c r="B685" i="4"/>
  <c r="E686" i="4" l="1"/>
  <c r="D686" i="4"/>
  <c r="B686" i="4"/>
  <c r="C686" i="4"/>
  <c r="E687" i="4" l="1"/>
  <c r="B687" i="4"/>
  <c r="C687" i="4"/>
  <c r="D687" i="4"/>
  <c r="E688" i="4" l="1"/>
  <c r="B688" i="4"/>
  <c r="C688" i="4"/>
  <c r="D688" i="4"/>
  <c r="E689" i="4" l="1"/>
  <c r="C689" i="4"/>
  <c r="D689" i="4"/>
  <c r="B689" i="4"/>
  <c r="E690" i="4" l="1"/>
  <c r="D690" i="4"/>
  <c r="B690" i="4"/>
  <c r="C690" i="4"/>
  <c r="E691" i="4" l="1"/>
  <c r="B691" i="4"/>
  <c r="C691" i="4"/>
  <c r="D691" i="4"/>
  <c r="E692" i="4" l="1"/>
  <c r="B692" i="4"/>
  <c r="C692" i="4"/>
  <c r="D692" i="4"/>
  <c r="E693" i="4" l="1"/>
  <c r="C693" i="4"/>
  <c r="D693" i="4"/>
  <c r="B693" i="4"/>
  <c r="E694" i="4" l="1"/>
  <c r="D694" i="4"/>
  <c r="B694" i="4"/>
  <c r="C694" i="4"/>
  <c r="E695" i="4" l="1"/>
  <c r="B695" i="4"/>
  <c r="C695" i="4"/>
  <c r="D695" i="4"/>
  <c r="E696" i="4" l="1"/>
  <c r="B696" i="4"/>
  <c r="C696" i="4"/>
  <c r="D696" i="4"/>
  <c r="E697" i="4" l="1"/>
  <c r="C697" i="4"/>
  <c r="D697" i="4"/>
  <c r="B697" i="4"/>
  <c r="E698" i="4" l="1"/>
  <c r="D698" i="4"/>
  <c r="B698" i="4"/>
  <c r="C698" i="4"/>
  <c r="E699" i="4" l="1"/>
  <c r="B699" i="4"/>
  <c r="C699" i="4"/>
  <c r="D699" i="4"/>
  <c r="E700" i="4" l="1"/>
  <c r="B700" i="4"/>
  <c r="C700" i="4"/>
  <c r="D700" i="4"/>
  <c r="E701" i="4" l="1"/>
  <c r="C701" i="4"/>
  <c r="D701" i="4"/>
  <c r="B701" i="4"/>
  <c r="E702" i="4" l="1"/>
  <c r="D702" i="4"/>
  <c r="B702" i="4"/>
  <c r="C702" i="4"/>
  <c r="E703" i="4" l="1"/>
  <c r="B703" i="4"/>
  <c r="C703" i="4"/>
  <c r="D703" i="4"/>
  <c r="E704" i="4" l="1"/>
  <c r="B704" i="4"/>
  <c r="C704" i="4"/>
  <c r="D704" i="4"/>
  <c r="E705" i="4" l="1"/>
  <c r="C705" i="4"/>
  <c r="D705" i="4"/>
  <c r="B705" i="4"/>
  <c r="E706" i="4" l="1"/>
  <c r="D706" i="4"/>
  <c r="B706" i="4"/>
  <c r="C706" i="4"/>
  <c r="E707" i="4" l="1"/>
  <c r="B707" i="4"/>
  <c r="C707" i="4"/>
  <c r="D707" i="4"/>
  <c r="E708" i="4" l="1"/>
  <c r="B708" i="4"/>
  <c r="C708" i="4"/>
  <c r="D708" i="4"/>
  <c r="E709" i="4" l="1"/>
  <c r="C709" i="4"/>
  <c r="D709" i="4"/>
  <c r="B709" i="4"/>
  <c r="E710" i="4" l="1"/>
  <c r="D710" i="4"/>
  <c r="B710" i="4"/>
  <c r="C710" i="4"/>
  <c r="E711" i="4" l="1"/>
  <c r="B711" i="4"/>
  <c r="C711" i="4"/>
  <c r="D711" i="4"/>
  <c r="E712" i="4" l="1"/>
  <c r="B712" i="4"/>
  <c r="C712" i="4"/>
  <c r="D712" i="4"/>
  <c r="E713" i="4" l="1"/>
  <c r="C713" i="4"/>
  <c r="D713" i="4"/>
  <c r="B713" i="4"/>
  <c r="E714" i="4" l="1"/>
  <c r="D714" i="4"/>
  <c r="B714" i="4"/>
  <c r="C714" i="4"/>
  <c r="E715" i="4" l="1"/>
  <c r="B715" i="4"/>
  <c r="C715" i="4"/>
  <c r="D715" i="4"/>
  <c r="E716" i="4" l="1"/>
  <c r="B716" i="4"/>
  <c r="C716" i="4"/>
  <c r="D716" i="4"/>
  <c r="E717" i="4" l="1"/>
  <c r="C717" i="4"/>
  <c r="D717" i="4"/>
  <c r="B717" i="4"/>
  <c r="E718" i="4" l="1"/>
  <c r="D718" i="4"/>
  <c r="B718" i="4"/>
  <c r="C718" i="4"/>
  <c r="E719" i="4" l="1"/>
  <c r="B719" i="4"/>
  <c r="C719" i="4"/>
  <c r="D719" i="4"/>
  <c r="E720" i="4" l="1"/>
  <c r="B720" i="4"/>
  <c r="C720" i="4"/>
  <c r="D720" i="4"/>
  <c r="E721" i="4" l="1"/>
  <c r="C721" i="4"/>
  <c r="D721" i="4"/>
  <c r="B721" i="4"/>
  <c r="E722" i="4" l="1"/>
  <c r="D722" i="4"/>
  <c r="B722" i="4"/>
  <c r="C722" i="4"/>
  <c r="E723" i="4" l="1"/>
  <c r="B723" i="4"/>
  <c r="C723" i="4"/>
  <c r="D723" i="4"/>
  <c r="E724" i="4" l="1"/>
  <c r="B724" i="4"/>
  <c r="C724" i="4"/>
  <c r="D724" i="4"/>
  <c r="E725" i="4" l="1"/>
  <c r="C725" i="4"/>
  <c r="D725" i="4"/>
  <c r="B725" i="4"/>
  <c r="E726" i="4" l="1"/>
  <c r="D726" i="4"/>
  <c r="B726" i="4"/>
  <c r="C726" i="4"/>
  <c r="E727" i="4" l="1"/>
  <c r="B727" i="4"/>
  <c r="C727" i="4"/>
  <c r="D727" i="4"/>
  <c r="E728" i="4" l="1"/>
  <c r="B728" i="4"/>
  <c r="C728" i="4"/>
  <c r="D728" i="4"/>
  <c r="E729" i="4" l="1"/>
  <c r="C729" i="4"/>
  <c r="D729" i="4"/>
  <c r="B729" i="4"/>
  <c r="E730" i="4" l="1"/>
  <c r="D730" i="4"/>
  <c r="B730" i="4"/>
  <c r="C730" i="4"/>
  <c r="E731" i="4" l="1"/>
  <c r="B731" i="4"/>
  <c r="C731" i="4"/>
  <c r="D731" i="4"/>
  <c r="E732" i="4" l="1"/>
  <c r="B732" i="4"/>
  <c r="C732" i="4"/>
  <c r="D732" i="4"/>
  <c r="E733" i="4" l="1"/>
  <c r="C733" i="4"/>
  <c r="D733" i="4"/>
  <c r="B733" i="4"/>
  <c r="E734" i="4" l="1"/>
  <c r="D734" i="4"/>
  <c r="B734" i="4"/>
  <c r="C734" i="4"/>
  <c r="E735" i="4" l="1"/>
  <c r="B735" i="4"/>
  <c r="C735" i="4"/>
  <c r="D735" i="4"/>
  <c r="E736" i="4" l="1"/>
  <c r="B736" i="4"/>
  <c r="C736" i="4"/>
  <c r="D736" i="4"/>
  <c r="E737" i="4" l="1"/>
  <c r="C737" i="4"/>
  <c r="D737" i="4"/>
  <c r="B737" i="4"/>
  <c r="E738" i="4" l="1"/>
  <c r="D738" i="4"/>
  <c r="B738" i="4"/>
  <c r="C738" i="4"/>
  <c r="E739" i="4" l="1"/>
  <c r="B739" i="4"/>
  <c r="C739" i="4"/>
  <c r="D739" i="4"/>
  <c r="E740" i="4" l="1"/>
  <c r="B740" i="4"/>
  <c r="C740" i="4"/>
  <c r="D740" i="4"/>
  <c r="E741" i="4" l="1"/>
  <c r="C741" i="4"/>
  <c r="D741" i="4"/>
  <c r="B741" i="4"/>
  <c r="E742" i="4" l="1"/>
  <c r="D742" i="4"/>
  <c r="B742" i="4"/>
  <c r="C742" i="4"/>
  <c r="E743" i="4" l="1"/>
  <c r="B743" i="4"/>
  <c r="C743" i="4"/>
  <c r="D743" i="4"/>
  <c r="E744" i="4" l="1"/>
  <c r="AQ21" i="3"/>
  <c r="AQ16" i="3"/>
  <c r="AQ134" i="3"/>
  <c r="AQ135" i="3"/>
  <c r="AQ70" i="3"/>
  <c r="AQ72" i="3"/>
  <c r="AQ71" i="3"/>
  <c r="AQ73" i="3"/>
  <c r="AQ75" i="3"/>
  <c r="AQ74" i="3"/>
  <c r="B744" i="4"/>
  <c r="C744" i="4"/>
  <c r="D744" i="4"/>
  <c r="E745" i="4" l="1"/>
  <c r="AQ124" i="9"/>
  <c r="AQ129" i="9"/>
  <c r="AQ108" i="9"/>
  <c r="AQ102" i="9"/>
  <c r="AQ77" i="9"/>
  <c r="AQ24" i="9"/>
  <c r="AQ103" i="9"/>
  <c r="AQ62" i="9"/>
  <c r="AQ87" i="9"/>
  <c r="AQ88" i="9"/>
  <c r="AQ123" i="9"/>
  <c r="AQ50" i="9"/>
  <c r="AQ111" i="9"/>
  <c r="AQ71" i="9"/>
  <c r="AQ115" i="9"/>
  <c r="AQ28" i="9"/>
  <c r="AQ116" i="9"/>
  <c r="AQ130" i="9"/>
  <c r="AQ27" i="9"/>
  <c r="AQ92" i="9"/>
  <c r="AQ131" i="9"/>
  <c r="AQ69" i="9"/>
  <c r="AQ56" i="9"/>
  <c r="AQ26" i="9"/>
  <c r="AQ93" i="9"/>
  <c r="AQ22" i="9"/>
  <c r="AQ63" i="9"/>
  <c r="AQ25" i="9"/>
  <c r="AQ98" i="9"/>
  <c r="AQ30" i="9"/>
  <c r="AQ51" i="9"/>
  <c r="AQ40" i="9"/>
  <c r="AQ90" i="9"/>
  <c r="AQ54" i="9"/>
  <c r="AQ132" i="9"/>
  <c r="AQ96" i="9"/>
  <c r="AQ79" i="9"/>
  <c r="AQ61" i="9"/>
  <c r="AQ119" i="9"/>
  <c r="AQ48" i="9"/>
  <c r="AQ107" i="9"/>
  <c r="AQ80" i="9"/>
  <c r="AQ53" i="9"/>
  <c r="AQ67" i="9"/>
  <c r="AQ34" i="9"/>
  <c r="AQ18" i="9"/>
  <c r="AQ20" i="9"/>
  <c r="AQ49" i="9"/>
  <c r="AQ19" i="9"/>
  <c r="AQ31" i="9"/>
  <c r="AQ122" i="9"/>
  <c r="AQ64" i="9"/>
  <c r="AQ101" i="9"/>
  <c r="AQ72" i="9"/>
  <c r="AQ125" i="9"/>
  <c r="AQ117" i="9"/>
  <c r="AQ66" i="9"/>
  <c r="AQ134" i="9"/>
  <c r="AQ127" i="9"/>
  <c r="AQ55" i="9"/>
  <c r="AQ136" i="9"/>
  <c r="AQ59" i="9"/>
  <c r="AQ109" i="9"/>
  <c r="AQ68" i="9"/>
  <c r="AQ43" i="9"/>
  <c r="AQ70" i="9"/>
  <c r="AQ105" i="9"/>
  <c r="AQ106" i="9"/>
  <c r="AQ33" i="9"/>
  <c r="AQ104" i="9"/>
  <c r="AQ113" i="9"/>
  <c r="AQ23" i="9"/>
  <c r="AQ36" i="9"/>
  <c r="AQ110" i="9"/>
  <c r="AQ82" i="9"/>
  <c r="AQ121" i="9"/>
  <c r="AQ75" i="9"/>
  <c r="AQ65" i="9"/>
  <c r="AQ32" i="9"/>
  <c r="AQ39" i="9"/>
  <c r="AQ120" i="9"/>
  <c r="AQ86" i="9"/>
  <c r="AQ112" i="9"/>
  <c r="AQ128" i="9"/>
  <c r="AQ42" i="9"/>
  <c r="AQ76" i="9"/>
  <c r="AQ21" i="9"/>
  <c r="AQ95" i="9"/>
  <c r="AQ114" i="9"/>
  <c r="AQ52" i="9"/>
  <c r="AQ35" i="9"/>
  <c r="AQ126" i="9"/>
  <c r="AQ38" i="9"/>
  <c r="AQ17" i="9"/>
  <c r="AQ118" i="9"/>
  <c r="AQ78" i="9"/>
  <c r="AQ91" i="9"/>
  <c r="AQ99" i="9"/>
  <c r="AQ44" i="9"/>
  <c r="AQ41" i="9"/>
  <c r="AQ84" i="9"/>
  <c r="AQ74" i="9"/>
  <c r="AQ29" i="9"/>
  <c r="AQ83" i="9"/>
  <c r="AQ85" i="9"/>
  <c r="AQ97" i="9"/>
  <c r="AQ100" i="9"/>
  <c r="AQ73" i="9"/>
  <c r="AQ57" i="9"/>
  <c r="AQ47" i="9"/>
  <c r="AQ58" i="9"/>
  <c r="AQ45" i="9"/>
  <c r="AQ133" i="9"/>
  <c r="AQ135" i="9"/>
  <c r="AQ60" i="9"/>
  <c r="AQ37" i="9"/>
  <c r="AQ89" i="9"/>
  <c r="AQ81" i="9"/>
  <c r="AQ94" i="9"/>
  <c r="AQ46" i="9"/>
  <c r="D40" i="9"/>
  <c r="E41" i="9"/>
  <c r="D41" i="9"/>
  <c r="E40" i="9"/>
  <c r="G41" i="9"/>
  <c r="F40" i="9"/>
  <c r="F41" i="9"/>
  <c r="H40" i="9"/>
  <c r="H41" i="9"/>
  <c r="G40" i="9"/>
  <c r="J41" i="9"/>
  <c r="I41" i="9"/>
  <c r="I40" i="9"/>
  <c r="J40" i="9"/>
  <c r="K40" i="9"/>
  <c r="L41" i="9"/>
  <c r="L40" i="9"/>
  <c r="K41" i="9"/>
  <c r="M40" i="9"/>
  <c r="M41" i="9"/>
  <c r="N40" i="9"/>
  <c r="N41" i="9"/>
  <c r="P40" i="9"/>
  <c r="O41" i="9"/>
  <c r="Q40" i="9"/>
  <c r="P41" i="9"/>
  <c r="R41" i="9"/>
  <c r="O40" i="9"/>
  <c r="R40" i="9"/>
  <c r="S41" i="9"/>
  <c r="Q41" i="9"/>
  <c r="T41" i="9"/>
  <c r="T40" i="9"/>
  <c r="S40" i="9"/>
  <c r="U40" i="9"/>
  <c r="V40" i="9"/>
  <c r="U41" i="9"/>
  <c r="V41" i="9"/>
  <c r="X41" i="9"/>
  <c r="W40" i="9"/>
  <c r="X40" i="9"/>
  <c r="Y40" i="9"/>
  <c r="W41" i="9"/>
  <c r="Y41" i="9"/>
  <c r="AB40" i="9"/>
  <c r="AB41" i="9"/>
  <c r="Z40" i="9"/>
  <c r="Z41" i="9"/>
  <c r="AA40" i="9"/>
  <c r="AC40" i="9"/>
  <c r="AA41" i="9"/>
  <c r="AC41" i="9"/>
  <c r="AD40" i="9"/>
  <c r="D46" i="9"/>
  <c r="D47" i="9"/>
  <c r="AD41" i="9"/>
  <c r="E46" i="9"/>
  <c r="E47" i="9"/>
  <c r="F46" i="9"/>
  <c r="H46" i="9"/>
  <c r="G47" i="9"/>
  <c r="G46" i="9"/>
  <c r="F47" i="9"/>
  <c r="H47" i="9"/>
  <c r="I47" i="9"/>
  <c r="I46" i="9"/>
  <c r="J47" i="9"/>
  <c r="L47" i="9"/>
  <c r="K46" i="9"/>
  <c r="J46" i="9"/>
  <c r="K47" i="9"/>
  <c r="L46" i="9"/>
  <c r="M47" i="9"/>
  <c r="M46" i="9"/>
  <c r="O46" i="9"/>
  <c r="O47" i="9"/>
  <c r="N47" i="9"/>
  <c r="P46" i="9"/>
  <c r="N46" i="9"/>
  <c r="Q47" i="9"/>
  <c r="Q46" i="9"/>
  <c r="P47" i="9"/>
  <c r="R47" i="9"/>
  <c r="R46" i="9"/>
  <c r="S46" i="9"/>
  <c r="T46" i="9"/>
  <c r="T47" i="9"/>
  <c r="U46" i="9"/>
  <c r="V46" i="9"/>
  <c r="S47" i="9"/>
  <c r="V47" i="9"/>
  <c r="U47" i="9"/>
  <c r="W46" i="9"/>
  <c r="W47" i="9"/>
  <c r="X46" i="9"/>
  <c r="X47" i="9"/>
  <c r="Y46" i="9"/>
  <c r="Z46" i="9"/>
  <c r="Y47" i="9"/>
  <c r="AC47" i="9"/>
  <c r="AB47" i="9"/>
  <c r="Z47" i="9"/>
  <c r="AA47" i="9"/>
  <c r="AA46" i="9"/>
  <c r="AD47" i="9"/>
  <c r="AB46" i="9"/>
  <c r="AC46" i="9"/>
  <c r="AD46" i="9"/>
  <c r="D52" i="9"/>
  <c r="D53" i="9"/>
  <c r="E52" i="9"/>
  <c r="G52" i="9"/>
  <c r="E53" i="9"/>
  <c r="J53" i="9"/>
  <c r="F52" i="9"/>
  <c r="G53" i="9"/>
  <c r="F53" i="9"/>
  <c r="H52" i="9"/>
  <c r="J52" i="9"/>
  <c r="H53" i="9"/>
  <c r="I53" i="9"/>
  <c r="I52" i="9"/>
  <c r="L52" i="9"/>
  <c r="N52" i="9"/>
  <c r="L53" i="9"/>
  <c r="K53" i="9"/>
  <c r="M53" i="9"/>
  <c r="K52" i="9"/>
  <c r="O53" i="9"/>
  <c r="N53" i="9"/>
  <c r="Q52" i="9"/>
  <c r="M52" i="9"/>
  <c r="P52" i="9"/>
  <c r="P53" i="9"/>
  <c r="O52" i="9"/>
  <c r="R52" i="9"/>
  <c r="Q53" i="9"/>
  <c r="T52" i="9"/>
  <c r="R53" i="9"/>
  <c r="S52" i="9"/>
  <c r="V52" i="9"/>
  <c r="S53" i="9"/>
  <c r="U52" i="9"/>
  <c r="T53" i="9"/>
  <c r="V53" i="9"/>
  <c r="U53" i="9"/>
  <c r="W52" i="9"/>
  <c r="W53" i="9"/>
  <c r="X52" i="9"/>
  <c r="X53" i="9"/>
  <c r="Y52" i="9"/>
  <c r="AC53" i="9"/>
  <c r="Z52" i="9"/>
  <c r="Z53" i="9"/>
  <c r="AA53" i="9"/>
  <c r="AB53" i="9"/>
  <c r="AA52" i="9"/>
  <c r="Y53" i="9"/>
  <c r="AC52" i="9"/>
  <c r="AB52" i="9"/>
  <c r="AD52" i="9"/>
  <c r="AD53" i="9"/>
  <c r="D58" i="9"/>
  <c r="D59" i="9"/>
  <c r="E59" i="9"/>
  <c r="F59" i="9"/>
  <c r="G58" i="9"/>
  <c r="G59" i="9"/>
  <c r="E58" i="9"/>
  <c r="H59" i="9"/>
  <c r="H58" i="9"/>
  <c r="F58" i="9"/>
  <c r="I59" i="9"/>
  <c r="I58" i="9"/>
  <c r="J59" i="9"/>
  <c r="K58" i="9"/>
  <c r="K59" i="9"/>
  <c r="J58" i="9"/>
  <c r="L58" i="9"/>
  <c r="L59" i="9"/>
  <c r="O59" i="9"/>
  <c r="N59" i="9"/>
  <c r="M59" i="9"/>
  <c r="N58" i="9"/>
  <c r="M58" i="9"/>
  <c r="P59" i="9"/>
  <c r="O58" i="9"/>
  <c r="Q58" i="9"/>
  <c r="P58" i="9"/>
  <c r="Q59" i="9"/>
  <c r="R58" i="9"/>
  <c r="U59" i="9"/>
  <c r="S59" i="9"/>
  <c r="R59" i="9"/>
  <c r="T59" i="9"/>
  <c r="S58" i="9"/>
  <c r="T58" i="9"/>
  <c r="V59" i="9"/>
  <c r="W59" i="9"/>
  <c r="U58" i="9"/>
  <c r="W58" i="9"/>
  <c r="V58" i="9"/>
  <c r="X58" i="9"/>
  <c r="Y59" i="9"/>
  <c r="Y58" i="9"/>
  <c r="X59" i="9"/>
  <c r="AA59" i="9"/>
  <c r="Z58" i="9"/>
  <c r="Z59" i="9"/>
  <c r="AA58" i="9"/>
  <c r="AB58" i="9"/>
  <c r="AC58" i="9"/>
  <c r="AB59" i="9"/>
  <c r="AC59" i="9"/>
  <c r="AD59" i="9"/>
  <c r="AD58" i="9"/>
  <c r="D64" i="9"/>
  <c r="D65" i="9"/>
  <c r="E65" i="9"/>
  <c r="G65" i="9"/>
  <c r="E64" i="9"/>
  <c r="F65" i="9"/>
  <c r="H65" i="9"/>
  <c r="H64" i="9"/>
  <c r="F64" i="9"/>
  <c r="G64" i="9"/>
  <c r="I65" i="9"/>
  <c r="K65" i="9"/>
  <c r="J64" i="9"/>
  <c r="I64" i="9"/>
  <c r="L65" i="9"/>
  <c r="K64" i="9"/>
  <c r="J65" i="9"/>
  <c r="M64" i="9"/>
  <c r="L64" i="9"/>
  <c r="M65" i="9"/>
  <c r="O64" i="9"/>
  <c r="N65" i="9"/>
  <c r="P64" i="9"/>
  <c r="Q65" i="9"/>
  <c r="N64" i="9"/>
  <c r="O65" i="9"/>
  <c r="P65" i="9"/>
  <c r="R65" i="9"/>
  <c r="Q64" i="9"/>
  <c r="S64" i="9"/>
  <c r="S65" i="9"/>
  <c r="R64" i="9"/>
  <c r="T64" i="9"/>
  <c r="T65" i="9"/>
  <c r="U64" i="9"/>
  <c r="V65" i="9"/>
  <c r="V64" i="9"/>
  <c r="X64" i="9"/>
  <c r="U65" i="9"/>
  <c r="W64" i="9"/>
  <c r="Y65" i="9"/>
  <c r="W65" i="9"/>
  <c r="Y64" i="9"/>
  <c r="X65" i="9"/>
  <c r="Z64" i="9"/>
  <c r="AA65" i="9"/>
  <c r="Z65" i="9"/>
  <c r="AA64" i="9"/>
  <c r="AB64" i="9"/>
  <c r="AB65" i="9"/>
  <c r="AC65" i="9"/>
  <c r="AD65" i="9"/>
  <c r="AD64" i="9"/>
  <c r="AC64" i="9"/>
  <c r="E70" i="9"/>
  <c r="E71" i="9"/>
  <c r="D70" i="9"/>
  <c r="F71" i="9"/>
  <c r="D71" i="9"/>
  <c r="G71" i="9"/>
  <c r="I70" i="9"/>
  <c r="F70" i="9"/>
  <c r="H71" i="9"/>
  <c r="H70" i="9"/>
  <c r="J70" i="9"/>
  <c r="G70" i="9"/>
  <c r="I71" i="9"/>
  <c r="J71" i="9"/>
  <c r="K70" i="9"/>
  <c r="M71" i="9"/>
  <c r="K71" i="9"/>
  <c r="L70" i="9"/>
  <c r="M70" i="9"/>
  <c r="O70" i="9"/>
  <c r="L71" i="9"/>
  <c r="N71" i="9"/>
  <c r="P70" i="9"/>
  <c r="N70" i="9"/>
  <c r="O71" i="9"/>
  <c r="P71" i="9"/>
  <c r="R71" i="9"/>
  <c r="R70" i="9"/>
  <c r="Q71" i="9"/>
  <c r="T71" i="9"/>
  <c r="S70" i="9"/>
  <c r="S71" i="9"/>
  <c r="Q70" i="9"/>
  <c r="T70" i="9"/>
  <c r="U70" i="9"/>
  <c r="U71" i="9"/>
  <c r="W71" i="9"/>
  <c r="V71" i="9"/>
  <c r="V70" i="9"/>
  <c r="W70" i="9"/>
  <c r="X71" i="9"/>
  <c r="X70" i="9"/>
  <c r="Y71" i="9"/>
  <c r="Z70" i="9"/>
  <c r="Y70" i="9"/>
  <c r="Z71" i="9"/>
  <c r="AA70" i="9"/>
  <c r="AB71" i="9"/>
  <c r="AC71" i="9"/>
  <c r="AB70" i="9"/>
  <c r="AA71" i="9"/>
  <c r="AD71" i="9"/>
  <c r="AD70" i="9"/>
  <c r="AC70" i="9"/>
  <c r="E77" i="9"/>
  <c r="D77" i="9"/>
  <c r="D76" i="9"/>
  <c r="F77" i="9"/>
  <c r="E76" i="9"/>
  <c r="F76" i="9"/>
  <c r="H77" i="9"/>
  <c r="G77" i="9"/>
  <c r="G76" i="9"/>
  <c r="J77" i="9"/>
  <c r="H76" i="9"/>
  <c r="J76" i="9"/>
  <c r="K77" i="9"/>
  <c r="I76" i="9"/>
  <c r="K76" i="9"/>
  <c r="L76" i="9"/>
  <c r="L77" i="9"/>
  <c r="I77" i="9"/>
  <c r="M77" i="9"/>
  <c r="M76" i="9"/>
  <c r="O76" i="9"/>
  <c r="N76" i="9"/>
  <c r="O77" i="9"/>
  <c r="Q76" i="9"/>
  <c r="N77" i="9"/>
  <c r="P76" i="9"/>
  <c r="P77" i="9"/>
  <c r="R76" i="9"/>
  <c r="R77" i="9"/>
  <c r="Q77" i="9"/>
  <c r="T77" i="9"/>
  <c r="S77" i="9"/>
  <c r="S76" i="9"/>
  <c r="T76" i="9"/>
  <c r="U76" i="9"/>
  <c r="V76" i="9"/>
  <c r="V77" i="9"/>
  <c r="U77" i="9"/>
  <c r="W77" i="9"/>
  <c r="W76" i="9"/>
  <c r="X76" i="9"/>
  <c r="Y77" i="9"/>
  <c r="Y76" i="9"/>
  <c r="Z77" i="9"/>
  <c r="AA76" i="9"/>
  <c r="X77" i="9"/>
  <c r="Z76" i="9"/>
  <c r="AA77" i="9"/>
  <c r="AB77" i="9"/>
  <c r="AC76" i="9"/>
  <c r="AD77" i="9"/>
  <c r="AD76" i="9"/>
  <c r="AC77" i="9"/>
  <c r="D82" i="9"/>
  <c r="D83" i="9"/>
  <c r="AB76" i="9"/>
  <c r="E83" i="9"/>
  <c r="E82" i="9"/>
  <c r="G83" i="9"/>
  <c r="F83" i="9"/>
  <c r="I83" i="9"/>
  <c r="H83" i="9"/>
  <c r="I82" i="9"/>
  <c r="G82" i="9"/>
  <c r="H82" i="9"/>
  <c r="F82" i="9"/>
  <c r="J83" i="9"/>
  <c r="J82" i="9"/>
  <c r="L82" i="9"/>
  <c r="K82" i="9"/>
  <c r="K83" i="9"/>
  <c r="L83" i="9"/>
  <c r="M82" i="9"/>
  <c r="P83" i="9"/>
  <c r="M83" i="9"/>
  <c r="O83" i="9"/>
  <c r="N82" i="9"/>
  <c r="N83" i="9"/>
  <c r="O82" i="9"/>
  <c r="Q83" i="9"/>
  <c r="R82" i="9"/>
  <c r="P82" i="9"/>
  <c r="Q82" i="9"/>
  <c r="R83" i="9"/>
  <c r="S83" i="9"/>
  <c r="S82" i="9"/>
  <c r="T83" i="9"/>
  <c r="T82" i="9"/>
  <c r="V82" i="9"/>
  <c r="U83" i="9"/>
  <c r="U82" i="9"/>
  <c r="V83" i="9"/>
  <c r="W82" i="9"/>
  <c r="W83" i="9"/>
  <c r="X82" i="9"/>
  <c r="X83" i="9"/>
  <c r="Y82" i="9"/>
  <c r="Y83" i="9"/>
  <c r="Z82" i="9"/>
  <c r="Z83" i="9"/>
  <c r="AB83" i="9"/>
  <c r="AB82" i="9"/>
  <c r="AA83" i="9"/>
  <c r="AA82" i="9"/>
  <c r="AC83" i="9"/>
  <c r="AC82" i="9"/>
  <c r="AD82" i="9"/>
  <c r="AD83" i="9"/>
  <c r="D88" i="9"/>
  <c r="E89" i="9"/>
  <c r="E88" i="9"/>
  <c r="D89" i="9"/>
  <c r="F89" i="9"/>
  <c r="G88" i="9"/>
  <c r="F88" i="9"/>
  <c r="G89" i="9"/>
  <c r="I89" i="9"/>
  <c r="H88" i="9"/>
  <c r="H89" i="9"/>
  <c r="J89" i="9"/>
  <c r="L88" i="9"/>
  <c r="K89" i="9"/>
  <c r="K88" i="9"/>
  <c r="L89" i="9"/>
  <c r="I88" i="9"/>
  <c r="M89" i="9"/>
  <c r="J88" i="9"/>
  <c r="N89" i="9"/>
  <c r="O89" i="9"/>
  <c r="O88" i="9"/>
  <c r="M88" i="9"/>
  <c r="N88" i="9"/>
  <c r="P89" i="9"/>
  <c r="P88" i="9"/>
  <c r="Q88" i="9"/>
  <c r="R88" i="9"/>
  <c r="R89" i="9"/>
  <c r="Q89" i="9"/>
  <c r="T89" i="9"/>
  <c r="U88" i="9"/>
  <c r="S88" i="9"/>
  <c r="T88" i="9"/>
  <c r="S89" i="9"/>
  <c r="U89" i="9"/>
  <c r="W89" i="9"/>
  <c r="X89" i="9"/>
  <c r="V88" i="9"/>
  <c r="V89" i="9"/>
  <c r="W88" i="9"/>
  <c r="X88" i="9"/>
  <c r="Z89" i="9"/>
  <c r="AA88" i="9"/>
  <c r="Y88" i="9"/>
  <c r="Y89" i="9"/>
  <c r="AB89" i="9"/>
  <c r="Z88" i="9"/>
  <c r="AA89" i="9"/>
  <c r="AB88" i="9"/>
  <c r="AC88" i="9"/>
  <c r="AD88" i="9"/>
  <c r="E95" i="9"/>
  <c r="AD89" i="9"/>
  <c r="AC89" i="9"/>
  <c r="D95" i="9"/>
  <c r="D94" i="9"/>
  <c r="F95" i="9"/>
  <c r="E94" i="9"/>
  <c r="F94" i="9"/>
  <c r="G94" i="9"/>
  <c r="G95" i="9"/>
  <c r="I94" i="9"/>
  <c r="H95" i="9"/>
  <c r="H94" i="9"/>
  <c r="J95" i="9"/>
  <c r="J94" i="9"/>
  <c r="L95" i="9"/>
  <c r="K94" i="9"/>
  <c r="K95" i="9"/>
  <c r="I95" i="9"/>
  <c r="L94" i="9"/>
  <c r="M95" i="9"/>
  <c r="M94" i="9"/>
  <c r="N95" i="9"/>
  <c r="O94" i="9"/>
  <c r="O95" i="9"/>
  <c r="N94" i="9"/>
  <c r="Q94" i="9"/>
  <c r="P94" i="9"/>
  <c r="P95" i="9"/>
  <c r="R95" i="9"/>
  <c r="Q95" i="9"/>
  <c r="R94" i="9"/>
  <c r="T94" i="9"/>
  <c r="T95" i="9"/>
  <c r="S94" i="9"/>
  <c r="S95" i="9"/>
  <c r="U95" i="9"/>
  <c r="U94" i="9"/>
  <c r="W95" i="9"/>
  <c r="V94" i="9"/>
  <c r="V95" i="9"/>
  <c r="X94" i="9"/>
  <c r="W94" i="9"/>
  <c r="Y94" i="9"/>
  <c r="X95" i="9"/>
  <c r="Z94" i="9"/>
  <c r="Z95" i="9"/>
  <c r="Y95" i="9"/>
  <c r="AB95" i="9"/>
  <c r="AA94" i="9"/>
  <c r="AA95" i="9"/>
  <c r="AC95" i="9"/>
  <c r="AC94" i="9"/>
  <c r="AB94" i="9"/>
  <c r="AD94" i="9"/>
  <c r="AD95" i="9"/>
  <c r="D101" i="9"/>
  <c r="E101" i="9"/>
  <c r="D100" i="9"/>
  <c r="F101" i="9"/>
  <c r="F100" i="9"/>
  <c r="E100" i="9"/>
  <c r="G101" i="9"/>
  <c r="I101" i="9"/>
  <c r="G100" i="9"/>
  <c r="I100" i="9"/>
  <c r="H100" i="9"/>
  <c r="H101" i="9"/>
  <c r="J100" i="9"/>
  <c r="J101" i="9"/>
  <c r="L100" i="9"/>
  <c r="K101" i="9"/>
  <c r="L101" i="9"/>
  <c r="K100" i="9"/>
  <c r="M101" i="9"/>
  <c r="M100" i="9"/>
  <c r="N101" i="9"/>
  <c r="N100" i="9"/>
  <c r="O101" i="9"/>
  <c r="Q101" i="9"/>
  <c r="P100" i="9"/>
  <c r="R101" i="9"/>
  <c r="R100" i="9"/>
  <c r="O100" i="9"/>
  <c r="Q100" i="9"/>
  <c r="P101" i="9"/>
  <c r="S101" i="9"/>
  <c r="S100" i="9"/>
  <c r="U100" i="9"/>
  <c r="T101" i="9"/>
  <c r="V101" i="9"/>
  <c r="T100" i="9"/>
  <c r="U101" i="9"/>
  <c r="W101" i="9"/>
  <c r="W100" i="9"/>
  <c r="V100" i="9"/>
  <c r="Y101" i="9"/>
  <c r="X100" i="9"/>
  <c r="X101" i="9"/>
  <c r="Z101" i="9"/>
  <c r="Y100" i="9"/>
  <c r="AA100" i="9"/>
  <c r="AA101" i="9"/>
  <c r="Z100" i="9"/>
  <c r="AB101" i="9"/>
  <c r="AB100" i="9"/>
  <c r="AD101" i="9"/>
  <c r="AC100" i="9"/>
  <c r="AD100" i="9"/>
  <c r="AC101" i="9"/>
  <c r="AQ130" i="3"/>
  <c r="AQ132" i="3"/>
  <c r="AQ131" i="3"/>
  <c r="AQ133" i="3"/>
  <c r="AQ127" i="3"/>
  <c r="AQ125" i="3"/>
  <c r="AQ128" i="3"/>
  <c r="AQ129" i="3"/>
  <c r="AQ126" i="3"/>
  <c r="AQ124" i="3"/>
  <c r="AQ118" i="3"/>
  <c r="AQ119" i="3"/>
  <c r="AQ121" i="3"/>
  <c r="AQ122" i="3"/>
  <c r="AQ123" i="3"/>
  <c r="AQ120" i="3"/>
  <c r="AQ115" i="3"/>
  <c r="AQ116" i="3"/>
  <c r="AQ113" i="3"/>
  <c r="AQ117" i="3"/>
  <c r="AQ112" i="3"/>
  <c r="AQ114" i="3"/>
  <c r="AQ111" i="3"/>
  <c r="AQ106" i="3"/>
  <c r="AQ108" i="3"/>
  <c r="AQ107" i="3"/>
  <c r="AQ110" i="3"/>
  <c r="AQ109" i="3"/>
  <c r="AQ104" i="3"/>
  <c r="AQ103" i="3"/>
  <c r="AQ105" i="3"/>
  <c r="AQ100" i="3"/>
  <c r="AQ102" i="3"/>
  <c r="AQ101" i="3"/>
  <c r="AQ98" i="3"/>
  <c r="AQ52" i="3"/>
  <c r="AQ55" i="3"/>
  <c r="AQ67" i="3"/>
  <c r="AQ63" i="3"/>
  <c r="AQ45" i="3"/>
  <c r="AQ97" i="3"/>
  <c r="AQ39" i="3"/>
  <c r="AQ77" i="3"/>
  <c r="AQ65" i="3"/>
  <c r="AQ51" i="3"/>
  <c r="AQ30" i="3"/>
  <c r="AQ61" i="3"/>
  <c r="AQ93" i="3"/>
  <c r="AQ19" i="3"/>
  <c r="AQ66" i="3"/>
  <c r="AQ43" i="3"/>
  <c r="AQ57" i="3"/>
  <c r="AQ29" i="3"/>
  <c r="AQ33" i="3"/>
  <c r="AQ87" i="3"/>
  <c r="AQ86" i="3"/>
  <c r="AQ37" i="3"/>
  <c r="AQ23" i="3"/>
  <c r="AQ49" i="3"/>
  <c r="AQ82" i="3"/>
  <c r="AQ18" i="3"/>
  <c r="AQ54" i="3"/>
  <c r="AQ99" i="3"/>
  <c r="AQ38" i="3"/>
  <c r="AQ83" i="3"/>
  <c r="AQ35" i="3"/>
  <c r="AQ22" i="3"/>
  <c r="AQ46" i="3"/>
  <c r="AQ69" i="3"/>
  <c r="AQ17" i="3"/>
  <c r="AQ91" i="3"/>
  <c r="AQ25" i="3"/>
  <c r="AQ62" i="3"/>
  <c r="AQ31" i="3"/>
  <c r="AQ41" i="3"/>
  <c r="AQ78" i="3"/>
  <c r="AQ34" i="3"/>
  <c r="AQ53" i="3"/>
  <c r="AQ94" i="3"/>
  <c r="AQ50" i="3"/>
  <c r="AQ95" i="3"/>
  <c r="AQ81" i="3"/>
  <c r="AQ85" i="3"/>
  <c r="AQ44" i="3"/>
  <c r="AQ59" i="3"/>
  <c r="AQ64" i="3"/>
  <c r="AQ89" i="3"/>
  <c r="AQ56" i="3"/>
  <c r="AQ47" i="3"/>
  <c r="AQ24" i="3"/>
  <c r="AQ96" i="3"/>
  <c r="AQ88" i="3"/>
  <c r="AQ26" i="3"/>
  <c r="AQ79" i="3"/>
  <c r="AQ76" i="3"/>
  <c r="AQ42" i="3"/>
  <c r="AQ90" i="3"/>
  <c r="AQ84" i="3"/>
  <c r="AQ58" i="3"/>
  <c r="AQ27" i="3"/>
  <c r="AQ40" i="3"/>
  <c r="AQ92" i="3"/>
  <c r="AQ20" i="3"/>
  <c r="AQ36" i="3"/>
  <c r="AQ28" i="3"/>
  <c r="AQ48" i="3"/>
  <c r="AQ60" i="3"/>
  <c r="AQ80" i="3"/>
  <c r="AQ32" i="3"/>
  <c r="AQ68" i="3"/>
  <c r="C745" i="4"/>
  <c r="D745" i="4"/>
  <c r="B745" i="4"/>
  <c r="E746" i="4" l="1"/>
  <c r="D746" i="4"/>
  <c r="B746" i="4"/>
  <c r="C746" i="4"/>
  <c r="E747" i="4" l="1"/>
  <c r="B747" i="4"/>
  <c r="C747" i="4"/>
  <c r="D747" i="4"/>
  <c r="E748" i="4" l="1"/>
  <c r="B748" i="4"/>
  <c r="C748" i="4"/>
  <c r="D748" i="4"/>
  <c r="E749" i="4" l="1"/>
  <c r="C749" i="4"/>
  <c r="D749" i="4"/>
  <c r="B749" i="4"/>
  <c r="E750" i="4" l="1"/>
  <c r="D750" i="4"/>
  <c r="B750" i="4"/>
  <c r="C750" i="4"/>
  <c r="E751" i="4" l="1"/>
  <c r="B751" i="4"/>
  <c r="C751" i="4"/>
  <c r="D751" i="4"/>
  <c r="E752" i="4" l="1"/>
  <c r="B752" i="4"/>
  <c r="C752" i="4"/>
  <c r="D752" i="4"/>
  <c r="E753" i="4" l="1"/>
  <c r="C753" i="4"/>
  <c r="D753" i="4"/>
  <c r="B753" i="4"/>
  <c r="E754" i="4" l="1"/>
  <c r="D754" i="4"/>
  <c r="B754" i="4"/>
  <c r="C754" i="4"/>
  <c r="E755" i="4" l="1"/>
  <c r="B755" i="4"/>
  <c r="C755" i="4"/>
  <c r="D755" i="4"/>
  <c r="E756" i="4" l="1"/>
  <c r="B756" i="4"/>
  <c r="C756" i="4"/>
  <c r="D756" i="4"/>
  <c r="E757" i="4" l="1"/>
  <c r="C757" i="4"/>
  <c r="D757" i="4"/>
  <c r="B757" i="4"/>
  <c r="E758" i="4" l="1"/>
  <c r="D758" i="4"/>
  <c r="B758" i="4"/>
  <c r="C758" i="4"/>
  <c r="E759" i="4" l="1"/>
  <c r="B759" i="4"/>
  <c r="C759" i="4"/>
  <c r="D759" i="4"/>
  <c r="E760" i="4" l="1"/>
  <c r="B760" i="4"/>
  <c r="C760" i="4"/>
  <c r="D760" i="4"/>
  <c r="E761" i="4" l="1"/>
  <c r="C761" i="4"/>
  <c r="D761" i="4"/>
  <c r="B761" i="4"/>
  <c r="E762" i="4" l="1"/>
  <c r="D762" i="4"/>
  <c r="B762" i="4"/>
  <c r="C762" i="4"/>
  <c r="E763" i="4" l="1"/>
  <c r="B763" i="4"/>
  <c r="C763" i="4"/>
  <c r="D763" i="4"/>
  <c r="E764" i="4" l="1"/>
  <c r="B764" i="4"/>
  <c r="C764" i="4"/>
  <c r="D764" i="4"/>
  <c r="E765" i="4" l="1"/>
  <c r="C765" i="4"/>
  <c r="D765" i="4"/>
  <c r="B765" i="4"/>
  <c r="E766" i="4" l="1"/>
  <c r="D766" i="4"/>
  <c r="B766" i="4"/>
  <c r="C766" i="4"/>
  <c r="E767" i="4" l="1"/>
  <c r="B767" i="4"/>
  <c r="C767" i="4"/>
  <c r="D767" i="4"/>
  <c r="E768" i="4" l="1"/>
  <c r="B768" i="4"/>
  <c r="C768" i="4"/>
  <c r="D768" i="4"/>
  <c r="E769" i="4" l="1"/>
  <c r="C769" i="4"/>
  <c r="D769" i="4"/>
  <c r="B769" i="4"/>
  <c r="E770" i="4" l="1"/>
  <c r="D770" i="4"/>
  <c r="B770" i="4"/>
  <c r="C770" i="4"/>
  <c r="E771" i="4" l="1"/>
  <c r="B771" i="4"/>
  <c r="C771" i="4"/>
  <c r="D771" i="4"/>
  <c r="E772" i="4" l="1"/>
  <c r="B772" i="4"/>
  <c r="C772" i="4"/>
  <c r="D772" i="4"/>
  <c r="E773" i="4" l="1"/>
  <c r="C773" i="4"/>
  <c r="D773" i="4"/>
  <c r="B773" i="4"/>
  <c r="E774" i="4" l="1"/>
  <c r="D774" i="4"/>
  <c r="B774" i="4"/>
  <c r="C774" i="4"/>
  <c r="E775" i="4" l="1"/>
  <c r="B775" i="4"/>
  <c r="C775" i="4"/>
  <c r="D775" i="4"/>
  <c r="E776" i="4" l="1"/>
  <c r="B776" i="4"/>
  <c r="C776" i="4"/>
  <c r="D776" i="4"/>
  <c r="E777" i="4" l="1"/>
  <c r="C777" i="4"/>
  <c r="D777" i="4"/>
  <c r="B777" i="4"/>
  <c r="E778" i="4" l="1"/>
  <c r="D778" i="4"/>
  <c r="B778" i="4"/>
  <c r="C778" i="4"/>
  <c r="E779" i="4" l="1"/>
  <c r="B779" i="4"/>
  <c r="C779" i="4"/>
  <c r="D779" i="4"/>
  <c r="E780" i="4" l="1"/>
  <c r="B780" i="4"/>
  <c r="C780" i="4"/>
  <c r="D780" i="4"/>
  <c r="E781" i="4" l="1"/>
  <c r="C781" i="4"/>
  <c r="D781" i="4"/>
  <c r="B781" i="4"/>
  <c r="E782" i="4" l="1"/>
  <c r="D782" i="4"/>
  <c r="B782" i="4"/>
  <c r="C782" i="4"/>
  <c r="E783" i="4" l="1"/>
  <c r="B783" i="4"/>
  <c r="C783" i="4"/>
  <c r="D783" i="4"/>
  <c r="E784" i="4" l="1"/>
  <c r="B784" i="4"/>
  <c r="C784" i="4"/>
  <c r="D784" i="4"/>
  <c r="E785" i="4" l="1"/>
  <c r="C785" i="4"/>
  <c r="D785" i="4"/>
  <c r="B785" i="4"/>
  <c r="E786" i="4" l="1"/>
  <c r="D786" i="4"/>
  <c r="B786" i="4"/>
  <c r="C786" i="4"/>
  <c r="E787" i="4" l="1"/>
  <c r="B787" i="4"/>
  <c r="C787" i="4"/>
  <c r="D787" i="4"/>
  <c r="E788" i="4" l="1"/>
  <c r="B788" i="4"/>
  <c r="C788" i="4"/>
  <c r="D788" i="4"/>
  <c r="E789" i="4" l="1"/>
  <c r="C789" i="4"/>
  <c r="D789" i="4"/>
  <c r="B789" i="4"/>
  <c r="E790" i="4" l="1"/>
  <c r="D790" i="4"/>
  <c r="B790" i="4"/>
  <c r="C790" i="4"/>
  <c r="E791" i="4" l="1"/>
  <c r="B791" i="4"/>
  <c r="C791" i="4"/>
  <c r="D791" i="4"/>
  <c r="E792" i="4" l="1"/>
  <c r="B792" i="4"/>
  <c r="C792" i="4"/>
  <c r="D792" i="4"/>
  <c r="E793" i="4" l="1"/>
  <c r="C793" i="4"/>
  <c r="D793" i="4"/>
  <c r="B793" i="4"/>
  <c r="E794" i="4" l="1"/>
  <c r="D794" i="4"/>
  <c r="B794" i="4"/>
  <c r="C794" i="4"/>
  <c r="E795" i="4" l="1"/>
  <c r="B795" i="4"/>
  <c r="C795" i="4"/>
  <c r="D795" i="4"/>
  <c r="E796" i="4" l="1"/>
  <c r="B796" i="4"/>
  <c r="C796" i="4"/>
  <c r="D796" i="4"/>
  <c r="E797" i="4" l="1"/>
  <c r="C797" i="4"/>
  <c r="D797" i="4"/>
  <c r="B797" i="4"/>
  <c r="E798" i="4" l="1"/>
  <c r="D798" i="4"/>
  <c r="B798" i="4"/>
  <c r="C798" i="4"/>
  <c r="E799" i="4" l="1"/>
  <c r="B799" i="4"/>
  <c r="C799" i="4"/>
  <c r="D799" i="4"/>
  <c r="E800" i="4" l="1"/>
  <c r="B800" i="4"/>
  <c r="C800" i="4"/>
  <c r="D800" i="4"/>
  <c r="E801" i="4" l="1"/>
  <c r="C801" i="4"/>
  <c r="D801" i="4"/>
  <c r="B801" i="4"/>
  <c r="E802" i="4" l="1"/>
  <c r="D802" i="4"/>
  <c r="B802" i="4"/>
  <c r="C802" i="4"/>
  <c r="E803" i="4" l="1"/>
  <c r="B803" i="4"/>
  <c r="C803" i="4"/>
  <c r="D803" i="4"/>
  <c r="E804" i="4" l="1"/>
  <c r="B804" i="4"/>
  <c r="C804" i="4"/>
  <c r="D804" i="4"/>
  <c r="E805" i="4" l="1"/>
  <c r="C805" i="4"/>
  <c r="D805" i="4"/>
  <c r="B805" i="4"/>
  <c r="E806" i="4" l="1"/>
  <c r="D806" i="4"/>
  <c r="B806" i="4"/>
  <c r="C806" i="4"/>
  <c r="E807" i="4" l="1"/>
  <c r="B807" i="4"/>
  <c r="C807" i="4"/>
  <c r="D807" i="4"/>
  <c r="E808" i="4" l="1"/>
  <c r="B808" i="4"/>
  <c r="C808" i="4"/>
  <c r="D808" i="4"/>
  <c r="E809" i="4" l="1"/>
  <c r="C809" i="4"/>
  <c r="D809" i="4"/>
  <c r="B809" i="4"/>
  <c r="E810" i="4" l="1"/>
  <c r="D810" i="4"/>
  <c r="B810" i="4"/>
  <c r="C810" i="4"/>
  <c r="E811" i="4" l="1"/>
  <c r="B811" i="4"/>
  <c r="C811" i="4"/>
  <c r="D811" i="4"/>
  <c r="E812" i="4" l="1"/>
  <c r="B812" i="4"/>
  <c r="C812" i="4"/>
  <c r="D812" i="4"/>
  <c r="E813" i="4" l="1"/>
  <c r="C813" i="4"/>
  <c r="D813" i="4"/>
  <c r="B813" i="4"/>
  <c r="E814" i="4" l="1"/>
  <c r="D814" i="4"/>
  <c r="B814" i="4"/>
  <c r="C814" i="4"/>
  <c r="E815" i="4" l="1"/>
  <c r="B815" i="4"/>
  <c r="C815" i="4"/>
  <c r="D815" i="4"/>
  <c r="E816" i="4" l="1"/>
  <c r="B816" i="4"/>
  <c r="C816" i="4"/>
  <c r="D816" i="4"/>
  <c r="E817" i="4" l="1"/>
  <c r="C817" i="4"/>
  <c r="D817" i="4"/>
  <c r="B817" i="4"/>
  <c r="E818" i="4" l="1"/>
  <c r="D818" i="4"/>
  <c r="B818" i="4"/>
  <c r="C818" i="4"/>
  <c r="E819" i="4" l="1"/>
  <c r="B819" i="4"/>
  <c r="C819" i="4"/>
  <c r="D819" i="4"/>
  <c r="E820" i="4" l="1"/>
  <c r="B820" i="4"/>
  <c r="C820" i="4"/>
  <c r="D820" i="4"/>
  <c r="E821" i="4" l="1"/>
  <c r="C821" i="4"/>
  <c r="D821" i="4"/>
  <c r="B821" i="4"/>
  <c r="E822" i="4" l="1"/>
  <c r="D822" i="4"/>
  <c r="B822" i="4"/>
  <c r="C822" i="4"/>
  <c r="E823" i="4" l="1"/>
  <c r="B823" i="4"/>
  <c r="C823" i="4"/>
  <c r="D823" i="4"/>
  <c r="E824" i="4" l="1"/>
  <c r="B824" i="4"/>
  <c r="C824" i="4"/>
  <c r="D824" i="4"/>
  <c r="E825" i="4" l="1"/>
  <c r="C825" i="4"/>
  <c r="D825" i="4"/>
  <c r="B825" i="4"/>
  <c r="E826" i="4" l="1"/>
  <c r="D826" i="4"/>
  <c r="B826" i="4"/>
  <c r="C826" i="4"/>
  <c r="E827" i="4" l="1"/>
  <c r="B827" i="4"/>
  <c r="C827" i="4"/>
  <c r="D827" i="4"/>
  <c r="E828" i="4" l="1"/>
  <c r="B828" i="4"/>
  <c r="C828" i="4"/>
  <c r="D828" i="4"/>
  <c r="E829" i="4" l="1"/>
  <c r="C829" i="4"/>
  <c r="D829" i="4"/>
  <c r="B829" i="4"/>
  <c r="E830" i="4" l="1"/>
  <c r="D830" i="4"/>
  <c r="B830" i="4"/>
  <c r="C830" i="4"/>
  <c r="E831" i="4" l="1"/>
  <c r="B831" i="4"/>
  <c r="C831" i="4"/>
  <c r="D831" i="4"/>
  <c r="E832" i="4" l="1"/>
  <c r="B832" i="4"/>
  <c r="C832" i="4"/>
  <c r="D832" i="4"/>
  <c r="E833" i="4" l="1"/>
  <c r="C833" i="4"/>
  <c r="D833" i="4"/>
  <c r="B833" i="4"/>
  <c r="E834" i="4" l="1"/>
  <c r="D834" i="4"/>
  <c r="B834" i="4"/>
  <c r="C834" i="4"/>
  <c r="E835" i="4" l="1"/>
  <c r="B835" i="4"/>
  <c r="C835" i="4"/>
  <c r="D835" i="4"/>
  <c r="E836" i="4" l="1"/>
  <c r="B836" i="4"/>
  <c r="C836" i="4"/>
  <c r="D836" i="4"/>
  <c r="E837" i="4" l="1"/>
  <c r="C837" i="4"/>
  <c r="D837" i="4"/>
  <c r="B837" i="4"/>
  <c r="E838" i="4" l="1"/>
  <c r="D838" i="4"/>
  <c r="B838" i="4"/>
  <c r="C838" i="4"/>
  <c r="E839" i="4" l="1"/>
  <c r="B839" i="4"/>
  <c r="C839" i="4"/>
  <c r="D839" i="4"/>
  <c r="E840" i="4" l="1"/>
  <c r="B840" i="4"/>
  <c r="C840" i="4"/>
  <c r="D840" i="4"/>
  <c r="E841" i="4" l="1"/>
  <c r="C841" i="4"/>
  <c r="D841" i="4"/>
  <c r="B841" i="4"/>
  <c r="E842" i="4" l="1"/>
  <c r="D842" i="4"/>
  <c r="B842" i="4"/>
  <c r="C842" i="4"/>
  <c r="E843" i="4" l="1"/>
  <c r="B843" i="4"/>
  <c r="C843" i="4"/>
  <c r="D843" i="4"/>
  <c r="E844" i="4" l="1"/>
  <c r="B844" i="4"/>
  <c r="C844" i="4"/>
  <c r="D844" i="4"/>
  <c r="E845" i="4" l="1"/>
  <c r="C845" i="4"/>
  <c r="D845" i="4"/>
  <c r="B845" i="4"/>
  <c r="E846" i="4" l="1"/>
  <c r="D846" i="4"/>
  <c r="B846" i="4"/>
  <c r="C846" i="4"/>
  <c r="E847" i="4" l="1"/>
  <c r="B847" i="4"/>
  <c r="C847" i="4"/>
  <c r="D847" i="4"/>
  <c r="E848" i="4" l="1"/>
  <c r="B848" i="4"/>
  <c r="C848" i="4"/>
  <c r="D848" i="4"/>
  <c r="E849" i="4" l="1"/>
  <c r="C849" i="4"/>
  <c r="D849" i="4"/>
  <c r="B849" i="4"/>
  <c r="E850" i="4" l="1"/>
  <c r="D850" i="4"/>
  <c r="B850" i="4"/>
  <c r="C850" i="4"/>
  <c r="E851" i="4" l="1"/>
  <c r="B851" i="4"/>
  <c r="C851" i="4"/>
  <c r="D851" i="4"/>
  <c r="E852" i="4" l="1"/>
  <c r="B852" i="4"/>
  <c r="C852" i="4"/>
  <c r="D852" i="4"/>
  <c r="E853" i="4" l="1"/>
  <c r="C853" i="4"/>
  <c r="D853" i="4"/>
  <c r="B853" i="4"/>
  <c r="E854" i="4" l="1"/>
  <c r="D854" i="4"/>
  <c r="B854" i="4"/>
  <c r="C854" i="4"/>
  <c r="E855" i="4" l="1"/>
  <c r="B855" i="4"/>
  <c r="C855" i="4"/>
  <c r="D855" i="4"/>
  <c r="E856" i="4" l="1"/>
  <c r="B856" i="4"/>
  <c r="C856" i="4"/>
  <c r="D856" i="4"/>
  <c r="E857" i="4" l="1"/>
  <c r="C857" i="4"/>
  <c r="D857" i="4"/>
  <c r="B857" i="4"/>
  <c r="E858" i="4" l="1"/>
  <c r="D858" i="4"/>
  <c r="B858" i="4"/>
  <c r="C858" i="4"/>
  <c r="E859" i="4" l="1"/>
  <c r="B859" i="4"/>
  <c r="C859" i="4"/>
  <c r="D859" i="4"/>
  <c r="E860" i="4" l="1"/>
  <c r="B860" i="4"/>
  <c r="C860" i="4"/>
  <c r="D860" i="4"/>
  <c r="E861" i="4" l="1"/>
  <c r="C861" i="4"/>
  <c r="D861" i="4"/>
  <c r="B861" i="4"/>
  <c r="E862" i="4" l="1"/>
  <c r="D862" i="4"/>
  <c r="B862" i="4"/>
  <c r="C862" i="4"/>
  <c r="E863" i="4" l="1"/>
  <c r="B863" i="4"/>
  <c r="C863" i="4"/>
  <c r="D863" i="4"/>
  <c r="E864" i="4" l="1"/>
  <c r="B864" i="4"/>
  <c r="C864" i="4"/>
  <c r="D864" i="4"/>
  <c r="E865" i="4" l="1"/>
  <c r="C865" i="4"/>
  <c r="D865" i="4"/>
  <c r="B865" i="4"/>
  <c r="E866" i="4" l="1"/>
  <c r="D866" i="4"/>
  <c r="B866" i="4"/>
  <c r="C866" i="4"/>
  <c r="E867" i="4" l="1"/>
  <c r="B867" i="4"/>
  <c r="C867" i="4"/>
  <c r="D867" i="4"/>
  <c r="E868" i="4" l="1"/>
  <c r="B868" i="4"/>
  <c r="C868" i="4"/>
  <c r="D868" i="4"/>
  <c r="E869" i="4" l="1"/>
  <c r="C869" i="4"/>
  <c r="D869" i="4"/>
  <c r="B869" i="4"/>
  <c r="E870" i="4" l="1"/>
  <c r="D870" i="4"/>
  <c r="B870" i="4"/>
  <c r="C870" i="4"/>
  <c r="E871" i="4" l="1"/>
  <c r="B871" i="4"/>
  <c r="C871" i="4"/>
  <c r="D871" i="4"/>
  <c r="E872" i="4" l="1"/>
  <c r="B872" i="4"/>
  <c r="C872" i="4"/>
  <c r="D872" i="4"/>
  <c r="E873" i="4" l="1"/>
  <c r="C873" i="4"/>
  <c r="D873" i="4"/>
  <c r="B873" i="4"/>
  <c r="E874" i="4" l="1"/>
  <c r="D874" i="4"/>
  <c r="B874" i="4"/>
  <c r="C874" i="4"/>
  <c r="E875" i="4" l="1"/>
  <c r="B875" i="4"/>
  <c r="C875" i="4"/>
  <c r="D875" i="4"/>
  <c r="E876" i="4" l="1"/>
  <c r="B876" i="4"/>
  <c r="C876" i="4"/>
  <c r="D876" i="4"/>
  <c r="E877" i="4" l="1"/>
  <c r="C877" i="4"/>
  <c r="D877" i="4"/>
  <c r="B877" i="4"/>
  <c r="E878" i="4" l="1"/>
  <c r="D878" i="4"/>
  <c r="B878" i="4"/>
  <c r="C878" i="4"/>
  <c r="E879" i="4" l="1"/>
  <c r="B879" i="4"/>
  <c r="C879" i="4"/>
  <c r="D879" i="4"/>
  <c r="E880" i="4" l="1"/>
  <c r="B880" i="4"/>
  <c r="C880" i="4"/>
  <c r="D880" i="4"/>
  <c r="E881" i="4" l="1"/>
  <c r="C881" i="4"/>
  <c r="D881" i="4"/>
  <c r="B881" i="4"/>
  <c r="E882" i="4" l="1"/>
  <c r="D882" i="4"/>
  <c r="B882" i="4"/>
  <c r="C882" i="4"/>
  <c r="E883" i="4" l="1"/>
  <c r="B883" i="4"/>
  <c r="C883" i="4"/>
  <c r="D883" i="4"/>
  <c r="E884" i="4" l="1"/>
  <c r="B884" i="4"/>
  <c r="C884" i="4"/>
  <c r="D884" i="4"/>
  <c r="E885" i="4" l="1"/>
  <c r="C885" i="4"/>
  <c r="D885" i="4"/>
  <c r="B885" i="4"/>
  <c r="E886" i="4" l="1"/>
  <c r="D886" i="4"/>
  <c r="B886" i="4"/>
  <c r="C886" i="4"/>
  <c r="E887" i="4" l="1"/>
  <c r="B887" i="4"/>
  <c r="C887" i="4"/>
  <c r="D887" i="4"/>
  <c r="E888" i="4" l="1"/>
  <c r="B888" i="4"/>
  <c r="C888" i="4"/>
  <c r="D888" i="4"/>
  <c r="E889" i="4" l="1"/>
  <c r="C889" i="4"/>
  <c r="D889" i="4"/>
  <c r="B889" i="4"/>
  <c r="E890" i="4" l="1"/>
  <c r="D890" i="4"/>
  <c r="B890" i="4"/>
  <c r="C890" i="4"/>
  <c r="E891" i="4" l="1"/>
  <c r="B891" i="4"/>
  <c r="C891" i="4"/>
  <c r="D891" i="4"/>
  <c r="E892" i="4" l="1"/>
  <c r="B892" i="4"/>
  <c r="C892" i="4"/>
  <c r="D892" i="4"/>
  <c r="E893" i="4" l="1"/>
  <c r="C893" i="4"/>
  <c r="D893" i="4"/>
  <c r="B893" i="4"/>
  <c r="E894" i="4" l="1"/>
  <c r="D894" i="4"/>
  <c r="B894" i="4"/>
  <c r="C894" i="4"/>
  <c r="E895" i="4" l="1"/>
  <c r="B895" i="4"/>
  <c r="C895" i="4"/>
  <c r="D895" i="4"/>
  <c r="E896" i="4" l="1"/>
  <c r="B896" i="4"/>
  <c r="C896" i="4"/>
  <c r="D896" i="4"/>
  <c r="E897" i="4" l="1"/>
  <c r="C897" i="4"/>
  <c r="D897" i="4"/>
  <c r="B897" i="4"/>
  <c r="E898" i="4" l="1"/>
  <c r="D898" i="4"/>
  <c r="B898" i="4"/>
  <c r="C898" i="4"/>
  <c r="E899" i="4" l="1"/>
  <c r="B899" i="4"/>
  <c r="C899" i="4"/>
  <c r="D899" i="4"/>
  <c r="E900" i="4" l="1"/>
  <c r="B900" i="4"/>
  <c r="C900" i="4"/>
  <c r="D900" i="4"/>
  <c r="E901" i="4" l="1"/>
  <c r="C901" i="4"/>
  <c r="D901" i="4"/>
  <c r="B901" i="4"/>
  <c r="E902" i="4" l="1"/>
  <c r="D902" i="4"/>
  <c r="B902" i="4"/>
  <c r="C902" i="4"/>
  <c r="E903" i="4" l="1"/>
  <c r="B903" i="4"/>
  <c r="C903" i="4"/>
  <c r="D903" i="4"/>
  <c r="E904" i="4" l="1"/>
  <c r="B904" i="4"/>
  <c r="C904" i="4"/>
  <c r="D904" i="4"/>
  <c r="E905" i="4" l="1"/>
  <c r="C905" i="4"/>
  <c r="D905" i="4"/>
  <c r="B905" i="4"/>
  <c r="E906" i="4" l="1"/>
  <c r="D906" i="4"/>
  <c r="B906" i="4"/>
  <c r="C906" i="4"/>
  <c r="E907" i="4" l="1"/>
  <c r="B907" i="4"/>
  <c r="C907" i="4"/>
  <c r="D907" i="4"/>
  <c r="E908" i="4" l="1"/>
  <c r="B908" i="4"/>
  <c r="C908" i="4"/>
  <c r="D908" i="4"/>
  <c r="E909" i="4" l="1"/>
  <c r="C909" i="4"/>
  <c r="D909" i="4"/>
  <c r="B909" i="4"/>
  <c r="E910" i="4" l="1"/>
  <c r="D910" i="4"/>
  <c r="B910" i="4"/>
  <c r="C910" i="4"/>
  <c r="E911" i="4" l="1"/>
  <c r="B911" i="4"/>
  <c r="C911" i="4"/>
  <c r="D911" i="4"/>
  <c r="E912" i="4" l="1"/>
  <c r="B912" i="4"/>
  <c r="C912" i="4"/>
  <c r="D912" i="4"/>
  <c r="E913" i="4" l="1"/>
  <c r="C913" i="4"/>
  <c r="D913" i="4"/>
  <c r="B913" i="4"/>
  <c r="E914" i="4" l="1"/>
  <c r="D914" i="4"/>
  <c r="B914" i="4"/>
  <c r="C914" i="4"/>
  <c r="E915" i="4" l="1"/>
  <c r="B915" i="4"/>
  <c r="C915" i="4"/>
  <c r="D915" i="4"/>
  <c r="E916" i="4" l="1"/>
  <c r="B916" i="4"/>
  <c r="C916" i="4"/>
  <c r="D916" i="4"/>
  <c r="E917" i="4" l="1"/>
  <c r="C917" i="4"/>
  <c r="D917" i="4"/>
  <c r="B917" i="4"/>
  <c r="E918" i="4" l="1"/>
  <c r="D918" i="4"/>
  <c r="B918" i="4"/>
  <c r="C918" i="4"/>
  <c r="E919" i="4" l="1"/>
  <c r="B919" i="4"/>
  <c r="C919" i="4"/>
  <c r="D919" i="4"/>
  <c r="E920" i="4" l="1"/>
  <c r="B920" i="4"/>
  <c r="C920" i="4"/>
  <c r="D920" i="4"/>
  <c r="E921" i="4" l="1"/>
  <c r="C921" i="4"/>
  <c r="D921" i="4"/>
  <c r="B921" i="4"/>
  <c r="E922" i="4" l="1"/>
  <c r="D922" i="4"/>
  <c r="B922" i="4"/>
  <c r="C922" i="4"/>
  <c r="E923" i="4" l="1"/>
  <c r="B923" i="4"/>
  <c r="C923" i="4"/>
  <c r="D923" i="4"/>
  <c r="E924" i="4" l="1"/>
  <c r="B924" i="4"/>
  <c r="C924" i="4"/>
  <c r="D924" i="4"/>
  <c r="E925" i="4" l="1"/>
  <c r="C925" i="4"/>
  <c r="D925" i="4"/>
  <c r="B925" i="4"/>
  <c r="E926" i="4" l="1"/>
  <c r="D926" i="4"/>
  <c r="B926" i="4"/>
  <c r="C926" i="4"/>
  <c r="E927" i="4" l="1"/>
  <c r="B927" i="4"/>
  <c r="C927" i="4"/>
  <c r="D927" i="4"/>
  <c r="E928" i="4" l="1"/>
  <c r="B928" i="4"/>
  <c r="C928" i="4"/>
  <c r="D928" i="4"/>
  <c r="E929" i="4" l="1"/>
  <c r="C929" i="4"/>
  <c r="D929" i="4"/>
  <c r="B929" i="4"/>
  <c r="E930" i="4" l="1"/>
  <c r="D930" i="4"/>
  <c r="B930" i="4"/>
  <c r="C930" i="4"/>
  <c r="E931" i="4" l="1"/>
  <c r="B931" i="4"/>
  <c r="C931" i="4"/>
  <c r="D931" i="4"/>
  <c r="E932" i="4" l="1"/>
  <c r="B932" i="4"/>
  <c r="C932" i="4"/>
  <c r="D932" i="4"/>
  <c r="E933" i="4" l="1"/>
  <c r="C933" i="4"/>
  <c r="D933" i="4"/>
  <c r="B933" i="4"/>
  <c r="E934" i="4" l="1"/>
  <c r="D934" i="4"/>
  <c r="B934" i="4"/>
  <c r="C934" i="4"/>
  <c r="E935" i="4" l="1"/>
  <c r="B935" i="4"/>
  <c r="C935" i="4"/>
  <c r="D935" i="4"/>
  <c r="E936" i="4" l="1"/>
  <c r="B936" i="4"/>
  <c r="C936" i="4"/>
  <c r="D936" i="4"/>
  <c r="E937" i="4" l="1"/>
  <c r="C937" i="4"/>
  <c r="D937" i="4"/>
  <c r="B937" i="4"/>
  <c r="E938" i="4" l="1"/>
  <c r="D938" i="4"/>
  <c r="B938" i="4"/>
  <c r="C938" i="4"/>
  <c r="E939" i="4" l="1"/>
  <c r="B939" i="4"/>
  <c r="C939" i="4"/>
  <c r="D939" i="4"/>
  <c r="E940" i="4" l="1"/>
  <c r="B940" i="4"/>
  <c r="C940" i="4"/>
  <c r="D940" i="4"/>
  <c r="E941" i="4" l="1"/>
  <c r="C941" i="4"/>
  <c r="D941" i="4"/>
  <c r="B941" i="4"/>
  <c r="E942" i="4" l="1"/>
  <c r="D942" i="4"/>
  <c r="B942" i="4"/>
  <c r="C942" i="4"/>
  <c r="E943" i="4" l="1"/>
  <c r="B943" i="4"/>
  <c r="C943" i="4"/>
  <c r="D943" i="4"/>
  <c r="E944" i="4" l="1"/>
  <c r="B944" i="4"/>
  <c r="C944" i="4"/>
  <c r="D944" i="4"/>
  <c r="E945" i="4" l="1"/>
  <c r="C945" i="4"/>
  <c r="D945" i="4"/>
  <c r="B945" i="4"/>
  <c r="E946" i="4" l="1"/>
  <c r="D946" i="4"/>
  <c r="B946" i="4"/>
  <c r="C946" i="4"/>
  <c r="E947" i="4" l="1"/>
  <c r="B947" i="4"/>
  <c r="C947" i="4"/>
  <c r="D947" i="4"/>
  <c r="E948" i="4" l="1"/>
  <c r="B948" i="4"/>
  <c r="C948" i="4"/>
  <c r="D948" i="4"/>
  <c r="E949" i="4" l="1"/>
  <c r="C949" i="4"/>
  <c r="D949" i="4"/>
  <c r="B949" i="4"/>
  <c r="E950" i="4" l="1"/>
  <c r="D950" i="4"/>
  <c r="B950" i="4"/>
  <c r="C950" i="4"/>
  <c r="E951" i="4" l="1"/>
  <c r="B951" i="4"/>
  <c r="C951" i="4"/>
  <c r="D951" i="4"/>
  <c r="E952" i="4" l="1"/>
  <c r="B952" i="4"/>
  <c r="C952" i="4"/>
  <c r="D952" i="4"/>
  <c r="E953" i="4" l="1"/>
  <c r="C953" i="4"/>
  <c r="D953" i="4"/>
  <c r="B953" i="4"/>
  <c r="E954" i="4" l="1"/>
  <c r="D954" i="4"/>
  <c r="B954" i="4"/>
  <c r="C954" i="4"/>
  <c r="E955" i="4" l="1"/>
  <c r="B955" i="4"/>
  <c r="C955" i="4"/>
  <c r="D955" i="4"/>
  <c r="E956" i="4" l="1"/>
  <c r="B956" i="4"/>
  <c r="C956" i="4"/>
  <c r="D956" i="4"/>
  <c r="E957" i="4" l="1"/>
  <c r="C957" i="4"/>
  <c r="D957" i="4"/>
  <c r="B957" i="4"/>
  <c r="E958" i="4" l="1"/>
  <c r="D958" i="4"/>
  <c r="B958" i="4"/>
  <c r="C958" i="4"/>
  <c r="E959" i="4" l="1"/>
  <c r="B959" i="4"/>
  <c r="C959" i="4"/>
  <c r="D959" i="4"/>
  <c r="E960" i="4" l="1"/>
  <c r="B960" i="4"/>
  <c r="C960" i="4"/>
  <c r="D960" i="4"/>
  <c r="E961" i="4" l="1"/>
  <c r="C961" i="4"/>
  <c r="D961" i="4"/>
  <c r="B961" i="4"/>
  <c r="E962" i="4" l="1"/>
  <c r="D962" i="4"/>
  <c r="B962" i="4"/>
  <c r="C962" i="4"/>
  <c r="E963" i="4" l="1"/>
  <c r="B963" i="4"/>
  <c r="C963" i="4"/>
  <c r="D963" i="4"/>
  <c r="E964" i="4" l="1"/>
  <c r="B964" i="4"/>
  <c r="C964" i="4"/>
  <c r="D964" i="4"/>
  <c r="E965" i="4" l="1"/>
  <c r="C965" i="4"/>
  <c r="D965" i="4"/>
  <c r="B965" i="4"/>
  <c r="E966" i="4" l="1"/>
  <c r="D966" i="4"/>
  <c r="B966" i="4"/>
  <c r="C966" i="4"/>
  <c r="E967" i="4" l="1"/>
  <c r="B967" i="4"/>
  <c r="C967" i="4"/>
  <c r="D967" i="4"/>
  <c r="E968" i="4" l="1"/>
  <c r="B968" i="4"/>
  <c r="C968" i="4"/>
  <c r="D968" i="4"/>
  <c r="E969" i="4" l="1"/>
  <c r="C969" i="4"/>
  <c r="D969" i="4"/>
  <c r="B969" i="4"/>
  <c r="E970" i="4" l="1"/>
  <c r="D970" i="4"/>
  <c r="B970" i="4"/>
  <c r="C970" i="4"/>
  <c r="E971" i="4" l="1"/>
  <c r="B971" i="4"/>
  <c r="C971" i="4"/>
  <c r="D971" i="4"/>
  <c r="E972" i="4" l="1"/>
  <c r="B972" i="4"/>
  <c r="C972" i="4"/>
  <c r="D972" i="4"/>
  <c r="E973" i="4" l="1"/>
  <c r="C973" i="4"/>
  <c r="D973" i="4"/>
  <c r="B973" i="4"/>
  <c r="E974" i="4" l="1"/>
  <c r="D974" i="4"/>
  <c r="B974" i="4"/>
  <c r="C974" i="4"/>
  <c r="E975" i="4" l="1"/>
  <c r="B975" i="4"/>
  <c r="C975" i="4"/>
  <c r="D975" i="4"/>
  <c r="E976" i="4" l="1"/>
  <c r="B976" i="4"/>
  <c r="C976" i="4"/>
  <c r="D976" i="4"/>
  <c r="E977" i="4" l="1"/>
  <c r="C977" i="4"/>
  <c r="D977" i="4"/>
  <c r="B977" i="4"/>
  <c r="E978" i="4" l="1"/>
  <c r="D978" i="4"/>
  <c r="B978" i="4"/>
  <c r="C978" i="4"/>
  <c r="E979" i="4" l="1"/>
  <c r="B979" i="4"/>
  <c r="C979" i="4"/>
  <c r="D979" i="4"/>
  <c r="E980" i="4" l="1"/>
  <c r="B980" i="4"/>
  <c r="C980" i="4"/>
  <c r="D980" i="4"/>
  <c r="E981" i="4" l="1"/>
  <c r="C981" i="4"/>
  <c r="D981" i="4"/>
  <c r="B981" i="4"/>
  <c r="E982" i="4" l="1"/>
  <c r="D982" i="4"/>
  <c r="B982" i="4"/>
  <c r="C982" i="4"/>
  <c r="E983" i="4" l="1"/>
  <c r="B983" i="4"/>
  <c r="C983" i="4"/>
  <c r="D983" i="4"/>
  <c r="E984" i="4" l="1"/>
  <c r="B984" i="4"/>
  <c r="C984" i="4"/>
  <c r="D984" i="4"/>
  <c r="E985" i="4" l="1"/>
  <c r="C985" i="4"/>
  <c r="D985" i="4"/>
  <c r="B985" i="4"/>
  <c r="E986" i="4" l="1"/>
  <c r="D986" i="4"/>
  <c r="B986" i="4"/>
  <c r="C986" i="4"/>
  <c r="E987" i="4" l="1"/>
  <c r="B987" i="4"/>
  <c r="C987" i="4"/>
  <c r="D987" i="4"/>
  <c r="E988" i="4" l="1"/>
  <c r="B988" i="4"/>
  <c r="C988" i="4"/>
  <c r="D988" i="4"/>
  <c r="E989" i="4" l="1"/>
  <c r="C989" i="4"/>
  <c r="D989" i="4"/>
  <c r="B989" i="4"/>
  <c r="E990" i="4" l="1"/>
  <c r="D990" i="4"/>
  <c r="B990" i="4"/>
  <c r="C990" i="4"/>
  <c r="E991" i="4" l="1"/>
  <c r="B991" i="4"/>
  <c r="D991" i="4"/>
  <c r="C991" i="4"/>
  <c r="E992" i="4" l="1"/>
  <c r="B992" i="4"/>
  <c r="C992" i="4"/>
  <c r="D992" i="4"/>
  <c r="E993" i="4" l="1"/>
  <c r="C993" i="4"/>
  <c r="D993" i="4"/>
  <c r="B993" i="4"/>
  <c r="E994" i="4" l="1"/>
  <c r="D994" i="4"/>
  <c r="C994" i="4"/>
  <c r="B994" i="4"/>
  <c r="E995" i="4" l="1"/>
  <c r="B995" i="4"/>
  <c r="C995" i="4"/>
  <c r="D995" i="4"/>
  <c r="E996" i="4" l="1"/>
  <c r="B996" i="4"/>
  <c r="C996" i="4"/>
  <c r="D996" i="4"/>
  <c r="E997" i="4" l="1"/>
  <c r="C997" i="4"/>
  <c r="D997" i="4"/>
  <c r="B997" i="4"/>
  <c r="E998" i="4" l="1"/>
  <c r="D998" i="4"/>
  <c r="B998" i="4"/>
  <c r="C998" i="4"/>
  <c r="E999" i="4" l="1"/>
  <c r="B999" i="4"/>
  <c r="D999" i="4"/>
  <c r="C999" i="4"/>
  <c r="E1000" i="4" l="1"/>
  <c r="B1000" i="4"/>
  <c r="C1000" i="4"/>
  <c r="D1000" i="4"/>
  <c r="E1001" i="4" l="1"/>
  <c r="C1001" i="4"/>
  <c r="D1001" i="4"/>
  <c r="B1001" i="4"/>
  <c r="E1002" i="4" l="1"/>
  <c r="D1002" i="4"/>
  <c r="C1002" i="4"/>
  <c r="B1002" i="4"/>
  <c r="E1003" i="4" l="1"/>
  <c r="B1003" i="4"/>
  <c r="C1003" i="4"/>
  <c r="D1003" i="4"/>
  <c r="E1004" i="4" l="1"/>
  <c r="B1004" i="4"/>
  <c r="C1004" i="4"/>
  <c r="D1004" i="4"/>
  <c r="E1005" i="4" l="1"/>
  <c r="C1005" i="4"/>
  <c r="D1005" i="4"/>
  <c r="B1005" i="4"/>
  <c r="E1006" i="4" l="1"/>
  <c r="D1006" i="4"/>
  <c r="B1006" i="4"/>
  <c r="C1006" i="4"/>
  <c r="E1007" i="4" l="1"/>
  <c r="B1007" i="4"/>
  <c r="D1007" i="4"/>
  <c r="C1007" i="4"/>
  <c r="E1008" i="4" l="1"/>
  <c r="B1008" i="4"/>
  <c r="C1008" i="4"/>
  <c r="D1008" i="4"/>
  <c r="E1009" i="4" l="1"/>
  <c r="C1009" i="4"/>
  <c r="D1009" i="4"/>
  <c r="B1009" i="4"/>
  <c r="E1010" i="4" l="1"/>
  <c r="D1010" i="4"/>
  <c r="C1010" i="4"/>
  <c r="B1010" i="4"/>
  <c r="E1011" i="4" l="1"/>
  <c r="B1011" i="4"/>
  <c r="C1011" i="4"/>
  <c r="D1011" i="4"/>
  <c r="E1012" i="4" l="1"/>
  <c r="B1012" i="4"/>
  <c r="C1012" i="4"/>
  <c r="D1012" i="4"/>
  <c r="E1013" i="4" l="1"/>
  <c r="C1013" i="4"/>
  <c r="D1013" i="4"/>
  <c r="B1013" i="4"/>
  <c r="E1014" i="4" l="1"/>
  <c r="D1014" i="4"/>
  <c r="B1014" i="4"/>
  <c r="C1014" i="4"/>
  <c r="E1015" i="4" l="1"/>
  <c r="B1015" i="4"/>
  <c r="D1015" i="4"/>
  <c r="C1015" i="4"/>
  <c r="E1016" i="4" l="1"/>
  <c r="B1016" i="4"/>
  <c r="C1016" i="4"/>
  <c r="D1016" i="4"/>
  <c r="E1017" i="4" l="1"/>
  <c r="C1017" i="4"/>
  <c r="D1017" i="4"/>
  <c r="B1017" i="4"/>
  <c r="E1018" i="4" l="1"/>
  <c r="D1018" i="4"/>
  <c r="C1018" i="4"/>
  <c r="B1018" i="4"/>
  <c r="E1019" i="4" l="1"/>
  <c r="B1019" i="4"/>
  <c r="C1019" i="4"/>
  <c r="D1019" i="4"/>
  <c r="E1020" i="4" l="1"/>
  <c r="B1020" i="4"/>
  <c r="C1020" i="4"/>
  <c r="D1020" i="4"/>
  <c r="E1021" i="4" l="1"/>
  <c r="C1021" i="4"/>
  <c r="D1021" i="4"/>
  <c r="B1021" i="4"/>
  <c r="E1022" i="4" l="1"/>
  <c r="D1022" i="4"/>
  <c r="B1022" i="4"/>
  <c r="C1022" i="4"/>
  <c r="E1023" i="4" l="1"/>
  <c r="B1023" i="4"/>
  <c r="D1023" i="4"/>
  <c r="C1023" i="4"/>
  <c r="E1024" i="4" l="1"/>
  <c r="B1024" i="4"/>
  <c r="C1024" i="4"/>
  <c r="D1024" i="4"/>
  <c r="E1025" i="4" l="1"/>
  <c r="C1025" i="4"/>
  <c r="D1025" i="4"/>
  <c r="B1025" i="4"/>
  <c r="E1026" i="4" l="1"/>
  <c r="D1026" i="4"/>
  <c r="C1026" i="4"/>
  <c r="B1026" i="4"/>
  <c r="E1027" i="4" l="1"/>
  <c r="B1027" i="4"/>
  <c r="C1027" i="4"/>
  <c r="D1027" i="4"/>
  <c r="E1028" i="4" l="1"/>
  <c r="B1028" i="4"/>
  <c r="C1028" i="4"/>
  <c r="D1028" i="4"/>
  <c r="E1029" i="4" l="1"/>
  <c r="C1029" i="4"/>
  <c r="D1029" i="4"/>
  <c r="B1029" i="4"/>
  <c r="E1030" i="4" l="1"/>
  <c r="D1030" i="4"/>
  <c r="B1030" i="4"/>
  <c r="C1030" i="4"/>
  <c r="E1031" i="4" l="1"/>
  <c r="B1031" i="4"/>
  <c r="D1031" i="4"/>
  <c r="C1031" i="4"/>
  <c r="E1032" i="4" l="1"/>
  <c r="B1032" i="4"/>
  <c r="C1032" i="4"/>
  <c r="D1032" i="4"/>
  <c r="E1033" i="4" l="1"/>
  <c r="D1033" i="4"/>
  <c r="B1033" i="4"/>
  <c r="C1033" i="4"/>
  <c r="E1034" i="4" l="1"/>
  <c r="D1034" i="4"/>
  <c r="B1034" i="4"/>
  <c r="C1034" i="4"/>
  <c r="E1035" i="4" l="1"/>
  <c r="B1035" i="4"/>
  <c r="C1035" i="4"/>
  <c r="D1035" i="4"/>
  <c r="E1036" i="4" l="1"/>
  <c r="C1036" i="4"/>
  <c r="D1036" i="4"/>
  <c r="B1036" i="4"/>
  <c r="E1037" i="4" l="1"/>
  <c r="D1037" i="4"/>
  <c r="B1037" i="4"/>
  <c r="C1037" i="4"/>
  <c r="E1038" i="4" l="1"/>
  <c r="D1038" i="4"/>
  <c r="B1038" i="4"/>
  <c r="C1038" i="4"/>
  <c r="E1039" i="4" l="1"/>
  <c r="B1039" i="4"/>
  <c r="C1039" i="4"/>
  <c r="D1039" i="4"/>
  <c r="E1040" i="4" l="1"/>
  <c r="C1040" i="4"/>
  <c r="D1040" i="4"/>
  <c r="B1040" i="4"/>
  <c r="E1041" i="4" l="1"/>
  <c r="D1041" i="4"/>
  <c r="B1041" i="4"/>
  <c r="C1041" i="4"/>
  <c r="E1042" i="4" l="1"/>
  <c r="D1042" i="4"/>
  <c r="B1042" i="4"/>
  <c r="C1042" i="4"/>
  <c r="E1043" i="4" l="1"/>
  <c r="B1043" i="4"/>
  <c r="C1043" i="4"/>
  <c r="D1043" i="4"/>
  <c r="E1044" i="4" l="1"/>
  <c r="C1044" i="4"/>
  <c r="D1044" i="4"/>
  <c r="B1044" i="4"/>
  <c r="E1045" i="4" l="1"/>
  <c r="D1045" i="4"/>
  <c r="B1045" i="4"/>
  <c r="C1045" i="4"/>
  <c r="E1046" i="4" l="1"/>
  <c r="D1046" i="4"/>
  <c r="B1046" i="4"/>
  <c r="C1046" i="4"/>
  <c r="E1047" i="4" l="1"/>
  <c r="B1047" i="4"/>
  <c r="C1047" i="4"/>
  <c r="D1047" i="4"/>
  <c r="E1048" i="4" l="1"/>
  <c r="C1048" i="4"/>
  <c r="D1048" i="4"/>
  <c r="B1048" i="4"/>
  <c r="E1049" i="4" l="1"/>
  <c r="D1049" i="4"/>
  <c r="C1049" i="4"/>
  <c r="B1049" i="4"/>
  <c r="E1050" i="4" l="1"/>
  <c r="D1050" i="4"/>
  <c r="B1050" i="4"/>
  <c r="C1050" i="4"/>
  <c r="E1051" i="4" l="1"/>
  <c r="B1051" i="4"/>
  <c r="C1051" i="4"/>
  <c r="D1051" i="4"/>
  <c r="E1052" i="4" l="1"/>
  <c r="C1052" i="4"/>
  <c r="D1052" i="4"/>
  <c r="B1052" i="4"/>
  <c r="E1053" i="4" l="1"/>
  <c r="D1053" i="4"/>
  <c r="B1053" i="4"/>
  <c r="C1053" i="4"/>
  <c r="E1054" i="4" l="1"/>
  <c r="D1054" i="4"/>
  <c r="B1054" i="4"/>
  <c r="C1054" i="4"/>
  <c r="E1055" i="4" l="1"/>
  <c r="B1055" i="4"/>
  <c r="C1055" i="4"/>
  <c r="D1055" i="4"/>
  <c r="E1056" i="4" l="1"/>
  <c r="C1056" i="4"/>
  <c r="D1056" i="4"/>
  <c r="B1056" i="4"/>
  <c r="E1057" i="4" l="1"/>
  <c r="D1057" i="4"/>
  <c r="B1057" i="4"/>
  <c r="C1057" i="4"/>
  <c r="E1058" i="4" l="1"/>
  <c r="D1058" i="4"/>
  <c r="B1058" i="4"/>
  <c r="C1058" i="4"/>
  <c r="E1059" i="4" l="1"/>
  <c r="B1059" i="4"/>
  <c r="C1059" i="4"/>
  <c r="D1059" i="4"/>
  <c r="E1060" i="4" l="1"/>
  <c r="C1060" i="4"/>
  <c r="D1060" i="4"/>
  <c r="B1060" i="4"/>
  <c r="E1061" i="4" l="1"/>
  <c r="D1061" i="4"/>
  <c r="B1061" i="4"/>
  <c r="C1061" i="4"/>
  <c r="E1062" i="4" l="1"/>
  <c r="D1062" i="4"/>
  <c r="B1062" i="4"/>
  <c r="C1062" i="4"/>
  <c r="E1063" i="4" l="1"/>
  <c r="B1063" i="4"/>
  <c r="C1063" i="4"/>
  <c r="D1063" i="4"/>
  <c r="E1064" i="4" l="1"/>
  <c r="C1064" i="4"/>
  <c r="D1064" i="4"/>
  <c r="B1064" i="4"/>
  <c r="E1065" i="4" l="1"/>
  <c r="D1065" i="4"/>
  <c r="B1065" i="4"/>
  <c r="C1065" i="4"/>
  <c r="E1066" i="4" l="1"/>
  <c r="D1066" i="4"/>
  <c r="B1066" i="4"/>
  <c r="C1066" i="4"/>
  <c r="E1067" i="4" l="1"/>
  <c r="B1067" i="4"/>
  <c r="C1067" i="4"/>
  <c r="D1067" i="4"/>
  <c r="E1068" i="4" l="1"/>
  <c r="C1068" i="4"/>
  <c r="D1068" i="4"/>
  <c r="B1068" i="4"/>
  <c r="E1069" i="4" l="1"/>
  <c r="D1069" i="4"/>
  <c r="B1069" i="4"/>
  <c r="C1069" i="4"/>
  <c r="E1070" i="4" l="1"/>
  <c r="B1070" i="4"/>
  <c r="D1070" i="4"/>
  <c r="C1070" i="4"/>
  <c r="E1071" i="4" l="1"/>
  <c r="B1071" i="4"/>
  <c r="C1071" i="4"/>
  <c r="D1071" i="4"/>
  <c r="E1072" i="4" l="1"/>
  <c r="C1072" i="4"/>
  <c r="D1072" i="4"/>
  <c r="B1072" i="4"/>
  <c r="E1073" i="4" l="1"/>
  <c r="D1073" i="4"/>
  <c r="C1073" i="4"/>
  <c r="B1073" i="4"/>
  <c r="E1074" i="4" l="1"/>
  <c r="B1074" i="4"/>
  <c r="D1074" i="4"/>
  <c r="C1074" i="4"/>
  <c r="E1075" i="4" l="1"/>
  <c r="B1075" i="4"/>
  <c r="C1075" i="4"/>
  <c r="D1075" i="4"/>
  <c r="E1076" i="4" l="1"/>
  <c r="C1076" i="4"/>
  <c r="D1076" i="4"/>
  <c r="B1076" i="4"/>
  <c r="E1077" i="4" l="1"/>
  <c r="D1077" i="4"/>
  <c r="C1077" i="4"/>
  <c r="B1077" i="4"/>
  <c r="E1078" i="4" l="1"/>
  <c r="B1078" i="4"/>
  <c r="D1078" i="4"/>
  <c r="C1078" i="4"/>
  <c r="E1079" i="4" l="1"/>
  <c r="B1079" i="4"/>
  <c r="C1079" i="4"/>
  <c r="D1079" i="4"/>
  <c r="E1080" i="4" l="1"/>
  <c r="C1080" i="4"/>
  <c r="D1080" i="4"/>
  <c r="B1080" i="4"/>
  <c r="E1081" i="4" l="1"/>
  <c r="D1081" i="4"/>
  <c r="C1081" i="4"/>
  <c r="B1081" i="4"/>
  <c r="E1082" i="4" l="1"/>
  <c r="B1082" i="4"/>
  <c r="D1082" i="4"/>
  <c r="C1082" i="4"/>
  <c r="E1083" i="4" l="1"/>
  <c r="B1083" i="4"/>
  <c r="C1083" i="4"/>
  <c r="D1083" i="4"/>
  <c r="E1084" i="4" l="1"/>
  <c r="C1084" i="4"/>
  <c r="D1084" i="4"/>
  <c r="B1084" i="4"/>
  <c r="E1085" i="4" l="1"/>
  <c r="D1085" i="4"/>
  <c r="C1085" i="4"/>
  <c r="B1085" i="4"/>
  <c r="E1086" i="4" l="1"/>
  <c r="B1086" i="4"/>
  <c r="C1086" i="4"/>
  <c r="D1086" i="4"/>
  <c r="E1087" i="4" l="1"/>
  <c r="B1087" i="4"/>
  <c r="C1087" i="4"/>
  <c r="D1087" i="4"/>
  <c r="E1088" i="4" l="1"/>
  <c r="C1088" i="4"/>
  <c r="D1088" i="4"/>
  <c r="B1088" i="4"/>
  <c r="E1089" i="4" l="1"/>
  <c r="D1089" i="4"/>
  <c r="C1089" i="4"/>
  <c r="B1089" i="4"/>
  <c r="E1090" i="4" l="1"/>
  <c r="B1090" i="4"/>
  <c r="D1090" i="4"/>
  <c r="C1090" i="4"/>
  <c r="E1091" i="4" l="1"/>
  <c r="B1091" i="4"/>
  <c r="C1091" i="4"/>
  <c r="D1091" i="4"/>
  <c r="E1092" i="4" l="1"/>
  <c r="C1092" i="4"/>
  <c r="D1092" i="4"/>
  <c r="B1092" i="4"/>
  <c r="E1093" i="4" l="1"/>
  <c r="D1093" i="4"/>
  <c r="C1093" i="4"/>
  <c r="B1093" i="4"/>
  <c r="E1094" i="4" l="1"/>
  <c r="D1094" i="4"/>
  <c r="B1094" i="4"/>
  <c r="C1094" i="4"/>
  <c r="E1095" i="4" l="1"/>
  <c r="B1095" i="4"/>
  <c r="C1095" i="4"/>
  <c r="D1095" i="4"/>
  <c r="E1096" i="4" l="1"/>
  <c r="C1096" i="4"/>
  <c r="D1096" i="4"/>
  <c r="B1096" i="4"/>
  <c r="AM11" i="9" l="1"/>
  <c r="AM11" i="3"/>
  <c r="C159" i="3" s="1"/>
  <c r="C17" i="3" s="1"/>
  <c r="E1097" i="4"/>
  <c r="C1097" i="4"/>
  <c r="D1097" i="4"/>
  <c r="B1097" i="4"/>
  <c r="C18" i="3" l="1"/>
  <c r="E1098" i="4"/>
  <c r="C1098" i="4"/>
  <c r="D1098" i="4"/>
  <c r="B1098" i="4"/>
  <c r="E1099" i="4"/>
  <c r="C1099" i="4"/>
  <c r="B1099" i="4"/>
  <c r="D1099" i="4"/>
  <c r="E1100" i="4" l="1"/>
  <c r="D1100" i="4"/>
  <c r="C1100" i="4"/>
  <c r="B1100" i="4"/>
  <c r="E1101" i="4" l="1"/>
  <c r="B1101" i="4"/>
  <c r="D1101" i="4"/>
  <c r="C1101" i="4"/>
  <c r="E1102" i="4" l="1"/>
  <c r="B1102" i="4"/>
  <c r="D1102" i="4"/>
  <c r="C1102" i="4"/>
  <c r="E1103" i="4" l="1"/>
  <c r="C1103" i="4"/>
  <c r="D1103" i="4"/>
  <c r="B1103" i="4"/>
  <c r="E1104" i="4" l="1"/>
  <c r="D1104" i="4"/>
  <c r="C1104" i="4"/>
  <c r="B1104" i="4"/>
  <c r="E1105" i="4" l="1"/>
  <c r="C1105" i="4"/>
  <c r="B1105" i="4"/>
  <c r="D1105" i="4"/>
  <c r="E1106" i="4" l="1"/>
  <c r="B1106" i="4"/>
  <c r="D1106" i="4"/>
  <c r="C1106" i="4"/>
  <c r="E1107" i="4" l="1"/>
  <c r="D1107" i="4"/>
  <c r="B1107" i="4"/>
  <c r="C1107" i="4"/>
  <c r="E1108" i="4" l="1"/>
  <c r="C1108" i="4"/>
  <c r="B1108" i="4"/>
  <c r="D1108" i="4"/>
  <c r="E1109" i="4" l="1"/>
  <c r="B1109" i="4"/>
  <c r="D1109" i="4"/>
  <c r="C1109" i="4"/>
  <c r="E1110" i="4" l="1"/>
  <c r="C1110" i="4"/>
  <c r="B1110" i="4"/>
  <c r="D1110" i="4"/>
  <c r="E1111" i="4" l="1"/>
  <c r="B1111" i="4"/>
  <c r="D1111" i="4"/>
  <c r="C1111" i="4"/>
  <c r="E1112" i="4" l="1"/>
  <c r="D1112" i="4"/>
  <c r="C1112" i="4"/>
  <c r="B1112" i="4"/>
  <c r="E1113" i="4" l="1"/>
  <c r="B1113" i="4"/>
  <c r="D1113" i="4"/>
  <c r="C1113" i="4"/>
  <c r="E1114" i="4" l="1"/>
  <c r="C1114" i="4"/>
  <c r="B1114" i="4"/>
  <c r="D1114" i="4"/>
  <c r="E1115" i="4" l="1"/>
  <c r="B1115" i="4"/>
  <c r="D1115" i="4"/>
  <c r="C1115" i="4"/>
  <c r="E1116" i="4" l="1"/>
  <c r="B1116" i="4"/>
  <c r="C1116" i="4"/>
  <c r="D1116" i="4"/>
  <c r="E1117" i="4" l="1"/>
  <c r="B1117" i="4"/>
  <c r="D1117" i="4"/>
  <c r="C1117" i="4"/>
  <c r="E1118" i="4" l="1"/>
  <c r="C1118" i="4"/>
  <c r="B1118" i="4"/>
  <c r="D1118" i="4"/>
  <c r="E1119" i="4" l="1"/>
  <c r="D1119" i="4"/>
  <c r="B1119" i="4"/>
  <c r="C1119" i="4"/>
  <c r="E1120" i="4" l="1"/>
  <c r="C1120" i="4"/>
  <c r="D1120" i="4"/>
  <c r="B1120" i="4"/>
  <c r="E1121" i="4" l="1"/>
  <c r="B1121" i="4"/>
  <c r="D1121" i="4"/>
  <c r="C1121" i="4"/>
  <c r="E1122" i="4" l="1"/>
  <c r="C1122" i="4"/>
  <c r="D1122" i="4"/>
  <c r="B1122" i="4"/>
  <c r="E1123" i="4" l="1"/>
  <c r="D1123" i="4"/>
  <c r="B1123" i="4"/>
  <c r="C1123" i="4"/>
  <c r="E1124" i="4" l="1"/>
  <c r="C1124" i="4"/>
  <c r="D1124" i="4"/>
  <c r="B1124" i="4"/>
  <c r="E1125" i="4" l="1"/>
  <c r="B1125" i="4"/>
  <c r="D1125" i="4"/>
  <c r="C1125" i="4"/>
  <c r="E1126" i="4" l="1"/>
  <c r="B1126" i="4"/>
  <c r="D1126" i="4"/>
  <c r="C1126" i="4"/>
  <c r="AH138" i="3" l="1"/>
  <c r="AH137" i="3" l="1"/>
  <c r="AH139" i="3" s="1"/>
  <c r="AH140" i="3" s="1"/>
  <c r="AH142" i="3" l="1"/>
  <c r="D159" i="3" l="1"/>
  <c r="D17" i="3" s="1"/>
  <c r="C15" i="3"/>
  <c r="C16" i="3"/>
  <c r="D15" i="3" l="1"/>
  <c r="D18" i="3"/>
  <c r="E159" i="3"/>
  <c r="E17" i="3" s="1"/>
  <c r="D16" i="3"/>
  <c r="E16" i="3" l="1"/>
  <c r="E15" i="3"/>
  <c r="F159" i="3"/>
  <c r="F17" i="3" s="1"/>
  <c r="E18" i="3"/>
  <c r="G159" i="3" l="1"/>
  <c r="G17" i="3" s="1"/>
  <c r="F18" i="3"/>
  <c r="F16" i="3"/>
  <c r="F15" i="3"/>
  <c r="G18" i="3" l="1"/>
  <c r="H159" i="3"/>
  <c r="H17" i="3" s="1"/>
  <c r="G16" i="3"/>
  <c r="G15" i="3"/>
  <c r="I159" i="3"/>
  <c r="I17" i="3" s="1"/>
  <c r="H15" i="3"/>
  <c r="H16" i="3"/>
  <c r="H18" i="3" l="1"/>
  <c r="J159" i="3"/>
  <c r="I18" i="3"/>
  <c r="I15" i="3"/>
  <c r="I16" i="3"/>
  <c r="J18" i="3" l="1"/>
  <c r="J17" i="3"/>
  <c r="J16" i="3"/>
  <c r="J15" i="3"/>
  <c r="K159" i="3"/>
  <c r="K17" i="3" s="1"/>
  <c r="K16" i="3" l="1"/>
  <c r="L159" i="3"/>
  <c r="L17" i="3" s="1"/>
  <c r="K15" i="3"/>
  <c r="K18" i="3"/>
  <c r="L18" i="3" l="1"/>
  <c r="L15" i="3"/>
  <c r="M159" i="3"/>
  <c r="M17" i="3" s="1"/>
  <c r="L16" i="3"/>
  <c r="M16" i="3" l="1"/>
  <c r="M15" i="3"/>
  <c r="M18" i="3"/>
  <c r="N159" i="3"/>
  <c r="N17" i="3" s="1"/>
  <c r="N16" i="3" l="1"/>
  <c r="N15" i="3"/>
  <c r="N18" i="3"/>
  <c r="O159" i="3"/>
  <c r="O17" i="3" s="1"/>
  <c r="O18" i="3" l="1"/>
  <c r="P159" i="3"/>
  <c r="P17" i="3" s="1"/>
  <c r="O16" i="3"/>
  <c r="O15" i="3"/>
  <c r="Q159" i="3" l="1"/>
  <c r="Q17" i="3" s="1"/>
  <c r="P15" i="3"/>
  <c r="P16" i="3"/>
  <c r="P18" i="3"/>
  <c r="Q15" i="3" l="1"/>
  <c r="Q16" i="3"/>
  <c r="Q18" i="3"/>
  <c r="R159" i="3"/>
  <c r="R17" i="3" s="1"/>
  <c r="R15" i="3" l="1"/>
  <c r="R18" i="3"/>
  <c r="S159" i="3"/>
  <c r="S17" i="3" s="1"/>
  <c r="R16" i="3"/>
  <c r="S15" i="3" l="1"/>
  <c r="S16" i="3"/>
  <c r="T159" i="3"/>
  <c r="T17" i="3" s="1"/>
  <c r="S18" i="3"/>
  <c r="T18" i="3" l="1"/>
  <c r="U159" i="3"/>
  <c r="U17" i="3" s="1"/>
  <c r="T16" i="3"/>
  <c r="T15" i="3"/>
  <c r="U16" i="3" l="1"/>
  <c r="U15" i="3"/>
  <c r="U18" i="3"/>
  <c r="V159" i="3"/>
  <c r="V17" i="3" s="1"/>
  <c r="V15" i="3" l="1"/>
  <c r="W159" i="3"/>
  <c r="W17" i="3" s="1"/>
  <c r="V16" i="3"/>
  <c r="V18" i="3"/>
  <c r="W18" i="3" l="1"/>
  <c r="W15" i="3"/>
  <c r="W16" i="3"/>
  <c r="X159" i="3"/>
  <c r="X17" i="3" s="1"/>
  <c r="X16" i="3" l="1"/>
  <c r="X15" i="3"/>
  <c r="X18" i="3"/>
  <c r="Y159" i="3"/>
  <c r="Y17" i="3" s="1"/>
  <c r="Y16" i="3" l="1"/>
  <c r="Z159" i="3"/>
  <c r="Z17" i="3" s="1"/>
  <c r="Y15" i="3"/>
  <c r="Y18" i="3"/>
  <c r="Z16" i="3" l="1"/>
  <c r="Z18" i="3"/>
  <c r="Z15" i="3"/>
  <c r="AA159" i="3"/>
  <c r="AA17" i="3" s="1"/>
  <c r="AB159" i="3" l="1"/>
  <c r="AB17" i="3" s="1"/>
  <c r="AA16" i="3"/>
  <c r="AA15" i="3"/>
  <c r="AA18" i="3"/>
  <c r="AB18" i="3" l="1"/>
  <c r="AC159" i="3"/>
  <c r="AC17" i="3" s="1"/>
  <c r="AB16" i="3"/>
  <c r="AB15" i="3"/>
  <c r="AD159" i="3" l="1"/>
  <c r="AD17" i="3" s="1"/>
  <c r="AC16" i="3"/>
  <c r="AC15" i="3"/>
  <c r="AC18" i="3"/>
  <c r="AD18" i="3" l="1"/>
  <c r="C160" i="3"/>
  <c r="C23" i="3" s="1"/>
  <c r="AD15" i="3"/>
  <c r="AD16" i="3"/>
  <c r="C24" i="3" l="1"/>
  <c r="C21" i="3"/>
  <c r="C22" i="3"/>
  <c r="D160" i="3"/>
  <c r="D23" i="3" s="1"/>
  <c r="D22" i="3" l="1"/>
  <c r="E160" i="3"/>
  <c r="E23" i="3" s="1"/>
  <c r="D24" i="3"/>
  <c r="D21" i="3"/>
  <c r="F160" i="3" l="1"/>
  <c r="F23" i="3" s="1"/>
  <c r="E22" i="3"/>
  <c r="E24" i="3"/>
  <c r="E21" i="3"/>
  <c r="G160" i="3" l="1"/>
  <c r="G23" i="3" s="1"/>
  <c r="F21" i="3"/>
  <c r="F24" i="3"/>
  <c r="F22" i="3"/>
  <c r="G22" i="3" l="1"/>
  <c r="H160" i="3"/>
  <c r="H23" i="3" s="1"/>
  <c r="G21" i="3"/>
  <c r="G24" i="3"/>
  <c r="I160" i="3" l="1"/>
  <c r="I23" i="3" s="1"/>
  <c r="H21" i="3"/>
  <c r="H22" i="3"/>
  <c r="H24" i="3"/>
  <c r="I22" i="3" l="1"/>
  <c r="I21" i="3"/>
  <c r="I24" i="3"/>
  <c r="J160" i="3"/>
  <c r="J23" i="3" s="1"/>
  <c r="K160" i="3" l="1"/>
  <c r="K23" i="3" s="1"/>
  <c r="J21" i="3"/>
  <c r="J22" i="3"/>
  <c r="J24" i="3"/>
  <c r="K22" i="3" l="1"/>
  <c r="K21" i="3"/>
  <c r="K24" i="3"/>
  <c r="L160" i="3"/>
  <c r="L23" i="3" s="1"/>
  <c r="L24" i="3" l="1"/>
  <c r="M160" i="3"/>
  <c r="M23" i="3" s="1"/>
  <c r="L22" i="3"/>
  <c r="L21" i="3"/>
  <c r="N160" i="3" l="1"/>
  <c r="N23" i="3" s="1"/>
  <c r="M21" i="3"/>
  <c r="M22" i="3"/>
  <c r="M24" i="3"/>
  <c r="N21" i="3" l="1"/>
  <c r="N24" i="3"/>
  <c r="O160" i="3"/>
  <c r="O23" i="3" s="1"/>
  <c r="N22" i="3"/>
  <c r="P160" i="3" l="1"/>
  <c r="P23" i="3" s="1"/>
  <c r="O22" i="3"/>
  <c r="O21" i="3"/>
  <c r="O24" i="3"/>
  <c r="P21" i="3" l="1"/>
  <c r="Q160" i="3"/>
  <c r="Q23" i="3" s="1"/>
  <c r="P22" i="3"/>
  <c r="P24" i="3"/>
  <c r="R160" i="3" l="1"/>
  <c r="R23" i="3" s="1"/>
  <c r="Q22" i="3"/>
  <c r="Q21" i="3"/>
  <c r="Q24" i="3"/>
  <c r="S160" i="3" l="1"/>
  <c r="S23" i="3" s="1"/>
  <c r="R22" i="3"/>
  <c r="R21" i="3"/>
  <c r="R24" i="3"/>
  <c r="S21" i="3" l="1"/>
  <c r="S22" i="3"/>
  <c r="S24" i="3"/>
  <c r="T160" i="3"/>
  <c r="T23" i="3" s="1"/>
  <c r="U160" i="3" l="1"/>
  <c r="U23" i="3" s="1"/>
  <c r="T21" i="3"/>
  <c r="T22" i="3"/>
  <c r="T24" i="3"/>
  <c r="U21" i="3" l="1"/>
  <c r="V160" i="3"/>
  <c r="V23" i="3" s="1"/>
  <c r="U22" i="3"/>
  <c r="U24" i="3"/>
  <c r="V24" i="3" l="1"/>
  <c r="W160" i="3"/>
  <c r="W23" i="3" s="1"/>
  <c r="V21" i="3"/>
  <c r="V22" i="3"/>
  <c r="X160" i="3" l="1"/>
  <c r="X23" i="3" s="1"/>
  <c r="W24" i="3"/>
  <c r="W21" i="3"/>
  <c r="W22" i="3"/>
  <c r="X22" i="3" l="1"/>
  <c r="X21" i="3"/>
  <c r="X24" i="3"/>
  <c r="Y160" i="3"/>
  <c r="Y23" i="3" s="1"/>
  <c r="Y24" i="3" l="1"/>
  <c r="Z160" i="3"/>
  <c r="Z23" i="3" s="1"/>
  <c r="Y21" i="3"/>
  <c r="Y22" i="3"/>
  <c r="Z24" i="3" l="1"/>
  <c r="AA160" i="3"/>
  <c r="AA23" i="3" s="1"/>
  <c r="Z21" i="3"/>
  <c r="Z22" i="3"/>
  <c r="AA22" i="3" l="1"/>
  <c r="AA24" i="3"/>
  <c r="AB160" i="3"/>
  <c r="AB23" i="3" s="1"/>
  <c r="AA21" i="3"/>
  <c r="AB21" i="3" l="1"/>
  <c r="AC160" i="3"/>
  <c r="AC23" i="3" s="1"/>
  <c r="AB24" i="3"/>
  <c r="AB22" i="3"/>
  <c r="AD160" i="3" l="1"/>
  <c r="AD23" i="3" s="1"/>
  <c r="AC22" i="3"/>
  <c r="AC21" i="3"/>
  <c r="AC24" i="3"/>
  <c r="C161" i="3" l="1"/>
  <c r="C29" i="3" s="1"/>
  <c r="AD24" i="3"/>
  <c r="AD21" i="3"/>
  <c r="AD22" i="3"/>
  <c r="D161" i="3" l="1"/>
  <c r="D29" i="3" s="1"/>
  <c r="C30" i="3"/>
  <c r="C28" i="3"/>
  <c r="C27" i="3"/>
  <c r="D28" i="3" l="1"/>
  <c r="D27" i="3"/>
  <c r="D30" i="3"/>
  <c r="E161" i="3"/>
  <c r="E29" i="3" s="1"/>
  <c r="E28" i="3" l="1"/>
  <c r="F161" i="3"/>
  <c r="F29" i="3" s="1"/>
  <c r="E27" i="3"/>
  <c r="E30" i="3"/>
  <c r="G161" i="3" l="1"/>
  <c r="G29" i="3" s="1"/>
  <c r="F30" i="3"/>
  <c r="F28" i="3"/>
  <c r="F27" i="3"/>
  <c r="G30" i="3" l="1"/>
  <c r="H161" i="3"/>
  <c r="H29" i="3" s="1"/>
  <c r="G27" i="3"/>
  <c r="G28" i="3"/>
  <c r="H30" i="3" l="1"/>
  <c r="I161" i="3"/>
  <c r="I29" i="3" s="1"/>
  <c r="H28" i="3"/>
  <c r="H27" i="3"/>
  <c r="I28" i="3" l="1"/>
  <c r="I27" i="3"/>
  <c r="I30" i="3"/>
  <c r="J161" i="3"/>
  <c r="J29" i="3" s="1"/>
  <c r="J28" i="3" l="1"/>
  <c r="K161" i="3"/>
  <c r="K29" i="3" s="1"/>
  <c r="J30" i="3"/>
  <c r="J27" i="3"/>
  <c r="L161" i="3" l="1"/>
  <c r="L29" i="3" s="1"/>
  <c r="K28" i="3"/>
  <c r="K27" i="3"/>
  <c r="K30" i="3"/>
  <c r="L27" i="3" l="1"/>
  <c r="L28" i="3"/>
  <c r="L30" i="3"/>
  <c r="M161" i="3"/>
  <c r="M29" i="3" s="1"/>
  <c r="N161" i="3" l="1"/>
  <c r="N29" i="3" s="1"/>
  <c r="M27" i="3"/>
  <c r="M28" i="3"/>
  <c r="M30" i="3"/>
  <c r="O161" i="3" l="1"/>
  <c r="O29" i="3" s="1"/>
  <c r="N28" i="3"/>
  <c r="N27" i="3"/>
  <c r="N30" i="3"/>
  <c r="O30" i="3" l="1"/>
  <c r="P161" i="3"/>
  <c r="P29" i="3" s="1"/>
  <c r="O28" i="3"/>
  <c r="O27" i="3"/>
  <c r="Q161" i="3" l="1"/>
  <c r="Q29" i="3" s="1"/>
  <c r="P28" i="3"/>
  <c r="P27" i="3"/>
  <c r="P30" i="3"/>
  <c r="Q27" i="3" l="1"/>
  <c r="Q28" i="3"/>
  <c r="Q30" i="3"/>
  <c r="R161" i="3"/>
  <c r="R29" i="3" s="1"/>
  <c r="S161" i="3" l="1"/>
  <c r="S29" i="3" s="1"/>
  <c r="R27" i="3"/>
  <c r="R28" i="3"/>
  <c r="R30" i="3"/>
  <c r="T161" i="3" l="1"/>
  <c r="T29" i="3" s="1"/>
  <c r="S28" i="3"/>
  <c r="S27" i="3"/>
  <c r="S30" i="3"/>
  <c r="T28" i="3" l="1"/>
  <c r="T30" i="3"/>
  <c r="U161" i="3"/>
  <c r="U29" i="3" s="1"/>
  <c r="T27" i="3"/>
  <c r="V161" i="3" l="1"/>
  <c r="V29" i="3" s="1"/>
  <c r="U27" i="3"/>
  <c r="U28" i="3"/>
  <c r="U30" i="3"/>
  <c r="V30" i="3" l="1"/>
  <c r="W161" i="3"/>
  <c r="W29" i="3" s="1"/>
  <c r="V28" i="3"/>
  <c r="V27" i="3"/>
  <c r="W30" i="3" l="1"/>
  <c r="X161" i="3"/>
  <c r="X29" i="3" s="1"/>
  <c r="W28" i="3"/>
  <c r="W27" i="3"/>
  <c r="Y161" i="3" l="1"/>
  <c r="Y29" i="3" s="1"/>
  <c r="X28" i="3"/>
  <c r="X27" i="3"/>
  <c r="X30" i="3"/>
  <c r="Y28" i="3" l="1"/>
  <c r="Y27" i="3"/>
  <c r="Y30" i="3"/>
  <c r="Z161" i="3"/>
  <c r="Z29" i="3" s="1"/>
  <c r="AA161" i="3" l="1"/>
  <c r="AA29" i="3" s="1"/>
  <c r="Z27" i="3"/>
  <c r="Z28" i="3"/>
  <c r="Z30" i="3"/>
  <c r="AB161" i="3" l="1"/>
  <c r="AB29" i="3" s="1"/>
  <c r="AA27" i="3"/>
  <c r="AA28" i="3"/>
  <c r="AA30" i="3"/>
  <c r="AB30" i="3" l="1"/>
  <c r="AC161" i="3"/>
  <c r="AC29" i="3" s="1"/>
  <c r="AB28" i="3"/>
  <c r="AB27" i="3"/>
  <c r="AC28" i="3" l="1"/>
  <c r="AD161" i="3"/>
  <c r="AD29" i="3" s="1"/>
  <c r="AC27" i="3"/>
  <c r="AC30" i="3"/>
  <c r="AD27" i="3" l="1"/>
  <c r="AD28" i="3"/>
  <c r="AD30" i="3"/>
  <c r="C162" i="3"/>
  <c r="C35" i="3" s="1"/>
  <c r="C36" i="3" l="1"/>
  <c r="D162" i="3"/>
  <c r="D35" i="3" s="1"/>
  <c r="C33" i="3"/>
  <c r="C34" i="3"/>
  <c r="E162" i="3" l="1"/>
  <c r="E35" i="3" s="1"/>
  <c r="D36" i="3"/>
  <c r="D34" i="3"/>
  <c r="D33" i="3"/>
  <c r="E33" i="3" l="1"/>
  <c r="E36" i="3"/>
  <c r="F162" i="3"/>
  <c r="F35" i="3" s="1"/>
  <c r="E34" i="3"/>
  <c r="F34" i="3" l="1"/>
  <c r="G162" i="3"/>
  <c r="G35" i="3" s="1"/>
  <c r="F33" i="3"/>
  <c r="F36" i="3"/>
  <c r="H162" i="3" l="1"/>
  <c r="H35" i="3" s="1"/>
  <c r="G33" i="3"/>
  <c r="G34" i="3"/>
  <c r="G36" i="3"/>
  <c r="H33" i="3" l="1"/>
  <c r="I162" i="3"/>
  <c r="I35" i="3" s="1"/>
  <c r="H36" i="3"/>
  <c r="H34" i="3"/>
  <c r="J162" i="3" l="1"/>
  <c r="J35" i="3" s="1"/>
  <c r="I33" i="3"/>
  <c r="I34" i="3"/>
  <c r="I36" i="3"/>
  <c r="K162" i="3" l="1"/>
  <c r="K35" i="3" s="1"/>
  <c r="J33" i="3"/>
  <c r="J36" i="3"/>
  <c r="J34" i="3"/>
  <c r="L162" i="3" l="1"/>
  <c r="L35" i="3" s="1"/>
  <c r="K33" i="3"/>
  <c r="K36" i="3"/>
  <c r="K34" i="3"/>
  <c r="M162" i="3" l="1"/>
  <c r="M35" i="3" s="1"/>
  <c r="L34" i="3"/>
  <c r="L33" i="3"/>
  <c r="L36" i="3"/>
  <c r="M34" i="3" l="1"/>
  <c r="M36" i="3"/>
  <c r="N162" i="3"/>
  <c r="N35" i="3" s="1"/>
  <c r="M33" i="3"/>
  <c r="O162" i="3" l="1"/>
  <c r="O35" i="3" s="1"/>
  <c r="N33" i="3"/>
  <c r="N34" i="3"/>
  <c r="N36" i="3"/>
  <c r="P162" i="3" l="1"/>
  <c r="P35" i="3" s="1"/>
  <c r="O34" i="3"/>
  <c r="O33" i="3"/>
  <c r="O36" i="3"/>
  <c r="P36" i="3" l="1"/>
  <c r="Q162" i="3"/>
  <c r="Q35" i="3" s="1"/>
  <c r="P34" i="3"/>
  <c r="P33" i="3"/>
  <c r="R162" i="3" l="1"/>
  <c r="R35" i="3" s="1"/>
  <c r="Q34" i="3"/>
  <c r="Q33" i="3"/>
  <c r="Q36" i="3"/>
  <c r="R33" i="3" l="1"/>
  <c r="R36" i="3"/>
  <c r="R34" i="3"/>
  <c r="S162" i="3"/>
  <c r="S35" i="3" s="1"/>
  <c r="T162" i="3" l="1"/>
  <c r="T35" i="3" s="1"/>
  <c r="S33" i="3"/>
  <c r="S34" i="3"/>
  <c r="S36" i="3"/>
  <c r="T34" i="3" l="1"/>
  <c r="U162" i="3"/>
  <c r="U35" i="3" s="1"/>
  <c r="T33" i="3"/>
  <c r="T36" i="3"/>
  <c r="U36" i="3" l="1"/>
  <c r="V162" i="3"/>
  <c r="V35" i="3" s="1"/>
  <c r="U34" i="3"/>
  <c r="U33" i="3"/>
  <c r="W162" i="3" l="1"/>
  <c r="W35" i="3" s="1"/>
  <c r="V34" i="3"/>
  <c r="V33" i="3"/>
  <c r="V36" i="3"/>
  <c r="W34" i="3" l="1"/>
  <c r="W33" i="3"/>
  <c r="W36" i="3"/>
  <c r="X162" i="3"/>
  <c r="X35" i="3" s="1"/>
  <c r="X36" i="3" l="1"/>
  <c r="Y162" i="3"/>
  <c r="Y35" i="3" s="1"/>
  <c r="X34" i="3"/>
  <c r="X33" i="3"/>
  <c r="Y34" i="3" l="1"/>
  <c r="Y36" i="3"/>
  <c r="Z162" i="3"/>
  <c r="Z35" i="3" s="1"/>
  <c r="Y33" i="3"/>
  <c r="Z33" i="3" l="1"/>
  <c r="Z34" i="3"/>
  <c r="Z36" i="3"/>
  <c r="AA162" i="3"/>
  <c r="AA35" i="3" s="1"/>
  <c r="AA33" i="3" l="1"/>
  <c r="AB162" i="3"/>
  <c r="AB35" i="3" s="1"/>
  <c r="AA34" i="3"/>
  <c r="AA36" i="3"/>
  <c r="AC162" i="3" l="1"/>
  <c r="AC35" i="3" s="1"/>
  <c r="AB33" i="3"/>
  <c r="AB34" i="3"/>
  <c r="AB36" i="3"/>
  <c r="AD162" i="3" l="1"/>
  <c r="AD35" i="3" s="1"/>
  <c r="AC33" i="3"/>
  <c r="AC34" i="3"/>
  <c r="AC36" i="3"/>
  <c r="C163" i="3" l="1"/>
  <c r="C41" i="3" s="1"/>
  <c r="AD33" i="3"/>
  <c r="AD34" i="3"/>
  <c r="AD36" i="3"/>
  <c r="D163" i="3" l="1"/>
  <c r="D41" i="3" s="1"/>
  <c r="C40" i="3"/>
  <c r="C39" i="3"/>
  <c r="C42" i="3"/>
  <c r="D42" i="3" l="1"/>
  <c r="D39" i="3"/>
  <c r="D40" i="3"/>
  <c r="E163" i="3"/>
  <c r="E41" i="3" s="1"/>
  <c r="F163" i="3" l="1"/>
  <c r="F41" i="3" s="1"/>
  <c r="E42" i="3"/>
  <c r="E39" i="3"/>
  <c r="E40" i="3"/>
  <c r="G163" i="3" l="1"/>
  <c r="G41" i="3" s="1"/>
  <c r="F42" i="3"/>
  <c r="F39" i="3"/>
  <c r="F40" i="3"/>
  <c r="G39" i="3" l="1"/>
  <c r="G42" i="3"/>
  <c r="G40" i="3"/>
  <c r="H163" i="3"/>
  <c r="H41" i="3" s="1"/>
  <c r="I163" i="3" l="1"/>
  <c r="I41" i="3" s="1"/>
  <c r="H42" i="3"/>
  <c r="H39" i="3"/>
  <c r="H40" i="3"/>
  <c r="I42" i="3" l="1"/>
  <c r="I39" i="3"/>
  <c r="I40" i="3"/>
  <c r="J163" i="3"/>
  <c r="J41" i="3" s="1"/>
  <c r="J42" i="3" l="1"/>
  <c r="J39" i="3"/>
  <c r="J40" i="3"/>
  <c r="K163" i="3"/>
  <c r="K41" i="3" s="1"/>
  <c r="K40" i="3" l="1"/>
  <c r="L163" i="3"/>
  <c r="L41" i="3" s="1"/>
  <c r="K42" i="3"/>
  <c r="K39" i="3"/>
  <c r="L40" i="3" l="1"/>
  <c r="M163" i="3"/>
  <c r="M41" i="3" s="1"/>
  <c r="L42" i="3"/>
  <c r="L39" i="3"/>
  <c r="N163" i="3" l="1"/>
  <c r="N41" i="3" s="1"/>
  <c r="M42" i="3"/>
  <c r="M39" i="3"/>
  <c r="M40" i="3"/>
  <c r="N39" i="3" l="1"/>
  <c r="N40" i="3"/>
  <c r="O163" i="3"/>
  <c r="O41" i="3" s="1"/>
  <c r="N42" i="3"/>
  <c r="P163" i="3" l="1"/>
  <c r="P41" i="3" s="1"/>
  <c r="O39" i="3"/>
  <c r="O42" i="3"/>
  <c r="O40" i="3"/>
  <c r="P42" i="3" l="1"/>
  <c r="P39" i="3"/>
  <c r="Q163" i="3"/>
  <c r="Q41" i="3" s="1"/>
  <c r="P40" i="3"/>
  <c r="Q39" i="3" l="1"/>
  <c r="Q40" i="3"/>
  <c r="R163" i="3"/>
  <c r="R41" i="3" s="1"/>
  <c r="Q42" i="3"/>
  <c r="S163" i="3" l="1"/>
  <c r="S41" i="3" s="1"/>
  <c r="R42" i="3"/>
  <c r="R39" i="3"/>
  <c r="R40" i="3"/>
  <c r="S39" i="3" l="1"/>
  <c r="S40" i="3"/>
  <c r="S42" i="3"/>
  <c r="T163" i="3"/>
  <c r="T41" i="3" s="1"/>
  <c r="U163" i="3" l="1"/>
  <c r="U41" i="3" s="1"/>
  <c r="T40" i="3"/>
  <c r="T42" i="3"/>
  <c r="T39" i="3"/>
  <c r="U42" i="3" l="1"/>
  <c r="U39" i="3"/>
  <c r="U40" i="3"/>
  <c r="V163" i="3"/>
  <c r="V41" i="3" s="1"/>
  <c r="W163" i="3" l="1"/>
  <c r="W41" i="3" s="1"/>
  <c r="V42" i="3"/>
  <c r="V39" i="3"/>
  <c r="V40" i="3"/>
  <c r="W42" i="3" l="1"/>
  <c r="W40" i="3"/>
  <c r="X163" i="3"/>
  <c r="X41" i="3" s="1"/>
  <c r="W39" i="3"/>
  <c r="X40" i="3" l="1"/>
  <c r="X42" i="3"/>
  <c r="X39" i="3"/>
  <c r="Y163" i="3"/>
  <c r="Y41" i="3" s="1"/>
  <c r="Z163" i="3" l="1"/>
  <c r="Z41" i="3" s="1"/>
  <c r="Y42" i="3"/>
  <c r="Y39" i="3"/>
  <c r="Y40" i="3"/>
  <c r="Z39" i="3" l="1"/>
  <c r="Z40" i="3"/>
  <c r="AA163" i="3"/>
  <c r="AA41" i="3" s="1"/>
  <c r="Z42" i="3"/>
  <c r="AB163" i="3" l="1"/>
  <c r="AB41" i="3" s="1"/>
  <c r="AA39" i="3"/>
  <c r="AA42" i="3"/>
  <c r="AA40" i="3"/>
  <c r="AB42" i="3" l="1"/>
  <c r="AB39" i="3"/>
  <c r="AB40" i="3"/>
  <c r="AC163" i="3"/>
  <c r="AC41" i="3" s="1"/>
  <c r="AC39" i="3" l="1"/>
  <c r="AC40" i="3"/>
  <c r="AC42" i="3"/>
  <c r="AD163" i="3"/>
  <c r="AD41" i="3" s="1"/>
  <c r="C164" i="3" l="1"/>
  <c r="C47" i="3" s="1"/>
  <c r="AD42" i="3"/>
  <c r="AD39" i="3"/>
  <c r="AD40" i="3"/>
  <c r="C45" i="3" l="1"/>
  <c r="C48" i="3"/>
  <c r="D164" i="3"/>
  <c r="D47" i="3" s="1"/>
  <c r="C46" i="3"/>
  <c r="E164" i="3" l="1"/>
  <c r="E47" i="3" s="1"/>
  <c r="D48" i="3"/>
  <c r="D45" i="3"/>
  <c r="D46" i="3"/>
  <c r="E46" i="3" l="1"/>
  <c r="E45" i="3"/>
  <c r="F164" i="3"/>
  <c r="F47" i="3" s="1"/>
  <c r="E48" i="3"/>
  <c r="G164" i="3" l="1"/>
  <c r="G47" i="3" s="1"/>
  <c r="F48" i="3"/>
  <c r="F45" i="3"/>
  <c r="F46" i="3"/>
  <c r="G48" i="3" l="1"/>
  <c r="G45" i="3"/>
  <c r="G46" i="3"/>
  <c r="H164" i="3"/>
  <c r="H47" i="3" s="1"/>
  <c r="H46" i="3" l="1"/>
  <c r="H48" i="3"/>
  <c r="H45" i="3"/>
  <c r="I164" i="3"/>
  <c r="I47" i="3" s="1"/>
  <c r="J164" i="3" l="1"/>
  <c r="J47" i="3" s="1"/>
  <c r="I48" i="3"/>
  <c r="I46" i="3"/>
  <c r="I45" i="3"/>
  <c r="J45" i="3" l="1"/>
  <c r="J46" i="3"/>
  <c r="K164" i="3"/>
  <c r="K47" i="3" s="1"/>
  <c r="J48" i="3"/>
  <c r="L164" i="3" l="1"/>
  <c r="L47" i="3" s="1"/>
  <c r="K48" i="3"/>
  <c r="K46" i="3"/>
  <c r="K45" i="3"/>
  <c r="L48" i="3" l="1"/>
  <c r="L45" i="3"/>
  <c r="L46" i="3"/>
  <c r="M164" i="3"/>
  <c r="M47" i="3" s="1"/>
  <c r="N164" i="3" l="1"/>
  <c r="N47" i="3" s="1"/>
  <c r="M46" i="3"/>
  <c r="M45" i="3"/>
  <c r="M48" i="3"/>
  <c r="O164" i="3" l="1"/>
  <c r="O47" i="3" s="1"/>
  <c r="N48" i="3"/>
  <c r="N45" i="3"/>
  <c r="N46" i="3"/>
  <c r="O46" i="3" l="1"/>
  <c r="O45" i="3"/>
  <c r="P164" i="3"/>
  <c r="P47" i="3" s="1"/>
  <c r="O48" i="3"/>
  <c r="Q164" i="3" l="1"/>
  <c r="Q47" i="3" s="1"/>
  <c r="P48" i="3"/>
  <c r="P45" i="3"/>
  <c r="P46" i="3"/>
  <c r="Q46" i="3" l="1"/>
  <c r="Q45" i="3"/>
  <c r="R164" i="3"/>
  <c r="R47" i="3" s="1"/>
  <c r="Q48" i="3"/>
  <c r="S164" i="3" l="1"/>
  <c r="S47" i="3" s="1"/>
  <c r="R48" i="3"/>
  <c r="R46" i="3"/>
  <c r="R45" i="3"/>
  <c r="S48" i="3" l="1"/>
  <c r="S45" i="3"/>
  <c r="S46" i="3"/>
  <c r="T164" i="3"/>
  <c r="T47" i="3" s="1"/>
  <c r="T46" i="3" l="1"/>
  <c r="U164" i="3"/>
  <c r="U47" i="3" s="1"/>
  <c r="T48" i="3"/>
  <c r="T45" i="3"/>
  <c r="V164" i="3" l="1"/>
  <c r="V47" i="3" s="1"/>
  <c r="U48" i="3"/>
  <c r="U46" i="3"/>
  <c r="U45" i="3"/>
  <c r="V45" i="3" l="1"/>
  <c r="V46" i="3"/>
  <c r="V48" i="3"/>
  <c r="W164" i="3"/>
  <c r="W47" i="3" s="1"/>
  <c r="X164" i="3" l="1"/>
  <c r="X47" i="3" s="1"/>
  <c r="W48" i="3"/>
  <c r="W46" i="3"/>
  <c r="W45" i="3"/>
  <c r="X48" i="3" l="1"/>
  <c r="X45" i="3"/>
  <c r="X46" i="3"/>
  <c r="Y164" i="3"/>
  <c r="Y47" i="3" s="1"/>
  <c r="Z164" i="3" l="1"/>
  <c r="Z47" i="3" s="1"/>
  <c r="Y46" i="3"/>
  <c r="Y45" i="3"/>
  <c r="Y48" i="3"/>
  <c r="AA164" i="3" l="1"/>
  <c r="AA47" i="3" s="1"/>
  <c r="Z48" i="3"/>
  <c r="Z45" i="3"/>
  <c r="Z46" i="3"/>
  <c r="AA46" i="3" l="1"/>
  <c r="AB164" i="3"/>
  <c r="AB47" i="3" s="1"/>
  <c r="AA48" i="3"/>
  <c r="AA45" i="3"/>
  <c r="AC164" i="3" l="1"/>
  <c r="AC47" i="3" s="1"/>
  <c r="AB48" i="3"/>
  <c r="AB45" i="3"/>
  <c r="AB46" i="3"/>
  <c r="AC48" i="3" l="1"/>
  <c r="AC46" i="3"/>
  <c r="AC45" i="3"/>
  <c r="AD164" i="3"/>
  <c r="AD47" i="3" s="1"/>
  <c r="C165" i="3" l="1"/>
  <c r="C53" i="3" s="1"/>
  <c r="AD48" i="3"/>
  <c r="AD45" i="3"/>
  <c r="AD46" i="3"/>
  <c r="C51" i="3" l="1"/>
  <c r="C52" i="3"/>
  <c r="C54" i="3"/>
  <c r="D165" i="3"/>
  <c r="D53" i="3" s="1"/>
  <c r="D52" i="3" l="1"/>
  <c r="E165" i="3"/>
  <c r="E53" i="3" s="1"/>
  <c r="D54" i="3"/>
  <c r="D51" i="3"/>
  <c r="F165" i="3" l="1"/>
  <c r="F53" i="3" s="1"/>
  <c r="E54" i="3"/>
  <c r="E52" i="3"/>
  <c r="E51" i="3"/>
  <c r="F52" i="3" l="1"/>
  <c r="F51" i="3"/>
  <c r="G165" i="3"/>
  <c r="G53" i="3" s="1"/>
  <c r="F54" i="3"/>
  <c r="H165" i="3" l="1"/>
  <c r="H53" i="3" s="1"/>
  <c r="G54" i="3"/>
  <c r="G51" i="3"/>
  <c r="G52" i="3"/>
  <c r="H54" i="3" l="1"/>
  <c r="H51" i="3"/>
  <c r="H52" i="3"/>
  <c r="I165" i="3"/>
  <c r="I53" i="3" s="1"/>
  <c r="J165" i="3" l="1"/>
  <c r="J53" i="3" s="1"/>
  <c r="I54" i="3"/>
  <c r="I52" i="3"/>
  <c r="I51" i="3"/>
  <c r="K165" i="3" l="1"/>
  <c r="K53" i="3" s="1"/>
  <c r="J54" i="3"/>
  <c r="J51" i="3"/>
  <c r="J52" i="3"/>
  <c r="K52" i="3" l="1"/>
  <c r="L165" i="3"/>
  <c r="L53" i="3" s="1"/>
  <c r="K54" i="3"/>
  <c r="K51" i="3"/>
  <c r="M165" i="3" l="1"/>
  <c r="M53" i="3" s="1"/>
  <c r="L54" i="3"/>
  <c r="L51" i="3"/>
  <c r="L52" i="3"/>
  <c r="M52" i="3" l="1"/>
  <c r="M51" i="3"/>
  <c r="N165" i="3"/>
  <c r="N53" i="3" s="1"/>
  <c r="M54" i="3"/>
  <c r="O165" i="3" l="1"/>
  <c r="O53" i="3" s="1"/>
  <c r="N54" i="3"/>
  <c r="N51" i="3"/>
  <c r="N52" i="3"/>
  <c r="O54" i="3" l="1"/>
  <c r="O51" i="3"/>
  <c r="O52" i="3"/>
  <c r="P165" i="3"/>
  <c r="P53" i="3" s="1"/>
  <c r="P52" i="3" l="1"/>
  <c r="Q165" i="3"/>
  <c r="Q53" i="3" s="1"/>
  <c r="P54" i="3"/>
  <c r="P51" i="3"/>
  <c r="R165" i="3" l="1"/>
  <c r="R53" i="3" s="1"/>
  <c r="Q54" i="3"/>
  <c r="Q52" i="3"/>
  <c r="Q51" i="3"/>
  <c r="R51" i="3" l="1"/>
  <c r="R52" i="3"/>
  <c r="S165" i="3"/>
  <c r="S53" i="3" s="1"/>
  <c r="R54" i="3"/>
  <c r="T165" i="3" l="1"/>
  <c r="T53" i="3" s="1"/>
  <c r="S54" i="3"/>
  <c r="S51" i="3"/>
  <c r="S52" i="3"/>
  <c r="T54" i="3" l="1"/>
  <c r="T51" i="3"/>
  <c r="T52" i="3"/>
  <c r="U165" i="3"/>
  <c r="U53" i="3" s="1"/>
  <c r="V165" i="3" l="1"/>
  <c r="V53" i="3" s="1"/>
  <c r="U54" i="3"/>
  <c r="U52" i="3"/>
  <c r="U51" i="3"/>
  <c r="W165" i="3" l="1"/>
  <c r="W53" i="3" s="1"/>
  <c r="V54" i="3"/>
  <c r="V51" i="3"/>
  <c r="V52" i="3"/>
  <c r="W52" i="3" l="1"/>
  <c r="X165" i="3"/>
  <c r="X53" i="3" s="1"/>
  <c r="W54" i="3"/>
  <c r="W51" i="3"/>
  <c r="Y165" i="3" l="1"/>
  <c r="Y53" i="3" s="1"/>
  <c r="X54" i="3"/>
  <c r="X51" i="3"/>
  <c r="X52" i="3"/>
  <c r="Y54" i="3" l="1"/>
  <c r="Y52" i="3"/>
  <c r="Y51" i="3"/>
  <c r="Z165" i="3"/>
  <c r="Z53" i="3" s="1"/>
  <c r="AA165" i="3" l="1"/>
  <c r="AA53" i="3" s="1"/>
  <c r="Z54" i="3"/>
  <c r="Z51" i="3"/>
  <c r="Z52" i="3"/>
  <c r="AA54" i="3" l="1"/>
  <c r="AA51" i="3"/>
  <c r="AA52" i="3"/>
  <c r="AB165" i="3"/>
  <c r="AB53" i="3" s="1"/>
  <c r="AB52" i="3" l="1"/>
  <c r="AC165" i="3"/>
  <c r="AC53" i="3" s="1"/>
  <c r="AB54" i="3"/>
  <c r="AB51" i="3"/>
  <c r="AD165" i="3" l="1"/>
  <c r="AD53" i="3" s="1"/>
  <c r="AC54" i="3"/>
  <c r="AC52" i="3"/>
  <c r="AC51" i="3"/>
  <c r="AD51" i="3" l="1"/>
  <c r="AD52" i="3"/>
  <c r="C166" i="3"/>
  <c r="C59" i="3" s="1"/>
  <c r="AD54" i="3"/>
  <c r="D166" i="3" l="1"/>
  <c r="D59" i="3" s="1"/>
  <c r="C58" i="3"/>
  <c r="C60" i="3"/>
  <c r="C57" i="3"/>
  <c r="D60" i="3" l="1"/>
  <c r="D58" i="3"/>
  <c r="D57" i="3"/>
  <c r="E166" i="3"/>
  <c r="E59" i="3" s="1"/>
  <c r="F166" i="3" l="1"/>
  <c r="F59" i="3" s="1"/>
  <c r="E60" i="3"/>
  <c r="E58" i="3"/>
  <c r="E57" i="3"/>
  <c r="G166" i="3" l="1"/>
  <c r="G59" i="3" s="1"/>
  <c r="F60" i="3"/>
  <c r="F58" i="3"/>
  <c r="F57" i="3"/>
  <c r="G57" i="3" l="1"/>
  <c r="H166" i="3"/>
  <c r="H59" i="3" s="1"/>
  <c r="G60" i="3"/>
  <c r="G58" i="3"/>
  <c r="I166" i="3" l="1"/>
  <c r="I59" i="3" s="1"/>
  <c r="H60" i="3"/>
  <c r="H58" i="3"/>
  <c r="H57" i="3"/>
  <c r="I60" i="3" l="1"/>
  <c r="I58" i="3"/>
  <c r="I57" i="3"/>
  <c r="J166" i="3"/>
  <c r="J59" i="3" s="1"/>
  <c r="K166" i="3" l="1"/>
  <c r="K59" i="3" s="1"/>
  <c r="J60" i="3"/>
  <c r="J58" i="3"/>
  <c r="J57" i="3"/>
  <c r="K60" i="3" l="1"/>
  <c r="K58" i="3"/>
  <c r="K57" i="3"/>
  <c r="L166" i="3"/>
  <c r="L59" i="3" s="1"/>
  <c r="L57" i="3" l="1"/>
  <c r="M166" i="3"/>
  <c r="M59" i="3" s="1"/>
  <c r="L60" i="3"/>
  <c r="L58" i="3"/>
  <c r="N166" i="3" l="1"/>
  <c r="N59" i="3" s="1"/>
  <c r="M60" i="3"/>
  <c r="M58" i="3"/>
  <c r="M57" i="3"/>
  <c r="N58" i="3" l="1"/>
  <c r="N57" i="3"/>
  <c r="O166" i="3"/>
  <c r="O59" i="3" s="1"/>
  <c r="N60" i="3"/>
  <c r="P166" i="3" l="1"/>
  <c r="P59" i="3" s="1"/>
  <c r="O60" i="3"/>
  <c r="O58" i="3"/>
  <c r="O57" i="3"/>
  <c r="P60" i="3" l="1"/>
  <c r="P58" i="3"/>
  <c r="P57" i="3"/>
  <c r="Q166" i="3"/>
  <c r="Q59" i="3" s="1"/>
  <c r="R166" i="3" l="1"/>
  <c r="R59" i="3" s="1"/>
  <c r="Q60" i="3"/>
  <c r="Q58" i="3"/>
  <c r="Q57" i="3"/>
  <c r="S166" i="3" l="1"/>
  <c r="S59" i="3" s="1"/>
  <c r="R60" i="3"/>
  <c r="R58" i="3"/>
  <c r="R57" i="3"/>
  <c r="S57" i="3" l="1"/>
  <c r="T166" i="3"/>
  <c r="T59" i="3" s="1"/>
  <c r="S60" i="3"/>
  <c r="S58" i="3"/>
  <c r="U166" i="3" l="1"/>
  <c r="U59" i="3" s="1"/>
  <c r="T60" i="3"/>
  <c r="T58" i="3"/>
  <c r="T57" i="3"/>
  <c r="U60" i="3" l="1"/>
  <c r="U58" i="3"/>
  <c r="U57" i="3"/>
  <c r="V166" i="3"/>
  <c r="V59" i="3" s="1"/>
  <c r="W166" i="3" l="1"/>
  <c r="W59" i="3" s="1"/>
  <c r="V60" i="3"/>
  <c r="V58" i="3"/>
  <c r="V57" i="3"/>
  <c r="W60" i="3" l="1"/>
  <c r="W58" i="3"/>
  <c r="W57" i="3"/>
  <c r="X166" i="3"/>
  <c r="X59" i="3" s="1"/>
  <c r="X57" i="3" l="1"/>
  <c r="Y166" i="3"/>
  <c r="Y59" i="3" s="1"/>
  <c r="X60" i="3"/>
  <c r="X58" i="3"/>
  <c r="Z166" i="3" l="1"/>
  <c r="Z59" i="3" s="1"/>
  <c r="Y60" i="3"/>
  <c r="Y58" i="3"/>
  <c r="Y57" i="3"/>
  <c r="Z58" i="3" l="1"/>
  <c r="Z57" i="3"/>
  <c r="AA166" i="3"/>
  <c r="AA59" i="3" s="1"/>
  <c r="Z60" i="3"/>
  <c r="AB166" i="3" l="1"/>
  <c r="AB59" i="3" s="1"/>
  <c r="AA60" i="3"/>
  <c r="AA58" i="3"/>
  <c r="AA57" i="3"/>
  <c r="AB60" i="3" l="1"/>
  <c r="AB58" i="3"/>
  <c r="AB57" i="3"/>
  <c r="AC166" i="3"/>
  <c r="AC59" i="3" s="1"/>
  <c r="AD166" i="3" l="1"/>
  <c r="AD59" i="3" s="1"/>
  <c r="AC60" i="3"/>
  <c r="AC58" i="3"/>
  <c r="AC57" i="3"/>
  <c r="C167" i="3" l="1"/>
  <c r="C65" i="3" s="1"/>
  <c r="AD60" i="3"/>
  <c r="AD58" i="3"/>
  <c r="AD57" i="3"/>
  <c r="C63" i="3" l="1"/>
  <c r="D167" i="3"/>
  <c r="D65" i="3" s="1"/>
  <c r="C64" i="3"/>
  <c r="C66" i="3"/>
  <c r="E167" i="3" l="1"/>
  <c r="E65" i="3" s="1"/>
  <c r="D66" i="3"/>
  <c r="D63" i="3"/>
  <c r="D64" i="3"/>
  <c r="E64" i="3" l="1"/>
  <c r="E63" i="3"/>
  <c r="F167" i="3"/>
  <c r="F65" i="3" s="1"/>
  <c r="E66" i="3"/>
  <c r="G167" i="3" l="1"/>
  <c r="G65" i="3" s="1"/>
  <c r="F66" i="3"/>
  <c r="F63" i="3"/>
  <c r="F64" i="3"/>
  <c r="G66" i="3" l="1"/>
  <c r="G63" i="3"/>
  <c r="G64" i="3"/>
  <c r="H167" i="3"/>
  <c r="H65" i="3" s="1"/>
  <c r="H64" i="3" l="1"/>
  <c r="I167" i="3"/>
  <c r="I65" i="3" s="1"/>
  <c r="H66" i="3"/>
  <c r="H63" i="3"/>
  <c r="J167" i="3" l="1"/>
  <c r="J65" i="3" s="1"/>
  <c r="I66" i="3"/>
  <c r="I64" i="3"/>
  <c r="I63" i="3"/>
  <c r="J63" i="3" l="1"/>
  <c r="J64" i="3"/>
  <c r="K167" i="3"/>
  <c r="K65" i="3" s="1"/>
  <c r="J66" i="3"/>
  <c r="L167" i="3" l="1"/>
  <c r="L65" i="3" s="1"/>
  <c r="K66" i="3"/>
  <c r="K63" i="3"/>
  <c r="K64" i="3"/>
  <c r="L66" i="3" l="1"/>
  <c r="L63" i="3"/>
  <c r="L64" i="3"/>
  <c r="M167" i="3"/>
  <c r="M65" i="3" s="1"/>
  <c r="N167" i="3" l="1"/>
  <c r="N65" i="3" s="1"/>
  <c r="M66" i="3"/>
  <c r="M64" i="3"/>
  <c r="M63" i="3"/>
  <c r="O167" i="3" l="1"/>
  <c r="O65" i="3" s="1"/>
  <c r="N66" i="3"/>
  <c r="N63" i="3"/>
  <c r="N64" i="3"/>
  <c r="O64" i="3" l="1"/>
  <c r="P167" i="3"/>
  <c r="P65" i="3" s="1"/>
  <c r="O66" i="3"/>
  <c r="O63" i="3"/>
  <c r="Q167" i="3" l="1"/>
  <c r="Q65" i="3" s="1"/>
  <c r="P66" i="3"/>
  <c r="P63" i="3"/>
  <c r="P64" i="3"/>
  <c r="Q66" i="3" l="1"/>
  <c r="Q64" i="3"/>
  <c r="Q63" i="3"/>
  <c r="R167" i="3"/>
  <c r="R65" i="3" s="1"/>
  <c r="S167" i="3" l="1"/>
  <c r="S65" i="3" s="1"/>
  <c r="R66" i="3"/>
  <c r="R63" i="3"/>
  <c r="R64" i="3"/>
  <c r="S66" i="3" l="1"/>
  <c r="S64" i="3"/>
  <c r="S63" i="3"/>
  <c r="T167" i="3"/>
  <c r="T65" i="3" s="1"/>
  <c r="T64" i="3" l="1"/>
  <c r="U167" i="3"/>
  <c r="U65" i="3" s="1"/>
  <c r="T66" i="3"/>
  <c r="T63" i="3"/>
  <c r="U66" i="3" l="1"/>
  <c r="V167" i="3"/>
  <c r="V65" i="3" s="1"/>
  <c r="U64" i="3"/>
  <c r="U63" i="3"/>
  <c r="V63" i="3" l="1"/>
  <c r="V64" i="3"/>
  <c r="W167" i="3"/>
  <c r="W65" i="3" s="1"/>
  <c r="V66" i="3"/>
  <c r="X167" i="3" l="1"/>
  <c r="X65" i="3" s="1"/>
  <c r="W66" i="3"/>
  <c r="W63" i="3"/>
  <c r="W64" i="3"/>
  <c r="Y167" i="3" l="1"/>
  <c r="Y65" i="3" s="1"/>
  <c r="X66" i="3"/>
  <c r="X63" i="3"/>
  <c r="X64" i="3"/>
  <c r="Y63" i="3" l="1"/>
  <c r="Z167" i="3"/>
  <c r="Z65" i="3" s="1"/>
  <c r="Y66" i="3"/>
  <c r="Y64" i="3"/>
  <c r="AA167" i="3" l="1"/>
  <c r="AA65" i="3" s="1"/>
  <c r="Z66" i="3"/>
  <c r="Z63" i="3"/>
  <c r="Z64" i="3"/>
  <c r="AA66" i="3" l="1"/>
  <c r="AA63" i="3"/>
  <c r="AA64" i="3"/>
  <c r="AB167" i="3"/>
  <c r="AB65" i="3" s="1"/>
  <c r="AC167" i="3" l="1"/>
  <c r="AC65" i="3" s="1"/>
  <c r="AB66" i="3"/>
  <c r="AB63" i="3"/>
  <c r="AB64" i="3"/>
  <c r="AC63" i="3" l="1"/>
  <c r="AD167" i="3"/>
  <c r="AD65" i="3" s="1"/>
  <c r="AC66" i="3"/>
  <c r="AC64" i="3"/>
  <c r="AD63" i="3" l="1"/>
  <c r="AD64" i="3"/>
  <c r="C168" i="3"/>
  <c r="C71" i="3" s="1"/>
  <c r="AD66" i="3"/>
  <c r="C70" i="3" l="1"/>
  <c r="D168" i="3"/>
  <c r="D71" i="3" s="1"/>
  <c r="C72" i="3"/>
  <c r="C69" i="3"/>
  <c r="D70" i="3" l="1"/>
  <c r="D69" i="3"/>
  <c r="D72" i="3"/>
  <c r="E168" i="3"/>
  <c r="E71" i="3" s="1"/>
  <c r="E70" i="3" l="1"/>
  <c r="F168" i="3"/>
  <c r="F71" i="3" s="1"/>
  <c r="E69" i="3"/>
  <c r="E72" i="3"/>
  <c r="G168" i="3" l="1"/>
  <c r="G71" i="3" s="1"/>
  <c r="F70" i="3"/>
  <c r="F69" i="3"/>
  <c r="F72" i="3"/>
  <c r="H168" i="3" l="1"/>
  <c r="H71" i="3" s="1"/>
  <c r="G70" i="3"/>
  <c r="G69" i="3"/>
  <c r="G72" i="3"/>
  <c r="I168" i="3" l="1"/>
  <c r="I71" i="3" s="1"/>
  <c r="H70" i="3"/>
  <c r="H69" i="3"/>
  <c r="H72" i="3"/>
  <c r="J168" i="3" l="1"/>
  <c r="J71" i="3" s="1"/>
  <c r="I70" i="3"/>
  <c r="I69" i="3"/>
  <c r="I72" i="3"/>
  <c r="J72" i="3" l="1"/>
  <c r="J70" i="3"/>
  <c r="K168" i="3"/>
  <c r="K71" i="3" s="1"/>
  <c r="J69" i="3"/>
  <c r="L168" i="3" l="1"/>
  <c r="L71" i="3" s="1"/>
  <c r="K72" i="3"/>
  <c r="K70" i="3"/>
  <c r="K69" i="3"/>
  <c r="L70" i="3" l="1"/>
  <c r="L69" i="3"/>
  <c r="L72" i="3"/>
  <c r="M168" i="3"/>
  <c r="M71" i="3" s="1"/>
  <c r="N168" i="3" l="1"/>
  <c r="N71" i="3" s="1"/>
  <c r="M70" i="3"/>
  <c r="M69" i="3"/>
  <c r="M72" i="3"/>
  <c r="O168" i="3" l="1"/>
  <c r="O71" i="3" s="1"/>
  <c r="N69" i="3"/>
  <c r="N72" i="3"/>
  <c r="N70" i="3"/>
  <c r="O70" i="3" l="1"/>
  <c r="O69" i="3"/>
  <c r="P168" i="3"/>
  <c r="P71" i="3" s="1"/>
  <c r="O72" i="3"/>
  <c r="Q168" i="3" l="1"/>
  <c r="Q71" i="3" s="1"/>
  <c r="P70" i="3"/>
  <c r="P69" i="3"/>
  <c r="P72" i="3"/>
  <c r="Q70" i="3" l="1"/>
  <c r="R168" i="3"/>
  <c r="R71" i="3" s="1"/>
  <c r="Q69" i="3"/>
  <c r="Q72" i="3"/>
  <c r="R70" i="3" l="1"/>
  <c r="S168" i="3"/>
  <c r="S71" i="3" s="1"/>
  <c r="R69" i="3"/>
  <c r="R72" i="3"/>
  <c r="T168" i="3" l="1"/>
  <c r="T71" i="3" s="1"/>
  <c r="S72" i="3"/>
  <c r="S70" i="3"/>
  <c r="S69" i="3"/>
  <c r="T70" i="3" l="1"/>
  <c r="T69" i="3"/>
  <c r="T72" i="3"/>
  <c r="U168" i="3"/>
  <c r="U71" i="3" s="1"/>
  <c r="V168" i="3" l="1"/>
  <c r="V71" i="3" s="1"/>
  <c r="U69" i="3"/>
  <c r="U72" i="3"/>
  <c r="U70" i="3"/>
  <c r="V72" i="3" l="1"/>
  <c r="W168" i="3"/>
  <c r="W71" i="3" s="1"/>
  <c r="V69" i="3"/>
  <c r="V70" i="3"/>
  <c r="W70" i="3" l="1"/>
  <c r="W69" i="3"/>
  <c r="X168" i="3"/>
  <c r="X71" i="3" s="1"/>
  <c r="W72" i="3"/>
  <c r="Y168" i="3" l="1"/>
  <c r="Y71" i="3" s="1"/>
  <c r="X70" i="3"/>
  <c r="X69" i="3"/>
  <c r="X72" i="3"/>
  <c r="Y70" i="3" l="1"/>
  <c r="Y69" i="3"/>
  <c r="Y72" i="3"/>
  <c r="Z168" i="3"/>
  <c r="Z71" i="3" s="1"/>
  <c r="Z70" i="3" l="1"/>
  <c r="AA168" i="3"/>
  <c r="AA71" i="3" s="1"/>
  <c r="Z69" i="3"/>
  <c r="Z72" i="3"/>
  <c r="AA70" i="3" l="1"/>
  <c r="AB168" i="3"/>
  <c r="AB71" i="3" s="1"/>
  <c r="AA72" i="3"/>
  <c r="AA69" i="3"/>
  <c r="AB70" i="3" l="1"/>
  <c r="AB69" i="3"/>
  <c r="AB72" i="3"/>
  <c r="AC168" i="3"/>
  <c r="AC71" i="3" s="1"/>
  <c r="AC70" i="3" l="1"/>
  <c r="AD168" i="3"/>
  <c r="AD71" i="3" s="1"/>
  <c r="AC69" i="3"/>
  <c r="AC72" i="3"/>
  <c r="C169" i="3" l="1"/>
  <c r="C77" i="3" s="1"/>
  <c r="AD69" i="3"/>
  <c r="AD72" i="3"/>
  <c r="AD70" i="3"/>
  <c r="D169" i="3" l="1"/>
  <c r="D77" i="3" s="1"/>
  <c r="C75" i="3"/>
  <c r="C76" i="3"/>
  <c r="C78" i="3"/>
  <c r="E169" i="3" l="1"/>
  <c r="E77" i="3" s="1"/>
  <c r="D78" i="3"/>
  <c r="D76" i="3"/>
  <c r="D75" i="3"/>
  <c r="E78" i="3" l="1"/>
  <c r="E76" i="3"/>
  <c r="E75" i="3"/>
  <c r="F169" i="3"/>
  <c r="F77" i="3" s="1"/>
  <c r="G169" i="3" l="1"/>
  <c r="G77" i="3" s="1"/>
  <c r="F78" i="3"/>
  <c r="F75" i="3"/>
  <c r="F76" i="3"/>
  <c r="H169" i="3" l="1"/>
  <c r="H77" i="3" s="1"/>
  <c r="G78" i="3"/>
  <c r="G75" i="3"/>
  <c r="G76" i="3"/>
  <c r="H76" i="3" l="1"/>
  <c r="H75" i="3"/>
  <c r="I169" i="3"/>
  <c r="I77" i="3" s="1"/>
  <c r="H78" i="3"/>
  <c r="I75" i="3" l="1"/>
  <c r="J169" i="3"/>
  <c r="J77" i="3" s="1"/>
  <c r="I78" i="3"/>
  <c r="I76" i="3"/>
  <c r="J78" i="3" l="1"/>
  <c r="J75" i="3"/>
  <c r="J76" i="3"/>
  <c r="K169" i="3"/>
  <c r="K77" i="3" s="1"/>
  <c r="K75" i="3" l="1"/>
  <c r="K76" i="3"/>
  <c r="L169" i="3"/>
  <c r="L77" i="3" s="1"/>
  <c r="K78" i="3"/>
  <c r="M169" i="3" l="1"/>
  <c r="M77" i="3" s="1"/>
  <c r="L78" i="3"/>
  <c r="L75" i="3"/>
  <c r="L76" i="3"/>
  <c r="M78" i="3" l="1"/>
  <c r="M76" i="3"/>
  <c r="M75" i="3"/>
  <c r="N169" i="3"/>
  <c r="N77" i="3" s="1"/>
  <c r="O169" i="3" l="1"/>
  <c r="O77" i="3" s="1"/>
  <c r="N78" i="3"/>
  <c r="N75" i="3"/>
  <c r="N76" i="3"/>
  <c r="P169" i="3" l="1"/>
  <c r="P77" i="3" s="1"/>
  <c r="O78" i="3"/>
  <c r="O75" i="3"/>
  <c r="O76" i="3"/>
  <c r="P76" i="3" l="1"/>
  <c r="P75" i="3"/>
  <c r="Q169" i="3"/>
  <c r="P78" i="3"/>
  <c r="Q77" i="3" l="1"/>
  <c r="Q78" i="3"/>
  <c r="R169" i="3"/>
  <c r="R77" i="3" s="1"/>
  <c r="Q76" i="3"/>
  <c r="Q75" i="3"/>
  <c r="R78" i="3" l="1"/>
  <c r="R75" i="3"/>
  <c r="R76" i="3"/>
  <c r="S169" i="3"/>
  <c r="S77" i="3" s="1"/>
  <c r="S76" i="3" l="1"/>
  <c r="T169" i="3"/>
  <c r="T77" i="3" s="1"/>
  <c r="S78" i="3"/>
  <c r="S75" i="3"/>
  <c r="U169" i="3" l="1"/>
  <c r="U77" i="3" s="1"/>
  <c r="T78" i="3"/>
  <c r="T76" i="3"/>
  <c r="T75" i="3"/>
  <c r="U75" i="3" l="1"/>
  <c r="U76" i="3"/>
  <c r="V169" i="3"/>
  <c r="V77" i="3" s="1"/>
  <c r="U78" i="3"/>
  <c r="W169" i="3" l="1"/>
  <c r="W77" i="3" s="1"/>
  <c r="V78" i="3"/>
  <c r="V75" i="3"/>
  <c r="V76" i="3"/>
  <c r="W75" i="3" l="1"/>
  <c r="X169" i="3"/>
  <c r="X77" i="3" s="1"/>
  <c r="W78" i="3"/>
  <c r="W76" i="3"/>
  <c r="X75" i="3" l="1"/>
  <c r="X76" i="3"/>
  <c r="Y169" i="3"/>
  <c r="Y77" i="3" s="1"/>
  <c r="X78" i="3"/>
  <c r="Y78" i="3" l="1"/>
  <c r="Z169" i="3"/>
  <c r="Z77" i="3" s="1"/>
  <c r="Y76" i="3"/>
  <c r="Y75" i="3"/>
  <c r="AA169" i="3" l="1"/>
  <c r="AA77" i="3" s="1"/>
  <c r="Z78" i="3"/>
  <c r="Z75" i="3"/>
  <c r="Z76" i="3"/>
  <c r="AB169" i="3" l="1"/>
  <c r="AB77" i="3" s="1"/>
  <c r="AA76" i="3"/>
  <c r="AA78" i="3"/>
  <c r="AA75" i="3"/>
  <c r="AB75" i="3" l="1"/>
  <c r="AB78" i="3"/>
  <c r="AB76" i="3"/>
  <c r="AC169" i="3"/>
  <c r="AC77" i="3" s="1"/>
  <c r="AD169" i="3" l="1"/>
  <c r="AD77" i="3" s="1"/>
  <c r="AC78" i="3"/>
  <c r="AC76" i="3"/>
  <c r="AC75" i="3"/>
  <c r="AD75" i="3" l="1"/>
  <c r="C170" i="3"/>
  <c r="C83" i="3" s="1"/>
  <c r="AD78" i="3"/>
  <c r="AD76" i="3"/>
  <c r="C81" i="3" l="1"/>
  <c r="D170" i="3"/>
  <c r="D83" i="3" s="1"/>
  <c r="C82" i="3"/>
  <c r="C84" i="3"/>
  <c r="E170" i="3" l="1"/>
  <c r="E83" i="3" s="1"/>
  <c r="D84" i="3"/>
  <c r="D81" i="3"/>
  <c r="D82" i="3"/>
  <c r="E82" i="3" l="1"/>
  <c r="E84" i="3"/>
  <c r="F170" i="3"/>
  <c r="F83" i="3" s="1"/>
  <c r="E81" i="3"/>
  <c r="G170" i="3" l="1"/>
  <c r="G83" i="3" s="1"/>
  <c r="F82" i="3"/>
  <c r="F81" i="3"/>
  <c r="F84" i="3"/>
  <c r="G82" i="3" l="1"/>
  <c r="G84" i="3"/>
  <c r="H170" i="3"/>
  <c r="H83" i="3" s="1"/>
  <c r="G81" i="3"/>
  <c r="I170" i="3" l="1"/>
  <c r="I83" i="3" s="1"/>
  <c r="H82" i="3"/>
  <c r="H84" i="3"/>
  <c r="H81" i="3"/>
  <c r="I84" i="3" l="1"/>
  <c r="J170" i="3"/>
  <c r="J83" i="3" s="1"/>
  <c r="I81" i="3"/>
  <c r="I82" i="3"/>
  <c r="J82" i="3" l="1"/>
  <c r="J81" i="3"/>
  <c r="J84" i="3"/>
  <c r="K170" i="3"/>
  <c r="K83" i="3" s="1"/>
  <c r="L170" i="3" l="1"/>
  <c r="L83" i="3" s="1"/>
  <c r="K84" i="3"/>
  <c r="K82" i="3"/>
  <c r="K81" i="3"/>
  <c r="L82" i="3" l="1"/>
  <c r="L81" i="3"/>
  <c r="M170" i="3"/>
  <c r="M83" i="3" s="1"/>
  <c r="L84" i="3"/>
  <c r="N170" i="3" l="1"/>
  <c r="N83" i="3" s="1"/>
  <c r="M84" i="3"/>
  <c r="M81" i="3"/>
  <c r="M82" i="3"/>
  <c r="N82" i="3" l="1"/>
  <c r="N81" i="3"/>
  <c r="O170" i="3"/>
  <c r="O83" i="3" s="1"/>
  <c r="N84" i="3"/>
  <c r="O82" i="3" l="1"/>
  <c r="O81" i="3"/>
  <c r="P170" i="3"/>
  <c r="P83" i="3" s="1"/>
  <c r="O84" i="3"/>
  <c r="P84" i="3" l="1"/>
  <c r="P81" i="3"/>
  <c r="Q170" i="3"/>
  <c r="Q83" i="3" s="1"/>
  <c r="P82" i="3"/>
  <c r="Q82" i="3" l="1"/>
  <c r="R170" i="3"/>
  <c r="R83" i="3" s="1"/>
  <c r="Q84" i="3"/>
  <c r="Q81" i="3"/>
  <c r="S170" i="3" l="1"/>
  <c r="S83" i="3" s="1"/>
  <c r="R84" i="3"/>
  <c r="R81" i="3"/>
  <c r="R82" i="3"/>
  <c r="S82" i="3" l="1"/>
  <c r="S81" i="3"/>
  <c r="S84" i="3"/>
  <c r="T170" i="3"/>
  <c r="T83" i="3" s="1"/>
  <c r="U170" i="3" l="1"/>
  <c r="U83" i="3" s="1"/>
  <c r="T82" i="3"/>
  <c r="T81" i="3"/>
  <c r="T84" i="3"/>
  <c r="U84" i="3" l="1"/>
  <c r="U81" i="3"/>
  <c r="U82" i="3"/>
  <c r="V170" i="3"/>
  <c r="V83" i="3" s="1"/>
  <c r="W170" i="3" l="1"/>
  <c r="W83" i="3" s="1"/>
  <c r="V82" i="3"/>
  <c r="V81" i="3"/>
  <c r="V84" i="3"/>
  <c r="X170" i="3" l="1"/>
  <c r="X83" i="3" s="1"/>
  <c r="W84" i="3"/>
  <c r="W82" i="3"/>
  <c r="W81" i="3"/>
  <c r="X82" i="3" l="1"/>
  <c r="X81" i="3"/>
  <c r="Y170" i="3"/>
  <c r="Y83" i="3" s="1"/>
  <c r="X84" i="3"/>
  <c r="Z170" i="3" l="1"/>
  <c r="Z83" i="3" s="1"/>
  <c r="Y84" i="3"/>
  <c r="Y81" i="3"/>
  <c r="Y82" i="3"/>
  <c r="Z84" i="3" l="1"/>
  <c r="Z81" i="3"/>
  <c r="Z82" i="3"/>
  <c r="AA170" i="3"/>
  <c r="AA83" i="3" s="1"/>
  <c r="AB170" i="3" l="1"/>
  <c r="AB83" i="3" s="1"/>
  <c r="AA82" i="3"/>
  <c r="AA81" i="3"/>
  <c r="AA84" i="3"/>
  <c r="AB84" i="3" l="1"/>
  <c r="AB81" i="3"/>
  <c r="AB82" i="3"/>
  <c r="AC170" i="3"/>
  <c r="AC83" i="3" s="1"/>
  <c r="AC82" i="3" l="1"/>
  <c r="AD170" i="3"/>
  <c r="AD83" i="3" s="1"/>
  <c r="AC84" i="3"/>
  <c r="AC81" i="3"/>
  <c r="C171" i="3" l="1"/>
  <c r="C89" i="3" s="1"/>
  <c r="AD84" i="3"/>
  <c r="AD82" i="3"/>
  <c r="AD81" i="3"/>
  <c r="C90" i="3" l="1"/>
  <c r="C87" i="3"/>
  <c r="C88" i="3"/>
  <c r="D171" i="3"/>
  <c r="D89" i="3" s="1"/>
  <c r="E171" i="3" l="1"/>
  <c r="E89" i="3" s="1"/>
  <c r="D90" i="3"/>
  <c r="D87" i="3"/>
  <c r="D88" i="3"/>
  <c r="E90" i="3" l="1"/>
  <c r="E88" i="3"/>
  <c r="E87" i="3"/>
  <c r="F171" i="3"/>
  <c r="F89" i="3" s="1"/>
  <c r="G171" i="3" l="1"/>
  <c r="G89" i="3" s="1"/>
  <c r="F87" i="3"/>
  <c r="F88" i="3"/>
  <c r="F90" i="3"/>
  <c r="H171" i="3" l="1"/>
  <c r="H89" i="3" s="1"/>
  <c r="G90" i="3"/>
  <c r="G87" i="3"/>
  <c r="G88" i="3"/>
  <c r="H88" i="3" l="1"/>
  <c r="H90" i="3"/>
  <c r="H87" i="3"/>
  <c r="I171" i="3"/>
  <c r="I89" i="3" s="1"/>
  <c r="J171" i="3" l="1"/>
  <c r="J89" i="3" s="1"/>
  <c r="I90" i="3"/>
  <c r="I88" i="3"/>
  <c r="I87" i="3"/>
  <c r="J87" i="3" l="1"/>
  <c r="J88" i="3"/>
  <c r="K171" i="3"/>
  <c r="K89" i="3" s="1"/>
  <c r="J90" i="3"/>
  <c r="L171" i="3" l="1"/>
  <c r="L89" i="3" s="1"/>
  <c r="K90" i="3"/>
  <c r="K87" i="3"/>
  <c r="K88" i="3"/>
  <c r="L90" i="3" l="1"/>
  <c r="L88" i="3"/>
  <c r="L87" i="3"/>
  <c r="M171" i="3"/>
  <c r="M89" i="3" s="1"/>
  <c r="M87" i="3" l="1"/>
  <c r="N171" i="3"/>
  <c r="N89" i="3" s="1"/>
  <c r="M90" i="3"/>
  <c r="M88" i="3"/>
  <c r="O171" i="3" l="1"/>
  <c r="O89" i="3" s="1"/>
  <c r="N90" i="3"/>
  <c r="N87" i="3"/>
  <c r="N88" i="3"/>
  <c r="O87" i="3" l="1"/>
  <c r="O88" i="3"/>
  <c r="O90" i="3"/>
  <c r="P171" i="3"/>
  <c r="P89" i="3" s="1"/>
  <c r="Q171" i="3" l="1"/>
  <c r="Q89" i="3" s="1"/>
  <c r="P90" i="3"/>
  <c r="P87" i="3"/>
  <c r="P88" i="3"/>
  <c r="Q90" i="3" l="1"/>
  <c r="Q88" i="3"/>
  <c r="Q87" i="3"/>
  <c r="R171" i="3"/>
  <c r="R89" i="3" s="1"/>
  <c r="S171" i="3" l="1"/>
  <c r="S89" i="3" s="1"/>
  <c r="R87" i="3"/>
  <c r="R88" i="3"/>
  <c r="R90" i="3"/>
  <c r="T171" i="3" l="1"/>
  <c r="T89" i="3" s="1"/>
  <c r="S90" i="3"/>
  <c r="S87" i="3"/>
  <c r="S88" i="3"/>
  <c r="T87" i="3" l="1"/>
  <c r="T90" i="3"/>
  <c r="T88" i="3"/>
  <c r="U171" i="3"/>
  <c r="U89" i="3" s="1"/>
  <c r="V171" i="3" l="1"/>
  <c r="V89" i="3" s="1"/>
  <c r="U90" i="3"/>
  <c r="U88" i="3"/>
  <c r="U87" i="3"/>
  <c r="V90" i="3" l="1"/>
  <c r="V87" i="3"/>
  <c r="V88" i="3"/>
  <c r="W171" i="3"/>
  <c r="W89" i="3" s="1"/>
  <c r="X171" i="3" l="1"/>
  <c r="X89" i="3" s="1"/>
  <c r="W88" i="3"/>
  <c r="W90" i="3"/>
  <c r="W87" i="3"/>
  <c r="X90" i="3" l="1"/>
  <c r="X88" i="3"/>
  <c r="X87" i="3"/>
  <c r="Y171" i="3"/>
  <c r="Y89" i="3" s="1"/>
  <c r="Y87" i="3" l="1"/>
  <c r="Z171" i="3"/>
  <c r="Z89" i="3" s="1"/>
  <c r="Y88" i="3"/>
  <c r="Y90" i="3"/>
  <c r="AA171" i="3" l="1"/>
  <c r="AA89" i="3" s="1"/>
  <c r="Z90" i="3"/>
  <c r="Z87" i="3"/>
  <c r="Z88" i="3"/>
  <c r="AA87" i="3" l="1"/>
  <c r="AA88" i="3"/>
  <c r="AB171" i="3"/>
  <c r="AB89" i="3" s="1"/>
  <c r="AA90" i="3"/>
  <c r="AC171" i="3" l="1"/>
  <c r="AC89" i="3" s="1"/>
  <c r="AB90" i="3"/>
  <c r="AB88" i="3"/>
  <c r="AB87" i="3"/>
  <c r="AC90" i="3" l="1"/>
  <c r="AC88" i="3"/>
  <c r="AC87" i="3"/>
  <c r="AD171" i="3"/>
  <c r="AD89" i="3" s="1"/>
  <c r="C172" i="3" l="1"/>
  <c r="C95" i="3" s="1"/>
  <c r="AD90" i="3"/>
  <c r="AD87" i="3"/>
  <c r="AD88" i="3"/>
  <c r="D172" i="3" l="1"/>
  <c r="D95" i="3" s="1"/>
  <c r="C94" i="3"/>
  <c r="C96" i="3"/>
  <c r="C93" i="3"/>
  <c r="D94" i="3" l="1"/>
  <c r="E172" i="3"/>
  <c r="E95" i="3" s="1"/>
  <c r="D96" i="3"/>
  <c r="D93" i="3"/>
  <c r="F172" i="3" l="1"/>
  <c r="F95" i="3" s="1"/>
  <c r="E96" i="3"/>
  <c r="E93" i="3"/>
  <c r="E94" i="3"/>
  <c r="F96" i="3" l="1"/>
  <c r="F94" i="3"/>
  <c r="F93" i="3"/>
  <c r="G172" i="3"/>
  <c r="G95" i="3" s="1"/>
  <c r="H172" i="3" l="1"/>
  <c r="H95" i="3" s="1"/>
  <c r="G96" i="3"/>
  <c r="G94" i="3"/>
  <c r="G93" i="3"/>
  <c r="H96" i="3" l="1"/>
  <c r="H93" i="3"/>
  <c r="H94" i="3"/>
  <c r="I172" i="3"/>
  <c r="I95" i="3" s="1"/>
  <c r="I94" i="3" l="1"/>
  <c r="J172" i="3"/>
  <c r="J95" i="3" s="1"/>
  <c r="I96" i="3"/>
  <c r="I93" i="3"/>
  <c r="K172" i="3" l="1"/>
  <c r="K95" i="3" s="1"/>
  <c r="J96" i="3"/>
  <c r="J94" i="3"/>
  <c r="J93" i="3"/>
  <c r="K94" i="3" l="1"/>
  <c r="K93" i="3"/>
  <c r="L172" i="3"/>
  <c r="L95" i="3" s="1"/>
  <c r="K96" i="3"/>
  <c r="M172" i="3" l="1"/>
  <c r="M95" i="3" s="1"/>
  <c r="L96" i="3"/>
  <c r="L93" i="3"/>
  <c r="L94" i="3"/>
  <c r="M96" i="3" l="1"/>
  <c r="M94" i="3"/>
  <c r="M93" i="3"/>
  <c r="N172" i="3"/>
  <c r="N95" i="3" s="1"/>
  <c r="O172" i="3" l="1"/>
  <c r="O95" i="3" s="1"/>
  <c r="N96" i="3"/>
  <c r="N93" i="3"/>
  <c r="N94" i="3"/>
  <c r="P172" i="3" l="1"/>
  <c r="P95" i="3" s="1"/>
  <c r="O96" i="3"/>
  <c r="O94" i="3"/>
  <c r="O93" i="3"/>
  <c r="P94" i="3" l="1"/>
  <c r="Q172" i="3"/>
  <c r="Q95" i="3" s="1"/>
  <c r="P96" i="3"/>
  <c r="P93" i="3"/>
  <c r="R172" i="3" l="1"/>
  <c r="R95" i="3" s="1"/>
  <c r="Q96" i="3"/>
  <c r="Q93" i="3"/>
  <c r="Q94" i="3"/>
  <c r="R96" i="3" l="1"/>
  <c r="R94" i="3"/>
  <c r="R93" i="3"/>
  <c r="S172" i="3"/>
  <c r="S95" i="3" s="1"/>
  <c r="T172" i="3" l="1"/>
  <c r="T95" i="3" s="1"/>
  <c r="S96" i="3"/>
  <c r="S94" i="3"/>
  <c r="S93" i="3"/>
  <c r="T96" i="3" l="1"/>
  <c r="T93" i="3"/>
  <c r="T94" i="3"/>
  <c r="U172" i="3"/>
  <c r="U95" i="3" s="1"/>
  <c r="U94" i="3" l="1"/>
  <c r="V172" i="3"/>
  <c r="V95" i="3" s="1"/>
  <c r="U96" i="3"/>
  <c r="U93" i="3"/>
  <c r="W172" i="3" l="1"/>
  <c r="W95" i="3" s="1"/>
  <c r="V96" i="3"/>
  <c r="V94" i="3"/>
  <c r="V93" i="3"/>
  <c r="W94" i="3" l="1"/>
  <c r="W93" i="3"/>
  <c r="X172" i="3"/>
  <c r="X95" i="3" s="1"/>
  <c r="W96" i="3"/>
  <c r="Y172" i="3" l="1"/>
  <c r="Y95" i="3" s="1"/>
  <c r="X96" i="3"/>
  <c r="X93" i="3"/>
  <c r="X94" i="3"/>
  <c r="Y96" i="3" l="1"/>
  <c r="Y93" i="3"/>
  <c r="Y94" i="3"/>
  <c r="Z172" i="3"/>
  <c r="Z95" i="3" s="1"/>
  <c r="AA172" i="3" l="1"/>
  <c r="AA95" i="3" s="1"/>
  <c r="Z96" i="3"/>
  <c r="Z93" i="3"/>
  <c r="Z94" i="3"/>
  <c r="AB172" i="3" l="1"/>
  <c r="AB95" i="3" s="1"/>
  <c r="AA96" i="3"/>
  <c r="AA94" i="3"/>
  <c r="AA93" i="3"/>
  <c r="AB94" i="3" l="1"/>
  <c r="AC172" i="3"/>
  <c r="AC95" i="3" s="1"/>
  <c r="AB96" i="3"/>
  <c r="AB93" i="3"/>
  <c r="AD172" i="3" l="1"/>
  <c r="AD95" i="3" s="1"/>
  <c r="AC96" i="3"/>
  <c r="AC93" i="3"/>
  <c r="AC94" i="3"/>
  <c r="AD94" i="3" l="1"/>
  <c r="AD93" i="3"/>
  <c r="C173" i="3"/>
  <c r="C101" i="3" s="1"/>
  <c r="AD96" i="3"/>
  <c r="D173" i="3" l="1"/>
  <c r="D101" i="3" s="1"/>
  <c r="C102" i="3"/>
  <c r="C99" i="3"/>
  <c r="C100" i="3"/>
  <c r="D102" i="3" l="1"/>
  <c r="D99" i="3"/>
  <c r="D100" i="3"/>
  <c r="E173" i="3"/>
  <c r="E101" i="3" s="1"/>
  <c r="E99" i="3" l="1"/>
  <c r="F173" i="3"/>
  <c r="F101" i="3" s="1"/>
  <c r="E102" i="3"/>
  <c r="E100" i="3"/>
  <c r="G173" i="3" l="1"/>
  <c r="G101" i="3" s="1"/>
  <c r="F102" i="3"/>
  <c r="F100" i="3"/>
  <c r="F99" i="3"/>
  <c r="G100" i="3" l="1"/>
  <c r="G99" i="3"/>
  <c r="H173" i="3"/>
  <c r="H101" i="3" s="1"/>
  <c r="G102" i="3"/>
  <c r="I173" i="3" l="1"/>
  <c r="I101" i="3" s="1"/>
  <c r="H102" i="3"/>
  <c r="H99" i="3"/>
  <c r="H100" i="3"/>
  <c r="I102" i="3" l="1"/>
  <c r="I100" i="3"/>
  <c r="I99" i="3"/>
  <c r="J173" i="3"/>
  <c r="J101" i="3" s="1"/>
  <c r="K173" i="3" l="1"/>
  <c r="K101" i="3" s="1"/>
  <c r="J102" i="3"/>
  <c r="J100" i="3"/>
  <c r="J99" i="3"/>
  <c r="L173" i="3" l="1"/>
  <c r="L101" i="3" s="1"/>
  <c r="K102" i="3"/>
  <c r="K100" i="3"/>
  <c r="K99" i="3"/>
  <c r="L100" i="3" l="1"/>
  <c r="M173" i="3"/>
  <c r="M101" i="3" s="1"/>
  <c r="L102" i="3"/>
  <c r="L99" i="3"/>
  <c r="N173" i="3" l="1"/>
  <c r="N101" i="3" s="1"/>
  <c r="M102" i="3"/>
  <c r="M99" i="3"/>
  <c r="M100" i="3"/>
  <c r="N100" i="3" l="1"/>
  <c r="N99" i="3"/>
  <c r="O173" i="3"/>
  <c r="O101" i="3" s="1"/>
  <c r="N102" i="3"/>
  <c r="P173" i="3" l="1"/>
  <c r="P101" i="3" s="1"/>
  <c r="O102" i="3"/>
  <c r="O100" i="3"/>
  <c r="O99" i="3"/>
  <c r="P102" i="3" l="1"/>
  <c r="P99" i="3"/>
  <c r="P100" i="3"/>
  <c r="Q173" i="3"/>
  <c r="Q101" i="3" s="1"/>
  <c r="Q99" i="3" l="1"/>
  <c r="R173" i="3"/>
  <c r="R101" i="3" s="1"/>
  <c r="Q102" i="3"/>
  <c r="Q100" i="3"/>
  <c r="S173" i="3" l="1"/>
  <c r="S101" i="3" s="1"/>
  <c r="R102" i="3"/>
  <c r="R100" i="3"/>
  <c r="R99" i="3"/>
  <c r="S100" i="3" l="1"/>
  <c r="S99" i="3"/>
  <c r="T173" i="3"/>
  <c r="T101" i="3" s="1"/>
  <c r="S102" i="3"/>
  <c r="U173" i="3" l="1"/>
  <c r="U101" i="3" s="1"/>
  <c r="T102" i="3"/>
  <c r="T99" i="3"/>
  <c r="T100" i="3"/>
  <c r="U102" i="3" l="1"/>
  <c r="U100" i="3"/>
  <c r="U99" i="3"/>
  <c r="V173" i="3"/>
  <c r="V101" i="3" s="1"/>
  <c r="W173" i="3" l="1"/>
  <c r="W101" i="3" s="1"/>
  <c r="V102" i="3"/>
  <c r="V100" i="3"/>
  <c r="V99" i="3"/>
  <c r="X173" i="3" l="1"/>
  <c r="X101" i="3" s="1"/>
  <c r="W102" i="3"/>
  <c r="W100" i="3"/>
  <c r="W99" i="3"/>
  <c r="X100" i="3" l="1"/>
  <c r="Y173" i="3"/>
  <c r="Y101" i="3" s="1"/>
  <c r="X102" i="3"/>
  <c r="X99" i="3"/>
  <c r="Z173" i="3" l="1"/>
  <c r="Z101" i="3" s="1"/>
  <c r="Y102" i="3"/>
  <c r="Y100" i="3"/>
  <c r="Y99" i="3"/>
  <c r="Z100" i="3" l="1"/>
  <c r="Z99" i="3"/>
  <c r="AA173" i="3"/>
  <c r="AA101" i="3" s="1"/>
  <c r="Z102" i="3"/>
  <c r="AB173" i="3" l="1"/>
  <c r="AB101" i="3" s="1"/>
  <c r="AA102" i="3"/>
  <c r="AA100" i="3"/>
  <c r="AA99" i="3"/>
  <c r="AB102" i="3" l="1"/>
  <c r="AB99" i="3"/>
  <c r="AB100" i="3"/>
  <c r="AC173" i="3"/>
  <c r="AC101" i="3" s="1"/>
  <c r="AC99" i="3" l="1"/>
  <c r="AD173" i="3"/>
  <c r="AD101" i="3" s="1"/>
  <c r="AC102" i="3"/>
  <c r="AC100" i="3"/>
  <c r="C174" i="3" l="1"/>
  <c r="C107" i="3" s="1"/>
  <c r="AD102" i="3"/>
  <c r="AD99" i="3"/>
  <c r="AD100" i="3"/>
  <c r="C108" i="3" l="1"/>
  <c r="C106" i="3"/>
  <c r="D174" i="3"/>
  <c r="D107" i="3" s="1"/>
  <c r="C105" i="3"/>
  <c r="E174" i="3" l="1"/>
  <c r="E107" i="3" s="1"/>
  <c r="D108" i="3"/>
  <c r="D106" i="3"/>
  <c r="D105" i="3"/>
  <c r="E108" i="3" l="1"/>
  <c r="E105" i="3"/>
  <c r="E106" i="3"/>
  <c r="F174" i="3"/>
  <c r="F107" i="3" s="1"/>
  <c r="G174" i="3" l="1"/>
  <c r="G107" i="3" s="1"/>
  <c r="F108" i="3"/>
  <c r="F105" i="3"/>
  <c r="F106" i="3"/>
  <c r="H174" i="3" l="1"/>
  <c r="H107" i="3" s="1"/>
  <c r="G108" i="3"/>
  <c r="G105" i="3"/>
  <c r="G106" i="3"/>
  <c r="H105" i="3" l="1"/>
  <c r="I174" i="3"/>
  <c r="I107" i="3" s="1"/>
  <c r="H108" i="3"/>
  <c r="H106" i="3"/>
  <c r="J174" i="3" l="1"/>
  <c r="J107" i="3" s="1"/>
  <c r="I108" i="3"/>
  <c r="I105" i="3"/>
  <c r="I106" i="3"/>
  <c r="J105" i="3" l="1"/>
  <c r="J106" i="3"/>
  <c r="K174" i="3"/>
  <c r="K107" i="3" s="1"/>
  <c r="J108" i="3"/>
  <c r="L174" i="3" l="1"/>
  <c r="L107" i="3" s="1"/>
  <c r="K108" i="3"/>
  <c r="K105" i="3"/>
  <c r="K106" i="3"/>
  <c r="L108" i="3" l="1"/>
  <c r="L106" i="3"/>
  <c r="L105" i="3"/>
  <c r="M174" i="3"/>
  <c r="M107" i="3" s="1"/>
  <c r="M106" i="3" l="1"/>
  <c r="N174" i="3"/>
  <c r="N107" i="3" s="1"/>
  <c r="M108" i="3"/>
  <c r="M105" i="3"/>
  <c r="O174" i="3" l="1"/>
  <c r="O107" i="3" s="1"/>
  <c r="N108" i="3"/>
  <c r="N105" i="3"/>
  <c r="N106" i="3"/>
  <c r="O105" i="3" l="1"/>
  <c r="O106" i="3"/>
  <c r="P174" i="3"/>
  <c r="P107" i="3" s="1"/>
  <c r="O108" i="3"/>
  <c r="Q174" i="3" l="1"/>
  <c r="Q107" i="3" s="1"/>
  <c r="P108" i="3"/>
  <c r="P106" i="3"/>
  <c r="P105" i="3"/>
  <c r="Q108" i="3" l="1"/>
  <c r="Q105" i="3"/>
  <c r="Q106" i="3"/>
  <c r="R174" i="3"/>
  <c r="R107" i="3" s="1"/>
  <c r="S174" i="3" l="1"/>
  <c r="S107" i="3" s="1"/>
  <c r="R108" i="3"/>
  <c r="R105" i="3"/>
  <c r="R106" i="3"/>
  <c r="T174" i="3" l="1"/>
  <c r="T107" i="3" s="1"/>
  <c r="S108" i="3"/>
  <c r="S105" i="3"/>
  <c r="S106" i="3"/>
  <c r="T105" i="3" l="1"/>
  <c r="U174" i="3"/>
  <c r="U107" i="3" s="1"/>
  <c r="T108" i="3"/>
  <c r="T106" i="3"/>
  <c r="V174" i="3" l="1"/>
  <c r="V107" i="3" s="1"/>
  <c r="U108" i="3"/>
  <c r="U105" i="3"/>
  <c r="U106" i="3"/>
  <c r="V108" i="3" l="1"/>
  <c r="V105" i="3"/>
  <c r="V106" i="3"/>
  <c r="W174" i="3"/>
  <c r="W107" i="3" s="1"/>
  <c r="X174" i="3" l="1"/>
  <c r="X107" i="3" s="1"/>
  <c r="W108" i="3"/>
  <c r="W105" i="3"/>
  <c r="W106" i="3"/>
  <c r="X108" i="3" l="1"/>
  <c r="X106" i="3"/>
  <c r="X105" i="3"/>
  <c r="Y174" i="3"/>
  <c r="Y107" i="3" s="1"/>
  <c r="Y106" i="3" l="1"/>
  <c r="Z174" i="3"/>
  <c r="Z107" i="3" s="1"/>
  <c r="Y108" i="3"/>
  <c r="Y105" i="3"/>
  <c r="AA174" i="3" l="1"/>
  <c r="AA107" i="3" s="1"/>
  <c r="Z108" i="3"/>
  <c r="Z105" i="3"/>
  <c r="Z106" i="3"/>
  <c r="AA105" i="3" l="1"/>
  <c r="AA106" i="3"/>
  <c r="AB174" i="3"/>
  <c r="AB107" i="3" s="1"/>
  <c r="AA108" i="3"/>
  <c r="AC174" i="3" l="1"/>
  <c r="AC107" i="3" s="1"/>
  <c r="AB108" i="3"/>
  <c r="AB105" i="3"/>
  <c r="AB106" i="3"/>
  <c r="AC108" i="3" l="1"/>
  <c r="AC105" i="3"/>
  <c r="AC106" i="3"/>
  <c r="AD174" i="3"/>
  <c r="AD107" i="3" s="1"/>
  <c r="C175" i="3" l="1"/>
  <c r="C113" i="3" s="1"/>
  <c r="AD108" i="3"/>
  <c r="AD105" i="3"/>
  <c r="AD106" i="3"/>
  <c r="D175" i="3" l="1"/>
  <c r="D113" i="3" s="1"/>
  <c r="C111" i="3"/>
  <c r="C114" i="3"/>
  <c r="C112" i="3"/>
  <c r="D111" i="3" l="1"/>
  <c r="E175" i="3"/>
  <c r="E113" i="3" s="1"/>
  <c r="D114" i="3"/>
  <c r="D112" i="3"/>
  <c r="F175" i="3" l="1"/>
  <c r="E114" i="3"/>
  <c r="E111" i="3"/>
  <c r="E112" i="3"/>
  <c r="F113" i="3" l="1"/>
  <c r="F114" i="3"/>
  <c r="F111" i="3"/>
  <c r="F112" i="3"/>
  <c r="G175" i="3"/>
  <c r="G113" i="3" s="1"/>
  <c r="H175" i="3" l="1"/>
  <c r="H113" i="3" s="1"/>
  <c r="G114" i="3"/>
  <c r="G111" i="3"/>
  <c r="G112" i="3"/>
  <c r="H114" i="3" l="1"/>
  <c r="H112" i="3"/>
  <c r="H111" i="3"/>
  <c r="I175" i="3"/>
  <c r="I113" i="3" s="1"/>
  <c r="I112" i="3" l="1"/>
  <c r="J175" i="3"/>
  <c r="J113" i="3" s="1"/>
  <c r="I114" i="3"/>
  <c r="I111" i="3"/>
  <c r="K175" i="3" l="1"/>
  <c r="K113" i="3" s="1"/>
  <c r="J114" i="3"/>
  <c r="J111" i="3"/>
  <c r="J112" i="3"/>
  <c r="K111" i="3" l="1"/>
  <c r="K112" i="3"/>
  <c r="L175" i="3"/>
  <c r="L113" i="3" s="1"/>
  <c r="K114" i="3"/>
  <c r="M175" i="3" l="1"/>
  <c r="M113" i="3" s="1"/>
  <c r="L114" i="3"/>
  <c r="L112" i="3"/>
  <c r="L111" i="3"/>
  <c r="M114" i="3" l="1"/>
  <c r="M111" i="3"/>
  <c r="M112" i="3"/>
  <c r="N175" i="3"/>
  <c r="N113" i="3" s="1"/>
  <c r="O175" i="3" l="1"/>
  <c r="O113" i="3" s="1"/>
  <c r="N114" i="3"/>
  <c r="N111" i="3"/>
  <c r="N112" i="3"/>
  <c r="P175" i="3" l="1"/>
  <c r="P113" i="3" s="1"/>
  <c r="O114" i="3"/>
  <c r="O111" i="3"/>
  <c r="O112" i="3"/>
  <c r="P111" i="3" l="1"/>
  <c r="Q175" i="3"/>
  <c r="Q113" i="3" s="1"/>
  <c r="P114" i="3"/>
  <c r="P112" i="3"/>
  <c r="R175" i="3" l="1"/>
  <c r="R113" i="3" s="1"/>
  <c r="Q114" i="3"/>
  <c r="Q111" i="3"/>
  <c r="Q112" i="3"/>
  <c r="R114" i="3" l="1"/>
  <c r="R111" i="3"/>
  <c r="R112" i="3"/>
  <c r="S175" i="3"/>
  <c r="S113" i="3" s="1"/>
  <c r="T175" i="3" l="1"/>
  <c r="T113" i="3" s="1"/>
  <c r="S114" i="3"/>
  <c r="S111" i="3"/>
  <c r="S112" i="3"/>
  <c r="T114" i="3" l="1"/>
  <c r="T112" i="3"/>
  <c r="T111" i="3"/>
  <c r="U175" i="3"/>
  <c r="U113" i="3" s="1"/>
  <c r="U112" i="3" l="1"/>
  <c r="V175" i="3"/>
  <c r="V113" i="3" s="1"/>
  <c r="U114" i="3"/>
  <c r="U111" i="3"/>
  <c r="W175" i="3" l="1"/>
  <c r="W113" i="3" s="1"/>
  <c r="V114" i="3"/>
  <c r="V111" i="3"/>
  <c r="V112" i="3"/>
  <c r="X175" i="3" l="1"/>
  <c r="X113" i="3" s="1"/>
  <c r="W111" i="3"/>
  <c r="W112" i="3"/>
  <c r="W114" i="3"/>
  <c r="Y175" i="3" l="1"/>
  <c r="Y113" i="3" s="1"/>
  <c r="X114" i="3"/>
  <c r="X112" i="3"/>
  <c r="X111" i="3"/>
  <c r="Y114" i="3" l="1"/>
  <c r="Y111" i="3"/>
  <c r="Y112" i="3"/>
  <c r="Z175" i="3"/>
  <c r="Z113" i="3" s="1"/>
  <c r="Z112" i="3" l="1"/>
  <c r="AA175" i="3"/>
  <c r="AA113" i="3" s="1"/>
  <c r="Z114" i="3"/>
  <c r="Z111" i="3"/>
  <c r="AB175" i="3" l="1"/>
  <c r="AB113" i="3" s="1"/>
  <c r="AA114" i="3"/>
  <c r="AA111" i="3"/>
  <c r="AA112" i="3"/>
  <c r="AB112" i="3" l="1"/>
  <c r="AB111" i="3"/>
  <c r="AC175" i="3"/>
  <c r="AC113" i="3" s="1"/>
  <c r="AB114" i="3"/>
  <c r="AC112" i="3" l="1"/>
  <c r="AD175" i="3"/>
  <c r="AD113" i="3" s="1"/>
  <c r="AC114" i="3"/>
  <c r="AC111" i="3"/>
  <c r="C176" i="3" l="1"/>
  <c r="AD114" i="3"/>
  <c r="AD111" i="3"/>
  <c r="AD112" i="3"/>
  <c r="C119" i="3" l="1"/>
  <c r="C120" i="3"/>
  <c r="C117" i="3"/>
  <c r="C118" i="3"/>
  <c r="D176" i="3"/>
  <c r="D120" i="3" l="1"/>
  <c r="D119" i="3"/>
  <c r="E176" i="3"/>
  <c r="D118" i="3"/>
  <c r="D117" i="3"/>
  <c r="E120" i="3" l="1"/>
  <c r="E119" i="3"/>
  <c r="F176" i="3"/>
  <c r="E117" i="3"/>
  <c r="E118" i="3"/>
  <c r="F119" i="3" l="1"/>
  <c r="F120" i="3"/>
  <c r="F117" i="3"/>
  <c r="G176" i="3"/>
  <c r="F118" i="3"/>
  <c r="G119" i="3" l="1"/>
  <c r="G120" i="3"/>
  <c r="G118" i="3"/>
  <c r="H176" i="3"/>
  <c r="G117" i="3"/>
  <c r="H120" i="3" l="1"/>
  <c r="H119" i="3"/>
  <c r="I176" i="3"/>
  <c r="H118" i="3"/>
  <c r="H117" i="3"/>
  <c r="I119" i="3" l="1"/>
  <c r="I120" i="3"/>
  <c r="I117" i="3"/>
  <c r="J176" i="3"/>
  <c r="I118" i="3"/>
  <c r="J119" i="3" l="1"/>
  <c r="J120" i="3"/>
  <c r="J118" i="3"/>
  <c r="J117" i="3"/>
  <c r="K176" i="3"/>
  <c r="K120" i="3" l="1"/>
  <c r="K119" i="3"/>
  <c r="K118" i="3"/>
  <c r="L176" i="3"/>
  <c r="K117" i="3"/>
  <c r="L119" i="3" l="1"/>
  <c r="L120" i="3"/>
  <c r="L118" i="3"/>
  <c r="M176" i="3"/>
  <c r="L117" i="3"/>
  <c r="M119" i="3" l="1"/>
  <c r="M120" i="3"/>
  <c r="M118" i="3"/>
  <c r="N176" i="3"/>
  <c r="M117" i="3"/>
  <c r="N119" i="3" l="1"/>
  <c r="N120" i="3"/>
  <c r="N117" i="3"/>
  <c r="N118" i="3"/>
  <c r="O176" i="3"/>
  <c r="O119" i="3" l="1"/>
  <c r="O120" i="3"/>
  <c r="O117" i="3"/>
  <c r="P176" i="3"/>
  <c r="O118" i="3"/>
  <c r="P119" i="3" l="1"/>
  <c r="P120" i="3"/>
  <c r="P117" i="3"/>
  <c r="Q176" i="3"/>
  <c r="P118" i="3"/>
  <c r="Q119" i="3" l="1"/>
  <c r="Q120" i="3"/>
  <c r="R176" i="3"/>
  <c r="Q117" i="3"/>
  <c r="Q118" i="3"/>
  <c r="R119" i="3" l="1"/>
  <c r="R120" i="3"/>
  <c r="R117" i="3"/>
  <c r="S176" i="3"/>
  <c r="R118" i="3"/>
  <c r="S119" i="3" l="1"/>
  <c r="S120" i="3"/>
  <c r="S118" i="3"/>
  <c r="T176" i="3"/>
  <c r="S117" i="3"/>
  <c r="T120" i="3" l="1"/>
  <c r="T119" i="3"/>
  <c r="U176" i="3"/>
  <c r="T118" i="3"/>
  <c r="T117" i="3"/>
  <c r="U120" i="3" l="1"/>
  <c r="U119" i="3"/>
  <c r="U117" i="3"/>
  <c r="V176" i="3"/>
  <c r="U118" i="3"/>
  <c r="V120" i="3" l="1"/>
  <c r="V119" i="3"/>
  <c r="V118" i="3"/>
  <c r="V117" i="3"/>
  <c r="W176" i="3"/>
  <c r="W120" i="3" l="1"/>
  <c r="W119" i="3"/>
  <c r="W118" i="3"/>
  <c r="X176" i="3"/>
  <c r="W117" i="3"/>
  <c r="X119" i="3" l="1"/>
  <c r="X120" i="3"/>
  <c r="X118" i="3"/>
  <c r="Y176" i="3"/>
  <c r="X117" i="3"/>
  <c r="Y119" i="3" l="1"/>
  <c r="Y120" i="3"/>
  <c r="Y118" i="3"/>
  <c r="Z176" i="3"/>
  <c r="Y117" i="3"/>
  <c r="Z119" i="3" l="1"/>
  <c r="Z120" i="3"/>
  <c r="Z117" i="3"/>
  <c r="Z118" i="3"/>
  <c r="AA176" i="3"/>
  <c r="AA120" i="3" l="1"/>
  <c r="AA119" i="3"/>
  <c r="AA117" i="3"/>
  <c r="AB176" i="3"/>
  <c r="AA118" i="3"/>
  <c r="AB119" i="3" l="1"/>
  <c r="AB120" i="3"/>
  <c r="AB117" i="3"/>
  <c r="AC176" i="3"/>
  <c r="AB118" i="3"/>
  <c r="AC120" i="3" l="1"/>
  <c r="AC119" i="3"/>
  <c r="AD176" i="3"/>
  <c r="AC117" i="3"/>
  <c r="AC118" i="3"/>
  <c r="AD119" i="3" l="1"/>
  <c r="AD120" i="3"/>
  <c r="AD117" i="3"/>
  <c r="C177" i="3"/>
  <c r="C125" i="3" s="1"/>
  <c r="AD118" i="3"/>
  <c r="C126" i="3" l="1"/>
  <c r="D177" i="3"/>
  <c r="D125" i="3" s="1"/>
  <c r="C123" i="3"/>
  <c r="C124" i="3"/>
  <c r="E177" i="3" l="1"/>
  <c r="E125" i="3" s="1"/>
  <c r="D126" i="3"/>
  <c r="D124" i="3"/>
  <c r="D123" i="3"/>
  <c r="E123" i="3" l="1"/>
  <c r="E124" i="3"/>
  <c r="F177" i="3"/>
  <c r="F125" i="3" s="1"/>
  <c r="E126" i="3"/>
  <c r="G177" i="3" l="1"/>
  <c r="G125" i="3" s="1"/>
  <c r="F123" i="3"/>
  <c r="F126" i="3"/>
  <c r="F124" i="3"/>
  <c r="G124" i="3" l="1"/>
  <c r="G126" i="3"/>
  <c r="H177" i="3"/>
  <c r="H125" i="3" s="1"/>
  <c r="G123" i="3"/>
  <c r="I177" i="3" l="1"/>
  <c r="I125" i="3" s="1"/>
  <c r="H126" i="3"/>
  <c r="H124" i="3"/>
  <c r="H123" i="3"/>
  <c r="I126" i="3" l="1"/>
  <c r="J177" i="3"/>
  <c r="J125" i="3" s="1"/>
  <c r="I124" i="3"/>
  <c r="I123" i="3"/>
  <c r="J123" i="3" l="1"/>
  <c r="J126" i="3"/>
  <c r="J124" i="3"/>
  <c r="K177" i="3"/>
  <c r="K125" i="3" s="1"/>
  <c r="L177" i="3" l="1"/>
  <c r="L125" i="3" s="1"/>
  <c r="K126" i="3"/>
  <c r="K124" i="3"/>
  <c r="K123" i="3"/>
  <c r="L123" i="3" l="1"/>
  <c r="L126" i="3"/>
  <c r="L124" i="3"/>
  <c r="M177" i="3"/>
  <c r="M125" i="3" s="1"/>
  <c r="N177" i="3" l="1"/>
  <c r="N125" i="3" s="1"/>
  <c r="M126" i="3"/>
  <c r="M124" i="3"/>
  <c r="M123" i="3"/>
  <c r="N124" i="3" l="1"/>
  <c r="N123" i="3"/>
  <c r="O177" i="3"/>
  <c r="O125" i="3" s="1"/>
  <c r="N126" i="3"/>
  <c r="P177" i="3" l="1"/>
  <c r="P125" i="3" s="1"/>
  <c r="O123" i="3"/>
  <c r="O124" i="3"/>
  <c r="O126" i="3"/>
  <c r="P126" i="3" l="1"/>
  <c r="P124" i="3"/>
  <c r="P123" i="3"/>
  <c r="Q177" i="3"/>
  <c r="Q125" i="3" s="1"/>
  <c r="Q123" i="3" l="1"/>
  <c r="Q126" i="3"/>
  <c r="Q124" i="3"/>
  <c r="R177" i="3"/>
  <c r="R125" i="3" s="1"/>
  <c r="S177" i="3" l="1"/>
  <c r="S125" i="3" s="1"/>
  <c r="R126" i="3"/>
  <c r="R124" i="3"/>
  <c r="R123" i="3"/>
  <c r="S124" i="3" l="1"/>
  <c r="S123" i="3"/>
  <c r="S126" i="3"/>
  <c r="T177" i="3"/>
  <c r="T125" i="3" s="1"/>
  <c r="U177" i="3" l="1"/>
  <c r="U125" i="3" s="1"/>
  <c r="T124" i="3"/>
  <c r="T126" i="3"/>
  <c r="T123" i="3"/>
  <c r="U126" i="3" l="1"/>
  <c r="U123" i="3"/>
  <c r="U124" i="3"/>
  <c r="V177" i="3"/>
  <c r="V125" i="3" s="1"/>
  <c r="W177" i="3" l="1"/>
  <c r="W125" i="3" s="1"/>
  <c r="V123" i="3"/>
  <c r="V124" i="3"/>
  <c r="V126" i="3"/>
  <c r="X177" i="3" l="1"/>
  <c r="X125" i="3" s="1"/>
  <c r="W126" i="3"/>
  <c r="W124" i="3"/>
  <c r="W123" i="3"/>
  <c r="X124" i="3" l="1"/>
  <c r="X126" i="3"/>
  <c r="X123" i="3"/>
  <c r="Y177" i="3"/>
  <c r="Y125" i="3" s="1"/>
  <c r="Z177" i="3" l="1"/>
  <c r="Z125" i="3" s="1"/>
  <c r="Y126" i="3"/>
  <c r="Y124" i="3"/>
  <c r="Y123" i="3"/>
  <c r="Z124" i="3" l="1"/>
  <c r="Z123" i="3"/>
  <c r="AA177" i="3"/>
  <c r="AA125" i="3" s="1"/>
  <c r="Z126" i="3"/>
  <c r="AB177" i="3" l="1"/>
  <c r="AB125" i="3" s="1"/>
  <c r="AA123" i="3"/>
  <c r="AA126" i="3"/>
  <c r="AA124" i="3"/>
  <c r="AB126" i="3" l="1"/>
  <c r="AB123" i="3"/>
  <c r="AB124" i="3"/>
  <c r="AC177" i="3"/>
  <c r="AC125" i="3" s="1"/>
  <c r="AC124" i="3" l="1"/>
  <c r="AC123" i="3"/>
  <c r="AD177" i="3"/>
  <c r="AD125" i="3" s="1"/>
  <c r="AC126" i="3"/>
  <c r="C178" i="3" l="1"/>
  <c r="C131" i="3" s="1"/>
  <c r="AD126" i="3"/>
  <c r="AD124" i="3"/>
  <c r="AD123" i="3"/>
  <c r="C129" i="3" l="1"/>
  <c r="C132" i="3"/>
  <c r="C130" i="3"/>
  <c r="D178" i="3"/>
  <c r="D131" i="3" s="1"/>
  <c r="E178" i="3" l="1"/>
  <c r="E131" i="3" s="1"/>
  <c r="D132" i="3"/>
  <c r="D129" i="3"/>
  <c r="D130" i="3"/>
  <c r="E132" i="3" l="1"/>
  <c r="E129" i="3"/>
  <c r="E130" i="3"/>
  <c r="F178" i="3"/>
  <c r="F131" i="3" s="1"/>
  <c r="G178" i="3" l="1"/>
  <c r="G131" i="3" s="1"/>
  <c r="F130" i="3"/>
  <c r="F129" i="3"/>
  <c r="F132" i="3"/>
  <c r="H178" i="3" l="1"/>
  <c r="H131" i="3" s="1"/>
  <c r="G132" i="3"/>
  <c r="G130" i="3"/>
  <c r="G129" i="3"/>
  <c r="H130" i="3" l="1"/>
  <c r="I178" i="3"/>
  <c r="I131" i="3" s="1"/>
  <c r="H132" i="3"/>
  <c r="H129" i="3"/>
  <c r="J178" i="3" l="1"/>
  <c r="J131" i="3" s="1"/>
  <c r="I132" i="3"/>
  <c r="I129" i="3"/>
  <c r="I130" i="3"/>
  <c r="J132" i="3" l="1"/>
  <c r="J129" i="3"/>
  <c r="J130" i="3"/>
  <c r="K178" i="3"/>
  <c r="K131" i="3" s="1"/>
  <c r="L178" i="3" l="1"/>
  <c r="L131" i="3" s="1"/>
  <c r="K132" i="3"/>
  <c r="K130" i="3"/>
  <c r="K129" i="3"/>
  <c r="L132" i="3" l="1"/>
  <c r="L129" i="3"/>
  <c r="L130" i="3"/>
  <c r="M178" i="3"/>
  <c r="M131" i="3" s="1"/>
  <c r="M130" i="3" l="1"/>
  <c r="N178" i="3"/>
  <c r="N131" i="3" s="1"/>
  <c r="M132" i="3"/>
  <c r="M129" i="3"/>
  <c r="O178" i="3" l="1"/>
  <c r="O131" i="3" s="1"/>
  <c r="N132" i="3"/>
  <c r="N130" i="3"/>
  <c r="N129" i="3"/>
  <c r="O130" i="3" l="1"/>
  <c r="O129" i="3"/>
  <c r="P178" i="3"/>
  <c r="P131" i="3" s="1"/>
  <c r="O132" i="3"/>
  <c r="Q178" i="3" l="1"/>
  <c r="Q131" i="3" s="1"/>
  <c r="P132" i="3"/>
  <c r="P129" i="3"/>
  <c r="P130" i="3"/>
  <c r="Q132" i="3" l="1"/>
  <c r="Q129" i="3"/>
  <c r="Q130" i="3"/>
  <c r="R178" i="3"/>
  <c r="R131" i="3" s="1"/>
  <c r="S178" i="3" l="1"/>
  <c r="S131" i="3" s="1"/>
  <c r="R132" i="3"/>
  <c r="R129" i="3"/>
  <c r="R130" i="3"/>
  <c r="T178" i="3" l="1"/>
  <c r="T131" i="3" s="1"/>
  <c r="S132" i="3"/>
  <c r="S130" i="3"/>
  <c r="S129" i="3"/>
  <c r="T130" i="3" l="1"/>
  <c r="U178" i="3"/>
  <c r="U131" i="3" s="1"/>
  <c r="T132" i="3"/>
  <c r="T129" i="3"/>
  <c r="V178" i="3" l="1"/>
  <c r="V131" i="3" s="1"/>
  <c r="U132" i="3"/>
  <c r="U129" i="3"/>
  <c r="U130" i="3"/>
  <c r="V132" i="3" l="1"/>
  <c r="V130" i="3"/>
  <c r="V129" i="3"/>
  <c r="W178" i="3"/>
  <c r="W131" i="3" s="1"/>
  <c r="X178" i="3" l="1"/>
  <c r="X131" i="3" s="1"/>
  <c r="W132" i="3"/>
  <c r="W130" i="3"/>
  <c r="W129" i="3"/>
  <c r="X132" i="3" l="1"/>
  <c r="X129" i="3"/>
  <c r="X130" i="3"/>
  <c r="Y178" i="3"/>
  <c r="Y131" i="3" s="1"/>
  <c r="Y130" i="3" l="1"/>
  <c r="Z178" i="3"/>
  <c r="Z131" i="3" s="1"/>
  <c r="Y132" i="3"/>
  <c r="Y129" i="3"/>
  <c r="AA178" i="3" l="1"/>
  <c r="AA131" i="3" s="1"/>
  <c r="Z132" i="3"/>
  <c r="Z129" i="3"/>
  <c r="Z130" i="3"/>
  <c r="AA130" i="3" l="1"/>
  <c r="AA129" i="3"/>
  <c r="AB178" i="3"/>
  <c r="AB131" i="3" s="1"/>
  <c r="AA132" i="3"/>
  <c r="AC178" i="3" l="1"/>
  <c r="AC131" i="3" s="1"/>
  <c r="AB132" i="3"/>
  <c r="AB129" i="3"/>
  <c r="AB130" i="3"/>
  <c r="AC132" i="3" l="1"/>
  <c r="AC129" i="3"/>
  <c r="AC130" i="3"/>
  <c r="AD178" i="3"/>
  <c r="AD131" i="3" s="1"/>
  <c r="AD132" i="3" l="1"/>
  <c r="C179" i="3"/>
  <c r="D179" i="3" s="1"/>
  <c r="E179" i="3" s="1"/>
  <c r="F179" i="3" s="1"/>
  <c r="G179" i="3" s="1"/>
  <c r="H179" i="3" s="1"/>
  <c r="I179" i="3" s="1"/>
  <c r="J179" i="3" s="1"/>
  <c r="K179" i="3" s="1"/>
  <c r="L179" i="3" s="1"/>
  <c r="M179" i="3" s="1"/>
  <c r="N179" i="3" s="1"/>
  <c r="O179" i="3" s="1"/>
  <c r="P179" i="3" s="1"/>
  <c r="Q179" i="3" s="1"/>
  <c r="R179" i="3" s="1"/>
  <c r="S179" i="3" s="1"/>
  <c r="T179" i="3" s="1"/>
  <c r="U179" i="3" s="1"/>
  <c r="V179" i="3" s="1"/>
  <c r="W179" i="3" s="1"/>
  <c r="X179" i="3" s="1"/>
  <c r="Y179" i="3" s="1"/>
  <c r="Z179" i="3" s="1"/>
  <c r="AA179" i="3" s="1"/>
  <c r="AB179" i="3" s="1"/>
  <c r="AC179" i="3" s="1"/>
  <c r="AD179" i="3" s="1"/>
  <c r="C180" i="3" s="1"/>
  <c r="D180" i="3" s="1"/>
  <c r="E180" i="3" s="1"/>
  <c r="F180" i="3" s="1"/>
  <c r="G180" i="3" s="1"/>
  <c r="H180" i="3" s="1"/>
  <c r="I180" i="3" s="1"/>
  <c r="J180" i="3" s="1"/>
  <c r="K180" i="3" s="1"/>
  <c r="L180" i="3" s="1"/>
  <c r="M180" i="3" s="1"/>
  <c r="N180" i="3" s="1"/>
  <c r="O180" i="3" s="1"/>
  <c r="P180" i="3" s="1"/>
  <c r="Q180" i="3" s="1"/>
  <c r="R180" i="3" s="1"/>
  <c r="S180" i="3" s="1"/>
  <c r="T180" i="3" s="1"/>
  <c r="U180" i="3" s="1"/>
  <c r="V180" i="3" s="1"/>
  <c r="W180" i="3" s="1"/>
  <c r="X180" i="3" s="1"/>
  <c r="Y180" i="3" s="1"/>
  <c r="Z180" i="3" s="1"/>
  <c r="AA180" i="3" s="1"/>
  <c r="AB180" i="3" s="1"/>
  <c r="AC180" i="3" s="1"/>
  <c r="AD180" i="3" s="1"/>
  <c r="C181" i="3" s="1"/>
  <c r="D181" i="3" s="1"/>
  <c r="E181" i="3" s="1"/>
  <c r="F181" i="3" s="1"/>
  <c r="G181" i="3" s="1"/>
  <c r="H181" i="3" s="1"/>
  <c r="I181" i="3" s="1"/>
  <c r="J181" i="3" s="1"/>
  <c r="K181" i="3" s="1"/>
  <c r="L181" i="3" s="1"/>
  <c r="M181" i="3" s="1"/>
  <c r="N181" i="3" s="1"/>
  <c r="O181" i="3" s="1"/>
  <c r="P181" i="3" s="1"/>
  <c r="Q181" i="3" s="1"/>
  <c r="R181" i="3" s="1"/>
  <c r="S181" i="3" s="1"/>
  <c r="T181" i="3" s="1"/>
  <c r="U181" i="3" s="1"/>
  <c r="V181" i="3" s="1"/>
  <c r="W181" i="3" s="1"/>
  <c r="X181" i="3" s="1"/>
  <c r="Y181" i="3" s="1"/>
  <c r="Z181" i="3" s="1"/>
  <c r="AA181" i="3" s="1"/>
  <c r="AB181" i="3" s="1"/>
  <c r="AC181" i="3" s="1"/>
  <c r="AD181" i="3" s="1"/>
  <c r="C182" i="3" s="1"/>
  <c r="D182" i="3" s="1"/>
  <c r="E182" i="3" s="1"/>
  <c r="F182" i="3" s="1"/>
  <c r="G182" i="3" s="1"/>
  <c r="H182" i="3" s="1"/>
  <c r="I182" i="3" s="1"/>
  <c r="J182" i="3" s="1"/>
  <c r="K182" i="3" s="1"/>
  <c r="L182" i="3" s="1"/>
  <c r="M182" i="3" s="1"/>
  <c r="N182" i="3" s="1"/>
  <c r="O182" i="3" s="1"/>
  <c r="P182" i="3" s="1"/>
  <c r="Q182" i="3" s="1"/>
  <c r="R182" i="3" s="1"/>
  <c r="S182" i="3" s="1"/>
  <c r="T182" i="3" s="1"/>
  <c r="U182" i="3" s="1"/>
  <c r="V182" i="3" s="1"/>
  <c r="W182" i="3" s="1"/>
  <c r="X182" i="3" s="1"/>
  <c r="Y182" i="3" s="1"/>
  <c r="Z182" i="3" s="1"/>
  <c r="AA182" i="3" s="1"/>
  <c r="AB182" i="3" s="1"/>
  <c r="AC182" i="3" s="1"/>
  <c r="AD182" i="3" s="1"/>
  <c r="C183" i="3" s="1"/>
  <c r="D183" i="3" s="1"/>
  <c r="E183" i="3" s="1"/>
  <c r="F183" i="3" s="1"/>
  <c r="G183" i="3" s="1"/>
  <c r="H183" i="3" s="1"/>
  <c r="I183" i="3" s="1"/>
  <c r="J183" i="3" s="1"/>
  <c r="K183" i="3" s="1"/>
  <c r="L183" i="3" s="1"/>
  <c r="M183" i="3" s="1"/>
  <c r="N183" i="3" s="1"/>
  <c r="O183" i="3" s="1"/>
  <c r="P183" i="3" s="1"/>
  <c r="Q183" i="3" s="1"/>
  <c r="R183" i="3" s="1"/>
  <c r="S183" i="3" s="1"/>
  <c r="T183" i="3" s="1"/>
  <c r="U183" i="3" s="1"/>
  <c r="V183" i="3" s="1"/>
  <c r="W183" i="3" s="1"/>
  <c r="X183" i="3" s="1"/>
  <c r="Y183" i="3" s="1"/>
  <c r="Z183" i="3" s="1"/>
  <c r="AA183" i="3" s="1"/>
  <c r="AB183" i="3" s="1"/>
  <c r="AC183" i="3" s="1"/>
  <c r="AD183" i="3" s="1"/>
  <c r="C184" i="3" s="1"/>
  <c r="D184" i="3" s="1"/>
  <c r="E184" i="3" s="1"/>
  <c r="F184" i="3" s="1"/>
  <c r="G184" i="3" s="1"/>
  <c r="H184" i="3" s="1"/>
  <c r="I184" i="3" s="1"/>
  <c r="J184" i="3" s="1"/>
  <c r="K184" i="3" s="1"/>
  <c r="L184" i="3" s="1"/>
  <c r="M184" i="3" s="1"/>
  <c r="N184" i="3" s="1"/>
  <c r="O184" i="3" s="1"/>
  <c r="P184" i="3" s="1"/>
  <c r="Q184" i="3" s="1"/>
  <c r="R184" i="3" s="1"/>
  <c r="S184" i="3" s="1"/>
  <c r="T184" i="3" s="1"/>
  <c r="U184" i="3" s="1"/>
  <c r="V184" i="3" s="1"/>
  <c r="W184" i="3" s="1"/>
  <c r="X184" i="3" s="1"/>
  <c r="Y184" i="3" s="1"/>
  <c r="Z184" i="3" s="1"/>
  <c r="AA184" i="3" s="1"/>
  <c r="AB184" i="3" s="1"/>
  <c r="AC184" i="3" s="1"/>
  <c r="AD184" i="3" s="1"/>
  <c r="C185" i="3" s="1"/>
  <c r="D185" i="3" s="1"/>
  <c r="E185" i="3" s="1"/>
  <c r="F185" i="3" s="1"/>
  <c r="G185" i="3" s="1"/>
  <c r="H185" i="3" s="1"/>
  <c r="I185" i="3" s="1"/>
  <c r="J185" i="3" s="1"/>
  <c r="K185" i="3" s="1"/>
  <c r="L185" i="3" s="1"/>
  <c r="M185" i="3" s="1"/>
  <c r="N185" i="3" s="1"/>
  <c r="O185" i="3" s="1"/>
  <c r="P185" i="3" s="1"/>
  <c r="Q185" i="3" s="1"/>
  <c r="R185" i="3" s="1"/>
  <c r="S185" i="3" s="1"/>
  <c r="T185" i="3" s="1"/>
  <c r="U185" i="3" s="1"/>
  <c r="V185" i="3" s="1"/>
  <c r="W185" i="3" s="1"/>
  <c r="X185" i="3" s="1"/>
  <c r="Y185" i="3" s="1"/>
  <c r="Z185" i="3" s="1"/>
  <c r="AA185" i="3" s="1"/>
  <c r="AB185" i="3" s="1"/>
  <c r="AC185" i="3" s="1"/>
  <c r="AD185" i="3" s="1"/>
  <c r="C186" i="3" s="1"/>
  <c r="D186" i="3" s="1"/>
  <c r="E186" i="3" s="1"/>
  <c r="F186" i="3" s="1"/>
  <c r="G186" i="3" s="1"/>
  <c r="H186" i="3" s="1"/>
  <c r="I186" i="3" s="1"/>
  <c r="J186" i="3" s="1"/>
  <c r="K186" i="3" s="1"/>
  <c r="L186" i="3" s="1"/>
  <c r="M186" i="3" s="1"/>
  <c r="N186" i="3" s="1"/>
  <c r="O186" i="3" s="1"/>
  <c r="P186" i="3" s="1"/>
  <c r="Q186" i="3" s="1"/>
  <c r="R186" i="3" s="1"/>
  <c r="S186" i="3" s="1"/>
  <c r="T186" i="3" s="1"/>
  <c r="U186" i="3" s="1"/>
  <c r="V186" i="3" s="1"/>
  <c r="W186" i="3" s="1"/>
  <c r="X186" i="3" s="1"/>
  <c r="Y186" i="3" s="1"/>
  <c r="Z186" i="3" s="1"/>
  <c r="AA186" i="3" s="1"/>
  <c r="AB186" i="3" s="1"/>
  <c r="AC186" i="3" s="1"/>
  <c r="AD186" i="3" s="1"/>
  <c r="C187" i="3" s="1"/>
  <c r="D187" i="3" s="1"/>
  <c r="E187" i="3" s="1"/>
  <c r="F187" i="3" s="1"/>
  <c r="G187" i="3" s="1"/>
  <c r="H187" i="3" s="1"/>
  <c r="I187" i="3" s="1"/>
  <c r="J187" i="3" s="1"/>
  <c r="K187" i="3" s="1"/>
  <c r="L187" i="3" s="1"/>
  <c r="M187" i="3" s="1"/>
  <c r="N187" i="3" s="1"/>
  <c r="O187" i="3" s="1"/>
  <c r="P187" i="3" s="1"/>
  <c r="Q187" i="3" s="1"/>
  <c r="R187" i="3" s="1"/>
  <c r="S187" i="3" s="1"/>
  <c r="T187" i="3" s="1"/>
  <c r="U187" i="3" s="1"/>
  <c r="V187" i="3" s="1"/>
  <c r="W187" i="3" s="1"/>
  <c r="X187" i="3" s="1"/>
  <c r="Y187" i="3" s="1"/>
  <c r="Z187" i="3" s="1"/>
  <c r="AA187" i="3" s="1"/>
  <c r="AB187" i="3" s="1"/>
  <c r="AC187" i="3" s="1"/>
  <c r="AD187" i="3" s="1"/>
  <c r="C188" i="3" s="1"/>
  <c r="D188" i="3" s="1"/>
  <c r="E188" i="3" s="1"/>
  <c r="F188" i="3" s="1"/>
  <c r="G188" i="3" s="1"/>
  <c r="H188" i="3" s="1"/>
  <c r="I188" i="3" s="1"/>
  <c r="J188" i="3" s="1"/>
  <c r="K188" i="3" s="1"/>
  <c r="L188" i="3" s="1"/>
  <c r="M188" i="3" s="1"/>
  <c r="N188" i="3" s="1"/>
  <c r="O188" i="3" s="1"/>
  <c r="P188" i="3" s="1"/>
  <c r="Q188" i="3" s="1"/>
  <c r="R188" i="3" s="1"/>
  <c r="S188" i="3" s="1"/>
  <c r="T188" i="3" s="1"/>
  <c r="U188" i="3" s="1"/>
  <c r="V188" i="3" s="1"/>
  <c r="W188" i="3" s="1"/>
  <c r="X188" i="3" s="1"/>
  <c r="Y188" i="3" s="1"/>
  <c r="Z188" i="3" s="1"/>
  <c r="AA188" i="3" s="1"/>
  <c r="AB188" i="3" s="1"/>
  <c r="AC188" i="3" s="1"/>
  <c r="AD188" i="3" s="1"/>
  <c r="C189" i="3" s="1"/>
  <c r="D189" i="3" s="1"/>
  <c r="E189" i="3" s="1"/>
  <c r="F189" i="3" s="1"/>
  <c r="G189" i="3" s="1"/>
  <c r="H189" i="3" s="1"/>
  <c r="I189" i="3" s="1"/>
  <c r="J189" i="3" s="1"/>
  <c r="K189" i="3" s="1"/>
  <c r="L189" i="3" s="1"/>
  <c r="M189" i="3" s="1"/>
  <c r="N189" i="3" s="1"/>
  <c r="O189" i="3" s="1"/>
  <c r="P189" i="3" s="1"/>
  <c r="Q189" i="3" s="1"/>
  <c r="R189" i="3" s="1"/>
  <c r="S189" i="3" s="1"/>
  <c r="T189" i="3" s="1"/>
  <c r="U189" i="3" s="1"/>
  <c r="V189" i="3" s="1"/>
  <c r="W189" i="3" s="1"/>
  <c r="X189" i="3" s="1"/>
  <c r="Y189" i="3" s="1"/>
  <c r="Z189" i="3" s="1"/>
  <c r="AA189" i="3" s="1"/>
  <c r="AB189" i="3" s="1"/>
  <c r="AC189" i="3" s="1"/>
  <c r="AD189" i="3" s="1"/>
  <c r="C190" i="3" s="1"/>
  <c r="D190" i="3" s="1"/>
  <c r="E190" i="3" s="1"/>
  <c r="F190" i="3" s="1"/>
  <c r="G190" i="3" s="1"/>
  <c r="H190" i="3" s="1"/>
  <c r="I190" i="3" s="1"/>
  <c r="J190" i="3" s="1"/>
  <c r="K190" i="3" s="1"/>
  <c r="L190" i="3" s="1"/>
  <c r="M190" i="3" s="1"/>
  <c r="N190" i="3" s="1"/>
  <c r="O190" i="3" s="1"/>
  <c r="P190" i="3" s="1"/>
  <c r="Q190" i="3" s="1"/>
  <c r="R190" i="3" s="1"/>
  <c r="S190" i="3" s="1"/>
  <c r="T190" i="3" s="1"/>
  <c r="U190" i="3" s="1"/>
  <c r="V190" i="3" s="1"/>
  <c r="W190" i="3" s="1"/>
  <c r="X190" i="3" s="1"/>
  <c r="Y190" i="3" s="1"/>
  <c r="Z190" i="3" s="1"/>
  <c r="AA190" i="3" s="1"/>
  <c r="AB190" i="3" s="1"/>
  <c r="AC190" i="3" s="1"/>
  <c r="AD190" i="3" s="1"/>
  <c r="C191" i="3" s="1"/>
  <c r="D191" i="3" s="1"/>
  <c r="E191" i="3" s="1"/>
  <c r="F191" i="3" s="1"/>
  <c r="G191" i="3" s="1"/>
  <c r="H191" i="3" s="1"/>
  <c r="I191" i="3" s="1"/>
  <c r="J191" i="3" s="1"/>
  <c r="K191" i="3" s="1"/>
  <c r="L191" i="3" s="1"/>
  <c r="M191" i="3" s="1"/>
  <c r="N191" i="3" s="1"/>
  <c r="O191" i="3" s="1"/>
  <c r="P191" i="3" s="1"/>
  <c r="Q191" i="3" s="1"/>
  <c r="R191" i="3" s="1"/>
  <c r="S191" i="3" s="1"/>
  <c r="T191" i="3" s="1"/>
  <c r="U191" i="3" s="1"/>
  <c r="V191" i="3" s="1"/>
  <c r="W191" i="3" s="1"/>
  <c r="X191" i="3" s="1"/>
  <c r="Y191" i="3" s="1"/>
  <c r="Z191" i="3" s="1"/>
  <c r="AA191" i="3" s="1"/>
  <c r="AB191" i="3" s="1"/>
  <c r="AC191" i="3" s="1"/>
  <c r="AD191" i="3" s="1"/>
  <c r="C192" i="3" s="1"/>
  <c r="D192" i="3" s="1"/>
  <c r="E192" i="3" s="1"/>
  <c r="F192" i="3" s="1"/>
  <c r="G192" i="3" s="1"/>
  <c r="H192" i="3" s="1"/>
  <c r="I192" i="3" s="1"/>
  <c r="J192" i="3" s="1"/>
  <c r="K192" i="3" s="1"/>
  <c r="L192" i="3" s="1"/>
  <c r="M192" i="3" s="1"/>
  <c r="N192" i="3" s="1"/>
  <c r="O192" i="3" s="1"/>
  <c r="P192" i="3" s="1"/>
  <c r="Q192" i="3" s="1"/>
  <c r="R192" i="3" s="1"/>
  <c r="S192" i="3" s="1"/>
  <c r="T192" i="3" s="1"/>
  <c r="U192" i="3" s="1"/>
  <c r="V192" i="3" s="1"/>
  <c r="W192" i="3" s="1"/>
  <c r="X192" i="3" s="1"/>
  <c r="Y192" i="3" s="1"/>
  <c r="Z192" i="3" s="1"/>
  <c r="AA192" i="3" s="1"/>
  <c r="AB192" i="3" s="1"/>
  <c r="AC192" i="3" s="1"/>
  <c r="AD192" i="3" s="1"/>
  <c r="C193" i="3" s="1"/>
  <c r="D193" i="3" s="1"/>
  <c r="E193" i="3" s="1"/>
  <c r="F193" i="3" s="1"/>
  <c r="G193" i="3" s="1"/>
  <c r="H193" i="3" s="1"/>
  <c r="I193" i="3" s="1"/>
  <c r="J193" i="3" s="1"/>
  <c r="K193" i="3" s="1"/>
  <c r="L193" i="3" s="1"/>
  <c r="M193" i="3" s="1"/>
  <c r="N193" i="3" s="1"/>
  <c r="O193" i="3" s="1"/>
  <c r="P193" i="3" s="1"/>
  <c r="Q193" i="3" s="1"/>
  <c r="R193" i="3" s="1"/>
  <c r="S193" i="3" s="1"/>
  <c r="T193" i="3" s="1"/>
  <c r="U193" i="3" s="1"/>
  <c r="V193" i="3" s="1"/>
  <c r="W193" i="3" s="1"/>
  <c r="X193" i="3" s="1"/>
  <c r="Y193" i="3" s="1"/>
  <c r="Z193" i="3" s="1"/>
  <c r="AA193" i="3" s="1"/>
  <c r="AB193" i="3" s="1"/>
  <c r="AC193" i="3" s="1"/>
  <c r="AD193" i="3" s="1"/>
  <c r="C194" i="3" s="1"/>
  <c r="D194" i="3" s="1"/>
  <c r="E194" i="3" s="1"/>
  <c r="F194" i="3" s="1"/>
  <c r="G194" i="3" s="1"/>
  <c r="H194" i="3" s="1"/>
  <c r="I194" i="3" s="1"/>
  <c r="J194" i="3" s="1"/>
  <c r="K194" i="3" s="1"/>
  <c r="L194" i="3" s="1"/>
  <c r="M194" i="3" s="1"/>
  <c r="N194" i="3" s="1"/>
  <c r="O194" i="3" s="1"/>
  <c r="P194" i="3" s="1"/>
  <c r="Q194" i="3" s="1"/>
  <c r="R194" i="3" s="1"/>
  <c r="S194" i="3" s="1"/>
  <c r="T194" i="3" s="1"/>
  <c r="U194" i="3" s="1"/>
  <c r="V194" i="3" s="1"/>
  <c r="W194" i="3" s="1"/>
  <c r="X194" i="3" s="1"/>
  <c r="Y194" i="3" s="1"/>
  <c r="Z194" i="3" s="1"/>
  <c r="AA194" i="3" s="1"/>
  <c r="AB194" i="3" s="1"/>
  <c r="AC194" i="3" s="1"/>
  <c r="AD194" i="3" s="1"/>
  <c r="C195" i="3" s="1"/>
  <c r="D195" i="3" s="1"/>
  <c r="E195" i="3" s="1"/>
  <c r="F195" i="3" s="1"/>
  <c r="G195" i="3" s="1"/>
  <c r="H195" i="3" s="1"/>
  <c r="I195" i="3" s="1"/>
  <c r="J195" i="3" s="1"/>
  <c r="K195" i="3" s="1"/>
  <c r="L195" i="3" s="1"/>
  <c r="M195" i="3" s="1"/>
  <c r="N195" i="3" s="1"/>
  <c r="O195" i="3" s="1"/>
  <c r="P195" i="3" s="1"/>
  <c r="Q195" i="3" s="1"/>
  <c r="R195" i="3" s="1"/>
  <c r="S195" i="3" s="1"/>
  <c r="T195" i="3" s="1"/>
  <c r="U195" i="3" s="1"/>
  <c r="V195" i="3" s="1"/>
  <c r="W195" i="3" s="1"/>
  <c r="X195" i="3" s="1"/>
  <c r="Y195" i="3" s="1"/>
  <c r="Z195" i="3" s="1"/>
  <c r="AA195" i="3" s="1"/>
  <c r="AB195" i="3" s="1"/>
  <c r="AC195" i="3" s="1"/>
  <c r="AD195" i="3" s="1"/>
  <c r="C196" i="3" s="1"/>
  <c r="AD130" i="3"/>
  <c r="AD129" i="3"/>
  <c r="D196" i="3" l="1"/>
  <c r="E196" i="3" l="1"/>
  <c r="F196" i="3" l="1"/>
  <c r="G196" i="3" l="1"/>
  <c r="H196" i="3" l="1"/>
  <c r="I196" i="3" l="1"/>
  <c r="J196" i="3" l="1"/>
  <c r="K196" i="3" l="1"/>
  <c r="L196" i="3" l="1"/>
  <c r="M196" i="3" l="1"/>
  <c r="N196" i="3" l="1"/>
  <c r="O196" i="3" l="1"/>
  <c r="P196" i="3" l="1"/>
  <c r="Q196" i="3" l="1"/>
  <c r="R196" i="3" l="1"/>
  <c r="S196" i="3" l="1"/>
  <c r="T196" i="3" l="1"/>
  <c r="U196" i="3" l="1"/>
  <c r="V196" i="3" l="1"/>
  <c r="W196" i="3" l="1"/>
  <c r="X196" i="3" l="1"/>
  <c r="Y196" i="3" l="1"/>
  <c r="Z196" i="3" l="1"/>
  <c r="AA196" i="3" l="1"/>
  <c r="AB196" i="3" l="1"/>
  <c r="AC196" i="3" l="1"/>
  <c r="AD196" i="3" l="1"/>
  <c r="C197" i="3" l="1"/>
  <c r="D197" i="3" s="1"/>
  <c r="E197" i="3" s="1"/>
  <c r="F197" i="3" s="1"/>
  <c r="G197" i="3" s="1"/>
  <c r="H197" i="3" s="1"/>
  <c r="I197" i="3" s="1"/>
  <c r="J197" i="3" s="1"/>
  <c r="K197" i="3" s="1"/>
  <c r="L197" i="3" s="1"/>
  <c r="M197" i="3" s="1"/>
  <c r="N197" i="3" s="1"/>
  <c r="O197" i="3" s="1"/>
  <c r="P197" i="3" s="1"/>
  <c r="Q197" i="3" s="1"/>
  <c r="R197" i="3" s="1"/>
  <c r="S197" i="3" s="1"/>
  <c r="T197" i="3" s="1"/>
  <c r="U197" i="3" s="1"/>
  <c r="V197" i="3" s="1"/>
  <c r="W197" i="3" s="1"/>
  <c r="X197" i="3" s="1"/>
  <c r="Y197" i="3" s="1"/>
  <c r="Z197" i="3" s="1"/>
  <c r="AA197" i="3" s="1"/>
  <c r="AB197" i="3" s="1"/>
  <c r="AC197" i="3" s="1"/>
  <c r="AD197" i="3" s="1"/>
  <c r="C198" i="3" s="1"/>
  <c r="D198" i="3" s="1"/>
  <c r="E198" i="3" s="1"/>
  <c r="F198" i="3" s="1"/>
  <c r="G198" i="3" s="1"/>
  <c r="H198" i="3" s="1"/>
  <c r="I198" i="3" s="1"/>
  <c r="J198" i="3" s="1"/>
  <c r="K198" i="3" s="1"/>
  <c r="L198" i="3" s="1"/>
  <c r="M198" i="3" s="1"/>
  <c r="N198" i="3" s="1"/>
  <c r="O198" i="3" s="1"/>
  <c r="P198" i="3" s="1"/>
  <c r="Q198" i="3" s="1"/>
  <c r="R198" i="3" s="1"/>
  <c r="S198" i="3" s="1"/>
  <c r="T198" i="3" s="1"/>
  <c r="U198" i="3" s="1"/>
  <c r="V198" i="3" s="1"/>
  <c r="W198" i="3" s="1"/>
  <c r="X198" i="3" s="1"/>
  <c r="Y198" i="3" s="1"/>
  <c r="Z198" i="3" s="1"/>
  <c r="AA198" i="3" s="1"/>
  <c r="AB198" i="3" s="1"/>
  <c r="AC198" i="3" s="1"/>
  <c r="AD198" i="3" s="1"/>
  <c r="AH25" i="11"/>
  <c r="AI25" i="11"/>
  <c r="AP26" i="11" s="1"/>
  <c r="AH26" i="11" l="1"/>
  <c r="AM26" i="11" s="1"/>
  <c r="AO26" i="11"/>
  <c r="AS26" i="11" s="1"/>
  <c r="AT26" i="11"/>
  <c r="AR26" i="11" l="1"/>
  <c r="AN26" i="11"/>
  <c r="AN25" i="11" s="1"/>
  <c r="AM25" i="11"/>
  <c r="AJ25" i="11" l="1"/>
  <c r="AJ27" i="11" l="1"/>
  <c r="F70" i="11" l="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H114" i="11"/>
  <c r="AH69" i="11" l="1"/>
  <c r="AO70" i="11" s="1"/>
  <c r="AS70" i="11" s="1"/>
  <c r="Y114" i="11"/>
  <c r="Q114" i="11"/>
  <c r="I114" i="11"/>
  <c r="AE114" i="11"/>
  <c r="AA114" i="11"/>
  <c r="W114" i="11"/>
  <c r="S114" i="11"/>
  <c r="O114" i="11"/>
  <c r="K114" i="11"/>
  <c r="G114" i="11"/>
  <c r="AG114" i="11"/>
  <c r="AC114" i="11"/>
  <c r="U114" i="11"/>
  <c r="M114" i="11"/>
  <c r="V158" i="11"/>
  <c r="AD114" i="11"/>
  <c r="Z114" i="11"/>
  <c r="V114" i="11"/>
  <c r="R114" i="11"/>
  <c r="N114" i="11"/>
  <c r="J114" i="11"/>
  <c r="F114" i="11"/>
  <c r="AF114" i="11"/>
  <c r="AB114" i="11"/>
  <c r="X114" i="11"/>
  <c r="T114" i="11"/>
  <c r="P114" i="11"/>
  <c r="L114" i="11"/>
  <c r="AD158" i="11"/>
  <c r="Z158" i="11"/>
  <c r="N158" i="11"/>
  <c r="J158" i="11"/>
  <c r="AG158" i="11"/>
  <c r="AC158" i="11"/>
  <c r="U158" i="11"/>
  <c r="Q158" i="11"/>
  <c r="M158" i="11"/>
  <c r="AI69" i="11"/>
  <c r="AP70" i="11" s="1"/>
  <c r="AT70" i="11" s="1"/>
  <c r="AH113" i="11" l="1"/>
  <c r="AO114" i="11" s="1"/>
  <c r="AS114" i="11" s="1"/>
  <c r="AI113" i="11"/>
  <c r="AP114" i="11" s="1"/>
  <c r="AT114" i="11" s="1"/>
  <c r="AH70" i="11"/>
  <c r="AM70" i="11" s="1"/>
  <c r="AM69" i="11" s="1"/>
  <c r="AR70" i="11"/>
  <c r="R158" i="11"/>
  <c r="Y158" i="11"/>
  <c r="F158" i="11"/>
  <c r="I158" i="11"/>
  <c r="H158" i="11"/>
  <c r="P158" i="11"/>
  <c r="X158" i="11"/>
  <c r="AF158" i="11"/>
  <c r="L158" i="11"/>
  <c r="T158" i="11"/>
  <c r="AB158" i="11"/>
  <c r="S158" i="11"/>
  <c r="G158" i="11"/>
  <c r="O158" i="11"/>
  <c r="W158" i="11"/>
  <c r="AE158" i="11"/>
  <c r="K158" i="11"/>
  <c r="AA158" i="11"/>
  <c r="AH114" i="11"/>
  <c r="AM114" i="11" s="1"/>
  <c r="AI157" i="11" l="1"/>
  <c r="AP158" i="11" s="1"/>
  <c r="AT158" i="11" s="1"/>
  <c r="AN70" i="11"/>
  <c r="AN69" i="11" s="1"/>
  <c r="AJ69" i="11" s="1"/>
  <c r="AH157" i="11"/>
  <c r="AO158" i="11" s="1"/>
  <c r="AS158" i="11" s="1"/>
  <c r="AR114" i="11"/>
  <c r="F202" i="11"/>
  <c r="L202" i="11"/>
  <c r="T202" i="11"/>
  <c r="AB202" i="11"/>
  <c r="H202" i="11"/>
  <c r="P202" i="11"/>
  <c r="X202" i="11"/>
  <c r="AF202" i="11"/>
  <c r="M202" i="11"/>
  <c r="AC202" i="11"/>
  <c r="I202" i="11"/>
  <c r="Q202" i="11"/>
  <c r="Y202" i="11"/>
  <c r="AG202" i="11"/>
  <c r="U202" i="11"/>
  <c r="AA202" i="11"/>
  <c r="K202" i="11"/>
  <c r="V202" i="11"/>
  <c r="S202" i="11"/>
  <c r="AD202" i="11"/>
  <c r="N202" i="11"/>
  <c r="AE202" i="11"/>
  <c r="O202" i="11"/>
  <c r="Z202" i="11"/>
  <c r="J202" i="11"/>
  <c r="W202" i="11"/>
  <c r="G202" i="11"/>
  <c r="R202" i="11"/>
  <c r="AM113" i="11"/>
  <c r="AN114" i="11"/>
  <c r="AN113" i="11" s="1"/>
  <c r="AJ113" i="11" s="1"/>
  <c r="AJ115" i="11" s="1"/>
  <c r="AH158" i="11"/>
  <c r="AM158" i="11" s="1"/>
  <c r="AR158" i="11" l="1"/>
  <c r="AH201" i="11"/>
  <c r="AO202" i="11" s="1"/>
  <c r="AS202" i="11" s="1"/>
  <c r="AI201" i="11"/>
  <c r="AP202" i="11" s="1"/>
  <c r="AT202" i="11" s="1"/>
  <c r="Q246" i="11"/>
  <c r="AG246" i="11"/>
  <c r="R246" i="11"/>
  <c r="G246" i="11"/>
  <c r="W246" i="11"/>
  <c r="H246" i="11"/>
  <c r="X246" i="11"/>
  <c r="Y246" i="11"/>
  <c r="J246" i="11"/>
  <c r="AE246" i="11"/>
  <c r="AF246" i="11"/>
  <c r="AC246" i="11"/>
  <c r="AD246" i="11"/>
  <c r="U246" i="11"/>
  <c r="F246" i="11"/>
  <c r="V246" i="11"/>
  <c r="K246" i="11"/>
  <c r="AA246" i="11"/>
  <c r="L246" i="11"/>
  <c r="AB246" i="11"/>
  <c r="I246" i="11"/>
  <c r="Z246" i="11"/>
  <c r="O246" i="11"/>
  <c r="P246" i="11"/>
  <c r="M246" i="11"/>
  <c r="N246" i="11"/>
  <c r="S246" i="11"/>
  <c r="T246" i="11"/>
  <c r="AH202" i="11"/>
  <c r="AM202" i="11" s="1"/>
  <c r="AM157" i="11"/>
  <c r="AN158" i="11"/>
  <c r="AN157" i="11" s="1"/>
  <c r="AJ157" i="11" s="1"/>
  <c r="AJ159" i="11" s="1"/>
  <c r="AJ71" i="11"/>
  <c r="AR202" i="11" l="1"/>
  <c r="AH245" i="11"/>
  <c r="AI245" i="11"/>
  <c r="AP246" i="11" s="1"/>
  <c r="AT246" i="11" s="1"/>
  <c r="AN202" i="11"/>
  <c r="AN201" i="11" s="1"/>
  <c r="AJ201" i="11" s="1"/>
  <c r="AJ203" i="11" s="1"/>
  <c r="AM201" i="11"/>
  <c r="F290" i="11"/>
  <c r="V290" i="11"/>
  <c r="K290" i="11"/>
  <c r="AA290" i="11"/>
  <c r="L290" i="11"/>
  <c r="AB290" i="11"/>
  <c r="Q290" i="11"/>
  <c r="AG290" i="11"/>
  <c r="S290" i="11"/>
  <c r="T290" i="11"/>
  <c r="Y290" i="11"/>
  <c r="R290" i="11"/>
  <c r="G290" i="11"/>
  <c r="W290" i="11"/>
  <c r="H290" i="11"/>
  <c r="X290" i="11"/>
  <c r="M290" i="11"/>
  <c r="AC290" i="11"/>
  <c r="J290" i="11"/>
  <c r="Z290" i="11"/>
  <c r="O290" i="11"/>
  <c r="AE290" i="11"/>
  <c r="P290" i="11"/>
  <c r="AF290" i="11"/>
  <c r="U290" i="11"/>
  <c r="N290" i="11"/>
  <c r="AD290" i="11"/>
  <c r="I290" i="11"/>
  <c r="AI289" i="11" l="1"/>
  <c r="AP290" i="11" s="1"/>
  <c r="AT290" i="11" s="1"/>
  <c r="AH289" i="11"/>
  <c r="K334" i="11"/>
  <c r="AA334" i="11"/>
  <c r="L334" i="11"/>
  <c r="AB334" i="11"/>
  <c r="Q334" i="11"/>
  <c r="AG334" i="11"/>
  <c r="R334" i="11"/>
  <c r="O334" i="11"/>
  <c r="AE334" i="11"/>
  <c r="P334" i="11"/>
  <c r="AF334" i="11"/>
  <c r="U334" i="11"/>
  <c r="F334" i="11"/>
  <c r="V334" i="11"/>
  <c r="W334" i="11"/>
  <c r="X334" i="11"/>
  <c r="AC334" i="11"/>
  <c r="N334" i="11"/>
  <c r="S334" i="11"/>
  <c r="T334" i="11"/>
  <c r="I334" i="11"/>
  <c r="Y334" i="11"/>
  <c r="J334" i="11"/>
  <c r="Z334" i="11"/>
  <c r="G334" i="11"/>
  <c r="H334" i="11"/>
  <c r="M334" i="11"/>
  <c r="AD334" i="11"/>
  <c r="AO246" i="11"/>
  <c r="AS246" i="11" s="1"/>
  <c r="AH246" i="11"/>
  <c r="AM246" i="11" s="1"/>
  <c r="AR246" i="11" l="1"/>
  <c r="M378" i="11"/>
  <c r="K378" i="11"/>
  <c r="J378" i="11"/>
  <c r="Z378" i="11"/>
  <c r="O378" i="11"/>
  <c r="AE378" i="11"/>
  <c r="AC378" i="11"/>
  <c r="AF378" i="11"/>
  <c r="AG378" i="11"/>
  <c r="R378" i="11"/>
  <c r="G378" i="11"/>
  <c r="P378" i="11"/>
  <c r="Q378" i="11"/>
  <c r="U378" i="11"/>
  <c r="AB378" i="11"/>
  <c r="N378" i="11"/>
  <c r="AD378" i="11"/>
  <c r="S378" i="11"/>
  <c r="H378" i="11"/>
  <c r="I378" i="11"/>
  <c r="L378" i="11"/>
  <c r="W378" i="11"/>
  <c r="T378" i="11"/>
  <c r="F378" i="11"/>
  <c r="V378" i="11"/>
  <c r="AA378" i="11"/>
  <c r="X378" i="11"/>
  <c r="Y378" i="11"/>
  <c r="AH333" i="11"/>
  <c r="AI333" i="11"/>
  <c r="AP334" i="11" s="1"/>
  <c r="AT334" i="11" s="1"/>
  <c r="AO290" i="11"/>
  <c r="AS290" i="11" s="1"/>
  <c r="AH290" i="11"/>
  <c r="AM290" i="11" s="1"/>
  <c r="AM245" i="11"/>
  <c r="AN246" i="11"/>
  <c r="AN245" i="11" s="1"/>
  <c r="AJ245" i="11" s="1"/>
  <c r="AJ247" i="11" s="1"/>
  <c r="AR290" i="11" l="1"/>
  <c r="K422" i="11"/>
  <c r="AB422" i="11"/>
  <c r="I422" i="11"/>
  <c r="O422" i="11"/>
  <c r="AE422" i="11"/>
  <c r="P422" i="11"/>
  <c r="AF422" i="11"/>
  <c r="M422" i="11"/>
  <c r="N422" i="11"/>
  <c r="Q422" i="11"/>
  <c r="G422" i="11"/>
  <c r="W422" i="11"/>
  <c r="H422" i="11"/>
  <c r="X422" i="11"/>
  <c r="AC422" i="11"/>
  <c r="AG422" i="11"/>
  <c r="AA422" i="11"/>
  <c r="L422" i="11"/>
  <c r="Z422" i="11"/>
  <c r="F422" i="11"/>
  <c r="S422" i="11"/>
  <c r="T422" i="11"/>
  <c r="J422" i="11"/>
  <c r="U422" i="11"/>
  <c r="V422" i="11"/>
  <c r="Y422" i="11"/>
  <c r="R422" i="11"/>
  <c r="AD422" i="11"/>
  <c r="AH334" i="11"/>
  <c r="AM334" i="11" s="1"/>
  <c r="AO334" i="11"/>
  <c r="AS334" i="11" s="1"/>
  <c r="AN290" i="11"/>
  <c r="AN289" i="11" s="1"/>
  <c r="AJ289" i="11" s="1"/>
  <c r="AJ291" i="11" s="1"/>
  <c r="AM289" i="11"/>
  <c r="AH377" i="11"/>
  <c r="AI377" i="11"/>
  <c r="AP378" i="11" s="1"/>
  <c r="AT378" i="11" s="1"/>
  <c r="AR334" i="11" l="1"/>
  <c r="AH421" i="11"/>
  <c r="AI421" i="11"/>
  <c r="AP422" i="11" s="1"/>
  <c r="AT422" i="11" s="1"/>
  <c r="AH378" i="11"/>
  <c r="AM378" i="11" s="1"/>
  <c r="AO378" i="11"/>
  <c r="AS378" i="11" s="1"/>
  <c r="AN334" i="11"/>
  <c r="AN333" i="11" s="1"/>
  <c r="AJ333" i="11" s="1"/>
  <c r="AJ335" i="11" s="1"/>
  <c r="AM333" i="11"/>
  <c r="O466" i="11"/>
  <c r="AE466" i="11"/>
  <c r="P466" i="11"/>
  <c r="AF466" i="11"/>
  <c r="U466" i="11"/>
  <c r="J466" i="11"/>
  <c r="Z466" i="11"/>
  <c r="I466" i="11"/>
  <c r="AD466" i="11"/>
  <c r="W466" i="11"/>
  <c r="X466" i="11"/>
  <c r="M466" i="11"/>
  <c r="R466" i="11"/>
  <c r="F466" i="11"/>
  <c r="G466" i="11"/>
  <c r="AC466" i="11"/>
  <c r="K466" i="11"/>
  <c r="AA466" i="11"/>
  <c r="L466" i="11"/>
  <c r="AB466" i="11"/>
  <c r="Q466" i="11"/>
  <c r="AG466" i="11"/>
  <c r="V466" i="11"/>
  <c r="H466" i="11"/>
  <c r="S466" i="11"/>
  <c r="T466" i="11"/>
  <c r="Y466" i="11"/>
  <c r="N466" i="11"/>
  <c r="AR378" i="11" l="1"/>
  <c r="H510" i="11"/>
  <c r="X510" i="11"/>
  <c r="M510" i="11"/>
  <c r="AC510" i="11"/>
  <c r="N510" i="11"/>
  <c r="AD510" i="11"/>
  <c r="S510" i="11"/>
  <c r="L510" i="11"/>
  <c r="AB510" i="11"/>
  <c r="Q510" i="11"/>
  <c r="R510" i="11"/>
  <c r="W510" i="11"/>
  <c r="P510" i="11"/>
  <c r="U510" i="11"/>
  <c r="V510" i="11"/>
  <c r="AA510" i="11"/>
  <c r="T510" i="11"/>
  <c r="I510" i="11"/>
  <c r="Y510" i="11"/>
  <c r="J510" i="11"/>
  <c r="Z510" i="11"/>
  <c r="O510" i="11"/>
  <c r="AE510" i="11"/>
  <c r="AG510" i="11"/>
  <c r="G510" i="11"/>
  <c r="AF510" i="11"/>
  <c r="F510" i="11"/>
  <c r="K510" i="11"/>
  <c r="AI465" i="11"/>
  <c r="AP466" i="11" s="1"/>
  <c r="AT466" i="11" s="1"/>
  <c r="AH465" i="11"/>
  <c r="AM377" i="11"/>
  <c r="AN378" i="11"/>
  <c r="AN377" i="11" s="1"/>
  <c r="AJ377" i="11" s="1"/>
  <c r="AJ379" i="11" s="1"/>
  <c r="AO422" i="11"/>
  <c r="AS422" i="11" s="1"/>
  <c r="AH422" i="11"/>
  <c r="AM422" i="11" s="1"/>
  <c r="AR422" i="11" l="1"/>
  <c r="AH509" i="11"/>
  <c r="AI509" i="11"/>
  <c r="AP510" i="11" s="1"/>
  <c r="AT510" i="11" s="1"/>
  <c r="AC554" i="11"/>
  <c r="S554" i="11"/>
  <c r="Q554" i="11"/>
  <c r="AG554" i="11"/>
  <c r="R554" i="11"/>
  <c r="G554" i="11"/>
  <c r="W554" i="11"/>
  <c r="H554" i="11"/>
  <c r="X554" i="11"/>
  <c r="U554" i="11"/>
  <c r="F554" i="11"/>
  <c r="V554" i="11"/>
  <c r="K554" i="11"/>
  <c r="AA554" i="11"/>
  <c r="L554" i="11"/>
  <c r="AB554" i="11"/>
  <c r="M554" i="11"/>
  <c r="N554" i="11"/>
  <c r="AD554" i="11"/>
  <c r="I554" i="11"/>
  <c r="Y554" i="11"/>
  <c r="J554" i="11"/>
  <c r="Z554" i="11"/>
  <c r="O554" i="11"/>
  <c r="AE554" i="11"/>
  <c r="P554" i="11"/>
  <c r="AF554" i="11"/>
  <c r="T554" i="11"/>
  <c r="AH466" i="11"/>
  <c r="AM466" i="11" s="1"/>
  <c r="AO466" i="11"/>
  <c r="AS466" i="11" s="1"/>
  <c r="AM421" i="11"/>
  <c r="AN422" i="11"/>
  <c r="AN421" i="11" s="1"/>
  <c r="AJ421" i="11" s="1"/>
  <c r="AJ423" i="11" s="1"/>
  <c r="AR466" i="11" l="1"/>
  <c r="AN466" i="11"/>
  <c r="AN465" i="11" s="1"/>
  <c r="AJ465" i="11" s="1"/>
  <c r="AJ467" i="11" s="1"/>
  <c r="AM465" i="11"/>
  <c r="AH553" i="11"/>
  <c r="AI553" i="11"/>
  <c r="AP554" i="11" s="1"/>
  <c r="AT554" i="11" s="1"/>
  <c r="F598" i="11"/>
  <c r="V598" i="11"/>
  <c r="K598" i="11"/>
  <c r="AA598" i="11"/>
  <c r="L598" i="11"/>
  <c r="AB598" i="11"/>
  <c r="Q598" i="11"/>
  <c r="AG598" i="11"/>
  <c r="J598" i="11"/>
  <c r="Z598" i="11"/>
  <c r="O598" i="11"/>
  <c r="AE598" i="11"/>
  <c r="P598" i="11"/>
  <c r="AF598" i="11"/>
  <c r="U598" i="11"/>
  <c r="R598" i="11"/>
  <c r="G598" i="11"/>
  <c r="W598" i="11"/>
  <c r="H598" i="11"/>
  <c r="X598" i="11"/>
  <c r="M598" i="11"/>
  <c r="AC598" i="11"/>
  <c r="N598" i="11"/>
  <c r="AD598" i="11"/>
  <c r="S598" i="11"/>
  <c r="T598" i="11"/>
  <c r="I598" i="11"/>
  <c r="Y598" i="11"/>
  <c r="AO510" i="11"/>
  <c r="AS510" i="11" s="1"/>
  <c r="AH510" i="11"/>
  <c r="AM510" i="11" s="1"/>
  <c r="AR510" i="11" l="1"/>
  <c r="AH554" i="11"/>
  <c r="AM554" i="11" s="1"/>
  <c r="AO554" i="11"/>
  <c r="AS554" i="11" s="1"/>
  <c r="AM509" i="11"/>
  <c r="AN510" i="11"/>
  <c r="AN509" i="11" s="1"/>
  <c r="AJ509" i="11" s="1"/>
  <c r="AJ511" i="11" s="1"/>
  <c r="F642" i="11"/>
  <c r="AF642" i="11"/>
  <c r="S642" i="11"/>
  <c r="T642" i="11"/>
  <c r="I642" i="11"/>
  <c r="Y642" i="11"/>
  <c r="J642" i="11"/>
  <c r="Z642" i="11"/>
  <c r="G642" i="11"/>
  <c r="W642" i="11"/>
  <c r="H642" i="11"/>
  <c r="X642" i="11"/>
  <c r="M642" i="11"/>
  <c r="AC642" i="11"/>
  <c r="N642" i="11"/>
  <c r="AD642" i="11"/>
  <c r="K642" i="11"/>
  <c r="AA642" i="11"/>
  <c r="L642" i="11"/>
  <c r="AB642" i="11"/>
  <c r="Q642" i="11"/>
  <c r="AG642" i="11"/>
  <c r="R642" i="11"/>
  <c r="O642" i="11"/>
  <c r="AE642" i="11"/>
  <c r="P642" i="11"/>
  <c r="U642" i="11"/>
  <c r="V642" i="11"/>
  <c r="AI597" i="11"/>
  <c r="AP598" i="11" s="1"/>
  <c r="AT598" i="11" s="1"/>
  <c r="AH597" i="11"/>
  <c r="AR554" i="11" l="1"/>
  <c r="T686" i="11"/>
  <c r="F686" i="11"/>
  <c r="V686" i="11"/>
  <c r="K686" i="11"/>
  <c r="AA686" i="11"/>
  <c r="I686" i="11"/>
  <c r="Q686" i="11"/>
  <c r="G686" i="11"/>
  <c r="AC686" i="11"/>
  <c r="H686" i="11"/>
  <c r="X686" i="11"/>
  <c r="J686" i="11"/>
  <c r="Z686" i="11"/>
  <c r="O686" i="11"/>
  <c r="AE686" i="11"/>
  <c r="Y686" i="11"/>
  <c r="AG686" i="11"/>
  <c r="L686" i="11"/>
  <c r="AB686" i="11"/>
  <c r="N686" i="11"/>
  <c r="AD686" i="11"/>
  <c r="S686" i="11"/>
  <c r="M686" i="11"/>
  <c r="P686" i="11"/>
  <c r="AF686" i="11"/>
  <c r="W686" i="11"/>
  <c r="U686" i="11"/>
  <c r="R686" i="11"/>
  <c r="AO598" i="11"/>
  <c r="AS598" i="11" s="1"/>
  <c r="AH598" i="11"/>
  <c r="AM598" i="11" s="1"/>
  <c r="AI641" i="11"/>
  <c r="AP642" i="11" s="1"/>
  <c r="AT642" i="11" s="1"/>
  <c r="AH641" i="11"/>
  <c r="AN554" i="11"/>
  <c r="AN553" i="11" s="1"/>
  <c r="AJ553" i="11" s="1"/>
  <c r="AJ555" i="11" s="1"/>
  <c r="AM553" i="11"/>
  <c r="AR598" i="11" l="1"/>
  <c r="AN598" i="11"/>
  <c r="AN597" i="11" s="1"/>
  <c r="AJ597" i="11" s="1"/>
  <c r="AJ599" i="11" s="1"/>
  <c r="AM597" i="11"/>
  <c r="U730" i="11"/>
  <c r="G730" i="11"/>
  <c r="W730" i="11"/>
  <c r="H730" i="11"/>
  <c r="X730" i="11"/>
  <c r="Z730" i="11"/>
  <c r="F730" i="11"/>
  <c r="AD730" i="11"/>
  <c r="M730" i="11"/>
  <c r="AC730" i="11"/>
  <c r="O730" i="11"/>
  <c r="AE730" i="11"/>
  <c r="P730" i="11"/>
  <c r="AF730" i="11"/>
  <c r="Q730" i="11"/>
  <c r="AG730" i="11"/>
  <c r="S730" i="11"/>
  <c r="T730" i="11"/>
  <c r="J730" i="11"/>
  <c r="R730" i="11"/>
  <c r="I730" i="11"/>
  <c r="Y730" i="11"/>
  <c r="K730" i="11"/>
  <c r="AA730" i="11"/>
  <c r="L730" i="11"/>
  <c r="AB730" i="11"/>
  <c r="N730" i="11"/>
  <c r="V730" i="11"/>
  <c r="AH685" i="11"/>
  <c r="AI685" i="11"/>
  <c r="AP686" i="11" s="1"/>
  <c r="AT686" i="11" s="1"/>
  <c r="AH642" i="11"/>
  <c r="AM642" i="11" s="1"/>
  <c r="AO642" i="11"/>
  <c r="AS642" i="11" s="1"/>
  <c r="AR642" i="11" l="1"/>
  <c r="AO686" i="11"/>
  <c r="AS686" i="11" s="1"/>
  <c r="AH686" i="11"/>
  <c r="AM686" i="11" s="1"/>
  <c r="I774" i="11"/>
  <c r="Y774" i="11"/>
  <c r="J774" i="11"/>
  <c r="Z774" i="11"/>
  <c r="O774" i="11"/>
  <c r="AE774" i="11"/>
  <c r="P774" i="11"/>
  <c r="AF774" i="11"/>
  <c r="Q774" i="11"/>
  <c r="AG774" i="11"/>
  <c r="R774" i="11"/>
  <c r="G774" i="11"/>
  <c r="W774" i="11"/>
  <c r="H774" i="11"/>
  <c r="X774" i="11"/>
  <c r="M774" i="11"/>
  <c r="AC774" i="11"/>
  <c r="N774" i="11"/>
  <c r="AD774" i="11"/>
  <c r="S774" i="11"/>
  <c r="T774" i="11"/>
  <c r="U774" i="11"/>
  <c r="F774" i="11"/>
  <c r="V774" i="11"/>
  <c r="K774" i="11"/>
  <c r="AA774" i="11"/>
  <c r="L774" i="11"/>
  <c r="AB774" i="11"/>
  <c r="AM641" i="11"/>
  <c r="AN642" i="11"/>
  <c r="AN641" i="11" s="1"/>
  <c r="AJ641" i="11" s="1"/>
  <c r="AJ643" i="11" s="1"/>
  <c r="AI729" i="11"/>
  <c r="AP730" i="11" s="1"/>
  <c r="AT730" i="11" s="1"/>
  <c r="AH729" i="11"/>
  <c r="AR686" i="11" l="1"/>
  <c r="AO730" i="11"/>
  <c r="AS730" i="11" s="1"/>
  <c r="AH730" i="11"/>
  <c r="AM730" i="11" s="1"/>
  <c r="N818" i="11"/>
  <c r="AD818" i="11"/>
  <c r="S818" i="11"/>
  <c r="T818" i="11"/>
  <c r="I818" i="11"/>
  <c r="Y818" i="11"/>
  <c r="R818" i="11"/>
  <c r="G818" i="11"/>
  <c r="W818" i="11"/>
  <c r="H818" i="11"/>
  <c r="X818" i="11"/>
  <c r="M818" i="11"/>
  <c r="AC818" i="11"/>
  <c r="F818" i="11"/>
  <c r="V818" i="11"/>
  <c r="K818" i="11"/>
  <c r="AA818" i="11"/>
  <c r="L818" i="11"/>
  <c r="AB818" i="11"/>
  <c r="Q818" i="11"/>
  <c r="AG818" i="11"/>
  <c r="J818" i="11"/>
  <c r="Z818" i="11"/>
  <c r="O818" i="11"/>
  <c r="AE818" i="11"/>
  <c r="P818" i="11"/>
  <c r="AF818" i="11"/>
  <c r="U818" i="11"/>
  <c r="AI773" i="11"/>
  <c r="AP774" i="11" s="1"/>
  <c r="AT774" i="11" s="1"/>
  <c r="AH773" i="11"/>
  <c r="AM685" i="11"/>
  <c r="AN686" i="11"/>
  <c r="AN685" i="11" s="1"/>
  <c r="AJ685" i="11" s="1"/>
  <c r="AJ687" i="11" s="1"/>
  <c r="AR730" i="11" l="1"/>
  <c r="K862" i="11"/>
  <c r="AA862" i="11"/>
  <c r="J862" i="11"/>
  <c r="Z862" i="11"/>
  <c r="T862" i="11"/>
  <c r="I862" i="11"/>
  <c r="AC862" i="11"/>
  <c r="G862" i="11"/>
  <c r="W862" i="11"/>
  <c r="F862" i="11"/>
  <c r="V862" i="11"/>
  <c r="P862" i="11"/>
  <c r="AF862" i="11"/>
  <c r="Y862" i="11"/>
  <c r="O862" i="11"/>
  <c r="AE862" i="11"/>
  <c r="N862" i="11"/>
  <c r="H862" i="11"/>
  <c r="X862" i="11"/>
  <c r="M862" i="11"/>
  <c r="AG862" i="11"/>
  <c r="S862" i="11"/>
  <c r="Q862" i="11"/>
  <c r="R862" i="11"/>
  <c r="L862" i="11"/>
  <c r="AB862" i="11"/>
  <c r="U862" i="11"/>
  <c r="AD862" i="11"/>
  <c r="AN730" i="11"/>
  <c r="AN729" i="11" s="1"/>
  <c r="AJ729" i="11" s="1"/>
  <c r="AJ731" i="11" s="1"/>
  <c r="AM729" i="11"/>
  <c r="AH774" i="11"/>
  <c r="AM774" i="11" s="1"/>
  <c r="AO774" i="11"/>
  <c r="AS774" i="11" s="1"/>
  <c r="AH817" i="11"/>
  <c r="AI817" i="11"/>
  <c r="AP818" i="11" s="1"/>
  <c r="AT818" i="11" s="1"/>
  <c r="AR774" i="11" l="1"/>
  <c r="AO818" i="11"/>
  <c r="AS818" i="11" s="1"/>
  <c r="AH818" i="11"/>
  <c r="AM818" i="11" s="1"/>
  <c r="AM773" i="11"/>
  <c r="AN774" i="11"/>
  <c r="AN773" i="11" s="1"/>
  <c r="AJ773" i="11" s="1"/>
  <c r="AJ775" i="11" s="1"/>
  <c r="AH861" i="11"/>
  <c r="AI861" i="11"/>
  <c r="AP862" i="11" s="1"/>
  <c r="AT862" i="11" s="1"/>
  <c r="AR818" i="11" l="1"/>
  <c r="AM817" i="11"/>
  <c r="AN818" i="11"/>
  <c r="AN817" i="11" s="1"/>
  <c r="AJ817" i="11" s="1"/>
  <c r="AJ819" i="11" s="1"/>
  <c r="AO862" i="11"/>
  <c r="AS862" i="11" s="1"/>
  <c r="AH862" i="11"/>
  <c r="AM862" i="11" s="1"/>
  <c r="AR862" i="11" l="1"/>
  <c r="AM861" i="11"/>
  <c r="AN862" i="11"/>
  <c r="AN861" i="11" s="1"/>
  <c r="AJ861" i="11" s="1"/>
  <c r="AM902" i="11"/>
  <c r="AU862" i="11" l="1"/>
  <c r="AU901" i="11" s="1"/>
  <c r="AR901" i="11"/>
  <c r="AJ863" i="11"/>
  <c r="AJ921" i="11"/>
  <c r="AJ922" i="11"/>
  <c r="AC15" i="11" l="1"/>
  <c r="AC14" i="11" s="1"/>
  <c r="AC13" i="11" l="1"/>
</calcChain>
</file>

<file path=xl/sharedStrings.xml><?xml version="1.0" encoding="utf-8"?>
<sst xmlns="http://schemas.openxmlformats.org/spreadsheetml/2006/main" count="7703" uniqueCount="190">
  <si>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</si>
  <si>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</si>
  <si>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</si>
  <si>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</si>
  <si>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</si>
  <si>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</si>
  <si>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日付</t>
    <rPh sb="0" eb="2">
      <t>ヒヅケ</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</si>
  <si>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</si>
  <si>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</si>
  <si>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</si>
  <si>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</si>
  <si>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対象日数</t>
    <rPh sb="0" eb="2">
      <t>タイショウ</t>
    </rPh>
    <rPh sb="2" eb="4">
      <t>ニッスウ</t>
    </rPh>
    <phoneticPr fontId="1"/>
  </si>
  <si>
    <t>休暇予定日数</t>
    <rPh sb="0" eb="2">
      <t>キュウカ</t>
    </rPh>
    <rPh sb="2" eb="4">
      <t>ヨテイ</t>
    </rPh>
    <rPh sb="4" eb="6">
      <t>ニッスウ</t>
    </rPh>
    <phoneticPr fontId="1"/>
  </si>
  <si>
    <t>休暇取得日数</t>
    <rPh sb="0" eb="2">
      <t>キュウカ</t>
    </rPh>
    <rPh sb="2" eb="4">
      <t>シュトク</t>
    </rPh>
    <rPh sb="4" eb="6">
      <t>ニッスウ</t>
    </rPh>
    <phoneticPr fontId="1"/>
  </si>
  <si>
    <t>未達成</t>
    <rPh sb="0" eb="3">
      <t>ミタッセイ</t>
    </rPh>
    <phoneticPr fontId="1"/>
  </si>
  <si>
    <t>：</t>
    <phoneticPr fontId="1"/>
  </si>
  <si>
    <t>～</t>
    <phoneticPr fontId="1"/>
  </si>
  <si>
    <t>（</t>
    <phoneticPr fontId="1"/>
  </si>
  <si>
    <t>）</t>
    <phoneticPr fontId="1"/>
  </si>
  <si>
    <t>休日</t>
    <rPh sb="0" eb="2">
      <t>キュウジツ</t>
    </rPh>
    <phoneticPr fontId="1"/>
  </si>
  <si>
    <t>，</t>
    <phoneticPr fontId="1"/>
  </si>
  <si>
    <t>工期　 ：</t>
    <rPh sb="0" eb="2">
      <t>コウキ</t>
    </rPh>
    <phoneticPr fontId="1"/>
  </si>
  <si>
    <t>日付</t>
    <rPh sb="0" eb="2">
      <t>ヒヅケ</t>
    </rPh>
    <phoneticPr fontId="4"/>
  </si>
  <si>
    <t>曜日</t>
    <rPh sb="0" eb="2">
      <t>ヨウビ</t>
    </rPh>
    <phoneticPr fontId="4"/>
  </si>
  <si>
    <t>名称</t>
    <rPh sb="0" eb="2">
      <t>メイショウ</t>
    </rPh>
    <phoneticPr fontId="4"/>
  </si>
  <si>
    <t>元日</t>
  </si>
  <si>
    <t>成人の日</t>
  </si>
  <si>
    <t>建国記念の日</t>
  </si>
  <si>
    <t>天皇誕生日</t>
    <rPh sb="0" eb="2">
      <t>テンノウ</t>
    </rPh>
    <rPh sb="2" eb="5">
      <t>タンジョウビ</t>
    </rPh>
    <phoneticPr fontId="3"/>
  </si>
  <si>
    <t>春分の日</t>
  </si>
  <si>
    <t>昭和の日</t>
  </si>
  <si>
    <t>憲法記念日</t>
  </si>
  <si>
    <t>みどりの日</t>
  </si>
  <si>
    <t>こどもの日</t>
  </si>
  <si>
    <t>海の日</t>
  </si>
  <si>
    <t>スポーツの日</t>
    <rPh sb="5" eb="6">
      <t>ヒ</t>
    </rPh>
    <phoneticPr fontId="4"/>
  </si>
  <si>
    <t>敬老の日</t>
  </si>
  <si>
    <t>秋分の日</t>
  </si>
  <si>
    <t>文化の日</t>
  </si>
  <si>
    <t>勤労感謝の日</t>
  </si>
  <si>
    <t>山の日</t>
  </si>
  <si>
    <t>振替休日</t>
    <rPh sb="0" eb="2">
      <t>フリカエ</t>
    </rPh>
    <rPh sb="2" eb="4">
      <t>キュウジツ</t>
    </rPh>
    <phoneticPr fontId="1"/>
  </si>
  <si>
    <t>　2022年の祝日一覧</t>
    <rPh sb="5" eb="6">
      <t>ネン</t>
    </rPh>
    <rPh sb="7" eb="9">
      <t>シュクジツ</t>
    </rPh>
    <rPh sb="9" eb="11">
      <t>イチラン</t>
    </rPh>
    <phoneticPr fontId="1"/>
  </si>
  <si>
    <t>　2023年の祝日一覧</t>
    <rPh sb="5" eb="6">
      <t>ネン</t>
    </rPh>
    <rPh sb="7" eb="9">
      <t>シュクジツ</t>
    </rPh>
    <rPh sb="9" eb="11">
      <t>イチラン</t>
    </rPh>
    <phoneticPr fontId="1"/>
  </si>
  <si>
    <t>(４週８休)</t>
    <phoneticPr fontId="1"/>
  </si>
  <si>
    <t>対象日数</t>
    <rPh sb="0" eb="2">
      <t>タイショウ</t>
    </rPh>
    <rPh sb="2" eb="4">
      <t>ニッスウ</t>
    </rPh>
    <phoneticPr fontId="1"/>
  </si>
  <si>
    <t>休暇日数</t>
    <rPh sb="0" eb="2">
      <t>キュウカ</t>
    </rPh>
    <rPh sb="2" eb="4">
      <t>ニッスウ</t>
    </rPh>
    <phoneticPr fontId="1"/>
  </si>
  <si>
    <t>率</t>
    <rPh sb="0" eb="1">
      <t>リツ</t>
    </rPh>
    <phoneticPr fontId="1"/>
  </si>
  <si>
    <t>28.5%以上</t>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</si>
  <si>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</si>
  <si>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</si>
  <si>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</si>
  <si>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</si>
  <si>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</si>
  <si>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ツチ</t>
    </rPh>
    <phoneticPr fontId="1"/>
  </si>
  <si>
    <t>日</t>
    <rPh sb="0" eb="1">
      <t>ニチ</t>
    </rPh>
    <phoneticPr fontId="1"/>
  </si>
  <si>
    <t>　2024年の祝日一覧</t>
    <rPh sb="5" eb="6">
      <t>ネン</t>
    </rPh>
    <rPh sb="7" eb="9">
      <t>シュクジツ</t>
    </rPh>
    <rPh sb="9" eb="11">
      <t>イチラン</t>
    </rPh>
    <phoneticPr fontId="1"/>
  </si>
  <si>
    <t>　2025年の祝日一覧</t>
    <rPh sb="5" eb="6">
      <t>ネン</t>
    </rPh>
    <rPh sb="7" eb="9">
      <t>シュクジツ</t>
    </rPh>
    <rPh sb="9" eb="11">
      <t>イチラン</t>
    </rPh>
    <phoneticPr fontId="1"/>
  </si>
  <si>
    <t>　2026年の祝日一覧</t>
    <rPh sb="5" eb="6">
      <t>ネン</t>
    </rPh>
    <rPh sb="7" eb="9">
      <t>シュクジツ</t>
    </rPh>
    <rPh sb="9" eb="11">
      <t>イチラン</t>
    </rPh>
    <phoneticPr fontId="1"/>
  </si>
  <si>
    <t>国民の休日</t>
    <rPh sb="0" eb="2">
      <t>コクミン</t>
    </rPh>
    <rPh sb="3" eb="5">
      <t>キュウジツ</t>
    </rPh>
    <phoneticPr fontId="1"/>
  </si>
  <si>
    <t>秋分の日</t>
    <phoneticPr fontId="1"/>
  </si>
  <si>
    <t>作業日</t>
    <rPh sb="0" eb="3">
      <t>サギョウビ</t>
    </rPh>
    <phoneticPr fontId="1"/>
  </si>
  <si>
    <t>１期間目</t>
    <rPh sb="1" eb="3">
      <t>キカン</t>
    </rPh>
    <rPh sb="3" eb="4">
      <t>メ</t>
    </rPh>
    <phoneticPr fontId="1"/>
  </si>
  <si>
    <t>２期間目</t>
    <rPh sb="1" eb="3">
      <t>キカン</t>
    </rPh>
    <rPh sb="3" eb="4">
      <t>メ</t>
    </rPh>
    <phoneticPr fontId="1"/>
  </si>
  <si>
    <t>３期間目</t>
    <rPh sb="1" eb="3">
      <t>キカン</t>
    </rPh>
    <rPh sb="3" eb="4">
      <t>メ</t>
    </rPh>
    <phoneticPr fontId="1"/>
  </si>
  <si>
    <t>４期間目</t>
    <rPh sb="1" eb="3">
      <t>キカン</t>
    </rPh>
    <rPh sb="3" eb="4">
      <t>メ</t>
    </rPh>
    <phoneticPr fontId="1"/>
  </si>
  <si>
    <t>５期間目</t>
    <rPh sb="1" eb="3">
      <t>キカン</t>
    </rPh>
    <rPh sb="3" eb="4">
      <t>メ</t>
    </rPh>
    <phoneticPr fontId="1"/>
  </si>
  <si>
    <t>６期間目</t>
    <rPh sb="1" eb="3">
      <t>キカン</t>
    </rPh>
    <rPh sb="3" eb="4">
      <t>メ</t>
    </rPh>
    <phoneticPr fontId="1"/>
  </si>
  <si>
    <t>７期間目</t>
    <rPh sb="1" eb="3">
      <t>キカン</t>
    </rPh>
    <rPh sb="3" eb="4">
      <t>メ</t>
    </rPh>
    <phoneticPr fontId="1"/>
  </si>
  <si>
    <t>８期間目</t>
    <rPh sb="1" eb="3">
      <t>キカン</t>
    </rPh>
    <rPh sb="3" eb="4">
      <t>メ</t>
    </rPh>
    <phoneticPr fontId="1"/>
  </si>
  <si>
    <t>９期間目</t>
    <rPh sb="1" eb="3">
      <t>キカン</t>
    </rPh>
    <rPh sb="3" eb="4">
      <t>メ</t>
    </rPh>
    <phoneticPr fontId="1"/>
  </si>
  <si>
    <t>１０期間目</t>
    <rPh sb="2" eb="4">
      <t>キカン</t>
    </rPh>
    <rPh sb="4" eb="5">
      <t>メ</t>
    </rPh>
    <phoneticPr fontId="1"/>
  </si>
  <si>
    <t>１１期間目</t>
    <rPh sb="2" eb="4">
      <t>キカン</t>
    </rPh>
    <rPh sb="4" eb="5">
      <t>メ</t>
    </rPh>
    <phoneticPr fontId="1"/>
  </si>
  <si>
    <t>１２期間目</t>
    <rPh sb="2" eb="4">
      <t>キカン</t>
    </rPh>
    <rPh sb="4" eb="5">
      <t>メ</t>
    </rPh>
    <phoneticPr fontId="1"/>
  </si>
  <si>
    <t>１３期間目</t>
    <rPh sb="2" eb="4">
      <t>キカン</t>
    </rPh>
    <rPh sb="4" eb="5">
      <t>メ</t>
    </rPh>
    <phoneticPr fontId="1"/>
  </si>
  <si>
    <t>１４期間目</t>
    <rPh sb="2" eb="4">
      <t>キカン</t>
    </rPh>
    <rPh sb="4" eb="5">
      <t>メ</t>
    </rPh>
    <phoneticPr fontId="1"/>
  </si>
  <si>
    <t>１５期間目</t>
    <rPh sb="2" eb="4">
      <t>キカン</t>
    </rPh>
    <rPh sb="4" eb="5">
      <t>メ</t>
    </rPh>
    <phoneticPr fontId="1"/>
  </si>
  <si>
    <t>１６期間目</t>
    <rPh sb="2" eb="4">
      <t>キカン</t>
    </rPh>
    <rPh sb="4" eb="5">
      <t>メ</t>
    </rPh>
    <phoneticPr fontId="1"/>
  </si>
  <si>
    <t>１７期間目</t>
    <rPh sb="2" eb="4">
      <t>キカン</t>
    </rPh>
    <rPh sb="4" eb="5">
      <t>メ</t>
    </rPh>
    <phoneticPr fontId="1"/>
  </si>
  <si>
    <t>１８期間目</t>
    <rPh sb="2" eb="4">
      <t>キカン</t>
    </rPh>
    <rPh sb="4" eb="5">
      <t>メ</t>
    </rPh>
    <phoneticPr fontId="1"/>
  </si>
  <si>
    <t>１９期間目</t>
    <rPh sb="2" eb="4">
      <t>キカン</t>
    </rPh>
    <rPh sb="4" eb="5">
      <t>メ</t>
    </rPh>
    <phoneticPr fontId="1"/>
  </si>
  <si>
    <t>２０期間目</t>
    <rPh sb="2" eb="4">
      <t>キカン</t>
    </rPh>
    <rPh sb="4" eb="5">
      <t>メ</t>
    </rPh>
    <phoneticPr fontId="1"/>
  </si>
  <si>
    <t>達成</t>
    <rPh sb="0" eb="2">
      <t>タッセイ</t>
    </rPh>
    <phoneticPr fontId="1"/>
  </si>
  <si>
    <t>対象外</t>
    <rPh sb="0" eb="2">
      <t>タイショウ</t>
    </rPh>
    <rPh sb="2" eb="3">
      <t>ガイ</t>
    </rPh>
    <phoneticPr fontId="1"/>
  </si>
  <si>
    <t>単位期間判定</t>
    <rPh sb="0" eb="2">
      <t>タンイ</t>
    </rPh>
    <rPh sb="2" eb="4">
      <t>キカン</t>
    </rPh>
    <rPh sb="4" eb="6">
      <t>ハンテイ</t>
    </rPh>
    <phoneticPr fontId="1"/>
  </si>
  <si>
    <t>現場着手日：</t>
    <rPh sb="0" eb="2">
      <t>ゲンバ</t>
    </rPh>
    <rPh sb="2" eb="4">
      <t>チャクシュ</t>
    </rPh>
    <rPh sb="4" eb="5">
      <t>ビ</t>
    </rPh>
    <phoneticPr fontId="1"/>
  </si>
  <si>
    <t>現場完了日：</t>
    <rPh sb="0" eb="2">
      <t>ゲンバ</t>
    </rPh>
    <rPh sb="2" eb="4">
      <t>カンリョウ</t>
    </rPh>
    <rPh sb="4" eb="5">
      <t>ビ</t>
    </rPh>
    <phoneticPr fontId="1"/>
  </si>
  <si>
    <t>作業</t>
    <rPh sb="0" eb="2">
      <t>サギョウ</t>
    </rPh>
    <phoneticPr fontId="1"/>
  </si>
  <si>
    <t>正月</t>
    <rPh sb="0" eb="2">
      <t>ショウガツ</t>
    </rPh>
    <phoneticPr fontId="1"/>
  </si>
  <si>
    <t>中止</t>
    <rPh sb="0" eb="2">
      <t>チュウシ</t>
    </rPh>
    <phoneticPr fontId="1"/>
  </si>
  <si>
    <t>入力凡例</t>
    <rPh sb="0" eb="2">
      <t>ニュウリョク</t>
    </rPh>
    <rPh sb="2" eb="4">
      <t>ハンレイ</t>
    </rPh>
    <phoneticPr fontId="1"/>
  </si>
  <si>
    <t>作業日・休日</t>
    <rPh sb="0" eb="3">
      <t>サギョウビ</t>
    </rPh>
    <rPh sb="4" eb="6">
      <t>キュウジツ</t>
    </rPh>
    <phoneticPr fontId="1"/>
  </si>
  <si>
    <t>週休2日の対象外</t>
    <rPh sb="0" eb="1">
      <t>シュウ</t>
    </rPh>
    <rPh sb="1" eb="2">
      <t>キュウ</t>
    </rPh>
    <rPh sb="3" eb="4">
      <t>ヒ</t>
    </rPh>
    <rPh sb="5" eb="7">
      <t>タイショウ</t>
    </rPh>
    <rPh sb="7" eb="8">
      <t>ガイ</t>
    </rPh>
    <phoneticPr fontId="1"/>
  </si>
  <si>
    <t>夏季休暇（3日間）</t>
    <rPh sb="0" eb="2">
      <t>カキ</t>
    </rPh>
    <rPh sb="2" eb="4">
      <t>キュウカ</t>
    </rPh>
    <rPh sb="6" eb="7">
      <t>ヒ</t>
    </rPh>
    <rPh sb="7" eb="8">
      <t>アイダ</t>
    </rPh>
    <phoneticPr fontId="1"/>
  </si>
  <si>
    <t>年末年始休暇（6日間）</t>
    <rPh sb="0" eb="2">
      <t>ネンマツ</t>
    </rPh>
    <rPh sb="2" eb="4">
      <t>ネンシ</t>
    </rPh>
    <rPh sb="4" eb="6">
      <t>キュウカ</t>
    </rPh>
    <rPh sb="8" eb="9">
      <t>ヒ</t>
    </rPh>
    <rPh sb="9" eb="10">
      <t>アイダ</t>
    </rPh>
    <phoneticPr fontId="1"/>
  </si>
  <si>
    <t>工場製作のみを実施している期間,</t>
    <rPh sb="0" eb="2">
      <t>コウジョウ</t>
    </rPh>
    <rPh sb="2" eb="4">
      <t>セイサク</t>
    </rPh>
    <rPh sb="7" eb="9">
      <t>ジッシ</t>
    </rPh>
    <rPh sb="13" eb="15">
      <t>キカン</t>
    </rPh>
    <phoneticPr fontId="1"/>
  </si>
  <si>
    <t>一時中止している期間等</t>
    <rPh sb="0" eb="2">
      <t>イチジ</t>
    </rPh>
    <rPh sb="2" eb="4">
      <t>チュウシ</t>
    </rPh>
    <rPh sb="8" eb="10">
      <t>キカン</t>
    </rPh>
    <rPh sb="10" eb="11">
      <t>ナド</t>
    </rPh>
    <phoneticPr fontId="1"/>
  </si>
  <si>
    <t>〇〇建設工事</t>
    <phoneticPr fontId="1"/>
  </si>
  <si>
    <t>工事名 ：</t>
    <rPh sb="0" eb="2">
      <t>コウジ</t>
    </rPh>
    <rPh sb="2" eb="3">
      <t>メイ</t>
    </rPh>
    <phoneticPr fontId="1"/>
  </si>
  <si>
    <t>夏休</t>
    <rPh sb="0" eb="2">
      <t>ナツヤス</t>
    </rPh>
    <phoneticPr fontId="1"/>
  </si>
  <si>
    <t>下記のとおり計画工程表（４週８休）を作成しましたので提出します。</t>
    <rPh sb="0" eb="2">
      <t>カキ</t>
    </rPh>
    <rPh sb="6" eb="8">
      <t>ケイカク</t>
    </rPh>
    <rPh sb="8" eb="11">
      <t>コウテイヒョウ</t>
    </rPh>
    <rPh sb="13" eb="14">
      <t>シュウ</t>
    </rPh>
    <rPh sb="15" eb="16">
      <t>キュウ</t>
    </rPh>
    <rPh sb="18" eb="20">
      <t>サクセイ</t>
    </rPh>
    <rPh sb="26" eb="28">
      <t>テイシュツ</t>
    </rPh>
    <phoneticPr fontId="1"/>
  </si>
  <si>
    <t>下記のとおり計画工程表（月単位の４週８休）を作成しましたので提出します。</t>
    <rPh sb="6" eb="8">
      <t>ケイカク</t>
    </rPh>
    <rPh sb="8" eb="11">
      <t>コウテイヒョウ</t>
    </rPh>
    <rPh sb="12" eb="13">
      <t>ツキ</t>
    </rPh>
    <rPh sb="13" eb="15">
      <t>タンイ</t>
    </rPh>
    <rPh sb="17" eb="18">
      <t>シュウ</t>
    </rPh>
    <rPh sb="19" eb="20">
      <t>キュウ</t>
    </rPh>
    <phoneticPr fontId="1"/>
  </si>
  <si>
    <t>本工事を週休２日工事（４週８休）として，下記のとおり実施しましたので報告します。</t>
    <rPh sb="0" eb="3">
      <t>ホンコウジ</t>
    </rPh>
    <rPh sb="4" eb="6">
      <t>シュウキュウ</t>
    </rPh>
    <rPh sb="7" eb="8">
      <t>ヒ</t>
    </rPh>
    <rPh sb="8" eb="10">
      <t>コウジ</t>
    </rPh>
    <rPh sb="12" eb="13">
      <t>シュウ</t>
    </rPh>
    <rPh sb="14" eb="15">
      <t>キュウ</t>
    </rPh>
    <phoneticPr fontId="1"/>
  </si>
  <si>
    <t>本工事を週休２日工事（月単位の４週８休）として，下記のとおり実施しましたので報告します。</t>
    <rPh sb="0" eb="3">
      <t>ホンコウジ</t>
    </rPh>
    <rPh sb="4" eb="6">
      <t>シュウキュウ</t>
    </rPh>
    <rPh sb="7" eb="8">
      <t>ヒ</t>
    </rPh>
    <rPh sb="8" eb="10">
      <t>コウジ</t>
    </rPh>
    <rPh sb="11" eb="12">
      <t>ツキ</t>
    </rPh>
    <rPh sb="12" eb="14">
      <t>タンイ</t>
    </rPh>
    <rPh sb="16" eb="17">
      <t>シュウ</t>
    </rPh>
    <rPh sb="18" eb="19">
      <t>キュウ</t>
    </rPh>
    <phoneticPr fontId="1"/>
  </si>
  <si>
    <t>休暇不足</t>
    <rPh sb="0" eb="2">
      <t>キュウカ</t>
    </rPh>
    <rPh sb="2" eb="4">
      <t>ブソク</t>
    </rPh>
    <phoneticPr fontId="1"/>
  </si>
  <si>
    <t>クリア</t>
    <phoneticPr fontId="1"/>
  </si>
  <si>
    <t>計画・実施工程表（参考様式-4）</t>
    <rPh sb="0" eb="2">
      <t>ケイカク</t>
    </rPh>
    <rPh sb="3" eb="5">
      <t>ジッシ</t>
    </rPh>
    <rPh sb="5" eb="8">
      <t>コウテイヒョウ</t>
    </rPh>
    <rPh sb="9" eb="11">
      <t>サンコウ</t>
    </rPh>
    <rPh sb="11" eb="13">
      <t>ヨウシキ</t>
    </rPh>
    <phoneticPr fontId="1"/>
  </si>
  <si>
    <t>作業期間内閉所率</t>
    <rPh sb="0" eb="2">
      <t>サギョウ</t>
    </rPh>
    <rPh sb="2" eb="4">
      <t>キカン</t>
    </rPh>
    <rPh sb="4" eb="5">
      <t>ナイ</t>
    </rPh>
    <phoneticPr fontId="1"/>
  </si>
  <si>
    <t>月単位の現場閉所</t>
    <rPh sb="0" eb="1">
      <t>ツキ</t>
    </rPh>
    <rPh sb="1" eb="3">
      <t>タンイ</t>
    </rPh>
    <rPh sb="4" eb="6">
      <t>ゲンバ</t>
    </rPh>
    <rPh sb="6" eb="8">
      <t>ヘイショ</t>
    </rPh>
    <phoneticPr fontId="1"/>
  </si>
  <si>
    <t>計画・実施工程表</t>
    <rPh sb="0" eb="2">
      <t>ケイカク</t>
    </rPh>
    <rPh sb="3" eb="5">
      <t>ジッシ</t>
    </rPh>
    <rPh sb="5" eb="8">
      <t>コウテイヒョウ</t>
    </rPh>
    <phoneticPr fontId="1"/>
  </si>
  <si>
    <t>（参考）通期の現場閉所率算定</t>
    <rPh sb="1" eb="3">
      <t>サンコウ</t>
    </rPh>
    <rPh sb="4" eb="6">
      <t>ツウキ</t>
    </rPh>
    <rPh sb="7" eb="9">
      <t>ゲンバ</t>
    </rPh>
    <rPh sb="9" eb="11">
      <t>ヘイショ</t>
    </rPh>
    <rPh sb="11" eb="12">
      <t>リツ</t>
    </rPh>
    <rPh sb="12" eb="14">
      <t>サンテイ</t>
    </rPh>
    <phoneticPr fontId="1"/>
  </si>
  <si>
    <t>通期の現場閉所</t>
    <rPh sb="0" eb="2">
      <t>ツウキ</t>
    </rPh>
    <rPh sb="3" eb="5">
      <t>ゲンバ</t>
    </rPh>
    <phoneticPr fontId="1"/>
  </si>
  <si>
    <t>　2027年の祝日一覧</t>
    <rPh sb="5" eb="6">
      <t>ネン</t>
    </rPh>
    <rPh sb="7" eb="9">
      <t>シュクジツ</t>
    </rPh>
    <rPh sb="9" eb="11">
      <t>イチラン</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</si>
  <si>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（週休２日工事（現場閉所）・通期）を作成しましたので提出します。</t>
    </r>
    <rPh sb="0" eb="2">
      <t>カキ</t>
    </rPh>
    <rPh sb="7" eb="9">
      <t>ケイカク</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</si>
  <si>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計画工程表</t>
    </r>
    <r>
      <rPr>
        <sz val="24"/>
        <color theme="1"/>
        <rFont val="UD デジタル 教科書体 N-B"/>
        <family val="1"/>
        <charset val="128"/>
      </rPr>
      <t>（週休２日工事（現場閉所）・月単位）を作成しましたので提出します。</t>
    </r>
    <rPh sb="7" eb="9">
      <t>ケイカク</t>
    </rPh>
    <rPh sb="9" eb="12">
      <t>コウテイヒョウ</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</si>
  <si>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（週休２日工事（現場閉所）・通期）を作成しましたので提出します。</t>
    </r>
    <rPh sb="0" eb="2">
      <t>カキ</t>
    </rPh>
    <rPh sb="7" eb="9">
      <t>ジッシ</t>
    </rPh>
    <rPh sb="9" eb="12">
      <t>コウテイヒョウ</t>
    </rPh>
    <rPh sb="30" eb="32">
      <t>サクセイ</t>
    </rPh>
    <rPh sb="38" eb="40">
      <t>テイシュツ</t>
    </rPh>
    <phoneticPr fontId="1"/>
  </si>
  <si>
    <r>
      <rPr>
        <sz val="24"/>
        <color theme="1"/>
        <rFont val="UD デジタル 教科書体 N-B"/>
        <family val="1"/>
        <charset val="128"/>
      </rPr>
      <t>下記のとおり、</t>
    </r>
    <r>
      <rPr>
        <b/>
        <sz val="24"/>
        <color theme="1"/>
        <rFont val="UD デジタル 教科書体 N-B"/>
        <family val="1"/>
        <charset val="128"/>
      </rPr>
      <t>実施工程表</t>
    </r>
    <r>
      <rPr>
        <sz val="24"/>
        <color theme="1"/>
        <rFont val="UD デジタル 教科書体 N-B"/>
        <family val="1"/>
        <charset val="128"/>
      </rPr>
      <t>（週休２日工事（現場閉所）・月単位）を作成しましたので提出します。</t>
    </r>
    <rPh sb="7" eb="9">
      <t>ジッシ</t>
    </rPh>
    <rPh sb="9" eb="12">
      <t>コウテイヒョウ</t>
    </rPh>
    <phoneticPr fontId="1"/>
  </si>
  <si>
    <t>様式１</t>
    <rPh sb="0" eb="2">
      <t>ヨウシキ</t>
    </rPh>
    <phoneticPr fontId="1"/>
  </si>
  <si>
    <t>工事完了日：</t>
    <rPh sb="0" eb="5">
      <t>コウジカンリョウビ</t>
    </rPh>
    <phoneticPr fontId="1"/>
  </si>
  <si>
    <t>工事着手日：</t>
    <rPh sb="0" eb="5">
      <t>コウジチャクシュビ</t>
    </rPh>
    <phoneticPr fontId="1"/>
  </si>
  <si>
    <t>実績</t>
    <rPh sb="0" eb="2">
      <t>ジッセキ</t>
    </rPh>
    <phoneticPr fontId="1"/>
  </si>
  <si>
    <t>対象外期間</t>
    <rPh sb="0" eb="2">
      <t>タイショウ</t>
    </rPh>
    <rPh sb="2" eb="3">
      <t>ガイ</t>
    </rPh>
    <rPh sb="3" eb="5">
      <t>キカン</t>
    </rPh>
    <phoneticPr fontId="1"/>
  </si>
  <si>
    <t>×</t>
    <phoneticPr fontId="1"/>
  </si>
  <si>
    <t>休日数</t>
    <rPh sb="0" eb="2">
      <t>キュウジツ</t>
    </rPh>
    <rPh sb="2" eb="3">
      <t>スウ</t>
    </rPh>
    <phoneticPr fontId="1"/>
  </si>
  <si>
    <t>時点</t>
    <rPh sb="0" eb="2">
      <t>ジテン</t>
    </rPh>
    <phoneticPr fontId="1"/>
  </si>
  <si>
    <t>未達成カウント</t>
    <rPh sb="0" eb="3">
      <t>ミタッセイ</t>
    </rPh>
    <phoneticPr fontId="1"/>
  </si>
  <si>
    <t>月単位</t>
    <rPh sb="0" eb="3">
      <t>ツキタンイ</t>
    </rPh>
    <phoneticPr fontId="1"/>
  </si>
  <si>
    <t>通期の休日率</t>
    <rPh sb="0" eb="2">
      <t>ツウキ</t>
    </rPh>
    <rPh sb="3" eb="6">
      <t>キュウジツリツ</t>
    </rPh>
    <phoneticPr fontId="1"/>
  </si>
  <si>
    <t>休日率 ＝ 対象者ごとの（休日数÷対象日数）（％）の合算 ÷ 対象者数</t>
    <rPh sb="0" eb="3">
      <t>キュウジツリツ</t>
    </rPh>
    <rPh sb="6" eb="9">
      <t>タイショウシャ</t>
    </rPh>
    <rPh sb="13" eb="16">
      <t>キュウジツスウ</t>
    </rPh>
    <rPh sb="17" eb="19">
      <t>タイショウ</t>
    </rPh>
    <rPh sb="19" eb="21">
      <t>ニッスウ</t>
    </rPh>
    <rPh sb="26" eb="28">
      <t>ガッサン</t>
    </rPh>
    <rPh sb="31" eb="34">
      <t>タイショウシャ</t>
    </rPh>
    <rPh sb="34" eb="35">
      <t>スウ</t>
    </rPh>
    <phoneticPr fontId="1"/>
  </si>
  <si>
    <t>（週休２日交替制工事）</t>
    <rPh sb="1" eb="3">
      <t>シュウキュウ</t>
    </rPh>
    <rPh sb="4" eb="10">
      <t>ニチコウタイセイコウジ</t>
    </rPh>
    <phoneticPr fontId="1"/>
  </si>
  <si>
    <t>工事名</t>
    <rPh sb="0" eb="3">
      <t>コウジメイ</t>
    </rPh>
    <phoneticPr fontId="1"/>
  </si>
  <si>
    <t>受注者</t>
    <rPh sb="0" eb="3">
      <t>ジュチュウシャ</t>
    </rPh>
    <phoneticPr fontId="1"/>
  </si>
  <si>
    <t>着手日</t>
    <rPh sb="0" eb="3">
      <t>チャクシュビ</t>
    </rPh>
    <phoneticPr fontId="1"/>
  </si>
  <si>
    <t>完了日</t>
    <rPh sb="0" eb="3">
      <t>カンリョウビ</t>
    </rPh>
    <phoneticPr fontId="1"/>
  </si>
  <si>
    <t>月単位判定</t>
    <rPh sb="0" eb="3">
      <t>ツキタンイ</t>
    </rPh>
    <rPh sb="3" eb="5">
      <t>ハンテイ</t>
    </rPh>
    <phoneticPr fontId="1"/>
  </si>
  <si>
    <t>工事着手日</t>
    <rPh sb="0" eb="5">
      <t>コウジチャクシュビ</t>
    </rPh>
    <phoneticPr fontId="1"/>
  </si>
  <si>
    <t>工事完了日</t>
    <rPh sb="0" eb="5">
      <t>コウジカンリョウビ</t>
    </rPh>
    <phoneticPr fontId="1"/>
  </si>
  <si>
    <t>着手日</t>
    <rPh sb="0" eb="3">
      <t>チャクシュビ</t>
    </rPh>
    <phoneticPr fontId="1"/>
  </si>
  <si>
    <t>休日取得状況表【月単位・通期】(R7.10)</t>
    <rPh sb="0" eb="2">
      <t>キュウジツ</t>
    </rPh>
    <rPh sb="2" eb="4">
      <t>シュトク</t>
    </rPh>
    <rPh sb="4" eb="6">
      <t>ジョウキョウ</t>
    </rPh>
    <rPh sb="6" eb="7">
      <t>ヒョウ</t>
    </rPh>
    <rPh sb="8" eb="11">
      <t>ツキタンイ</t>
    </rPh>
    <rPh sb="12" eb="14">
      <t>ツウキ</t>
    </rPh>
    <phoneticPr fontId="1"/>
  </si>
  <si>
    <t>～</t>
    <phoneticPr fontId="1"/>
  </si>
  <si>
    <t>第</t>
    <rPh sb="0" eb="1">
      <t>ダイ</t>
    </rPh>
    <phoneticPr fontId="1"/>
  </si>
  <si>
    <t>週</t>
    <rPh sb="0" eb="1">
      <t>シュウ</t>
    </rPh>
    <phoneticPr fontId="1"/>
  </si>
  <si>
    <t>対象者名</t>
    <rPh sb="0" eb="3">
      <t>タイショウシャ</t>
    </rPh>
    <rPh sb="3" eb="4">
      <t>メイ</t>
    </rPh>
    <phoneticPr fontId="1"/>
  </si>
  <si>
    <t>年月日</t>
    <rPh sb="0" eb="3">
      <t>ネンガッピ</t>
    </rPh>
    <phoneticPr fontId="1"/>
  </si>
  <si>
    <t>従事状況</t>
    <rPh sb="0" eb="2">
      <t>ジュウジ</t>
    </rPh>
    <rPh sb="2" eb="4">
      <t>ジョウキョウ</t>
    </rPh>
    <phoneticPr fontId="1"/>
  </si>
  <si>
    <t>その他</t>
    <rPh sb="2" eb="3">
      <t>タ</t>
    </rPh>
    <phoneticPr fontId="1"/>
  </si>
  <si>
    <t>通期</t>
    <rPh sb="0" eb="2">
      <t>ツウキ</t>
    </rPh>
    <phoneticPr fontId="1"/>
  </si>
  <si>
    <t>週単位
休日率</t>
    <rPh sb="0" eb="3">
      <t>シュウタンイ</t>
    </rPh>
    <rPh sb="4" eb="7">
      <t>キュウジツリツ</t>
    </rPh>
    <phoneticPr fontId="1"/>
  </si>
  <si>
    <t>内訳</t>
    <rPh sb="0" eb="2">
      <t>ウチワケ</t>
    </rPh>
    <phoneticPr fontId="1"/>
  </si>
  <si>
    <t>対象者別休日等管理表</t>
    <rPh sb="0" eb="3">
      <t>タイショウシャ</t>
    </rPh>
    <rPh sb="3" eb="4">
      <t>ベツ</t>
    </rPh>
    <rPh sb="4" eb="6">
      <t>キュウジツ</t>
    </rPh>
    <rPh sb="6" eb="7">
      <t>トウ</t>
    </rPh>
    <rPh sb="7" eb="10">
      <t>カンリヒョウ</t>
    </rPh>
    <phoneticPr fontId="1"/>
  </si>
  <si>
    <t>休日取得状況表【完全】(R7.10)</t>
    <phoneticPr fontId="1"/>
  </si>
  <si>
    <t>週単位</t>
    <rPh sb="0" eb="3">
      <t>シュウタンイ</t>
    </rPh>
    <phoneticPr fontId="1"/>
  </si>
  <si>
    <t>休日率</t>
    <rPh sb="0" eb="2">
      <t>キュウジツ</t>
    </rPh>
    <rPh sb="2" eb="3">
      <t>リツ</t>
    </rPh>
    <phoneticPr fontId="1"/>
  </si>
  <si>
    <t>対象者数</t>
    <rPh sb="0" eb="3">
      <t>タイショウシャ</t>
    </rPh>
    <rPh sb="3" eb="4">
      <t>スウ</t>
    </rPh>
    <phoneticPr fontId="1"/>
  </si>
  <si>
    <t>（週休２日交替制工事）</t>
    <rPh sb="1" eb="3">
      <t>シュウキュウ</t>
    </rPh>
    <rPh sb="4" eb="5">
      <t>ニチ</t>
    </rPh>
    <rPh sb="5" eb="8">
      <t>コウタイセイ</t>
    </rPh>
    <rPh sb="8" eb="10">
      <t>コウジ</t>
    </rPh>
    <phoneticPr fontId="1"/>
  </si>
  <si>
    <t>達成判定</t>
    <rPh sb="0" eb="2">
      <t>タッセイ</t>
    </rPh>
    <rPh sb="2" eb="4">
      <t>ハンテイ</t>
    </rPh>
    <phoneticPr fontId="1"/>
  </si>
  <si>
    <t>　　　　　 月日
対象者　　　　</t>
    <rPh sb="6" eb="8">
      <t>ツキヒ</t>
    </rPh>
    <rPh sb="9" eb="11">
      <t>タイショウ</t>
    </rPh>
    <phoneticPr fontId="1"/>
  </si>
  <si>
    <t>対象者名</t>
    <rPh sb="0" eb="4">
      <t>タイショウシャメイ</t>
    </rPh>
    <phoneticPr fontId="1"/>
  </si>
  <si>
    <t>実施</t>
    <rPh sb="0" eb="2">
      <t>ジッシ</t>
    </rPh>
    <phoneticPr fontId="1"/>
  </si>
  <si>
    <t>判定</t>
    <rPh sb="0" eb="2">
      <t>ハンテイ</t>
    </rPh>
    <phoneticPr fontId="1"/>
  </si>
  <si>
    <t>対象週単位判定</t>
    <rPh sb="0" eb="2">
      <t>タイショウ</t>
    </rPh>
    <rPh sb="2" eb="5">
      <t>シュウタンイ</t>
    </rPh>
    <rPh sb="5" eb="7">
      <t>ハンテイ</t>
    </rPh>
    <phoneticPr fontId="1"/>
  </si>
  <si>
    <t>通期</t>
    <rPh sb="0" eb="2">
      <t>ツウキ</t>
    </rPh>
    <phoneticPr fontId="1"/>
  </si>
  <si>
    <t>対象</t>
    <rPh sb="0" eb="2">
      <t>タイショウ</t>
    </rPh>
    <phoneticPr fontId="1"/>
  </si>
  <si>
    <t>休日</t>
    <rPh sb="0" eb="2">
      <t>キュウジツ</t>
    </rPh>
    <phoneticPr fontId="1"/>
  </si>
  <si>
    <t>対象外期間</t>
    <rPh sb="0" eb="3">
      <t>タイショウガイ</t>
    </rPh>
    <rPh sb="3" eb="5">
      <t>キカン</t>
    </rPh>
    <phoneticPr fontId="1"/>
  </si>
  <si>
    <t>●●●●地区配水管改良工事</t>
    <rPh sb="4" eb="6">
      <t>チク</t>
    </rPh>
    <rPh sb="6" eb="9">
      <t>ハイスイカン</t>
    </rPh>
    <rPh sb="9" eb="13">
      <t>カイリョウコウジ</t>
    </rPh>
    <phoneticPr fontId="1"/>
  </si>
  <si>
    <t>◆◆建設㈱</t>
    <rPh sb="2" eb="4">
      <t>ケンセツ</t>
    </rPh>
    <phoneticPr fontId="1"/>
  </si>
  <si>
    <t>対象週単位</t>
    <rPh sb="0" eb="2">
      <t>タイショウ</t>
    </rPh>
    <rPh sb="2" eb="3">
      <t>シュウ</t>
    </rPh>
    <rPh sb="3" eb="5">
      <t>タンイ</t>
    </rPh>
    <phoneticPr fontId="1"/>
  </si>
  <si>
    <t>期間</t>
    <rPh sb="0" eb="2">
      <t>キカン</t>
    </rPh>
    <phoneticPr fontId="1"/>
  </si>
  <si>
    <t>監督員</t>
    <rPh sb="0" eb="3">
      <t>カントクイン</t>
    </rPh>
    <phoneticPr fontId="1"/>
  </si>
  <si>
    <t>係長</t>
    <rPh sb="0" eb="2">
      <t>カカリチョウ</t>
    </rPh>
    <phoneticPr fontId="1"/>
  </si>
  <si>
    <t>課・所・場長</t>
    <rPh sb="0" eb="1">
      <t>カ</t>
    </rPh>
    <rPh sb="2" eb="3">
      <t>ショ</t>
    </rPh>
    <rPh sb="4" eb="6">
      <t>ジョウチョウ</t>
    </rPh>
    <phoneticPr fontId="1"/>
  </si>
  <si>
    <t>使い方</t>
    <rPh sb="0" eb="1">
      <t>ツカ</t>
    </rPh>
    <rPh sb="2" eb="3">
      <t>カタ</t>
    </rPh>
    <phoneticPr fontId="1"/>
  </si>
  <si>
    <t>個別
休日率</t>
    <rPh sb="0" eb="2">
      <t>コベツ</t>
    </rPh>
    <rPh sb="3" eb="5">
      <t>キュウジツ</t>
    </rPh>
    <rPh sb="5" eb="6">
      <t>リツ</t>
    </rPh>
    <phoneticPr fontId="1"/>
  </si>
  <si>
    <t>従事状況選択</t>
    <rPh sb="0" eb="4">
      <t>ジュウジジョウキョウ</t>
    </rPh>
    <rPh sb="4" eb="6">
      <t>センタク</t>
    </rPh>
    <phoneticPr fontId="1"/>
  </si>
  <si>
    <t>作業</t>
    <rPh sb="0" eb="2">
      <t>サギョウ</t>
    </rPh>
    <phoneticPr fontId="1"/>
  </si>
  <si>
    <t>休日</t>
    <rPh sb="0" eb="2">
      <t>キュウジツ</t>
    </rPh>
    <phoneticPr fontId="1"/>
  </si>
  <si>
    <t>夏休</t>
    <rPh sb="0" eb="2">
      <t>ナツキュウ</t>
    </rPh>
    <phoneticPr fontId="1"/>
  </si>
  <si>
    <t>年末年始</t>
    <rPh sb="0" eb="4">
      <t>ネンマツネンシ</t>
    </rPh>
    <phoneticPr fontId="1"/>
  </si>
  <si>
    <t>中止</t>
    <rPh sb="0" eb="2">
      <t>チュウシ</t>
    </rPh>
    <phoneticPr fontId="1"/>
  </si>
  <si>
    <t>対象外</t>
    <rPh sb="0" eb="3">
      <t>タイショウガイ</t>
    </rPh>
    <phoneticPr fontId="1"/>
  </si>
  <si>
    <t>：現場従事日</t>
    <rPh sb="1" eb="6">
      <t>ゲンバジュウジビ</t>
    </rPh>
    <phoneticPr fontId="1"/>
  </si>
  <si>
    <t>：休日取得日</t>
    <rPh sb="1" eb="3">
      <t>キュウジツ</t>
    </rPh>
    <rPh sb="3" eb="6">
      <t>シュトクビ</t>
    </rPh>
    <phoneticPr fontId="1"/>
  </si>
  <si>
    <t>：夏季休暇</t>
    <rPh sb="1" eb="5">
      <t>カキキュウカ</t>
    </rPh>
    <phoneticPr fontId="1"/>
  </si>
  <si>
    <t>：年末年始</t>
    <rPh sb="1" eb="5">
      <t>ネンマツネンシ</t>
    </rPh>
    <phoneticPr fontId="1"/>
  </si>
  <si>
    <t>：一時中止期間</t>
    <rPh sb="1" eb="5">
      <t>イチジチュウシ</t>
    </rPh>
    <rPh sb="5" eb="7">
      <t>キカン</t>
    </rPh>
    <phoneticPr fontId="1"/>
  </si>
  <si>
    <r>
      <t xml:space="preserve">① </t>
    </r>
    <r>
      <rPr>
        <sz val="14"/>
        <color rgb="FF0070C0"/>
        <rFont val="BIZ UDゴシック"/>
        <family val="3"/>
        <charset val="128"/>
      </rPr>
      <t>休日取得状況表【月単位・通期】のシート（青見出し）</t>
    </r>
    <r>
      <rPr>
        <sz val="14"/>
        <color theme="1"/>
        <rFont val="BIZ UDゴシック"/>
        <family val="3"/>
        <charset val="128"/>
      </rPr>
      <t>の「工事名」、「受注者名」、「工事着手日」及び想定の「工事完了日」を入力してください。
② 数字見出しのシートで対象者ごとの休日等を管理します。「対象者名」を入力し、日々の従事状況をプルダウンから選択して入力してください。
③ 数字見出しのシートに週単位分の対象者ごとの従事状況を入力し、</t>
    </r>
    <r>
      <rPr>
        <sz val="14"/>
        <color rgb="FFFF0000"/>
        <rFont val="BIZ UDゴシック"/>
        <family val="3"/>
        <charset val="128"/>
      </rPr>
      <t>休日取得状況表【完全】のシート（赤見出し）</t>
    </r>
    <r>
      <rPr>
        <sz val="14"/>
        <rFont val="BIZ UDゴシック"/>
        <family val="3"/>
        <charset val="128"/>
      </rPr>
      <t>に対象週単位の週数を入力すると【完全週休２日交替制】の達成状況が反映されますので、各週単位の翌週単位に</t>
    </r>
    <r>
      <rPr>
        <sz val="14"/>
        <color rgb="FFFF0000"/>
        <rFont val="BIZ UDゴシック"/>
        <family val="3"/>
        <charset val="128"/>
      </rPr>
      <t>休日取得状況表【完全】のシート（赤見出し）</t>
    </r>
    <r>
      <rPr>
        <sz val="14"/>
        <rFont val="BIZ UDゴシック"/>
        <family val="3"/>
        <charset val="128"/>
      </rPr>
      <t>を印刷して監督員に提出してください。
④ 施工途中で【月単位の週休２日交替制】又は【通期の週休２日交替制】に移行した場合も、引き続き②の数字見出しのシートに休日等を入力してください。</t>
    </r>
    <r>
      <rPr>
        <sz val="14"/>
        <color rgb="FF0070C0"/>
        <rFont val="BIZ UDゴシック"/>
        <family val="3"/>
        <charset val="128"/>
      </rPr>
      <t>休日取得状況表【月単位・通期】のシート（青見出し）</t>
    </r>
    <r>
      <rPr>
        <sz val="14"/>
        <rFont val="BIZ UDゴシック"/>
        <family val="3"/>
        <charset val="128"/>
      </rPr>
      <t>に【月単位の週休２日交替制】及び【通期の週休２日交替制】の達成状況が反映されますので、各月単位の翌月単位に前月単位の実績を印刷して監督員に提出してください。</t>
    </r>
    <rPh sb="2" eb="9">
      <t>キュウジツシュトクジョウキョウヒョウ</t>
    </rPh>
    <rPh sb="10" eb="13">
      <t>ツキタンイ</t>
    </rPh>
    <rPh sb="14" eb="16">
      <t>ツウキ</t>
    </rPh>
    <rPh sb="22" eb="23">
      <t>アオ</t>
    </rPh>
    <rPh sb="23" eb="25">
      <t>ミダ</t>
    </rPh>
    <rPh sb="29" eb="32">
      <t>コウジメイ</t>
    </rPh>
    <rPh sb="35" eb="38">
      <t>ジュチュウシャ</t>
    </rPh>
    <rPh sb="38" eb="39">
      <t>メイ</t>
    </rPh>
    <rPh sb="42" eb="47">
      <t>コウジチャクシュビ</t>
    </rPh>
    <rPh sb="48" eb="49">
      <t>オヨ</t>
    </rPh>
    <rPh sb="50" eb="52">
      <t>ソウテイ</t>
    </rPh>
    <rPh sb="54" eb="59">
      <t>コウジカンリョウビ</t>
    </rPh>
    <rPh sb="61" eb="63">
      <t>ニュウリョク</t>
    </rPh>
    <rPh sb="74" eb="76">
      <t>スウジ</t>
    </rPh>
    <rPh sb="76" eb="78">
      <t>ミダ</t>
    </rPh>
    <rPh sb="84" eb="87">
      <t>タイショウシャ</t>
    </rPh>
    <rPh sb="90" eb="92">
      <t>キュウジツ</t>
    </rPh>
    <rPh sb="92" eb="93">
      <t>トウ</t>
    </rPh>
    <rPh sb="94" eb="96">
      <t>カンリ</t>
    </rPh>
    <rPh sb="101" eb="105">
      <t>タイショウシャメイ</t>
    </rPh>
    <rPh sb="107" eb="109">
      <t>ニュウリョク</t>
    </rPh>
    <rPh sb="111" eb="113">
      <t>ヒビ</t>
    </rPh>
    <rPh sb="114" eb="118">
      <t>ジュウジジョウキョウ</t>
    </rPh>
    <rPh sb="126" eb="128">
      <t>センタク</t>
    </rPh>
    <rPh sb="130" eb="132">
      <t>ニュウリョク</t>
    </rPh>
    <rPh sb="143" eb="145">
      <t>スウジ</t>
    </rPh>
    <rPh sb="145" eb="147">
      <t>ミダ</t>
    </rPh>
    <rPh sb="153" eb="154">
      <t>シュウ</t>
    </rPh>
    <rPh sb="154" eb="156">
      <t>タンイ</t>
    </rPh>
    <rPh sb="156" eb="157">
      <t>フン</t>
    </rPh>
    <rPh sb="158" eb="161">
      <t>タイショウシャ</t>
    </rPh>
    <rPh sb="164" eb="166">
      <t>ジュウジ</t>
    </rPh>
    <rPh sb="166" eb="168">
      <t>ジョウキョウ</t>
    </rPh>
    <rPh sb="169" eb="171">
      <t>ニュウリョク</t>
    </rPh>
    <rPh sb="181" eb="183">
      <t>カンゼン</t>
    </rPh>
    <rPh sb="189" eb="192">
      <t>アカミダ</t>
    </rPh>
    <rPh sb="195" eb="198">
      <t>タイショウシュウ</t>
    </rPh>
    <rPh sb="198" eb="200">
      <t>タンイ</t>
    </rPh>
    <rPh sb="201" eb="202">
      <t>シュウ</t>
    </rPh>
    <rPh sb="202" eb="203">
      <t>スウ</t>
    </rPh>
    <rPh sb="204" eb="206">
      <t>ニュウリョク</t>
    </rPh>
    <rPh sb="210" eb="214">
      <t>カンゼンシュウキュウ</t>
    </rPh>
    <rPh sb="215" eb="219">
      <t>ニチコウタイセイ</t>
    </rPh>
    <rPh sb="221" eb="223">
      <t>タッセイ</t>
    </rPh>
    <rPh sb="223" eb="225">
      <t>ジョウキョウ</t>
    </rPh>
    <rPh sb="226" eb="228">
      <t>ハンエイ</t>
    </rPh>
    <rPh sb="235" eb="236">
      <t>カク</t>
    </rPh>
    <rPh sb="236" eb="239">
      <t>シュウタンイ</t>
    </rPh>
    <rPh sb="240" eb="241">
      <t>ヨク</t>
    </rPh>
    <rPh sb="241" eb="244">
      <t>シュウタンイ</t>
    </rPh>
    <rPh sb="267" eb="269">
      <t>インサツ</t>
    </rPh>
    <rPh sb="288" eb="290">
      <t>セコウ</t>
    </rPh>
    <rPh sb="290" eb="292">
      <t>トチュウ</t>
    </rPh>
    <rPh sb="294" eb="297">
      <t>ツキタンイ</t>
    </rPh>
    <rPh sb="298" eb="300">
      <t>シュウキュウ</t>
    </rPh>
    <rPh sb="301" eb="305">
      <t>ニチコウタイセイ</t>
    </rPh>
    <rPh sb="306" eb="307">
      <t>マタ</t>
    </rPh>
    <rPh sb="309" eb="311">
      <t>ツウキ</t>
    </rPh>
    <rPh sb="312" eb="314">
      <t>シュウキュウ</t>
    </rPh>
    <rPh sb="315" eb="316">
      <t>ニチ</t>
    </rPh>
    <rPh sb="316" eb="319">
      <t>コウタイセイ</t>
    </rPh>
    <rPh sb="321" eb="323">
      <t>イコウ</t>
    </rPh>
    <rPh sb="325" eb="327">
      <t>バアイ</t>
    </rPh>
    <rPh sb="329" eb="330">
      <t>ヒ</t>
    </rPh>
    <rPh sb="331" eb="332">
      <t>ツヅ</t>
    </rPh>
    <rPh sb="335" eb="337">
      <t>スウジ</t>
    </rPh>
    <rPh sb="337" eb="339">
      <t>ミダ</t>
    </rPh>
    <rPh sb="345" eb="347">
      <t>キュウジツ</t>
    </rPh>
    <rPh sb="347" eb="348">
      <t>トウ</t>
    </rPh>
    <rPh sb="349" eb="351">
      <t>ニュウリョク</t>
    </rPh>
    <rPh sb="385" eb="388">
      <t>ツキタンイ</t>
    </rPh>
    <rPh sb="389" eb="391">
      <t>シュウキュウ</t>
    </rPh>
    <rPh sb="392" eb="396">
      <t>ニチコウタイセイ</t>
    </rPh>
    <rPh sb="397" eb="398">
      <t>オヨ</t>
    </rPh>
    <rPh sb="400" eb="402">
      <t>ツウキ</t>
    </rPh>
    <rPh sb="403" eb="405">
      <t>シュウキュウ</t>
    </rPh>
    <rPh sb="406" eb="407">
      <t>ニチ</t>
    </rPh>
    <rPh sb="407" eb="410">
      <t>コウタイセイ</t>
    </rPh>
    <rPh sb="412" eb="416">
      <t>タッセイジョウキョウ</t>
    </rPh>
    <rPh sb="417" eb="419">
      <t>ハンエイ</t>
    </rPh>
    <rPh sb="426" eb="427">
      <t>カク</t>
    </rPh>
    <rPh sb="427" eb="430">
      <t>ツキタンイ</t>
    </rPh>
    <rPh sb="431" eb="432">
      <t>ヨク</t>
    </rPh>
    <rPh sb="432" eb="435">
      <t>ツキタンイ</t>
    </rPh>
    <rPh sb="436" eb="437">
      <t>マエ</t>
    </rPh>
    <rPh sb="437" eb="440">
      <t>ツキタンイ</t>
    </rPh>
    <rPh sb="441" eb="443">
      <t>ジッセキ</t>
    </rPh>
    <phoneticPr fontId="1"/>
  </si>
  <si>
    <t>・夏季休暇、年末年始休暇
・工場製作のみを実施している期間
・工事全体を一時中止している期間
・受注者の責によらず、現場作業を余儀なくされる期間
・上記の期間を含む週単位
・休日率が５０％以上の月単位又は通期
・７日未満の週単位</t>
    <rPh sb="1" eb="5">
      <t>カキキュウカ</t>
    </rPh>
    <rPh sb="6" eb="10">
      <t>ネンマツネンシ</t>
    </rPh>
    <rPh sb="10" eb="12">
      <t>キュウカ</t>
    </rPh>
    <rPh sb="14" eb="18">
      <t>コウジョウセイサク</t>
    </rPh>
    <rPh sb="21" eb="23">
      <t>ジッシ</t>
    </rPh>
    <rPh sb="27" eb="29">
      <t>キカン</t>
    </rPh>
    <rPh sb="31" eb="33">
      <t>コウジ</t>
    </rPh>
    <rPh sb="33" eb="35">
      <t>ゼンタイ</t>
    </rPh>
    <rPh sb="36" eb="40">
      <t>イチジチュウシ</t>
    </rPh>
    <rPh sb="44" eb="46">
      <t>キカン</t>
    </rPh>
    <rPh sb="48" eb="51">
      <t>ジュチュウシャ</t>
    </rPh>
    <rPh sb="52" eb="53">
      <t>セキ</t>
    </rPh>
    <rPh sb="58" eb="62">
      <t>ゲンバサギョウ</t>
    </rPh>
    <rPh sb="63" eb="65">
      <t>ヨギ</t>
    </rPh>
    <rPh sb="70" eb="72">
      <t>キカン</t>
    </rPh>
    <rPh sb="74" eb="76">
      <t>ジョウキ</t>
    </rPh>
    <rPh sb="77" eb="79">
      <t>キカン</t>
    </rPh>
    <rPh sb="80" eb="81">
      <t>フク</t>
    </rPh>
    <rPh sb="82" eb="85">
      <t>シュウタンイ</t>
    </rPh>
    <rPh sb="94" eb="96">
      <t>イジョウ</t>
    </rPh>
    <rPh sb="97" eb="100">
      <t>ツキタンイ</t>
    </rPh>
    <rPh sb="100" eb="101">
      <t>マタ</t>
    </rPh>
    <rPh sb="102" eb="104">
      <t>ツウキ</t>
    </rPh>
    <rPh sb="107" eb="108">
      <t>ニチ</t>
    </rPh>
    <rPh sb="108" eb="110">
      <t>ミマン</t>
    </rPh>
    <phoneticPr fontId="1"/>
  </si>
  <si>
    <t>（1）年末年始６日間、夏期休暇３日間
（2）工場製作のみを実施している期間
（3）工事全体を一時中止している期間
（4）受注者の責によらず、現場作業を余儀なくされる期間
 (5) （1）～（4）の期間を含む週単位
（6）休日率が５０％以上の週単位
（7）７日未満の週単位</t>
    <rPh sb="60" eb="63">
      <t>ジュチュウシャ</t>
    </rPh>
    <rPh sb="64" eb="65">
      <t>セキ</t>
    </rPh>
    <rPh sb="110" eb="113">
      <t>キュウジツリツ</t>
    </rPh>
    <rPh sb="117" eb="119">
      <t>イジョウ</t>
    </rPh>
    <rPh sb="120" eb="123">
      <t>シュウタンイ</t>
    </rPh>
    <phoneticPr fontId="1"/>
  </si>
  <si>
    <t>：工場製作、作業を余儀なくされる期間</t>
    <rPh sb="1" eb="5">
      <t>コウジョウセイサク</t>
    </rPh>
    <rPh sb="6" eb="8">
      <t>サギョウ</t>
    </rPh>
    <rPh sb="9" eb="11">
      <t>ヨギ</t>
    </rPh>
    <rPh sb="16" eb="18">
      <t>キカン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</si>
</sst>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0_ "/>
    <numFmt numFmtId="177" formatCode="aaa"/>
    <numFmt numFmtId="178" formatCode="0.0%"/>
    <numFmt numFmtId="179" formatCode="[$-411]ggge&quot;年&quot;m&quot;月&quot;d&quot;日&quot;;@"/>
    <numFmt numFmtId="180" formatCode="0.0000"/>
    <numFmt numFmtId="181" formatCode="m"/>
    <numFmt numFmtId="182" formatCode="d"/>
  </numFmts>
  <fonts count="59" x14ac:knownFonts="1">
    <font>
      <sz val="11"/>
      <color theme="1"/>
      <name val="游ゴシック"/>
      <family val="2"/>
      <charset val="128"/>
      <scheme val="minor"/>
    </font>
    <font>
      <sz val="6"/>
      <name val="游ゴシック"/>
      <family val="2"/>
      <charset val="128"/>
      <scheme val="minor"/>
    </font>
    <font>
      <sz val="12"/>
      <color theme="3"/>
      <name val="Arial"/>
      <family val="2"/>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1"/>
      <color theme="1"/>
      <name val="游ゴシック"/>
      <family val="2"/>
      <charset val="128"/>
      <scheme val="minor"/>
    </font>
    <font>
      <b/>
      <sz val="12"/>
      <color theme="3"/>
      <name val="メイリオ"/>
      <family val="3"/>
      <charset val="128"/>
    </font>
    <font>
      <sz val="28"/>
      <color theme="1"/>
      <name val="UD デジタル 教科書体 N-B"/>
      <family val="1"/>
      <charset val="128"/>
    </font>
    <font>
      <sz val="11"/>
      <color theme="1"/>
      <name val="UD デジタル 教科書体 N-B"/>
      <family val="1"/>
      <charset val="128"/>
    </font>
    <font>
      <sz val="24"/>
      <color theme="1"/>
      <name val="UD デジタル 教科書体 N-B"/>
      <family val="1"/>
      <charset val="128"/>
    </font>
    <font>
      <sz val="16"/>
      <color theme="1"/>
      <name val="UD デジタル 教科書体 N-B"/>
      <family val="1"/>
      <charset val="128"/>
    </font>
    <font>
      <sz val="16"/>
      <color theme="8"/>
      <name val="UD デジタル 教科書体 N-B"/>
      <family val="1"/>
      <charset val="128"/>
    </font>
    <font>
      <sz val="16"/>
      <color rgb="FFFF0000"/>
      <name val="UD デジタル 教科書体 N-B"/>
      <family val="1"/>
      <charset val="128"/>
    </font>
    <font>
      <sz val="16"/>
      <color theme="0"/>
      <name val="UD デジタル 教科書体 N-B"/>
      <family val="1"/>
      <charset val="128"/>
    </font>
    <font>
      <sz val="20"/>
      <color theme="0"/>
      <name val="UD デジタル 教科書体 N-B"/>
      <family val="1"/>
      <charset val="128"/>
    </font>
    <font>
      <sz val="20"/>
      <color theme="1"/>
      <name val="UD デジタル 教科書体 N-B"/>
      <family val="1"/>
      <charset val="128"/>
    </font>
    <font>
      <sz val="20"/>
      <color rgb="FFFF0000"/>
      <name val="UD デジタル 教科書体 N-B"/>
      <family val="1"/>
      <charset val="128"/>
    </font>
    <font>
      <sz val="14"/>
      <color theme="1"/>
      <name val="UD デジタル 教科書体 N-B"/>
      <family val="1"/>
      <charset val="128"/>
    </font>
    <font>
      <sz val="12"/>
      <color theme="1"/>
      <name val="UD デジタル 教科書体 N-B"/>
      <family val="1"/>
      <charset val="128"/>
    </font>
    <font>
      <sz val="6"/>
      <color theme="1"/>
      <name val="UD デジタル 教科書体 N-B"/>
      <family val="1"/>
      <charset val="128"/>
    </font>
    <font>
      <sz val="11"/>
      <name val="UD デジタル 教科書体 N-B"/>
      <family val="1"/>
      <charset val="128"/>
    </font>
    <font>
      <sz val="20"/>
      <color theme="8"/>
      <name val="UD デジタル 教科書体 N-B"/>
      <family val="1"/>
      <charset val="128"/>
    </font>
    <font>
      <sz val="16"/>
      <name val="UD デジタル 教科書体 N-B"/>
      <family val="1"/>
      <charset val="128"/>
    </font>
    <font>
      <b/>
      <sz val="24"/>
      <color theme="1"/>
      <name val="UD デジタル 教科書体 N-B"/>
      <family val="1"/>
      <charset val="128"/>
    </font>
    <font>
      <sz val="11"/>
      <color theme="1"/>
      <name val="BIZ UDゴシック"/>
      <family val="3"/>
      <charset val="128"/>
    </font>
    <font>
      <sz val="28"/>
      <color theme="1"/>
      <name val="BIZ UDゴシック"/>
      <family val="3"/>
      <charset val="128"/>
    </font>
    <font>
      <sz val="24"/>
      <color theme="1"/>
      <name val="BIZ UDゴシック"/>
      <family val="3"/>
      <charset val="128"/>
    </font>
    <font>
      <sz val="16"/>
      <color theme="1"/>
      <name val="BIZ UDゴシック"/>
      <family val="3"/>
      <charset val="128"/>
    </font>
    <font>
      <sz val="14"/>
      <color theme="1"/>
      <name val="BIZ UDゴシック"/>
      <family val="3"/>
      <charset val="128"/>
    </font>
    <font>
      <sz val="20"/>
      <name val="BIZ UDゴシック"/>
      <family val="3"/>
      <charset val="128"/>
    </font>
    <font>
      <sz val="20"/>
      <color rgb="FFFF0000"/>
      <name val="BIZ UDゴシック"/>
      <family val="3"/>
      <charset val="128"/>
    </font>
    <font>
      <sz val="20"/>
      <color theme="0"/>
      <name val="BIZ UDゴシック"/>
      <family val="3"/>
      <charset val="128"/>
    </font>
    <font>
      <sz val="20"/>
      <color theme="1"/>
      <name val="BIZ UDゴシック"/>
      <family val="3"/>
      <charset val="128"/>
    </font>
    <font>
      <sz val="20"/>
      <color theme="8"/>
      <name val="BIZ UDゴシック"/>
      <family val="3"/>
      <charset val="128"/>
    </font>
    <font>
      <sz val="11"/>
      <name val="BIZ UDゴシック"/>
      <family val="3"/>
      <charset val="128"/>
    </font>
    <font>
      <sz val="6"/>
      <color theme="1"/>
      <name val="BIZ UDゴシック"/>
      <family val="3"/>
      <charset val="128"/>
    </font>
    <font>
      <sz val="18"/>
      <color theme="1"/>
      <name val="BIZ UDゴシック"/>
      <family val="3"/>
      <charset val="128"/>
    </font>
    <font>
      <b/>
      <sz val="26"/>
      <color theme="1"/>
      <name val="BIZ UDゴシック"/>
      <family val="3"/>
      <charset val="128"/>
    </font>
    <font>
      <b/>
      <sz val="36"/>
      <color theme="1"/>
      <name val="BIZ UDゴシック"/>
      <family val="3"/>
      <charset val="128"/>
    </font>
    <font>
      <sz val="36"/>
      <color theme="1"/>
      <name val="BIZ UDゴシック"/>
      <family val="3"/>
      <charset val="128"/>
    </font>
    <font>
      <b/>
      <sz val="20"/>
      <color rgb="FFFF0000"/>
      <name val="BIZ UDゴシック"/>
      <family val="3"/>
      <charset val="128"/>
    </font>
    <font>
      <sz val="22"/>
      <color theme="1"/>
      <name val="BIZ UDゴシック"/>
      <family val="3"/>
      <charset val="128"/>
    </font>
    <font>
      <sz val="48"/>
      <color theme="1"/>
      <name val="BIZ UDゴシック"/>
      <family val="3"/>
      <charset val="128"/>
    </font>
    <font>
      <b/>
      <sz val="22"/>
      <color rgb="FFFF0000"/>
      <name val="BIZ UDゴシック"/>
      <family val="3"/>
      <charset val="128"/>
    </font>
    <font>
      <sz val="26"/>
      <color theme="1"/>
      <name val="BIZ UDゴシック"/>
      <family val="3"/>
      <charset val="128"/>
    </font>
    <font>
      <sz val="36"/>
      <name val="BIZ UDゴシック"/>
      <family val="3"/>
      <charset val="128"/>
    </font>
    <font>
      <sz val="11"/>
      <color rgb="FF4472C4"/>
      <name val="BIZ UDゴシック"/>
      <family val="3"/>
      <charset val="128"/>
    </font>
    <font>
      <sz val="10"/>
      <color theme="1"/>
      <name val="BIZ UDゴシック"/>
      <family val="3"/>
      <charset val="128"/>
    </font>
    <font>
      <sz val="12"/>
      <color theme="1"/>
      <name val="BIZ UDゴシック"/>
      <family val="3"/>
      <charset val="128"/>
    </font>
    <font>
      <b/>
      <sz val="16"/>
      <color theme="1"/>
      <name val="BIZ UDゴシック"/>
      <family val="3"/>
      <charset val="128"/>
    </font>
    <font>
      <sz val="18"/>
      <color rgb="FF0070C0"/>
      <name val="BIZ UDゴシック"/>
      <family val="3"/>
      <charset val="128"/>
    </font>
    <font>
      <sz val="14"/>
      <color rgb="FFFF0000"/>
      <name val="BIZ UDゴシック"/>
      <family val="3"/>
      <charset val="128"/>
    </font>
    <font>
      <sz val="14"/>
      <color rgb="FF0070C0"/>
      <name val="BIZ UDゴシック"/>
      <family val="3"/>
      <charset val="128"/>
    </font>
    <font>
      <sz val="14"/>
      <name val="BIZ UDゴシック"/>
      <family val="3"/>
      <charset val="128"/>
    </font>
    <font>
      <sz val="28"/>
      <color rgb="FFFF0000"/>
      <name val="BIZ UDゴシック"/>
      <family val="3"/>
      <charset val="128"/>
    </font>
    <font>
      <sz val="8"/>
      <color theme="1"/>
      <name val="BIZ UDゴシック"/>
      <family val="3"/>
      <charset val="128"/>
    </font>
  </fonts>
  <fills count="15">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4"/>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DA0000"/>
        <bgColor indexed="64"/>
      </patternFill>
    </fill>
    <fill>
      <patternFill patternType="solid">
        <fgColor rgb="FFFF7C8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EB9C"/>
        <bgColor indexed="64"/>
      </patternFill>
    </fill>
    <fill>
      <patternFill patternType="solid">
        <fgColor rgb="FFFFFF00"/>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auto="1"/>
      </left>
      <right/>
      <top/>
      <bottom style="medium">
        <color auto="1"/>
      </bottom>
      <diagonal/>
    </border>
    <border>
      <left style="thin">
        <color theme="4"/>
      </left>
      <right style="thin">
        <color theme="4"/>
      </right>
      <top style="thick">
        <color auto="1"/>
      </top>
      <bottom style="thin">
        <color theme="4"/>
      </bottom>
      <diagonal/>
    </border>
    <border>
      <left style="thin">
        <color theme="4"/>
      </left>
      <right style="thin">
        <color theme="4"/>
      </right>
      <top/>
      <bottom style="thin">
        <color theme="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thin">
        <color indexed="64"/>
      </bottom>
      <diagonal/>
    </border>
    <border>
      <left style="medium">
        <color indexed="64"/>
      </left>
      <right style="hair">
        <color indexed="64"/>
      </right>
      <top style="medium">
        <color auto="1"/>
      </top>
      <bottom style="thin">
        <color indexed="64"/>
      </bottom>
      <diagonal/>
    </border>
    <border>
      <left style="hair">
        <color indexed="64"/>
      </left>
      <right style="thin">
        <color indexed="64"/>
      </right>
      <top style="medium">
        <color auto="1"/>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diagonalDown="1">
      <left style="medium">
        <color indexed="64"/>
      </left>
      <right/>
      <top style="medium">
        <color indexed="64"/>
      </top>
      <bottom style="medium">
        <color indexed="64"/>
      </bottom>
      <diagonal style="thin">
        <color indexed="64"/>
      </diagonal>
    </border>
    <border>
      <left style="thin">
        <color indexed="64"/>
      </left>
      <right/>
      <top style="medium">
        <color indexed="64"/>
      </top>
      <bottom style="medium">
        <color indexed="64"/>
      </bottom>
      <diagonal/>
    </border>
  </borders>
  <cellStyleXfs count="3">
    <xf numFmtId="0" fontId="0" fillId="0" borderId="0">
      <alignment vertical="center"/>
    </xf>
    <xf numFmtId="0" fontId="2" fillId="0" borderId="0">
      <alignment vertical="center"/>
    </xf>
    <xf numFmtId="9" fontId="8" fillId="0" borderId="0" applyFont="0" applyFill="0" applyBorder="0" applyAlignment="0" applyProtection="0">
      <alignment vertical="center"/>
    </xf>
  </cellStyleXfs>
  <cellXfs count="664">
    <xf numFmtId="0" fontId="0" fillId="0" borderId="0" xfId="0">
      <alignment vertical="center"/>
    </xf>
    <xf numFmtId="14" fontId="0" fillId="0" borderId="0" xfId="0" applyNumberFormat="1" applyAlignment="1">
      <alignment horizontal="left" vertical="center"/>
    </xf>
    <xf numFmtId="0" fontId="0" fillId="0" borderId="0" xfId="0" applyAlignment="1">
      <alignment horizontal="center" vertical="center"/>
    </xf>
    <xf numFmtId="14" fontId="0" fillId="0" borderId="0" xfId="0" applyNumberFormat="1" applyAlignment="1">
      <alignment horizontal="center" vertical="center"/>
    </xf>
    <xf numFmtId="14" fontId="3" fillId="5" borderId="25" xfId="1" applyNumberFormat="1" applyFont="1" applyFill="1" applyBorder="1" applyAlignment="1">
      <alignment horizontal="center" vertical="center"/>
    </xf>
    <xf numFmtId="0" fontId="3" fillId="5" borderId="25" xfId="1" applyFont="1" applyFill="1" applyBorder="1" applyAlignment="1">
      <alignment horizontal="center" vertical="center"/>
    </xf>
    <xf numFmtId="0" fontId="5" fillId="0" borderId="0" xfId="1" applyFont="1" applyBorder="1" applyAlignment="1">
      <alignment horizontal="center" vertical="center"/>
    </xf>
    <xf numFmtId="177" fontId="6" fillId="0" borderId="25" xfId="1" applyNumberFormat="1" applyFont="1" applyBorder="1" applyAlignment="1">
      <alignment horizontal="center" vertical="center"/>
    </xf>
    <xf numFmtId="0" fontId="7" fillId="0" borderId="25" xfId="1" applyFont="1" applyBorder="1" applyAlignment="1">
      <alignment horizontal="center" vertical="center"/>
    </xf>
    <xf numFmtId="14" fontId="5" fillId="0" borderId="0" xfId="1" applyNumberFormat="1" applyFont="1" applyBorder="1" applyAlignment="1">
      <alignment horizontal="left" vertical="center"/>
    </xf>
    <xf numFmtId="14" fontId="5" fillId="0" borderId="0" xfId="1" applyNumberFormat="1" applyFont="1" applyBorder="1" applyAlignment="1">
      <alignment horizontal="center" vertical="center"/>
    </xf>
    <xf numFmtId="0" fontId="7" fillId="0" borderId="0" xfId="1" applyFont="1" applyBorder="1" applyAlignment="1">
      <alignment horizontal="center" vertical="center"/>
    </xf>
    <xf numFmtId="177" fontId="6" fillId="0" borderId="34" xfId="1" applyNumberFormat="1" applyFont="1" applyBorder="1" applyAlignment="1">
      <alignment horizontal="center" vertical="center"/>
    </xf>
    <xf numFmtId="0" fontId="7" fillId="0" borderId="34" xfId="1" applyFont="1" applyBorder="1" applyAlignment="1">
      <alignment horizontal="center" vertical="center"/>
    </xf>
    <xf numFmtId="0" fontId="7" fillId="0" borderId="35" xfId="1" applyFont="1" applyBorder="1" applyAlignment="1">
      <alignment horizontal="center" vertical="center"/>
    </xf>
    <xf numFmtId="14" fontId="6" fillId="6" borderId="34" xfId="1" applyNumberFormat="1" applyFont="1" applyFill="1" applyBorder="1" applyAlignment="1">
      <alignment horizontal="left" vertical="center"/>
    </xf>
    <xf numFmtId="14" fontId="6" fillId="6" borderId="25" xfId="1" applyNumberFormat="1" applyFont="1" applyFill="1" applyBorder="1" applyAlignment="1">
      <alignment horizontal="left" vertical="center"/>
    </xf>
    <xf numFmtId="14" fontId="6" fillId="7" borderId="34" xfId="1" applyNumberFormat="1" applyFont="1" applyFill="1" applyBorder="1" applyAlignment="1">
      <alignment horizontal="left" vertical="center"/>
    </xf>
    <xf numFmtId="14" fontId="6" fillId="7" borderId="25" xfId="1" applyNumberFormat="1" applyFont="1" applyFill="1" applyBorder="1" applyAlignment="1">
      <alignment horizontal="left" vertical="center"/>
    </xf>
    <xf numFmtId="0" fontId="9" fillId="0" borderId="0" xfId="1" applyFont="1" applyBorder="1" applyAlignment="1">
      <alignment horizontal="left" vertical="center"/>
    </xf>
    <xf numFmtId="0" fontId="11" fillId="0" borderId="0" xfId="0" applyFont="1" applyFill="1" applyAlignment="1">
      <alignment vertical="center" shrinkToFit="1"/>
    </xf>
    <xf numFmtId="0" fontId="11" fillId="0" borderId="0" xfId="0" applyFont="1" applyAlignment="1">
      <alignment vertical="center" shrinkToFit="1"/>
    </xf>
    <xf numFmtId="0" fontId="12" fillId="4" borderId="0" xfId="0" applyFont="1" applyFill="1" applyAlignment="1">
      <alignment horizontal="center" vertical="center" shrinkToFit="1"/>
    </xf>
    <xf numFmtId="0" fontId="11" fillId="4" borderId="0" xfId="0" applyFont="1" applyFill="1" applyAlignment="1">
      <alignment vertical="center" shrinkToFit="1"/>
    </xf>
    <xf numFmtId="0" fontId="12" fillId="4" borderId="0" xfId="0" applyFont="1" applyFill="1" applyAlignment="1">
      <alignment vertical="center" shrinkToFit="1"/>
    </xf>
    <xf numFmtId="14" fontId="11" fillId="0" borderId="17" xfId="0" applyNumberFormat="1" applyFont="1" applyFill="1" applyBorder="1" applyAlignment="1">
      <alignment vertical="center" shrinkToFit="1"/>
    </xf>
    <xf numFmtId="14" fontId="11" fillId="0" borderId="0" xfId="0" applyNumberFormat="1" applyFont="1" applyFill="1" applyBorder="1" applyAlignment="1">
      <alignment vertical="center" shrinkToFit="1"/>
    </xf>
    <xf numFmtId="0" fontId="11" fillId="0" borderId="8" xfId="0" applyFont="1" applyBorder="1" applyAlignment="1">
      <alignment horizontal="center" vertical="center" shrinkToFit="1"/>
    </xf>
    <xf numFmtId="0" fontId="11" fillId="0" borderId="11" xfId="0" applyFont="1" applyBorder="1" applyAlignment="1">
      <alignment horizontal="center" vertical="center" shrinkToFit="1"/>
    </xf>
    <xf numFmtId="0" fontId="11" fillId="0" borderId="0" xfId="0" applyFont="1" applyFill="1" applyAlignment="1">
      <alignment horizontal="center" vertical="center" shrinkToFit="1"/>
    </xf>
    <xf numFmtId="0" fontId="11" fillId="0" borderId="0" xfId="0" applyFont="1" applyBorder="1" applyAlignment="1">
      <alignment horizontal="center" vertical="center" shrinkToFit="1"/>
    </xf>
    <xf numFmtId="0" fontId="11" fillId="0" borderId="0" xfId="0" applyFont="1" applyAlignment="1">
      <alignment horizontal="center" vertical="center" shrinkToFit="1"/>
    </xf>
    <xf numFmtId="0" fontId="11" fillId="0" borderId="40" xfId="0" applyFont="1" applyBorder="1" applyAlignment="1">
      <alignment horizontal="center" vertical="center" shrinkToFit="1"/>
    </xf>
    <xf numFmtId="176" fontId="11" fillId="0" borderId="0" xfId="0" applyNumberFormat="1" applyFont="1" applyFill="1" applyAlignment="1">
      <alignment vertical="center" shrinkToFit="1"/>
    </xf>
    <xf numFmtId="0" fontId="11" fillId="0" borderId="5" xfId="0" applyFont="1" applyBorder="1" applyAlignment="1">
      <alignment horizontal="center" vertical="center" shrinkToFit="1"/>
    </xf>
    <xf numFmtId="0" fontId="11" fillId="0" borderId="43" xfId="0" applyFont="1" applyBorder="1" applyAlignment="1">
      <alignment horizontal="center" vertical="center" shrinkToFit="1"/>
    </xf>
    <xf numFmtId="0" fontId="11" fillId="0" borderId="42"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 xfId="0" applyFont="1" applyBorder="1" applyAlignment="1">
      <alignment horizontal="center" vertical="center" textRotation="255" shrinkToFit="1"/>
    </xf>
    <xf numFmtId="0" fontId="11" fillId="0" borderId="0" xfId="0" applyFont="1" applyFill="1" applyAlignment="1">
      <alignment vertical="center" textRotation="255" shrinkToFit="1"/>
    </xf>
    <xf numFmtId="176" fontId="11" fillId="0" borderId="0" xfId="0" applyNumberFormat="1" applyFont="1" applyFill="1" applyAlignment="1">
      <alignment vertical="center" textRotation="255" shrinkToFit="1"/>
    </xf>
    <xf numFmtId="0" fontId="11" fillId="0" borderId="0" xfId="0" applyFont="1" applyAlignment="1">
      <alignment vertical="center" textRotation="255" shrinkToFit="1"/>
    </xf>
    <xf numFmtId="0" fontId="13" fillId="2" borderId="1" xfId="0" applyFont="1" applyFill="1" applyBorder="1" applyAlignment="1">
      <alignment horizontal="center" vertical="center" shrinkToFit="1"/>
    </xf>
    <xf numFmtId="0" fontId="13" fillId="0" borderId="6" xfId="0" applyFont="1" applyBorder="1" applyAlignment="1">
      <alignment horizontal="center" vertical="center" shrinkToFit="1"/>
    </xf>
    <xf numFmtId="0" fontId="13" fillId="3" borderId="8" xfId="0" applyFont="1" applyFill="1" applyBorder="1" applyAlignment="1">
      <alignment horizontal="center" vertical="center" shrinkToFit="1"/>
    </xf>
    <xf numFmtId="176" fontId="11" fillId="0" borderId="22" xfId="0" applyNumberFormat="1" applyFont="1" applyFill="1" applyBorder="1" applyAlignment="1">
      <alignment vertical="center" shrinkToFit="1"/>
    </xf>
    <xf numFmtId="176" fontId="11" fillId="0" borderId="24" xfId="0" applyNumberFormat="1" applyFont="1" applyFill="1" applyBorder="1" applyAlignment="1">
      <alignment vertical="center" shrinkToFit="1"/>
    </xf>
    <xf numFmtId="0" fontId="11" fillId="0" borderId="41" xfId="0" applyFont="1" applyBorder="1" applyAlignment="1">
      <alignment horizontal="center" vertical="center" shrinkToFit="1"/>
    </xf>
    <xf numFmtId="0" fontId="11" fillId="0" borderId="2" xfId="0" applyFont="1" applyBorder="1" applyAlignment="1">
      <alignment horizontal="center" vertical="center" shrinkToFit="1"/>
    </xf>
    <xf numFmtId="0" fontId="13" fillId="3" borderId="2" xfId="0" applyFont="1" applyFill="1" applyBorder="1" applyAlignment="1">
      <alignment horizontal="center" vertical="center" shrinkToFit="1"/>
    </xf>
    <xf numFmtId="0" fontId="11" fillId="4" borderId="0" xfId="0" applyFont="1" applyFill="1" applyAlignment="1">
      <alignment horizontal="center" vertical="center" shrinkToFit="1"/>
    </xf>
    <xf numFmtId="0" fontId="11" fillId="4" borderId="13" xfId="0" applyFont="1" applyFill="1" applyBorder="1" applyAlignment="1">
      <alignment horizontal="center" vertical="center" shrinkToFit="1"/>
    </xf>
    <xf numFmtId="0" fontId="11" fillId="4" borderId="23" xfId="0" applyFont="1" applyFill="1" applyBorder="1" applyAlignment="1">
      <alignment horizontal="center" vertical="center" shrinkToFit="1"/>
    </xf>
    <xf numFmtId="0" fontId="13" fillId="0" borderId="0" xfId="0" applyFont="1" applyBorder="1" applyAlignment="1">
      <alignment horizontal="center" vertical="center" shrinkToFit="1"/>
    </xf>
    <xf numFmtId="0" fontId="11" fillId="0" borderId="14" xfId="0" applyFont="1" applyBorder="1" applyAlignment="1">
      <alignment vertical="center" shrinkToFit="1"/>
    </xf>
    <xf numFmtId="0" fontId="11" fillId="0" borderId="15" xfId="0" applyFont="1" applyBorder="1" applyAlignment="1">
      <alignment horizontal="center" vertical="center" shrinkToFit="1"/>
    </xf>
    <xf numFmtId="0" fontId="11" fillId="0" borderId="1" xfId="0" applyFont="1" applyBorder="1" applyAlignment="1">
      <alignment vertical="center" shrinkToFit="1"/>
    </xf>
    <xf numFmtId="0" fontId="11" fillId="0" borderId="15" xfId="0" applyFont="1" applyBorder="1" applyAlignment="1">
      <alignment vertical="center" shrinkToFit="1"/>
    </xf>
    <xf numFmtId="0" fontId="11" fillId="0" borderId="16" xfId="0" applyFont="1" applyBorder="1" applyAlignment="1">
      <alignment vertical="center" shrinkToFit="1"/>
    </xf>
    <xf numFmtId="0" fontId="11" fillId="0" borderId="17" xfId="0" applyFont="1" applyBorder="1" applyAlignment="1">
      <alignment vertical="center" shrinkToFit="1"/>
    </xf>
    <xf numFmtId="0" fontId="13" fillId="0" borderId="1" xfId="0" applyFont="1" applyBorder="1" applyAlignment="1">
      <alignment horizontal="center" vertical="center" shrinkToFit="1"/>
    </xf>
    <xf numFmtId="0" fontId="11" fillId="0" borderId="0" xfId="0" applyFont="1" applyBorder="1" applyAlignment="1">
      <alignment vertical="center" shrinkToFit="1"/>
    </xf>
    <xf numFmtId="0" fontId="11" fillId="0" borderId="18" xfId="0" applyFont="1" applyBorder="1" applyAlignment="1">
      <alignment vertical="center" shrinkToFit="1"/>
    </xf>
    <xf numFmtId="0" fontId="11" fillId="0" borderId="22" xfId="0" applyFont="1" applyBorder="1" applyAlignment="1">
      <alignment vertical="center"/>
    </xf>
    <xf numFmtId="0" fontId="11" fillId="0" borderId="23" xfId="0" applyFont="1" applyBorder="1" applyAlignment="1">
      <alignment vertical="center" shrinkToFit="1"/>
    </xf>
    <xf numFmtId="0" fontId="11" fillId="0" borderId="24" xfId="0" applyFont="1" applyBorder="1" applyAlignment="1">
      <alignment vertical="center" shrinkToFit="1"/>
    </xf>
    <xf numFmtId="0" fontId="11" fillId="0" borderId="22" xfId="0" applyFont="1" applyBorder="1" applyAlignment="1">
      <alignment vertical="center" shrinkToFit="1"/>
    </xf>
    <xf numFmtId="0" fontId="22" fillId="0" borderId="17" xfId="0" applyFont="1" applyBorder="1" applyAlignment="1">
      <alignment vertical="center" shrinkToFit="1"/>
    </xf>
    <xf numFmtId="0" fontId="22" fillId="0" borderId="0" xfId="0" applyFont="1" applyBorder="1" applyAlignment="1">
      <alignment horizontal="center" vertical="center" shrinkToFit="1"/>
    </xf>
    <xf numFmtId="14" fontId="22" fillId="0" borderId="0" xfId="0" applyNumberFormat="1" applyFont="1" applyBorder="1" applyAlignment="1">
      <alignment horizontal="center" vertical="center" shrinkToFit="1"/>
    </xf>
    <xf numFmtId="0" fontId="22" fillId="0" borderId="0" xfId="0" applyFont="1" applyBorder="1" applyAlignment="1">
      <alignment vertical="center" shrinkToFit="1"/>
    </xf>
    <xf numFmtId="0" fontId="22" fillId="0" borderId="18" xfId="0" applyFont="1" applyBorder="1" applyAlignment="1">
      <alignment vertical="center" shrinkToFit="1"/>
    </xf>
    <xf numFmtId="0" fontId="22" fillId="0" borderId="0" xfId="0" applyFont="1" applyFill="1" applyAlignment="1">
      <alignment vertical="center" shrinkToFit="1"/>
    </xf>
    <xf numFmtId="0" fontId="22" fillId="0" borderId="0" xfId="0" applyFont="1" applyAlignment="1">
      <alignment vertical="center" shrinkToFit="1"/>
    </xf>
    <xf numFmtId="0" fontId="22" fillId="0" borderId="0" xfId="0" applyFont="1" applyFill="1" applyBorder="1" applyAlignment="1">
      <alignment vertical="center" shrinkToFit="1"/>
    </xf>
    <xf numFmtId="0" fontId="11" fillId="0" borderId="19" xfId="0" applyFont="1" applyBorder="1" applyAlignment="1">
      <alignment vertical="center" shrinkToFit="1"/>
    </xf>
    <xf numFmtId="0" fontId="22" fillId="0" borderId="20" xfId="0" applyFont="1" applyBorder="1" applyAlignment="1">
      <alignment horizontal="center" vertical="center" shrinkToFit="1"/>
    </xf>
    <xf numFmtId="14" fontId="22" fillId="0" borderId="20" xfId="0" applyNumberFormat="1" applyFont="1" applyBorder="1" applyAlignment="1">
      <alignment horizontal="center" vertical="center" shrinkToFit="1"/>
    </xf>
    <xf numFmtId="0" fontId="11" fillId="0" borderId="20" xfId="0" applyFont="1" applyBorder="1" applyAlignment="1">
      <alignment vertical="center" shrinkToFit="1"/>
    </xf>
    <xf numFmtId="0" fontId="11" fillId="0" borderId="21" xfId="0" applyFont="1" applyBorder="1" applyAlignment="1">
      <alignment vertical="center" shrinkToFit="1"/>
    </xf>
    <xf numFmtId="0" fontId="19" fillId="9" borderId="31" xfId="0" applyFont="1" applyFill="1" applyBorder="1" applyAlignment="1">
      <alignment wrapText="1" shrinkToFit="1"/>
    </xf>
    <xf numFmtId="0" fontId="19" fillId="9" borderId="29" xfId="0" applyFont="1" applyFill="1" applyBorder="1" applyAlignment="1">
      <alignment wrapText="1" shrinkToFit="1"/>
    </xf>
    <xf numFmtId="0" fontId="23" fillId="0" borderId="0" xfId="0" applyFont="1" applyBorder="1" applyAlignment="1">
      <alignment horizontal="center" vertical="center" shrinkToFit="1"/>
    </xf>
    <xf numFmtId="0" fontId="13" fillId="0" borderId="1" xfId="0" applyFont="1" applyFill="1" applyBorder="1" applyAlignment="1">
      <alignment horizontal="center" vertical="center" shrinkToFit="1"/>
    </xf>
    <xf numFmtId="0" fontId="13" fillId="0" borderId="8" xfId="0" applyFont="1" applyFill="1" applyBorder="1" applyAlignment="1">
      <alignment horizontal="center" vertical="center" shrinkToFit="1"/>
    </xf>
    <xf numFmtId="0" fontId="11" fillId="0" borderId="40" xfId="0" applyFont="1" applyFill="1" applyBorder="1" applyAlignment="1">
      <alignment horizontal="center" vertical="center" shrinkToFit="1"/>
    </xf>
    <xf numFmtId="0" fontId="11" fillId="0" borderId="43" xfId="0" applyFont="1" applyFill="1" applyBorder="1" applyAlignment="1">
      <alignment horizontal="center" vertical="center" shrinkToFit="1"/>
    </xf>
    <xf numFmtId="0" fontId="11" fillId="0" borderId="42" xfId="0" applyFont="1" applyFill="1" applyBorder="1" applyAlignment="1">
      <alignment horizontal="center" vertical="center" shrinkToFit="1"/>
    </xf>
    <xf numFmtId="0" fontId="11" fillId="0" borderId="3" xfId="0" applyFont="1" applyFill="1" applyBorder="1" applyAlignment="1">
      <alignment horizontal="center" vertical="center" shrinkToFit="1"/>
    </xf>
    <xf numFmtId="0" fontId="11" fillId="0" borderId="1" xfId="0" applyFont="1" applyFill="1" applyBorder="1" applyAlignment="1">
      <alignment horizontal="center" vertical="center" textRotation="255" shrinkToFit="1"/>
    </xf>
    <xf numFmtId="0" fontId="11" fillId="0" borderId="41" xfId="0" applyFont="1" applyFill="1" applyBorder="1" applyAlignment="1">
      <alignment horizontal="center" vertical="center" shrinkToFit="1"/>
    </xf>
    <xf numFmtId="0" fontId="13" fillId="4" borderId="32" xfId="0" applyFont="1" applyFill="1" applyBorder="1" applyAlignment="1">
      <alignment horizontal="center" vertical="center" shrinkToFit="1"/>
    </xf>
    <xf numFmtId="0" fontId="10" fillId="4" borderId="0" xfId="0" applyFont="1" applyFill="1" applyAlignment="1">
      <alignment horizontal="center" vertical="center" shrinkToFit="1"/>
    </xf>
    <xf numFmtId="179" fontId="12" fillId="4" borderId="0" xfId="0" applyNumberFormat="1" applyFont="1" applyFill="1" applyAlignment="1">
      <alignment horizontal="right" vertical="center" shrinkToFit="1"/>
    </xf>
    <xf numFmtId="0" fontId="12" fillId="4" borderId="0" xfId="0" applyFont="1" applyFill="1" applyAlignment="1">
      <alignment horizontal="right" vertical="center" shrinkToFit="1"/>
    </xf>
    <xf numFmtId="0" fontId="13" fillId="4" borderId="0" xfId="0" applyFont="1" applyFill="1" applyBorder="1" applyAlignment="1">
      <alignment horizontal="center" vertical="center" shrinkToFit="1"/>
    </xf>
    <xf numFmtId="0" fontId="11" fillId="0" borderId="0" xfId="0" applyFont="1" applyBorder="1" applyAlignment="1">
      <alignment vertical="center"/>
    </xf>
    <xf numFmtId="0" fontId="13" fillId="0" borderId="22" xfId="0" applyFont="1" applyBorder="1" applyAlignment="1">
      <alignment horizontal="center" vertical="center" shrinkToFit="1"/>
    </xf>
    <xf numFmtId="0" fontId="20" fillId="4" borderId="0" xfId="0" applyFont="1" applyFill="1" applyBorder="1" applyAlignment="1">
      <alignment horizontal="center" vertical="center" shrinkToFit="1"/>
    </xf>
    <xf numFmtId="0" fontId="12" fillId="4" borderId="0" xfId="0" applyFont="1" applyFill="1" applyAlignment="1">
      <alignment horizontal="right" vertical="center" shrinkToFit="1"/>
    </xf>
    <xf numFmtId="0" fontId="12" fillId="4" borderId="0" xfId="0" applyFont="1" applyFill="1" applyAlignment="1">
      <alignment vertical="center"/>
    </xf>
    <xf numFmtId="0" fontId="12" fillId="4" borderId="0" xfId="0" applyFont="1" applyFill="1" applyAlignment="1">
      <alignment horizontal="left" vertical="center"/>
    </xf>
    <xf numFmtId="0" fontId="20" fillId="4" borderId="0" xfId="0" applyFont="1" applyFill="1" applyBorder="1" applyAlignment="1">
      <alignment vertical="center" shrinkToFit="1"/>
    </xf>
    <xf numFmtId="0" fontId="20" fillId="4" borderId="0" xfId="0" applyFont="1" applyFill="1" applyBorder="1" applyAlignment="1">
      <alignment horizontal="center" vertical="center"/>
    </xf>
    <xf numFmtId="0" fontId="20" fillId="4" borderId="0"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1" xfId="0" applyFont="1" applyFill="1" applyBorder="1" applyAlignment="1">
      <alignment horizontal="left" vertical="center"/>
    </xf>
    <xf numFmtId="14" fontId="12" fillId="4" borderId="0" xfId="0" applyNumberFormat="1" applyFont="1" applyFill="1" applyAlignment="1">
      <alignment vertical="center" shrinkToFit="1"/>
    </xf>
    <xf numFmtId="0" fontId="21" fillId="4" borderId="0" xfId="0" applyFont="1" applyFill="1" applyBorder="1" applyAlignment="1">
      <alignment horizontal="left"/>
    </xf>
    <xf numFmtId="0" fontId="21" fillId="4" borderId="20" xfId="0" applyFont="1" applyFill="1" applyBorder="1" applyAlignment="1">
      <alignment horizontal="left" vertical="top"/>
    </xf>
    <xf numFmtId="0" fontId="17" fillId="9" borderId="0" xfId="0" applyFont="1" applyFill="1" applyBorder="1" applyAlignment="1">
      <alignment horizontal="center" vertical="center" wrapText="1" shrinkToFit="1"/>
    </xf>
    <xf numFmtId="0" fontId="17" fillId="9" borderId="0" xfId="0" applyFont="1" applyFill="1" applyBorder="1" applyAlignment="1">
      <alignment horizontal="center" vertical="center" shrinkToFit="1"/>
    </xf>
    <xf numFmtId="0" fontId="18" fillId="8" borderId="0" xfId="0" applyFont="1" applyFill="1" applyBorder="1" applyAlignment="1">
      <alignment horizontal="center" vertical="center" shrinkToFit="1"/>
    </xf>
    <xf numFmtId="0" fontId="12" fillId="4" borderId="0" xfId="0" applyFont="1" applyFill="1" applyAlignment="1">
      <alignment horizontal="center" vertical="center" shrinkToFit="1"/>
    </xf>
    <xf numFmtId="0" fontId="13" fillId="4" borderId="32" xfId="0" applyFont="1" applyFill="1" applyBorder="1" applyAlignment="1">
      <alignment horizontal="center" vertical="center" shrinkToFit="1"/>
    </xf>
    <xf numFmtId="179" fontId="12" fillId="4" borderId="0" xfId="0" applyNumberFormat="1" applyFont="1" applyFill="1" applyAlignment="1">
      <alignment horizontal="right" vertical="center" shrinkToFit="1"/>
    </xf>
    <xf numFmtId="0" fontId="11" fillId="0" borderId="5" xfId="0"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58" xfId="0" applyFont="1" applyBorder="1" applyAlignment="1">
      <alignment horizontal="center" vertical="center" shrinkToFit="1"/>
    </xf>
    <xf numFmtId="0" fontId="11" fillId="0" borderId="60" xfId="0" applyFont="1" applyBorder="1" applyAlignment="1">
      <alignment horizontal="center" vertical="center" shrinkToFit="1"/>
    </xf>
    <xf numFmtId="0" fontId="13" fillId="0" borderId="67" xfId="0" applyFont="1" applyBorder="1" applyAlignment="1">
      <alignment horizontal="center" vertical="center" shrinkToFit="1"/>
    </xf>
    <xf numFmtId="0" fontId="13" fillId="0" borderId="68" xfId="0" applyFont="1" applyBorder="1" applyAlignment="1">
      <alignment horizontal="center" vertical="center" shrinkToFit="1"/>
    </xf>
    <xf numFmtId="0" fontId="10" fillId="4" borderId="0" xfId="0" applyFont="1" applyFill="1" applyAlignment="1">
      <alignment vertical="center" shrinkToFit="1"/>
    </xf>
    <xf numFmtId="0" fontId="20" fillId="4" borderId="0" xfId="0" applyFont="1" applyFill="1" applyBorder="1" applyAlignment="1">
      <alignment horizontal="center" vertical="center"/>
    </xf>
    <xf numFmtId="0" fontId="20" fillId="4" borderId="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21" xfId="0" applyFont="1" applyFill="1" applyBorder="1" applyAlignment="1">
      <alignment horizontal="left" vertical="center"/>
    </xf>
    <xf numFmtId="0" fontId="12" fillId="4" borderId="0" xfId="0" applyFont="1" applyFill="1" applyAlignment="1">
      <alignment horizontal="center" vertical="center" shrinkToFit="1"/>
    </xf>
    <xf numFmtId="0" fontId="12" fillId="4" borderId="0" xfId="0" applyFont="1" applyFill="1" applyAlignment="1">
      <alignment horizontal="left" vertical="center" shrinkToFit="1"/>
    </xf>
    <xf numFmtId="0" fontId="12" fillId="0" borderId="0" xfId="0" applyFont="1" applyFill="1" applyAlignment="1">
      <alignment horizontal="center" vertical="center" shrinkToFit="1"/>
    </xf>
    <xf numFmtId="0" fontId="11" fillId="11" borderId="0" xfId="0" applyFont="1" applyFill="1" applyAlignment="1">
      <alignment vertical="center" shrinkToFit="1"/>
    </xf>
    <xf numFmtId="0" fontId="20" fillId="4" borderId="46" xfId="0" applyFont="1" applyFill="1" applyBorder="1" applyAlignment="1">
      <alignment horizontal="center" vertical="center"/>
    </xf>
    <xf numFmtId="0" fontId="20" fillId="4" borderId="46" xfId="0" applyFont="1" applyFill="1" applyBorder="1" applyAlignment="1">
      <alignment horizontal="left" vertical="center"/>
    </xf>
    <xf numFmtId="0" fontId="21" fillId="4" borderId="46" xfId="0" applyFont="1" applyFill="1" applyBorder="1" applyAlignment="1">
      <alignment horizontal="left" vertical="top"/>
    </xf>
    <xf numFmtId="14" fontId="12" fillId="0" borderId="0" xfId="0" applyNumberFormat="1" applyFont="1" applyFill="1" applyAlignment="1">
      <alignment horizontal="center" vertical="center" shrinkToFit="1"/>
    </xf>
    <xf numFmtId="0" fontId="20" fillId="4" borderId="30" xfId="0" applyFont="1" applyFill="1" applyBorder="1" applyAlignment="1">
      <alignment horizontal="center" vertical="center" shrinkToFit="1"/>
    </xf>
    <xf numFmtId="0" fontId="20" fillId="4" borderId="30" xfId="0" applyFont="1" applyFill="1" applyBorder="1" applyAlignment="1">
      <alignment vertical="center" shrinkToFit="1"/>
    </xf>
    <xf numFmtId="0" fontId="13" fillId="4" borderId="0" xfId="0" applyFont="1" applyFill="1" applyAlignment="1">
      <alignment horizontal="left" vertical="center"/>
    </xf>
    <xf numFmtId="0" fontId="20" fillId="4" borderId="0" xfId="0" applyFont="1" applyFill="1" applyBorder="1" applyAlignment="1">
      <alignment horizontal="left"/>
    </xf>
    <xf numFmtId="0" fontId="20" fillId="4" borderId="20" xfId="0" applyFont="1" applyFill="1" applyBorder="1" applyAlignment="1">
      <alignment horizontal="left" vertical="top"/>
    </xf>
    <xf numFmtId="0" fontId="12" fillId="0" borderId="22" xfId="0" applyFont="1" applyBorder="1" applyAlignment="1">
      <alignment vertical="center"/>
    </xf>
    <xf numFmtId="0" fontId="13" fillId="0" borderId="58" xfId="0" applyFont="1" applyFill="1" applyBorder="1" applyAlignment="1" applyProtection="1">
      <alignment horizontal="center" vertical="center" shrinkToFit="1"/>
      <protection locked="0"/>
    </xf>
    <xf numFmtId="0" fontId="13" fillId="0" borderId="60" xfId="0" applyFont="1" applyFill="1" applyBorder="1" applyAlignment="1" applyProtection="1">
      <alignment horizontal="center" vertical="center" shrinkToFit="1"/>
      <protection locked="0"/>
    </xf>
    <xf numFmtId="0" fontId="27" fillId="0" borderId="0" xfId="0" applyFont="1" applyAlignment="1">
      <alignment vertical="center" shrinkToFit="1"/>
    </xf>
    <xf numFmtId="0" fontId="27" fillId="0" borderId="0" xfId="0" applyFont="1" applyAlignment="1">
      <alignment horizontal="center" vertical="center" shrinkToFit="1"/>
    </xf>
    <xf numFmtId="0" fontId="27" fillId="0" borderId="0" xfId="0" applyFont="1" applyFill="1" applyAlignment="1">
      <alignment vertical="center" shrinkToFit="1"/>
    </xf>
    <xf numFmtId="0" fontId="29" fillId="4" borderId="0" xfId="0" applyFont="1" applyFill="1" applyAlignment="1">
      <alignment horizontal="center" vertical="center" shrinkToFit="1"/>
    </xf>
    <xf numFmtId="0" fontId="29" fillId="4" borderId="0" xfId="0" applyFont="1" applyFill="1" applyBorder="1" applyAlignment="1">
      <alignment vertical="center" shrinkToFit="1"/>
    </xf>
    <xf numFmtId="0" fontId="28" fillId="4" borderId="0" xfId="0" applyFont="1" applyFill="1" applyAlignment="1">
      <alignment vertical="center" shrinkToFit="1"/>
    </xf>
    <xf numFmtId="0" fontId="27" fillId="0" borderId="0" xfId="0" applyFont="1" applyBorder="1" applyAlignment="1">
      <alignment vertical="center" shrinkToFit="1"/>
    </xf>
    <xf numFmtId="0" fontId="29" fillId="4" borderId="0" xfId="0" applyFont="1" applyFill="1" applyAlignment="1">
      <alignment horizontal="left" vertical="center" shrinkToFit="1"/>
    </xf>
    <xf numFmtId="0" fontId="31" fillId="4" borderId="0" xfId="0" applyFont="1" applyFill="1" applyBorder="1" applyAlignment="1">
      <alignment vertical="center" shrinkToFit="1"/>
    </xf>
    <xf numFmtId="0" fontId="29" fillId="4" borderId="0" xfId="0" applyFont="1" applyFill="1" applyAlignment="1">
      <alignment vertical="center" shrinkToFit="1"/>
    </xf>
    <xf numFmtId="0" fontId="32" fillId="0" borderId="0" xfId="0" applyFont="1" applyFill="1" applyBorder="1" applyAlignment="1">
      <alignment vertical="center" wrapText="1" shrinkToFit="1"/>
    </xf>
    <xf numFmtId="0" fontId="34" fillId="0" borderId="0" xfId="0" applyFont="1" applyFill="1" applyBorder="1" applyAlignment="1">
      <alignment vertical="center" shrinkToFit="1"/>
    </xf>
    <xf numFmtId="0" fontId="27" fillId="0" borderId="1" xfId="0" applyFont="1" applyBorder="1" applyAlignment="1">
      <alignment horizontal="center" vertical="center" shrinkToFit="1"/>
    </xf>
    <xf numFmtId="0" fontId="27" fillId="0" borderId="0" xfId="0" applyFont="1" applyFill="1" applyAlignment="1">
      <alignment horizontal="center" vertical="center" shrinkToFit="1"/>
    </xf>
    <xf numFmtId="0" fontId="27" fillId="0" borderId="0" xfId="0" applyFont="1" applyAlignment="1">
      <alignment vertical="center" textRotation="255" shrinkToFit="1"/>
    </xf>
    <xf numFmtId="0" fontId="27" fillId="4" borderId="0" xfId="0" applyFont="1" applyFill="1" applyAlignment="1">
      <alignment vertical="center" shrinkToFit="1"/>
    </xf>
    <xf numFmtId="0" fontId="27" fillId="4" borderId="0" xfId="0" applyFont="1" applyFill="1" applyAlignment="1">
      <alignment horizontal="center" vertical="center" shrinkToFit="1"/>
    </xf>
    <xf numFmtId="0" fontId="32" fillId="0" borderId="0" xfId="0" applyFont="1" applyFill="1" applyBorder="1" applyAlignment="1">
      <alignment horizontal="center" vertical="center" wrapText="1" shrinkToFit="1"/>
    </xf>
    <xf numFmtId="0" fontId="34" fillId="0" borderId="0" xfId="0" applyFont="1" applyFill="1" applyBorder="1" applyAlignment="1">
      <alignment horizontal="center" vertical="center" shrinkToFit="1"/>
    </xf>
    <xf numFmtId="0" fontId="32" fillId="0" borderId="0" xfId="0" applyFont="1" applyFill="1" applyBorder="1" applyAlignment="1">
      <alignment horizontal="center" vertical="center" shrinkToFit="1"/>
    </xf>
    <xf numFmtId="0" fontId="34" fillId="9" borderId="0" xfId="0" applyFont="1" applyFill="1" applyBorder="1" applyAlignment="1">
      <alignment horizontal="center" vertical="center" wrapText="1" shrinkToFit="1"/>
    </xf>
    <xf numFmtId="0" fontId="34" fillId="9" borderId="0" xfId="0" applyFont="1" applyFill="1" applyBorder="1" applyAlignment="1">
      <alignment horizontal="center" vertical="center" shrinkToFit="1"/>
    </xf>
    <xf numFmtId="0" fontId="27" fillId="0" borderId="15" xfId="0" applyFont="1" applyBorder="1" applyAlignment="1">
      <alignment vertical="center" shrinkToFit="1"/>
    </xf>
    <xf numFmtId="0" fontId="27" fillId="0" borderId="15" xfId="0" applyFont="1" applyBorder="1" applyAlignment="1">
      <alignment horizontal="center" vertical="center" shrinkToFit="1"/>
    </xf>
    <xf numFmtId="0" fontId="27" fillId="0" borderId="1" xfId="0" applyFont="1" applyBorder="1" applyAlignment="1">
      <alignment vertical="center" shrinkToFit="1"/>
    </xf>
    <xf numFmtId="0" fontId="27" fillId="0" borderId="16" xfId="0" applyFont="1" applyBorder="1" applyAlignment="1">
      <alignment vertical="center" shrinkToFit="1"/>
    </xf>
    <xf numFmtId="0" fontId="27" fillId="0" borderId="0" xfId="0" applyFont="1" applyBorder="1" applyAlignment="1">
      <alignment horizontal="center" vertical="center" shrinkToFit="1"/>
    </xf>
    <xf numFmtId="0" fontId="30" fillId="0" borderId="1" xfId="0" applyFont="1" applyBorder="1" applyAlignment="1">
      <alignment horizontal="center" vertical="center" shrinkToFit="1"/>
    </xf>
    <xf numFmtId="0" fontId="27" fillId="0" borderId="18" xfId="0" applyFont="1" applyBorder="1" applyAlignment="1">
      <alignment vertical="center" shrinkToFit="1"/>
    </xf>
    <xf numFmtId="0" fontId="29" fillId="0" borderId="22" xfId="0" applyFont="1" applyBorder="1" applyAlignment="1">
      <alignment vertical="center"/>
    </xf>
    <xf numFmtId="0" fontId="27" fillId="0" borderId="23" xfId="0" applyFont="1" applyBorder="1" applyAlignment="1">
      <alignment vertical="center" shrinkToFit="1"/>
    </xf>
    <xf numFmtId="0" fontId="27" fillId="0" borderId="24" xfId="0" applyFont="1" applyBorder="1" applyAlignment="1">
      <alignment vertical="center" shrinkToFit="1"/>
    </xf>
    <xf numFmtId="0" fontId="27" fillId="0" borderId="22" xfId="0" applyFont="1" applyBorder="1" applyAlignment="1">
      <alignment vertical="center" shrinkToFit="1"/>
    </xf>
    <xf numFmtId="0" fontId="30" fillId="0" borderId="0" xfId="0" applyFont="1" applyBorder="1" applyAlignment="1">
      <alignment horizontal="center" vertical="center" shrinkToFit="1"/>
    </xf>
    <xf numFmtId="14" fontId="38" fillId="0" borderId="0" xfId="0" applyNumberFormat="1" applyFont="1" applyBorder="1" applyAlignment="1">
      <alignment horizontal="center" vertical="center" shrinkToFit="1"/>
    </xf>
    <xf numFmtId="179" fontId="29" fillId="4" borderId="0" xfId="0" applyNumberFormat="1" applyFont="1" applyFill="1" applyAlignment="1">
      <alignment horizontal="right" vertical="center" shrinkToFit="1"/>
    </xf>
    <xf numFmtId="0" fontId="29" fillId="4" borderId="0" xfId="0" applyFont="1" applyFill="1" applyAlignment="1">
      <alignment horizontal="center" vertical="center" shrinkToFit="1"/>
    </xf>
    <xf numFmtId="0" fontId="33" fillId="0" borderId="0" xfId="0" applyFont="1" applyFill="1" applyBorder="1" applyAlignment="1">
      <alignment horizontal="center" vertical="center" shrinkToFit="1"/>
    </xf>
    <xf numFmtId="0" fontId="27" fillId="0" borderId="1" xfId="0" applyFont="1" applyBorder="1" applyAlignment="1">
      <alignment horizontal="center" vertical="center" shrinkToFit="1"/>
    </xf>
    <xf numFmtId="0" fontId="29" fillId="4" borderId="0" xfId="0" applyFont="1" applyFill="1" applyAlignment="1">
      <alignment horizontal="center" vertical="center" shrinkToFit="1"/>
    </xf>
    <xf numFmtId="0" fontId="30" fillId="0" borderId="0" xfId="0" applyFont="1" applyBorder="1" applyAlignment="1">
      <alignment horizontal="center" vertical="center" shrinkToFit="1"/>
    </xf>
    <xf numFmtId="10" fontId="27" fillId="0" borderId="1" xfId="2" applyNumberFormat="1" applyFont="1" applyBorder="1" applyAlignment="1">
      <alignment horizontal="center" vertical="center" shrinkToFit="1"/>
    </xf>
    <xf numFmtId="9" fontId="27" fillId="0" borderId="0" xfId="2" applyFont="1" applyAlignment="1">
      <alignment horizontal="center" vertical="center" shrinkToFit="1"/>
    </xf>
    <xf numFmtId="178" fontId="41" fillId="0" borderId="44" xfId="2" applyNumberFormat="1" applyFont="1" applyBorder="1" applyAlignment="1">
      <alignment shrinkToFit="1"/>
    </xf>
    <xf numFmtId="0" fontId="35" fillId="4" borderId="0" xfId="0" applyFont="1" applyFill="1" applyAlignment="1">
      <alignment vertical="center" shrinkToFit="1"/>
    </xf>
    <xf numFmtId="0" fontId="30" fillId="0" borderId="0" xfId="0" applyFont="1" applyAlignment="1">
      <alignment vertical="center" shrinkToFit="1"/>
    </xf>
    <xf numFmtId="0" fontId="30" fillId="4" borderId="0" xfId="0" applyFont="1" applyFill="1" applyBorder="1" applyAlignment="1">
      <alignment vertical="center" wrapText="1" shrinkToFit="1"/>
    </xf>
    <xf numFmtId="0" fontId="30" fillId="4" borderId="0" xfId="0" applyFont="1" applyFill="1" applyBorder="1" applyAlignment="1">
      <alignment vertical="center" wrapText="1"/>
    </xf>
    <xf numFmtId="0" fontId="42" fillId="4" borderId="0" xfId="0" applyFont="1" applyFill="1" applyAlignment="1">
      <alignment horizontal="center" vertical="center" wrapText="1" shrinkToFit="1"/>
    </xf>
    <xf numFmtId="0" fontId="29" fillId="0" borderId="0" xfId="0" applyFont="1" applyFill="1" applyAlignment="1">
      <alignment vertical="center" shrinkToFit="1"/>
    </xf>
    <xf numFmtId="0" fontId="32" fillId="0" borderId="0" xfId="0" applyFont="1" applyFill="1" applyBorder="1" applyAlignment="1">
      <alignment horizontal="center" vertical="center" wrapText="1" shrinkToFit="1"/>
    </xf>
    <xf numFmtId="0" fontId="44" fillId="0" borderId="1" xfId="0" applyFont="1" applyBorder="1" applyAlignment="1">
      <alignment horizontal="center" vertical="center" textRotation="255" shrinkToFit="1"/>
    </xf>
    <xf numFmtId="0" fontId="35" fillId="0" borderId="6" xfId="0" applyFont="1" applyBorder="1" applyAlignment="1">
      <alignment horizontal="center" vertical="center" shrinkToFit="1"/>
    </xf>
    <xf numFmtId="181" fontId="35" fillId="0" borderId="5" xfId="0" applyNumberFormat="1" applyFont="1" applyBorder="1" applyAlignment="1">
      <alignment horizontal="center" vertical="center" shrinkToFit="1"/>
    </xf>
    <xf numFmtId="182" fontId="35" fillId="0" borderId="1" xfId="0" applyNumberFormat="1" applyFont="1" applyBorder="1" applyAlignment="1">
      <alignment horizontal="center" vertical="center" shrinkToFit="1"/>
    </xf>
    <xf numFmtId="177" fontId="35" fillId="0" borderId="1" xfId="0" applyNumberFormat="1" applyFont="1" applyBorder="1" applyAlignment="1">
      <alignment horizontal="center" vertical="center" shrinkToFit="1"/>
    </xf>
    <xf numFmtId="0" fontId="35" fillId="0" borderId="8" xfId="0" applyFont="1" applyBorder="1" applyAlignment="1">
      <alignment horizontal="center" vertical="center" shrinkToFit="1"/>
    </xf>
    <xf numFmtId="0" fontId="35" fillId="0" borderId="11" xfId="0" applyFont="1" applyBorder="1" applyAlignment="1">
      <alignment horizontal="center" vertical="center" shrinkToFit="1"/>
    </xf>
    <xf numFmtId="0" fontId="44" fillId="4" borderId="0" xfId="0" applyFont="1" applyFill="1" applyAlignment="1">
      <alignment horizontal="center" vertical="center" wrapText="1" shrinkToFit="1"/>
    </xf>
    <xf numFmtId="0" fontId="44" fillId="4" borderId="0" xfId="0" applyFont="1" applyFill="1" applyAlignment="1">
      <alignment horizontal="center" vertical="center" shrinkToFit="1"/>
    </xf>
    <xf numFmtId="0" fontId="44" fillId="0" borderId="0" xfId="0" applyFont="1" applyAlignment="1">
      <alignment vertical="center" shrinkToFit="1"/>
    </xf>
    <xf numFmtId="0" fontId="44" fillId="4" borderId="0" xfId="0" applyFont="1" applyFill="1" applyAlignment="1">
      <alignment vertical="center" shrinkToFit="1"/>
    </xf>
    <xf numFmtId="0" fontId="44" fillId="0" borderId="14" xfId="0" applyFont="1" applyBorder="1" applyAlignment="1">
      <alignment vertical="center" shrinkToFit="1"/>
    </xf>
    <xf numFmtId="0" fontId="44" fillId="0" borderId="17" xfId="0" applyFont="1" applyBorder="1" applyAlignment="1">
      <alignment vertical="center" shrinkToFit="1"/>
    </xf>
    <xf numFmtId="0" fontId="35" fillId="4" borderId="0" xfId="0" applyFont="1" applyFill="1" applyBorder="1" applyAlignment="1">
      <alignment horizontal="left" vertical="center"/>
    </xf>
    <xf numFmtId="0" fontId="27" fillId="4" borderId="0" xfId="0" applyFont="1" applyFill="1" applyBorder="1" applyAlignment="1">
      <alignment horizontal="center" vertical="center" shrinkToFit="1"/>
    </xf>
    <xf numFmtId="0" fontId="27" fillId="4" borderId="0" xfId="0" applyFont="1" applyFill="1" applyBorder="1" applyAlignment="1">
      <alignment vertical="center" shrinkToFit="1"/>
    </xf>
    <xf numFmtId="0" fontId="32" fillId="0" borderId="0" xfId="0" applyFont="1" applyFill="1" applyBorder="1" applyAlignment="1">
      <alignment horizontal="left" vertical="center"/>
    </xf>
    <xf numFmtId="0" fontId="27" fillId="0" borderId="0" xfId="0" applyFont="1">
      <alignment vertical="center"/>
    </xf>
    <xf numFmtId="0" fontId="27" fillId="0" borderId="0" xfId="0" applyFont="1" applyAlignment="1">
      <alignment horizontal="center" vertical="center"/>
    </xf>
    <xf numFmtId="0" fontId="27" fillId="0" borderId="1" xfId="0" applyFont="1" applyBorder="1" applyAlignment="1">
      <alignment horizontal="center" vertical="center"/>
    </xf>
    <xf numFmtId="0" fontId="29" fillId="4" borderId="0" xfId="0" applyFont="1" applyFill="1" applyAlignment="1">
      <alignment horizontal="center" vertical="center" shrinkToFit="1"/>
    </xf>
    <xf numFmtId="0" fontId="42" fillId="4" borderId="0" xfId="0" applyFont="1" applyFill="1" applyAlignment="1">
      <alignment horizontal="center" vertical="center" wrapText="1" shrinkToFit="1"/>
    </xf>
    <xf numFmtId="0" fontId="44" fillId="0" borderId="1" xfId="0" applyFont="1" applyFill="1" applyBorder="1" applyAlignment="1" applyProtection="1">
      <alignment horizontal="center" vertical="center" shrinkToFit="1"/>
      <protection locked="0"/>
    </xf>
    <xf numFmtId="0" fontId="35" fillId="0" borderId="22" xfId="0" applyFont="1" applyBorder="1" applyAlignment="1">
      <alignment horizontal="center" vertical="center" shrinkToFit="1"/>
    </xf>
    <xf numFmtId="0" fontId="27" fillId="0" borderId="24" xfId="0" applyFont="1" applyBorder="1">
      <alignment vertical="center"/>
    </xf>
    <xf numFmtId="0" fontId="27" fillId="0" borderId="0" xfId="0" applyFont="1" applyAlignment="1">
      <alignment horizontal="center" vertical="center"/>
    </xf>
    <xf numFmtId="0" fontId="27" fillId="0" borderId="5" xfId="0" applyFont="1" applyBorder="1" applyAlignment="1">
      <alignment horizontal="center" vertical="center"/>
    </xf>
    <xf numFmtId="0" fontId="27" fillId="0" borderId="8" xfId="0" applyFont="1" applyBorder="1" applyAlignment="1">
      <alignment horizontal="center" vertical="center"/>
    </xf>
    <xf numFmtId="0" fontId="27" fillId="0" borderId="4" xfId="0" applyFont="1" applyBorder="1" applyAlignment="1">
      <alignment horizontal="center" vertical="center"/>
    </xf>
    <xf numFmtId="0" fontId="27" fillId="0" borderId="7" xfId="0" applyFont="1" applyBorder="1" applyAlignment="1">
      <alignment horizontal="center" vertical="center"/>
    </xf>
    <xf numFmtId="0" fontId="27" fillId="0" borderId="55" xfId="0" applyFont="1" applyBorder="1" applyAlignment="1">
      <alignment horizontal="center" vertical="center"/>
    </xf>
    <xf numFmtId="0" fontId="27" fillId="0" borderId="89" xfId="0" applyFont="1" applyBorder="1" applyAlignment="1">
      <alignment horizontal="center" vertical="center"/>
    </xf>
    <xf numFmtId="0" fontId="50" fillId="0" borderId="0" xfId="0" applyFont="1" applyAlignment="1">
      <alignment horizontal="center" vertical="center"/>
    </xf>
    <xf numFmtId="177" fontId="50" fillId="0" borderId="0" xfId="0" applyNumberFormat="1" applyFont="1" applyAlignment="1">
      <alignment horizontal="center" vertical="center"/>
    </xf>
    <xf numFmtId="0" fontId="50" fillId="0" borderId="0" xfId="0" applyFont="1">
      <alignment vertical="center"/>
    </xf>
    <xf numFmtId="0" fontId="50" fillId="0" borderId="1" xfId="0" applyFont="1" applyBorder="1" applyAlignment="1">
      <alignment horizontal="center" vertical="center"/>
    </xf>
    <xf numFmtId="14" fontId="50" fillId="0" borderId="0" xfId="0" applyNumberFormat="1" applyFont="1" applyBorder="1" applyAlignment="1">
      <alignment horizontal="center" vertical="center"/>
    </xf>
    <xf numFmtId="0" fontId="50" fillId="0" borderId="0" xfId="0" applyFont="1" applyBorder="1" applyAlignment="1">
      <alignment horizontal="center" vertical="center"/>
    </xf>
    <xf numFmtId="0" fontId="50" fillId="0" borderId="4" xfId="0" applyFont="1" applyBorder="1" applyAlignment="1">
      <alignment horizontal="center" vertical="center"/>
    </xf>
    <xf numFmtId="177" fontId="50" fillId="0" borderId="5" xfId="0" applyNumberFormat="1" applyFont="1" applyBorder="1" applyAlignment="1">
      <alignment horizontal="center" vertical="center"/>
    </xf>
    <xf numFmtId="0" fontId="50" fillId="0" borderId="5" xfId="0" applyFont="1" applyBorder="1" applyAlignment="1">
      <alignment horizontal="center" vertical="center"/>
    </xf>
    <xf numFmtId="0" fontId="50" fillId="0" borderId="40" xfId="0" applyFont="1" applyBorder="1" applyAlignment="1">
      <alignment horizontal="center" vertical="center" wrapText="1"/>
    </xf>
    <xf numFmtId="0" fontId="50" fillId="0" borderId="55" xfId="0" applyFont="1" applyBorder="1" applyAlignment="1">
      <alignment horizontal="center" vertical="center" wrapText="1"/>
    </xf>
    <xf numFmtId="0" fontId="50" fillId="0" borderId="0" xfId="0" applyFont="1" applyBorder="1" applyAlignment="1">
      <alignment vertical="center"/>
    </xf>
    <xf numFmtId="14" fontId="50" fillId="0" borderId="4" xfId="0" applyNumberFormat="1" applyFont="1" applyBorder="1" applyAlignment="1">
      <alignment horizontal="center" vertical="center"/>
    </xf>
    <xf numFmtId="0" fontId="50" fillId="0" borderId="0" xfId="0" applyFont="1" applyBorder="1">
      <alignment vertical="center"/>
    </xf>
    <xf numFmtId="14" fontId="50" fillId="0" borderId="6" xfId="0" applyNumberFormat="1" applyFont="1" applyBorder="1" applyAlignment="1">
      <alignment horizontal="center" vertical="center"/>
    </xf>
    <xf numFmtId="177" fontId="50" fillId="0" borderId="1" xfId="0" applyNumberFormat="1" applyFont="1" applyBorder="1" applyAlignment="1">
      <alignment horizontal="center" vertical="center"/>
    </xf>
    <xf numFmtId="14" fontId="50" fillId="0" borderId="7" xfId="0" applyNumberFormat="1" applyFont="1" applyBorder="1" applyAlignment="1">
      <alignment horizontal="center" vertical="center"/>
    </xf>
    <xf numFmtId="177" fontId="50" fillId="0" borderId="8" xfId="0" applyNumberFormat="1" applyFont="1" applyBorder="1" applyAlignment="1">
      <alignment horizontal="center" vertical="center"/>
    </xf>
    <xf numFmtId="0" fontId="50" fillId="0" borderId="40" xfId="0" applyFont="1" applyBorder="1" applyAlignment="1">
      <alignment horizontal="center" vertical="center"/>
    </xf>
    <xf numFmtId="0" fontId="50" fillId="0" borderId="41" xfId="0" applyFont="1" applyBorder="1" applyAlignment="1">
      <alignment horizontal="center" vertical="center"/>
    </xf>
    <xf numFmtId="0" fontId="50" fillId="0" borderId="57" xfId="0" applyFont="1" applyBorder="1" applyAlignment="1">
      <alignment horizontal="center" vertical="center"/>
    </xf>
    <xf numFmtId="0" fontId="50" fillId="0" borderId="3" xfId="0" applyFont="1" applyBorder="1" applyAlignment="1">
      <alignment horizontal="center" vertical="center"/>
    </xf>
    <xf numFmtId="0" fontId="39" fillId="0" borderId="0" xfId="0" applyFont="1" applyAlignment="1">
      <alignment vertical="center"/>
    </xf>
    <xf numFmtId="0" fontId="51" fillId="0" borderId="1" xfId="0" applyFont="1" applyBorder="1" applyAlignment="1">
      <alignment horizontal="center" vertical="center"/>
    </xf>
    <xf numFmtId="0" fontId="50" fillId="0" borderId="86" xfId="0" applyFont="1" applyBorder="1" applyAlignment="1">
      <alignment horizontal="center" vertical="center"/>
    </xf>
    <xf numFmtId="56" fontId="49" fillId="0" borderId="22" xfId="0" applyNumberFormat="1" applyFont="1" applyBorder="1" applyAlignment="1">
      <alignment horizontal="center" vertical="center"/>
    </xf>
    <xf numFmtId="0" fontId="27" fillId="0" borderId="23" xfId="0" applyFont="1" applyBorder="1" applyAlignment="1">
      <alignment horizontal="center" vertical="center"/>
    </xf>
    <xf numFmtId="56" fontId="49" fillId="0" borderId="24" xfId="0" applyNumberFormat="1" applyFont="1" applyBorder="1" applyAlignment="1">
      <alignment horizontal="center" vertical="center"/>
    </xf>
    <xf numFmtId="0" fontId="27" fillId="0" borderId="22" xfId="0" applyFont="1" applyBorder="1" applyAlignment="1">
      <alignment horizontal="right" vertical="center"/>
    </xf>
    <xf numFmtId="0" fontId="50" fillId="13" borderId="5" xfId="0" applyFont="1" applyFill="1" applyBorder="1" applyAlignment="1">
      <alignment horizontal="center" vertical="center"/>
    </xf>
    <xf numFmtId="0" fontId="50" fillId="13" borderId="1" xfId="0" applyFont="1" applyFill="1" applyBorder="1" applyAlignment="1">
      <alignment horizontal="center" vertical="center"/>
    </xf>
    <xf numFmtId="0" fontId="50" fillId="13" borderId="8" xfId="0" applyFont="1" applyFill="1" applyBorder="1" applyAlignment="1">
      <alignment horizontal="center" vertical="center"/>
    </xf>
    <xf numFmtId="0" fontId="27" fillId="13" borderId="23" xfId="0" applyFont="1" applyFill="1" applyBorder="1" applyAlignment="1">
      <alignment horizontal="center" vertical="center"/>
    </xf>
    <xf numFmtId="0" fontId="33" fillId="0" borderId="0" xfId="0" applyFont="1" applyAlignment="1">
      <alignment horizontal="center" vertical="center"/>
    </xf>
    <xf numFmtId="0" fontId="27" fillId="0" borderId="55" xfId="0" applyNumberFormat="1" applyFont="1" applyBorder="1" applyAlignment="1">
      <alignment horizontal="center" vertical="center"/>
    </xf>
    <xf numFmtId="10" fontId="27" fillId="0" borderId="79" xfId="0" applyNumberFormat="1" applyFont="1" applyBorder="1">
      <alignment vertical="center"/>
    </xf>
    <xf numFmtId="0" fontId="27" fillId="0" borderId="6" xfId="0" applyFont="1" applyBorder="1" applyAlignment="1">
      <alignment horizontal="center" vertical="center"/>
    </xf>
    <xf numFmtId="0" fontId="27" fillId="0" borderId="13" xfId="0" applyFont="1" applyBorder="1" applyAlignment="1">
      <alignment horizontal="center" vertical="center"/>
    </xf>
    <xf numFmtId="10" fontId="27" fillId="0" borderId="36" xfId="2" applyNumberFormat="1" applyFont="1" applyBorder="1" applyAlignment="1">
      <alignment horizontal="center" vertical="center"/>
    </xf>
    <xf numFmtId="0" fontId="27" fillId="0" borderId="79" xfId="0" applyFont="1" applyBorder="1" applyAlignment="1">
      <alignment horizontal="center" vertical="center"/>
    </xf>
    <xf numFmtId="0" fontId="27" fillId="0" borderId="92" xfId="0" applyFont="1" applyBorder="1" applyAlignment="1">
      <alignment horizontal="left" vertical="center" wrapText="1"/>
    </xf>
    <xf numFmtId="56" fontId="27" fillId="0" borderId="80" xfId="0" applyNumberFormat="1" applyFont="1" applyBorder="1" applyAlignment="1">
      <alignment horizontal="center" vertical="center"/>
    </xf>
    <xf numFmtId="56" fontId="27" fillId="0" borderId="81" xfId="0" applyNumberFormat="1" applyFont="1" applyBorder="1" applyAlignment="1">
      <alignment horizontal="center" vertical="center"/>
    </xf>
    <xf numFmtId="56" fontId="27" fillId="0" borderId="84" xfId="0" applyNumberFormat="1" applyFont="1" applyBorder="1" applyAlignment="1">
      <alignment horizontal="center" vertical="center"/>
    </xf>
    <xf numFmtId="0" fontId="27" fillId="0" borderId="37" xfId="0" applyFont="1" applyBorder="1" applyAlignment="1">
      <alignment horizontal="center" vertical="center"/>
    </xf>
    <xf numFmtId="10" fontId="27" fillId="0" borderId="39" xfId="2" applyNumberFormat="1" applyFont="1" applyBorder="1" applyAlignment="1">
      <alignment horizontal="center" vertical="center"/>
    </xf>
    <xf numFmtId="0" fontId="27" fillId="0" borderId="12" xfId="0" applyFont="1" applyBorder="1" applyAlignment="1">
      <alignment horizontal="center" vertical="center"/>
    </xf>
    <xf numFmtId="10" fontId="27" fillId="0" borderId="91" xfId="2" applyNumberFormat="1" applyFont="1" applyBorder="1" applyAlignment="1">
      <alignment horizontal="center" vertical="center"/>
    </xf>
    <xf numFmtId="0" fontId="37" fillId="0" borderId="89" xfId="0" applyFont="1" applyBorder="1" applyAlignment="1">
      <alignment horizontal="center" vertical="center"/>
    </xf>
    <xf numFmtId="0" fontId="39" fillId="0" borderId="0" xfId="0" applyFont="1" applyAlignment="1">
      <alignment horizontal="center" vertical="center" shrinkToFit="1"/>
    </xf>
    <xf numFmtId="10" fontId="27" fillId="0" borderId="0" xfId="2" applyNumberFormat="1" applyFont="1" applyBorder="1" applyAlignment="1">
      <alignment vertical="center" shrinkToFit="1"/>
    </xf>
    <xf numFmtId="0" fontId="27" fillId="0" borderId="0" xfId="0" applyFont="1" applyBorder="1" applyAlignment="1">
      <alignment horizontal="center" vertical="center"/>
    </xf>
    <xf numFmtId="56" fontId="49" fillId="0" borderId="0" xfId="0" applyNumberFormat="1" applyFont="1" applyBorder="1" applyAlignment="1">
      <alignment horizontal="center" vertical="center"/>
    </xf>
    <xf numFmtId="0" fontId="37" fillId="0" borderId="0" xfId="0" applyFont="1" applyBorder="1" applyAlignment="1">
      <alignment horizontal="center" vertical="center"/>
    </xf>
    <xf numFmtId="0" fontId="31" fillId="0" borderId="0" xfId="0" applyFont="1">
      <alignment vertical="center"/>
    </xf>
    <xf numFmtId="0" fontId="44" fillId="0" borderId="8" xfId="0" applyFont="1" applyFill="1" applyBorder="1" applyAlignment="1" applyProtection="1">
      <alignment horizontal="center" vertical="center" shrinkToFit="1"/>
      <protection locked="0"/>
    </xf>
    <xf numFmtId="178" fontId="41" fillId="0" borderId="49" xfId="2" applyNumberFormat="1" applyFont="1" applyBorder="1" applyAlignment="1">
      <alignment shrinkToFit="1"/>
    </xf>
    <xf numFmtId="0" fontId="31" fillId="0" borderId="0" xfId="0" applyFont="1" applyAlignment="1">
      <alignment vertical="center" wrapText="1"/>
    </xf>
    <xf numFmtId="0" fontId="27" fillId="0" borderId="88" xfId="0" applyFont="1" applyBorder="1" applyAlignment="1">
      <alignment horizontal="center" vertical="center" wrapText="1"/>
    </xf>
    <xf numFmtId="0" fontId="58" fillId="0" borderId="1" xfId="0" applyFont="1" applyBorder="1" applyAlignment="1">
      <alignment horizontal="center" vertical="center"/>
    </xf>
    <xf numFmtId="0" fontId="27" fillId="0" borderId="1" xfId="0" applyFont="1" applyBorder="1">
      <alignment vertical="center"/>
    </xf>
    <xf numFmtId="0" fontId="27" fillId="0" borderId="0" xfId="0" applyFont="1" applyAlignment="1">
      <alignment horizontal="center" vertical="center" shrinkToFit="1"/>
    </xf>
    <xf numFmtId="0" fontId="35" fillId="0" borderId="22" xfId="0" applyFont="1" applyBorder="1" applyAlignment="1">
      <alignment horizontal="center" vertical="center" shrinkToFit="1"/>
    </xf>
    <xf numFmtId="0" fontId="44" fillId="0" borderId="6" xfId="0" applyFont="1" applyBorder="1" applyAlignment="1">
      <alignment horizontal="center" vertical="center" textRotation="255" shrinkToFit="1"/>
    </xf>
    <xf numFmtId="0" fontId="50" fillId="13" borderId="6" xfId="0" applyFont="1" applyFill="1" applyBorder="1" applyAlignment="1">
      <alignment horizontal="center" vertical="center"/>
    </xf>
    <xf numFmtId="0" fontId="50" fillId="13" borderId="7" xfId="0" applyFont="1" applyFill="1" applyBorder="1" applyAlignment="1">
      <alignment horizontal="center" vertical="center"/>
    </xf>
    <xf numFmtId="0" fontId="39" fillId="0" borderId="22" xfId="0" applyFont="1" applyBorder="1" applyAlignment="1">
      <alignment horizontal="center" vertical="center" shrinkToFit="1"/>
    </xf>
    <xf numFmtId="0" fontId="53" fillId="0" borderId="20" xfId="0" applyFont="1" applyBorder="1" applyAlignment="1">
      <alignment horizontal="center" vertical="center" shrinkToFit="1"/>
    </xf>
    <xf numFmtId="0" fontId="53" fillId="0" borderId="30" xfId="0" applyFont="1" applyBorder="1" applyAlignment="1">
      <alignment horizontal="center" vertical="center" shrinkToFit="1"/>
    </xf>
    <xf numFmtId="0" fontId="35" fillId="0" borderId="48" xfId="0" applyFont="1" applyBorder="1" applyAlignment="1">
      <alignment horizontal="center" vertical="center" shrinkToFit="1"/>
    </xf>
    <xf numFmtId="181" fontId="35" fillId="0" borderId="62" xfId="0" applyNumberFormat="1" applyFont="1" applyBorder="1" applyAlignment="1">
      <alignment horizontal="center" vertical="center" shrinkToFit="1"/>
    </xf>
    <xf numFmtId="182" fontId="35" fillId="0" borderId="24" xfId="0" applyNumberFormat="1" applyFont="1" applyBorder="1" applyAlignment="1">
      <alignment horizontal="center" vertical="center" shrinkToFit="1"/>
    </xf>
    <xf numFmtId="177" fontId="35" fillId="0" borderId="24" xfId="0" applyNumberFormat="1" applyFont="1" applyBorder="1" applyAlignment="1">
      <alignment horizontal="center" vertical="center" shrinkToFit="1"/>
    </xf>
    <xf numFmtId="0" fontId="44" fillId="0" borderId="24" xfId="0" applyFont="1" applyBorder="1" applyAlignment="1">
      <alignment horizontal="center" vertical="center" textRotation="255" shrinkToFit="1"/>
    </xf>
    <xf numFmtId="0" fontId="44" fillId="0" borderId="24" xfId="0" applyFont="1" applyFill="1" applyBorder="1" applyAlignment="1" applyProtection="1">
      <alignment horizontal="center" vertical="center" shrinkToFit="1"/>
      <protection locked="0"/>
    </xf>
    <xf numFmtId="0" fontId="44" fillId="0" borderId="48" xfId="0" applyFont="1" applyFill="1" applyBorder="1" applyAlignment="1" applyProtection="1">
      <alignment horizontal="center" vertical="center" shrinkToFit="1"/>
      <protection locked="0"/>
    </xf>
    <xf numFmtId="0" fontId="35" fillId="0" borderId="7" xfId="0" applyFont="1" applyBorder="1" applyAlignment="1">
      <alignment horizontal="center" vertical="center" shrinkToFit="1"/>
    </xf>
    <xf numFmtId="0" fontId="35" fillId="0" borderId="89" xfId="0" applyFont="1" applyBorder="1" applyAlignment="1">
      <alignment horizontal="center" vertical="center" shrinkToFit="1"/>
    </xf>
    <xf numFmtId="181" fontId="35" fillId="0" borderId="4" xfId="0" applyNumberFormat="1" applyFont="1" applyBorder="1" applyAlignment="1">
      <alignment horizontal="center" vertical="center" shrinkToFit="1"/>
    </xf>
    <xf numFmtId="181" fontId="35" fillId="0" borderId="55" xfId="0" applyNumberFormat="1" applyFont="1" applyBorder="1" applyAlignment="1">
      <alignment horizontal="center" vertical="center" shrinkToFit="1"/>
    </xf>
    <xf numFmtId="182" fontId="35" fillId="0" borderId="6" xfId="0" applyNumberFormat="1" applyFont="1" applyBorder="1" applyAlignment="1">
      <alignment horizontal="center" vertical="center" shrinkToFit="1"/>
    </xf>
    <xf numFmtId="182" fontId="35" fillId="0" borderId="79" xfId="0" applyNumberFormat="1" applyFont="1" applyBorder="1" applyAlignment="1">
      <alignment horizontal="center" vertical="center" shrinkToFit="1"/>
    </xf>
    <xf numFmtId="177" fontId="35" fillId="0" borderId="6" xfId="0" applyNumberFormat="1" applyFont="1" applyBorder="1" applyAlignment="1">
      <alignment horizontal="center" vertical="center" shrinkToFit="1"/>
    </xf>
    <xf numFmtId="177" fontId="35" fillId="0" borderId="79" xfId="0" applyNumberFormat="1" applyFont="1" applyBorder="1" applyAlignment="1">
      <alignment horizontal="center" vertical="center" shrinkToFit="1"/>
    </xf>
    <xf numFmtId="0" fontId="44" fillId="0" borderId="79" xfId="0" applyFont="1" applyBorder="1" applyAlignment="1">
      <alignment horizontal="center" vertical="center" textRotation="255" shrinkToFit="1"/>
    </xf>
    <xf numFmtId="0" fontId="44" fillId="0" borderId="6" xfId="0" applyFont="1" applyFill="1" applyBorder="1" applyAlignment="1" applyProtection="1">
      <alignment horizontal="center" vertical="center" shrinkToFit="1"/>
      <protection locked="0"/>
    </xf>
    <xf numFmtId="0" fontId="44" fillId="0" borderId="79" xfId="0" applyFont="1" applyFill="1" applyBorder="1" applyAlignment="1" applyProtection="1">
      <alignment horizontal="center" vertical="center" shrinkToFit="1"/>
      <protection locked="0"/>
    </xf>
    <xf numFmtId="0" fontId="44" fillId="0" borderId="7" xfId="0" applyFont="1" applyFill="1" applyBorder="1" applyAlignment="1" applyProtection="1">
      <alignment horizontal="center" vertical="center" shrinkToFit="1"/>
      <protection locked="0"/>
    </xf>
    <xf numFmtId="0" fontId="44" fillId="0" borderId="89" xfId="0" applyFont="1" applyFill="1" applyBorder="1" applyAlignment="1" applyProtection="1">
      <alignment horizontal="center" vertical="center" shrinkToFit="1"/>
      <protection locked="0"/>
    </xf>
    <xf numFmtId="181" fontId="35" fillId="0" borderId="10" xfId="0" applyNumberFormat="1" applyFont="1" applyBorder="1" applyAlignment="1">
      <alignment horizontal="center" vertical="center" shrinkToFit="1"/>
    </xf>
    <xf numFmtId="182" fontId="35" fillId="0" borderId="22" xfId="0" applyNumberFormat="1" applyFont="1" applyBorder="1" applyAlignment="1">
      <alignment horizontal="center" vertical="center" shrinkToFit="1"/>
    </xf>
    <xf numFmtId="177" fontId="35" fillId="0" borderId="22" xfId="0" applyNumberFormat="1" applyFont="1" applyBorder="1" applyAlignment="1">
      <alignment horizontal="center" vertical="center" shrinkToFit="1"/>
    </xf>
    <xf numFmtId="0" fontId="44" fillId="0" borderId="22" xfId="0" applyFont="1" applyBorder="1" applyAlignment="1">
      <alignment horizontal="center" vertical="center" textRotation="255" shrinkToFit="1"/>
    </xf>
    <xf numFmtId="0" fontId="44" fillId="0" borderId="22" xfId="0" applyFont="1" applyFill="1" applyBorder="1" applyAlignment="1" applyProtection="1">
      <alignment horizontal="center" vertical="center" shrinkToFit="1"/>
      <protection locked="0"/>
    </xf>
    <xf numFmtId="0" fontId="44" fillId="0" borderId="11" xfId="0" applyFont="1" applyFill="1" applyBorder="1" applyAlignment="1" applyProtection="1">
      <alignment horizontal="center" vertical="center" shrinkToFit="1"/>
      <protection locked="0"/>
    </xf>
    <xf numFmtId="0" fontId="28" fillId="0" borderId="26" xfId="0" applyFont="1" applyBorder="1" applyAlignment="1">
      <alignment vertical="center" shrinkToFit="1"/>
    </xf>
    <xf numFmtId="0" fontId="28" fillId="0" borderId="33" xfId="0" applyFont="1" applyBorder="1" applyAlignment="1">
      <alignment vertical="center" shrinkToFit="1"/>
    </xf>
    <xf numFmtId="0" fontId="45" fillId="4" borderId="0" xfId="0" applyFont="1" applyFill="1" applyAlignment="1">
      <alignment vertical="center" wrapText="1" shrinkToFit="1"/>
    </xf>
    <xf numFmtId="0" fontId="45" fillId="4" borderId="0" xfId="0" applyFont="1" applyFill="1" applyAlignment="1">
      <alignment vertical="center" shrinkToFit="1"/>
    </xf>
    <xf numFmtId="14" fontId="11" fillId="0" borderId="22" xfId="0" applyNumberFormat="1" applyFont="1" applyFill="1" applyBorder="1" applyAlignment="1">
      <alignment horizontal="center" vertical="center" shrinkToFit="1"/>
    </xf>
    <xf numFmtId="14" fontId="11" fillId="0" borderId="23" xfId="0" applyNumberFormat="1" applyFont="1" applyFill="1" applyBorder="1" applyAlignment="1">
      <alignment horizontal="center" vertical="center" shrinkToFit="1"/>
    </xf>
    <xf numFmtId="178" fontId="13" fillId="0" borderId="12" xfId="2" applyNumberFormat="1" applyFont="1" applyBorder="1" applyAlignment="1">
      <alignment horizontal="center" vertical="center" shrinkToFit="1"/>
    </xf>
    <xf numFmtId="178" fontId="13" fillId="0" borderId="46" xfId="2" applyNumberFormat="1" applyFont="1" applyBorder="1" applyAlignment="1">
      <alignment horizontal="center" vertical="center" shrinkToFit="1"/>
    </xf>
    <xf numFmtId="178" fontId="13" fillId="0" borderId="48" xfId="2" applyNumberFormat="1" applyFont="1" applyBorder="1" applyAlignment="1">
      <alignment horizontal="center" vertical="center" shrinkToFit="1"/>
    </xf>
    <xf numFmtId="0" fontId="13" fillId="0" borderId="9" xfId="0" applyFont="1" applyBorder="1" applyAlignment="1">
      <alignment horizontal="center" vertical="center" textRotation="255" shrinkToFit="1"/>
    </xf>
    <xf numFmtId="0" fontId="13" fillId="0" borderId="6" xfId="0" applyFont="1" applyBorder="1" applyAlignment="1">
      <alignment horizontal="center" vertical="center" textRotation="255" shrinkToFit="1"/>
    </xf>
    <xf numFmtId="0" fontId="13" fillId="0" borderId="19" xfId="0" applyFont="1" applyBorder="1" applyAlignment="1">
      <alignment horizontal="center" vertical="center" textRotation="255" shrinkToFit="1"/>
    </xf>
    <xf numFmtId="0" fontId="13" fillId="0" borderId="22" xfId="0" applyFont="1" applyBorder="1" applyAlignment="1">
      <alignment horizontal="center" vertical="center" textRotation="255" shrinkToFit="1"/>
    </xf>
    <xf numFmtId="0" fontId="13" fillId="0" borderId="4" xfId="0" applyFont="1" applyBorder="1" applyAlignment="1">
      <alignment horizontal="center" vertical="center" textRotation="255" shrinkToFit="1"/>
    </xf>
    <xf numFmtId="0" fontId="13" fillId="0" borderId="5" xfId="0" applyFont="1" applyBorder="1" applyAlignment="1">
      <alignment horizontal="center" vertical="center" textRotation="255" shrinkToFit="1"/>
    </xf>
    <xf numFmtId="0" fontId="13" fillId="0" borderId="1" xfId="0" applyFont="1" applyBorder="1" applyAlignment="1">
      <alignment horizontal="center" vertical="center" textRotation="255" shrinkToFit="1"/>
    </xf>
    <xf numFmtId="0" fontId="14" fillId="0" borderId="26" xfId="0" applyFont="1" applyBorder="1" applyAlignment="1">
      <alignment horizontal="center" vertical="center" shrinkToFit="1"/>
    </xf>
    <xf numFmtId="0" fontId="14" fillId="0" borderId="32"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33"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28" xfId="0" applyFont="1" applyBorder="1" applyAlignment="1">
      <alignment horizontal="center" vertical="center" shrinkToFit="1"/>
    </xf>
    <xf numFmtId="0" fontId="15" fillId="0" borderId="26" xfId="0" applyFont="1" applyBorder="1" applyAlignment="1">
      <alignment horizontal="center" vertical="center" shrinkToFit="1"/>
    </xf>
    <xf numFmtId="0" fontId="15" fillId="0" borderId="32"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33" xfId="0" applyFont="1" applyBorder="1" applyAlignment="1">
      <alignment horizontal="center" vertical="center" shrinkToFit="1"/>
    </xf>
    <xf numFmtId="0" fontId="15" fillId="0" borderId="30" xfId="0" applyFont="1" applyBorder="1" applyAlignment="1">
      <alignment horizontal="center" vertical="center" shrinkToFit="1"/>
    </xf>
    <xf numFmtId="0" fontId="15" fillId="0" borderId="28" xfId="0" applyFont="1" applyBorder="1" applyAlignment="1">
      <alignment horizontal="center" vertical="center" shrinkToFit="1"/>
    </xf>
    <xf numFmtId="0" fontId="13" fillId="0" borderId="44" xfId="0" applyFont="1" applyBorder="1" applyAlignment="1">
      <alignment horizontal="center" vertical="center" textRotation="255" shrinkToFit="1"/>
    </xf>
    <xf numFmtId="0" fontId="13" fillId="0" borderId="45" xfId="0" applyFont="1" applyBorder="1" applyAlignment="1">
      <alignment horizontal="center" vertical="center" textRotation="255" shrinkToFit="1"/>
    </xf>
    <xf numFmtId="0" fontId="13" fillId="0" borderId="47" xfId="0" applyFont="1" applyBorder="1" applyAlignment="1">
      <alignment horizontal="center" vertical="center" textRotation="255" shrinkToFit="1"/>
    </xf>
    <xf numFmtId="0" fontId="13" fillId="0" borderId="49" xfId="0" applyFont="1" applyBorder="1" applyAlignment="1">
      <alignment horizontal="center" vertical="center" textRotation="255" shrinkToFit="1"/>
    </xf>
    <xf numFmtId="179" fontId="12" fillId="4" borderId="0" xfId="0" applyNumberFormat="1" applyFont="1" applyFill="1" applyAlignment="1">
      <alignment horizontal="right" vertical="center" shrinkToFit="1"/>
    </xf>
    <xf numFmtId="0" fontId="13" fillId="0" borderId="5" xfId="0" applyFont="1" applyBorder="1" applyAlignment="1">
      <alignment horizontal="center" vertical="center" shrinkToFit="1"/>
    </xf>
    <xf numFmtId="0" fontId="13" fillId="0" borderId="10" xfId="0" applyFont="1" applyBorder="1" applyAlignment="1">
      <alignment horizontal="center" vertical="center" shrinkToFit="1"/>
    </xf>
    <xf numFmtId="0" fontId="11" fillId="0" borderId="4"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3" fillId="0" borderId="7" xfId="0" applyFont="1" applyBorder="1" applyAlignment="1">
      <alignment horizontal="center" vertical="center" textRotation="255" shrinkToFit="1"/>
    </xf>
    <xf numFmtId="0" fontId="10" fillId="4" borderId="0" xfId="0" applyFont="1" applyFill="1" applyAlignment="1">
      <alignment horizontal="center" vertical="center" shrinkToFit="1"/>
    </xf>
    <xf numFmtId="0" fontId="13" fillId="0" borderId="52" xfId="0" applyFont="1" applyBorder="1" applyAlignment="1">
      <alignment horizontal="center" vertical="center" textRotation="255" shrinkToFit="1"/>
    </xf>
    <xf numFmtId="0" fontId="13" fillId="0" borderId="53" xfId="0" applyFont="1" applyBorder="1" applyAlignment="1">
      <alignment horizontal="center" vertical="center" textRotation="255" shrinkToFit="1"/>
    </xf>
    <xf numFmtId="0" fontId="13" fillId="0" borderId="40" xfId="0" applyFont="1" applyBorder="1" applyAlignment="1">
      <alignment horizontal="center" vertical="center" textRotation="255" shrinkToFit="1"/>
    </xf>
    <xf numFmtId="0" fontId="13" fillId="0" borderId="41" xfId="0" applyFont="1" applyBorder="1" applyAlignment="1">
      <alignment horizontal="center" vertical="center" textRotation="255" shrinkToFit="1"/>
    </xf>
    <xf numFmtId="0" fontId="13" fillId="0" borderId="3" xfId="0" applyFont="1" applyBorder="1" applyAlignment="1">
      <alignment horizontal="center" vertical="center" textRotation="255" shrinkToFit="1"/>
    </xf>
    <xf numFmtId="0" fontId="13" fillId="4" borderId="32" xfId="0" applyFont="1" applyFill="1" applyBorder="1" applyAlignment="1">
      <alignment horizontal="center" vertical="center" shrinkToFit="1"/>
    </xf>
    <xf numFmtId="0" fontId="11" fillId="4" borderId="37" xfId="0" applyFont="1" applyFill="1" applyBorder="1" applyAlignment="1">
      <alignment horizontal="center" vertical="center" shrinkToFit="1"/>
    </xf>
    <xf numFmtId="0" fontId="11" fillId="4" borderId="38" xfId="0" applyFont="1" applyFill="1" applyBorder="1" applyAlignment="1">
      <alignment horizontal="center" vertical="center" shrinkToFit="1"/>
    </xf>
    <xf numFmtId="0" fontId="11" fillId="4" borderId="39" xfId="0" applyFont="1" applyFill="1" applyBorder="1" applyAlignment="1">
      <alignment horizontal="center" vertical="center" shrinkToFit="1"/>
    </xf>
    <xf numFmtId="0" fontId="17" fillId="9" borderId="33" xfId="0" applyFont="1" applyFill="1" applyBorder="1" applyAlignment="1">
      <alignment horizontal="center" vertical="center" wrapText="1" shrinkToFit="1"/>
    </xf>
    <xf numFmtId="0" fontId="17" fillId="9" borderId="30" xfId="0" applyFont="1" applyFill="1" applyBorder="1" applyAlignment="1">
      <alignment horizontal="center" vertical="center" shrinkToFit="1"/>
    </xf>
    <xf numFmtId="0" fontId="17" fillId="9" borderId="28" xfId="0" applyFont="1" applyFill="1" applyBorder="1" applyAlignment="1">
      <alignment horizontal="center" vertical="center" shrinkToFit="1"/>
    </xf>
    <xf numFmtId="0" fontId="17" fillId="9" borderId="50" xfId="0" applyFont="1" applyFill="1" applyBorder="1" applyAlignment="1">
      <alignment horizontal="center" wrapText="1" shrinkToFit="1"/>
    </xf>
    <xf numFmtId="0" fontId="17" fillId="9" borderId="15" xfId="0" applyFont="1" applyFill="1" applyBorder="1" applyAlignment="1">
      <alignment horizontal="center" wrapText="1" shrinkToFit="1"/>
    </xf>
    <xf numFmtId="0" fontId="17" fillId="9" borderId="51" xfId="0" applyFont="1" applyFill="1" applyBorder="1" applyAlignment="1">
      <alignment horizontal="center" wrapText="1" shrinkToFit="1"/>
    </xf>
    <xf numFmtId="0" fontId="19" fillId="4" borderId="0" xfId="0" applyFont="1" applyFill="1" applyBorder="1" applyAlignment="1">
      <alignment horizontal="center" wrapText="1" shrinkToFit="1"/>
    </xf>
    <xf numFmtId="0" fontId="13" fillId="4" borderId="23" xfId="0" applyFont="1" applyFill="1" applyBorder="1" applyAlignment="1">
      <alignment horizontal="center" vertical="center" shrinkToFit="1"/>
    </xf>
    <xf numFmtId="0" fontId="13" fillId="4" borderId="36" xfId="0" applyFont="1" applyFill="1" applyBorder="1" applyAlignment="1">
      <alignment horizontal="center" vertical="center" shrinkToFit="1"/>
    </xf>
    <xf numFmtId="178" fontId="17" fillId="9" borderId="50" xfId="2" applyNumberFormat="1" applyFont="1" applyFill="1" applyBorder="1" applyAlignment="1">
      <alignment horizontal="center" shrinkToFit="1"/>
    </xf>
    <xf numFmtId="178" fontId="17" fillId="9" borderId="15" xfId="2" applyNumberFormat="1" applyFont="1" applyFill="1" applyBorder="1" applyAlignment="1">
      <alignment horizontal="center" shrinkToFit="1"/>
    </xf>
    <xf numFmtId="178" fontId="17" fillId="9" borderId="51" xfId="2" applyNumberFormat="1" applyFont="1" applyFill="1" applyBorder="1" applyAlignment="1">
      <alignment horizontal="center" shrinkToFit="1"/>
    </xf>
    <xf numFmtId="178" fontId="17" fillId="9" borderId="31" xfId="2" applyNumberFormat="1" applyFont="1" applyFill="1" applyBorder="1" applyAlignment="1">
      <alignment horizontal="center" shrinkToFit="1"/>
    </xf>
    <xf numFmtId="178" fontId="17" fillId="9" borderId="0" xfId="2" applyNumberFormat="1" applyFont="1" applyFill="1" applyBorder="1" applyAlignment="1">
      <alignment horizontal="center" shrinkToFit="1"/>
    </xf>
    <xf numFmtId="178" fontId="17" fillId="9" borderId="29" xfId="2" applyNumberFormat="1" applyFont="1" applyFill="1" applyBorder="1" applyAlignment="1">
      <alignment horizontal="center" shrinkToFit="1"/>
    </xf>
    <xf numFmtId="0" fontId="17" fillId="9" borderId="33" xfId="0" applyFont="1" applyFill="1" applyBorder="1" applyAlignment="1">
      <alignment horizontal="center" vertical="center" shrinkToFit="1"/>
    </xf>
    <xf numFmtId="0" fontId="18" fillId="8" borderId="33" xfId="0" applyFont="1" applyFill="1" applyBorder="1" applyAlignment="1">
      <alignment horizontal="center" vertical="center" shrinkToFit="1"/>
    </xf>
    <xf numFmtId="0" fontId="18" fillId="8" borderId="30" xfId="0" applyFont="1" applyFill="1" applyBorder="1" applyAlignment="1">
      <alignment horizontal="center" vertical="center" shrinkToFit="1"/>
    </xf>
    <xf numFmtId="0" fontId="18" fillId="8" borderId="28" xfId="0" applyFont="1" applyFill="1" applyBorder="1" applyAlignment="1">
      <alignment horizontal="center" vertical="center" shrinkToFit="1"/>
    </xf>
    <xf numFmtId="178" fontId="18" fillId="8" borderId="50" xfId="2" applyNumberFormat="1" applyFont="1" applyFill="1" applyBorder="1" applyAlignment="1">
      <alignment horizontal="center" shrinkToFit="1"/>
    </xf>
    <xf numFmtId="178" fontId="18" fillId="8" borderId="15" xfId="2" applyNumberFormat="1" applyFont="1" applyFill="1" applyBorder="1" applyAlignment="1">
      <alignment horizontal="center" shrinkToFit="1"/>
    </xf>
    <xf numFmtId="178" fontId="18" fillId="8" borderId="51" xfId="2" applyNumberFormat="1" applyFont="1" applyFill="1" applyBorder="1" applyAlignment="1">
      <alignment horizontal="center" shrinkToFit="1"/>
    </xf>
    <xf numFmtId="178" fontId="18" fillId="8" borderId="31" xfId="2" applyNumberFormat="1" applyFont="1" applyFill="1" applyBorder="1" applyAlignment="1">
      <alignment horizontal="center" shrinkToFit="1"/>
    </xf>
    <xf numFmtId="178" fontId="18" fillId="8" borderId="0" xfId="2" applyNumberFormat="1" applyFont="1" applyFill="1" applyBorder="1" applyAlignment="1">
      <alignment horizontal="center" shrinkToFit="1"/>
    </xf>
    <xf numFmtId="178" fontId="18" fillId="8" borderId="29" xfId="2" applyNumberFormat="1" applyFont="1" applyFill="1" applyBorder="1" applyAlignment="1">
      <alignment horizontal="center" shrinkToFit="1"/>
    </xf>
    <xf numFmtId="180" fontId="14" fillId="8" borderId="13" xfId="0" applyNumberFormat="1" applyFont="1" applyFill="1" applyBorder="1" applyAlignment="1">
      <alignment horizontal="center" vertical="center" shrinkToFit="1"/>
    </xf>
    <xf numFmtId="180" fontId="14" fillId="8" borderId="23" xfId="0" applyNumberFormat="1" applyFont="1" applyFill="1" applyBorder="1" applyAlignment="1">
      <alignment horizontal="center" vertical="center" shrinkToFit="1"/>
    </xf>
    <xf numFmtId="180" fontId="14" fillId="8" borderId="36" xfId="0" applyNumberFormat="1" applyFont="1" applyFill="1" applyBorder="1" applyAlignment="1">
      <alignment horizontal="center" vertical="center" shrinkToFit="1"/>
    </xf>
    <xf numFmtId="0" fontId="24" fillId="8" borderId="13" xfId="0" applyFont="1" applyFill="1" applyBorder="1" applyAlignment="1">
      <alignment horizontal="center" vertical="center" shrinkToFit="1"/>
    </xf>
    <xf numFmtId="0" fontId="24" fillId="8" borderId="23" xfId="0" applyFont="1" applyFill="1" applyBorder="1" applyAlignment="1">
      <alignment horizontal="center" vertical="center" shrinkToFit="1"/>
    </xf>
    <xf numFmtId="0" fontId="24" fillId="8" borderId="36" xfId="0" applyFont="1" applyFill="1" applyBorder="1" applyAlignment="1">
      <alignment horizontal="center" vertical="center" shrinkToFit="1"/>
    </xf>
    <xf numFmtId="0" fontId="24" fillId="8" borderId="37" xfId="0" applyFont="1" applyFill="1" applyBorder="1" applyAlignment="1">
      <alignment horizontal="center" vertical="center" shrinkToFit="1"/>
    </xf>
    <xf numFmtId="0" fontId="24" fillId="8" borderId="38" xfId="0" applyFont="1" applyFill="1" applyBorder="1" applyAlignment="1">
      <alignment horizontal="center" vertical="center" shrinkToFit="1"/>
    </xf>
    <xf numFmtId="0" fontId="24" fillId="8" borderId="39" xfId="0" applyFont="1" applyFill="1" applyBorder="1" applyAlignment="1">
      <alignment horizontal="center" vertical="center" shrinkToFit="1"/>
    </xf>
    <xf numFmtId="0" fontId="17" fillId="9" borderId="13" xfId="0" applyFont="1" applyFill="1" applyBorder="1" applyAlignment="1">
      <alignment horizontal="center" vertical="center" shrinkToFit="1"/>
    </xf>
    <xf numFmtId="0" fontId="17" fillId="9" borderId="23" xfId="0" applyFont="1" applyFill="1" applyBorder="1" applyAlignment="1">
      <alignment horizontal="center" vertical="center" shrinkToFit="1"/>
    </xf>
    <xf numFmtId="0" fontId="17" fillId="9" borderId="36" xfId="0" applyFont="1" applyFill="1" applyBorder="1" applyAlignment="1">
      <alignment horizontal="center" vertical="center" shrinkToFit="1"/>
    </xf>
    <xf numFmtId="180" fontId="16" fillId="9" borderId="13" xfId="0" applyNumberFormat="1" applyFont="1" applyFill="1" applyBorder="1" applyAlignment="1">
      <alignment horizontal="center" vertical="center" shrinkToFit="1"/>
    </xf>
    <xf numFmtId="180" fontId="16" fillId="9" borderId="23" xfId="0" applyNumberFormat="1" applyFont="1" applyFill="1" applyBorder="1" applyAlignment="1">
      <alignment horizontal="center" vertical="center" shrinkToFit="1"/>
    </xf>
    <xf numFmtId="180" fontId="16" fillId="9" borderId="36" xfId="0" applyNumberFormat="1" applyFont="1" applyFill="1" applyBorder="1" applyAlignment="1">
      <alignment horizontal="center" vertical="center" shrinkToFit="1"/>
    </xf>
    <xf numFmtId="0" fontId="13" fillId="0" borderId="54" xfId="0" applyFont="1" applyBorder="1" applyAlignment="1">
      <alignment horizontal="center" vertical="center" textRotation="255" shrinkToFit="1"/>
    </xf>
    <xf numFmtId="0" fontId="20" fillId="4" borderId="22" xfId="0" applyFont="1" applyFill="1" applyBorder="1" applyAlignment="1">
      <alignment horizontal="center" vertical="center" shrinkToFit="1"/>
    </xf>
    <xf numFmtId="0" fontId="20" fillId="4" borderId="23" xfId="0" applyFont="1" applyFill="1" applyBorder="1" applyAlignment="1">
      <alignment horizontal="center" vertical="center" shrinkToFit="1"/>
    </xf>
    <xf numFmtId="0" fontId="20" fillId="4" borderId="24" xfId="0" applyFont="1" applyFill="1" applyBorder="1" applyAlignment="1">
      <alignment horizontal="center" vertical="center" shrinkToFit="1"/>
    </xf>
    <xf numFmtId="0" fontId="20" fillId="4" borderId="14" xfId="0" applyFont="1" applyFill="1" applyBorder="1" applyAlignment="1">
      <alignment horizontal="center" vertical="center" shrinkToFit="1"/>
    </xf>
    <xf numFmtId="0" fontId="20" fillId="4" borderId="17" xfId="0" applyFont="1" applyFill="1" applyBorder="1" applyAlignment="1">
      <alignment horizontal="center" vertical="center" shrinkToFit="1"/>
    </xf>
    <xf numFmtId="0" fontId="12" fillId="6" borderId="0" xfId="0" applyFont="1" applyFill="1" applyAlignment="1">
      <alignment horizontal="center" vertical="center" shrinkToFit="1"/>
    </xf>
    <xf numFmtId="0" fontId="17" fillId="9" borderId="37" xfId="0" applyFont="1" applyFill="1" applyBorder="1" applyAlignment="1">
      <alignment horizontal="center" vertical="center" shrinkToFit="1"/>
    </xf>
    <xf numFmtId="0" fontId="17" fillId="9" borderId="38" xfId="0" applyFont="1" applyFill="1" applyBorder="1" applyAlignment="1">
      <alignment horizontal="center" vertical="center" shrinkToFit="1"/>
    </xf>
    <xf numFmtId="0" fontId="17" fillId="9" borderId="39" xfId="0" applyFont="1" applyFill="1" applyBorder="1" applyAlignment="1">
      <alignment horizontal="center" vertical="center" shrinkToFit="1"/>
    </xf>
    <xf numFmtId="0" fontId="20" fillId="4" borderId="19" xfId="0" applyFont="1" applyFill="1" applyBorder="1" applyAlignment="1">
      <alignment horizontal="center" vertical="center" shrinkToFit="1"/>
    </xf>
    <xf numFmtId="0" fontId="20" fillId="4" borderId="15" xfId="0" applyFont="1" applyFill="1" applyBorder="1" applyAlignment="1">
      <alignment horizontal="center" vertical="center"/>
    </xf>
    <xf numFmtId="0" fontId="20" fillId="4" borderId="0" xfId="0" applyFont="1" applyFill="1" applyBorder="1" applyAlignment="1">
      <alignment horizontal="center" vertical="center"/>
    </xf>
    <xf numFmtId="0" fontId="20" fillId="4" borderId="20" xfId="0" applyFont="1" applyFill="1" applyBorder="1" applyAlignment="1">
      <alignment horizontal="center" vertical="center"/>
    </xf>
    <xf numFmtId="0" fontId="20" fillId="4" borderId="15" xfId="0" applyFont="1" applyFill="1" applyBorder="1" applyAlignment="1">
      <alignment horizontal="left" vertical="center"/>
    </xf>
    <xf numFmtId="0" fontId="20" fillId="4" borderId="16" xfId="0" applyFont="1" applyFill="1" applyBorder="1" applyAlignment="1">
      <alignment horizontal="left" vertical="center"/>
    </xf>
    <xf numFmtId="0" fontId="20" fillId="4" borderId="0" xfId="0" applyFont="1" applyFill="1" applyBorder="1" applyAlignment="1">
      <alignment horizontal="left" vertical="center"/>
    </xf>
    <xf numFmtId="0" fontId="20" fillId="4" borderId="18" xfId="0" applyFont="1" applyFill="1" applyBorder="1" applyAlignment="1">
      <alignment horizontal="left" vertical="center"/>
    </xf>
    <xf numFmtId="0" fontId="20" fillId="4" borderId="20" xfId="0" applyFont="1" applyFill="1" applyBorder="1" applyAlignment="1">
      <alignment horizontal="left" vertical="center"/>
    </xf>
    <xf numFmtId="0" fontId="20" fillId="4" borderId="21" xfId="0" applyFont="1" applyFill="1" applyBorder="1" applyAlignment="1">
      <alignment horizontal="left" vertical="center"/>
    </xf>
    <xf numFmtId="0" fontId="20" fillId="4" borderId="17" xfId="0" applyFont="1" applyFill="1" applyBorder="1" applyAlignment="1">
      <alignment horizontal="center" vertical="center"/>
    </xf>
    <xf numFmtId="0" fontId="20" fillId="4" borderId="19"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12" fillId="4" borderId="0" xfId="0" applyFont="1" applyFill="1" applyAlignment="1">
      <alignment horizontal="center" vertical="center" shrinkToFit="1"/>
    </xf>
    <xf numFmtId="0" fontId="12" fillId="4" borderId="0" xfId="0" applyFont="1" applyFill="1" applyAlignment="1">
      <alignment horizontal="left" vertical="center" shrinkToFit="1"/>
    </xf>
    <xf numFmtId="14" fontId="12" fillId="4" borderId="0" xfId="0" applyNumberFormat="1" applyFont="1" applyFill="1" applyAlignment="1">
      <alignment horizontal="center" vertical="center" shrinkToFit="1"/>
    </xf>
    <xf numFmtId="0" fontId="12" fillId="0" borderId="0" xfId="0" applyFont="1" applyFill="1" applyAlignment="1">
      <alignment horizontal="center" vertical="center" shrinkToFit="1"/>
    </xf>
    <xf numFmtId="14" fontId="12" fillId="6" borderId="0" xfId="0" applyNumberFormat="1" applyFont="1" applyFill="1" applyAlignment="1">
      <alignment horizontal="center" vertical="center" shrinkToFit="1"/>
    </xf>
    <xf numFmtId="0" fontId="15" fillId="12" borderId="22" xfId="0" applyFont="1" applyFill="1" applyBorder="1" applyAlignment="1">
      <alignment horizontal="center" vertical="center" shrinkToFit="1"/>
    </xf>
    <xf numFmtId="0" fontId="15" fillId="12" borderId="23" xfId="0" applyFont="1" applyFill="1" applyBorder="1" applyAlignment="1">
      <alignment horizontal="center" vertical="center" shrinkToFit="1"/>
    </xf>
    <xf numFmtId="14" fontId="12" fillId="6" borderId="0" xfId="0" applyNumberFormat="1" applyFont="1" applyFill="1" applyAlignment="1" applyProtection="1">
      <alignment horizontal="center" vertical="center" shrinkToFit="1"/>
      <protection locked="0"/>
    </xf>
    <xf numFmtId="178" fontId="14" fillId="12" borderId="1" xfId="2" applyNumberFormat="1" applyFont="1" applyFill="1" applyBorder="1" applyAlignment="1">
      <alignment horizontal="center" vertical="center" shrinkToFit="1"/>
    </xf>
    <xf numFmtId="0" fontId="14" fillId="12" borderId="1" xfId="0" applyFont="1" applyFill="1" applyBorder="1" applyAlignment="1">
      <alignment horizontal="center" vertical="center" shrinkToFit="1"/>
    </xf>
    <xf numFmtId="178" fontId="15" fillId="12" borderId="22" xfId="2" applyNumberFormat="1" applyFont="1" applyFill="1" applyBorder="1" applyAlignment="1">
      <alignment horizontal="center" vertical="center" shrinkToFit="1"/>
    </xf>
    <xf numFmtId="178" fontId="15" fillId="12" borderId="23" xfId="2" applyNumberFormat="1" applyFont="1" applyFill="1" applyBorder="1" applyAlignment="1">
      <alignment horizontal="center" vertical="center" shrinkToFit="1"/>
    </xf>
    <xf numFmtId="0" fontId="13" fillId="0" borderId="50" xfId="0" applyFont="1" applyFill="1" applyBorder="1" applyAlignment="1">
      <alignment horizontal="center" vertical="center" shrinkToFit="1"/>
    </xf>
    <xf numFmtId="0" fontId="13" fillId="0" borderId="15" xfId="0" applyFont="1" applyFill="1" applyBorder="1" applyAlignment="1">
      <alignment horizontal="center" vertical="center" shrinkToFit="1"/>
    </xf>
    <xf numFmtId="0" fontId="13" fillId="0" borderId="51" xfId="0" applyFont="1" applyFill="1" applyBorder="1" applyAlignment="1">
      <alignment horizontal="center" vertical="center" shrinkToFit="1"/>
    </xf>
    <xf numFmtId="0" fontId="13" fillId="0" borderId="78" xfId="0" applyFont="1" applyFill="1" applyBorder="1" applyAlignment="1">
      <alignment horizontal="center" vertical="center" shrinkToFit="1"/>
    </xf>
    <xf numFmtId="0" fontId="13" fillId="0" borderId="20" xfId="0" applyFont="1" applyFill="1" applyBorder="1" applyAlignment="1">
      <alignment horizontal="center" vertical="center" shrinkToFit="1"/>
    </xf>
    <xf numFmtId="0" fontId="13" fillId="0" borderId="77" xfId="0" applyFont="1" applyFill="1" applyBorder="1" applyAlignment="1">
      <alignment horizontal="center" vertical="center" shrinkToFit="1"/>
    </xf>
    <xf numFmtId="0" fontId="13" fillId="0" borderId="31"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0" fontId="13" fillId="0" borderId="29" xfId="0" applyFont="1" applyFill="1" applyBorder="1" applyAlignment="1">
      <alignment horizontal="center" vertical="center" shrinkToFit="1"/>
    </xf>
    <xf numFmtId="0" fontId="13" fillId="0" borderId="33" xfId="0" applyFont="1" applyFill="1" applyBorder="1" applyAlignment="1">
      <alignment horizontal="center" vertical="center" shrinkToFit="1"/>
    </xf>
    <xf numFmtId="0" fontId="13" fillId="0" borderId="30" xfId="0" applyFont="1" applyFill="1" applyBorder="1" applyAlignment="1">
      <alignment horizontal="center" vertical="center" shrinkToFit="1"/>
    </xf>
    <xf numFmtId="0" fontId="13" fillId="0" borderId="28" xfId="0" applyFont="1" applyFill="1" applyBorder="1" applyAlignment="1">
      <alignment horizontal="center" vertical="center" shrinkToFit="1"/>
    </xf>
    <xf numFmtId="0" fontId="16" fillId="10" borderId="15" xfId="0" applyFont="1" applyFill="1" applyBorder="1" applyAlignment="1">
      <alignment horizontal="center" vertical="center" shrinkToFit="1"/>
    </xf>
    <xf numFmtId="0" fontId="16" fillId="10" borderId="51" xfId="0" applyFont="1" applyFill="1" applyBorder="1" applyAlignment="1">
      <alignment horizontal="center" vertical="center" shrinkToFit="1"/>
    </xf>
    <xf numFmtId="0" fontId="16" fillId="10" borderId="20" xfId="0" applyFont="1" applyFill="1" applyBorder="1" applyAlignment="1">
      <alignment horizontal="center" vertical="center" shrinkToFit="1"/>
    </xf>
    <xf numFmtId="0" fontId="16" fillId="10" borderId="77" xfId="0" applyFont="1" applyFill="1" applyBorder="1" applyAlignment="1">
      <alignment horizontal="center" vertical="center" shrinkToFit="1"/>
    </xf>
    <xf numFmtId="0" fontId="16" fillId="10" borderId="0" xfId="0" applyFont="1" applyFill="1" applyBorder="1" applyAlignment="1">
      <alignment horizontal="center" vertical="center" shrinkToFit="1"/>
    </xf>
    <xf numFmtId="0" fontId="16" fillId="10" borderId="29" xfId="0" applyFont="1" applyFill="1" applyBorder="1" applyAlignment="1">
      <alignment horizontal="center" vertical="center" shrinkToFit="1"/>
    </xf>
    <xf numFmtId="0" fontId="16" fillId="10" borderId="30" xfId="0" applyFont="1" applyFill="1" applyBorder="1" applyAlignment="1">
      <alignment horizontal="center" vertical="center" shrinkToFit="1"/>
    </xf>
    <xf numFmtId="0" fontId="16" fillId="10" borderId="28" xfId="0" applyFont="1" applyFill="1" applyBorder="1" applyAlignment="1">
      <alignment horizontal="center" vertical="center" shrinkToFit="1"/>
    </xf>
    <xf numFmtId="0" fontId="13" fillId="12" borderId="1" xfId="0" applyFont="1" applyFill="1" applyBorder="1" applyAlignment="1">
      <alignment horizontal="center" vertical="center" shrinkToFit="1"/>
    </xf>
    <xf numFmtId="0" fontId="14" fillId="0" borderId="26" xfId="0" applyFont="1" applyBorder="1" applyAlignment="1">
      <alignment horizontal="center" vertical="center" wrapText="1" shrinkToFit="1"/>
    </xf>
    <xf numFmtId="0" fontId="13" fillId="0" borderId="59" xfId="0" applyFont="1" applyBorder="1" applyAlignment="1">
      <alignment horizontal="center" vertical="center" textRotation="255" shrinkToFit="1"/>
    </xf>
    <xf numFmtId="0" fontId="13" fillId="0" borderId="61" xfId="0" applyFont="1" applyBorder="1" applyAlignment="1">
      <alignment horizontal="center" vertical="center" textRotation="255" shrinkToFit="1"/>
    </xf>
    <xf numFmtId="178" fontId="13" fillId="0" borderId="69" xfId="2" applyNumberFormat="1" applyFont="1" applyBorder="1" applyAlignment="1">
      <alignment horizontal="center" vertical="center" shrinkToFit="1"/>
    </xf>
    <xf numFmtId="178" fontId="13" fillId="0" borderId="70" xfId="2" applyNumberFormat="1" applyFont="1" applyBorder="1" applyAlignment="1">
      <alignment horizontal="center" vertical="center" shrinkToFit="1"/>
    </xf>
    <xf numFmtId="0" fontId="13" fillId="0" borderId="71" xfId="0" applyFont="1" applyBorder="1" applyAlignment="1">
      <alignment horizontal="center" vertical="center" textRotation="255" shrinkToFit="1"/>
    </xf>
    <xf numFmtId="0" fontId="13" fillId="0" borderId="65" xfId="0" applyFont="1" applyBorder="1" applyAlignment="1">
      <alignment horizontal="center" vertical="center" textRotation="255" shrinkToFit="1"/>
    </xf>
    <xf numFmtId="0" fontId="13" fillId="0" borderId="76" xfId="0" applyFont="1" applyBorder="1" applyAlignment="1">
      <alignment horizontal="center" vertical="center" textRotation="255" shrinkToFit="1"/>
    </xf>
    <xf numFmtId="0" fontId="13" fillId="0" borderId="66" xfId="0" applyFont="1" applyBorder="1" applyAlignment="1">
      <alignment horizontal="center" vertical="center" textRotation="255" shrinkToFit="1"/>
    </xf>
    <xf numFmtId="0" fontId="13" fillId="0" borderId="63" xfId="0" applyFont="1" applyBorder="1" applyAlignment="1">
      <alignment horizontal="center" vertical="center" textRotation="255" shrinkToFit="1"/>
    </xf>
    <xf numFmtId="0" fontId="13" fillId="0" borderId="64" xfId="0" applyFont="1" applyBorder="1" applyAlignment="1">
      <alignment horizontal="center" vertical="center" textRotation="255" shrinkToFit="1"/>
    </xf>
    <xf numFmtId="0" fontId="25" fillId="0" borderId="50" xfId="0" applyFont="1" applyFill="1" applyBorder="1" applyAlignment="1">
      <alignment horizontal="center" vertical="center" wrapText="1" shrinkToFit="1"/>
    </xf>
    <xf numFmtId="0" fontId="25" fillId="0" borderId="15" xfId="0" applyFont="1" applyFill="1" applyBorder="1" applyAlignment="1">
      <alignment horizontal="center" vertical="center" wrapText="1" shrinkToFit="1"/>
    </xf>
    <xf numFmtId="0" fontId="25" fillId="0" borderId="51" xfId="0" applyFont="1" applyFill="1" applyBorder="1" applyAlignment="1">
      <alignment horizontal="center" vertical="center" wrapText="1" shrinkToFit="1"/>
    </xf>
    <xf numFmtId="0" fontId="25" fillId="0" borderId="33" xfId="0" applyFont="1" applyFill="1" applyBorder="1" applyAlignment="1">
      <alignment horizontal="center" vertical="center" wrapText="1" shrinkToFit="1"/>
    </xf>
    <xf numFmtId="0" fontId="25" fillId="0" borderId="30" xfId="0" applyFont="1" applyFill="1" applyBorder="1" applyAlignment="1">
      <alignment horizontal="center" vertical="center" wrapText="1" shrinkToFit="1"/>
    </xf>
    <xf numFmtId="0" fontId="25" fillId="0" borderId="28" xfId="0" applyFont="1" applyFill="1" applyBorder="1" applyAlignment="1">
      <alignment horizontal="center" vertical="center" wrapText="1" shrinkToFit="1"/>
    </xf>
    <xf numFmtId="0" fontId="25" fillId="0" borderId="78" xfId="0" applyFont="1" applyFill="1" applyBorder="1" applyAlignment="1">
      <alignment horizontal="center" vertical="center" wrapText="1" shrinkToFit="1"/>
    </xf>
    <xf numFmtId="0" fontId="25" fillId="0" borderId="20" xfId="0" applyFont="1" applyFill="1" applyBorder="1" applyAlignment="1">
      <alignment horizontal="center" vertical="center" wrapText="1" shrinkToFit="1"/>
    </xf>
    <xf numFmtId="0" fontId="25" fillId="0" borderId="77" xfId="0" applyFont="1" applyFill="1" applyBorder="1" applyAlignment="1">
      <alignment horizontal="center" vertical="center" wrapText="1" shrinkToFit="1"/>
    </xf>
    <xf numFmtId="0" fontId="13" fillId="0" borderId="72" xfId="0" applyFont="1" applyBorder="1" applyAlignment="1">
      <alignment horizontal="center" vertical="center" textRotation="255" shrinkToFit="1"/>
    </xf>
    <xf numFmtId="0" fontId="13" fillId="0" borderId="74" xfId="0" applyFont="1" applyBorder="1" applyAlignment="1">
      <alignment horizontal="center" vertical="center" textRotation="255" shrinkToFit="1"/>
    </xf>
    <xf numFmtId="0" fontId="13" fillId="0" borderId="73" xfId="0" applyFont="1" applyBorder="1" applyAlignment="1">
      <alignment horizontal="center" vertical="center" textRotation="255" shrinkToFit="1"/>
    </xf>
    <xf numFmtId="0" fontId="13" fillId="0" borderId="75" xfId="0" applyFont="1" applyBorder="1" applyAlignment="1">
      <alignment horizontal="center" vertical="center" textRotation="255" shrinkToFit="1"/>
    </xf>
    <xf numFmtId="0" fontId="18" fillId="4" borderId="22" xfId="0" applyFont="1" applyFill="1" applyBorder="1" applyAlignment="1">
      <alignment horizontal="center" vertical="center"/>
    </xf>
    <xf numFmtId="0" fontId="18" fillId="4" borderId="23" xfId="0" applyFont="1" applyFill="1" applyBorder="1" applyAlignment="1">
      <alignment horizontal="center" vertical="center"/>
    </xf>
    <xf numFmtId="0" fontId="18" fillId="4" borderId="24" xfId="0" applyFont="1" applyFill="1" applyBorder="1" applyAlignment="1">
      <alignment horizontal="center" vertical="center"/>
    </xf>
    <xf numFmtId="0" fontId="10" fillId="4" borderId="0" xfId="0" applyFont="1" applyFill="1" applyAlignment="1">
      <alignment horizontal="right" vertical="center" shrinkToFit="1"/>
    </xf>
    <xf numFmtId="0" fontId="11" fillId="0" borderId="10" xfId="0" applyFont="1" applyBorder="1" applyAlignment="1">
      <alignment horizontal="center" vertical="center" shrinkToFit="1"/>
    </xf>
    <xf numFmtId="0" fontId="11" fillId="0" borderId="6"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22" xfId="0" applyFont="1" applyBorder="1" applyAlignment="1">
      <alignment horizontal="center" vertical="center" shrinkToFit="1"/>
    </xf>
    <xf numFmtId="0" fontId="14" fillId="0" borderId="4" xfId="0" applyFont="1" applyFill="1" applyBorder="1" applyAlignment="1">
      <alignment horizontal="center" vertical="center" shrinkToFit="1"/>
    </xf>
    <xf numFmtId="0" fontId="14" fillId="0" borderId="5" xfId="0" applyFont="1" applyFill="1" applyBorder="1" applyAlignment="1">
      <alignment horizontal="center" vertical="center" shrinkToFit="1"/>
    </xf>
    <xf numFmtId="0" fontId="14" fillId="0" borderId="55" xfId="0" applyFont="1" applyFill="1" applyBorder="1" applyAlignment="1">
      <alignment horizontal="center" vertical="center" shrinkToFit="1"/>
    </xf>
    <xf numFmtId="0" fontId="14" fillId="0" borderId="6" xfId="0" applyFont="1" applyFill="1" applyBorder="1" applyAlignment="1">
      <alignment horizontal="center" vertical="center" shrinkToFit="1"/>
    </xf>
    <xf numFmtId="0" fontId="14" fillId="0" borderId="1" xfId="0" applyFont="1" applyFill="1" applyBorder="1" applyAlignment="1">
      <alignment horizontal="center" vertical="center" shrinkToFit="1"/>
    </xf>
    <xf numFmtId="0" fontId="14" fillId="0" borderId="79" xfId="0" applyFont="1" applyFill="1" applyBorder="1" applyAlignment="1">
      <alignment horizontal="center" vertical="center" shrinkToFit="1"/>
    </xf>
    <xf numFmtId="0" fontId="15" fillId="0" borderId="62" xfId="0" applyFont="1" applyFill="1" applyBorder="1" applyAlignment="1">
      <alignment horizontal="center" vertical="center" shrinkToFit="1"/>
    </xf>
    <xf numFmtId="0" fontId="15" fillId="0" borderId="5" xfId="0" applyFont="1" applyFill="1" applyBorder="1" applyAlignment="1">
      <alignment horizontal="center" vertical="center" shrinkToFit="1"/>
    </xf>
    <xf numFmtId="0" fontId="15" fillId="0" borderId="55" xfId="0" applyFont="1" applyFill="1" applyBorder="1" applyAlignment="1">
      <alignment horizontal="center" vertical="center" shrinkToFit="1"/>
    </xf>
    <xf numFmtId="0" fontId="15" fillId="0" borderId="24" xfId="0" applyFont="1" applyFill="1" applyBorder="1" applyAlignment="1">
      <alignment horizontal="center" vertical="center" shrinkToFit="1"/>
    </xf>
    <xf numFmtId="0" fontId="15" fillId="0" borderId="1" xfId="0" applyFont="1" applyFill="1" applyBorder="1" applyAlignment="1">
      <alignment horizontal="center" vertical="center" shrinkToFit="1"/>
    </xf>
    <xf numFmtId="0" fontId="15" fillId="0" borderId="79" xfId="0" applyFont="1" applyFill="1" applyBorder="1" applyAlignment="1">
      <alignment horizontal="center" vertical="center" shrinkToFit="1"/>
    </xf>
    <xf numFmtId="0" fontId="30" fillId="0" borderId="0" xfId="0" applyFont="1" applyAlignment="1">
      <alignment horizontal="center" vertical="center" shrinkToFit="1"/>
    </xf>
    <xf numFmtId="0" fontId="27" fillId="0" borderId="0" xfId="0" applyFont="1" applyAlignment="1">
      <alignment horizontal="center" vertical="center" shrinkToFit="1"/>
    </xf>
    <xf numFmtId="0" fontId="28" fillId="0" borderId="32" xfId="0" applyFont="1" applyBorder="1" applyAlignment="1">
      <alignment horizontal="center" vertical="center" shrinkToFit="1"/>
    </xf>
    <xf numFmtId="0" fontId="28" fillId="0" borderId="27" xfId="0" applyFont="1" applyBorder="1" applyAlignment="1">
      <alignment horizontal="center" vertical="center" shrinkToFit="1"/>
    </xf>
    <xf numFmtId="0" fontId="28" fillId="0" borderId="30" xfId="0" applyFont="1" applyBorder="1" applyAlignment="1">
      <alignment horizontal="center" vertical="center" shrinkToFit="1"/>
    </xf>
    <xf numFmtId="0" fontId="28" fillId="0" borderId="28" xfId="0" applyFont="1" applyBorder="1" applyAlignment="1">
      <alignment horizontal="center" vertical="center" shrinkToFit="1"/>
    </xf>
    <xf numFmtId="0" fontId="45" fillId="4" borderId="0" xfId="0" applyFont="1" applyFill="1" applyAlignment="1">
      <alignment horizontal="center" vertical="center" wrapText="1" shrinkToFit="1"/>
    </xf>
    <xf numFmtId="178" fontId="35" fillId="0" borderId="6" xfId="2" applyNumberFormat="1" applyFont="1" applyBorder="1" applyAlignment="1">
      <alignment horizontal="center" vertical="center" shrinkToFit="1"/>
    </xf>
    <xf numFmtId="178" fontId="35" fillId="0" borderId="22" xfId="2" applyNumberFormat="1" applyFont="1" applyBorder="1" applyAlignment="1">
      <alignment horizontal="center" vertical="center" shrinkToFit="1"/>
    </xf>
    <xf numFmtId="0" fontId="40" fillId="0" borderId="44" xfId="0" applyFont="1" applyBorder="1" applyAlignment="1">
      <alignment horizontal="center" vertical="center" shrinkToFit="1"/>
    </xf>
    <xf numFmtId="178" fontId="40" fillId="0" borderId="44" xfId="2" applyNumberFormat="1" applyFont="1" applyBorder="1" applyAlignment="1">
      <alignment horizontal="center" vertical="center" shrinkToFit="1"/>
    </xf>
    <xf numFmtId="0" fontId="47" fillId="0" borderId="55" xfId="0" applyFont="1" applyBorder="1" applyAlignment="1">
      <alignment horizontal="center" vertical="center" textRotation="255" wrapText="1" shrinkToFit="1"/>
    </xf>
    <xf numFmtId="0" fontId="47" fillId="0" borderId="79" xfId="0" applyFont="1" applyBorder="1" applyAlignment="1">
      <alignment horizontal="center" vertical="center" textRotation="255" shrinkToFit="1"/>
    </xf>
    <xf numFmtId="0" fontId="30" fillId="0" borderId="14" xfId="0" applyFont="1" applyBorder="1" applyAlignment="1">
      <alignment horizontal="center" vertical="center" shrinkToFit="1"/>
    </xf>
    <xf numFmtId="0" fontId="30" fillId="0" borderId="15" xfId="0" applyFont="1" applyBorder="1" applyAlignment="1">
      <alignment horizontal="center" vertical="center" shrinkToFit="1"/>
    </xf>
    <xf numFmtId="0" fontId="30" fillId="0" borderId="16" xfId="0" applyFont="1" applyBorder="1" applyAlignment="1">
      <alignment horizontal="center" vertical="center" shrinkToFit="1"/>
    </xf>
    <xf numFmtId="0" fontId="30" fillId="0" borderId="19" xfId="0" applyFont="1" applyBorder="1" applyAlignment="1">
      <alignment horizontal="center" vertical="center" shrinkToFit="1"/>
    </xf>
    <xf numFmtId="0" fontId="30" fillId="0" borderId="20" xfId="0" applyFont="1" applyBorder="1" applyAlignment="1">
      <alignment horizontal="center" vertical="center" shrinkToFit="1"/>
    </xf>
    <xf numFmtId="0" fontId="30" fillId="0" borderId="21" xfId="0" applyFont="1" applyBorder="1" applyAlignment="1">
      <alignment horizontal="center" vertical="center" shrinkToFit="1"/>
    </xf>
    <xf numFmtId="0" fontId="47" fillId="0" borderId="80" xfId="0" applyFont="1" applyBorder="1" applyAlignment="1">
      <alignment horizontal="center" vertical="center" shrinkToFit="1"/>
    </xf>
    <xf numFmtId="0" fontId="47" fillId="0" borderId="81" xfId="0" applyFont="1" applyBorder="1" applyAlignment="1">
      <alignment horizontal="center" vertical="center" shrinkToFit="1"/>
    </xf>
    <xf numFmtId="0" fontId="47" fillId="0" borderId="84" xfId="0" applyFont="1" applyBorder="1" applyAlignment="1">
      <alignment horizontal="center" vertical="center" shrinkToFit="1"/>
    </xf>
    <xf numFmtId="0" fontId="27" fillId="0" borderId="80" xfId="0" applyFont="1" applyBorder="1" applyAlignment="1">
      <alignment horizontal="center" vertical="center" shrinkToFit="1"/>
    </xf>
    <xf numFmtId="0" fontId="27" fillId="0" borderId="81" xfId="0" applyFont="1" applyBorder="1" applyAlignment="1">
      <alignment horizontal="center" vertical="center" shrinkToFit="1"/>
    </xf>
    <xf numFmtId="0" fontId="27" fillId="0" borderId="84" xfId="0" applyFont="1" applyBorder="1" applyAlignment="1">
      <alignment horizontal="center" vertical="center" shrinkToFit="1"/>
    </xf>
    <xf numFmtId="0" fontId="35" fillId="0" borderId="22" xfId="0" applyFont="1" applyBorder="1" applyAlignment="1">
      <alignment horizontal="center" vertical="center" shrinkToFit="1"/>
    </xf>
    <xf numFmtId="0" fontId="35" fillId="0" borderId="23" xfId="0" applyFont="1" applyBorder="1" applyAlignment="1">
      <alignment horizontal="center" vertical="center" shrinkToFit="1"/>
    </xf>
    <xf numFmtId="0" fontId="35" fillId="0" borderId="22" xfId="0" applyFont="1" applyBorder="1" applyAlignment="1">
      <alignment horizontal="center" vertical="center" wrapText="1" shrinkToFit="1"/>
    </xf>
    <xf numFmtId="0" fontId="35" fillId="0" borderId="23" xfId="0" applyFont="1" applyBorder="1" applyAlignment="1">
      <alignment horizontal="center" vertical="center" wrapText="1" shrinkToFit="1"/>
    </xf>
    <xf numFmtId="0" fontId="47" fillId="0" borderId="4" xfId="0" applyFont="1" applyBorder="1" applyAlignment="1">
      <alignment horizontal="center" vertical="center" textRotation="255" shrinkToFit="1"/>
    </xf>
    <xf numFmtId="0" fontId="47" fillId="0" borderId="6" xfId="0" applyFont="1" applyBorder="1" applyAlignment="1">
      <alignment horizontal="center" vertical="center" textRotation="255" shrinkToFit="1"/>
    </xf>
    <xf numFmtId="0" fontId="47" fillId="0" borderId="10" xfId="0" applyFont="1" applyBorder="1" applyAlignment="1">
      <alignment horizontal="center" vertical="center" textRotation="255" shrinkToFit="1"/>
    </xf>
    <xf numFmtId="0" fontId="47" fillId="0" borderId="22" xfId="0" applyFont="1" applyBorder="1" applyAlignment="1">
      <alignment horizontal="center" vertical="center" textRotation="255" shrinkToFit="1"/>
    </xf>
    <xf numFmtId="0" fontId="35" fillId="0" borderId="10" xfId="0" applyFont="1" applyBorder="1" applyAlignment="1">
      <alignment horizontal="center" vertical="center" shrinkToFit="1"/>
    </xf>
    <xf numFmtId="0" fontId="35" fillId="0" borderId="38" xfId="0" applyFont="1" applyBorder="1" applyAlignment="1">
      <alignment horizontal="center" vertical="center" shrinkToFit="1"/>
    </xf>
    <xf numFmtId="0" fontId="44" fillId="4" borderId="0" xfId="0" applyFont="1" applyFill="1" applyAlignment="1">
      <alignment horizontal="center" vertical="center" shrinkToFit="1"/>
    </xf>
    <xf numFmtId="0" fontId="44" fillId="0" borderId="52" xfId="0" applyFont="1" applyBorder="1" applyAlignment="1">
      <alignment horizontal="center" vertical="center" textRotation="255" shrinkToFit="1"/>
    </xf>
    <xf numFmtId="0" fontId="44" fillId="0" borderId="53" xfId="0" applyFont="1" applyBorder="1" applyAlignment="1">
      <alignment horizontal="center" vertical="center" textRotation="255" shrinkToFit="1"/>
    </xf>
    <xf numFmtId="0" fontId="44" fillId="0" borderId="56" xfId="0" applyFont="1" applyBorder="1" applyAlignment="1">
      <alignment horizontal="center" vertical="center" textRotation="255" shrinkToFit="1"/>
    </xf>
    <xf numFmtId="0" fontId="39" fillId="0" borderId="14" xfId="0" applyFont="1" applyBorder="1" applyAlignment="1">
      <alignment horizontal="center" vertical="center" shrinkToFit="1"/>
    </xf>
    <xf numFmtId="0" fontId="39" fillId="0" borderId="15" xfId="0" applyFont="1" applyBorder="1" applyAlignment="1">
      <alignment horizontal="center" vertical="center" shrinkToFit="1"/>
    </xf>
    <xf numFmtId="0" fontId="39" fillId="0" borderId="16" xfId="0" applyFont="1" applyBorder="1" applyAlignment="1">
      <alignment horizontal="center" vertical="center" shrinkToFit="1"/>
    </xf>
    <xf numFmtId="0" fontId="39" fillId="0" borderId="82" xfId="0" applyFont="1" applyBorder="1" applyAlignment="1">
      <alignment horizontal="center" vertical="center" shrinkToFit="1"/>
    </xf>
    <xf numFmtId="0" fontId="39" fillId="0" borderId="30" xfId="0" applyFont="1" applyBorder="1" applyAlignment="1">
      <alignment horizontal="center" vertical="center" shrinkToFit="1"/>
    </xf>
    <xf numFmtId="0" fontId="39" fillId="0" borderId="83" xfId="0" applyFont="1" applyBorder="1" applyAlignment="1">
      <alignment horizontal="center" vertical="center" shrinkToFit="1"/>
    </xf>
    <xf numFmtId="0" fontId="39" fillId="0" borderId="19" xfId="0" applyFont="1" applyBorder="1" applyAlignment="1">
      <alignment horizontal="center" vertical="center" shrinkToFit="1"/>
    </xf>
    <xf numFmtId="0" fontId="39"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179" fontId="29" fillId="4" borderId="0" xfId="0" applyNumberFormat="1" applyFont="1" applyFill="1" applyAlignment="1">
      <alignment horizontal="right" vertical="center" shrinkToFit="1"/>
    </xf>
    <xf numFmtId="0" fontId="35" fillId="4" borderId="0" xfId="0" applyFont="1" applyFill="1" applyBorder="1" applyAlignment="1">
      <alignment horizontal="center" vertical="center" shrinkToFit="1"/>
    </xf>
    <xf numFmtId="14" fontId="28" fillId="6" borderId="4" xfId="0" applyNumberFormat="1" applyFont="1" applyFill="1" applyBorder="1" applyAlignment="1">
      <alignment horizontal="center" vertical="center" shrinkToFit="1"/>
    </xf>
    <xf numFmtId="14" fontId="28" fillId="6" borderId="5" xfId="0" applyNumberFormat="1" applyFont="1" applyFill="1" applyBorder="1" applyAlignment="1">
      <alignment horizontal="center" vertical="center" shrinkToFit="1"/>
    </xf>
    <xf numFmtId="14" fontId="28" fillId="6" borderId="55" xfId="0" applyNumberFormat="1" applyFont="1" applyFill="1" applyBorder="1" applyAlignment="1">
      <alignment horizontal="center" vertical="center" shrinkToFit="1"/>
    </xf>
    <xf numFmtId="14" fontId="28" fillId="6" borderId="7" xfId="0" applyNumberFormat="1" applyFont="1" applyFill="1" applyBorder="1" applyAlignment="1">
      <alignment horizontal="center" vertical="center" shrinkToFit="1"/>
    </xf>
    <xf numFmtId="14" fontId="28" fillId="6" borderId="8" xfId="0" applyNumberFormat="1" applyFont="1" applyFill="1" applyBorder="1" applyAlignment="1">
      <alignment horizontal="center" vertical="center" shrinkToFit="1"/>
    </xf>
    <xf numFmtId="14" fontId="28" fillId="6" borderId="89" xfId="0" applyNumberFormat="1" applyFont="1" applyFill="1" applyBorder="1" applyAlignment="1">
      <alignment horizontal="center" vertical="center" shrinkToFit="1"/>
    </xf>
    <xf numFmtId="0" fontId="33" fillId="0" borderId="0" xfId="0" applyFont="1" applyFill="1" applyBorder="1" applyAlignment="1">
      <alignment horizontal="center" vertical="center" shrinkToFit="1"/>
    </xf>
    <xf numFmtId="0" fontId="28" fillId="4" borderId="85" xfId="0" applyFont="1" applyFill="1" applyBorder="1" applyAlignment="1">
      <alignment horizontal="center" vertical="center" shrinkToFit="1"/>
    </xf>
    <xf numFmtId="0" fontId="28" fillId="4" borderId="81" xfId="0" applyFont="1" applyFill="1" applyBorder="1" applyAlignment="1">
      <alignment horizontal="center" vertical="center" shrinkToFit="1"/>
    </xf>
    <xf numFmtId="0" fontId="28" fillId="4" borderId="84"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28" fillId="0" borderId="5" xfId="0" applyFont="1" applyFill="1" applyBorder="1" applyAlignment="1">
      <alignment horizontal="center" vertical="center" shrinkToFit="1"/>
    </xf>
    <xf numFmtId="0" fontId="28" fillId="0" borderId="10" xfId="0" applyFont="1" applyFill="1" applyBorder="1" applyAlignment="1">
      <alignment horizontal="center" vertical="center" shrinkToFit="1"/>
    </xf>
    <xf numFmtId="0" fontId="28" fillId="0" borderId="7" xfId="0" applyFont="1" applyFill="1" applyBorder="1" applyAlignment="1">
      <alignment horizontal="center" vertical="center" shrinkToFit="1"/>
    </xf>
    <xf numFmtId="0" fontId="28" fillId="0" borderId="8" xfId="0" applyFont="1" applyFill="1" applyBorder="1" applyAlignment="1">
      <alignment horizontal="center" vertical="center" shrinkToFit="1"/>
    </xf>
    <xf numFmtId="0" fontId="28" fillId="0" borderId="11" xfId="0" applyFont="1" applyFill="1" applyBorder="1" applyAlignment="1">
      <alignment horizontal="center" vertical="center" shrinkToFit="1"/>
    </xf>
    <xf numFmtId="0" fontId="46" fillId="0" borderId="0" xfId="0" applyFont="1" applyBorder="1" applyAlignment="1">
      <alignment vertical="center" shrinkToFit="1"/>
    </xf>
    <xf numFmtId="0" fontId="46" fillId="0" borderId="0" xfId="0" applyFont="1" applyBorder="1" applyAlignment="1">
      <alignment horizontal="center" vertical="center" shrinkToFit="1"/>
    </xf>
    <xf numFmtId="0" fontId="35" fillId="0" borderId="4" xfId="0" applyFont="1" applyBorder="1" applyAlignment="1">
      <alignment horizontal="center" vertical="center" shrinkToFit="1"/>
    </xf>
    <xf numFmtId="0" fontId="35" fillId="0" borderId="5" xfId="0" applyFont="1" applyBorder="1" applyAlignment="1">
      <alignment horizontal="center" vertical="center" shrinkToFit="1"/>
    </xf>
    <xf numFmtId="0" fontId="35" fillId="0" borderId="55" xfId="0" applyFont="1" applyBorder="1" applyAlignment="1">
      <alignment horizontal="center" vertical="center" shrinkToFit="1"/>
    </xf>
    <xf numFmtId="0" fontId="35" fillId="0" borderId="62" xfId="0" applyFont="1" applyBorder="1" applyAlignment="1">
      <alignment horizontal="center" vertical="center" shrinkToFit="1"/>
    </xf>
    <xf numFmtId="0" fontId="48" fillId="0" borderId="26"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27" xfId="0" applyFont="1" applyBorder="1" applyAlignment="1">
      <alignment horizontal="center" vertical="center" shrinkToFit="1"/>
    </xf>
    <xf numFmtId="0" fontId="48" fillId="0" borderId="33" xfId="0" applyFont="1" applyBorder="1" applyAlignment="1">
      <alignment horizontal="center" vertical="center" shrinkToFit="1"/>
    </xf>
    <xf numFmtId="0" fontId="48" fillId="0" borderId="30" xfId="0" applyFont="1" applyBorder="1" applyAlignment="1">
      <alignment horizontal="center" vertical="center" shrinkToFit="1"/>
    </xf>
    <xf numFmtId="0" fontId="48" fillId="0" borderId="28" xfId="0" applyFont="1" applyBorder="1" applyAlignment="1">
      <alignment horizontal="center" vertical="center" shrinkToFit="1"/>
    </xf>
    <xf numFmtId="0" fontId="28" fillId="4" borderId="80" xfId="0" applyFont="1" applyFill="1" applyBorder="1" applyAlignment="1">
      <alignment horizontal="center" vertical="center" shrinkToFit="1"/>
    </xf>
    <xf numFmtId="0" fontId="28" fillId="4" borderId="56" xfId="0" applyFont="1" applyFill="1" applyBorder="1" applyAlignment="1">
      <alignment horizontal="center" vertical="center" shrinkToFit="1"/>
    </xf>
    <xf numFmtId="0" fontId="28" fillId="4" borderId="57" xfId="0" applyFont="1" applyFill="1" applyBorder="1" applyAlignment="1">
      <alignment horizontal="center" vertical="center" shrinkToFit="1"/>
    </xf>
    <xf numFmtId="0" fontId="28" fillId="4" borderId="49" xfId="0" applyFont="1" applyFill="1" applyBorder="1" applyAlignment="1">
      <alignment horizontal="center" vertical="center" shrinkToFit="1"/>
    </xf>
    <xf numFmtId="0" fontId="44" fillId="0" borderId="4" xfId="0" applyFont="1" applyBorder="1" applyAlignment="1">
      <alignment horizontal="center" vertical="center" textRotation="255" shrinkToFit="1"/>
    </xf>
    <xf numFmtId="0" fontId="44" fillId="0" borderId="6" xfId="0" applyFont="1" applyBorder="1" applyAlignment="1">
      <alignment horizontal="center" vertical="center" textRotation="255" shrinkToFit="1"/>
    </xf>
    <xf numFmtId="0" fontId="44" fillId="0" borderId="7" xfId="0" applyFont="1" applyBorder="1" applyAlignment="1">
      <alignment horizontal="center" vertical="center" textRotation="255" shrinkToFit="1"/>
    </xf>
    <xf numFmtId="0" fontId="32" fillId="0" borderId="0" xfId="0" applyFont="1" applyFill="1" applyBorder="1" applyAlignment="1">
      <alignment horizontal="center" vertical="center" shrinkToFit="1"/>
    </xf>
    <xf numFmtId="0" fontId="30" fillId="0" borderId="0" xfId="0" applyFont="1" applyBorder="1" applyAlignment="1">
      <alignment horizontal="center" vertical="center" shrinkToFit="1"/>
    </xf>
    <xf numFmtId="0" fontId="36" fillId="0" borderId="0" xfId="0" applyFont="1" applyFill="1" applyBorder="1" applyAlignment="1">
      <alignment horizontal="center" vertical="center" shrinkToFit="1"/>
    </xf>
    <xf numFmtId="0" fontId="42" fillId="4" borderId="80" xfId="0" applyFont="1" applyFill="1" applyBorder="1" applyAlignment="1">
      <alignment horizontal="center" vertical="center" wrapText="1" shrinkToFit="1"/>
    </xf>
    <xf numFmtId="0" fontId="42" fillId="4" borderId="81" xfId="0" applyFont="1" applyFill="1" applyBorder="1" applyAlignment="1">
      <alignment horizontal="center" vertical="center" wrapText="1" shrinkToFit="1"/>
    </xf>
    <xf numFmtId="0" fontId="42" fillId="4" borderId="93" xfId="0" applyFont="1" applyFill="1" applyBorder="1" applyAlignment="1">
      <alignment horizontal="center" vertical="center" wrapText="1" shrinkToFit="1"/>
    </xf>
    <xf numFmtId="0" fontId="42" fillId="6" borderId="80" xfId="0" applyFont="1" applyFill="1" applyBorder="1" applyAlignment="1">
      <alignment horizontal="center" vertical="center" wrapText="1" shrinkToFit="1"/>
    </xf>
    <xf numFmtId="0" fontId="42" fillId="6" borderId="81" xfId="0" applyFont="1" applyFill="1" applyBorder="1" applyAlignment="1">
      <alignment horizontal="center" vertical="center" wrapText="1" shrinkToFit="1"/>
    </xf>
    <xf numFmtId="0" fontId="42" fillId="6" borderId="84" xfId="0" applyFont="1" applyFill="1" applyBorder="1" applyAlignment="1">
      <alignment horizontal="center" vertical="center" wrapText="1" shrinkToFit="1"/>
    </xf>
    <xf numFmtId="14" fontId="35" fillId="4" borderId="30" xfId="0" applyNumberFormat="1" applyFont="1" applyFill="1" applyBorder="1" applyAlignment="1">
      <alignment horizontal="center" vertical="center" shrinkToFit="1"/>
    </xf>
    <xf numFmtId="0" fontId="32" fillId="0" borderId="31" xfId="0" applyFont="1" applyFill="1" applyBorder="1" applyAlignment="1">
      <alignment horizontal="center" vertical="center" wrapText="1" shrinkToFit="1"/>
    </xf>
    <xf numFmtId="0" fontId="32" fillId="0" borderId="0" xfId="0" applyFont="1" applyFill="1" applyBorder="1" applyAlignment="1">
      <alignment horizontal="center" vertical="center" wrapText="1" shrinkToFit="1"/>
    </xf>
    <xf numFmtId="0" fontId="28" fillId="4" borderId="86" xfId="0" applyFont="1" applyFill="1" applyBorder="1" applyAlignment="1">
      <alignment horizontal="center" vertical="center" shrinkToFit="1"/>
    </xf>
    <xf numFmtId="0" fontId="28" fillId="4" borderId="87" xfId="0" applyFont="1" applyFill="1" applyBorder="1" applyAlignment="1">
      <alignment horizontal="center" vertical="center" shrinkToFit="1"/>
    </xf>
    <xf numFmtId="0" fontId="28" fillId="4" borderId="88" xfId="0" applyFont="1" applyFill="1" applyBorder="1" applyAlignment="1">
      <alignment horizontal="center" vertical="center" shrinkToFit="1"/>
    </xf>
    <xf numFmtId="10" fontId="28" fillId="4" borderId="87" xfId="0" applyNumberFormat="1" applyFont="1" applyFill="1" applyBorder="1" applyAlignment="1">
      <alignment horizontal="center" vertical="center" shrinkToFit="1"/>
    </xf>
    <xf numFmtId="10" fontId="28" fillId="4" borderId="88" xfId="0" applyNumberFormat="1" applyFont="1" applyFill="1" applyBorder="1" applyAlignment="1">
      <alignment horizontal="center" vertical="center" shrinkToFit="1"/>
    </xf>
    <xf numFmtId="0" fontId="29" fillId="4" borderId="1" xfId="0" applyFont="1" applyFill="1" applyBorder="1" applyAlignment="1">
      <alignment vertical="center" wrapText="1"/>
    </xf>
    <xf numFmtId="0" fontId="28" fillId="4" borderId="1" xfId="0" applyFont="1" applyFill="1" applyBorder="1" applyAlignment="1">
      <alignment horizontal="center" vertical="center"/>
    </xf>
    <xf numFmtId="0" fontId="35" fillId="0" borderId="0" xfId="0" applyFont="1" applyAlignment="1">
      <alignment horizontal="center" vertical="center"/>
    </xf>
    <xf numFmtId="0" fontId="43" fillId="0" borderId="0" xfId="0" applyFont="1" applyAlignment="1">
      <alignment horizontal="center"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vertical="center"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52" fillId="0" borderId="0" xfId="0" applyFont="1" applyAlignment="1">
      <alignment horizontal="center" vertical="center"/>
    </xf>
    <xf numFmtId="0" fontId="27" fillId="0" borderId="1" xfId="0" applyFont="1" applyBorder="1" applyAlignment="1">
      <alignment vertical="center"/>
    </xf>
    <xf numFmtId="0" fontId="31" fillId="0" borderId="26" xfId="0" applyFont="1" applyBorder="1" applyAlignment="1">
      <alignment vertical="top" wrapText="1"/>
    </xf>
    <xf numFmtId="0" fontId="31" fillId="0" borderId="32" xfId="0" applyFont="1" applyBorder="1" applyAlignment="1">
      <alignment vertical="top" wrapText="1"/>
    </xf>
    <xf numFmtId="0" fontId="31" fillId="0" borderId="27" xfId="0" applyFont="1" applyBorder="1" applyAlignment="1">
      <alignment vertical="top" wrapText="1"/>
    </xf>
    <xf numFmtId="0" fontId="31" fillId="0" borderId="31" xfId="0" applyFont="1" applyBorder="1" applyAlignment="1">
      <alignment vertical="top" wrapText="1"/>
    </xf>
    <xf numFmtId="0" fontId="31" fillId="0" borderId="0" xfId="0" applyFont="1" applyBorder="1" applyAlignment="1">
      <alignment vertical="top" wrapText="1"/>
    </xf>
    <xf numFmtId="0" fontId="31" fillId="0" borderId="29" xfId="0" applyFont="1" applyBorder="1" applyAlignment="1">
      <alignment vertical="top" wrapText="1"/>
    </xf>
    <xf numFmtId="0" fontId="31" fillId="0" borderId="33" xfId="0" applyFont="1" applyBorder="1" applyAlignment="1">
      <alignment vertical="top" wrapText="1"/>
    </xf>
    <xf numFmtId="0" fontId="31" fillId="0" borderId="30" xfId="0" applyFont="1" applyBorder="1" applyAlignment="1">
      <alignment vertical="top" wrapText="1"/>
    </xf>
    <xf numFmtId="0" fontId="31" fillId="0" borderId="28" xfId="0" applyFont="1" applyBorder="1" applyAlignment="1">
      <alignment vertical="top" wrapText="1"/>
    </xf>
    <xf numFmtId="0" fontId="57" fillId="14" borderId="86" xfId="0" applyFont="1" applyFill="1" applyBorder="1" applyAlignment="1">
      <alignment horizontal="center" vertical="center"/>
    </xf>
    <xf numFmtId="0" fontId="57" fillId="14" borderId="87" xfId="0" applyFont="1" applyFill="1" applyBorder="1" applyAlignment="1">
      <alignment horizontal="center" vertical="center"/>
    </xf>
    <xf numFmtId="0" fontId="57" fillId="14" borderId="88" xfId="0" applyFont="1" applyFill="1" applyBorder="1" applyAlignment="1">
      <alignment horizontal="center" vertical="center"/>
    </xf>
    <xf numFmtId="0" fontId="50" fillId="0" borderId="90" xfId="0" applyFont="1" applyBorder="1" applyAlignment="1">
      <alignment horizontal="center" vertical="center"/>
    </xf>
    <xf numFmtId="10" fontId="50" fillId="0" borderId="55" xfId="2" applyNumberFormat="1" applyFont="1" applyBorder="1" applyAlignment="1">
      <alignment horizontal="center" vertical="center"/>
    </xf>
    <xf numFmtId="10" fontId="50" fillId="0" borderId="79" xfId="2" applyNumberFormat="1" applyFont="1" applyBorder="1" applyAlignment="1">
      <alignment horizontal="center" vertical="center"/>
    </xf>
    <xf numFmtId="10" fontId="50" fillId="0" borderId="89" xfId="2" applyNumberFormat="1" applyFont="1" applyBorder="1" applyAlignment="1">
      <alignment horizontal="center" vertical="center"/>
    </xf>
    <xf numFmtId="14" fontId="50" fillId="0" borderId="22" xfId="0" applyNumberFormat="1" applyFont="1" applyBorder="1" applyAlignment="1">
      <alignment horizontal="center" vertical="center"/>
    </xf>
    <xf numFmtId="14" fontId="50" fillId="0" borderId="24" xfId="0" applyNumberFormat="1" applyFont="1" applyBorder="1" applyAlignment="1">
      <alignment horizontal="center" vertical="center"/>
    </xf>
    <xf numFmtId="14" fontId="50" fillId="0" borderId="1" xfId="0" applyNumberFormat="1" applyFont="1" applyBorder="1" applyAlignment="1">
      <alignment horizontal="center" vertical="center"/>
    </xf>
    <xf numFmtId="0" fontId="50" fillId="0" borderId="1" xfId="0" applyFont="1" applyBorder="1" applyAlignment="1">
      <alignment horizontal="center" vertical="center"/>
    </xf>
    <xf numFmtId="177" fontId="51" fillId="0" borderId="1" xfId="0" applyNumberFormat="1" applyFont="1" applyBorder="1" applyAlignment="1">
      <alignment horizontal="center" vertical="center"/>
    </xf>
    <xf numFmtId="177" fontId="50" fillId="13" borderId="86" xfId="0" applyNumberFormat="1" applyFont="1" applyFill="1" applyBorder="1" applyAlignment="1">
      <alignment horizontal="center" vertical="center"/>
    </xf>
    <xf numFmtId="177" fontId="50" fillId="13" borderId="87" xfId="0" applyNumberFormat="1" applyFont="1" applyFill="1" applyBorder="1" applyAlignment="1">
      <alignment horizontal="center" vertical="center"/>
    </xf>
    <xf numFmtId="177" fontId="50" fillId="13" borderId="88" xfId="0" applyNumberFormat="1" applyFont="1" applyFill="1" applyBorder="1" applyAlignment="1">
      <alignment horizontal="center" vertical="center"/>
    </xf>
    <xf numFmtId="0" fontId="50" fillId="0" borderId="37" xfId="0" applyFont="1" applyBorder="1" applyAlignment="1">
      <alignment horizontal="center" vertical="center"/>
    </xf>
    <xf numFmtId="0" fontId="50" fillId="0" borderId="38" xfId="0" applyFont="1" applyBorder="1" applyAlignment="1">
      <alignment horizontal="center" vertical="center"/>
    </xf>
    <xf numFmtId="0" fontId="50" fillId="0" borderId="39" xfId="0" applyFont="1" applyBorder="1" applyAlignment="1">
      <alignment horizontal="center" vertical="center"/>
    </xf>
    <xf numFmtId="0" fontId="50" fillId="0" borderId="11" xfId="0" applyFont="1" applyBorder="1" applyAlignment="1">
      <alignment vertical="center"/>
    </xf>
    <xf numFmtId="0" fontId="50" fillId="0" borderId="46" xfId="0" applyFont="1" applyBorder="1" applyAlignment="1">
      <alignment vertical="center"/>
    </xf>
    <xf numFmtId="0" fontId="50" fillId="0" borderId="91" xfId="0" applyFont="1" applyBorder="1" applyAlignment="1">
      <alignment vertical="center"/>
    </xf>
    <xf numFmtId="0" fontId="50" fillId="0" borderId="22" xfId="0" applyFont="1" applyBorder="1" applyAlignment="1">
      <alignment vertical="center"/>
    </xf>
    <xf numFmtId="0" fontId="50" fillId="0" borderId="23" xfId="0" applyFont="1" applyBorder="1" applyAlignment="1">
      <alignment vertical="center"/>
    </xf>
    <xf numFmtId="0" fontId="50" fillId="0" borderId="36" xfId="0" applyFont="1" applyBorder="1" applyAlignment="1">
      <alignment vertical="center"/>
    </xf>
  </cellXfs>
  <cellStyles count="3">
    <cellStyle name="パーセント" xfId="2" builtinId="5"/>
    <cellStyle name="標準" xfId="0" builtinId="0"/>
    <cellStyle name="標準 2" xfId="1" xr:uid="{00000000-0005-0000-0000-000002000000}"/>
  </cellStyles>
  <dxfs count="60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ont>
        <color rgb="FFFF0000"/>
      </font>
    </dxf>
    <dxf>
      <fill>
        <patternFill>
          <bgColor theme="4"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ont>
        <color rgb="FFFF0000"/>
      </font>
    </dxf>
    <dxf>
      <fill>
        <patternFill>
          <bgColor theme="4"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ont>
        <color rgb="FFFF0000"/>
      </font>
    </dxf>
    <dxf>
      <fill>
        <patternFill>
          <bgColor theme="4"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ont>
        <color rgb="FFFF0000"/>
      </font>
    </dxf>
    <dxf>
      <fill>
        <patternFill>
          <bgColor theme="4"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ont>
        <color rgb="FFFF0000"/>
      </font>
      <fill>
        <patternFill patternType="none">
          <bgColor auto="1"/>
        </patternFill>
      </fill>
    </dxf>
    <dxf>
      <font>
        <color rgb="FFFFFF00"/>
      </font>
      <fill>
        <patternFill>
          <bgColor theme="1" tint="0.24994659260841701"/>
        </patternFill>
      </fill>
    </dxf>
    <dxf>
      <font>
        <color rgb="FFFF0000"/>
      </font>
    </dxf>
    <dxf>
      <fill>
        <patternFill>
          <bgColor theme="4"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theme="0"/>
      </font>
      <fill>
        <patternFill>
          <bgColor theme="0"/>
        </patternFill>
      </fill>
    </dxf>
    <dxf>
      <fill>
        <patternFill>
          <bgColor theme="8" tint="0.59996337778862885"/>
        </patternFill>
      </fill>
    </dxf>
    <dxf>
      <fill>
        <patternFill>
          <bgColor theme="5" tint="0.59996337778862885"/>
        </patternFill>
      </fill>
    </dxf>
    <dxf>
      <font>
        <color rgb="FFFF0000"/>
      </font>
      <fill>
        <patternFill>
          <bgColor rgb="FFFFFF00"/>
        </patternFill>
      </fill>
    </dxf>
    <dxf>
      <font>
        <color rgb="FFFF0000"/>
      </font>
      <fill>
        <patternFill>
          <bgColor theme="4" tint="0.59996337778862885"/>
        </patternFill>
      </fill>
    </dxf>
    <dxf>
      <font>
        <color rgb="FFFF0000"/>
      </font>
      <fill>
        <patternFill>
          <bgColor theme="4" tint="0.59996337778862885"/>
        </patternFill>
      </fill>
    </dxf>
    <dxf>
      <font>
        <color rgb="FFFF0000"/>
      </font>
      <fill>
        <patternFill>
          <bgColor theme="4" tint="0.59996337778862885"/>
        </patternFill>
      </fill>
    </dxf>
    <dxf>
      <font>
        <color rgb="FFFF0000"/>
      </font>
      <fill>
        <patternFill>
          <bgColor theme="4" tint="0.59996337778862885"/>
        </patternFill>
      </fill>
    </dxf>
    <dxf>
      <font>
        <color rgb="FFFF0000"/>
      </font>
      <fill>
        <patternFill>
          <bgColor rgb="FFFFFF00"/>
        </patternFill>
      </fill>
    </dxf>
    <dxf>
      <font>
        <b/>
        <i val="0"/>
        <color theme="8"/>
      </font>
    </dxf>
    <dxf>
      <font>
        <color rgb="FFFF0000"/>
      </font>
      <fill>
        <patternFill>
          <bgColor rgb="FFFFFF00"/>
        </patternFill>
      </fill>
    </dxf>
    <dxf>
      <font>
        <b/>
        <i val="0"/>
        <color theme="8"/>
      </font>
    </dxf>
    <dxf>
      <font>
        <color theme="0"/>
      </font>
      <fill>
        <patternFill>
          <bgColor theme="0"/>
        </patternFill>
      </fill>
    </dxf>
    <dxf>
      <fill>
        <patternFill>
          <bgColor theme="8" tint="0.59996337778862885"/>
        </patternFill>
      </fill>
    </dxf>
    <dxf>
      <fill>
        <patternFill>
          <bgColor theme="5" tint="0.59996337778862885"/>
        </patternFill>
      </fill>
    </dxf>
    <dxf>
      <font>
        <color theme="1"/>
      </font>
      <fill>
        <patternFill patternType="none">
          <bgColor auto="1"/>
        </patternFill>
      </fill>
    </dxf>
    <dxf>
      <font>
        <color theme="1"/>
      </font>
    </dxf>
    <dxf>
      <font>
        <color theme="1"/>
      </font>
      <fill>
        <patternFill patternType="none">
          <bgColor auto="1"/>
        </patternFill>
      </fill>
    </dxf>
    <dxf>
      <font>
        <color theme="1"/>
      </font>
      <fill>
        <patternFill patternType="none">
          <bgColor auto="1"/>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theme="0"/>
      </font>
      <fill>
        <patternFill>
          <bgColor rgb="FFFF0000"/>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theme="0"/>
      </font>
      <fill>
        <patternFill>
          <bgColor theme="1"/>
        </patternFill>
      </fill>
    </dxf>
    <dxf>
      <font>
        <color theme="0"/>
      </font>
      <fill>
        <patternFill>
          <bgColor theme="1"/>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EB9C"/>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theme="4"/>
        </patternFill>
      </fill>
    </dxf>
    <dxf>
      <font>
        <color rgb="FF9C0006"/>
      </font>
      <fill>
        <patternFill>
          <bgColor rgb="FFFFC7CE"/>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rgb="FFFFEB9C"/>
        </patternFill>
      </fill>
    </dxf>
    <dxf>
      <font>
        <color auto="1"/>
      </font>
      <fill>
        <patternFill>
          <bgColor theme="4"/>
        </patternFill>
      </fill>
    </dxf>
    <dxf>
      <font>
        <color rgb="FF9C0006"/>
      </font>
      <fill>
        <patternFill>
          <bgColor rgb="FFFFC7CE"/>
        </patternFill>
      </fill>
    </dxf>
  </dxfs>
  <tableStyles count="0" defaultTableStyle="TableStyleMedium2" defaultPivotStyle="PivotStyleLight16"/>
  <colors>
    <mruColors>
      <color rgb="FFFFEB9C"/>
      <color rgb="FFFF0000"/>
      <color rgb="FF4472C4"/>
      <color rgb="FF000000"/>
      <color rgb="FFE2F0D9"/>
      <color rgb="FFFF99FF"/>
      <color rgb="FFFF7C80"/>
      <color rgb="FFFF1D1D"/>
      <color rgb="FF820000"/>
      <color rgb="FF9C00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37</xdr:col>
      <xdr:colOff>304800</xdr:colOff>
      <xdr:row>9</xdr:row>
      <xdr:rowOff>132523</xdr:rowOff>
    </xdr:from>
    <xdr:to>
      <xdr:col>49</xdr:col>
      <xdr:colOff>0</xdr:colOff>
      <xdr:row>141</xdr:row>
      <xdr:rowOff>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8361479" y="2772309"/>
          <a:ext cx="7859485" cy="61439798"/>
          <a:chOff x="21501566" y="3095624"/>
          <a:chExt cx="5470993" cy="51140847"/>
        </a:xfrm>
      </xdr:grpSpPr>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11</xdr:row>
      <xdr:rowOff>132239</xdr:rowOff>
    </xdr:from>
    <xdr:to>
      <xdr:col>48</xdr:col>
      <xdr:colOff>429167</xdr:colOff>
      <xdr:row>142</xdr:row>
      <xdr:rowOff>0</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20424794" y="3157107"/>
          <a:ext cx="5544980" cy="61395179"/>
          <a:chOff x="24322435" y="2704252"/>
          <a:chExt cx="4538874" cy="52682776"/>
        </a:xfrm>
      </xdr:grpSpPr>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7</xdr:col>
      <xdr:colOff>381000</xdr:colOff>
      <xdr:row>144</xdr:row>
      <xdr:rowOff>81644</xdr:rowOff>
    </xdr:from>
    <xdr:to>
      <xdr:col>41</xdr:col>
      <xdr:colOff>274536</xdr:colOff>
      <xdr:row>213</xdr:row>
      <xdr:rowOff>145966</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3973286" y="65014930"/>
          <a:ext cx="17079357" cy="14460679"/>
          <a:chOff x="7473291" y="55973155"/>
          <a:chExt cx="18262022" cy="7137255"/>
        </a:xfrm>
        <a:solidFill>
          <a:schemeClr val="bg1">
            <a:alpha val="5000"/>
          </a:schemeClr>
        </a:solidFill>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7473291" y="55973155"/>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10341232" y="56257238"/>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304800</xdr:colOff>
      <xdr:row>9</xdr:row>
      <xdr:rowOff>132523</xdr:rowOff>
    </xdr:from>
    <xdr:to>
      <xdr:col>49</xdr:col>
      <xdr:colOff>0</xdr:colOff>
      <xdr:row>141</xdr:row>
      <xdr:rowOff>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8056679" y="2200809"/>
          <a:ext cx="0" cy="59453155"/>
          <a:chOff x="21501566" y="3095624"/>
          <a:chExt cx="5470993" cy="51140847"/>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21501566" y="3095624"/>
            <a:ext cx="5470993" cy="51140847"/>
          </a:xfrm>
          <a:prstGeom prst="rect">
            <a:avLst/>
          </a:prstGeom>
          <a:no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23420241" y="17946289"/>
            <a:ext cx="1415772" cy="1407269"/>
          </a:xfrm>
          <a:prstGeom prst="rect">
            <a:avLst/>
          </a:prstGeom>
          <a:noFill/>
        </xdr:spPr>
        <xdr:txBody>
          <a:bodyPr wrap="none" lIns="91440" tIns="45720" rIns="91440" bIns="45720">
            <a:noAutofit/>
          </a:bodyPr>
          <a:lstStyle/>
          <a:p>
            <a:pPr algn="ctr"/>
            <a:r>
              <a:rPr lang="ja-JP" altLang="en-US" sz="3200" b="0" cap="none" spc="0">
                <a:ln w="0"/>
                <a:solidFill>
                  <a:schemeClr val="accent1"/>
                </a:solidFill>
                <a:effectLst>
                  <a:outerShdw blurRad="38100" dist="25400" dir="5400000" algn="ctr" rotWithShape="0">
                    <a:srgbClr val="6E747A">
                      <a:alpha val="43000"/>
                    </a:srgbClr>
                  </a:outerShdw>
                </a:effectLst>
              </a:rPr>
              <a:t>文字列</a:t>
            </a:r>
            <a:endParaRPr lang="en-US" altLang="ja-JP" sz="3200" b="0" cap="none" spc="0">
              <a:ln w="0"/>
              <a:solidFill>
                <a:schemeClr val="accent1"/>
              </a:solidFill>
              <a:effectLst>
                <a:outerShdw blurRad="38100" dist="25400" dir="5400000" algn="ctr" rotWithShape="0">
                  <a:srgbClr val="6E747A">
                    <a:alpha val="43000"/>
                  </a:srgbClr>
                </a:outerShdw>
              </a:effectLst>
            </a:endParaRPr>
          </a:p>
          <a:p>
            <a:pPr algn="ctr"/>
            <a:r>
              <a:rPr lang="en-US" altLang="ja-JP" sz="2000" b="0" cap="none" spc="0">
                <a:ln w="0"/>
                <a:solidFill>
                  <a:schemeClr val="accent1"/>
                </a:solidFill>
                <a:effectLst>
                  <a:outerShdw blurRad="38100" dist="25400" dir="5400000" algn="ctr" rotWithShape="0">
                    <a:srgbClr val="6E747A">
                      <a:alpha val="43000"/>
                    </a:srgbClr>
                  </a:outerShdw>
                </a:effectLst>
              </a:rPr>
              <a:t>※</a:t>
            </a:r>
            <a:r>
              <a:rPr lang="ja-JP" altLang="en-US" sz="2000" b="0" cap="none" spc="0">
                <a:ln w="0"/>
                <a:solidFill>
                  <a:schemeClr val="accent1"/>
                </a:solidFill>
                <a:effectLst>
                  <a:outerShdw blurRad="38100" dist="25400" dir="5400000" algn="ctr" rotWithShape="0">
                    <a:srgbClr val="6E747A">
                      <a:alpha val="43000"/>
                    </a:srgbClr>
                  </a:outerShdw>
                </a:effectLst>
              </a:rPr>
              <a:t>文字列を復元する場合は，</a:t>
            </a:r>
            <a:endParaRPr lang="en-US" altLang="ja-JP" sz="2000" b="0" cap="none" spc="0">
              <a:ln w="0"/>
              <a:solidFill>
                <a:schemeClr val="accent1"/>
              </a:solidFill>
              <a:effectLst>
                <a:outerShdw blurRad="38100" dist="25400" dir="5400000" algn="ctr" rotWithShape="0">
                  <a:srgbClr val="6E747A">
                    <a:alpha val="43000"/>
                  </a:srgbClr>
                </a:outerShdw>
              </a:effectLst>
            </a:endParaRPr>
          </a:p>
          <a:p>
            <a:pPr algn="ctr"/>
            <a:r>
              <a:rPr lang="ja-JP" altLang="en-US" sz="2000" b="0" cap="none" spc="0">
                <a:ln w="0"/>
                <a:solidFill>
                  <a:schemeClr val="accent1"/>
                </a:solidFill>
                <a:effectLst>
                  <a:outerShdw blurRad="38100" dist="25400" dir="5400000" algn="ctr" rotWithShape="0">
                    <a:srgbClr val="6E747A">
                      <a:alpha val="43000"/>
                    </a:srgbClr>
                  </a:outerShdw>
                </a:effectLst>
              </a:rPr>
              <a:t>その行をコピー＆ペースト</a:t>
            </a:r>
          </a:p>
        </xdr:txBody>
      </xdr:sp>
    </xdr:grpSp>
    <xdr:clientData/>
  </xdr:twoCellAnchor>
  <xdr:twoCellAnchor>
    <xdr:from>
      <xdr:col>40</xdr:col>
      <xdr:colOff>327044</xdr:colOff>
      <xdr:row>11</xdr:row>
      <xdr:rowOff>27464</xdr:rowOff>
    </xdr:from>
    <xdr:to>
      <xdr:col>48</xdr:col>
      <xdr:colOff>429167</xdr:colOff>
      <xdr:row>142</xdr:row>
      <xdr:rowOff>0</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18056679" y="2503964"/>
          <a:ext cx="0" cy="59150000"/>
          <a:chOff x="24322435" y="2704252"/>
          <a:chExt cx="4538874" cy="52682776"/>
        </a:xfrm>
      </xdr:grpSpPr>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26708657" y="2704252"/>
            <a:ext cx="2152652" cy="52682776"/>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24322435" y="3159261"/>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xdr:from>
      <xdr:col>0</xdr:col>
      <xdr:colOff>0</xdr:colOff>
      <xdr:row>155</xdr:row>
      <xdr:rowOff>41175</xdr:rowOff>
    </xdr:from>
    <xdr:to>
      <xdr:col>35</xdr:col>
      <xdr:colOff>70428</xdr:colOff>
      <xdr:row>228</xdr:row>
      <xdr:rowOff>37110</xdr:rowOff>
    </xdr:to>
    <xdr:grpSp>
      <xdr:nvGrpSpPr>
        <xdr:cNvPr id="8" name="グループ化 7">
          <a:extLst>
            <a:ext uri="{FF2B5EF4-FFF2-40B4-BE49-F238E27FC236}">
              <a16:creationId xmlns:a16="http://schemas.microsoft.com/office/drawing/2014/main" id="{00000000-0008-0000-0200-000008000000}"/>
            </a:ext>
          </a:extLst>
        </xdr:cNvPr>
        <xdr:cNvGrpSpPr/>
      </xdr:nvGrpSpPr>
      <xdr:grpSpPr>
        <a:xfrm>
          <a:off x="0" y="61653964"/>
          <a:ext cx="17079357" cy="0"/>
          <a:chOff x="7458742" y="56973837"/>
          <a:chExt cx="18262022" cy="7137255"/>
        </a:xfrm>
        <a:solidFill>
          <a:schemeClr val="bg1">
            <a:alpha val="5000"/>
          </a:schemeClr>
        </a:solidFill>
      </xdr:grpSpPr>
      <xdr:sp macro="" textlink="">
        <xdr:nvSpPr>
          <xdr:cNvPr id="9" name="正方形/長方形 8">
            <a:extLst>
              <a:ext uri="{FF2B5EF4-FFF2-40B4-BE49-F238E27FC236}">
                <a16:creationId xmlns:a16="http://schemas.microsoft.com/office/drawing/2014/main" id="{00000000-0008-0000-0200-000009000000}"/>
              </a:ext>
            </a:extLst>
          </xdr:cNvPr>
          <xdr:cNvSpPr/>
        </xdr:nvSpPr>
        <xdr:spPr>
          <a:xfrm>
            <a:off x="7458742" y="56973837"/>
            <a:ext cx="18262022" cy="7137255"/>
          </a:xfrm>
          <a:prstGeom prst="rect">
            <a:avLst/>
          </a:prstGeom>
          <a:grp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9919302" y="57209189"/>
            <a:ext cx="7613073" cy="135558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2400">
                <a:solidFill>
                  <a:srgbClr val="FF0000"/>
                </a:solidFill>
              </a:rPr>
              <a:t>ここの文字列は編集しないでください</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0000"/>
    <pageSetUpPr fitToPage="1"/>
  </sheetPr>
  <dimension ref="A1:AZ205"/>
  <sheetViews>
    <sheetView showGridLines="0" showZeros="0" view="pageBreakPreview" zoomScale="70" zoomScaleNormal="40" zoomScaleSheetLayoutView="70" workbookViewId="0">
      <pane xSplit="1" ySplit="14" topLeftCell="B24" activePane="bottomRight" state="frozen"/>
      <selection pane="topRight" activeCell="B1" sqref="B1"/>
      <selection pane="bottomLeft" activeCell="A15" sqref="A15"/>
      <selection pane="bottomRight" activeCell="S30" sqref="S30"/>
    </sheetView>
  </sheetViews>
  <sheetFormatPr defaultColWidth="9" defaultRowHeight="15" outlineLevelRow="1" x14ac:dyDescent="0.4"/>
  <cols>
    <col min="1" max="1" width="6.75" style="21" customWidth="1"/>
    <col min="2" max="2" width="7.25" style="31" customWidth="1"/>
    <col min="3" max="3" width="6.625" style="31" customWidth="1"/>
    <col min="4" max="30" width="6.625" style="21" customWidth="1"/>
    <col min="31" max="35" width="4.875" style="21" customWidth="1"/>
    <col min="36" max="36" width="4.75" style="21" customWidth="1"/>
    <col min="37" max="42" width="9" style="20"/>
    <col min="43" max="16384" width="9" style="21"/>
  </cols>
  <sheetData>
    <row r="1" spans="1:43" ht="39.75" customHeight="1" x14ac:dyDescent="0.4">
      <c r="A1" s="364" t="s">
        <v>106</v>
      </c>
      <c r="B1" s="364"/>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c r="AF1" s="364"/>
      <c r="AG1" s="364"/>
      <c r="AH1" s="364"/>
      <c r="AI1" s="364"/>
      <c r="AJ1" s="93"/>
    </row>
    <row r="2" spans="1:43" ht="28.5" customHeight="1" x14ac:dyDescent="0.4">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356">
        <v>45209</v>
      </c>
      <c r="AD2" s="356"/>
      <c r="AE2" s="356"/>
      <c r="AF2" s="356"/>
      <c r="AG2" s="356"/>
      <c r="AH2" s="356"/>
      <c r="AI2" s="356"/>
      <c r="AJ2" s="94"/>
    </row>
    <row r="3" spans="1:43" ht="34.5" customHeight="1" x14ac:dyDescent="0.4">
      <c r="A3" s="22"/>
      <c r="B3" s="22"/>
      <c r="C3" s="22"/>
      <c r="D3" s="420" t="s">
        <v>102</v>
      </c>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95"/>
    </row>
    <row r="4" spans="1:43" ht="9" customHeight="1" x14ac:dyDescent="0.4">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100"/>
    </row>
    <row r="5" spans="1:43" ht="19.5" customHeight="1" x14ac:dyDescent="0.4">
      <c r="A5" s="22"/>
      <c r="B5" s="22"/>
      <c r="C5" s="22"/>
      <c r="D5" s="22"/>
      <c r="E5" s="22"/>
      <c r="F5" s="22"/>
      <c r="G5" s="22"/>
      <c r="H5" s="22"/>
      <c r="I5" s="22"/>
      <c r="J5" s="22"/>
      <c r="K5" s="22"/>
      <c r="L5" s="22"/>
      <c r="M5" s="22"/>
      <c r="N5" s="22"/>
      <c r="O5" s="22"/>
      <c r="P5" s="22"/>
      <c r="Q5" s="22"/>
      <c r="R5" s="22"/>
      <c r="S5" s="22"/>
      <c r="T5" s="22"/>
      <c r="U5" s="22"/>
      <c r="V5" s="22"/>
      <c r="W5" s="62"/>
      <c r="X5" s="415" t="s">
        <v>90</v>
      </c>
      <c r="Y5" s="416"/>
      <c r="Z5" s="416"/>
      <c r="AA5" s="416"/>
      <c r="AB5" s="416"/>
      <c r="AC5" s="416"/>
      <c r="AD5" s="416"/>
      <c r="AE5" s="416"/>
      <c r="AF5" s="416"/>
      <c r="AG5" s="416"/>
      <c r="AH5" s="416"/>
      <c r="AI5" s="416"/>
      <c r="AJ5" s="417"/>
      <c r="AK5" s="21"/>
      <c r="AL5" s="21"/>
    </row>
    <row r="6" spans="1:43" ht="19.5" customHeight="1" x14ac:dyDescent="0.4">
      <c r="B6" s="439" t="s">
        <v>98</v>
      </c>
      <c r="C6" s="439"/>
      <c r="D6" s="439"/>
      <c r="E6" s="439"/>
      <c r="F6" s="440" t="s">
        <v>97</v>
      </c>
      <c r="G6" s="440"/>
      <c r="H6" s="440"/>
      <c r="I6" s="440"/>
      <c r="J6" s="440"/>
      <c r="K6" s="440"/>
      <c r="L6" s="440"/>
      <c r="M6" s="440"/>
      <c r="N6" s="440"/>
      <c r="O6" s="440"/>
      <c r="P6" s="440"/>
      <c r="Q6" s="440"/>
      <c r="R6" s="440"/>
      <c r="S6" s="440"/>
      <c r="T6" s="440"/>
      <c r="U6" s="440"/>
      <c r="V6" s="440"/>
      <c r="W6" s="62"/>
      <c r="X6" s="436" t="s">
        <v>91</v>
      </c>
      <c r="Y6" s="437"/>
      <c r="Z6" s="437"/>
      <c r="AA6" s="438"/>
      <c r="AB6" s="436" t="s">
        <v>92</v>
      </c>
      <c r="AC6" s="437"/>
      <c r="AD6" s="437"/>
      <c r="AE6" s="437"/>
      <c r="AF6" s="437"/>
      <c r="AG6" s="437"/>
      <c r="AH6" s="437"/>
      <c r="AI6" s="437"/>
      <c r="AJ6" s="438"/>
      <c r="AK6" s="21"/>
      <c r="AL6" s="21"/>
    </row>
    <row r="7" spans="1:43" ht="19.5" customHeight="1" x14ac:dyDescent="0.4">
      <c r="B7" s="439"/>
      <c r="C7" s="439"/>
      <c r="D7" s="439"/>
      <c r="E7" s="439"/>
      <c r="F7" s="440"/>
      <c r="G7" s="440"/>
      <c r="H7" s="440"/>
      <c r="I7" s="440"/>
      <c r="J7" s="440"/>
      <c r="K7" s="440"/>
      <c r="L7" s="440"/>
      <c r="M7" s="440"/>
      <c r="N7" s="440"/>
      <c r="O7" s="440"/>
      <c r="P7" s="440"/>
      <c r="Q7" s="440"/>
      <c r="R7" s="440"/>
      <c r="S7" s="440"/>
      <c r="T7" s="440"/>
      <c r="U7" s="440"/>
      <c r="V7" s="440"/>
      <c r="W7" s="103"/>
      <c r="X7" s="418" t="s">
        <v>87</v>
      </c>
      <c r="Y7" s="425" t="s">
        <v>15</v>
      </c>
      <c r="Z7" s="428" t="s">
        <v>61</v>
      </c>
      <c r="AA7" s="429"/>
      <c r="AB7" s="104" t="s">
        <v>99</v>
      </c>
      <c r="AC7" s="104" t="s">
        <v>15</v>
      </c>
      <c r="AD7" s="105" t="s">
        <v>93</v>
      </c>
      <c r="AE7" s="105"/>
      <c r="AF7" s="105"/>
      <c r="AG7" s="105"/>
      <c r="AH7" s="105"/>
      <c r="AI7" s="105"/>
      <c r="AJ7" s="107"/>
      <c r="AK7" s="21"/>
      <c r="AL7" s="21"/>
      <c r="AP7" s="21"/>
    </row>
    <row r="8" spans="1:43" ht="19.5" customHeight="1" x14ac:dyDescent="0.4">
      <c r="B8" s="439" t="s">
        <v>21</v>
      </c>
      <c r="C8" s="439"/>
      <c r="D8" s="439"/>
      <c r="E8" s="439"/>
      <c r="F8" s="441">
        <v>45204</v>
      </c>
      <c r="G8" s="441"/>
      <c r="H8" s="441"/>
      <c r="I8" s="441"/>
      <c r="J8" s="439" t="s">
        <v>16</v>
      </c>
      <c r="K8" s="441">
        <v>45555</v>
      </c>
      <c r="L8" s="441"/>
      <c r="M8" s="441"/>
      <c r="N8" s="441"/>
      <c r="O8" s="109"/>
      <c r="P8" s="109"/>
      <c r="Q8" s="22"/>
      <c r="R8" s="22"/>
      <c r="S8" s="22"/>
      <c r="T8" s="22"/>
      <c r="U8" s="22"/>
      <c r="V8" s="22"/>
      <c r="W8" s="103"/>
      <c r="X8" s="419"/>
      <c r="Y8" s="426"/>
      <c r="Z8" s="430"/>
      <c r="AA8" s="431"/>
      <c r="AB8" s="104" t="s">
        <v>88</v>
      </c>
      <c r="AC8" s="104" t="s">
        <v>15</v>
      </c>
      <c r="AD8" s="105" t="s">
        <v>94</v>
      </c>
      <c r="AE8" s="105"/>
      <c r="AF8" s="105"/>
      <c r="AG8" s="105"/>
      <c r="AH8" s="105"/>
      <c r="AI8" s="105"/>
      <c r="AJ8" s="107"/>
      <c r="AK8" s="21"/>
      <c r="AL8" s="21"/>
      <c r="AP8" s="21"/>
    </row>
    <row r="9" spans="1:43" ht="19.5" customHeight="1" x14ac:dyDescent="0.25">
      <c r="A9" s="24"/>
      <c r="B9" s="439"/>
      <c r="C9" s="439"/>
      <c r="D9" s="439"/>
      <c r="E9" s="439"/>
      <c r="F9" s="441"/>
      <c r="G9" s="441"/>
      <c r="H9" s="441"/>
      <c r="I9" s="441"/>
      <c r="J9" s="439"/>
      <c r="K9" s="441"/>
      <c r="L9" s="441"/>
      <c r="M9" s="441"/>
      <c r="N9" s="441"/>
      <c r="O9" s="22"/>
      <c r="P9" s="22"/>
      <c r="Q9" s="22"/>
      <c r="R9" s="22"/>
      <c r="S9" s="22"/>
      <c r="T9" s="22"/>
      <c r="U9" s="22"/>
      <c r="V9" s="22"/>
      <c r="W9" s="99"/>
      <c r="X9" s="419" t="s">
        <v>19</v>
      </c>
      <c r="Y9" s="426" t="s">
        <v>15</v>
      </c>
      <c r="Z9" s="430" t="s">
        <v>19</v>
      </c>
      <c r="AA9" s="431"/>
      <c r="AB9" s="434" t="s">
        <v>89</v>
      </c>
      <c r="AC9" s="426" t="s">
        <v>15</v>
      </c>
      <c r="AD9" s="110" t="s">
        <v>95</v>
      </c>
      <c r="AE9" s="105"/>
      <c r="AF9" s="105"/>
      <c r="AG9" s="105"/>
      <c r="AH9" s="105"/>
      <c r="AI9" s="105"/>
      <c r="AJ9" s="107"/>
      <c r="AK9" s="21"/>
      <c r="AL9" s="21"/>
      <c r="AP9" s="21"/>
    </row>
    <row r="10" spans="1:43" ht="19.5" customHeight="1" x14ac:dyDescent="0.4">
      <c r="A10" s="439" t="s">
        <v>17</v>
      </c>
      <c r="B10" s="442" t="s">
        <v>85</v>
      </c>
      <c r="C10" s="442"/>
      <c r="D10" s="442"/>
      <c r="E10" s="442"/>
      <c r="F10" s="442"/>
      <c r="G10" s="443">
        <v>45260</v>
      </c>
      <c r="H10" s="443"/>
      <c r="I10" s="443"/>
      <c r="J10" s="443"/>
      <c r="K10" s="439" t="s">
        <v>20</v>
      </c>
      <c r="L10" s="442" t="s">
        <v>86</v>
      </c>
      <c r="M10" s="442"/>
      <c r="N10" s="442"/>
      <c r="O10" s="442"/>
      <c r="P10" s="442"/>
      <c r="Q10" s="443">
        <v>45533</v>
      </c>
      <c r="R10" s="443"/>
      <c r="S10" s="443"/>
      <c r="T10" s="443"/>
      <c r="U10" s="443"/>
      <c r="V10" s="439" t="s">
        <v>18</v>
      </c>
      <c r="W10" s="99"/>
      <c r="X10" s="424"/>
      <c r="Y10" s="427"/>
      <c r="Z10" s="432"/>
      <c r="AA10" s="433"/>
      <c r="AB10" s="435"/>
      <c r="AC10" s="427"/>
      <c r="AD10" s="111" t="s">
        <v>96</v>
      </c>
      <c r="AE10" s="106"/>
      <c r="AF10" s="106"/>
      <c r="AG10" s="106"/>
      <c r="AH10" s="106"/>
      <c r="AI10" s="106"/>
      <c r="AJ10" s="108"/>
      <c r="AK10" s="21"/>
      <c r="AL10" s="21"/>
      <c r="AP10" s="21"/>
    </row>
    <row r="11" spans="1:43" ht="18.75" customHeight="1" x14ac:dyDescent="0.4">
      <c r="A11" s="439"/>
      <c r="B11" s="442"/>
      <c r="C11" s="442"/>
      <c r="D11" s="442"/>
      <c r="E11" s="442"/>
      <c r="F11" s="442"/>
      <c r="G11" s="443"/>
      <c r="H11" s="443"/>
      <c r="I11" s="443"/>
      <c r="J11" s="443"/>
      <c r="K11" s="439"/>
      <c r="L11" s="442"/>
      <c r="M11" s="442"/>
      <c r="N11" s="442"/>
      <c r="O11" s="442"/>
      <c r="P11" s="442"/>
      <c r="Q11" s="443"/>
      <c r="R11" s="443"/>
      <c r="S11" s="443"/>
      <c r="T11" s="443"/>
      <c r="U11" s="443"/>
      <c r="V11" s="439"/>
      <c r="W11" s="24"/>
      <c r="X11" s="24"/>
      <c r="Y11" s="24"/>
      <c r="Z11" s="101"/>
      <c r="AA11" s="101"/>
      <c r="AB11" s="101"/>
      <c r="AC11" s="101"/>
      <c r="AD11" s="101"/>
      <c r="AE11" s="101"/>
      <c r="AF11" s="101"/>
      <c r="AG11" s="101"/>
      <c r="AH11" s="101"/>
      <c r="AI11" s="101"/>
      <c r="AJ11" s="102"/>
      <c r="AL11" s="21"/>
      <c r="AM11" s="83">
        <f>IFERROR(VLOOKUP(G10,DAY!$A$2:$E$1096,4,0),0)</f>
        <v>0</v>
      </c>
    </row>
    <row r="12" spans="1:43" ht="2.25" customHeight="1" thickBot="1" x14ac:dyDescent="0.45">
      <c r="A12" s="24"/>
      <c r="B12" s="22"/>
      <c r="C12" s="22"/>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row>
    <row r="13" spans="1:43" ht="29.25" customHeight="1" x14ac:dyDescent="0.4">
      <c r="A13" s="359"/>
      <c r="B13" s="360"/>
      <c r="C13" s="357" t="s">
        <v>7</v>
      </c>
      <c r="D13" s="357"/>
      <c r="E13" s="357"/>
      <c r="F13" s="357"/>
      <c r="G13" s="357"/>
      <c r="H13" s="357"/>
      <c r="I13" s="357"/>
      <c r="J13" s="357" t="s">
        <v>8</v>
      </c>
      <c r="K13" s="357"/>
      <c r="L13" s="357"/>
      <c r="M13" s="357"/>
      <c r="N13" s="357"/>
      <c r="O13" s="357"/>
      <c r="P13" s="357"/>
      <c r="Q13" s="357" t="s">
        <v>9</v>
      </c>
      <c r="R13" s="357"/>
      <c r="S13" s="357"/>
      <c r="T13" s="357"/>
      <c r="U13" s="357"/>
      <c r="V13" s="357"/>
      <c r="W13" s="357"/>
      <c r="X13" s="357" t="s">
        <v>10</v>
      </c>
      <c r="Y13" s="357"/>
      <c r="Z13" s="357"/>
      <c r="AA13" s="357"/>
      <c r="AB13" s="357"/>
      <c r="AC13" s="357"/>
      <c r="AD13" s="358"/>
      <c r="AE13" s="340" t="s">
        <v>4</v>
      </c>
      <c r="AF13" s="341"/>
      <c r="AG13" s="342"/>
      <c r="AH13" s="346" t="s">
        <v>5</v>
      </c>
      <c r="AI13" s="347"/>
      <c r="AJ13" s="348"/>
    </row>
    <row r="14" spans="1:43" ht="29.25" customHeight="1" thickBot="1" x14ac:dyDescent="0.45">
      <c r="A14" s="361"/>
      <c r="B14" s="362"/>
      <c r="C14" s="27">
        <v>1</v>
      </c>
      <c r="D14" s="27">
        <v>2</v>
      </c>
      <c r="E14" s="27">
        <v>3</v>
      </c>
      <c r="F14" s="27">
        <v>4</v>
      </c>
      <c r="G14" s="27">
        <v>5</v>
      </c>
      <c r="H14" s="27">
        <v>6</v>
      </c>
      <c r="I14" s="27">
        <v>7</v>
      </c>
      <c r="J14" s="27">
        <v>8</v>
      </c>
      <c r="K14" s="27">
        <v>9</v>
      </c>
      <c r="L14" s="27">
        <v>10</v>
      </c>
      <c r="M14" s="27">
        <v>11</v>
      </c>
      <c r="N14" s="27">
        <v>12</v>
      </c>
      <c r="O14" s="27">
        <v>13</v>
      </c>
      <c r="P14" s="27">
        <v>14</v>
      </c>
      <c r="Q14" s="27">
        <v>15</v>
      </c>
      <c r="R14" s="27">
        <v>16</v>
      </c>
      <c r="S14" s="27">
        <v>17</v>
      </c>
      <c r="T14" s="27">
        <v>18</v>
      </c>
      <c r="U14" s="27">
        <v>19</v>
      </c>
      <c r="V14" s="27">
        <v>20</v>
      </c>
      <c r="W14" s="27">
        <v>21</v>
      </c>
      <c r="X14" s="27">
        <v>22</v>
      </c>
      <c r="Y14" s="27">
        <v>23</v>
      </c>
      <c r="Z14" s="27">
        <v>24</v>
      </c>
      <c r="AA14" s="27">
        <v>25</v>
      </c>
      <c r="AB14" s="27">
        <v>26</v>
      </c>
      <c r="AC14" s="27">
        <v>27</v>
      </c>
      <c r="AD14" s="28">
        <v>28</v>
      </c>
      <c r="AE14" s="343"/>
      <c r="AF14" s="344"/>
      <c r="AG14" s="345"/>
      <c r="AH14" s="349"/>
      <c r="AI14" s="350"/>
      <c r="AJ14" s="351"/>
      <c r="AM14" s="328">
        <f>Q10+1</f>
        <v>45534</v>
      </c>
      <c r="AN14" s="329"/>
      <c r="AO14" s="25"/>
      <c r="AP14" s="26"/>
    </row>
    <row r="15" spans="1:43" ht="27.75" customHeight="1" thickBot="1" x14ac:dyDescent="0.45">
      <c r="A15" s="337" t="s">
        <v>62</v>
      </c>
      <c r="B15" s="32" t="s">
        <v>0</v>
      </c>
      <c r="C15" s="32">
        <f>IFERROR(VLOOKUP(C159,DAY!$A$2:$E$1096,2,0),0)</f>
        <v>0</v>
      </c>
      <c r="D15" s="32">
        <f>IFERROR(VLOOKUP(D159,DAY!$A$2:$E$1096,2,0),0)</f>
        <v>0</v>
      </c>
      <c r="E15" s="32">
        <f>IFERROR(VLOOKUP(E159,DAY!$A$2:$E$1096,2,0),0)</f>
        <v>0</v>
      </c>
      <c r="F15" s="32">
        <f>IFERROR(VLOOKUP(F159,DAY!$A$2:$E$1096,2,0),0)</f>
        <v>0</v>
      </c>
      <c r="G15" s="32">
        <f>IFERROR(VLOOKUP(G159,DAY!$A$2:$E$1096,2,0),0)</f>
        <v>0</v>
      </c>
      <c r="H15" s="32">
        <f>IFERROR(VLOOKUP(H159,DAY!$A$2:$E$1096,2,0),0)</f>
        <v>0</v>
      </c>
      <c r="I15" s="32">
        <f>IFERROR(VLOOKUP(I159,DAY!$A$2:$E$1096,2,0),0)</f>
        <v>0</v>
      </c>
      <c r="J15" s="32">
        <f>IFERROR(VLOOKUP(J159,DAY!$A$2:$E$1096,2,0),0)</f>
        <v>0</v>
      </c>
      <c r="K15" s="32">
        <f>IFERROR(VLOOKUP(K159,DAY!$A$2:$E$1096,2,0),0)</f>
        <v>0</v>
      </c>
      <c r="L15" s="32">
        <f>IFERROR(VLOOKUP(L159,DAY!$A$2:$E$1096,2,0),0)</f>
        <v>0</v>
      </c>
      <c r="M15" s="32">
        <f>IFERROR(VLOOKUP(M159,DAY!$A$2:$E$1096,2,0),0)</f>
        <v>0</v>
      </c>
      <c r="N15" s="32">
        <f>IFERROR(VLOOKUP(N159,DAY!$A$2:$E$1096,2,0),0)</f>
        <v>0</v>
      </c>
      <c r="O15" s="32">
        <f>IFERROR(VLOOKUP(O159,DAY!$A$2:$E$1096,2,0),0)</f>
        <v>0</v>
      </c>
      <c r="P15" s="32">
        <f>IFERROR(VLOOKUP(P159,DAY!$A$2:$E$1096,2,0),0)</f>
        <v>0</v>
      </c>
      <c r="Q15" s="32">
        <f>IFERROR(VLOOKUP(Q159,DAY!$A$2:$E$1096,2,0),0)</f>
        <v>0</v>
      </c>
      <c r="R15" s="32">
        <f>IFERROR(VLOOKUP(R159,DAY!$A$2:$E$1096,2,0),0)</f>
        <v>0</v>
      </c>
      <c r="S15" s="32">
        <f>IFERROR(VLOOKUP(S159,DAY!$A$2:$E$1096,2,0),0)</f>
        <v>0</v>
      </c>
      <c r="T15" s="32">
        <f>IFERROR(VLOOKUP(T159,DAY!$A$2:$E$1096,2,0),0)</f>
        <v>0</v>
      </c>
      <c r="U15" s="32">
        <f>IFERROR(VLOOKUP(U159,DAY!$A$2:$E$1096,2,0),0)</f>
        <v>0</v>
      </c>
      <c r="V15" s="32">
        <f>IFERROR(VLOOKUP(V159,DAY!$A$2:$E$1096,2,0),0)</f>
        <v>0</v>
      </c>
      <c r="W15" s="32">
        <f>IFERROR(VLOOKUP(W159,DAY!$A$2:$E$1096,2,0),0)</f>
        <v>0</v>
      </c>
      <c r="X15" s="32">
        <f>IFERROR(VLOOKUP(X159,DAY!$A$2:$E$1096,2,0),0)</f>
        <v>0</v>
      </c>
      <c r="Y15" s="32">
        <f>IFERROR(VLOOKUP(Y159,DAY!$A$2:$E$1096,2,0),0)</f>
        <v>0</v>
      </c>
      <c r="Z15" s="32">
        <f>IFERROR(VLOOKUP(Z159,DAY!$A$2:$E$1096,2,0),0)</f>
        <v>0</v>
      </c>
      <c r="AA15" s="32">
        <f>IFERROR(VLOOKUP(AA159,DAY!$A$2:$E$1096,2,0),0)</f>
        <v>0</v>
      </c>
      <c r="AB15" s="32">
        <f>IFERROR(VLOOKUP(AB159,DAY!$A$2:$E$1096,2,0),0)</f>
        <v>0</v>
      </c>
      <c r="AC15" s="32">
        <f>IFERROR(VLOOKUP(AC159,DAY!$A$2:$E$1096,2,0),0)</f>
        <v>0</v>
      </c>
      <c r="AD15" s="32">
        <f>IFERROR(VLOOKUP(AD159,DAY!$A$2:$E$1096,2,0),0)</f>
        <v>0</v>
      </c>
      <c r="AE15" s="333" t="s">
        <v>11</v>
      </c>
      <c r="AF15" s="335" t="s">
        <v>12</v>
      </c>
      <c r="AG15" s="352" t="s">
        <v>84</v>
      </c>
      <c r="AH15" s="337" t="s">
        <v>11</v>
      </c>
      <c r="AI15" s="338" t="s">
        <v>13</v>
      </c>
      <c r="AJ15" s="352" t="s">
        <v>84</v>
      </c>
    </row>
    <row r="16" spans="1:43" ht="27.75" customHeight="1" x14ac:dyDescent="0.4">
      <c r="A16" s="334"/>
      <c r="B16" s="35" t="s">
        <v>1</v>
      </c>
      <c r="C16" s="35">
        <f>IFERROR(VLOOKUP(C159,DAY!$A$2:$E$1096,3,0),0)</f>
        <v>0</v>
      </c>
      <c r="D16" s="35">
        <f>IFERROR(VLOOKUP(D159,DAY!$A$2:$E$1096,3,0),0)</f>
        <v>0</v>
      </c>
      <c r="E16" s="35">
        <f>IFERROR(VLOOKUP(E159,DAY!$A$2:$E$1096,3,0),0)</f>
        <v>0</v>
      </c>
      <c r="F16" s="35">
        <f>IFERROR(VLOOKUP(F159,DAY!$A$2:$E$1096,3,0),0)</f>
        <v>0</v>
      </c>
      <c r="G16" s="35">
        <f>IFERROR(VLOOKUP(G159,DAY!$A$2:$E$1096,3,0),0)</f>
        <v>0</v>
      </c>
      <c r="H16" s="35">
        <f>IFERROR(VLOOKUP(H159,DAY!$A$2:$E$1096,3,0),0)</f>
        <v>0</v>
      </c>
      <c r="I16" s="35">
        <f>IFERROR(VLOOKUP(I159,DAY!$A$2:$E$1096,3,0),0)</f>
        <v>0</v>
      </c>
      <c r="J16" s="35">
        <f>IFERROR(VLOOKUP(J159,DAY!$A$2:$E$1096,3,0),0)</f>
        <v>0</v>
      </c>
      <c r="K16" s="35">
        <f>IFERROR(VLOOKUP(K159,DAY!$A$2:$E$1096,3,0),0)</f>
        <v>0</v>
      </c>
      <c r="L16" s="35">
        <f>IFERROR(VLOOKUP(L159,DAY!$A$2:$E$1096,3,0),0)</f>
        <v>0</v>
      </c>
      <c r="M16" s="35">
        <f>IFERROR(VLOOKUP(M159,DAY!$A$2:$E$1096,3,0),0)</f>
        <v>0</v>
      </c>
      <c r="N16" s="35">
        <f>IFERROR(VLOOKUP(N159,DAY!$A$2:$E$1096,3,0),0)</f>
        <v>0</v>
      </c>
      <c r="O16" s="35">
        <f>IFERROR(VLOOKUP(O159,DAY!$A$2:$E$1096,3,0),0)</f>
        <v>0</v>
      </c>
      <c r="P16" s="35">
        <f>IFERROR(VLOOKUP(P159,DAY!$A$2:$E$1096,3,0),0)</f>
        <v>0</v>
      </c>
      <c r="Q16" s="35">
        <f>IFERROR(VLOOKUP(Q159,DAY!$A$2:$E$1096,3,0),0)</f>
        <v>0</v>
      </c>
      <c r="R16" s="35">
        <f>IFERROR(VLOOKUP(R159,DAY!$A$2:$E$1096,3,0),0)</f>
        <v>0</v>
      </c>
      <c r="S16" s="35">
        <f>IFERROR(VLOOKUP(S159,DAY!$A$2:$E$1096,3,0),0)</f>
        <v>0</v>
      </c>
      <c r="T16" s="35">
        <f>IFERROR(VLOOKUP(T159,DAY!$A$2:$E$1096,3,0),0)</f>
        <v>0</v>
      </c>
      <c r="U16" s="35">
        <f>IFERROR(VLOOKUP(U159,DAY!$A$2:$E$1096,3,0),0)</f>
        <v>0</v>
      </c>
      <c r="V16" s="35">
        <f>IFERROR(VLOOKUP(V159,DAY!$A$2:$E$1096,3,0),0)</f>
        <v>0</v>
      </c>
      <c r="W16" s="35">
        <f>IFERROR(VLOOKUP(W159,DAY!$A$2:$E$1096,3,0),0)</f>
        <v>0</v>
      </c>
      <c r="X16" s="35">
        <f>IFERROR(VLOOKUP(X159,DAY!$A$2:$E$1096,3,0),0)</f>
        <v>0</v>
      </c>
      <c r="Y16" s="35">
        <f>IFERROR(VLOOKUP(Y159,DAY!$A$2:$E$1096,3,0),0)</f>
        <v>0</v>
      </c>
      <c r="Z16" s="35">
        <f>IFERROR(VLOOKUP(Z159,DAY!$A$2:$E$1096,3,0),0)</f>
        <v>0</v>
      </c>
      <c r="AA16" s="35">
        <f>IFERROR(VLOOKUP(AA159,DAY!$A$2:$E$1096,3,0),0)</f>
        <v>0</v>
      </c>
      <c r="AB16" s="35">
        <f>IFERROR(VLOOKUP(AB159,DAY!$A$2:$E$1096,3,0),0)</f>
        <v>0</v>
      </c>
      <c r="AC16" s="35">
        <f>IFERROR(VLOOKUP(AC159,DAY!$A$2:$E$1096,3,0),0)</f>
        <v>0</v>
      </c>
      <c r="AD16" s="36">
        <f>IFERROR(VLOOKUP(AD159,DAY!$A$2:$E$1096,3,0),0)</f>
        <v>0</v>
      </c>
      <c r="AE16" s="334"/>
      <c r="AF16" s="336"/>
      <c r="AG16" s="352"/>
      <c r="AH16" s="334"/>
      <c r="AI16" s="339"/>
      <c r="AJ16" s="352"/>
      <c r="AM16" s="33"/>
      <c r="AN16" s="33"/>
      <c r="AQ16" s="34">
        <f>IFERROR(VLOOKUP(AQ160,DAY!$A$2:$E$744,2,0),0)</f>
        <v>0</v>
      </c>
    </row>
    <row r="17" spans="1:52" s="31" customFormat="1" ht="27.75" customHeight="1" x14ac:dyDescent="0.4">
      <c r="A17" s="334"/>
      <c r="B17" s="38" t="s">
        <v>2</v>
      </c>
      <c r="C17" s="38">
        <f>IFERROR(VLOOKUP(C159,DAY!$A$2:$E$1096,4,0),0)</f>
        <v>0</v>
      </c>
      <c r="D17" s="38">
        <f>IFERROR(VLOOKUP(D159,DAY!$A$2:$E$1096,4,0),0)</f>
        <v>0</v>
      </c>
      <c r="E17" s="38">
        <f>IFERROR(VLOOKUP(E159,DAY!$A$2:$E$1096,4,0),0)</f>
        <v>0</v>
      </c>
      <c r="F17" s="38">
        <f>IFERROR(VLOOKUP(F159,DAY!$A$2:$E$1096,4,0),0)</f>
        <v>0</v>
      </c>
      <c r="G17" s="38">
        <f>IFERROR(VLOOKUP(G159,DAY!$A$2:$E$1096,4,0),0)</f>
        <v>0</v>
      </c>
      <c r="H17" s="38">
        <f>IFERROR(VLOOKUP(H159,DAY!$A$2:$E$1096,4,0),0)</f>
        <v>0</v>
      </c>
      <c r="I17" s="38">
        <f>IFERROR(VLOOKUP(I159,DAY!$A$2:$E$1096,4,0),0)</f>
        <v>0</v>
      </c>
      <c r="J17" s="38">
        <f>IFERROR(VLOOKUP(J159,DAY!$A$2:$E$1096,4,0),0)</f>
        <v>0</v>
      </c>
      <c r="K17" s="38">
        <f>IFERROR(VLOOKUP(K159,DAY!$A$2:$E$1096,4,0),0)</f>
        <v>0</v>
      </c>
      <c r="L17" s="38">
        <f>IFERROR(VLOOKUP(L159,DAY!$A$2:$E$1096,4,0),0)</f>
        <v>0</v>
      </c>
      <c r="M17" s="38">
        <f>IFERROR(VLOOKUP(M159,DAY!$A$2:$E$1096,4,0),0)</f>
        <v>0</v>
      </c>
      <c r="N17" s="38">
        <f>IFERROR(VLOOKUP(N159,DAY!$A$2:$E$1096,4,0),0)</f>
        <v>0</v>
      </c>
      <c r="O17" s="38">
        <f>IFERROR(VLOOKUP(O159,DAY!$A$2:$E$1096,4,0),0)</f>
        <v>0</v>
      </c>
      <c r="P17" s="38">
        <f>IFERROR(VLOOKUP(P159,DAY!$A$2:$E$1096,4,0),0)</f>
        <v>0</v>
      </c>
      <c r="Q17" s="38">
        <f>IFERROR(VLOOKUP(Q159,DAY!$A$2:$E$1096,4,0),0)</f>
        <v>0</v>
      </c>
      <c r="R17" s="38">
        <f>IFERROR(VLOOKUP(R159,DAY!$A$2:$E$1096,4,0),0)</f>
        <v>0</v>
      </c>
      <c r="S17" s="38">
        <f>IFERROR(VLOOKUP(S159,DAY!$A$2:$E$1096,4,0),0)</f>
        <v>0</v>
      </c>
      <c r="T17" s="38">
        <f>IFERROR(VLOOKUP(T159,DAY!$A$2:$E$1096,4,0),0)</f>
        <v>0</v>
      </c>
      <c r="U17" s="38">
        <f>IFERROR(VLOOKUP(U159,DAY!$A$2:$E$1096,4,0),0)</f>
        <v>0</v>
      </c>
      <c r="V17" s="38">
        <f>IFERROR(VLOOKUP(V159,DAY!$A$2:$E$1096,4,0),0)</f>
        <v>0</v>
      </c>
      <c r="W17" s="38">
        <f>IFERROR(VLOOKUP(W159,DAY!$A$2:$E$1096,4,0),0)</f>
        <v>0</v>
      </c>
      <c r="X17" s="38">
        <f>IFERROR(VLOOKUP(X159,DAY!$A$2:$E$1096,4,0),0)</f>
        <v>0</v>
      </c>
      <c r="Y17" s="38">
        <f>IFERROR(VLOOKUP(Y159,DAY!$A$2:$E$1096,4,0),0)</f>
        <v>0</v>
      </c>
      <c r="Z17" s="38">
        <f>IFERROR(VLOOKUP(Z159,DAY!$A$2:$E$1096,4,0),0)</f>
        <v>0</v>
      </c>
      <c r="AA17" s="38">
        <f>IFERROR(VLOOKUP(AA159,DAY!$A$2:$E$1096,4,0),0)</f>
        <v>0</v>
      </c>
      <c r="AB17" s="38">
        <f>IFERROR(VLOOKUP(AB159,DAY!$A$2:$E$1096,4,0),0)</f>
        <v>0</v>
      </c>
      <c r="AC17" s="38">
        <f>IFERROR(VLOOKUP(AC159,DAY!$A$2:$E$1096,4,0),0)</f>
        <v>0</v>
      </c>
      <c r="AD17" s="38">
        <f>IFERROR(VLOOKUP(AD159,DAY!$A$2:$E$1096,4,0),0)</f>
        <v>0</v>
      </c>
      <c r="AE17" s="334"/>
      <c r="AF17" s="336"/>
      <c r="AG17" s="352"/>
      <c r="AH17" s="334"/>
      <c r="AI17" s="339"/>
      <c r="AJ17" s="352"/>
      <c r="AK17" s="29"/>
      <c r="AL17" s="20"/>
      <c r="AM17" s="33"/>
      <c r="AN17" s="33"/>
      <c r="AO17" s="20"/>
      <c r="AP17" s="20"/>
      <c r="AQ17" s="37">
        <f>IFERROR(VLOOKUP(AQ160,DAY!$A$2:$E$744,3,0),0)</f>
        <v>0</v>
      </c>
      <c r="AR17" s="21"/>
      <c r="AS17" s="21"/>
      <c r="AT17" s="21"/>
      <c r="AU17" s="21"/>
      <c r="AV17" s="21"/>
      <c r="AW17" s="21"/>
      <c r="AX17" s="21"/>
      <c r="AY17" s="21"/>
      <c r="AZ17" s="21"/>
    </row>
    <row r="18" spans="1:52" ht="88.5" customHeight="1" x14ac:dyDescent="0.4">
      <c r="A18" s="334"/>
      <c r="B18" s="39" t="s">
        <v>3</v>
      </c>
      <c r="C18" s="39">
        <f>IFERROR(VLOOKUP(C159,DAY!$A$2:$E$1096,5,0),0)</f>
        <v>0</v>
      </c>
      <c r="D18" s="39">
        <f>IFERROR(VLOOKUP(D159,DAY!$A$2:$E$1096,5,0),0)</f>
        <v>0</v>
      </c>
      <c r="E18" s="39">
        <f>IFERROR(VLOOKUP(E159,DAY!$A$2:$E$1096,5,0),0)</f>
        <v>0</v>
      </c>
      <c r="F18" s="39">
        <f>IFERROR(VLOOKUP(F159,DAY!$A$2:$E$1096,5,0),0)</f>
        <v>0</v>
      </c>
      <c r="G18" s="39">
        <f>IFERROR(VLOOKUP(G159,DAY!$A$2:$E$1096,5,0),0)</f>
        <v>0</v>
      </c>
      <c r="H18" s="39">
        <f>IFERROR(VLOOKUP(H159,DAY!$A$2:$E$1096,5,0),0)</f>
        <v>0</v>
      </c>
      <c r="I18" s="39">
        <f>IFERROR(VLOOKUP(I159,DAY!$A$2:$E$1096,5,0),0)</f>
        <v>0</v>
      </c>
      <c r="J18" s="39">
        <f>IFERROR(VLOOKUP(J159,DAY!$A$2:$E$1096,5,0),0)</f>
        <v>0</v>
      </c>
      <c r="K18" s="39">
        <f>IFERROR(VLOOKUP(K159,DAY!$A$2:$E$1096,5,0),0)</f>
        <v>0</v>
      </c>
      <c r="L18" s="39">
        <f>IFERROR(VLOOKUP(L159,DAY!$A$2:$E$1096,5,0),0)</f>
        <v>0</v>
      </c>
      <c r="M18" s="39">
        <f>IFERROR(VLOOKUP(M159,DAY!$A$2:$E$1096,5,0),0)</f>
        <v>0</v>
      </c>
      <c r="N18" s="39">
        <f>IFERROR(VLOOKUP(N159,DAY!$A$2:$E$1096,5,0),0)</f>
        <v>0</v>
      </c>
      <c r="O18" s="39">
        <f>IFERROR(VLOOKUP(O159,DAY!$A$2:$E$1096,5,0),0)</f>
        <v>0</v>
      </c>
      <c r="P18" s="39">
        <f>IFERROR(VLOOKUP(P159,DAY!$A$2:$E$1096,5,0),0)</f>
        <v>0</v>
      </c>
      <c r="Q18" s="39">
        <f>IFERROR(VLOOKUP(Q159,DAY!$A$2:$E$1096,5,0),0)</f>
        <v>0</v>
      </c>
      <c r="R18" s="39">
        <f>IFERROR(VLOOKUP(R159,DAY!$A$2:$E$1096,5,0),0)</f>
        <v>0</v>
      </c>
      <c r="S18" s="39">
        <f>IFERROR(VLOOKUP(S159,DAY!$A$2:$E$1096,5,0),0)</f>
        <v>0</v>
      </c>
      <c r="T18" s="39">
        <f>IFERROR(VLOOKUP(T159,DAY!$A$2:$E$1096,5,0),0)</f>
        <v>0</v>
      </c>
      <c r="U18" s="39">
        <f>IFERROR(VLOOKUP(U159,DAY!$A$2:$E$1096,5,0),0)</f>
        <v>0</v>
      </c>
      <c r="V18" s="39">
        <f>IFERROR(VLOOKUP(V159,DAY!$A$2:$E$1096,5,0),0)</f>
        <v>0</v>
      </c>
      <c r="W18" s="39">
        <f>IFERROR(VLOOKUP(W159,DAY!$A$2:$E$1096,5,0),0)</f>
        <v>0</v>
      </c>
      <c r="X18" s="39">
        <f>IFERROR(VLOOKUP(X159,DAY!$A$2:$E$1096,5,0),0)</f>
        <v>0</v>
      </c>
      <c r="Y18" s="39">
        <f>IFERROR(VLOOKUP(Y159,DAY!$A$2:$E$1096,5,0),0)</f>
        <v>0</v>
      </c>
      <c r="Z18" s="39">
        <f>IFERROR(VLOOKUP(Z159,DAY!$A$2:$E$1096,5,0),0)</f>
        <v>0</v>
      </c>
      <c r="AA18" s="39">
        <f>IFERROR(VLOOKUP(AA159,DAY!$A$2:$E$1096,5,0),0)</f>
        <v>0</v>
      </c>
      <c r="AB18" s="39">
        <f>IFERROR(VLOOKUP(AB159,DAY!$A$2:$E$1096,5,0),0)</f>
        <v>0</v>
      </c>
      <c r="AC18" s="39">
        <f>IFERROR(VLOOKUP(AC159,DAY!$A$2:$E$1096,5,0),0)</f>
        <v>0</v>
      </c>
      <c r="AD18" s="39">
        <f>IFERROR(VLOOKUP(AD159,DAY!$A$2:$E$1096,5,0),0)</f>
        <v>0</v>
      </c>
      <c r="AE18" s="334"/>
      <c r="AF18" s="336"/>
      <c r="AG18" s="353"/>
      <c r="AH18" s="334"/>
      <c r="AI18" s="339"/>
      <c r="AJ18" s="353"/>
      <c r="AM18" s="33"/>
      <c r="AN18" s="33"/>
      <c r="AQ18" s="37">
        <f>IFERROR(VLOOKUP(AQ160,DAY!$A$2:$E$744,4,0),0)</f>
        <v>0</v>
      </c>
    </row>
    <row r="19" spans="1:52" ht="27.75" customHeight="1" x14ac:dyDescent="0.4">
      <c r="A19" s="334"/>
      <c r="B19" s="37" t="s">
        <v>4</v>
      </c>
      <c r="C19" s="84"/>
      <c r="D19" s="84"/>
      <c r="E19" s="84"/>
      <c r="F19" s="84" t="s">
        <v>87</v>
      </c>
      <c r="G19" s="84" t="s">
        <v>87</v>
      </c>
      <c r="H19" s="84" t="s">
        <v>19</v>
      </c>
      <c r="I19" s="84" t="s">
        <v>19</v>
      </c>
      <c r="J19" s="84" t="s">
        <v>87</v>
      </c>
      <c r="K19" s="84" t="s">
        <v>87</v>
      </c>
      <c r="L19" s="84" t="s">
        <v>87</v>
      </c>
      <c r="M19" s="84" t="s">
        <v>87</v>
      </c>
      <c r="N19" s="84" t="s">
        <v>87</v>
      </c>
      <c r="O19" s="84" t="s">
        <v>19</v>
      </c>
      <c r="P19" s="84" t="s">
        <v>19</v>
      </c>
      <c r="Q19" s="84" t="s">
        <v>87</v>
      </c>
      <c r="R19" s="84" t="s">
        <v>87</v>
      </c>
      <c r="S19" s="84" t="s">
        <v>87</v>
      </c>
      <c r="T19" s="84" t="s">
        <v>87</v>
      </c>
      <c r="U19" s="84" t="s">
        <v>87</v>
      </c>
      <c r="V19" s="84" t="s">
        <v>19</v>
      </c>
      <c r="W19" s="84" t="s">
        <v>19</v>
      </c>
      <c r="X19" s="84" t="s">
        <v>87</v>
      </c>
      <c r="Y19" s="84" t="s">
        <v>87</v>
      </c>
      <c r="Z19" s="84" t="s">
        <v>87</v>
      </c>
      <c r="AA19" s="84" t="s">
        <v>87</v>
      </c>
      <c r="AB19" s="84" t="s">
        <v>87</v>
      </c>
      <c r="AC19" s="84" t="s">
        <v>19</v>
      </c>
      <c r="AD19" s="84" t="s">
        <v>19</v>
      </c>
      <c r="AE19" s="44">
        <f>IF(COUNT(C19:AD19)=0,+(COUNTIF(C19:AD19,"作業"))+(COUNTIF(C19:AD19,"休日")),"")</f>
        <v>25</v>
      </c>
      <c r="AF19" s="98">
        <f>IF(+COUNT(C19:AD19)=0,(COUNTIF(C19:AD19,"休日")),"")</f>
        <v>8</v>
      </c>
      <c r="AG19" s="354" t="str">
        <f>IFERROR(IF(AND(AE19&lt;=6,AE19&gt;=1),$F$149,IF(AM20&gt;0.284,$F$147,$F$148)),0)</f>
        <v>クリア</v>
      </c>
      <c r="AH19" s="44">
        <f>IF(COUNT(C20:AD20)=0,+(COUNTIF(C20:AD20,"作業"))+(COUNTIF(C20:AD20,"休日")),"")</f>
        <v>25</v>
      </c>
      <c r="AI19" s="61">
        <f>IF(COUNT(C20:AD20)=0,(COUNTIF(C20:AD20,"休日")),"")</f>
        <v>8</v>
      </c>
      <c r="AJ19" s="354" t="str">
        <f>IFERROR(IF(AND(AH19&lt;=6,AH19&gt;=1),$F$149,IF(AN20&gt;0.284,$F$145,$F$146)),0)</f>
        <v>達成</v>
      </c>
      <c r="AL19" s="40"/>
      <c r="AM19" s="33"/>
      <c r="AN19" s="33"/>
      <c r="AO19" s="40"/>
      <c r="AP19" s="40"/>
      <c r="AQ19" s="39">
        <f>IFERROR(VLOOKUP(AQ160,DAY!$A$2:$E$744,5,0),0)</f>
        <v>0</v>
      </c>
      <c r="AR19" s="42"/>
      <c r="AS19" s="42"/>
      <c r="AT19" s="42"/>
      <c r="AU19" s="42"/>
      <c r="AV19" s="42"/>
      <c r="AW19" s="42"/>
      <c r="AX19" s="42"/>
      <c r="AY19" s="42"/>
      <c r="AZ19" s="42"/>
    </row>
    <row r="20" spans="1:52" ht="27.75" customHeight="1" thickBot="1" x14ac:dyDescent="0.45">
      <c r="A20" s="363"/>
      <c r="B20" s="27" t="s">
        <v>5</v>
      </c>
      <c r="C20" s="85"/>
      <c r="D20" s="85"/>
      <c r="E20" s="85"/>
      <c r="F20" s="85" t="s">
        <v>87</v>
      </c>
      <c r="G20" s="85" t="s">
        <v>87</v>
      </c>
      <c r="H20" s="85" t="s">
        <v>19</v>
      </c>
      <c r="I20" s="85" t="s">
        <v>19</v>
      </c>
      <c r="J20" s="85" t="s">
        <v>87</v>
      </c>
      <c r="K20" s="85" t="s">
        <v>87</v>
      </c>
      <c r="L20" s="85" t="s">
        <v>87</v>
      </c>
      <c r="M20" s="85" t="s">
        <v>87</v>
      </c>
      <c r="N20" s="85" t="s">
        <v>87</v>
      </c>
      <c r="O20" s="85" t="s">
        <v>19</v>
      </c>
      <c r="P20" s="85" t="s">
        <v>19</v>
      </c>
      <c r="Q20" s="85" t="s">
        <v>87</v>
      </c>
      <c r="R20" s="85" t="s">
        <v>87</v>
      </c>
      <c r="S20" s="85" t="s">
        <v>87</v>
      </c>
      <c r="T20" s="85" t="s">
        <v>87</v>
      </c>
      <c r="U20" s="85" t="s">
        <v>87</v>
      </c>
      <c r="V20" s="85" t="s">
        <v>19</v>
      </c>
      <c r="W20" s="85" t="s">
        <v>19</v>
      </c>
      <c r="X20" s="85" t="s">
        <v>87</v>
      </c>
      <c r="Y20" s="85" t="s">
        <v>87</v>
      </c>
      <c r="Z20" s="85" t="s">
        <v>87</v>
      </c>
      <c r="AA20" s="85" t="s">
        <v>87</v>
      </c>
      <c r="AB20" s="85" t="s">
        <v>87</v>
      </c>
      <c r="AC20" s="85" t="s">
        <v>19</v>
      </c>
      <c r="AD20" s="85" t="s">
        <v>19</v>
      </c>
      <c r="AE20" s="330">
        <f>IFERROR(AM20,0)</f>
        <v>0.32</v>
      </c>
      <c r="AF20" s="331"/>
      <c r="AG20" s="355"/>
      <c r="AH20" s="330">
        <f>IFERROR(AN20,0)</f>
        <v>0.32</v>
      </c>
      <c r="AI20" s="332"/>
      <c r="AJ20" s="355"/>
      <c r="AM20" s="46">
        <f>ROUND(AF19/AE19,3)</f>
        <v>0.32</v>
      </c>
      <c r="AN20" s="47">
        <f>ROUND(AI19/AH19,3)</f>
        <v>0.32</v>
      </c>
      <c r="AQ20" s="43">
        <f>IFERROR(VLOOKUP(AQ160,DAY!$A$2:$E$744,6,0),0)</f>
        <v>0</v>
      </c>
    </row>
    <row r="21" spans="1:52" s="42" customFormat="1" ht="27.75" customHeight="1" thickBot="1" x14ac:dyDescent="0.45">
      <c r="A21" s="337" t="s">
        <v>63</v>
      </c>
      <c r="B21" s="32" t="s">
        <v>0</v>
      </c>
      <c r="C21" s="32">
        <f>IFERROR(VLOOKUP(C160,DAY!$A$2:$E$1096,2,0),0)</f>
        <v>0</v>
      </c>
      <c r="D21" s="32">
        <f>IFERROR(VLOOKUP(D160,DAY!$A$2:$E$1096,2,0),0)</f>
        <v>0</v>
      </c>
      <c r="E21" s="32">
        <f>IFERROR(VLOOKUP(E160,DAY!$A$2:$E$1096,2,0),0)</f>
        <v>0</v>
      </c>
      <c r="F21" s="32">
        <f>IFERROR(VLOOKUP(F160,DAY!$A$2:$E$1096,2,0),0)</f>
        <v>0</v>
      </c>
      <c r="G21" s="32">
        <f>IFERROR(VLOOKUP(G160,DAY!$A$2:$E$1096,2,0),0)</f>
        <v>0</v>
      </c>
      <c r="H21" s="32">
        <f>IFERROR(VLOOKUP(H160,DAY!$A$2:$E$1096,2,0),0)</f>
        <v>0</v>
      </c>
      <c r="I21" s="32">
        <f>IFERROR(VLOOKUP(I160,DAY!$A$2:$E$1096,2,0),0)</f>
        <v>0</v>
      </c>
      <c r="J21" s="32">
        <f>IFERROR(VLOOKUP(J160,DAY!$A$2:$E$1096,2,0),0)</f>
        <v>0</v>
      </c>
      <c r="K21" s="32">
        <f>IFERROR(VLOOKUP(K160,DAY!$A$2:$E$1096,2,0),0)</f>
        <v>0</v>
      </c>
      <c r="L21" s="32">
        <f>IFERROR(VLOOKUP(L160,DAY!$A$2:$E$1096,2,0),0)</f>
        <v>0</v>
      </c>
      <c r="M21" s="32">
        <f>IFERROR(VLOOKUP(M160,DAY!$A$2:$E$1096,2,0),0)</f>
        <v>0</v>
      </c>
      <c r="N21" s="32">
        <f>IFERROR(VLOOKUP(N160,DAY!$A$2:$E$1096,2,0),0)</f>
        <v>0</v>
      </c>
      <c r="O21" s="32">
        <f>IFERROR(VLOOKUP(O160,DAY!$A$2:$E$1096,2,0),0)</f>
        <v>0</v>
      </c>
      <c r="P21" s="32">
        <f>IFERROR(VLOOKUP(P160,DAY!$A$2:$E$1096,2,0),0)</f>
        <v>0</v>
      </c>
      <c r="Q21" s="32">
        <f>IFERROR(VLOOKUP(Q160,DAY!$A$2:$E$1096,2,0),0)</f>
        <v>0</v>
      </c>
      <c r="R21" s="32">
        <f>IFERROR(VLOOKUP(R160,DAY!$A$2:$E$1096,2,0),0)</f>
        <v>0</v>
      </c>
      <c r="S21" s="32">
        <f>IFERROR(VLOOKUP(S160,DAY!$A$2:$E$1096,2,0),0)</f>
        <v>0</v>
      </c>
      <c r="T21" s="32">
        <f>IFERROR(VLOOKUP(T160,DAY!$A$2:$E$1096,2,0),0)</f>
        <v>0</v>
      </c>
      <c r="U21" s="32">
        <f>IFERROR(VLOOKUP(U160,DAY!$A$2:$E$1096,2,0),0)</f>
        <v>0</v>
      </c>
      <c r="V21" s="32">
        <f>IFERROR(VLOOKUP(V160,DAY!$A$2:$E$1096,2,0),0)</f>
        <v>0</v>
      </c>
      <c r="W21" s="32">
        <f>IFERROR(VLOOKUP(W160,DAY!$A$2:$E$1096,2,0),0)</f>
        <v>0</v>
      </c>
      <c r="X21" s="32">
        <f>IFERROR(VLOOKUP(X160,DAY!$A$2:$E$1096,2,0),0)</f>
        <v>0</v>
      </c>
      <c r="Y21" s="32">
        <f>IFERROR(VLOOKUP(Y160,DAY!$A$2:$E$1096,2,0),0)</f>
        <v>0</v>
      </c>
      <c r="Z21" s="32">
        <f>IFERROR(VLOOKUP(Z160,DAY!$A$2:$E$1096,2,0),0)</f>
        <v>0</v>
      </c>
      <c r="AA21" s="32">
        <f>IFERROR(VLOOKUP(AA160,DAY!$A$2:$E$1096,2,0),0)</f>
        <v>0</v>
      </c>
      <c r="AB21" s="32">
        <f>IFERROR(VLOOKUP(AB160,DAY!$A$2:$E$1096,2,0),0)</f>
        <v>0</v>
      </c>
      <c r="AC21" s="32">
        <f>IFERROR(VLOOKUP(AC160,DAY!$A$2:$E$1096,2,0),0)</f>
        <v>0</v>
      </c>
      <c r="AD21" s="32">
        <f>IFERROR(VLOOKUP(AD160,DAY!$A$2:$E$1096,2,0),0)</f>
        <v>0</v>
      </c>
      <c r="AE21" s="333" t="s">
        <v>11</v>
      </c>
      <c r="AF21" s="335" t="s">
        <v>12</v>
      </c>
      <c r="AG21" s="352" t="s">
        <v>84</v>
      </c>
      <c r="AH21" s="337" t="s">
        <v>11</v>
      </c>
      <c r="AI21" s="338" t="s">
        <v>13</v>
      </c>
      <c r="AJ21" s="352" t="s">
        <v>84</v>
      </c>
      <c r="AK21" s="40"/>
      <c r="AL21" s="20"/>
      <c r="AM21" s="33"/>
      <c r="AN21" s="33"/>
      <c r="AO21" s="20"/>
      <c r="AP21" s="20"/>
      <c r="AQ21" s="45">
        <f>IFERROR(VLOOKUP(AQ160,DAY!$A$2:$E$744,7,0),0)</f>
        <v>0</v>
      </c>
      <c r="AR21" s="21"/>
      <c r="AS21" s="21"/>
      <c r="AT21" s="21"/>
      <c r="AU21" s="21"/>
      <c r="AV21" s="21"/>
      <c r="AW21" s="21"/>
      <c r="AX21" s="21"/>
      <c r="AY21" s="21"/>
      <c r="AZ21" s="21"/>
    </row>
    <row r="22" spans="1:52" ht="27.75" customHeight="1" x14ac:dyDescent="0.4">
      <c r="A22" s="334"/>
      <c r="B22" s="35" t="s">
        <v>1</v>
      </c>
      <c r="C22" s="35">
        <f>IFERROR(VLOOKUP(C160,DAY!$A$2:$E$1096,3,0),0)</f>
        <v>0</v>
      </c>
      <c r="D22" s="35">
        <f>IFERROR(VLOOKUP(D160,DAY!$A$2:$E$1096,3,0),0)</f>
        <v>0</v>
      </c>
      <c r="E22" s="35">
        <f>IFERROR(VLOOKUP(E160,DAY!$A$2:$E$1096,3,0),0)</f>
        <v>0</v>
      </c>
      <c r="F22" s="35">
        <f>IFERROR(VLOOKUP(F160,DAY!$A$2:$E$1096,3,0),0)</f>
        <v>0</v>
      </c>
      <c r="G22" s="35">
        <f>IFERROR(VLOOKUP(G160,DAY!$A$2:$E$1096,3,0),0)</f>
        <v>0</v>
      </c>
      <c r="H22" s="35">
        <f>IFERROR(VLOOKUP(H160,DAY!$A$2:$E$1096,3,0),0)</f>
        <v>0</v>
      </c>
      <c r="I22" s="35">
        <f>IFERROR(VLOOKUP(I160,DAY!$A$2:$E$1096,3,0),0)</f>
        <v>0</v>
      </c>
      <c r="J22" s="35">
        <f>IFERROR(VLOOKUP(J160,DAY!$A$2:$E$1096,3,0),0)</f>
        <v>0</v>
      </c>
      <c r="K22" s="35">
        <f>IFERROR(VLOOKUP(K160,DAY!$A$2:$E$1096,3,0),0)</f>
        <v>0</v>
      </c>
      <c r="L22" s="35">
        <f>IFERROR(VLOOKUP(L160,DAY!$A$2:$E$1096,3,0),0)</f>
        <v>0</v>
      </c>
      <c r="M22" s="35">
        <f>IFERROR(VLOOKUP(M160,DAY!$A$2:$E$1096,3,0),0)</f>
        <v>0</v>
      </c>
      <c r="N22" s="35">
        <f>IFERROR(VLOOKUP(N160,DAY!$A$2:$E$1096,3,0),0)</f>
        <v>0</v>
      </c>
      <c r="O22" s="35">
        <f>IFERROR(VLOOKUP(O160,DAY!$A$2:$E$1096,3,0),0)</f>
        <v>0</v>
      </c>
      <c r="P22" s="35">
        <f>IFERROR(VLOOKUP(P160,DAY!$A$2:$E$1096,3,0),0)</f>
        <v>0</v>
      </c>
      <c r="Q22" s="35">
        <f>IFERROR(VLOOKUP(Q160,DAY!$A$2:$E$1096,3,0),0)</f>
        <v>0</v>
      </c>
      <c r="R22" s="35">
        <f>IFERROR(VLOOKUP(R160,DAY!$A$2:$E$1096,3,0),0)</f>
        <v>0</v>
      </c>
      <c r="S22" s="35">
        <f>IFERROR(VLOOKUP(S160,DAY!$A$2:$E$1096,3,0),0)</f>
        <v>0</v>
      </c>
      <c r="T22" s="35">
        <f>IFERROR(VLOOKUP(T160,DAY!$A$2:$E$1096,3,0),0)</f>
        <v>0</v>
      </c>
      <c r="U22" s="35">
        <f>IFERROR(VLOOKUP(U160,DAY!$A$2:$E$1096,3,0),0)</f>
        <v>0</v>
      </c>
      <c r="V22" s="35">
        <f>IFERROR(VLOOKUP(V160,DAY!$A$2:$E$1096,3,0),0)</f>
        <v>0</v>
      </c>
      <c r="W22" s="35">
        <f>IFERROR(VLOOKUP(W160,DAY!$A$2:$E$1096,3,0),0)</f>
        <v>0</v>
      </c>
      <c r="X22" s="35">
        <f>IFERROR(VLOOKUP(X160,DAY!$A$2:$E$1096,3,0),0)</f>
        <v>0</v>
      </c>
      <c r="Y22" s="35">
        <f>IFERROR(VLOOKUP(Y160,DAY!$A$2:$E$1096,3,0),0)</f>
        <v>0</v>
      </c>
      <c r="Z22" s="35">
        <f>IFERROR(VLOOKUP(Z160,DAY!$A$2:$E$1096,3,0),0)</f>
        <v>0</v>
      </c>
      <c r="AA22" s="35">
        <f>IFERROR(VLOOKUP(AA160,DAY!$A$2:$E$1096,3,0),0)</f>
        <v>0</v>
      </c>
      <c r="AB22" s="35">
        <f>IFERROR(VLOOKUP(AB160,DAY!$A$2:$E$1096,3,0),0)</f>
        <v>0</v>
      </c>
      <c r="AC22" s="35">
        <f>IFERROR(VLOOKUP(AC160,DAY!$A$2:$E$1096,3,0),0)</f>
        <v>0</v>
      </c>
      <c r="AD22" s="36">
        <f>IFERROR(VLOOKUP(AD160,DAY!$A$2:$E$1096,3,0),0)</f>
        <v>0</v>
      </c>
      <c r="AE22" s="334"/>
      <c r="AF22" s="336"/>
      <c r="AG22" s="352"/>
      <c r="AH22" s="334"/>
      <c r="AI22" s="339"/>
      <c r="AJ22" s="352"/>
      <c r="AM22" s="33"/>
      <c r="AN22" s="33"/>
      <c r="AQ22" s="34">
        <f>IFERROR(VLOOKUP(AQ161,DAY!$A$2:$E$744,2,0),0)</f>
        <v>0</v>
      </c>
    </row>
    <row r="23" spans="1:52" ht="27.75" customHeight="1" x14ac:dyDescent="0.4">
      <c r="A23" s="334"/>
      <c r="B23" s="38" t="s">
        <v>2</v>
      </c>
      <c r="C23" s="38">
        <f>IFERROR(VLOOKUP(C160,DAY!$A$2:$E$1096,4,0),0)</f>
        <v>0</v>
      </c>
      <c r="D23" s="38">
        <f>IFERROR(VLOOKUP(D160,DAY!$A$2:$E$1096,4,0),0)</f>
        <v>0</v>
      </c>
      <c r="E23" s="38">
        <f>IFERROR(VLOOKUP(E160,DAY!$A$2:$E$1096,4,0),0)</f>
        <v>0</v>
      </c>
      <c r="F23" s="38">
        <f>IFERROR(VLOOKUP(F160,DAY!$A$2:$E$1096,4,0),0)</f>
        <v>0</v>
      </c>
      <c r="G23" s="38">
        <f>IFERROR(VLOOKUP(G160,DAY!$A$2:$E$1096,4,0),0)</f>
        <v>0</v>
      </c>
      <c r="H23" s="38">
        <f>IFERROR(VLOOKUP(H160,DAY!$A$2:$E$1096,4,0),0)</f>
        <v>0</v>
      </c>
      <c r="I23" s="38">
        <f>IFERROR(VLOOKUP(I160,DAY!$A$2:$E$1096,4,0),0)</f>
        <v>0</v>
      </c>
      <c r="J23" s="38">
        <f>IFERROR(VLOOKUP(J160,DAY!$A$2:$E$1096,4,0),0)</f>
        <v>0</v>
      </c>
      <c r="K23" s="38">
        <f>IFERROR(VLOOKUP(K160,DAY!$A$2:$E$1096,4,0),0)</f>
        <v>0</v>
      </c>
      <c r="L23" s="38">
        <f>IFERROR(VLOOKUP(L160,DAY!$A$2:$E$1096,4,0),0)</f>
        <v>0</v>
      </c>
      <c r="M23" s="38">
        <f>IFERROR(VLOOKUP(M160,DAY!$A$2:$E$1096,4,0),0)</f>
        <v>0</v>
      </c>
      <c r="N23" s="38">
        <f>IFERROR(VLOOKUP(N160,DAY!$A$2:$E$1096,4,0),0)</f>
        <v>0</v>
      </c>
      <c r="O23" s="38">
        <f>IFERROR(VLOOKUP(O160,DAY!$A$2:$E$1096,4,0),0)</f>
        <v>0</v>
      </c>
      <c r="P23" s="38">
        <f>IFERROR(VLOOKUP(P160,DAY!$A$2:$E$1096,4,0),0)</f>
        <v>0</v>
      </c>
      <c r="Q23" s="38">
        <f>IFERROR(VLOOKUP(Q160,DAY!$A$2:$E$1096,4,0),0)</f>
        <v>0</v>
      </c>
      <c r="R23" s="38">
        <f>IFERROR(VLOOKUP(R160,DAY!$A$2:$E$1096,4,0),0)</f>
        <v>0</v>
      </c>
      <c r="S23" s="38">
        <f>IFERROR(VLOOKUP(S160,DAY!$A$2:$E$1096,4,0),0)</f>
        <v>0</v>
      </c>
      <c r="T23" s="38">
        <f>IFERROR(VLOOKUP(T160,DAY!$A$2:$E$1096,4,0),0)</f>
        <v>0</v>
      </c>
      <c r="U23" s="38">
        <f>IFERROR(VLOOKUP(U160,DAY!$A$2:$E$1096,4,0),0)</f>
        <v>0</v>
      </c>
      <c r="V23" s="38">
        <f>IFERROR(VLOOKUP(V160,DAY!$A$2:$E$1096,4,0),0)</f>
        <v>0</v>
      </c>
      <c r="W23" s="38">
        <f>IFERROR(VLOOKUP(W160,DAY!$A$2:$E$1096,4,0),0)</f>
        <v>0</v>
      </c>
      <c r="X23" s="38">
        <f>IFERROR(VLOOKUP(X160,DAY!$A$2:$E$1096,4,0),0)</f>
        <v>0</v>
      </c>
      <c r="Y23" s="38">
        <f>IFERROR(VLOOKUP(Y160,DAY!$A$2:$E$1096,4,0),0)</f>
        <v>0</v>
      </c>
      <c r="Z23" s="38">
        <f>IFERROR(VLOOKUP(Z160,DAY!$A$2:$E$1096,4,0),0)</f>
        <v>0</v>
      </c>
      <c r="AA23" s="38">
        <f>IFERROR(VLOOKUP(AA160,DAY!$A$2:$E$1096,4,0),0)</f>
        <v>0</v>
      </c>
      <c r="AB23" s="38">
        <f>IFERROR(VLOOKUP(AB160,DAY!$A$2:$E$1096,4,0),0)</f>
        <v>0</v>
      </c>
      <c r="AC23" s="38">
        <f>IFERROR(VLOOKUP(AC160,DAY!$A$2:$E$1096,4,0),0)</f>
        <v>0</v>
      </c>
      <c r="AD23" s="38">
        <f>IFERROR(VLOOKUP(AD160,DAY!$A$2:$E$1096,4,0),0)</f>
        <v>0</v>
      </c>
      <c r="AE23" s="334"/>
      <c r="AF23" s="336"/>
      <c r="AG23" s="352"/>
      <c r="AH23" s="334"/>
      <c r="AI23" s="339"/>
      <c r="AJ23" s="352"/>
      <c r="AM23" s="33"/>
      <c r="AN23" s="33"/>
      <c r="AQ23" s="37">
        <f>IFERROR(VLOOKUP(AQ161,DAY!$A$2:$E$744,3,0),0)</f>
        <v>0</v>
      </c>
    </row>
    <row r="24" spans="1:52" ht="88.5" customHeight="1" x14ac:dyDescent="0.4">
      <c r="A24" s="334"/>
      <c r="B24" s="39" t="s">
        <v>3</v>
      </c>
      <c r="C24" s="39">
        <f>IFERROR(VLOOKUP(C160,DAY!$A$2:$E$1096,5,0),0)</f>
        <v>0</v>
      </c>
      <c r="D24" s="39">
        <f>IFERROR(VLOOKUP(D160,DAY!$A$2:$E$1096,5,0),0)</f>
        <v>0</v>
      </c>
      <c r="E24" s="39">
        <f>IFERROR(VLOOKUP(E160,DAY!$A$2:$E$1096,5,0),0)</f>
        <v>0</v>
      </c>
      <c r="F24" s="39">
        <f>IFERROR(VLOOKUP(F160,DAY!$A$2:$E$1096,5,0),0)</f>
        <v>0</v>
      </c>
      <c r="G24" s="39">
        <f>IFERROR(VLOOKUP(G160,DAY!$A$2:$E$1096,5,0),0)</f>
        <v>0</v>
      </c>
      <c r="H24" s="39">
        <f>IFERROR(VLOOKUP(H160,DAY!$A$2:$E$1096,5,0),0)</f>
        <v>0</v>
      </c>
      <c r="I24" s="39">
        <f>IFERROR(VLOOKUP(I160,DAY!$A$2:$E$1096,5,0),0)</f>
        <v>0</v>
      </c>
      <c r="J24" s="39">
        <f>IFERROR(VLOOKUP(J160,DAY!$A$2:$E$1096,5,0),0)</f>
        <v>0</v>
      </c>
      <c r="K24" s="39">
        <f>IFERROR(VLOOKUP(K160,DAY!$A$2:$E$1096,5,0),0)</f>
        <v>0</v>
      </c>
      <c r="L24" s="39">
        <f>IFERROR(VLOOKUP(L160,DAY!$A$2:$E$1096,5,0),0)</f>
        <v>0</v>
      </c>
      <c r="M24" s="39">
        <f>IFERROR(VLOOKUP(M160,DAY!$A$2:$E$1096,5,0),0)</f>
        <v>0</v>
      </c>
      <c r="N24" s="39">
        <f>IFERROR(VLOOKUP(N160,DAY!$A$2:$E$1096,5,0),0)</f>
        <v>0</v>
      </c>
      <c r="O24" s="39">
        <f>IFERROR(VLOOKUP(O160,DAY!$A$2:$E$1096,5,0),0)</f>
        <v>0</v>
      </c>
      <c r="P24" s="39">
        <f>IFERROR(VLOOKUP(P160,DAY!$A$2:$E$1096,5,0),0)</f>
        <v>0</v>
      </c>
      <c r="Q24" s="39">
        <f>IFERROR(VLOOKUP(Q160,DAY!$A$2:$E$1096,5,0),0)</f>
        <v>0</v>
      </c>
      <c r="R24" s="39">
        <f>IFERROR(VLOOKUP(R160,DAY!$A$2:$E$1096,5,0),0)</f>
        <v>0</v>
      </c>
      <c r="S24" s="39">
        <f>IFERROR(VLOOKUP(S160,DAY!$A$2:$E$1096,5,0),0)</f>
        <v>0</v>
      </c>
      <c r="T24" s="39">
        <f>IFERROR(VLOOKUP(T160,DAY!$A$2:$E$1096,5,0),0)</f>
        <v>0</v>
      </c>
      <c r="U24" s="39">
        <f>IFERROR(VLOOKUP(U160,DAY!$A$2:$E$1096,5,0),0)</f>
        <v>0</v>
      </c>
      <c r="V24" s="39">
        <f>IFERROR(VLOOKUP(V160,DAY!$A$2:$E$1096,5,0),0)</f>
        <v>0</v>
      </c>
      <c r="W24" s="39">
        <f>IFERROR(VLOOKUP(W160,DAY!$A$2:$E$1096,5,0),0)</f>
        <v>0</v>
      </c>
      <c r="X24" s="39">
        <f>IFERROR(VLOOKUP(X160,DAY!$A$2:$E$1096,5,0),0)</f>
        <v>0</v>
      </c>
      <c r="Y24" s="39">
        <f>IFERROR(VLOOKUP(Y160,DAY!$A$2:$E$1096,5,0),0)</f>
        <v>0</v>
      </c>
      <c r="Z24" s="39">
        <f>IFERROR(VLOOKUP(Z160,DAY!$A$2:$E$1096,5,0),0)</f>
        <v>0</v>
      </c>
      <c r="AA24" s="39">
        <f>IFERROR(VLOOKUP(AA160,DAY!$A$2:$E$1096,5,0),0)</f>
        <v>0</v>
      </c>
      <c r="AB24" s="39">
        <f>IFERROR(VLOOKUP(AB160,DAY!$A$2:$E$1096,5,0),0)</f>
        <v>0</v>
      </c>
      <c r="AC24" s="39">
        <f>IFERROR(VLOOKUP(AC160,DAY!$A$2:$E$1096,5,0),0)</f>
        <v>0</v>
      </c>
      <c r="AD24" s="39">
        <f>IFERROR(VLOOKUP(AD160,DAY!$A$2:$E$1096,5,0),0)</f>
        <v>0</v>
      </c>
      <c r="AE24" s="334"/>
      <c r="AF24" s="336"/>
      <c r="AG24" s="353"/>
      <c r="AH24" s="334"/>
      <c r="AI24" s="339"/>
      <c r="AJ24" s="353"/>
      <c r="AM24" s="41"/>
      <c r="AN24" s="41"/>
      <c r="AQ24" s="37">
        <f>IFERROR(VLOOKUP(AQ161,DAY!$A$2:$E$744,4,0),0)</f>
        <v>0</v>
      </c>
    </row>
    <row r="25" spans="1:52" ht="27.75" customHeight="1" x14ac:dyDescent="0.4">
      <c r="A25" s="334"/>
      <c r="B25" s="37" t="s">
        <v>4</v>
      </c>
      <c r="C25" s="84" t="s">
        <v>87</v>
      </c>
      <c r="D25" s="84" t="s">
        <v>87</v>
      </c>
      <c r="E25" s="84" t="s">
        <v>87</v>
      </c>
      <c r="F25" s="84" t="s">
        <v>87</v>
      </c>
      <c r="G25" s="84" t="s">
        <v>88</v>
      </c>
      <c r="H25" s="84" t="s">
        <v>88</v>
      </c>
      <c r="I25" s="84" t="s">
        <v>88</v>
      </c>
      <c r="J25" s="84" t="s">
        <v>88</v>
      </c>
      <c r="K25" s="84" t="s">
        <v>88</v>
      </c>
      <c r="L25" s="84" t="s">
        <v>88</v>
      </c>
      <c r="M25" s="84" t="s">
        <v>87</v>
      </c>
      <c r="N25" s="84" t="s">
        <v>87</v>
      </c>
      <c r="O25" s="84" t="s">
        <v>19</v>
      </c>
      <c r="P25" s="84" t="s">
        <v>19</v>
      </c>
      <c r="Q25" s="84" t="s">
        <v>19</v>
      </c>
      <c r="R25" s="84" t="s">
        <v>87</v>
      </c>
      <c r="S25" s="84" t="s">
        <v>87</v>
      </c>
      <c r="T25" s="84" t="s">
        <v>87</v>
      </c>
      <c r="U25" s="84" t="s">
        <v>87</v>
      </c>
      <c r="V25" s="84" t="s">
        <v>19</v>
      </c>
      <c r="W25" s="84" t="s">
        <v>19</v>
      </c>
      <c r="X25" s="84" t="s">
        <v>87</v>
      </c>
      <c r="Y25" s="84" t="s">
        <v>87</v>
      </c>
      <c r="Z25" s="84" t="s">
        <v>87</v>
      </c>
      <c r="AA25" s="84" t="s">
        <v>87</v>
      </c>
      <c r="AB25" s="84" t="s">
        <v>87</v>
      </c>
      <c r="AC25" s="84" t="s">
        <v>19</v>
      </c>
      <c r="AD25" s="84" t="s">
        <v>19</v>
      </c>
      <c r="AE25" s="44">
        <f>IF(COUNT(C25:AD25)=0,+(COUNTIF(C25:AD25,"作業"))+(COUNTIF(C25:AD25,"休日")),"")</f>
        <v>22</v>
      </c>
      <c r="AF25" s="98">
        <f>IF(+COUNT(C25:AD25)=0,(COUNTIF(C25:AD25,"休日")),"")</f>
        <v>7</v>
      </c>
      <c r="AG25" s="354" t="str">
        <f>IFERROR(IF(AND(AE25&lt;=6,AE25&gt;=1),$F$149,IF(AM26&gt;0.284,$F$147,$F$148)),0)</f>
        <v>クリア</v>
      </c>
      <c r="AH25" s="44">
        <f>IF(COUNT(C26:AD26)=0,+(COUNTIF(C26:AD26,"作業"))+(COUNTIF(C26:AD26,"休日")),"")</f>
        <v>22</v>
      </c>
      <c r="AI25" s="61">
        <f>IF(COUNT(C26:AD26)=0,(COUNTIF(C26:AD26,"休日")),"")</f>
        <v>7</v>
      </c>
      <c r="AJ25" s="354" t="str">
        <f>IFERROR(IF(AND(AH25&lt;=6,AH25&gt;=1),$F$149,IF(AN26&gt;0.284,$F$145,$F$146)),0)</f>
        <v>達成</v>
      </c>
      <c r="AL25" s="40"/>
      <c r="AM25" s="33"/>
      <c r="AN25" s="33"/>
      <c r="AO25" s="40"/>
      <c r="AP25" s="40"/>
      <c r="AQ25" s="39">
        <f>IFERROR(VLOOKUP(AQ161,DAY!$A$2:$E$744,5,0),0)</f>
        <v>0</v>
      </c>
      <c r="AR25" s="42"/>
      <c r="AS25" s="42"/>
      <c r="AT25" s="42"/>
      <c r="AU25" s="42"/>
      <c r="AV25" s="42"/>
      <c r="AW25" s="42"/>
      <c r="AX25" s="42"/>
      <c r="AY25" s="42"/>
      <c r="AZ25" s="42"/>
    </row>
    <row r="26" spans="1:52" ht="27.75" customHeight="1" thickBot="1" x14ac:dyDescent="0.45">
      <c r="A26" s="363"/>
      <c r="B26" s="27" t="s">
        <v>5</v>
      </c>
      <c r="C26" s="85" t="s">
        <v>87</v>
      </c>
      <c r="D26" s="85" t="s">
        <v>87</v>
      </c>
      <c r="E26" s="85" t="s">
        <v>87</v>
      </c>
      <c r="F26" s="85" t="s">
        <v>87</v>
      </c>
      <c r="G26" s="85" t="s">
        <v>88</v>
      </c>
      <c r="H26" s="85" t="s">
        <v>88</v>
      </c>
      <c r="I26" s="85" t="s">
        <v>88</v>
      </c>
      <c r="J26" s="85" t="s">
        <v>88</v>
      </c>
      <c r="K26" s="85" t="s">
        <v>88</v>
      </c>
      <c r="L26" s="85" t="s">
        <v>88</v>
      </c>
      <c r="M26" s="85" t="s">
        <v>87</v>
      </c>
      <c r="N26" s="85" t="s">
        <v>87</v>
      </c>
      <c r="O26" s="85" t="s">
        <v>19</v>
      </c>
      <c r="P26" s="85" t="s">
        <v>19</v>
      </c>
      <c r="Q26" s="85" t="s">
        <v>19</v>
      </c>
      <c r="R26" s="85" t="s">
        <v>87</v>
      </c>
      <c r="S26" s="85" t="s">
        <v>87</v>
      </c>
      <c r="T26" s="85" t="s">
        <v>87</v>
      </c>
      <c r="U26" s="85" t="s">
        <v>87</v>
      </c>
      <c r="V26" s="85" t="s">
        <v>19</v>
      </c>
      <c r="W26" s="85" t="s">
        <v>19</v>
      </c>
      <c r="X26" s="85" t="s">
        <v>87</v>
      </c>
      <c r="Y26" s="85" t="s">
        <v>87</v>
      </c>
      <c r="Z26" s="85" t="s">
        <v>87</v>
      </c>
      <c r="AA26" s="85" t="s">
        <v>87</v>
      </c>
      <c r="AB26" s="85" t="s">
        <v>87</v>
      </c>
      <c r="AC26" s="85" t="s">
        <v>19</v>
      </c>
      <c r="AD26" s="85" t="s">
        <v>19</v>
      </c>
      <c r="AE26" s="330">
        <f>IFERROR(AM26,0)</f>
        <v>0.318</v>
      </c>
      <c r="AF26" s="331"/>
      <c r="AG26" s="355"/>
      <c r="AH26" s="330">
        <f>IFERROR(AN26,0)</f>
        <v>0.318</v>
      </c>
      <c r="AI26" s="332"/>
      <c r="AJ26" s="355"/>
      <c r="AM26" s="46">
        <f>ROUND(AF25/AE25,3)</f>
        <v>0.318</v>
      </c>
      <c r="AN26" s="47">
        <f>ROUND(AI25/AH25,3)</f>
        <v>0.318</v>
      </c>
      <c r="AQ26" s="43">
        <f>IFERROR(VLOOKUP(AQ161,DAY!$A$2:$E$744,6,0),0)</f>
        <v>0</v>
      </c>
    </row>
    <row r="27" spans="1:52" s="42" customFormat="1" ht="27.75" customHeight="1" thickBot="1" x14ac:dyDescent="0.45">
      <c r="A27" s="337" t="s">
        <v>64</v>
      </c>
      <c r="B27" s="48" t="s">
        <v>0</v>
      </c>
      <c r="C27" s="48">
        <f>IFERROR(VLOOKUP(C161,DAY!$A$2:$E$1096,2,0),0)</f>
        <v>0</v>
      </c>
      <c r="D27" s="48">
        <f>IFERROR(VLOOKUP(D161,DAY!$A$2:$E$1096,2,0),0)</f>
        <v>0</v>
      </c>
      <c r="E27" s="48">
        <f>IFERROR(VLOOKUP(E161,DAY!$A$2:$E$1096,2,0),0)</f>
        <v>0</v>
      </c>
      <c r="F27" s="48">
        <f>IFERROR(VLOOKUP(F161,DAY!$A$2:$E$1096,2,0),0)</f>
        <v>0</v>
      </c>
      <c r="G27" s="48">
        <f>IFERROR(VLOOKUP(G161,DAY!$A$2:$E$1096,2,0),0)</f>
        <v>0</v>
      </c>
      <c r="H27" s="48">
        <f>IFERROR(VLOOKUP(H161,DAY!$A$2:$E$1096,2,0),0)</f>
        <v>0</v>
      </c>
      <c r="I27" s="48">
        <f>IFERROR(VLOOKUP(I161,DAY!$A$2:$E$1096,2,0),0)</f>
        <v>0</v>
      </c>
      <c r="J27" s="48">
        <f>IFERROR(VLOOKUP(J161,DAY!$A$2:$E$1096,2,0),0)</f>
        <v>0</v>
      </c>
      <c r="K27" s="48">
        <f>IFERROR(VLOOKUP(K161,DAY!$A$2:$E$1096,2,0),0)</f>
        <v>0</v>
      </c>
      <c r="L27" s="48">
        <f>IFERROR(VLOOKUP(L161,DAY!$A$2:$E$1096,2,0),0)</f>
        <v>0</v>
      </c>
      <c r="M27" s="48">
        <f>IFERROR(VLOOKUP(M161,DAY!$A$2:$E$1096,2,0),0)</f>
        <v>0</v>
      </c>
      <c r="N27" s="48">
        <f>IFERROR(VLOOKUP(N161,DAY!$A$2:$E$1096,2,0),0)</f>
        <v>0</v>
      </c>
      <c r="O27" s="48">
        <f>IFERROR(VLOOKUP(O161,DAY!$A$2:$E$1096,2,0),0)</f>
        <v>0</v>
      </c>
      <c r="P27" s="48">
        <f>IFERROR(VLOOKUP(P161,DAY!$A$2:$E$1096,2,0),0)</f>
        <v>0</v>
      </c>
      <c r="Q27" s="48">
        <f>IFERROR(VLOOKUP(Q161,DAY!$A$2:$E$1096,2,0),0)</f>
        <v>0</v>
      </c>
      <c r="R27" s="48">
        <f>IFERROR(VLOOKUP(R161,DAY!$A$2:$E$1096,2,0),0)</f>
        <v>0</v>
      </c>
      <c r="S27" s="48">
        <f>IFERROR(VLOOKUP(S161,DAY!$A$2:$E$1096,2,0),0)</f>
        <v>0</v>
      </c>
      <c r="T27" s="48">
        <f>IFERROR(VLOOKUP(T161,DAY!$A$2:$E$1096,2,0),0)</f>
        <v>0</v>
      </c>
      <c r="U27" s="48">
        <f>IFERROR(VLOOKUP(U161,DAY!$A$2:$E$1096,2,0),0)</f>
        <v>0</v>
      </c>
      <c r="V27" s="48">
        <f>IFERROR(VLOOKUP(V161,DAY!$A$2:$E$1096,2,0),0)</f>
        <v>0</v>
      </c>
      <c r="W27" s="48">
        <f>IFERROR(VLOOKUP(W161,DAY!$A$2:$E$1096,2,0),0)</f>
        <v>0</v>
      </c>
      <c r="X27" s="48">
        <f>IFERROR(VLOOKUP(X161,DAY!$A$2:$E$1096,2,0),0)</f>
        <v>0</v>
      </c>
      <c r="Y27" s="48">
        <f>IFERROR(VLOOKUP(Y161,DAY!$A$2:$E$1096,2,0),0)</f>
        <v>0</v>
      </c>
      <c r="Z27" s="48">
        <f>IFERROR(VLOOKUP(Z161,DAY!$A$2:$E$1096,2,0),0)</f>
        <v>0</v>
      </c>
      <c r="AA27" s="48">
        <f>IFERROR(VLOOKUP(AA161,DAY!$A$2:$E$1096,2,0),0)</f>
        <v>0</v>
      </c>
      <c r="AB27" s="48">
        <f>IFERROR(VLOOKUP(AB161,DAY!$A$2:$E$1096,2,0),0)</f>
        <v>0</v>
      </c>
      <c r="AC27" s="48">
        <f>IFERROR(VLOOKUP(AC161,DAY!$A$2:$E$1096,2,0),0)</f>
        <v>0</v>
      </c>
      <c r="AD27" s="48">
        <f>IFERROR(VLOOKUP(AD161,DAY!$A$2:$E$1096,2,0),0)</f>
        <v>0</v>
      </c>
      <c r="AE27" s="333" t="s">
        <v>11</v>
      </c>
      <c r="AF27" s="335" t="s">
        <v>12</v>
      </c>
      <c r="AG27" s="352" t="s">
        <v>84</v>
      </c>
      <c r="AH27" s="337" t="s">
        <v>11</v>
      </c>
      <c r="AI27" s="338" t="s">
        <v>13</v>
      </c>
      <c r="AJ27" s="352" t="s">
        <v>84</v>
      </c>
      <c r="AK27" s="40"/>
      <c r="AL27" s="20"/>
      <c r="AM27" s="33"/>
      <c r="AN27" s="33"/>
      <c r="AO27" s="20"/>
      <c r="AP27" s="20"/>
      <c r="AQ27" s="45">
        <f>IFERROR(VLOOKUP(AQ161,DAY!$A$2:$E$744,6,0),0)</f>
        <v>0</v>
      </c>
      <c r="AR27" s="21"/>
      <c r="AS27" s="21"/>
      <c r="AT27" s="21"/>
      <c r="AU27" s="21"/>
      <c r="AV27" s="21"/>
      <c r="AW27" s="21"/>
      <c r="AX27" s="21"/>
      <c r="AY27" s="21"/>
      <c r="AZ27" s="21"/>
    </row>
    <row r="28" spans="1:52" ht="27.75" customHeight="1" x14ac:dyDescent="0.4">
      <c r="A28" s="334"/>
      <c r="B28" s="35" t="s">
        <v>1</v>
      </c>
      <c r="C28" s="35">
        <f>IFERROR(VLOOKUP(C161,DAY!$A$2:$E$1096,3,0),0)</f>
        <v>0</v>
      </c>
      <c r="D28" s="35">
        <f>IFERROR(VLOOKUP(D161,DAY!$A$2:$E$1096,3,0),0)</f>
        <v>0</v>
      </c>
      <c r="E28" s="35">
        <f>IFERROR(VLOOKUP(E161,DAY!$A$2:$E$1096,3,0),0)</f>
        <v>0</v>
      </c>
      <c r="F28" s="35">
        <f>IFERROR(VLOOKUP(F161,DAY!$A$2:$E$1096,3,0),0)</f>
        <v>0</v>
      </c>
      <c r="G28" s="35">
        <f>IFERROR(VLOOKUP(G161,DAY!$A$2:$E$1096,3,0),0)</f>
        <v>0</v>
      </c>
      <c r="H28" s="35">
        <f>IFERROR(VLOOKUP(H161,DAY!$A$2:$E$1096,3,0),0)</f>
        <v>0</v>
      </c>
      <c r="I28" s="35">
        <f>IFERROR(VLOOKUP(I161,DAY!$A$2:$E$1096,3,0),0)</f>
        <v>0</v>
      </c>
      <c r="J28" s="35">
        <f>IFERROR(VLOOKUP(J161,DAY!$A$2:$E$1096,3,0),0)</f>
        <v>0</v>
      </c>
      <c r="K28" s="35">
        <f>IFERROR(VLOOKUP(K161,DAY!$A$2:$E$1096,3,0),0)</f>
        <v>0</v>
      </c>
      <c r="L28" s="35">
        <f>IFERROR(VLOOKUP(L161,DAY!$A$2:$E$1096,3,0),0)</f>
        <v>0</v>
      </c>
      <c r="M28" s="35">
        <f>IFERROR(VLOOKUP(M161,DAY!$A$2:$E$1096,3,0),0)</f>
        <v>0</v>
      </c>
      <c r="N28" s="35">
        <f>IFERROR(VLOOKUP(N161,DAY!$A$2:$E$1096,3,0),0)</f>
        <v>0</v>
      </c>
      <c r="O28" s="35">
        <f>IFERROR(VLOOKUP(O161,DAY!$A$2:$E$1096,3,0),0)</f>
        <v>0</v>
      </c>
      <c r="P28" s="35">
        <f>IFERROR(VLOOKUP(P161,DAY!$A$2:$E$1096,3,0),0)</f>
        <v>0</v>
      </c>
      <c r="Q28" s="35">
        <f>IFERROR(VLOOKUP(Q161,DAY!$A$2:$E$1096,3,0),0)</f>
        <v>0</v>
      </c>
      <c r="R28" s="35">
        <f>IFERROR(VLOOKUP(R161,DAY!$A$2:$E$1096,3,0),0)</f>
        <v>0</v>
      </c>
      <c r="S28" s="35">
        <f>IFERROR(VLOOKUP(S161,DAY!$A$2:$E$1096,3,0),0)</f>
        <v>0</v>
      </c>
      <c r="T28" s="35">
        <f>IFERROR(VLOOKUP(T161,DAY!$A$2:$E$1096,3,0),0)</f>
        <v>0</v>
      </c>
      <c r="U28" s="35">
        <f>IFERROR(VLOOKUP(U161,DAY!$A$2:$E$1096,3,0),0)</f>
        <v>0</v>
      </c>
      <c r="V28" s="35">
        <f>IFERROR(VLOOKUP(V161,DAY!$A$2:$E$1096,3,0),0)</f>
        <v>0</v>
      </c>
      <c r="W28" s="35">
        <f>IFERROR(VLOOKUP(W161,DAY!$A$2:$E$1096,3,0),0)</f>
        <v>0</v>
      </c>
      <c r="X28" s="35">
        <f>IFERROR(VLOOKUP(X161,DAY!$A$2:$E$1096,3,0),0)</f>
        <v>0</v>
      </c>
      <c r="Y28" s="35">
        <f>IFERROR(VLOOKUP(Y161,DAY!$A$2:$E$1096,3,0),0)</f>
        <v>0</v>
      </c>
      <c r="Z28" s="35">
        <f>IFERROR(VLOOKUP(Z161,DAY!$A$2:$E$1096,3,0),0)</f>
        <v>0</v>
      </c>
      <c r="AA28" s="35">
        <f>IFERROR(VLOOKUP(AA161,DAY!$A$2:$E$1096,3,0),0)</f>
        <v>0</v>
      </c>
      <c r="AB28" s="35">
        <f>IFERROR(VLOOKUP(AB161,DAY!$A$2:$E$1096,3,0),0)</f>
        <v>0</v>
      </c>
      <c r="AC28" s="35">
        <f>IFERROR(VLOOKUP(AC161,DAY!$A$2:$E$1096,3,0),0)</f>
        <v>0</v>
      </c>
      <c r="AD28" s="36">
        <f>IFERROR(VLOOKUP(AD161,DAY!$A$2:$E$1096,3,0),0)</f>
        <v>0</v>
      </c>
      <c r="AE28" s="334"/>
      <c r="AF28" s="336"/>
      <c r="AG28" s="352"/>
      <c r="AH28" s="334"/>
      <c r="AI28" s="339"/>
      <c r="AJ28" s="352"/>
      <c r="AM28" s="33"/>
      <c r="AN28" s="33"/>
      <c r="AQ28" s="38">
        <f>IFERROR(VLOOKUP(AQ162,DAY!$A$2:$E$744,2,0),0)</f>
        <v>0</v>
      </c>
    </row>
    <row r="29" spans="1:52" ht="27.75" customHeight="1" x14ac:dyDescent="0.4">
      <c r="A29" s="334"/>
      <c r="B29" s="38" t="s">
        <v>2</v>
      </c>
      <c r="C29" s="38">
        <f>IFERROR(VLOOKUP(C161,DAY!$A$2:$E$1096,4,0),0)</f>
        <v>0</v>
      </c>
      <c r="D29" s="38">
        <f>IFERROR(VLOOKUP(D161,DAY!$A$2:$E$1096,4,0),0)</f>
        <v>0</v>
      </c>
      <c r="E29" s="38">
        <f>IFERROR(VLOOKUP(E161,DAY!$A$2:$E$1096,4,0),0)</f>
        <v>0</v>
      </c>
      <c r="F29" s="38">
        <f>IFERROR(VLOOKUP(F161,DAY!$A$2:$E$1096,4,0),0)</f>
        <v>0</v>
      </c>
      <c r="G29" s="38">
        <f>IFERROR(VLOOKUP(G161,DAY!$A$2:$E$1096,4,0),0)</f>
        <v>0</v>
      </c>
      <c r="H29" s="38">
        <f>IFERROR(VLOOKUP(H161,DAY!$A$2:$E$1096,4,0),0)</f>
        <v>0</v>
      </c>
      <c r="I29" s="38">
        <f>IFERROR(VLOOKUP(I161,DAY!$A$2:$E$1096,4,0),0)</f>
        <v>0</v>
      </c>
      <c r="J29" s="38">
        <f>IFERROR(VLOOKUP(J161,DAY!$A$2:$E$1096,4,0),0)</f>
        <v>0</v>
      </c>
      <c r="K29" s="38">
        <f>IFERROR(VLOOKUP(K161,DAY!$A$2:$E$1096,4,0),0)</f>
        <v>0</v>
      </c>
      <c r="L29" s="38">
        <f>IFERROR(VLOOKUP(L161,DAY!$A$2:$E$1096,4,0),0)</f>
        <v>0</v>
      </c>
      <c r="M29" s="38">
        <f>IFERROR(VLOOKUP(M161,DAY!$A$2:$E$1096,4,0),0)</f>
        <v>0</v>
      </c>
      <c r="N29" s="38">
        <f>IFERROR(VLOOKUP(N161,DAY!$A$2:$E$1096,4,0),0)</f>
        <v>0</v>
      </c>
      <c r="O29" s="38">
        <f>IFERROR(VLOOKUP(O161,DAY!$A$2:$E$1096,4,0),0)</f>
        <v>0</v>
      </c>
      <c r="P29" s="38">
        <f>IFERROR(VLOOKUP(P161,DAY!$A$2:$E$1096,4,0),0)</f>
        <v>0</v>
      </c>
      <c r="Q29" s="38">
        <f>IFERROR(VLOOKUP(Q161,DAY!$A$2:$E$1096,4,0),0)</f>
        <v>0</v>
      </c>
      <c r="R29" s="38">
        <f>IFERROR(VLOOKUP(R161,DAY!$A$2:$E$1096,4,0),0)</f>
        <v>0</v>
      </c>
      <c r="S29" s="38">
        <f>IFERROR(VLOOKUP(S161,DAY!$A$2:$E$1096,4,0),0)</f>
        <v>0</v>
      </c>
      <c r="T29" s="38">
        <f>IFERROR(VLOOKUP(T161,DAY!$A$2:$E$1096,4,0),0)</f>
        <v>0</v>
      </c>
      <c r="U29" s="38">
        <f>IFERROR(VLOOKUP(U161,DAY!$A$2:$E$1096,4,0),0)</f>
        <v>0</v>
      </c>
      <c r="V29" s="38">
        <f>IFERROR(VLOOKUP(V161,DAY!$A$2:$E$1096,4,0),0)</f>
        <v>0</v>
      </c>
      <c r="W29" s="38">
        <f>IFERROR(VLOOKUP(W161,DAY!$A$2:$E$1096,4,0),0)</f>
        <v>0</v>
      </c>
      <c r="X29" s="38">
        <f>IFERROR(VLOOKUP(X161,DAY!$A$2:$E$1096,4,0),0)</f>
        <v>0</v>
      </c>
      <c r="Y29" s="38">
        <f>IFERROR(VLOOKUP(Y161,DAY!$A$2:$E$1096,4,0),0)</f>
        <v>0</v>
      </c>
      <c r="Z29" s="38">
        <f>IFERROR(VLOOKUP(Z161,DAY!$A$2:$E$1096,4,0),0)</f>
        <v>0</v>
      </c>
      <c r="AA29" s="38">
        <f>IFERROR(VLOOKUP(AA161,DAY!$A$2:$E$1096,4,0),0)</f>
        <v>0</v>
      </c>
      <c r="AB29" s="38">
        <f>IFERROR(VLOOKUP(AB161,DAY!$A$2:$E$1096,4,0),0)</f>
        <v>0</v>
      </c>
      <c r="AC29" s="38">
        <f>IFERROR(VLOOKUP(AC161,DAY!$A$2:$E$1096,4,0),0)</f>
        <v>0</v>
      </c>
      <c r="AD29" s="38">
        <f>IFERROR(VLOOKUP(AD161,DAY!$A$2:$E$1096,4,0),0)</f>
        <v>0</v>
      </c>
      <c r="AE29" s="334"/>
      <c r="AF29" s="336"/>
      <c r="AG29" s="352"/>
      <c r="AH29" s="334"/>
      <c r="AI29" s="339"/>
      <c r="AJ29" s="352"/>
      <c r="AM29" s="33"/>
      <c r="AN29" s="33"/>
      <c r="AQ29" s="37">
        <f>IFERROR(VLOOKUP(AQ162,DAY!$A$2:$E$744,3,0),0)</f>
        <v>0</v>
      </c>
    </row>
    <row r="30" spans="1:52" ht="88.5" customHeight="1" x14ac:dyDescent="0.4">
      <c r="A30" s="334"/>
      <c r="B30" s="39" t="s">
        <v>3</v>
      </c>
      <c r="C30" s="39">
        <f>IFERROR(VLOOKUP(C161,DAY!$A$2:$E$1096,5,0),0)</f>
        <v>0</v>
      </c>
      <c r="D30" s="39">
        <f>IFERROR(VLOOKUP(D161,DAY!$A$2:$E$1096,5,0),0)</f>
        <v>0</v>
      </c>
      <c r="E30" s="39">
        <f>IFERROR(VLOOKUP(E161,DAY!$A$2:$E$1096,5,0),0)</f>
        <v>0</v>
      </c>
      <c r="F30" s="39">
        <f>IFERROR(VLOOKUP(F161,DAY!$A$2:$E$1096,5,0),0)</f>
        <v>0</v>
      </c>
      <c r="G30" s="39">
        <f>IFERROR(VLOOKUP(G161,DAY!$A$2:$E$1096,5,0),0)</f>
        <v>0</v>
      </c>
      <c r="H30" s="39">
        <f>IFERROR(VLOOKUP(H161,DAY!$A$2:$E$1096,5,0),0)</f>
        <v>0</v>
      </c>
      <c r="I30" s="39">
        <f>IFERROR(VLOOKUP(I161,DAY!$A$2:$E$1096,5,0),0)</f>
        <v>0</v>
      </c>
      <c r="J30" s="39">
        <f>IFERROR(VLOOKUP(J161,DAY!$A$2:$E$1096,5,0),0)</f>
        <v>0</v>
      </c>
      <c r="K30" s="39">
        <f>IFERROR(VLOOKUP(K161,DAY!$A$2:$E$1096,5,0),0)</f>
        <v>0</v>
      </c>
      <c r="L30" s="39">
        <f>IFERROR(VLOOKUP(L161,DAY!$A$2:$E$1096,5,0),0)</f>
        <v>0</v>
      </c>
      <c r="M30" s="39">
        <f>IFERROR(VLOOKUP(M161,DAY!$A$2:$E$1096,5,0),0)</f>
        <v>0</v>
      </c>
      <c r="N30" s="39">
        <f>IFERROR(VLOOKUP(N161,DAY!$A$2:$E$1096,5,0),0)</f>
        <v>0</v>
      </c>
      <c r="O30" s="39">
        <f>IFERROR(VLOOKUP(O161,DAY!$A$2:$E$1096,5,0),0)</f>
        <v>0</v>
      </c>
      <c r="P30" s="39">
        <f>IFERROR(VLOOKUP(P161,DAY!$A$2:$E$1096,5,0),0)</f>
        <v>0</v>
      </c>
      <c r="Q30" s="39">
        <f>IFERROR(VLOOKUP(Q161,DAY!$A$2:$E$1096,5,0),0)</f>
        <v>0</v>
      </c>
      <c r="R30" s="39">
        <f>IFERROR(VLOOKUP(R161,DAY!$A$2:$E$1096,5,0),0)</f>
        <v>0</v>
      </c>
      <c r="S30" s="39">
        <f>IFERROR(VLOOKUP(S161,DAY!$A$2:$E$1096,5,0),0)</f>
        <v>0</v>
      </c>
      <c r="T30" s="39">
        <f>IFERROR(VLOOKUP(T161,DAY!$A$2:$E$1096,5,0),0)</f>
        <v>0</v>
      </c>
      <c r="U30" s="39">
        <f>IFERROR(VLOOKUP(U161,DAY!$A$2:$E$1096,5,0),0)</f>
        <v>0</v>
      </c>
      <c r="V30" s="39">
        <f>IFERROR(VLOOKUP(V161,DAY!$A$2:$E$1096,5,0),0)</f>
        <v>0</v>
      </c>
      <c r="W30" s="39">
        <f>IFERROR(VLOOKUP(W161,DAY!$A$2:$E$1096,5,0),0)</f>
        <v>0</v>
      </c>
      <c r="X30" s="39">
        <f>IFERROR(VLOOKUP(X161,DAY!$A$2:$E$1096,5,0),0)</f>
        <v>0</v>
      </c>
      <c r="Y30" s="39">
        <f>IFERROR(VLOOKUP(Y161,DAY!$A$2:$E$1096,5,0),0)</f>
        <v>0</v>
      </c>
      <c r="Z30" s="39">
        <f>IFERROR(VLOOKUP(Z161,DAY!$A$2:$E$1096,5,0),0)</f>
        <v>0</v>
      </c>
      <c r="AA30" s="39">
        <f>IFERROR(VLOOKUP(AA161,DAY!$A$2:$E$1096,5,0),0)</f>
        <v>0</v>
      </c>
      <c r="AB30" s="39">
        <f>IFERROR(VLOOKUP(AB161,DAY!$A$2:$E$1096,5,0),0)</f>
        <v>0</v>
      </c>
      <c r="AC30" s="39">
        <f>IFERROR(VLOOKUP(AC161,DAY!$A$2:$E$1096,5,0),0)</f>
        <v>0</v>
      </c>
      <c r="AD30" s="39">
        <f>IFERROR(VLOOKUP(AD161,DAY!$A$2:$E$1096,5,0),0)</f>
        <v>0</v>
      </c>
      <c r="AE30" s="334"/>
      <c r="AF30" s="336"/>
      <c r="AG30" s="353"/>
      <c r="AH30" s="334"/>
      <c r="AI30" s="339"/>
      <c r="AJ30" s="353"/>
      <c r="AM30" s="41"/>
      <c r="AN30" s="41"/>
      <c r="AQ30" s="37">
        <f>IFERROR(VLOOKUP(AQ162,DAY!$A$2:$E$744,4,0),0)</f>
        <v>0</v>
      </c>
    </row>
    <row r="31" spans="1:52" ht="27.75" customHeight="1" x14ac:dyDescent="0.4">
      <c r="A31" s="334"/>
      <c r="B31" s="37" t="s">
        <v>4</v>
      </c>
      <c r="C31" s="84" t="s">
        <v>87</v>
      </c>
      <c r="D31" s="84" t="s">
        <v>87</v>
      </c>
      <c r="E31" s="84" t="s">
        <v>87</v>
      </c>
      <c r="F31" s="84" t="s">
        <v>87</v>
      </c>
      <c r="G31" s="84" t="s">
        <v>87</v>
      </c>
      <c r="H31" s="84" t="s">
        <v>19</v>
      </c>
      <c r="I31" s="84" t="s">
        <v>19</v>
      </c>
      <c r="J31" s="84" t="s">
        <v>87</v>
      </c>
      <c r="K31" s="84" t="s">
        <v>87</v>
      </c>
      <c r="L31" s="84" t="s">
        <v>87</v>
      </c>
      <c r="M31" s="84" t="s">
        <v>87</v>
      </c>
      <c r="N31" s="84" t="s">
        <v>87</v>
      </c>
      <c r="O31" s="84" t="s">
        <v>19</v>
      </c>
      <c r="P31" s="84" t="s">
        <v>19</v>
      </c>
      <c r="Q31" s="84" t="s">
        <v>89</v>
      </c>
      <c r="R31" s="84" t="s">
        <v>89</v>
      </c>
      <c r="S31" s="84" t="s">
        <v>89</v>
      </c>
      <c r="T31" s="84" t="s">
        <v>87</v>
      </c>
      <c r="U31" s="84" t="s">
        <v>87</v>
      </c>
      <c r="V31" s="84" t="s">
        <v>19</v>
      </c>
      <c r="W31" s="84" t="s">
        <v>19</v>
      </c>
      <c r="X31" s="84" t="s">
        <v>19</v>
      </c>
      <c r="Y31" s="84" t="s">
        <v>87</v>
      </c>
      <c r="Z31" s="84" t="s">
        <v>87</v>
      </c>
      <c r="AA31" s="84" t="s">
        <v>87</v>
      </c>
      <c r="AB31" s="84" t="s">
        <v>87</v>
      </c>
      <c r="AC31" s="84" t="s">
        <v>19</v>
      </c>
      <c r="AD31" s="84" t="s">
        <v>19</v>
      </c>
      <c r="AE31" s="44">
        <f>IF(COUNT(C31:AD31)=0,+(COUNTIF(C31:AD31,"作業"))+(COUNTIF(C31:AD31,"休日")),"")</f>
        <v>25</v>
      </c>
      <c r="AF31" s="98">
        <f>IF(+COUNT(C31:AD31)=0,(COUNTIF(C31:AD31,"休日")),"")</f>
        <v>9</v>
      </c>
      <c r="AG31" s="354" t="str">
        <f>IFERROR(IF(AND(AE31&lt;=6,AE31&gt;=1),$F$149,IF(AM32&gt;0.284,$F$147,$F$148)),0)</f>
        <v>クリア</v>
      </c>
      <c r="AH31" s="44">
        <f>IF(COUNT(C32:AD32)=0,+(COUNTIF(C32:AD32,"作業"))+(COUNTIF(C32:AD32,"休日")),"")</f>
        <v>25</v>
      </c>
      <c r="AI31" s="61">
        <f>IF(COUNT(C32:AD32)=0,(COUNTIF(C32:AD32,"休日")),"")</f>
        <v>9</v>
      </c>
      <c r="AJ31" s="354" t="str">
        <f>IFERROR(IF(AND(AH31&lt;=6,AH31&gt;=1),$F$149,IF(AN32&gt;0.284,$F$145,$F$146)),0)</f>
        <v>達成</v>
      </c>
      <c r="AL31" s="40"/>
      <c r="AM31" s="33"/>
      <c r="AN31" s="33"/>
      <c r="AO31" s="40"/>
      <c r="AP31" s="40"/>
      <c r="AQ31" s="39">
        <f>IFERROR(VLOOKUP(AQ162,DAY!$A$2:$E$744,5,0),0)</f>
        <v>0</v>
      </c>
      <c r="AR31" s="42"/>
      <c r="AS31" s="42"/>
      <c r="AT31" s="42"/>
      <c r="AU31" s="42"/>
      <c r="AV31" s="42"/>
      <c r="AW31" s="42"/>
      <c r="AX31" s="42"/>
      <c r="AY31" s="42"/>
      <c r="AZ31" s="42"/>
    </row>
    <row r="32" spans="1:52" ht="27.75" customHeight="1" thickBot="1" x14ac:dyDescent="0.45">
      <c r="A32" s="363"/>
      <c r="B32" s="49" t="s">
        <v>5</v>
      </c>
      <c r="C32" s="85" t="s">
        <v>87</v>
      </c>
      <c r="D32" s="85" t="s">
        <v>87</v>
      </c>
      <c r="E32" s="85" t="s">
        <v>87</v>
      </c>
      <c r="F32" s="85" t="s">
        <v>87</v>
      </c>
      <c r="G32" s="85" t="s">
        <v>87</v>
      </c>
      <c r="H32" s="85" t="s">
        <v>19</v>
      </c>
      <c r="I32" s="85" t="s">
        <v>19</v>
      </c>
      <c r="J32" s="85" t="s">
        <v>87</v>
      </c>
      <c r="K32" s="85" t="s">
        <v>87</v>
      </c>
      <c r="L32" s="85" t="s">
        <v>87</v>
      </c>
      <c r="M32" s="85" t="s">
        <v>87</v>
      </c>
      <c r="N32" s="85" t="s">
        <v>87</v>
      </c>
      <c r="O32" s="85" t="s">
        <v>19</v>
      </c>
      <c r="P32" s="85" t="s">
        <v>19</v>
      </c>
      <c r="Q32" s="85" t="s">
        <v>89</v>
      </c>
      <c r="R32" s="85" t="s">
        <v>89</v>
      </c>
      <c r="S32" s="85" t="s">
        <v>89</v>
      </c>
      <c r="T32" s="85" t="s">
        <v>87</v>
      </c>
      <c r="U32" s="85" t="s">
        <v>87</v>
      </c>
      <c r="V32" s="85" t="s">
        <v>19</v>
      </c>
      <c r="W32" s="85" t="s">
        <v>19</v>
      </c>
      <c r="X32" s="85" t="s">
        <v>19</v>
      </c>
      <c r="Y32" s="85" t="s">
        <v>87</v>
      </c>
      <c r="Z32" s="85" t="s">
        <v>87</v>
      </c>
      <c r="AA32" s="85" t="s">
        <v>87</v>
      </c>
      <c r="AB32" s="85" t="s">
        <v>87</v>
      </c>
      <c r="AC32" s="85" t="s">
        <v>19</v>
      </c>
      <c r="AD32" s="85" t="s">
        <v>19</v>
      </c>
      <c r="AE32" s="330">
        <f>IFERROR(AM32,0)</f>
        <v>0.36</v>
      </c>
      <c r="AF32" s="331"/>
      <c r="AG32" s="355"/>
      <c r="AH32" s="330">
        <f>IFERROR(AN32,0)</f>
        <v>0.36</v>
      </c>
      <c r="AI32" s="332"/>
      <c r="AJ32" s="355"/>
      <c r="AM32" s="46">
        <f>ROUND(AF31/AE31,3)</f>
        <v>0.36</v>
      </c>
      <c r="AN32" s="47">
        <f>ROUND(AI31/AH31,3)</f>
        <v>0.36</v>
      </c>
      <c r="AQ32" s="43">
        <f>IFERROR(VLOOKUP(AQ162,DAY!$A$2:$E$744,6,0),0)</f>
        <v>0</v>
      </c>
    </row>
    <row r="33" spans="1:52" s="42" customFormat="1" ht="27.75" customHeight="1" thickBot="1" x14ac:dyDescent="0.45">
      <c r="A33" s="337" t="s">
        <v>65</v>
      </c>
      <c r="B33" s="32" t="s">
        <v>0</v>
      </c>
      <c r="C33" s="32">
        <f>IFERROR(VLOOKUP(C162,DAY!$A$2:$E$1096,2,0),0)</f>
        <v>0</v>
      </c>
      <c r="D33" s="32">
        <f>IFERROR(VLOOKUP(D162,DAY!$A$2:$E$1096,2,0),0)</f>
        <v>0</v>
      </c>
      <c r="E33" s="32">
        <f>IFERROR(VLOOKUP(E162,DAY!$A$2:$E$1096,2,0),0)</f>
        <v>0</v>
      </c>
      <c r="F33" s="32">
        <f>IFERROR(VLOOKUP(F162,DAY!$A$2:$E$1096,2,0),0)</f>
        <v>0</v>
      </c>
      <c r="G33" s="32">
        <f>IFERROR(VLOOKUP(G162,DAY!$A$2:$E$1096,2,0),0)</f>
        <v>0</v>
      </c>
      <c r="H33" s="32">
        <f>IFERROR(VLOOKUP(H162,DAY!$A$2:$E$1096,2,0),0)</f>
        <v>0</v>
      </c>
      <c r="I33" s="32">
        <f>IFERROR(VLOOKUP(I162,DAY!$A$2:$E$1096,2,0),0)</f>
        <v>0</v>
      </c>
      <c r="J33" s="32">
        <f>IFERROR(VLOOKUP(J162,DAY!$A$2:$E$1096,2,0),0)</f>
        <v>0</v>
      </c>
      <c r="K33" s="32">
        <f>IFERROR(VLOOKUP(K162,DAY!$A$2:$E$1096,2,0),0)</f>
        <v>0</v>
      </c>
      <c r="L33" s="32">
        <f>IFERROR(VLOOKUP(L162,DAY!$A$2:$E$1096,2,0),0)</f>
        <v>0</v>
      </c>
      <c r="M33" s="32">
        <f>IFERROR(VLOOKUP(M162,DAY!$A$2:$E$1096,2,0),0)</f>
        <v>0</v>
      </c>
      <c r="N33" s="32">
        <f>IFERROR(VLOOKUP(N162,DAY!$A$2:$E$1096,2,0),0)</f>
        <v>0</v>
      </c>
      <c r="O33" s="32">
        <f>IFERROR(VLOOKUP(O162,DAY!$A$2:$E$1096,2,0),0)</f>
        <v>0</v>
      </c>
      <c r="P33" s="32">
        <f>IFERROR(VLOOKUP(P162,DAY!$A$2:$E$1096,2,0),0)</f>
        <v>0</v>
      </c>
      <c r="Q33" s="32">
        <f>IFERROR(VLOOKUP(Q162,DAY!$A$2:$E$1096,2,0),0)</f>
        <v>0</v>
      </c>
      <c r="R33" s="32">
        <f>IFERROR(VLOOKUP(R162,DAY!$A$2:$E$1096,2,0),0)</f>
        <v>0</v>
      </c>
      <c r="S33" s="32">
        <f>IFERROR(VLOOKUP(S162,DAY!$A$2:$E$1096,2,0),0)</f>
        <v>0</v>
      </c>
      <c r="T33" s="32">
        <f>IFERROR(VLOOKUP(T162,DAY!$A$2:$E$1096,2,0),0)</f>
        <v>0</v>
      </c>
      <c r="U33" s="32">
        <f>IFERROR(VLOOKUP(U162,DAY!$A$2:$E$1096,2,0),0)</f>
        <v>0</v>
      </c>
      <c r="V33" s="32">
        <f>IFERROR(VLOOKUP(V162,DAY!$A$2:$E$1096,2,0),0)</f>
        <v>0</v>
      </c>
      <c r="W33" s="32">
        <f>IFERROR(VLOOKUP(W162,DAY!$A$2:$E$1096,2,0),0)</f>
        <v>0</v>
      </c>
      <c r="X33" s="32">
        <f>IFERROR(VLOOKUP(X162,DAY!$A$2:$E$1096,2,0),0)</f>
        <v>0</v>
      </c>
      <c r="Y33" s="32">
        <f>IFERROR(VLOOKUP(Y162,DAY!$A$2:$E$1096,2,0),0)</f>
        <v>0</v>
      </c>
      <c r="Z33" s="32">
        <f>IFERROR(VLOOKUP(Z162,DAY!$A$2:$E$1096,2,0),0)</f>
        <v>0</v>
      </c>
      <c r="AA33" s="32">
        <f>IFERROR(VLOOKUP(AA162,DAY!$A$2:$E$1096,2,0),0)</f>
        <v>0</v>
      </c>
      <c r="AB33" s="32">
        <f>IFERROR(VLOOKUP(AB162,DAY!$A$2:$E$1096,2,0),0)</f>
        <v>0</v>
      </c>
      <c r="AC33" s="32">
        <f>IFERROR(VLOOKUP(AC162,DAY!$A$2:$E$1096,2,0),0)</f>
        <v>0</v>
      </c>
      <c r="AD33" s="32">
        <f>IFERROR(VLOOKUP(AD162,DAY!$A$2:$E$1096,2,0),0)</f>
        <v>0</v>
      </c>
      <c r="AE33" s="333" t="s">
        <v>11</v>
      </c>
      <c r="AF33" s="335" t="s">
        <v>12</v>
      </c>
      <c r="AG33" s="352" t="s">
        <v>84</v>
      </c>
      <c r="AH33" s="337" t="s">
        <v>11</v>
      </c>
      <c r="AI33" s="338" t="s">
        <v>13</v>
      </c>
      <c r="AJ33" s="352" t="s">
        <v>84</v>
      </c>
      <c r="AK33" s="40"/>
      <c r="AL33" s="20"/>
      <c r="AM33" s="33"/>
      <c r="AN33" s="33"/>
      <c r="AO33" s="20"/>
      <c r="AP33" s="20"/>
      <c r="AQ33" s="50">
        <f>IFERROR(VLOOKUP(AQ162,DAY!$A$2:$E$744,7,0),0)</f>
        <v>0</v>
      </c>
      <c r="AR33" s="21"/>
      <c r="AS33" s="21"/>
      <c r="AT33" s="21"/>
      <c r="AU33" s="21"/>
      <c r="AV33" s="21"/>
      <c r="AW33" s="21"/>
      <c r="AX33" s="21"/>
      <c r="AY33" s="21"/>
      <c r="AZ33" s="21"/>
    </row>
    <row r="34" spans="1:52" ht="27.75" customHeight="1" x14ac:dyDescent="0.4">
      <c r="A34" s="334"/>
      <c r="B34" s="35" t="s">
        <v>1</v>
      </c>
      <c r="C34" s="35">
        <f>IFERROR(VLOOKUP(C162,DAY!$A$2:$E$1096,3,0),0)</f>
        <v>0</v>
      </c>
      <c r="D34" s="35">
        <f>IFERROR(VLOOKUP(D162,DAY!$A$2:$E$1096,3,0),0)</f>
        <v>0</v>
      </c>
      <c r="E34" s="35">
        <f>IFERROR(VLOOKUP(E162,DAY!$A$2:$E$1096,3,0),0)</f>
        <v>0</v>
      </c>
      <c r="F34" s="35">
        <f>IFERROR(VLOOKUP(F162,DAY!$A$2:$E$1096,3,0),0)</f>
        <v>0</v>
      </c>
      <c r="G34" s="35">
        <f>IFERROR(VLOOKUP(G162,DAY!$A$2:$E$1096,3,0),0)</f>
        <v>0</v>
      </c>
      <c r="H34" s="35">
        <f>IFERROR(VLOOKUP(H162,DAY!$A$2:$E$1096,3,0),0)</f>
        <v>0</v>
      </c>
      <c r="I34" s="35">
        <f>IFERROR(VLOOKUP(I162,DAY!$A$2:$E$1096,3,0),0)</f>
        <v>0</v>
      </c>
      <c r="J34" s="35">
        <f>IFERROR(VLOOKUP(J162,DAY!$A$2:$E$1096,3,0),0)</f>
        <v>0</v>
      </c>
      <c r="K34" s="35">
        <f>IFERROR(VLOOKUP(K162,DAY!$A$2:$E$1096,3,0),0)</f>
        <v>0</v>
      </c>
      <c r="L34" s="35">
        <f>IFERROR(VLOOKUP(L162,DAY!$A$2:$E$1096,3,0),0)</f>
        <v>0</v>
      </c>
      <c r="M34" s="35">
        <f>IFERROR(VLOOKUP(M162,DAY!$A$2:$E$1096,3,0),0)</f>
        <v>0</v>
      </c>
      <c r="N34" s="35">
        <f>IFERROR(VLOOKUP(N162,DAY!$A$2:$E$1096,3,0),0)</f>
        <v>0</v>
      </c>
      <c r="O34" s="35">
        <f>IFERROR(VLOOKUP(O162,DAY!$A$2:$E$1096,3,0),0)</f>
        <v>0</v>
      </c>
      <c r="P34" s="35">
        <f>IFERROR(VLOOKUP(P162,DAY!$A$2:$E$1096,3,0),0)</f>
        <v>0</v>
      </c>
      <c r="Q34" s="35">
        <f>IFERROR(VLOOKUP(Q162,DAY!$A$2:$E$1096,3,0),0)</f>
        <v>0</v>
      </c>
      <c r="R34" s="35">
        <f>IFERROR(VLOOKUP(R162,DAY!$A$2:$E$1096,3,0),0)</f>
        <v>0</v>
      </c>
      <c r="S34" s="35">
        <f>IFERROR(VLOOKUP(S162,DAY!$A$2:$E$1096,3,0),0)</f>
        <v>0</v>
      </c>
      <c r="T34" s="35">
        <f>IFERROR(VLOOKUP(T162,DAY!$A$2:$E$1096,3,0),0)</f>
        <v>0</v>
      </c>
      <c r="U34" s="35">
        <f>IFERROR(VLOOKUP(U162,DAY!$A$2:$E$1096,3,0),0)</f>
        <v>0</v>
      </c>
      <c r="V34" s="35">
        <f>IFERROR(VLOOKUP(V162,DAY!$A$2:$E$1096,3,0),0)</f>
        <v>0</v>
      </c>
      <c r="W34" s="35">
        <f>IFERROR(VLOOKUP(W162,DAY!$A$2:$E$1096,3,0),0)</f>
        <v>0</v>
      </c>
      <c r="X34" s="35">
        <f>IFERROR(VLOOKUP(X162,DAY!$A$2:$E$1096,3,0),0)</f>
        <v>0</v>
      </c>
      <c r="Y34" s="35">
        <f>IFERROR(VLOOKUP(Y162,DAY!$A$2:$E$1096,3,0),0)</f>
        <v>0</v>
      </c>
      <c r="Z34" s="35">
        <f>IFERROR(VLOOKUP(Z162,DAY!$A$2:$E$1096,3,0),0)</f>
        <v>0</v>
      </c>
      <c r="AA34" s="35">
        <f>IFERROR(VLOOKUP(AA162,DAY!$A$2:$E$1096,3,0),0)</f>
        <v>0</v>
      </c>
      <c r="AB34" s="35">
        <f>IFERROR(VLOOKUP(AB162,DAY!$A$2:$E$1096,3,0),0)</f>
        <v>0</v>
      </c>
      <c r="AC34" s="35">
        <f>IFERROR(VLOOKUP(AC162,DAY!$A$2:$E$1096,3,0),0)</f>
        <v>0</v>
      </c>
      <c r="AD34" s="36">
        <f>IFERROR(VLOOKUP(AD162,DAY!$A$2:$E$1096,3,0),0)</f>
        <v>0</v>
      </c>
      <c r="AE34" s="334"/>
      <c r="AF34" s="336"/>
      <c r="AG34" s="352"/>
      <c r="AH34" s="334"/>
      <c r="AI34" s="339"/>
      <c r="AJ34" s="352"/>
      <c r="AM34" s="33"/>
      <c r="AN34" s="33"/>
      <c r="AQ34" s="34">
        <f>IFERROR(VLOOKUP(AQ163,DAY!$A$2:$E$744,2,0),0)</f>
        <v>0</v>
      </c>
    </row>
    <row r="35" spans="1:52" ht="27.75" customHeight="1" x14ac:dyDescent="0.4">
      <c r="A35" s="334"/>
      <c r="B35" s="38" t="s">
        <v>2</v>
      </c>
      <c r="C35" s="38">
        <f>IFERROR(VLOOKUP(C162,DAY!$A$2:$E$1096,4,0),0)</f>
        <v>0</v>
      </c>
      <c r="D35" s="38">
        <f>IFERROR(VLOOKUP(D162,DAY!$A$2:$E$1096,4,0),0)</f>
        <v>0</v>
      </c>
      <c r="E35" s="38">
        <f>IFERROR(VLOOKUP(E162,DAY!$A$2:$E$1096,4,0),0)</f>
        <v>0</v>
      </c>
      <c r="F35" s="38">
        <f>IFERROR(VLOOKUP(F162,DAY!$A$2:$E$1096,4,0),0)</f>
        <v>0</v>
      </c>
      <c r="G35" s="38">
        <f>IFERROR(VLOOKUP(G162,DAY!$A$2:$E$1096,4,0),0)</f>
        <v>0</v>
      </c>
      <c r="H35" s="38">
        <f>IFERROR(VLOOKUP(H162,DAY!$A$2:$E$1096,4,0),0)</f>
        <v>0</v>
      </c>
      <c r="I35" s="38">
        <f>IFERROR(VLOOKUP(I162,DAY!$A$2:$E$1096,4,0),0)</f>
        <v>0</v>
      </c>
      <c r="J35" s="38">
        <f>IFERROR(VLOOKUP(J162,DAY!$A$2:$E$1096,4,0),0)</f>
        <v>0</v>
      </c>
      <c r="K35" s="38">
        <f>IFERROR(VLOOKUP(K162,DAY!$A$2:$E$1096,4,0),0)</f>
        <v>0</v>
      </c>
      <c r="L35" s="38">
        <f>IFERROR(VLOOKUP(L162,DAY!$A$2:$E$1096,4,0),0)</f>
        <v>0</v>
      </c>
      <c r="M35" s="38">
        <f>IFERROR(VLOOKUP(M162,DAY!$A$2:$E$1096,4,0),0)</f>
        <v>0</v>
      </c>
      <c r="N35" s="38">
        <f>IFERROR(VLOOKUP(N162,DAY!$A$2:$E$1096,4,0),0)</f>
        <v>0</v>
      </c>
      <c r="O35" s="38">
        <f>IFERROR(VLOOKUP(O162,DAY!$A$2:$E$1096,4,0),0)</f>
        <v>0</v>
      </c>
      <c r="P35" s="38">
        <f>IFERROR(VLOOKUP(P162,DAY!$A$2:$E$1096,4,0),0)</f>
        <v>0</v>
      </c>
      <c r="Q35" s="38">
        <f>IFERROR(VLOOKUP(Q162,DAY!$A$2:$E$1096,4,0),0)</f>
        <v>0</v>
      </c>
      <c r="R35" s="38">
        <f>IFERROR(VLOOKUP(R162,DAY!$A$2:$E$1096,4,0),0)</f>
        <v>0</v>
      </c>
      <c r="S35" s="38">
        <f>IFERROR(VLOOKUP(S162,DAY!$A$2:$E$1096,4,0),0)</f>
        <v>0</v>
      </c>
      <c r="T35" s="38">
        <f>IFERROR(VLOOKUP(T162,DAY!$A$2:$E$1096,4,0),0)</f>
        <v>0</v>
      </c>
      <c r="U35" s="38">
        <f>IFERROR(VLOOKUP(U162,DAY!$A$2:$E$1096,4,0),0)</f>
        <v>0</v>
      </c>
      <c r="V35" s="38">
        <f>IFERROR(VLOOKUP(V162,DAY!$A$2:$E$1096,4,0),0)</f>
        <v>0</v>
      </c>
      <c r="W35" s="38">
        <f>IFERROR(VLOOKUP(W162,DAY!$A$2:$E$1096,4,0),0)</f>
        <v>0</v>
      </c>
      <c r="X35" s="38">
        <f>IFERROR(VLOOKUP(X162,DAY!$A$2:$E$1096,4,0),0)</f>
        <v>0</v>
      </c>
      <c r="Y35" s="38">
        <f>IFERROR(VLOOKUP(Y162,DAY!$A$2:$E$1096,4,0),0)</f>
        <v>0</v>
      </c>
      <c r="Z35" s="38">
        <f>IFERROR(VLOOKUP(Z162,DAY!$A$2:$E$1096,4,0),0)</f>
        <v>0</v>
      </c>
      <c r="AA35" s="38">
        <f>IFERROR(VLOOKUP(AA162,DAY!$A$2:$E$1096,4,0),0)</f>
        <v>0</v>
      </c>
      <c r="AB35" s="38">
        <f>IFERROR(VLOOKUP(AB162,DAY!$A$2:$E$1096,4,0),0)</f>
        <v>0</v>
      </c>
      <c r="AC35" s="38">
        <f>IFERROR(VLOOKUP(AC162,DAY!$A$2:$E$1096,4,0),0)</f>
        <v>0</v>
      </c>
      <c r="AD35" s="38">
        <f>IFERROR(VLOOKUP(AD162,DAY!$A$2:$E$1096,4,0),0)</f>
        <v>0</v>
      </c>
      <c r="AE35" s="334"/>
      <c r="AF35" s="336"/>
      <c r="AG35" s="352"/>
      <c r="AH35" s="334"/>
      <c r="AI35" s="339"/>
      <c r="AJ35" s="352"/>
      <c r="AM35" s="33"/>
      <c r="AN35" s="33"/>
      <c r="AQ35" s="37">
        <f>IFERROR(VLOOKUP(AQ163,DAY!$A$2:$E$744,3,0),0)</f>
        <v>0</v>
      </c>
    </row>
    <row r="36" spans="1:52" ht="88.5" customHeight="1" x14ac:dyDescent="0.4">
      <c r="A36" s="334"/>
      <c r="B36" s="39" t="s">
        <v>3</v>
      </c>
      <c r="C36" s="39">
        <f>IFERROR(VLOOKUP(C162,DAY!$A$2:$E$1096,5,0),0)</f>
        <v>0</v>
      </c>
      <c r="D36" s="39">
        <f>IFERROR(VLOOKUP(D162,DAY!$A$2:$E$1096,5,0),0)</f>
        <v>0</v>
      </c>
      <c r="E36" s="39">
        <f>IFERROR(VLOOKUP(E162,DAY!$A$2:$E$1096,5,0),0)</f>
        <v>0</v>
      </c>
      <c r="F36" s="39">
        <f>IFERROR(VLOOKUP(F162,DAY!$A$2:$E$1096,5,0),0)</f>
        <v>0</v>
      </c>
      <c r="G36" s="39">
        <f>IFERROR(VLOOKUP(G162,DAY!$A$2:$E$1096,5,0),0)</f>
        <v>0</v>
      </c>
      <c r="H36" s="39">
        <f>IFERROR(VLOOKUP(H162,DAY!$A$2:$E$1096,5,0),0)</f>
        <v>0</v>
      </c>
      <c r="I36" s="39">
        <f>IFERROR(VLOOKUP(I162,DAY!$A$2:$E$1096,5,0),0)</f>
        <v>0</v>
      </c>
      <c r="J36" s="39">
        <f>IFERROR(VLOOKUP(J162,DAY!$A$2:$E$1096,5,0),0)</f>
        <v>0</v>
      </c>
      <c r="K36" s="39">
        <f>IFERROR(VLOOKUP(K162,DAY!$A$2:$E$1096,5,0),0)</f>
        <v>0</v>
      </c>
      <c r="L36" s="39">
        <f>IFERROR(VLOOKUP(L162,DAY!$A$2:$E$1096,5,0),0)</f>
        <v>0</v>
      </c>
      <c r="M36" s="39">
        <f>IFERROR(VLOOKUP(M162,DAY!$A$2:$E$1096,5,0),0)</f>
        <v>0</v>
      </c>
      <c r="N36" s="39">
        <f>IFERROR(VLOOKUP(N162,DAY!$A$2:$E$1096,5,0),0)</f>
        <v>0</v>
      </c>
      <c r="O36" s="39">
        <f>IFERROR(VLOOKUP(O162,DAY!$A$2:$E$1096,5,0),0)</f>
        <v>0</v>
      </c>
      <c r="P36" s="39">
        <f>IFERROR(VLOOKUP(P162,DAY!$A$2:$E$1096,5,0),0)</f>
        <v>0</v>
      </c>
      <c r="Q36" s="39">
        <f>IFERROR(VLOOKUP(Q162,DAY!$A$2:$E$1096,5,0),0)</f>
        <v>0</v>
      </c>
      <c r="R36" s="39">
        <f>IFERROR(VLOOKUP(R162,DAY!$A$2:$E$1096,5,0),0)</f>
        <v>0</v>
      </c>
      <c r="S36" s="39">
        <f>IFERROR(VLOOKUP(S162,DAY!$A$2:$E$1096,5,0),0)</f>
        <v>0</v>
      </c>
      <c r="T36" s="39">
        <f>IFERROR(VLOOKUP(T162,DAY!$A$2:$E$1096,5,0),0)</f>
        <v>0</v>
      </c>
      <c r="U36" s="39">
        <f>IFERROR(VLOOKUP(U162,DAY!$A$2:$E$1096,5,0),0)</f>
        <v>0</v>
      </c>
      <c r="V36" s="39">
        <f>IFERROR(VLOOKUP(V162,DAY!$A$2:$E$1096,5,0),0)</f>
        <v>0</v>
      </c>
      <c r="W36" s="39">
        <f>IFERROR(VLOOKUP(W162,DAY!$A$2:$E$1096,5,0),0)</f>
        <v>0</v>
      </c>
      <c r="X36" s="39">
        <f>IFERROR(VLOOKUP(X162,DAY!$A$2:$E$1096,5,0),0)</f>
        <v>0</v>
      </c>
      <c r="Y36" s="39">
        <f>IFERROR(VLOOKUP(Y162,DAY!$A$2:$E$1096,5,0),0)</f>
        <v>0</v>
      </c>
      <c r="Z36" s="39">
        <f>IFERROR(VLOOKUP(Z162,DAY!$A$2:$E$1096,5,0),0)</f>
        <v>0</v>
      </c>
      <c r="AA36" s="39">
        <f>IFERROR(VLOOKUP(AA162,DAY!$A$2:$E$1096,5,0),0)</f>
        <v>0</v>
      </c>
      <c r="AB36" s="39">
        <f>IFERROR(VLOOKUP(AB162,DAY!$A$2:$E$1096,5,0),0)</f>
        <v>0</v>
      </c>
      <c r="AC36" s="39">
        <f>IFERROR(VLOOKUP(AC162,DAY!$A$2:$E$1096,5,0),0)</f>
        <v>0</v>
      </c>
      <c r="AD36" s="39">
        <f>IFERROR(VLOOKUP(AD162,DAY!$A$2:$E$1096,5,0),0)</f>
        <v>0</v>
      </c>
      <c r="AE36" s="334"/>
      <c r="AF36" s="336"/>
      <c r="AG36" s="353"/>
      <c r="AH36" s="334"/>
      <c r="AI36" s="339"/>
      <c r="AJ36" s="353"/>
      <c r="AM36" s="41"/>
      <c r="AN36" s="41"/>
      <c r="AQ36" s="37">
        <f>IFERROR(VLOOKUP(AQ163,DAY!$A$2:$E$744,4,0),0)</f>
        <v>0</v>
      </c>
    </row>
    <row r="37" spans="1:52" ht="27.75" customHeight="1" x14ac:dyDescent="0.4">
      <c r="A37" s="334"/>
      <c r="B37" s="37" t="s">
        <v>4</v>
      </c>
      <c r="C37" s="84" t="s">
        <v>87</v>
      </c>
      <c r="D37" s="84" t="s">
        <v>87</v>
      </c>
      <c r="E37" s="84" t="s">
        <v>87</v>
      </c>
      <c r="F37" s="84" t="s">
        <v>87</v>
      </c>
      <c r="G37" s="84" t="s">
        <v>19</v>
      </c>
      <c r="H37" s="84" t="s">
        <v>19</v>
      </c>
      <c r="I37" s="84" t="s">
        <v>19</v>
      </c>
      <c r="J37" s="84" t="s">
        <v>87</v>
      </c>
      <c r="K37" s="84" t="s">
        <v>87</v>
      </c>
      <c r="L37" s="84" t="s">
        <v>87</v>
      </c>
      <c r="M37" s="84" t="s">
        <v>87</v>
      </c>
      <c r="N37" s="84" t="s">
        <v>87</v>
      </c>
      <c r="O37" s="84" t="s">
        <v>19</v>
      </c>
      <c r="P37" s="84" t="s">
        <v>19</v>
      </c>
      <c r="Q37" s="84" t="s">
        <v>87</v>
      </c>
      <c r="R37" s="84" t="s">
        <v>87</v>
      </c>
      <c r="S37" s="84" t="s">
        <v>87</v>
      </c>
      <c r="T37" s="84" t="s">
        <v>87</v>
      </c>
      <c r="U37" s="84" t="s">
        <v>87</v>
      </c>
      <c r="V37" s="84" t="s">
        <v>19</v>
      </c>
      <c r="W37" s="84" t="s">
        <v>19</v>
      </c>
      <c r="X37" s="84" t="s">
        <v>87</v>
      </c>
      <c r="Y37" s="84" t="s">
        <v>87</v>
      </c>
      <c r="Z37" s="84" t="s">
        <v>87</v>
      </c>
      <c r="AA37" s="84" t="s">
        <v>87</v>
      </c>
      <c r="AB37" s="84" t="s">
        <v>87</v>
      </c>
      <c r="AC37" s="84" t="s">
        <v>19</v>
      </c>
      <c r="AD37" s="84" t="s">
        <v>19</v>
      </c>
      <c r="AE37" s="44">
        <f>IF(COUNT(C37:AD37)=0,+(COUNTIF(C37:AD37,"作業"))+(COUNTIF(C37:AD37,"休日")),"")</f>
        <v>28</v>
      </c>
      <c r="AF37" s="98">
        <f>IF(+COUNT(C37:AD37)=0,(COUNTIF(C37:AD37,"休日")),"")</f>
        <v>9</v>
      </c>
      <c r="AG37" s="354" t="str">
        <f>IFERROR(IF(AND(AE37&lt;=6,AE37&gt;=1),$F$149,IF(AM38&gt;0.284,$F$147,$F$148)),0)</f>
        <v>クリア</v>
      </c>
      <c r="AH37" s="44">
        <f>IF(COUNT(C38:AD38)=0,+(COUNTIF(C38:AD38,"作業"))+(COUNTIF(C38:AD38,"休日")),"")</f>
        <v>28</v>
      </c>
      <c r="AI37" s="61">
        <f>IF(COUNT(C38:AD38)=0,(COUNTIF(C38:AD38,"休日")),"")</f>
        <v>9</v>
      </c>
      <c r="AJ37" s="354" t="str">
        <f>IFERROR(IF(AND(AH37&lt;=6,AH37&gt;=1),$F$149,IF(AN38&gt;0.284,$F$145,$F$146)),0)</f>
        <v>達成</v>
      </c>
      <c r="AL37" s="40"/>
      <c r="AM37" s="33"/>
      <c r="AN37" s="33"/>
      <c r="AO37" s="40"/>
      <c r="AP37" s="40"/>
      <c r="AQ37" s="39">
        <f>IFERROR(VLOOKUP(AQ163,DAY!$A$2:$E$744,5,0),0)</f>
        <v>0</v>
      </c>
      <c r="AR37" s="42"/>
      <c r="AS37" s="42"/>
      <c r="AT37" s="42"/>
      <c r="AU37" s="42"/>
      <c r="AV37" s="42"/>
      <c r="AW37" s="42"/>
      <c r="AX37" s="42"/>
      <c r="AY37" s="42"/>
      <c r="AZ37" s="42"/>
    </row>
    <row r="38" spans="1:52" ht="27.75" customHeight="1" thickBot="1" x14ac:dyDescent="0.45">
      <c r="A38" s="363"/>
      <c r="B38" s="27" t="s">
        <v>5</v>
      </c>
      <c r="C38" s="85" t="s">
        <v>87</v>
      </c>
      <c r="D38" s="85" t="s">
        <v>87</v>
      </c>
      <c r="E38" s="85" t="s">
        <v>87</v>
      </c>
      <c r="F38" s="85" t="s">
        <v>87</v>
      </c>
      <c r="G38" s="85" t="s">
        <v>19</v>
      </c>
      <c r="H38" s="85" t="s">
        <v>19</v>
      </c>
      <c r="I38" s="85" t="s">
        <v>19</v>
      </c>
      <c r="J38" s="85" t="s">
        <v>87</v>
      </c>
      <c r="K38" s="85" t="s">
        <v>87</v>
      </c>
      <c r="L38" s="85" t="s">
        <v>87</v>
      </c>
      <c r="M38" s="85" t="s">
        <v>87</v>
      </c>
      <c r="N38" s="85" t="s">
        <v>87</v>
      </c>
      <c r="O38" s="85" t="s">
        <v>19</v>
      </c>
      <c r="P38" s="85" t="s">
        <v>19</v>
      </c>
      <c r="Q38" s="85" t="s">
        <v>87</v>
      </c>
      <c r="R38" s="85" t="s">
        <v>87</v>
      </c>
      <c r="S38" s="85" t="s">
        <v>87</v>
      </c>
      <c r="T38" s="85" t="s">
        <v>87</v>
      </c>
      <c r="U38" s="85" t="s">
        <v>87</v>
      </c>
      <c r="V38" s="85" t="s">
        <v>19</v>
      </c>
      <c r="W38" s="85" t="s">
        <v>19</v>
      </c>
      <c r="X38" s="85" t="s">
        <v>87</v>
      </c>
      <c r="Y38" s="85" t="s">
        <v>87</v>
      </c>
      <c r="Z38" s="85" t="s">
        <v>87</v>
      </c>
      <c r="AA38" s="85" t="s">
        <v>87</v>
      </c>
      <c r="AB38" s="85" t="s">
        <v>87</v>
      </c>
      <c r="AC38" s="85" t="s">
        <v>19</v>
      </c>
      <c r="AD38" s="85" t="s">
        <v>19</v>
      </c>
      <c r="AE38" s="330">
        <f>IFERROR(AM38,0)</f>
        <v>0.32100000000000001</v>
      </c>
      <c r="AF38" s="331"/>
      <c r="AG38" s="355"/>
      <c r="AH38" s="330">
        <f>IFERROR(AN38,0)</f>
        <v>0.32100000000000001</v>
      </c>
      <c r="AI38" s="332"/>
      <c r="AJ38" s="355"/>
      <c r="AM38" s="46">
        <f>ROUND(AF37/AE37,3)</f>
        <v>0.32100000000000001</v>
      </c>
      <c r="AN38" s="47">
        <f>ROUND(AI37/AH37,3)</f>
        <v>0.32100000000000001</v>
      </c>
      <c r="AQ38" s="43">
        <f>IFERROR(VLOOKUP(AQ163,DAY!$A$2:$E$744,6,0),0)</f>
        <v>0</v>
      </c>
    </row>
    <row r="39" spans="1:52" s="42" customFormat="1" ht="27.75" customHeight="1" thickBot="1" x14ac:dyDescent="0.45">
      <c r="A39" s="337" t="s">
        <v>66</v>
      </c>
      <c r="B39" s="48" t="s">
        <v>0</v>
      </c>
      <c r="C39" s="48">
        <f>IFERROR(VLOOKUP(C163,DAY!$A$2:$E$1096,2,0),0)</f>
        <v>0</v>
      </c>
      <c r="D39" s="48">
        <f>IFERROR(VLOOKUP(D163,DAY!$A$2:$E$744,2,0),0)</f>
        <v>0</v>
      </c>
      <c r="E39" s="48">
        <f>IFERROR(VLOOKUP(E163,DAY!$A$2:$E$744,2,0),0)</f>
        <v>0</v>
      </c>
      <c r="F39" s="48">
        <f>IFERROR(VLOOKUP(F163,DAY!$A$2:$E$744,2,0),0)</f>
        <v>0</v>
      </c>
      <c r="G39" s="48">
        <f>IFERROR(VLOOKUP(G163,DAY!$A$2:$E$744,2,0),0)</f>
        <v>0</v>
      </c>
      <c r="H39" s="48">
        <f>IFERROR(VLOOKUP(H163,DAY!$A$2:$E$744,2,0),0)</f>
        <v>0</v>
      </c>
      <c r="I39" s="48">
        <f>IFERROR(VLOOKUP(I163,DAY!$A$2:$E$744,2,0),0)</f>
        <v>0</v>
      </c>
      <c r="J39" s="48">
        <f>IFERROR(VLOOKUP(J163,DAY!$A$2:$E$744,2,0),0)</f>
        <v>0</v>
      </c>
      <c r="K39" s="48">
        <f>IFERROR(VLOOKUP(K163,DAY!$A$2:$E$744,2,0),0)</f>
        <v>0</v>
      </c>
      <c r="L39" s="48">
        <f>IFERROR(VLOOKUP(L163,DAY!$A$2:$E$744,2,0),0)</f>
        <v>0</v>
      </c>
      <c r="M39" s="48">
        <f>IFERROR(VLOOKUP(M163,DAY!$A$2:$E$744,2,0),0)</f>
        <v>0</v>
      </c>
      <c r="N39" s="48">
        <f>IFERROR(VLOOKUP(N163,DAY!$A$2:$E$744,2,0),0)</f>
        <v>0</v>
      </c>
      <c r="O39" s="48">
        <f>IFERROR(VLOOKUP(O163,DAY!$A$2:$E$744,2,0),0)</f>
        <v>0</v>
      </c>
      <c r="P39" s="48">
        <f>IFERROR(VLOOKUP(P163,DAY!$A$2:$E$744,2,0),0)</f>
        <v>0</v>
      </c>
      <c r="Q39" s="48">
        <f>IFERROR(VLOOKUP(Q163,DAY!$A$2:$E$744,2,0),0)</f>
        <v>0</v>
      </c>
      <c r="R39" s="48">
        <f>IFERROR(VLOOKUP(R163,DAY!$A$2:$E$744,2,0),0)</f>
        <v>0</v>
      </c>
      <c r="S39" s="48">
        <f>IFERROR(VLOOKUP(S163,DAY!$A$2:$E$744,2,0),0)</f>
        <v>0</v>
      </c>
      <c r="T39" s="48">
        <f>IFERROR(VLOOKUP(T163,DAY!$A$2:$E$744,2,0),0)</f>
        <v>0</v>
      </c>
      <c r="U39" s="48">
        <f>IFERROR(VLOOKUP(U163,DAY!$A$2:$E$744,2,0),0)</f>
        <v>0</v>
      </c>
      <c r="V39" s="48">
        <f>IFERROR(VLOOKUP(V163,DAY!$A$2:$E$744,2,0),0)</f>
        <v>0</v>
      </c>
      <c r="W39" s="48">
        <f>IFERROR(VLOOKUP(W163,DAY!$A$2:$E$744,2,0),0)</f>
        <v>0</v>
      </c>
      <c r="X39" s="48">
        <f>IFERROR(VLOOKUP(X163,DAY!$A$2:$E$744,2,0),0)</f>
        <v>0</v>
      </c>
      <c r="Y39" s="48">
        <f>IFERROR(VLOOKUP(Y163,DAY!$A$2:$E$744,2,0),0)</f>
        <v>0</v>
      </c>
      <c r="Z39" s="48">
        <f>IFERROR(VLOOKUP(Z163,DAY!$A$2:$E$744,2,0),0)</f>
        <v>0</v>
      </c>
      <c r="AA39" s="48">
        <f>IFERROR(VLOOKUP(AA163,DAY!$A$2:$E$744,2,0),0)</f>
        <v>0</v>
      </c>
      <c r="AB39" s="48">
        <f>IFERROR(VLOOKUP(AB163,DAY!$A$2:$E$744,2,0),0)</f>
        <v>0</v>
      </c>
      <c r="AC39" s="48">
        <f>IFERROR(VLOOKUP(AC163,DAY!$A$2:$E$744,2,0),0)</f>
        <v>0</v>
      </c>
      <c r="AD39" s="48">
        <f>IFERROR(VLOOKUP(AD163,DAY!$A$2:$E$744,2,0),0)</f>
        <v>0</v>
      </c>
      <c r="AE39" s="333" t="s">
        <v>11</v>
      </c>
      <c r="AF39" s="335" t="s">
        <v>12</v>
      </c>
      <c r="AG39" s="352" t="s">
        <v>84</v>
      </c>
      <c r="AH39" s="337" t="s">
        <v>11</v>
      </c>
      <c r="AI39" s="338" t="s">
        <v>13</v>
      </c>
      <c r="AJ39" s="352" t="s">
        <v>84</v>
      </c>
      <c r="AK39" s="40"/>
      <c r="AL39" s="20"/>
      <c r="AM39" s="33"/>
      <c r="AN39" s="33"/>
      <c r="AO39" s="20"/>
      <c r="AP39" s="20"/>
      <c r="AQ39" s="45">
        <f>IFERROR(VLOOKUP(AQ163,DAY!$A$2:$E$744,7,0),0)</f>
        <v>0</v>
      </c>
      <c r="AR39" s="21"/>
      <c r="AS39" s="21"/>
      <c r="AT39" s="21"/>
      <c r="AU39" s="21"/>
      <c r="AV39" s="21"/>
      <c r="AW39" s="21"/>
      <c r="AX39" s="21"/>
      <c r="AY39" s="21"/>
      <c r="AZ39" s="21"/>
    </row>
    <row r="40" spans="1:52" ht="27.75" customHeight="1" x14ac:dyDescent="0.4">
      <c r="A40" s="334"/>
      <c r="B40" s="35" t="s">
        <v>1</v>
      </c>
      <c r="C40" s="35">
        <f>IFERROR(VLOOKUP(C163,DAY!$A$2:$E$1096,3,0),0)</f>
        <v>0</v>
      </c>
      <c r="D40" s="35">
        <f>IFERROR(VLOOKUP(D163,DAY!$A$2:$E$744,3,0),0)</f>
        <v>0</v>
      </c>
      <c r="E40" s="35">
        <f>IFERROR(VLOOKUP(E163,DAY!$A$2:$E$744,3,0),0)</f>
        <v>0</v>
      </c>
      <c r="F40" s="35">
        <f>IFERROR(VLOOKUP(F163,DAY!$A$2:$E$744,3,0),0)</f>
        <v>0</v>
      </c>
      <c r="G40" s="35">
        <f>IFERROR(VLOOKUP(G163,DAY!$A$2:$E$744,3,0),0)</f>
        <v>0</v>
      </c>
      <c r="H40" s="35">
        <f>IFERROR(VLOOKUP(H163,DAY!$A$2:$E$744,3,0),0)</f>
        <v>0</v>
      </c>
      <c r="I40" s="35">
        <f>IFERROR(VLOOKUP(I163,DAY!$A$2:$E$744,3,0),0)</f>
        <v>0</v>
      </c>
      <c r="J40" s="35">
        <f>IFERROR(VLOOKUP(J163,DAY!$A$2:$E$744,3,0),0)</f>
        <v>0</v>
      </c>
      <c r="K40" s="35">
        <f>IFERROR(VLOOKUP(K163,DAY!$A$2:$E$744,3,0),0)</f>
        <v>0</v>
      </c>
      <c r="L40" s="35">
        <f>IFERROR(VLOOKUP(L163,DAY!$A$2:$E$744,3,0),0)</f>
        <v>0</v>
      </c>
      <c r="M40" s="35">
        <f>IFERROR(VLOOKUP(M163,DAY!$A$2:$E$744,3,0),0)</f>
        <v>0</v>
      </c>
      <c r="N40" s="35">
        <f>IFERROR(VLOOKUP(N163,DAY!$A$2:$E$744,3,0),0)</f>
        <v>0</v>
      </c>
      <c r="O40" s="35">
        <f>IFERROR(VLOOKUP(O163,DAY!$A$2:$E$744,3,0),0)</f>
        <v>0</v>
      </c>
      <c r="P40" s="35">
        <f>IFERROR(VLOOKUP(P163,DAY!$A$2:$E$744,3,0),0)</f>
        <v>0</v>
      </c>
      <c r="Q40" s="35">
        <f>IFERROR(VLOOKUP(Q163,DAY!$A$2:$E$744,3,0),0)</f>
        <v>0</v>
      </c>
      <c r="R40" s="35">
        <f>IFERROR(VLOOKUP(R163,DAY!$A$2:$E$744,3,0),0)</f>
        <v>0</v>
      </c>
      <c r="S40" s="35">
        <f>IFERROR(VLOOKUP(S163,DAY!$A$2:$E$744,3,0),0)</f>
        <v>0</v>
      </c>
      <c r="T40" s="35">
        <f>IFERROR(VLOOKUP(T163,DAY!$A$2:$E$744,3,0),0)</f>
        <v>0</v>
      </c>
      <c r="U40" s="35">
        <f>IFERROR(VLOOKUP(U163,DAY!$A$2:$E$744,3,0),0)</f>
        <v>0</v>
      </c>
      <c r="V40" s="35">
        <f>IFERROR(VLOOKUP(V163,DAY!$A$2:$E$744,3,0),0)</f>
        <v>0</v>
      </c>
      <c r="W40" s="35">
        <f>IFERROR(VLOOKUP(W163,DAY!$A$2:$E$744,3,0),0)</f>
        <v>0</v>
      </c>
      <c r="X40" s="35">
        <f>IFERROR(VLOOKUP(X163,DAY!$A$2:$E$744,3,0),0)</f>
        <v>0</v>
      </c>
      <c r="Y40" s="35">
        <f>IFERROR(VLOOKUP(Y163,DAY!$A$2:$E$744,3,0),0)</f>
        <v>0</v>
      </c>
      <c r="Z40" s="35">
        <f>IFERROR(VLOOKUP(Z163,DAY!$A$2:$E$744,3,0),0)</f>
        <v>0</v>
      </c>
      <c r="AA40" s="35">
        <f>IFERROR(VLOOKUP(AA163,DAY!$A$2:$E$744,3,0),0)</f>
        <v>0</v>
      </c>
      <c r="AB40" s="35">
        <f>IFERROR(VLOOKUP(AB163,DAY!$A$2:$E$744,3,0),0)</f>
        <v>0</v>
      </c>
      <c r="AC40" s="35">
        <f>IFERROR(VLOOKUP(AC163,DAY!$A$2:$E$744,3,0),0)</f>
        <v>0</v>
      </c>
      <c r="AD40" s="36">
        <f>IFERROR(VLOOKUP(AD163,DAY!$A$2:$E$744,3,0),0)</f>
        <v>0</v>
      </c>
      <c r="AE40" s="334"/>
      <c r="AF40" s="336"/>
      <c r="AG40" s="352"/>
      <c r="AH40" s="334"/>
      <c r="AI40" s="339"/>
      <c r="AJ40" s="352"/>
      <c r="AM40" s="33"/>
      <c r="AN40" s="33"/>
      <c r="AQ40" s="38">
        <f>IFERROR(VLOOKUP(AQ164,DAY!$A$2:$E$744,2,0),0)</f>
        <v>0</v>
      </c>
    </row>
    <row r="41" spans="1:52" ht="27.75" customHeight="1" x14ac:dyDescent="0.4">
      <c r="A41" s="334"/>
      <c r="B41" s="38" t="s">
        <v>2</v>
      </c>
      <c r="C41" s="38">
        <f>IFERROR(VLOOKUP(C163,DAY!$A$2:$E$1096,4,0),0)</f>
        <v>0</v>
      </c>
      <c r="D41" s="38">
        <f>IFERROR(VLOOKUP(D163,DAY!$A$2:$E$1096,4,0),0)</f>
        <v>0</v>
      </c>
      <c r="E41" s="38">
        <f>IFERROR(VLOOKUP(E163,DAY!$A$2:$E$1096,4,0),0)</f>
        <v>0</v>
      </c>
      <c r="F41" s="38">
        <f>IFERROR(VLOOKUP(F163,DAY!$A$2:$E$1096,4,0),0)</f>
        <v>0</v>
      </c>
      <c r="G41" s="38">
        <f>IFERROR(VLOOKUP(G163,DAY!$A$2:$E$1096,4,0),0)</f>
        <v>0</v>
      </c>
      <c r="H41" s="38">
        <f>IFERROR(VLOOKUP(H163,DAY!$A$2:$E$1096,4,0),0)</f>
        <v>0</v>
      </c>
      <c r="I41" s="38">
        <f>IFERROR(VLOOKUP(I163,DAY!$A$2:$E$1096,4,0),0)</f>
        <v>0</v>
      </c>
      <c r="J41" s="38">
        <f>IFERROR(VLOOKUP(J163,DAY!$A$2:$E$1096,4,0),0)</f>
        <v>0</v>
      </c>
      <c r="K41" s="38">
        <f>IFERROR(VLOOKUP(K163,DAY!$A$2:$E$1096,4,0),0)</f>
        <v>0</v>
      </c>
      <c r="L41" s="38">
        <f>IFERROR(VLOOKUP(L163,DAY!$A$2:$E$1096,4,0),0)</f>
        <v>0</v>
      </c>
      <c r="M41" s="38">
        <f>IFERROR(VLOOKUP(M163,DAY!$A$2:$E$1096,4,0),0)</f>
        <v>0</v>
      </c>
      <c r="N41" s="38">
        <f>IFERROR(VLOOKUP(N163,DAY!$A$2:$E$1096,4,0),0)</f>
        <v>0</v>
      </c>
      <c r="O41" s="38">
        <f>IFERROR(VLOOKUP(O163,DAY!$A$2:$E$1096,4,0),0)</f>
        <v>0</v>
      </c>
      <c r="P41" s="38">
        <f>IFERROR(VLOOKUP(P163,DAY!$A$2:$E$1096,4,0),0)</f>
        <v>0</v>
      </c>
      <c r="Q41" s="38">
        <f>IFERROR(VLOOKUP(Q163,DAY!$A$2:$E$1096,4,0),0)</f>
        <v>0</v>
      </c>
      <c r="R41" s="38">
        <f>IFERROR(VLOOKUP(R163,DAY!$A$2:$E$1096,4,0),0)</f>
        <v>0</v>
      </c>
      <c r="S41" s="38">
        <f>IFERROR(VLOOKUP(S163,DAY!$A$2:$E$1096,4,0),0)</f>
        <v>0</v>
      </c>
      <c r="T41" s="38">
        <f>IFERROR(VLOOKUP(T163,DAY!$A$2:$E$1096,4,0),0)</f>
        <v>0</v>
      </c>
      <c r="U41" s="38">
        <f>IFERROR(VLOOKUP(U163,DAY!$A$2:$E$1096,4,0),0)</f>
        <v>0</v>
      </c>
      <c r="V41" s="38">
        <f>IFERROR(VLOOKUP(V163,DAY!$A$2:$E$1096,4,0),0)</f>
        <v>0</v>
      </c>
      <c r="W41" s="38">
        <f>IFERROR(VLOOKUP(W163,DAY!$A$2:$E$1096,4,0),0)</f>
        <v>0</v>
      </c>
      <c r="X41" s="38">
        <f>IFERROR(VLOOKUP(X163,DAY!$A$2:$E$1096,4,0),0)</f>
        <v>0</v>
      </c>
      <c r="Y41" s="38">
        <f>IFERROR(VLOOKUP(Y163,DAY!$A$2:$E$1096,4,0),0)</f>
        <v>0</v>
      </c>
      <c r="Z41" s="38">
        <f>IFERROR(VLOOKUP(Z163,DAY!$A$2:$E$1096,4,0),0)</f>
        <v>0</v>
      </c>
      <c r="AA41" s="38">
        <f>IFERROR(VLOOKUP(AA163,DAY!$A$2:$E$1096,4,0),0)</f>
        <v>0</v>
      </c>
      <c r="AB41" s="38">
        <f>IFERROR(VLOOKUP(AB163,DAY!$A$2:$E$1096,4,0),0)</f>
        <v>0</v>
      </c>
      <c r="AC41" s="38">
        <f>IFERROR(VLOOKUP(AC163,DAY!$A$2:$E$1096,4,0),0)</f>
        <v>0</v>
      </c>
      <c r="AD41" s="38">
        <f>IFERROR(VLOOKUP(AD163,DAY!$A$2:$E$1096,4,0),0)</f>
        <v>0</v>
      </c>
      <c r="AE41" s="334"/>
      <c r="AF41" s="336"/>
      <c r="AG41" s="352"/>
      <c r="AH41" s="334"/>
      <c r="AI41" s="339"/>
      <c r="AJ41" s="352"/>
      <c r="AM41" s="33"/>
      <c r="AN41" s="33"/>
      <c r="AQ41" s="37">
        <f>IFERROR(VLOOKUP(AQ164,DAY!$A$2:$E$744,3,0),0)</f>
        <v>0</v>
      </c>
    </row>
    <row r="42" spans="1:52" ht="88.5" customHeight="1" x14ac:dyDescent="0.4">
      <c r="A42" s="334"/>
      <c r="B42" s="39" t="s">
        <v>3</v>
      </c>
      <c r="C42" s="39">
        <f>IFERROR(VLOOKUP(C163,DAY!$A$2:$E$1096,5,0),0)</f>
        <v>0</v>
      </c>
      <c r="D42" s="39">
        <f>IFERROR(VLOOKUP(D163,DAY!$A$2:$E$1096,5,0),0)</f>
        <v>0</v>
      </c>
      <c r="E42" s="39">
        <f>IFERROR(VLOOKUP(E163,DAY!$A$2:$E$1096,5,0),0)</f>
        <v>0</v>
      </c>
      <c r="F42" s="39">
        <f>IFERROR(VLOOKUP(F163,DAY!$A$2:$E$1096,5,0),0)</f>
        <v>0</v>
      </c>
      <c r="G42" s="39">
        <f>IFERROR(VLOOKUP(G163,DAY!$A$2:$E$1096,5,0),0)</f>
        <v>0</v>
      </c>
      <c r="H42" s="39">
        <f>IFERROR(VLOOKUP(H163,DAY!$A$2:$E$1096,5,0),0)</f>
        <v>0</v>
      </c>
      <c r="I42" s="39">
        <f>IFERROR(VLOOKUP(I163,DAY!$A$2:$E$1096,5,0),0)</f>
        <v>0</v>
      </c>
      <c r="J42" s="39">
        <f>IFERROR(VLOOKUP(J163,DAY!$A$2:$E$1096,5,0),0)</f>
        <v>0</v>
      </c>
      <c r="K42" s="39">
        <f>IFERROR(VLOOKUP(K163,DAY!$A$2:$E$1096,5,0),0)</f>
        <v>0</v>
      </c>
      <c r="L42" s="39">
        <f>IFERROR(VLOOKUP(L163,DAY!$A$2:$E$1096,5,0),0)</f>
        <v>0</v>
      </c>
      <c r="M42" s="39">
        <f>IFERROR(VLOOKUP(M163,DAY!$A$2:$E$1096,5,0),0)</f>
        <v>0</v>
      </c>
      <c r="N42" s="39">
        <f>IFERROR(VLOOKUP(N163,DAY!$A$2:$E$1096,5,0),0)</f>
        <v>0</v>
      </c>
      <c r="O42" s="39">
        <f>IFERROR(VLOOKUP(O163,DAY!$A$2:$E$1096,5,0),0)</f>
        <v>0</v>
      </c>
      <c r="P42" s="39">
        <f>IFERROR(VLOOKUP(P163,DAY!$A$2:$E$1096,5,0),0)</f>
        <v>0</v>
      </c>
      <c r="Q42" s="39">
        <f>IFERROR(VLOOKUP(Q163,DAY!$A$2:$E$1096,5,0),0)</f>
        <v>0</v>
      </c>
      <c r="R42" s="39">
        <f>IFERROR(VLOOKUP(R163,DAY!$A$2:$E$1096,5,0),0)</f>
        <v>0</v>
      </c>
      <c r="S42" s="39">
        <f>IFERROR(VLOOKUP(S163,DAY!$A$2:$E$1096,5,0),0)</f>
        <v>0</v>
      </c>
      <c r="T42" s="39">
        <f>IFERROR(VLOOKUP(T163,DAY!$A$2:$E$1096,5,0),0)</f>
        <v>0</v>
      </c>
      <c r="U42" s="39">
        <f>IFERROR(VLOOKUP(U163,DAY!$A$2:$E$1096,5,0),0)</f>
        <v>0</v>
      </c>
      <c r="V42" s="39">
        <f>IFERROR(VLOOKUP(V163,DAY!$A$2:$E$1096,5,0),0)</f>
        <v>0</v>
      </c>
      <c r="W42" s="39">
        <f>IFERROR(VLOOKUP(W163,DAY!$A$2:$E$1096,5,0),0)</f>
        <v>0</v>
      </c>
      <c r="X42" s="39">
        <f>IFERROR(VLOOKUP(X163,DAY!$A$2:$E$1096,5,0),0)</f>
        <v>0</v>
      </c>
      <c r="Y42" s="39">
        <f>IFERROR(VLOOKUP(Y163,DAY!$A$2:$E$1096,5,0),0)</f>
        <v>0</v>
      </c>
      <c r="Z42" s="39">
        <f>IFERROR(VLOOKUP(Z163,DAY!$A$2:$E$1096,5,0),0)</f>
        <v>0</v>
      </c>
      <c r="AA42" s="39">
        <f>IFERROR(VLOOKUP(AA163,DAY!$A$2:$E$1096,5,0),0)</f>
        <v>0</v>
      </c>
      <c r="AB42" s="39">
        <f>IFERROR(VLOOKUP(AB163,DAY!$A$2:$E$1096,5,0),0)</f>
        <v>0</v>
      </c>
      <c r="AC42" s="39">
        <f>IFERROR(VLOOKUP(AC163,DAY!$A$2:$E$1096,5,0),0)</f>
        <v>0</v>
      </c>
      <c r="AD42" s="39">
        <f>IFERROR(VLOOKUP(AD163,DAY!$A$2:$E$1096,5,0),0)</f>
        <v>0</v>
      </c>
      <c r="AE42" s="334"/>
      <c r="AF42" s="336"/>
      <c r="AG42" s="353"/>
      <c r="AH42" s="334"/>
      <c r="AI42" s="339"/>
      <c r="AJ42" s="353"/>
      <c r="AM42" s="41"/>
      <c r="AN42" s="41"/>
      <c r="AQ42" s="37">
        <f>IFERROR(VLOOKUP(AQ164,DAY!$A$2:$E$744,4,0),0)</f>
        <v>0</v>
      </c>
    </row>
    <row r="43" spans="1:52" ht="27.75" customHeight="1" x14ac:dyDescent="0.4">
      <c r="A43" s="334"/>
      <c r="B43" s="37" t="s">
        <v>4</v>
      </c>
      <c r="C43" s="84" t="s">
        <v>87</v>
      </c>
      <c r="D43" s="84" t="s">
        <v>87</v>
      </c>
      <c r="E43" s="84" t="s">
        <v>19</v>
      </c>
      <c r="F43" s="84" t="s">
        <v>87</v>
      </c>
      <c r="G43" s="84" t="s">
        <v>87</v>
      </c>
      <c r="H43" s="84" t="s">
        <v>19</v>
      </c>
      <c r="I43" s="84" t="s">
        <v>19</v>
      </c>
      <c r="J43" s="84" t="s">
        <v>87</v>
      </c>
      <c r="K43" s="84" t="s">
        <v>87</v>
      </c>
      <c r="L43" s="84" t="s">
        <v>87</v>
      </c>
      <c r="M43" s="84" t="s">
        <v>87</v>
      </c>
      <c r="N43" s="84" t="s">
        <v>87</v>
      </c>
      <c r="O43" s="84" t="s">
        <v>19</v>
      </c>
      <c r="P43" s="84" t="s">
        <v>19</v>
      </c>
      <c r="Q43" s="84" t="s">
        <v>87</v>
      </c>
      <c r="R43" s="84" t="s">
        <v>87</v>
      </c>
      <c r="S43" s="84" t="s">
        <v>87</v>
      </c>
      <c r="T43" s="84" t="s">
        <v>87</v>
      </c>
      <c r="U43" s="84" t="s">
        <v>87</v>
      </c>
      <c r="V43" s="84" t="s">
        <v>19</v>
      </c>
      <c r="W43" s="84" t="s">
        <v>19</v>
      </c>
      <c r="X43" s="84" t="s">
        <v>87</v>
      </c>
      <c r="Y43" s="84" t="s">
        <v>87</v>
      </c>
      <c r="Z43" s="84" t="s">
        <v>87</v>
      </c>
      <c r="AA43" s="84" t="s">
        <v>87</v>
      </c>
      <c r="AB43" s="84" t="s">
        <v>87</v>
      </c>
      <c r="AC43" s="84" t="s">
        <v>19</v>
      </c>
      <c r="AD43" s="84" t="s">
        <v>19</v>
      </c>
      <c r="AE43" s="44">
        <f>IF(COUNT(C43:AD43)=0,+(COUNTIF(C43:AD43,"作業"))+(COUNTIF(C43:AD43,"休日")),"")</f>
        <v>28</v>
      </c>
      <c r="AF43" s="98">
        <f>IF(+COUNT(C43:AD43)=0,(COUNTIF(C43:AD43,"休日")),"")</f>
        <v>9</v>
      </c>
      <c r="AG43" s="354" t="str">
        <f>IFERROR(IF(AND(AE43&lt;=6,AE43&gt;=1),$F$149,IF(AM44&gt;0.284,$F$147,$F$148)),0)</f>
        <v>クリア</v>
      </c>
      <c r="AH43" s="44">
        <f>IF(COUNT(C44:AD44)=0,+(COUNTIF(C44:AD44,"作業"))+(COUNTIF(C44:AD44,"休日")),"")</f>
        <v>28</v>
      </c>
      <c r="AI43" s="61">
        <f>IF(COUNT(C44:AD44)=0,(COUNTIF(C44:AD44,"休日")),"")</f>
        <v>9</v>
      </c>
      <c r="AJ43" s="354" t="str">
        <f>IFERROR(IF(AND(AH43&lt;=6,AH43&gt;=1),$F$149,IF(AN44&gt;0.284,$F$145,$F$146)),0)</f>
        <v>達成</v>
      </c>
      <c r="AL43" s="40"/>
      <c r="AM43" s="33"/>
      <c r="AN43" s="33"/>
      <c r="AO43" s="40"/>
      <c r="AP43" s="40"/>
      <c r="AQ43" s="39">
        <f>IFERROR(VLOOKUP(AQ164,DAY!$A$2:$E$744,5,0),0)</f>
        <v>0</v>
      </c>
      <c r="AR43" s="42"/>
      <c r="AS43" s="42"/>
      <c r="AT43" s="42"/>
      <c r="AU43" s="42"/>
      <c r="AV43" s="42"/>
      <c r="AW43" s="42"/>
      <c r="AX43" s="42"/>
      <c r="AY43" s="42"/>
      <c r="AZ43" s="42"/>
    </row>
    <row r="44" spans="1:52" ht="27.75" customHeight="1" thickBot="1" x14ac:dyDescent="0.45">
      <c r="A44" s="363"/>
      <c r="B44" s="49" t="s">
        <v>5</v>
      </c>
      <c r="C44" s="85" t="s">
        <v>87</v>
      </c>
      <c r="D44" s="85" t="s">
        <v>87</v>
      </c>
      <c r="E44" s="85" t="s">
        <v>19</v>
      </c>
      <c r="F44" s="85" t="s">
        <v>87</v>
      </c>
      <c r="G44" s="85" t="s">
        <v>87</v>
      </c>
      <c r="H44" s="85" t="s">
        <v>19</v>
      </c>
      <c r="I44" s="85" t="s">
        <v>19</v>
      </c>
      <c r="J44" s="85" t="s">
        <v>87</v>
      </c>
      <c r="K44" s="85" t="s">
        <v>87</v>
      </c>
      <c r="L44" s="85" t="s">
        <v>87</v>
      </c>
      <c r="M44" s="85" t="s">
        <v>87</v>
      </c>
      <c r="N44" s="85" t="s">
        <v>87</v>
      </c>
      <c r="O44" s="85" t="s">
        <v>19</v>
      </c>
      <c r="P44" s="85" t="s">
        <v>19</v>
      </c>
      <c r="Q44" s="85" t="s">
        <v>87</v>
      </c>
      <c r="R44" s="85" t="s">
        <v>87</v>
      </c>
      <c r="S44" s="85" t="s">
        <v>87</v>
      </c>
      <c r="T44" s="85" t="s">
        <v>87</v>
      </c>
      <c r="U44" s="85" t="s">
        <v>87</v>
      </c>
      <c r="V44" s="85" t="s">
        <v>19</v>
      </c>
      <c r="W44" s="85" t="s">
        <v>19</v>
      </c>
      <c r="X44" s="85" t="s">
        <v>87</v>
      </c>
      <c r="Y44" s="85" t="s">
        <v>87</v>
      </c>
      <c r="Z44" s="85" t="s">
        <v>87</v>
      </c>
      <c r="AA44" s="85" t="s">
        <v>87</v>
      </c>
      <c r="AB44" s="85" t="s">
        <v>87</v>
      </c>
      <c r="AC44" s="85" t="s">
        <v>19</v>
      </c>
      <c r="AD44" s="85" t="s">
        <v>19</v>
      </c>
      <c r="AE44" s="330">
        <f>IFERROR(AM44,0)</f>
        <v>0.32100000000000001</v>
      </c>
      <c r="AF44" s="331"/>
      <c r="AG44" s="355"/>
      <c r="AH44" s="330">
        <f>IFERROR(AN44,0)</f>
        <v>0.32100000000000001</v>
      </c>
      <c r="AI44" s="332"/>
      <c r="AJ44" s="355"/>
      <c r="AM44" s="46">
        <f>ROUND(AF43/AE43,3)</f>
        <v>0.32100000000000001</v>
      </c>
      <c r="AN44" s="47">
        <f>ROUND(AI43/AH43,3)</f>
        <v>0.32100000000000001</v>
      </c>
      <c r="AQ44" s="43">
        <f>IFERROR(VLOOKUP(AQ164,DAY!$A$2:$E$744,6,0),0)</f>
        <v>0</v>
      </c>
    </row>
    <row r="45" spans="1:52" s="42" customFormat="1" ht="27.75" customHeight="1" thickBot="1" x14ac:dyDescent="0.45">
      <c r="A45" s="337" t="s">
        <v>67</v>
      </c>
      <c r="B45" s="32" t="s">
        <v>0</v>
      </c>
      <c r="C45" s="32">
        <f>IFERROR(VLOOKUP(C164,DAY!$A$2:$E$1096,2,0),0)</f>
        <v>0</v>
      </c>
      <c r="D45" s="32">
        <f>IFERROR(VLOOKUP(D164,DAY!$A$2:$E$744,2,0),0)</f>
        <v>0</v>
      </c>
      <c r="E45" s="32">
        <f>IFERROR(VLOOKUP(E164,DAY!$A$2:$E$744,2,0),0)</f>
        <v>0</v>
      </c>
      <c r="F45" s="32">
        <f>IFERROR(VLOOKUP(F164,DAY!$A$2:$E$744,2,0),0)</f>
        <v>0</v>
      </c>
      <c r="G45" s="32">
        <f>IFERROR(VLOOKUP(G164,DAY!$A$2:$E$744,2,0),0)</f>
        <v>0</v>
      </c>
      <c r="H45" s="32">
        <f>IFERROR(VLOOKUP(H164,DAY!$A$2:$E$744,2,0),0)</f>
        <v>0</v>
      </c>
      <c r="I45" s="32">
        <f>IFERROR(VLOOKUP(I164,DAY!$A$2:$E$744,2,0),0)</f>
        <v>0</v>
      </c>
      <c r="J45" s="32">
        <f>IFERROR(VLOOKUP(J164,DAY!$A$2:$E$744,2,0),0)</f>
        <v>0</v>
      </c>
      <c r="K45" s="32">
        <f>IFERROR(VLOOKUP(K164,DAY!$A$2:$E$744,2,0),0)</f>
        <v>0</v>
      </c>
      <c r="L45" s="32">
        <f>IFERROR(VLOOKUP(L164,DAY!$A$2:$E$744,2,0),0)</f>
        <v>0</v>
      </c>
      <c r="M45" s="32">
        <f>IFERROR(VLOOKUP(M164,DAY!$A$2:$E$744,2,0),0)</f>
        <v>0</v>
      </c>
      <c r="N45" s="32">
        <f>IFERROR(VLOOKUP(N164,DAY!$A$2:$E$744,2,0),0)</f>
        <v>0</v>
      </c>
      <c r="O45" s="32">
        <f>IFERROR(VLOOKUP(O164,DAY!$A$2:$E$744,2,0),0)</f>
        <v>0</v>
      </c>
      <c r="P45" s="32">
        <f>IFERROR(VLOOKUP(P164,DAY!$A$2:$E$744,2,0),0)</f>
        <v>0</v>
      </c>
      <c r="Q45" s="32">
        <f>IFERROR(VLOOKUP(Q164,DAY!$A$2:$E$744,2,0),0)</f>
        <v>0</v>
      </c>
      <c r="R45" s="32">
        <f>IFERROR(VLOOKUP(R164,DAY!$A$2:$E$744,2,0),0)</f>
        <v>0</v>
      </c>
      <c r="S45" s="32">
        <f>IFERROR(VLOOKUP(S164,DAY!$A$2:$E$744,2,0),0)</f>
        <v>0</v>
      </c>
      <c r="T45" s="32">
        <f>IFERROR(VLOOKUP(T164,DAY!$A$2:$E$744,2,0),0)</f>
        <v>0</v>
      </c>
      <c r="U45" s="32">
        <f>IFERROR(VLOOKUP(U164,DAY!$A$2:$E$744,2,0),0)</f>
        <v>0</v>
      </c>
      <c r="V45" s="32">
        <f>IFERROR(VLOOKUP(V164,DAY!$A$2:$E$744,2,0),0)</f>
        <v>0</v>
      </c>
      <c r="W45" s="32">
        <f>IFERROR(VLOOKUP(W164,DAY!$A$2:$E$744,2,0),0)</f>
        <v>0</v>
      </c>
      <c r="X45" s="32">
        <f>IFERROR(VLOOKUP(X164,DAY!$A$2:$E$744,2,0),0)</f>
        <v>0</v>
      </c>
      <c r="Y45" s="32">
        <f>IFERROR(VLOOKUP(Y164,DAY!$A$2:$E$744,2,0),0)</f>
        <v>0</v>
      </c>
      <c r="Z45" s="32">
        <f>IFERROR(VLOOKUP(Z164,DAY!$A$2:$E$744,2,0),0)</f>
        <v>0</v>
      </c>
      <c r="AA45" s="32">
        <f>IFERROR(VLOOKUP(AA164,DAY!$A$2:$E$744,2,0),0)</f>
        <v>0</v>
      </c>
      <c r="AB45" s="32">
        <f>IFERROR(VLOOKUP(AB164,DAY!$A$2:$E$744,2,0),0)</f>
        <v>0</v>
      </c>
      <c r="AC45" s="32">
        <f>IFERROR(VLOOKUP(AC164,DAY!$A$2:$E$744,2,0),0)</f>
        <v>0</v>
      </c>
      <c r="AD45" s="32">
        <f>IFERROR(VLOOKUP(AD164,DAY!$A$2:$E$744,2,0),0)</f>
        <v>0</v>
      </c>
      <c r="AE45" s="333" t="s">
        <v>11</v>
      </c>
      <c r="AF45" s="335" t="s">
        <v>12</v>
      </c>
      <c r="AG45" s="352" t="s">
        <v>84</v>
      </c>
      <c r="AH45" s="337" t="s">
        <v>11</v>
      </c>
      <c r="AI45" s="338" t="s">
        <v>13</v>
      </c>
      <c r="AJ45" s="352" t="s">
        <v>84</v>
      </c>
      <c r="AK45" s="40"/>
      <c r="AL45" s="20"/>
      <c r="AM45" s="33"/>
      <c r="AN45" s="33"/>
      <c r="AO45" s="20"/>
      <c r="AP45" s="20"/>
      <c r="AQ45" s="50">
        <f>IFERROR(VLOOKUP(AQ164,DAY!$A$2:$E$744,7,0),0)</f>
        <v>0</v>
      </c>
      <c r="AR45" s="21"/>
      <c r="AS45" s="21"/>
      <c r="AT45" s="21"/>
      <c r="AU45" s="21"/>
      <c r="AV45" s="21"/>
      <c r="AW45" s="21"/>
      <c r="AX45" s="21"/>
      <c r="AY45" s="21"/>
      <c r="AZ45" s="21"/>
    </row>
    <row r="46" spans="1:52" ht="27.75" customHeight="1" x14ac:dyDescent="0.4">
      <c r="A46" s="334"/>
      <c r="B46" s="35" t="s">
        <v>1</v>
      </c>
      <c r="C46" s="35">
        <f>IFERROR(VLOOKUP(C164,DAY!$A$2:$E$1096,3,0),0)</f>
        <v>0</v>
      </c>
      <c r="D46" s="35">
        <f>IFERROR(VLOOKUP(D164,DAY!$A$2:$E$744,3,0),0)</f>
        <v>0</v>
      </c>
      <c r="E46" s="35">
        <f>IFERROR(VLOOKUP(E164,DAY!$A$2:$E$744,3,0),0)</f>
        <v>0</v>
      </c>
      <c r="F46" s="35">
        <f>IFERROR(VLOOKUP(F164,DAY!$A$2:$E$744,3,0),0)</f>
        <v>0</v>
      </c>
      <c r="G46" s="35">
        <f>IFERROR(VLOOKUP(G164,DAY!$A$2:$E$744,3,0),0)</f>
        <v>0</v>
      </c>
      <c r="H46" s="35">
        <f>IFERROR(VLOOKUP(H164,DAY!$A$2:$E$744,3,0),0)</f>
        <v>0</v>
      </c>
      <c r="I46" s="35">
        <f>IFERROR(VLOOKUP(I164,DAY!$A$2:$E$744,3,0),0)</f>
        <v>0</v>
      </c>
      <c r="J46" s="35">
        <f>IFERROR(VLOOKUP(J164,DAY!$A$2:$E$744,3,0),0)</f>
        <v>0</v>
      </c>
      <c r="K46" s="35">
        <f>IFERROR(VLOOKUP(K164,DAY!$A$2:$E$744,3,0),0)</f>
        <v>0</v>
      </c>
      <c r="L46" s="35">
        <f>IFERROR(VLOOKUP(L164,DAY!$A$2:$E$744,3,0),0)</f>
        <v>0</v>
      </c>
      <c r="M46" s="35">
        <f>IFERROR(VLOOKUP(M164,DAY!$A$2:$E$744,3,0),0)</f>
        <v>0</v>
      </c>
      <c r="N46" s="35">
        <f>IFERROR(VLOOKUP(N164,DAY!$A$2:$E$744,3,0),0)</f>
        <v>0</v>
      </c>
      <c r="O46" s="35">
        <f>IFERROR(VLOOKUP(O164,DAY!$A$2:$E$744,3,0),0)</f>
        <v>0</v>
      </c>
      <c r="P46" s="35">
        <f>IFERROR(VLOOKUP(P164,DAY!$A$2:$E$744,3,0),0)</f>
        <v>0</v>
      </c>
      <c r="Q46" s="35">
        <f>IFERROR(VLOOKUP(Q164,DAY!$A$2:$E$744,3,0),0)</f>
        <v>0</v>
      </c>
      <c r="R46" s="35">
        <f>IFERROR(VLOOKUP(R164,DAY!$A$2:$E$744,3,0),0)</f>
        <v>0</v>
      </c>
      <c r="S46" s="35">
        <f>IFERROR(VLOOKUP(S164,DAY!$A$2:$E$744,3,0),0)</f>
        <v>0</v>
      </c>
      <c r="T46" s="35">
        <f>IFERROR(VLOOKUP(T164,DAY!$A$2:$E$744,3,0),0)</f>
        <v>0</v>
      </c>
      <c r="U46" s="35">
        <f>IFERROR(VLOOKUP(U164,DAY!$A$2:$E$744,3,0),0)</f>
        <v>0</v>
      </c>
      <c r="V46" s="35">
        <f>IFERROR(VLOOKUP(V164,DAY!$A$2:$E$744,3,0),0)</f>
        <v>0</v>
      </c>
      <c r="W46" s="35">
        <f>IFERROR(VLOOKUP(W164,DAY!$A$2:$E$744,3,0),0)</f>
        <v>0</v>
      </c>
      <c r="X46" s="35">
        <f>IFERROR(VLOOKUP(X164,DAY!$A$2:$E$744,3,0),0)</f>
        <v>0</v>
      </c>
      <c r="Y46" s="35">
        <f>IFERROR(VLOOKUP(Y164,DAY!$A$2:$E$744,3,0),0)</f>
        <v>0</v>
      </c>
      <c r="Z46" s="35">
        <f>IFERROR(VLOOKUP(Z164,DAY!$A$2:$E$744,3,0),0)</f>
        <v>0</v>
      </c>
      <c r="AA46" s="35">
        <f>IFERROR(VLOOKUP(AA164,DAY!$A$2:$E$744,3,0),0)</f>
        <v>0</v>
      </c>
      <c r="AB46" s="35">
        <f>IFERROR(VLOOKUP(AB164,DAY!$A$2:$E$744,3,0),0)</f>
        <v>0</v>
      </c>
      <c r="AC46" s="35">
        <f>IFERROR(VLOOKUP(AC164,DAY!$A$2:$E$744,3,0),0)</f>
        <v>0</v>
      </c>
      <c r="AD46" s="36">
        <f>IFERROR(VLOOKUP(AD164,DAY!$A$2:$E$744,3,0),0)</f>
        <v>0</v>
      </c>
      <c r="AE46" s="334"/>
      <c r="AF46" s="336"/>
      <c r="AG46" s="352"/>
      <c r="AH46" s="334"/>
      <c r="AI46" s="339"/>
      <c r="AJ46" s="352"/>
      <c r="AM46" s="33"/>
      <c r="AN46" s="33"/>
      <c r="AQ46" s="34">
        <f>IFERROR(VLOOKUP(AQ165,DAY!$A$2:$E$744,2,0),0)</f>
        <v>0</v>
      </c>
    </row>
    <row r="47" spans="1:52" ht="27.75" customHeight="1" x14ac:dyDescent="0.4">
      <c r="A47" s="334"/>
      <c r="B47" s="38" t="s">
        <v>2</v>
      </c>
      <c r="C47" s="38">
        <f>IFERROR(VLOOKUP(C164,DAY!$A$2:$E$1096,4,0),0)</f>
        <v>0</v>
      </c>
      <c r="D47" s="38">
        <f>IFERROR(VLOOKUP(D164,DAY!$A$2:$E$1096,4,0),0)</f>
        <v>0</v>
      </c>
      <c r="E47" s="38">
        <f>IFERROR(VLOOKUP(E164,DAY!$A$2:$E$1096,4,0),0)</f>
        <v>0</v>
      </c>
      <c r="F47" s="38">
        <f>IFERROR(VLOOKUP(F164,DAY!$A$2:$E$1096,4,0),0)</f>
        <v>0</v>
      </c>
      <c r="G47" s="38">
        <f>IFERROR(VLOOKUP(G164,DAY!$A$2:$E$1096,4,0),0)</f>
        <v>0</v>
      </c>
      <c r="H47" s="38">
        <f>IFERROR(VLOOKUP(H164,DAY!$A$2:$E$1096,4,0),0)</f>
        <v>0</v>
      </c>
      <c r="I47" s="38">
        <f>IFERROR(VLOOKUP(I164,DAY!$A$2:$E$1096,4,0),0)</f>
        <v>0</v>
      </c>
      <c r="J47" s="38">
        <f>IFERROR(VLOOKUP(J164,DAY!$A$2:$E$1096,4,0),0)</f>
        <v>0</v>
      </c>
      <c r="K47" s="38">
        <f>IFERROR(VLOOKUP(K164,DAY!$A$2:$E$1096,4,0),0)</f>
        <v>0</v>
      </c>
      <c r="L47" s="38">
        <f>IFERROR(VLOOKUP(L164,DAY!$A$2:$E$1096,4,0),0)</f>
        <v>0</v>
      </c>
      <c r="M47" s="38">
        <f>IFERROR(VLOOKUP(M164,DAY!$A$2:$E$1096,4,0),0)</f>
        <v>0</v>
      </c>
      <c r="N47" s="38">
        <f>IFERROR(VLOOKUP(N164,DAY!$A$2:$E$1096,4,0),0)</f>
        <v>0</v>
      </c>
      <c r="O47" s="38">
        <f>IFERROR(VLOOKUP(O164,DAY!$A$2:$E$1096,4,0),0)</f>
        <v>0</v>
      </c>
      <c r="P47" s="38">
        <f>IFERROR(VLOOKUP(P164,DAY!$A$2:$E$1096,4,0),0)</f>
        <v>0</v>
      </c>
      <c r="Q47" s="38">
        <f>IFERROR(VLOOKUP(Q164,DAY!$A$2:$E$1096,4,0),0)</f>
        <v>0</v>
      </c>
      <c r="R47" s="38">
        <f>IFERROR(VLOOKUP(R164,DAY!$A$2:$E$1096,4,0),0)</f>
        <v>0</v>
      </c>
      <c r="S47" s="38">
        <f>IFERROR(VLOOKUP(S164,DAY!$A$2:$E$1096,4,0),0)</f>
        <v>0</v>
      </c>
      <c r="T47" s="38">
        <f>IFERROR(VLOOKUP(T164,DAY!$A$2:$E$1096,4,0),0)</f>
        <v>0</v>
      </c>
      <c r="U47" s="38">
        <f>IFERROR(VLOOKUP(U164,DAY!$A$2:$E$1096,4,0),0)</f>
        <v>0</v>
      </c>
      <c r="V47" s="38">
        <f>IFERROR(VLOOKUP(V164,DAY!$A$2:$E$1096,4,0),0)</f>
        <v>0</v>
      </c>
      <c r="W47" s="38">
        <f>IFERROR(VLOOKUP(W164,DAY!$A$2:$E$1096,4,0),0)</f>
        <v>0</v>
      </c>
      <c r="X47" s="38">
        <f>IFERROR(VLOOKUP(X164,DAY!$A$2:$E$1096,4,0),0)</f>
        <v>0</v>
      </c>
      <c r="Y47" s="38">
        <f>IFERROR(VLOOKUP(Y164,DAY!$A$2:$E$1096,4,0),0)</f>
        <v>0</v>
      </c>
      <c r="Z47" s="38">
        <f>IFERROR(VLOOKUP(Z164,DAY!$A$2:$E$1096,4,0),0)</f>
        <v>0</v>
      </c>
      <c r="AA47" s="38">
        <f>IFERROR(VLOOKUP(AA164,DAY!$A$2:$E$1096,4,0),0)</f>
        <v>0</v>
      </c>
      <c r="AB47" s="38">
        <f>IFERROR(VLOOKUP(AB164,DAY!$A$2:$E$1096,4,0),0)</f>
        <v>0</v>
      </c>
      <c r="AC47" s="38">
        <f>IFERROR(VLOOKUP(AC164,DAY!$A$2:$E$1096,4,0),0)</f>
        <v>0</v>
      </c>
      <c r="AD47" s="38">
        <f>IFERROR(VLOOKUP(AD164,DAY!$A$2:$E$1096,4,0),0)</f>
        <v>0</v>
      </c>
      <c r="AE47" s="334"/>
      <c r="AF47" s="336"/>
      <c r="AG47" s="352"/>
      <c r="AH47" s="334"/>
      <c r="AI47" s="339"/>
      <c r="AJ47" s="352"/>
      <c r="AM47" s="33"/>
      <c r="AN47" s="33"/>
      <c r="AQ47" s="37">
        <f>IFERROR(VLOOKUP(AQ165,DAY!$A$2:$E$744,3,0),0)</f>
        <v>0</v>
      </c>
    </row>
    <row r="48" spans="1:52" ht="88.5" customHeight="1" x14ac:dyDescent="0.4">
      <c r="A48" s="334"/>
      <c r="B48" s="39" t="s">
        <v>3</v>
      </c>
      <c r="C48" s="39">
        <f>IFERROR(VLOOKUP(C164,DAY!$A$2:$E$1096,5,0),0)</f>
        <v>0</v>
      </c>
      <c r="D48" s="39">
        <f>IFERROR(VLOOKUP(D164,DAY!$A$2:$E$1096,5,0),0)</f>
        <v>0</v>
      </c>
      <c r="E48" s="39">
        <f>IFERROR(VLOOKUP(E164,DAY!$A$2:$E$1096,5,0),0)</f>
        <v>0</v>
      </c>
      <c r="F48" s="39">
        <f>IFERROR(VLOOKUP(F164,DAY!$A$2:$E$1096,5,0),0)</f>
        <v>0</v>
      </c>
      <c r="G48" s="39">
        <f>IFERROR(VLOOKUP(G164,DAY!$A$2:$E$1096,5,0),0)</f>
        <v>0</v>
      </c>
      <c r="H48" s="39">
        <f>IFERROR(VLOOKUP(H164,DAY!$A$2:$E$1096,5,0),0)</f>
        <v>0</v>
      </c>
      <c r="I48" s="39">
        <f>IFERROR(VLOOKUP(I164,DAY!$A$2:$E$1096,5,0),0)</f>
        <v>0</v>
      </c>
      <c r="J48" s="39">
        <f>IFERROR(VLOOKUP(J164,DAY!$A$2:$E$1096,5,0),0)</f>
        <v>0</v>
      </c>
      <c r="K48" s="39">
        <f>IFERROR(VLOOKUP(K164,DAY!$A$2:$E$1096,5,0),0)</f>
        <v>0</v>
      </c>
      <c r="L48" s="39">
        <f>IFERROR(VLOOKUP(L164,DAY!$A$2:$E$1096,5,0),0)</f>
        <v>0</v>
      </c>
      <c r="M48" s="39">
        <f>IFERROR(VLOOKUP(M164,DAY!$A$2:$E$1096,5,0),0)</f>
        <v>0</v>
      </c>
      <c r="N48" s="39">
        <f>IFERROR(VLOOKUP(N164,DAY!$A$2:$E$1096,5,0),0)</f>
        <v>0</v>
      </c>
      <c r="O48" s="39">
        <f>IFERROR(VLOOKUP(O164,DAY!$A$2:$E$1096,5,0),0)</f>
        <v>0</v>
      </c>
      <c r="P48" s="39">
        <f>IFERROR(VLOOKUP(P164,DAY!$A$2:$E$1096,5,0),0)</f>
        <v>0</v>
      </c>
      <c r="Q48" s="39">
        <f>IFERROR(VLOOKUP(Q164,DAY!$A$2:$E$1096,5,0),0)</f>
        <v>0</v>
      </c>
      <c r="R48" s="39">
        <f>IFERROR(VLOOKUP(R164,DAY!$A$2:$E$1096,5,0),0)</f>
        <v>0</v>
      </c>
      <c r="S48" s="39">
        <f>IFERROR(VLOOKUP(S164,DAY!$A$2:$E$1096,5,0),0)</f>
        <v>0</v>
      </c>
      <c r="T48" s="39">
        <f>IFERROR(VLOOKUP(T164,DAY!$A$2:$E$1096,5,0),0)</f>
        <v>0</v>
      </c>
      <c r="U48" s="39">
        <f>IFERROR(VLOOKUP(U164,DAY!$A$2:$E$1096,5,0),0)</f>
        <v>0</v>
      </c>
      <c r="V48" s="39">
        <f>IFERROR(VLOOKUP(V164,DAY!$A$2:$E$1096,5,0),0)</f>
        <v>0</v>
      </c>
      <c r="W48" s="39">
        <f>IFERROR(VLOOKUP(W164,DAY!$A$2:$E$1096,5,0),0)</f>
        <v>0</v>
      </c>
      <c r="X48" s="39">
        <f>IFERROR(VLOOKUP(X164,DAY!$A$2:$E$1096,5,0),0)</f>
        <v>0</v>
      </c>
      <c r="Y48" s="39">
        <f>IFERROR(VLOOKUP(Y164,DAY!$A$2:$E$1096,5,0),0)</f>
        <v>0</v>
      </c>
      <c r="Z48" s="39">
        <f>IFERROR(VLOOKUP(Z164,DAY!$A$2:$E$1096,5,0),0)</f>
        <v>0</v>
      </c>
      <c r="AA48" s="39">
        <f>IFERROR(VLOOKUP(AA164,DAY!$A$2:$E$1096,5,0),0)</f>
        <v>0</v>
      </c>
      <c r="AB48" s="39">
        <f>IFERROR(VLOOKUP(AB164,DAY!$A$2:$E$1096,5,0),0)</f>
        <v>0</v>
      </c>
      <c r="AC48" s="39">
        <f>IFERROR(VLOOKUP(AC164,DAY!$A$2:$E$1096,5,0),0)</f>
        <v>0</v>
      </c>
      <c r="AD48" s="39">
        <f>IFERROR(VLOOKUP(AD164,DAY!$A$2:$E$1096,5,0),0)</f>
        <v>0</v>
      </c>
      <c r="AE48" s="334"/>
      <c r="AF48" s="336"/>
      <c r="AG48" s="353"/>
      <c r="AH48" s="334"/>
      <c r="AI48" s="339"/>
      <c r="AJ48" s="353"/>
      <c r="AM48" s="41"/>
      <c r="AN48" s="41"/>
      <c r="AQ48" s="37">
        <f>IFERROR(VLOOKUP(AQ165,DAY!$A$2:$E$744,4,0),0)</f>
        <v>0</v>
      </c>
    </row>
    <row r="49" spans="1:43" ht="27.75" customHeight="1" x14ac:dyDescent="0.4">
      <c r="A49" s="334"/>
      <c r="B49" s="37" t="s">
        <v>4</v>
      </c>
      <c r="C49" s="84" t="s">
        <v>87</v>
      </c>
      <c r="D49" s="84" t="s">
        <v>87</v>
      </c>
      <c r="E49" s="84" t="s">
        <v>87</v>
      </c>
      <c r="F49" s="84" t="s">
        <v>87</v>
      </c>
      <c r="G49" s="84" t="s">
        <v>87</v>
      </c>
      <c r="H49" s="84" t="s">
        <v>19</v>
      </c>
      <c r="I49" s="84" t="s">
        <v>19</v>
      </c>
      <c r="J49" s="84" t="s">
        <v>87</v>
      </c>
      <c r="K49" s="84" t="s">
        <v>87</v>
      </c>
      <c r="L49" s="84" t="s">
        <v>87</v>
      </c>
      <c r="M49" s="84" t="s">
        <v>87</v>
      </c>
      <c r="N49" s="84" t="s">
        <v>87</v>
      </c>
      <c r="O49" s="84" t="s">
        <v>19</v>
      </c>
      <c r="P49" s="84" t="s">
        <v>19</v>
      </c>
      <c r="Q49" s="84" t="s">
        <v>19</v>
      </c>
      <c r="R49" s="84" t="s">
        <v>87</v>
      </c>
      <c r="S49" s="84" t="s">
        <v>87</v>
      </c>
      <c r="T49" s="84" t="s">
        <v>87</v>
      </c>
      <c r="U49" s="84" t="s">
        <v>19</v>
      </c>
      <c r="V49" s="84" t="s">
        <v>19</v>
      </c>
      <c r="W49" s="84" t="s">
        <v>19</v>
      </c>
      <c r="X49" s="84" t="s">
        <v>19</v>
      </c>
      <c r="Y49" s="84" t="s">
        <v>87</v>
      </c>
      <c r="Z49" s="84" t="s">
        <v>87</v>
      </c>
      <c r="AA49" s="84" t="s">
        <v>87</v>
      </c>
      <c r="AB49" s="84" t="s">
        <v>87</v>
      </c>
      <c r="AC49" s="84" t="s">
        <v>19</v>
      </c>
      <c r="AD49" s="84" t="s">
        <v>19</v>
      </c>
      <c r="AE49" s="44">
        <f>IF(COUNT(C49:AD49)=0,+(COUNTIF(C49:AD49,"作業"))+(COUNTIF(C49:AD49,"休日")),"")</f>
        <v>28</v>
      </c>
      <c r="AF49" s="98">
        <f>IF(+COUNT(C49:AD49)=0,(COUNTIF(C49:AD49,"休日")),"")</f>
        <v>11</v>
      </c>
      <c r="AG49" s="354" t="str">
        <f>IFERROR(IF(AND(AE49&lt;=6,AE49&gt;=1),$F$149,IF(AM50&gt;0.284,$F$147,$F$148)),0)</f>
        <v>クリア</v>
      </c>
      <c r="AH49" s="44">
        <f>IF(COUNT(C50:AD50)=0,+(COUNTIF(C50:AD50,"作業"))+(COUNTIF(C50:AD50,"休日")),"")</f>
        <v>28</v>
      </c>
      <c r="AI49" s="61">
        <f>IF(COUNT(C50:AD50)=0,(COUNTIF(C50:AD50,"休日")),"")</f>
        <v>11</v>
      </c>
      <c r="AJ49" s="354" t="str">
        <f>IFERROR(IF(AND(AH49&lt;=6,AH49&gt;=1),$F$149,IF(AN50&gt;0.284,$F$145,$F$146)),0)</f>
        <v>達成</v>
      </c>
      <c r="AL49" s="40"/>
      <c r="AM49" s="33"/>
      <c r="AN49" s="33"/>
      <c r="AQ49" s="39">
        <f>IFERROR(VLOOKUP(AQ165,DAY!$A$2:$E$744,5,0),0)</f>
        <v>0</v>
      </c>
    </row>
    <row r="50" spans="1:43" ht="27.75" customHeight="1" thickBot="1" x14ac:dyDescent="0.45">
      <c r="A50" s="363"/>
      <c r="B50" s="27" t="s">
        <v>5</v>
      </c>
      <c r="C50" s="85" t="s">
        <v>87</v>
      </c>
      <c r="D50" s="85" t="s">
        <v>87</v>
      </c>
      <c r="E50" s="85" t="s">
        <v>87</v>
      </c>
      <c r="F50" s="85" t="s">
        <v>87</v>
      </c>
      <c r="G50" s="85" t="s">
        <v>19</v>
      </c>
      <c r="H50" s="85" t="s">
        <v>87</v>
      </c>
      <c r="I50" s="85" t="s">
        <v>19</v>
      </c>
      <c r="J50" s="85" t="s">
        <v>87</v>
      </c>
      <c r="K50" s="85" t="s">
        <v>87</v>
      </c>
      <c r="L50" s="85" t="s">
        <v>87</v>
      </c>
      <c r="M50" s="85" t="s">
        <v>87</v>
      </c>
      <c r="N50" s="85" t="s">
        <v>87</v>
      </c>
      <c r="O50" s="85" t="s">
        <v>19</v>
      </c>
      <c r="P50" s="85" t="s">
        <v>19</v>
      </c>
      <c r="Q50" s="85" t="s">
        <v>19</v>
      </c>
      <c r="R50" s="85" t="s">
        <v>87</v>
      </c>
      <c r="S50" s="85" t="s">
        <v>87</v>
      </c>
      <c r="T50" s="85" t="s">
        <v>87</v>
      </c>
      <c r="U50" s="85" t="s">
        <v>19</v>
      </c>
      <c r="V50" s="85" t="s">
        <v>19</v>
      </c>
      <c r="W50" s="85" t="s">
        <v>19</v>
      </c>
      <c r="X50" s="85" t="s">
        <v>19</v>
      </c>
      <c r="Y50" s="85" t="s">
        <v>87</v>
      </c>
      <c r="Z50" s="85" t="s">
        <v>87</v>
      </c>
      <c r="AA50" s="85" t="s">
        <v>87</v>
      </c>
      <c r="AB50" s="85" t="s">
        <v>87</v>
      </c>
      <c r="AC50" s="85" t="s">
        <v>19</v>
      </c>
      <c r="AD50" s="85" t="s">
        <v>19</v>
      </c>
      <c r="AE50" s="330">
        <f>IFERROR(AM50,0)</f>
        <v>0.39300000000000002</v>
      </c>
      <c r="AF50" s="331"/>
      <c r="AG50" s="355"/>
      <c r="AH50" s="330">
        <f>IFERROR(AN50,0)</f>
        <v>0.39300000000000002</v>
      </c>
      <c r="AI50" s="332"/>
      <c r="AJ50" s="355"/>
      <c r="AM50" s="46">
        <f>ROUND(AF49/AE49,3)</f>
        <v>0.39300000000000002</v>
      </c>
      <c r="AN50" s="47">
        <f>ROUND(AI49/AH49,3)</f>
        <v>0.39300000000000002</v>
      </c>
      <c r="AQ50" s="43">
        <f>IFERROR(VLOOKUP(AQ165,DAY!$A$2:$E$744,6,0),0)</f>
        <v>0</v>
      </c>
    </row>
    <row r="51" spans="1:43" ht="27.75" customHeight="1" thickBot="1" x14ac:dyDescent="0.45">
      <c r="A51" s="337" t="s">
        <v>68</v>
      </c>
      <c r="B51" s="32" t="s">
        <v>0</v>
      </c>
      <c r="C51" s="48">
        <f>IFERROR(VLOOKUP(C165,DAY!$A$2:$E$1096,2,0),0)</f>
        <v>0</v>
      </c>
      <c r="D51" s="48">
        <f>IFERROR(VLOOKUP(D165,DAY!$A$2:$E$744,2,0),0)</f>
        <v>0</v>
      </c>
      <c r="E51" s="48">
        <f>IFERROR(VLOOKUP(E165,DAY!$A$2:$E$744,2,0),0)</f>
        <v>0</v>
      </c>
      <c r="F51" s="48">
        <f>IFERROR(VLOOKUP(F165,DAY!$A$2:$E$744,2,0),0)</f>
        <v>0</v>
      </c>
      <c r="G51" s="48">
        <f>IFERROR(VLOOKUP(G165,DAY!$A$2:$E$744,2,0),0)</f>
        <v>0</v>
      </c>
      <c r="H51" s="48">
        <f>IFERROR(VLOOKUP(H165,DAY!$A$2:$E$744,2,0),0)</f>
        <v>0</v>
      </c>
      <c r="I51" s="48">
        <f>IFERROR(VLOOKUP(I165,DAY!$A$2:$E$744,2,0),0)</f>
        <v>0</v>
      </c>
      <c r="J51" s="48">
        <f>IFERROR(VLOOKUP(J165,DAY!$A$2:$E$744,2,0),0)</f>
        <v>0</v>
      </c>
      <c r="K51" s="48">
        <f>IFERROR(VLOOKUP(K165,DAY!$A$2:$E$744,2,0),0)</f>
        <v>0</v>
      </c>
      <c r="L51" s="48">
        <f>IFERROR(VLOOKUP(L165,DAY!$A$2:$E$744,2,0),0)</f>
        <v>0</v>
      </c>
      <c r="M51" s="48">
        <f>IFERROR(VLOOKUP(M165,DAY!$A$2:$E$744,2,0),0)</f>
        <v>0</v>
      </c>
      <c r="N51" s="48">
        <f>IFERROR(VLOOKUP(N165,DAY!$A$2:$E$744,2,0),0)</f>
        <v>0</v>
      </c>
      <c r="O51" s="48">
        <f>IFERROR(VLOOKUP(O165,DAY!$A$2:$E$744,2,0),0)</f>
        <v>0</v>
      </c>
      <c r="P51" s="48">
        <f>IFERROR(VLOOKUP(P165,DAY!$A$2:$E$744,2,0),0)</f>
        <v>0</v>
      </c>
      <c r="Q51" s="48">
        <f>IFERROR(VLOOKUP(Q165,DAY!$A$2:$E$744,2,0),0)</f>
        <v>0</v>
      </c>
      <c r="R51" s="48">
        <f>IFERROR(VLOOKUP(R165,DAY!$A$2:$E$744,2,0),0)</f>
        <v>0</v>
      </c>
      <c r="S51" s="48">
        <f>IFERROR(VLOOKUP(S165,DAY!$A$2:$E$744,2,0),0)</f>
        <v>0</v>
      </c>
      <c r="T51" s="48">
        <f>IFERROR(VLOOKUP(T165,DAY!$A$2:$E$744,2,0),0)</f>
        <v>0</v>
      </c>
      <c r="U51" s="48">
        <f>IFERROR(VLOOKUP(U165,DAY!$A$2:$E$744,2,0),0)</f>
        <v>0</v>
      </c>
      <c r="V51" s="48">
        <f>IFERROR(VLOOKUP(V165,DAY!$A$2:$E$744,2,0),0)</f>
        <v>0</v>
      </c>
      <c r="W51" s="48">
        <f>IFERROR(VLOOKUP(W165,DAY!$A$2:$E$744,2,0),0)</f>
        <v>0</v>
      </c>
      <c r="X51" s="48">
        <f>IFERROR(VLOOKUP(X165,DAY!$A$2:$E$744,2,0),0)</f>
        <v>0</v>
      </c>
      <c r="Y51" s="48">
        <f>IFERROR(VLOOKUP(Y165,DAY!$A$2:$E$744,2,0),0)</f>
        <v>0</v>
      </c>
      <c r="Z51" s="48">
        <f>IFERROR(VLOOKUP(Z165,DAY!$A$2:$E$744,2,0),0)</f>
        <v>0</v>
      </c>
      <c r="AA51" s="48">
        <f>IFERROR(VLOOKUP(AA165,DAY!$A$2:$E$744,2,0),0)</f>
        <v>0</v>
      </c>
      <c r="AB51" s="48">
        <f>IFERROR(VLOOKUP(AB165,DAY!$A$2:$E$744,2,0),0)</f>
        <v>0</v>
      </c>
      <c r="AC51" s="48">
        <f>IFERROR(VLOOKUP(AC165,DAY!$A$2:$E$744,2,0),0)</f>
        <v>0</v>
      </c>
      <c r="AD51" s="48">
        <f>IFERROR(VLOOKUP(AD165,DAY!$A$2:$E$744,2,0),0)</f>
        <v>0</v>
      </c>
      <c r="AE51" s="333" t="s">
        <v>11</v>
      </c>
      <c r="AF51" s="335" t="s">
        <v>12</v>
      </c>
      <c r="AG51" s="352" t="s">
        <v>84</v>
      </c>
      <c r="AH51" s="337" t="s">
        <v>11</v>
      </c>
      <c r="AI51" s="338" t="s">
        <v>13</v>
      </c>
      <c r="AJ51" s="352" t="s">
        <v>84</v>
      </c>
      <c r="AK51" s="40"/>
      <c r="AM51" s="33"/>
      <c r="AN51" s="33"/>
      <c r="AQ51" s="45">
        <f>IFERROR(VLOOKUP(AQ165,DAY!$A$2:$E$744,7,0),0)</f>
        <v>0</v>
      </c>
    </row>
    <row r="52" spans="1:43" ht="27.75" customHeight="1" x14ac:dyDescent="0.4">
      <c r="A52" s="334"/>
      <c r="B52" s="35" t="s">
        <v>1</v>
      </c>
      <c r="C52" s="35">
        <f>IFERROR(VLOOKUP(C165,DAY!$A$2:$E$1096,3,0),0)</f>
        <v>0</v>
      </c>
      <c r="D52" s="35">
        <f>IFERROR(VLOOKUP(D165,DAY!$A$2:$E$744,3,0),0)</f>
        <v>0</v>
      </c>
      <c r="E52" s="35">
        <f>IFERROR(VLOOKUP(E165,DAY!$A$2:$E$744,3,0),0)</f>
        <v>0</v>
      </c>
      <c r="F52" s="35">
        <f>IFERROR(VLOOKUP(F165,DAY!$A$2:$E$744,3,0),0)</f>
        <v>0</v>
      </c>
      <c r="G52" s="35">
        <f>IFERROR(VLOOKUP(G165,DAY!$A$2:$E$744,3,0),0)</f>
        <v>0</v>
      </c>
      <c r="H52" s="35">
        <f>IFERROR(VLOOKUP(H165,DAY!$A$2:$E$744,3,0),0)</f>
        <v>0</v>
      </c>
      <c r="I52" s="35">
        <f>IFERROR(VLOOKUP(I165,DAY!$A$2:$E$744,3,0),0)</f>
        <v>0</v>
      </c>
      <c r="J52" s="35">
        <f>IFERROR(VLOOKUP(J165,DAY!$A$2:$E$744,3,0),0)</f>
        <v>0</v>
      </c>
      <c r="K52" s="35">
        <f>IFERROR(VLOOKUP(K165,DAY!$A$2:$E$744,3,0),0)</f>
        <v>0</v>
      </c>
      <c r="L52" s="35">
        <f>IFERROR(VLOOKUP(L165,DAY!$A$2:$E$744,3,0),0)</f>
        <v>0</v>
      </c>
      <c r="M52" s="35">
        <f>IFERROR(VLOOKUP(M165,DAY!$A$2:$E$744,3,0),0)</f>
        <v>0</v>
      </c>
      <c r="N52" s="35">
        <f>IFERROR(VLOOKUP(N165,DAY!$A$2:$E$744,3,0),0)</f>
        <v>0</v>
      </c>
      <c r="O52" s="35">
        <f>IFERROR(VLOOKUP(O165,DAY!$A$2:$E$744,3,0),0)</f>
        <v>0</v>
      </c>
      <c r="P52" s="35">
        <f>IFERROR(VLOOKUP(P165,DAY!$A$2:$E$744,3,0),0)</f>
        <v>0</v>
      </c>
      <c r="Q52" s="35">
        <f>IFERROR(VLOOKUP(Q165,DAY!$A$2:$E$744,3,0),0)</f>
        <v>0</v>
      </c>
      <c r="R52" s="35">
        <f>IFERROR(VLOOKUP(R165,DAY!$A$2:$E$744,3,0),0)</f>
        <v>0</v>
      </c>
      <c r="S52" s="35">
        <f>IFERROR(VLOOKUP(S165,DAY!$A$2:$E$744,3,0),0)</f>
        <v>0</v>
      </c>
      <c r="T52" s="35">
        <f>IFERROR(VLOOKUP(T165,DAY!$A$2:$E$744,3,0),0)</f>
        <v>0</v>
      </c>
      <c r="U52" s="35">
        <f>IFERROR(VLOOKUP(U165,DAY!$A$2:$E$744,3,0),0)</f>
        <v>0</v>
      </c>
      <c r="V52" s="35">
        <f>IFERROR(VLOOKUP(V165,DAY!$A$2:$E$744,3,0),0)</f>
        <v>0</v>
      </c>
      <c r="W52" s="35">
        <f>IFERROR(VLOOKUP(W165,DAY!$A$2:$E$744,3,0),0)</f>
        <v>0</v>
      </c>
      <c r="X52" s="35">
        <f>IFERROR(VLOOKUP(X165,DAY!$A$2:$E$744,3,0),0)</f>
        <v>0</v>
      </c>
      <c r="Y52" s="35">
        <f>IFERROR(VLOOKUP(Y165,DAY!$A$2:$E$744,3,0),0)</f>
        <v>0</v>
      </c>
      <c r="Z52" s="35">
        <f>IFERROR(VLOOKUP(Z165,DAY!$A$2:$E$744,3,0),0)</f>
        <v>0</v>
      </c>
      <c r="AA52" s="35">
        <f>IFERROR(VLOOKUP(AA165,DAY!$A$2:$E$744,3,0),0)</f>
        <v>0</v>
      </c>
      <c r="AB52" s="35">
        <f>IFERROR(VLOOKUP(AB165,DAY!$A$2:$E$744,3,0),0)</f>
        <v>0</v>
      </c>
      <c r="AC52" s="35">
        <f>IFERROR(VLOOKUP(AC165,DAY!$A$2:$E$744,3,0),0)</f>
        <v>0</v>
      </c>
      <c r="AD52" s="36">
        <f>IFERROR(VLOOKUP(AD165,DAY!$A$2:$E$744,3,0),0)</f>
        <v>0</v>
      </c>
      <c r="AE52" s="334"/>
      <c r="AF52" s="336"/>
      <c r="AG52" s="352"/>
      <c r="AH52" s="334"/>
      <c r="AI52" s="339"/>
      <c r="AJ52" s="352"/>
      <c r="AM52" s="33"/>
      <c r="AN52" s="33"/>
      <c r="AQ52" s="38">
        <f>IFERROR(VLOOKUP(AQ166,DAY!$A$2:$E$744,2,0),0)</f>
        <v>0</v>
      </c>
    </row>
    <row r="53" spans="1:43" ht="27.75" customHeight="1" x14ac:dyDescent="0.4">
      <c r="A53" s="334"/>
      <c r="B53" s="38" t="s">
        <v>2</v>
      </c>
      <c r="C53" s="38">
        <f>IFERROR(VLOOKUP(C165,DAY!$A$2:$E$1096,4,0),0)</f>
        <v>0</v>
      </c>
      <c r="D53" s="38">
        <f>IFERROR(VLOOKUP(D165,DAY!$A$2:$E$1096,4,0),0)</f>
        <v>0</v>
      </c>
      <c r="E53" s="38">
        <f>IFERROR(VLOOKUP(E165,DAY!$A$2:$E$1096,4,0),0)</f>
        <v>0</v>
      </c>
      <c r="F53" s="38">
        <f>IFERROR(VLOOKUP(F165,DAY!$A$2:$E$1096,4,0),0)</f>
        <v>0</v>
      </c>
      <c r="G53" s="38">
        <f>IFERROR(VLOOKUP(G165,DAY!$A$2:$E$1096,4,0),0)</f>
        <v>0</v>
      </c>
      <c r="H53" s="38">
        <f>IFERROR(VLOOKUP(H165,DAY!$A$2:$E$1096,4,0),0)</f>
        <v>0</v>
      </c>
      <c r="I53" s="38">
        <f>IFERROR(VLOOKUP(I165,DAY!$A$2:$E$1096,4,0),0)</f>
        <v>0</v>
      </c>
      <c r="J53" s="38">
        <f>IFERROR(VLOOKUP(J165,DAY!$A$2:$E$1096,4,0),0)</f>
        <v>0</v>
      </c>
      <c r="K53" s="38">
        <f>IFERROR(VLOOKUP(K165,DAY!$A$2:$E$1096,4,0),0)</f>
        <v>0</v>
      </c>
      <c r="L53" s="38">
        <f>IFERROR(VLOOKUP(L165,DAY!$A$2:$E$1096,4,0),0)</f>
        <v>0</v>
      </c>
      <c r="M53" s="38">
        <f>IFERROR(VLOOKUP(M165,DAY!$A$2:$E$1096,4,0),0)</f>
        <v>0</v>
      </c>
      <c r="N53" s="38">
        <f>IFERROR(VLOOKUP(N165,DAY!$A$2:$E$1096,4,0),0)</f>
        <v>0</v>
      </c>
      <c r="O53" s="38">
        <f>IFERROR(VLOOKUP(O165,DAY!$A$2:$E$1096,4,0),0)</f>
        <v>0</v>
      </c>
      <c r="P53" s="38">
        <f>IFERROR(VLOOKUP(P165,DAY!$A$2:$E$1096,4,0),0)</f>
        <v>0</v>
      </c>
      <c r="Q53" s="38">
        <f>IFERROR(VLOOKUP(Q165,DAY!$A$2:$E$1096,4,0),0)</f>
        <v>0</v>
      </c>
      <c r="R53" s="38">
        <f>IFERROR(VLOOKUP(R165,DAY!$A$2:$E$1096,4,0),0)</f>
        <v>0</v>
      </c>
      <c r="S53" s="38">
        <f>IFERROR(VLOOKUP(S165,DAY!$A$2:$E$1096,4,0),0)</f>
        <v>0</v>
      </c>
      <c r="T53" s="38">
        <f>IFERROR(VLOOKUP(T165,DAY!$A$2:$E$1096,4,0),0)</f>
        <v>0</v>
      </c>
      <c r="U53" s="38">
        <f>IFERROR(VLOOKUP(U165,DAY!$A$2:$E$1096,4,0),0)</f>
        <v>0</v>
      </c>
      <c r="V53" s="38">
        <f>IFERROR(VLOOKUP(V165,DAY!$A$2:$E$1096,4,0),0)</f>
        <v>0</v>
      </c>
      <c r="W53" s="38">
        <f>IFERROR(VLOOKUP(W165,DAY!$A$2:$E$1096,4,0),0)</f>
        <v>0</v>
      </c>
      <c r="X53" s="38">
        <f>IFERROR(VLOOKUP(X165,DAY!$A$2:$E$1096,4,0),0)</f>
        <v>0</v>
      </c>
      <c r="Y53" s="38">
        <f>IFERROR(VLOOKUP(Y165,DAY!$A$2:$E$1096,4,0),0)</f>
        <v>0</v>
      </c>
      <c r="Z53" s="38">
        <f>IFERROR(VLOOKUP(Z165,DAY!$A$2:$E$1096,4,0),0)</f>
        <v>0</v>
      </c>
      <c r="AA53" s="38">
        <f>IFERROR(VLOOKUP(AA165,DAY!$A$2:$E$1096,4,0),0)</f>
        <v>0</v>
      </c>
      <c r="AB53" s="38">
        <f>IFERROR(VLOOKUP(AB165,DAY!$A$2:$E$1096,4,0),0)</f>
        <v>0</v>
      </c>
      <c r="AC53" s="38">
        <f>IFERROR(VLOOKUP(AC165,DAY!$A$2:$E$1096,4,0),0)</f>
        <v>0</v>
      </c>
      <c r="AD53" s="38">
        <f>IFERROR(VLOOKUP(AD165,DAY!$A$2:$E$1096,4,0),0)</f>
        <v>0</v>
      </c>
      <c r="AE53" s="334"/>
      <c r="AF53" s="336"/>
      <c r="AG53" s="352"/>
      <c r="AH53" s="334"/>
      <c r="AI53" s="339"/>
      <c r="AJ53" s="352"/>
      <c r="AM53" s="33"/>
      <c r="AN53" s="33"/>
      <c r="AQ53" s="37">
        <f>IFERROR(VLOOKUP(AQ166,DAY!$A$2:$E$744,3,0),0)</f>
        <v>0</v>
      </c>
    </row>
    <row r="54" spans="1:43" ht="88.5" customHeight="1" x14ac:dyDescent="0.4">
      <c r="A54" s="334"/>
      <c r="B54" s="39" t="s">
        <v>3</v>
      </c>
      <c r="C54" s="39">
        <f>IFERROR(VLOOKUP(C165,DAY!$A$2:$E$1096,5,0),0)</f>
        <v>0</v>
      </c>
      <c r="D54" s="39">
        <f>IFERROR(VLOOKUP(D165,DAY!$A$2:$E$1096,5,0),0)</f>
        <v>0</v>
      </c>
      <c r="E54" s="39">
        <f>IFERROR(VLOOKUP(E165,DAY!$A$2:$E$1096,5,0),0)</f>
        <v>0</v>
      </c>
      <c r="F54" s="39">
        <f>IFERROR(VLOOKUP(F165,DAY!$A$2:$E$1096,5,0),0)</f>
        <v>0</v>
      </c>
      <c r="G54" s="39">
        <f>IFERROR(VLOOKUP(G165,DAY!$A$2:$E$1096,5,0),0)</f>
        <v>0</v>
      </c>
      <c r="H54" s="39">
        <f>IFERROR(VLOOKUP(H165,DAY!$A$2:$E$1096,5,0),0)</f>
        <v>0</v>
      </c>
      <c r="I54" s="39">
        <f>IFERROR(VLOOKUP(I165,DAY!$A$2:$E$1096,5,0),0)</f>
        <v>0</v>
      </c>
      <c r="J54" s="39">
        <f>IFERROR(VLOOKUP(J165,DAY!$A$2:$E$1096,5,0),0)</f>
        <v>0</v>
      </c>
      <c r="K54" s="39">
        <f>IFERROR(VLOOKUP(K165,DAY!$A$2:$E$1096,5,0),0)</f>
        <v>0</v>
      </c>
      <c r="L54" s="39">
        <f>IFERROR(VLOOKUP(L165,DAY!$A$2:$E$1096,5,0),0)</f>
        <v>0</v>
      </c>
      <c r="M54" s="39">
        <f>IFERROR(VLOOKUP(M165,DAY!$A$2:$E$1096,5,0),0)</f>
        <v>0</v>
      </c>
      <c r="N54" s="39">
        <f>IFERROR(VLOOKUP(N165,DAY!$A$2:$E$1096,5,0),0)</f>
        <v>0</v>
      </c>
      <c r="O54" s="39">
        <f>IFERROR(VLOOKUP(O165,DAY!$A$2:$E$1096,5,0),0)</f>
        <v>0</v>
      </c>
      <c r="P54" s="39">
        <f>IFERROR(VLOOKUP(P165,DAY!$A$2:$E$1096,5,0),0)</f>
        <v>0</v>
      </c>
      <c r="Q54" s="39">
        <f>IFERROR(VLOOKUP(Q165,DAY!$A$2:$E$1096,5,0),0)</f>
        <v>0</v>
      </c>
      <c r="R54" s="39">
        <f>IFERROR(VLOOKUP(R165,DAY!$A$2:$E$1096,5,0),0)</f>
        <v>0</v>
      </c>
      <c r="S54" s="39">
        <f>IFERROR(VLOOKUP(S165,DAY!$A$2:$E$1096,5,0),0)</f>
        <v>0</v>
      </c>
      <c r="T54" s="39">
        <f>IFERROR(VLOOKUP(T165,DAY!$A$2:$E$1096,5,0),0)</f>
        <v>0</v>
      </c>
      <c r="U54" s="39">
        <f>IFERROR(VLOOKUP(U165,DAY!$A$2:$E$1096,5,0),0)</f>
        <v>0</v>
      </c>
      <c r="V54" s="39">
        <f>IFERROR(VLOOKUP(V165,DAY!$A$2:$E$1096,5,0),0)</f>
        <v>0</v>
      </c>
      <c r="W54" s="39">
        <f>IFERROR(VLOOKUP(W165,DAY!$A$2:$E$1096,5,0),0)</f>
        <v>0</v>
      </c>
      <c r="X54" s="39">
        <f>IFERROR(VLOOKUP(X165,DAY!$A$2:$E$1096,5,0),0)</f>
        <v>0</v>
      </c>
      <c r="Y54" s="39">
        <f>IFERROR(VLOOKUP(Y165,DAY!$A$2:$E$1096,5,0),0)</f>
        <v>0</v>
      </c>
      <c r="Z54" s="39">
        <f>IFERROR(VLOOKUP(Z165,DAY!$A$2:$E$1096,5,0),0)</f>
        <v>0</v>
      </c>
      <c r="AA54" s="39">
        <f>IFERROR(VLOOKUP(AA165,DAY!$A$2:$E$1096,5,0),0)</f>
        <v>0</v>
      </c>
      <c r="AB54" s="39">
        <f>IFERROR(VLOOKUP(AB165,DAY!$A$2:$E$1096,5,0),0)</f>
        <v>0</v>
      </c>
      <c r="AC54" s="39">
        <f>IFERROR(VLOOKUP(AC165,DAY!$A$2:$E$1096,5,0),0)</f>
        <v>0</v>
      </c>
      <c r="AD54" s="39">
        <f>IFERROR(VLOOKUP(AD165,DAY!$A$2:$E$1096,5,0),0)</f>
        <v>0</v>
      </c>
      <c r="AE54" s="334"/>
      <c r="AF54" s="336"/>
      <c r="AG54" s="353"/>
      <c r="AH54" s="334"/>
      <c r="AI54" s="339"/>
      <c r="AJ54" s="353"/>
      <c r="AM54" s="41"/>
      <c r="AN54" s="41"/>
      <c r="AQ54" s="37">
        <f>IFERROR(VLOOKUP(AQ166,DAY!$A$2:$E$744,4,0),0)</f>
        <v>0</v>
      </c>
    </row>
    <row r="55" spans="1:43" ht="29.25" customHeight="1" x14ac:dyDescent="0.4">
      <c r="A55" s="334"/>
      <c r="B55" s="37" t="s">
        <v>4</v>
      </c>
      <c r="C55" s="84" t="s">
        <v>87</v>
      </c>
      <c r="D55" s="84" t="s">
        <v>87</v>
      </c>
      <c r="E55" s="84" t="s">
        <v>87</v>
      </c>
      <c r="F55" s="84" t="s">
        <v>87</v>
      </c>
      <c r="G55" s="84" t="s">
        <v>87</v>
      </c>
      <c r="H55" s="84" t="s">
        <v>19</v>
      </c>
      <c r="I55" s="84" t="s">
        <v>19</v>
      </c>
      <c r="J55" s="84" t="s">
        <v>87</v>
      </c>
      <c r="K55" s="84" t="s">
        <v>87</v>
      </c>
      <c r="L55" s="84" t="s">
        <v>87</v>
      </c>
      <c r="M55" s="84" t="s">
        <v>87</v>
      </c>
      <c r="N55" s="84" t="s">
        <v>87</v>
      </c>
      <c r="O55" s="84" t="s">
        <v>19</v>
      </c>
      <c r="P55" s="84" t="s">
        <v>19</v>
      </c>
      <c r="Q55" s="84" t="s">
        <v>87</v>
      </c>
      <c r="R55" s="84" t="s">
        <v>87</v>
      </c>
      <c r="S55" s="84" t="s">
        <v>87</v>
      </c>
      <c r="T55" s="84" t="s">
        <v>87</v>
      </c>
      <c r="U55" s="84" t="s">
        <v>87</v>
      </c>
      <c r="V55" s="84" t="s">
        <v>19</v>
      </c>
      <c r="W55" s="84" t="s">
        <v>19</v>
      </c>
      <c r="X55" s="84" t="s">
        <v>87</v>
      </c>
      <c r="Y55" s="84" t="s">
        <v>87</v>
      </c>
      <c r="Z55" s="84" t="s">
        <v>87</v>
      </c>
      <c r="AA55" s="84" t="s">
        <v>87</v>
      </c>
      <c r="AB55" s="84" t="s">
        <v>87</v>
      </c>
      <c r="AC55" s="84" t="s">
        <v>19</v>
      </c>
      <c r="AD55" s="84" t="s">
        <v>19</v>
      </c>
      <c r="AE55" s="44">
        <f>IF(COUNT(C55:AD55)=0,+(COUNTIF(C55:AD55,"作業"))+(COUNTIF(C55:AD55,"休日")),"")</f>
        <v>28</v>
      </c>
      <c r="AF55" s="98">
        <f>IF(+COUNT(C55:AD55)=0,(COUNTIF(C55:AD55,"休日")),"")</f>
        <v>8</v>
      </c>
      <c r="AG55" s="354" t="str">
        <f>IFERROR(IF(AND(AE55&lt;=6,AE55&gt;=1),$F$149,IF(AM56&gt;0.284,$F$147,$F$148)),0)</f>
        <v>クリア</v>
      </c>
      <c r="AH55" s="44">
        <f>IF(COUNT(C56:AD56)=0,+(COUNTIF(C56:AD56,"作業"))+(COUNTIF(C56:AD56,"休日")),"")</f>
        <v>28</v>
      </c>
      <c r="AI55" s="61">
        <f>IF(COUNT(C56:AD56)=0,(COUNTIF(C56:AD56,"休日")),"")</f>
        <v>7</v>
      </c>
      <c r="AJ55" s="354" t="str">
        <f>IFERROR(IF(AND(AH55&lt;=6,AH55&gt;=1),$F$149,IF(AN56&gt;0.284,$F$145,$F$146)),0)</f>
        <v>未達成</v>
      </c>
      <c r="AL55" s="40"/>
      <c r="AM55" s="33"/>
      <c r="AN55" s="33"/>
      <c r="AQ55" s="39">
        <f>IFERROR(VLOOKUP(AQ166,DAY!$A$2:$E$744,5,0),0)</f>
        <v>0</v>
      </c>
    </row>
    <row r="56" spans="1:43" ht="29.25" customHeight="1" thickBot="1" x14ac:dyDescent="0.45">
      <c r="A56" s="363"/>
      <c r="B56" s="27" t="s">
        <v>5</v>
      </c>
      <c r="C56" s="85" t="s">
        <v>87</v>
      </c>
      <c r="D56" s="85" t="s">
        <v>87</v>
      </c>
      <c r="E56" s="85" t="s">
        <v>87</v>
      </c>
      <c r="F56" s="85" t="s">
        <v>87</v>
      </c>
      <c r="G56" s="85" t="s">
        <v>87</v>
      </c>
      <c r="H56" s="85" t="s">
        <v>19</v>
      </c>
      <c r="I56" s="85" t="s">
        <v>19</v>
      </c>
      <c r="J56" s="85" t="s">
        <v>87</v>
      </c>
      <c r="K56" s="85" t="s">
        <v>87</v>
      </c>
      <c r="L56" s="85" t="s">
        <v>87</v>
      </c>
      <c r="M56" s="85" t="s">
        <v>87</v>
      </c>
      <c r="N56" s="85" t="s">
        <v>87</v>
      </c>
      <c r="O56" s="85" t="s">
        <v>19</v>
      </c>
      <c r="P56" s="85" t="s">
        <v>19</v>
      </c>
      <c r="Q56" s="85" t="s">
        <v>87</v>
      </c>
      <c r="R56" s="85" t="s">
        <v>87</v>
      </c>
      <c r="S56" s="85" t="s">
        <v>87</v>
      </c>
      <c r="T56" s="85" t="s">
        <v>87</v>
      </c>
      <c r="U56" s="85" t="s">
        <v>87</v>
      </c>
      <c r="V56" s="85" t="s">
        <v>19</v>
      </c>
      <c r="W56" s="85" t="s">
        <v>19</v>
      </c>
      <c r="X56" s="85" t="s">
        <v>87</v>
      </c>
      <c r="Y56" s="85" t="s">
        <v>87</v>
      </c>
      <c r="Z56" s="85" t="s">
        <v>87</v>
      </c>
      <c r="AA56" s="85" t="s">
        <v>87</v>
      </c>
      <c r="AB56" s="85" t="s">
        <v>87</v>
      </c>
      <c r="AC56" s="85" t="s">
        <v>87</v>
      </c>
      <c r="AD56" s="85" t="s">
        <v>19</v>
      </c>
      <c r="AE56" s="330">
        <f>IFERROR(AM56,0)</f>
        <v>0.28599999999999998</v>
      </c>
      <c r="AF56" s="331"/>
      <c r="AG56" s="355"/>
      <c r="AH56" s="330">
        <f>IFERROR(AN56,0)</f>
        <v>0.25</v>
      </c>
      <c r="AI56" s="332"/>
      <c r="AJ56" s="355"/>
      <c r="AM56" s="46">
        <f>ROUND(AF55/AE55,3)</f>
        <v>0.28599999999999998</v>
      </c>
      <c r="AN56" s="47">
        <f>ROUND(AI55/AH55,3)</f>
        <v>0.25</v>
      </c>
      <c r="AQ56" s="43">
        <f>IFERROR(VLOOKUP(AQ166,DAY!$A$2:$E$744,6,0),0)</f>
        <v>0</v>
      </c>
    </row>
    <row r="57" spans="1:43" ht="27.75" customHeight="1" thickBot="1" x14ac:dyDescent="0.45">
      <c r="A57" s="337" t="s">
        <v>69</v>
      </c>
      <c r="B57" s="32" t="s">
        <v>0</v>
      </c>
      <c r="C57" s="86">
        <f>IFERROR(VLOOKUP(C166,DAY!$A$2:$E$1096,2,0),0)</f>
        <v>0</v>
      </c>
      <c r="D57" s="86">
        <f>IFERROR(VLOOKUP(D166,DAY!$A$2:$E$744,2,0),0)</f>
        <v>0</v>
      </c>
      <c r="E57" s="86">
        <f>IFERROR(VLOOKUP(E166,DAY!$A$2:$E$744,2,0),0)</f>
        <v>0</v>
      </c>
      <c r="F57" s="86">
        <f>IFERROR(VLOOKUP(F166,DAY!$A$2:$E$744,2,0),0)</f>
        <v>0</v>
      </c>
      <c r="G57" s="86">
        <f>IFERROR(VLOOKUP(G166,DAY!$A$2:$E$744,2,0),0)</f>
        <v>0</v>
      </c>
      <c r="H57" s="86">
        <f>IFERROR(VLOOKUP(H166,DAY!$A$2:$E$744,2,0),0)</f>
        <v>0</v>
      </c>
      <c r="I57" s="86">
        <f>IFERROR(VLOOKUP(I166,DAY!$A$2:$E$744,2,0),0)</f>
        <v>0</v>
      </c>
      <c r="J57" s="86">
        <f>IFERROR(VLOOKUP(J166,DAY!$A$2:$E$744,2,0),0)</f>
        <v>0</v>
      </c>
      <c r="K57" s="86">
        <f>IFERROR(VLOOKUP(K166,DAY!$A$2:$E$744,2,0),0)</f>
        <v>0</v>
      </c>
      <c r="L57" s="86">
        <f>IFERROR(VLOOKUP(L166,DAY!$A$2:$E$744,2,0),0)</f>
        <v>0</v>
      </c>
      <c r="M57" s="86">
        <f>IFERROR(VLOOKUP(M166,DAY!$A$2:$E$744,2,0),0)</f>
        <v>0</v>
      </c>
      <c r="N57" s="86">
        <f>IFERROR(VLOOKUP(N166,DAY!$A$2:$E$744,2,0),0)</f>
        <v>0</v>
      </c>
      <c r="O57" s="86">
        <f>IFERROR(VLOOKUP(O166,DAY!$A$2:$E$744,2,0),0)</f>
        <v>0</v>
      </c>
      <c r="P57" s="86">
        <f>IFERROR(VLOOKUP(P166,DAY!$A$2:$E$744,2,0),0)</f>
        <v>0</v>
      </c>
      <c r="Q57" s="86">
        <f>IFERROR(VLOOKUP(Q166,DAY!$A$2:$E$744,2,0),0)</f>
        <v>0</v>
      </c>
      <c r="R57" s="86">
        <f>IFERROR(VLOOKUP(R166,DAY!$A$2:$E$744,2,0),0)</f>
        <v>0</v>
      </c>
      <c r="S57" s="86">
        <f>IFERROR(VLOOKUP(S166,DAY!$A$2:$E$744,2,0),0)</f>
        <v>0</v>
      </c>
      <c r="T57" s="86">
        <f>IFERROR(VLOOKUP(T166,DAY!$A$2:$E$744,2,0),0)</f>
        <v>0</v>
      </c>
      <c r="U57" s="86">
        <f>IFERROR(VLOOKUP(U166,DAY!$A$2:$E$744,2,0),0)</f>
        <v>0</v>
      </c>
      <c r="V57" s="86">
        <f>IFERROR(VLOOKUP(V166,DAY!$A$2:$E$744,2,0),0)</f>
        <v>0</v>
      </c>
      <c r="W57" s="86">
        <f>IFERROR(VLOOKUP(W166,DAY!$A$2:$E$744,2,0),0)</f>
        <v>0</v>
      </c>
      <c r="X57" s="86">
        <f>IFERROR(VLOOKUP(X166,DAY!$A$2:$E$744,2,0),0)</f>
        <v>0</v>
      </c>
      <c r="Y57" s="86">
        <f>IFERROR(VLOOKUP(Y166,DAY!$A$2:$E$744,2,0),0)</f>
        <v>0</v>
      </c>
      <c r="Z57" s="86">
        <f>IFERROR(VLOOKUP(Z166,DAY!$A$2:$E$744,2,0),0)</f>
        <v>0</v>
      </c>
      <c r="AA57" s="86">
        <f>IFERROR(VLOOKUP(AA166,DAY!$A$2:$E$744,2,0),0)</f>
        <v>0</v>
      </c>
      <c r="AB57" s="86">
        <f>IFERROR(VLOOKUP(AB166,DAY!$A$2:$E$744,2,0),0)</f>
        <v>0</v>
      </c>
      <c r="AC57" s="86">
        <f>IFERROR(VLOOKUP(AC166,DAY!$A$2:$E$744,2,0),0)</f>
        <v>0</v>
      </c>
      <c r="AD57" s="86">
        <f>IFERROR(VLOOKUP(AD166,DAY!$A$2:$E$744,2,0),0)</f>
        <v>0</v>
      </c>
      <c r="AE57" s="333" t="s">
        <v>11</v>
      </c>
      <c r="AF57" s="335" t="s">
        <v>12</v>
      </c>
      <c r="AG57" s="352" t="s">
        <v>84</v>
      </c>
      <c r="AH57" s="337" t="s">
        <v>11</v>
      </c>
      <c r="AI57" s="338" t="s">
        <v>13</v>
      </c>
      <c r="AJ57" s="352" t="s">
        <v>84</v>
      </c>
      <c r="AK57" s="40"/>
      <c r="AM57" s="33"/>
      <c r="AN57" s="33"/>
      <c r="AQ57" s="50">
        <f>IFERROR(VLOOKUP(AQ166,DAY!$A$2:$E$744,7,0),0)</f>
        <v>0</v>
      </c>
    </row>
    <row r="58" spans="1:43" ht="27.75" customHeight="1" x14ac:dyDescent="0.4">
      <c r="A58" s="334"/>
      <c r="B58" s="35" t="s">
        <v>1</v>
      </c>
      <c r="C58" s="87">
        <f>IFERROR(VLOOKUP(C166,DAY!$A$2:$E$1096,3,0),0)</f>
        <v>0</v>
      </c>
      <c r="D58" s="87">
        <f>IFERROR(VLOOKUP(D166,DAY!$A$2:$E$744,3,0),0)</f>
        <v>0</v>
      </c>
      <c r="E58" s="87">
        <f>IFERROR(VLOOKUP(E166,DAY!$A$2:$E$744,3,0),0)</f>
        <v>0</v>
      </c>
      <c r="F58" s="87">
        <f>IFERROR(VLOOKUP(F166,DAY!$A$2:$E$744,3,0),0)</f>
        <v>0</v>
      </c>
      <c r="G58" s="87">
        <f>IFERROR(VLOOKUP(G166,DAY!$A$2:$E$744,3,0),0)</f>
        <v>0</v>
      </c>
      <c r="H58" s="87">
        <f>IFERROR(VLOOKUP(H166,DAY!$A$2:$E$744,3,0),0)</f>
        <v>0</v>
      </c>
      <c r="I58" s="87">
        <f>IFERROR(VLOOKUP(I166,DAY!$A$2:$E$744,3,0),0)</f>
        <v>0</v>
      </c>
      <c r="J58" s="87">
        <f>IFERROR(VLOOKUP(J166,DAY!$A$2:$E$744,3,0),0)</f>
        <v>0</v>
      </c>
      <c r="K58" s="87">
        <f>IFERROR(VLOOKUP(K166,DAY!$A$2:$E$744,3,0),0)</f>
        <v>0</v>
      </c>
      <c r="L58" s="87">
        <f>IFERROR(VLOOKUP(L166,DAY!$A$2:$E$744,3,0),0)</f>
        <v>0</v>
      </c>
      <c r="M58" s="87">
        <f>IFERROR(VLOOKUP(M166,DAY!$A$2:$E$744,3,0),0)</f>
        <v>0</v>
      </c>
      <c r="N58" s="87">
        <f>IFERROR(VLOOKUP(N166,DAY!$A$2:$E$744,3,0),0)</f>
        <v>0</v>
      </c>
      <c r="O58" s="87">
        <f>IFERROR(VLOOKUP(O166,DAY!$A$2:$E$744,3,0),0)</f>
        <v>0</v>
      </c>
      <c r="P58" s="87">
        <f>IFERROR(VLOOKUP(P166,DAY!$A$2:$E$744,3,0),0)</f>
        <v>0</v>
      </c>
      <c r="Q58" s="87">
        <f>IFERROR(VLOOKUP(Q166,DAY!$A$2:$E$744,3,0),0)</f>
        <v>0</v>
      </c>
      <c r="R58" s="87">
        <f>IFERROR(VLOOKUP(R166,DAY!$A$2:$E$744,3,0),0)</f>
        <v>0</v>
      </c>
      <c r="S58" s="87">
        <f>IFERROR(VLOOKUP(S166,DAY!$A$2:$E$744,3,0),0)</f>
        <v>0</v>
      </c>
      <c r="T58" s="87">
        <f>IFERROR(VLOOKUP(T166,DAY!$A$2:$E$744,3,0),0)</f>
        <v>0</v>
      </c>
      <c r="U58" s="87">
        <f>IFERROR(VLOOKUP(U166,DAY!$A$2:$E$744,3,0),0)</f>
        <v>0</v>
      </c>
      <c r="V58" s="87">
        <f>IFERROR(VLOOKUP(V166,DAY!$A$2:$E$744,3,0),0)</f>
        <v>0</v>
      </c>
      <c r="W58" s="87">
        <f>IFERROR(VLOOKUP(W166,DAY!$A$2:$E$744,3,0),0)</f>
        <v>0</v>
      </c>
      <c r="X58" s="87">
        <f>IFERROR(VLOOKUP(X166,DAY!$A$2:$E$744,3,0),0)</f>
        <v>0</v>
      </c>
      <c r="Y58" s="87">
        <f>IFERROR(VLOOKUP(Y166,DAY!$A$2:$E$744,3,0),0)</f>
        <v>0</v>
      </c>
      <c r="Z58" s="87">
        <f>IFERROR(VLOOKUP(Z166,DAY!$A$2:$E$744,3,0),0)</f>
        <v>0</v>
      </c>
      <c r="AA58" s="87">
        <f>IFERROR(VLOOKUP(AA166,DAY!$A$2:$E$744,3,0),0)</f>
        <v>0</v>
      </c>
      <c r="AB58" s="87">
        <f>IFERROR(VLOOKUP(AB166,DAY!$A$2:$E$744,3,0),0)</f>
        <v>0</v>
      </c>
      <c r="AC58" s="87">
        <f>IFERROR(VLOOKUP(AC166,DAY!$A$2:$E$744,3,0),0)</f>
        <v>0</v>
      </c>
      <c r="AD58" s="88">
        <f>IFERROR(VLOOKUP(AD166,DAY!$A$2:$E$744,3,0),0)</f>
        <v>0</v>
      </c>
      <c r="AE58" s="334"/>
      <c r="AF58" s="336"/>
      <c r="AG58" s="352"/>
      <c r="AH58" s="334"/>
      <c r="AI58" s="339"/>
      <c r="AJ58" s="352"/>
      <c r="AM58" s="33"/>
      <c r="AN58" s="33"/>
      <c r="AQ58" s="34">
        <f>IFERROR(VLOOKUP(AQ167,DAY!$A$2:$E$744,2,0),0)</f>
        <v>0</v>
      </c>
    </row>
    <row r="59" spans="1:43" ht="27.75" customHeight="1" x14ac:dyDescent="0.4">
      <c r="A59" s="334"/>
      <c r="B59" s="38" t="s">
        <v>2</v>
      </c>
      <c r="C59" s="89">
        <f>IFERROR(VLOOKUP(C166,DAY!$A$2:$E$1096,4,0),0)</f>
        <v>0</v>
      </c>
      <c r="D59" s="89">
        <f>IFERROR(VLOOKUP(D166,DAY!$A$2:$E$1096,4,0),0)</f>
        <v>0</v>
      </c>
      <c r="E59" s="89">
        <f>IFERROR(VLOOKUP(E166,DAY!$A$2:$E$1096,4,0),0)</f>
        <v>0</v>
      </c>
      <c r="F59" s="89">
        <f>IFERROR(VLOOKUP(F166,DAY!$A$2:$E$1096,4,0),0)</f>
        <v>0</v>
      </c>
      <c r="G59" s="89">
        <f>IFERROR(VLOOKUP(G166,DAY!$A$2:$E$1096,4,0),0)</f>
        <v>0</v>
      </c>
      <c r="H59" s="89">
        <f>IFERROR(VLOOKUP(H166,DAY!$A$2:$E$1096,4,0),0)</f>
        <v>0</v>
      </c>
      <c r="I59" s="89">
        <f>IFERROR(VLOOKUP(I166,DAY!$A$2:$E$1096,4,0),0)</f>
        <v>0</v>
      </c>
      <c r="J59" s="89">
        <f>IFERROR(VLOOKUP(J166,DAY!$A$2:$E$1096,4,0),0)</f>
        <v>0</v>
      </c>
      <c r="K59" s="89">
        <f>IFERROR(VLOOKUP(K166,DAY!$A$2:$E$1096,4,0),0)</f>
        <v>0</v>
      </c>
      <c r="L59" s="89">
        <f>IFERROR(VLOOKUP(L166,DAY!$A$2:$E$1096,4,0),0)</f>
        <v>0</v>
      </c>
      <c r="M59" s="89">
        <f>IFERROR(VLOOKUP(M166,DAY!$A$2:$E$1096,4,0),0)</f>
        <v>0</v>
      </c>
      <c r="N59" s="89">
        <f>IFERROR(VLOOKUP(N166,DAY!$A$2:$E$1096,4,0),0)</f>
        <v>0</v>
      </c>
      <c r="O59" s="89">
        <f>IFERROR(VLOOKUP(O166,DAY!$A$2:$E$1096,4,0),0)</f>
        <v>0</v>
      </c>
      <c r="P59" s="89">
        <f>IFERROR(VLOOKUP(P166,DAY!$A$2:$E$1096,4,0),0)</f>
        <v>0</v>
      </c>
      <c r="Q59" s="89">
        <f>IFERROR(VLOOKUP(Q166,DAY!$A$2:$E$1096,4,0),0)</f>
        <v>0</v>
      </c>
      <c r="R59" s="89">
        <f>IFERROR(VLOOKUP(R166,DAY!$A$2:$E$1096,4,0),0)</f>
        <v>0</v>
      </c>
      <c r="S59" s="89">
        <f>IFERROR(VLOOKUP(S166,DAY!$A$2:$E$1096,4,0),0)</f>
        <v>0</v>
      </c>
      <c r="T59" s="89">
        <f>IFERROR(VLOOKUP(T166,DAY!$A$2:$E$1096,4,0),0)</f>
        <v>0</v>
      </c>
      <c r="U59" s="89">
        <f>IFERROR(VLOOKUP(U166,DAY!$A$2:$E$1096,4,0),0)</f>
        <v>0</v>
      </c>
      <c r="V59" s="89">
        <f>IFERROR(VLOOKUP(V166,DAY!$A$2:$E$1096,4,0),0)</f>
        <v>0</v>
      </c>
      <c r="W59" s="89">
        <f>IFERROR(VLOOKUP(W166,DAY!$A$2:$E$1096,4,0),0)</f>
        <v>0</v>
      </c>
      <c r="X59" s="89">
        <f>IFERROR(VLOOKUP(X166,DAY!$A$2:$E$1096,4,0),0)</f>
        <v>0</v>
      </c>
      <c r="Y59" s="89">
        <f>IFERROR(VLOOKUP(Y166,DAY!$A$2:$E$1096,4,0),0)</f>
        <v>0</v>
      </c>
      <c r="Z59" s="89">
        <f>IFERROR(VLOOKUP(Z166,DAY!$A$2:$E$1096,4,0),0)</f>
        <v>0</v>
      </c>
      <c r="AA59" s="89">
        <f>IFERROR(VLOOKUP(AA166,DAY!$A$2:$E$1096,4,0),0)</f>
        <v>0</v>
      </c>
      <c r="AB59" s="89">
        <f>IFERROR(VLOOKUP(AB166,DAY!$A$2:$E$1096,4,0),0)</f>
        <v>0</v>
      </c>
      <c r="AC59" s="89">
        <f>IFERROR(VLOOKUP(AC166,DAY!$A$2:$E$1096,4,0),0)</f>
        <v>0</v>
      </c>
      <c r="AD59" s="89">
        <f>IFERROR(VLOOKUP(AD166,DAY!$A$2:$E$1096,4,0),0)</f>
        <v>0</v>
      </c>
      <c r="AE59" s="334"/>
      <c r="AF59" s="336"/>
      <c r="AG59" s="352"/>
      <c r="AH59" s="334"/>
      <c r="AI59" s="339"/>
      <c r="AJ59" s="352"/>
      <c r="AM59" s="33"/>
      <c r="AN59" s="33"/>
      <c r="AQ59" s="37">
        <f>IFERROR(VLOOKUP(AQ167,DAY!$A$2:$E$744,3,0),0)</f>
        <v>0</v>
      </c>
    </row>
    <row r="60" spans="1:43" ht="88.5" customHeight="1" x14ac:dyDescent="0.4">
      <c r="A60" s="334"/>
      <c r="B60" s="39" t="s">
        <v>3</v>
      </c>
      <c r="C60" s="90">
        <f>IFERROR(VLOOKUP(C166,DAY!$A$2:$E$1096,5,0),0)</f>
        <v>0</v>
      </c>
      <c r="D60" s="90">
        <f>IFERROR(VLOOKUP(D166,DAY!$A$2:$E$1096,5,0),0)</f>
        <v>0</v>
      </c>
      <c r="E60" s="90">
        <f>IFERROR(VLOOKUP(E166,DAY!$A$2:$E$1096,5,0),0)</f>
        <v>0</v>
      </c>
      <c r="F60" s="90">
        <f>IFERROR(VLOOKUP(F166,DAY!$A$2:$E$1096,5,0),0)</f>
        <v>0</v>
      </c>
      <c r="G60" s="90">
        <f>IFERROR(VLOOKUP(G166,DAY!$A$2:$E$1096,5,0),0)</f>
        <v>0</v>
      </c>
      <c r="H60" s="90">
        <f>IFERROR(VLOOKUP(H166,DAY!$A$2:$E$1096,5,0),0)</f>
        <v>0</v>
      </c>
      <c r="I60" s="90">
        <f>IFERROR(VLOOKUP(I166,DAY!$A$2:$E$1096,5,0),0)</f>
        <v>0</v>
      </c>
      <c r="J60" s="90">
        <f>IFERROR(VLOOKUP(J166,DAY!$A$2:$E$1096,5,0),0)</f>
        <v>0</v>
      </c>
      <c r="K60" s="90">
        <f>IFERROR(VLOOKUP(K166,DAY!$A$2:$E$1096,5,0),0)</f>
        <v>0</v>
      </c>
      <c r="L60" s="90">
        <f>IFERROR(VLOOKUP(L166,DAY!$A$2:$E$1096,5,0),0)</f>
        <v>0</v>
      </c>
      <c r="M60" s="90">
        <f>IFERROR(VLOOKUP(M166,DAY!$A$2:$E$1096,5,0),0)</f>
        <v>0</v>
      </c>
      <c r="N60" s="90">
        <f>IFERROR(VLOOKUP(N166,DAY!$A$2:$E$1096,5,0),0)</f>
        <v>0</v>
      </c>
      <c r="O60" s="90">
        <f>IFERROR(VLOOKUP(O166,DAY!$A$2:$E$1096,5,0),0)</f>
        <v>0</v>
      </c>
      <c r="P60" s="90">
        <f>IFERROR(VLOOKUP(P166,DAY!$A$2:$E$1096,5,0),0)</f>
        <v>0</v>
      </c>
      <c r="Q60" s="90">
        <f>IFERROR(VLOOKUP(Q166,DAY!$A$2:$E$1096,5,0),0)</f>
        <v>0</v>
      </c>
      <c r="R60" s="90">
        <f>IFERROR(VLOOKUP(R166,DAY!$A$2:$E$1096,5,0),0)</f>
        <v>0</v>
      </c>
      <c r="S60" s="90">
        <f>IFERROR(VLOOKUP(S166,DAY!$A$2:$E$1096,5,0),0)</f>
        <v>0</v>
      </c>
      <c r="T60" s="90">
        <f>IFERROR(VLOOKUP(T166,DAY!$A$2:$E$1096,5,0),0)</f>
        <v>0</v>
      </c>
      <c r="U60" s="90">
        <f>IFERROR(VLOOKUP(U166,DAY!$A$2:$E$1096,5,0),0)</f>
        <v>0</v>
      </c>
      <c r="V60" s="90">
        <f>IFERROR(VLOOKUP(V166,DAY!$A$2:$E$1096,5,0),0)</f>
        <v>0</v>
      </c>
      <c r="W60" s="90">
        <f>IFERROR(VLOOKUP(W166,DAY!$A$2:$E$1096,5,0),0)</f>
        <v>0</v>
      </c>
      <c r="X60" s="90">
        <f>IFERROR(VLOOKUP(X166,DAY!$A$2:$E$1096,5,0),0)</f>
        <v>0</v>
      </c>
      <c r="Y60" s="90">
        <f>IFERROR(VLOOKUP(Y166,DAY!$A$2:$E$1096,5,0),0)</f>
        <v>0</v>
      </c>
      <c r="Z60" s="90">
        <f>IFERROR(VLOOKUP(Z166,DAY!$A$2:$E$1096,5,0),0)</f>
        <v>0</v>
      </c>
      <c r="AA60" s="90">
        <f>IFERROR(VLOOKUP(AA166,DAY!$A$2:$E$1096,5,0),0)</f>
        <v>0</v>
      </c>
      <c r="AB60" s="90">
        <f>IFERROR(VLOOKUP(AB166,DAY!$A$2:$E$1096,5,0),0)</f>
        <v>0</v>
      </c>
      <c r="AC60" s="90">
        <f>IFERROR(VLOOKUP(AC166,DAY!$A$2:$E$1096,5,0),0)</f>
        <v>0</v>
      </c>
      <c r="AD60" s="90">
        <f>IFERROR(VLOOKUP(AD166,DAY!$A$2:$E$1096,5,0),0)</f>
        <v>0</v>
      </c>
      <c r="AE60" s="334"/>
      <c r="AF60" s="336"/>
      <c r="AG60" s="353"/>
      <c r="AH60" s="334"/>
      <c r="AI60" s="339"/>
      <c r="AJ60" s="353"/>
      <c r="AM60" s="41"/>
      <c r="AN60" s="41"/>
      <c r="AQ60" s="37">
        <f>IFERROR(VLOOKUP(AQ167,DAY!$A$2:$E$744,4,0),0)</f>
        <v>0</v>
      </c>
    </row>
    <row r="61" spans="1:43" ht="27.75" customHeight="1" x14ac:dyDescent="0.4">
      <c r="A61" s="334"/>
      <c r="B61" s="37" t="s">
        <v>4</v>
      </c>
      <c r="C61" s="84" t="s">
        <v>87</v>
      </c>
      <c r="D61" s="84" t="s">
        <v>87</v>
      </c>
      <c r="E61" s="84" t="s">
        <v>87</v>
      </c>
      <c r="F61" s="84" t="s">
        <v>87</v>
      </c>
      <c r="G61" s="84" t="s">
        <v>87</v>
      </c>
      <c r="H61" s="84" t="s">
        <v>19</v>
      </c>
      <c r="I61" s="84" t="s">
        <v>19</v>
      </c>
      <c r="J61" s="84" t="s">
        <v>87</v>
      </c>
      <c r="K61" s="84" t="s">
        <v>87</v>
      </c>
      <c r="L61" s="84" t="s">
        <v>87</v>
      </c>
      <c r="M61" s="84" t="s">
        <v>87</v>
      </c>
      <c r="N61" s="84" t="s">
        <v>87</v>
      </c>
      <c r="O61" s="84" t="s">
        <v>19</v>
      </c>
      <c r="P61" s="84" t="s">
        <v>19</v>
      </c>
      <c r="Q61" s="84" t="s">
        <v>87</v>
      </c>
      <c r="R61" s="84" t="s">
        <v>87</v>
      </c>
      <c r="S61" s="84" t="s">
        <v>87</v>
      </c>
      <c r="T61" s="84" t="s">
        <v>87</v>
      </c>
      <c r="U61" s="84" t="s">
        <v>87</v>
      </c>
      <c r="V61" s="84" t="s">
        <v>19</v>
      </c>
      <c r="W61" s="84" t="s">
        <v>19</v>
      </c>
      <c r="X61" s="84" t="s">
        <v>87</v>
      </c>
      <c r="Y61" s="84" t="s">
        <v>87</v>
      </c>
      <c r="Z61" s="84" t="s">
        <v>87</v>
      </c>
      <c r="AA61" s="84" t="s">
        <v>87</v>
      </c>
      <c r="AB61" s="84" t="s">
        <v>87</v>
      </c>
      <c r="AC61" s="84" t="s">
        <v>19</v>
      </c>
      <c r="AD61" s="84" t="s">
        <v>19</v>
      </c>
      <c r="AE61" s="44">
        <f>IF(COUNT(C61:AD61)=0,+(COUNTIF(C61:AD61,"作業"))+(COUNTIF(C61:AD61,"休日")),"")</f>
        <v>28</v>
      </c>
      <c r="AF61" s="98">
        <f>IF(+COUNT(C61:AD61)=0,(COUNTIF(C61:AD61,"休日")),"")</f>
        <v>8</v>
      </c>
      <c r="AG61" s="354" t="str">
        <f>IFERROR(IF(AND(AE61&lt;=6,AE61&gt;=1),$F$149,IF(AM62&gt;0.284,$F$147,$F$148)),0)</f>
        <v>クリア</v>
      </c>
      <c r="AH61" s="44">
        <f>IF(COUNT(C62:AD62)=0,+(COUNTIF(C62:AD62,"作業"))+(COUNTIF(C62:AD62,"休日")),"")</f>
        <v>28</v>
      </c>
      <c r="AI61" s="61">
        <f>IF(COUNT(C62:AD62)=0,(COUNTIF(C62:AD62,"休日")),"")</f>
        <v>8</v>
      </c>
      <c r="AJ61" s="354" t="str">
        <f>IFERROR(IF(AND(AH61&lt;=6,AH61&gt;=1),$F$149,IF(AN62&gt;0.284,$F$145,$F$146)),0)</f>
        <v>達成</v>
      </c>
      <c r="AL61" s="40"/>
      <c r="AM61" s="33"/>
      <c r="AN61" s="33"/>
      <c r="AQ61" s="39">
        <f>IFERROR(VLOOKUP(AQ167,DAY!$A$2:$E$744,5,0),0)</f>
        <v>0</v>
      </c>
    </row>
    <row r="62" spans="1:43" ht="27.75" customHeight="1" thickBot="1" x14ac:dyDescent="0.45">
      <c r="A62" s="363"/>
      <c r="B62" s="27" t="s">
        <v>5</v>
      </c>
      <c r="C62" s="85" t="s">
        <v>87</v>
      </c>
      <c r="D62" s="85" t="s">
        <v>87</v>
      </c>
      <c r="E62" s="85" t="s">
        <v>87</v>
      </c>
      <c r="F62" s="85" t="s">
        <v>87</v>
      </c>
      <c r="G62" s="85" t="s">
        <v>87</v>
      </c>
      <c r="H62" s="85" t="s">
        <v>19</v>
      </c>
      <c r="I62" s="85" t="s">
        <v>19</v>
      </c>
      <c r="J62" s="85" t="s">
        <v>87</v>
      </c>
      <c r="K62" s="85" t="s">
        <v>87</v>
      </c>
      <c r="L62" s="85" t="s">
        <v>87</v>
      </c>
      <c r="M62" s="85" t="s">
        <v>87</v>
      </c>
      <c r="N62" s="85" t="s">
        <v>87</v>
      </c>
      <c r="O62" s="85" t="s">
        <v>19</v>
      </c>
      <c r="P62" s="85" t="s">
        <v>19</v>
      </c>
      <c r="Q62" s="85" t="s">
        <v>87</v>
      </c>
      <c r="R62" s="85" t="s">
        <v>87</v>
      </c>
      <c r="S62" s="85" t="s">
        <v>87</v>
      </c>
      <c r="T62" s="85" t="s">
        <v>87</v>
      </c>
      <c r="U62" s="85" t="s">
        <v>87</v>
      </c>
      <c r="V62" s="85" t="s">
        <v>19</v>
      </c>
      <c r="W62" s="85" t="s">
        <v>19</v>
      </c>
      <c r="X62" s="85" t="s">
        <v>87</v>
      </c>
      <c r="Y62" s="85" t="s">
        <v>87</v>
      </c>
      <c r="Z62" s="85" t="s">
        <v>87</v>
      </c>
      <c r="AA62" s="85" t="s">
        <v>87</v>
      </c>
      <c r="AB62" s="85" t="s">
        <v>87</v>
      </c>
      <c r="AC62" s="85" t="s">
        <v>19</v>
      </c>
      <c r="AD62" s="85" t="s">
        <v>19</v>
      </c>
      <c r="AE62" s="330">
        <f>IFERROR(AM62,0)</f>
        <v>0.28599999999999998</v>
      </c>
      <c r="AF62" s="331"/>
      <c r="AG62" s="355"/>
      <c r="AH62" s="330">
        <f>IFERROR(AN62,0)</f>
        <v>0.28599999999999998</v>
      </c>
      <c r="AI62" s="332"/>
      <c r="AJ62" s="355"/>
      <c r="AM62" s="46">
        <f>ROUND(AF61/AE61,3)</f>
        <v>0.28599999999999998</v>
      </c>
      <c r="AN62" s="47">
        <f>ROUND(AI61/AH61,3)</f>
        <v>0.28599999999999998</v>
      </c>
      <c r="AQ62" s="43">
        <f>IFERROR(VLOOKUP(AQ167,DAY!$A$2:$E$744,6,0),0)</f>
        <v>0</v>
      </c>
    </row>
    <row r="63" spans="1:43" ht="27.75" customHeight="1" thickBot="1" x14ac:dyDescent="0.45">
      <c r="A63" s="337" t="s">
        <v>70</v>
      </c>
      <c r="B63" s="32" t="s">
        <v>0</v>
      </c>
      <c r="C63" s="91">
        <f>IFERROR(VLOOKUP(C167,DAY!$A$2:$E$1096,2,0),0)</f>
        <v>0</v>
      </c>
      <c r="D63" s="91">
        <f>IFERROR(VLOOKUP(D167,DAY!$A$2:$E$744,2,0),0)</f>
        <v>0</v>
      </c>
      <c r="E63" s="91">
        <f>IFERROR(VLOOKUP(E167,DAY!$A$2:$E$744,2,0),0)</f>
        <v>0</v>
      </c>
      <c r="F63" s="91">
        <f>IFERROR(VLOOKUP(F167,DAY!$A$2:$E$744,2,0),0)</f>
        <v>0</v>
      </c>
      <c r="G63" s="91">
        <f>IFERROR(VLOOKUP(G167,DAY!$A$2:$E$744,2,0),0)</f>
        <v>0</v>
      </c>
      <c r="H63" s="91">
        <f>IFERROR(VLOOKUP(H167,DAY!$A$2:$E$744,2,0),0)</f>
        <v>0</v>
      </c>
      <c r="I63" s="91">
        <f>IFERROR(VLOOKUP(I167,DAY!$A$2:$E$744,2,0),0)</f>
        <v>0</v>
      </c>
      <c r="J63" s="91">
        <f>IFERROR(VLOOKUP(J167,DAY!$A$2:$E$744,2,0),0)</f>
        <v>0</v>
      </c>
      <c r="K63" s="91">
        <f>IFERROR(VLOOKUP(K167,DAY!$A$2:$E$744,2,0),0)</f>
        <v>0</v>
      </c>
      <c r="L63" s="91">
        <f>IFERROR(VLOOKUP(L167,DAY!$A$2:$E$744,2,0),0)</f>
        <v>0</v>
      </c>
      <c r="M63" s="91">
        <f>IFERROR(VLOOKUP(M167,DAY!$A$2:$E$744,2,0),0)</f>
        <v>0</v>
      </c>
      <c r="N63" s="91">
        <f>IFERROR(VLOOKUP(N167,DAY!$A$2:$E$744,2,0),0)</f>
        <v>0</v>
      </c>
      <c r="O63" s="91">
        <f>IFERROR(VLOOKUP(O167,DAY!$A$2:$E$744,2,0),0)</f>
        <v>0</v>
      </c>
      <c r="P63" s="91">
        <f>IFERROR(VLOOKUP(P167,DAY!$A$2:$E$744,2,0),0)</f>
        <v>0</v>
      </c>
      <c r="Q63" s="91">
        <f>IFERROR(VLOOKUP(Q167,DAY!$A$2:$E$744,2,0),0)</f>
        <v>0</v>
      </c>
      <c r="R63" s="91">
        <f>IFERROR(VLOOKUP(R167,DAY!$A$2:$E$744,2,0),0)</f>
        <v>0</v>
      </c>
      <c r="S63" s="91">
        <f>IFERROR(VLOOKUP(S167,DAY!$A$2:$E$744,2,0),0)</f>
        <v>0</v>
      </c>
      <c r="T63" s="91">
        <f>IFERROR(VLOOKUP(T167,DAY!$A$2:$E$744,2,0),0)</f>
        <v>0</v>
      </c>
      <c r="U63" s="91">
        <f>IFERROR(VLOOKUP(U167,DAY!$A$2:$E$744,2,0),0)</f>
        <v>0</v>
      </c>
      <c r="V63" s="91">
        <f>IFERROR(VLOOKUP(V167,DAY!$A$2:$E$744,2,0),0)</f>
        <v>0</v>
      </c>
      <c r="W63" s="91">
        <f>IFERROR(VLOOKUP(W167,DAY!$A$2:$E$744,2,0),0)</f>
        <v>0</v>
      </c>
      <c r="X63" s="91">
        <f>IFERROR(VLOOKUP(X167,DAY!$A$2:$E$744,2,0),0)</f>
        <v>0</v>
      </c>
      <c r="Y63" s="91">
        <f>IFERROR(VLOOKUP(Y167,DAY!$A$2:$E$744,2,0),0)</f>
        <v>0</v>
      </c>
      <c r="Z63" s="91">
        <f>IFERROR(VLOOKUP(Z167,DAY!$A$2:$E$744,2,0),0)</f>
        <v>0</v>
      </c>
      <c r="AA63" s="91">
        <f>IFERROR(VLOOKUP(AA167,DAY!$A$2:$E$744,2,0),0)</f>
        <v>0</v>
      </c>
      <c r="AB63" s="91">
        <f>IFERROR(VLOOKUP(AB167,DAY!$A$2:$E$744,2,0),0)</f>
        <v>0</v>
      </c>
      <c r="AC63" s="91">
        <f>IFERROR(VLOOKUP(AC167,DAY!$A$2:$E$744,2,0),0)</f>
        <v>0</v>
      </c>
      <c r="AD63" s="91">
        <f>IFERROR(VLOOKUP(AD167,DAY!$A$2:$E$744,2,0),0)</f>
        <v>0</v>
      </c>
      <c r="AE63" s="333" t="s">
        <v>11</v>
      </c>
      <c r="AF63" s="335" t="s">
        <v>12</v>
      </c>
      <c r="AG63" s="352" t="s">
        <v>84</v>
      </c>
      <c r="AH63" s="337" t="s">
        <v>11</v>
      </c>
      <c r="AI63" s="338" t="s">
        <v>13</v>
      </c>
      <c r="AJ63" s="352" t="s">
        <v>84</v>
      </c>
      <c r="AK63" s="40"/>
      <c r="AM63" s="33"/>
      <c r="AN63" s="33"/>
      <c r="AQ63" s="45">
        <f>IFERROR(VLOOKUP(AQ167,DAY!$A$2:$E$744,7,0),0)</f>
        <v>0</v>
      </c>
    </row>
    <row r="64" spans="1:43" ht="27.75" customHeight="1" x14ac:dyDescent="0.4">
      <c r="A64" s="334"/>
      <c r="B64" s="35" t="s">
        <v>1</v>
      </c>
      <c r="C64" s="87">
        <f>IFERROR(VLOOKUP(C167,DAY!$A$2:$E$1096,3,0),0)</f>
        <v>0</v>
      </c>
      <c r="D64" s="87">
        <f>IFERROR(VLOOKUP(D167,DAY!$A$2:$E$744,3,0),0)</f>
        <v>0</v>
      </c>
      <c r="E64" s="87">
        <f>IFERROR(VLOOKUP(E167,DAY!$A$2:$E$744,3,0),0)</f>
        <v>0</v>
      </c>
      <c r="F64" s="87">
        <f>IFERROR(VLOOKUP(F167,DAY!$A$2:$E$744,3,0),0)</f>
        <v>0</v>
      </c>
      <c r="G64" s="87">
        <f>IFERROR(VLOOKUP(G167,DAY!$A$2:$E$744,3,0),0)</f>
        <v>0</v>
      </c>
      <c r="H64" s="87">
        <f>IFERROR(VLOOKUP(H167,DAY!$A$2:$E$744,3,0),0)</f>
        <v>0</v>
      </c>
      <c r="I64" s="87">
        <f>IFERROR(VLOOKUP(I167,DAY!$A$2:$E$744,3,0),0)</f>
        <v>0</v>
      </c>
      <c r="J64" s="87">
        <f>IFERROR(VLOOKUP(J167,DAY!$A$2:$E$744,3,0),0)</f>
        <v>0</v>
      </c>
      <c r="K64" s="87">
        <f>IFERROR(VLOOKUP(K167,DAY!$A$2:$E$744,3,0),0)</f>
        <v>0</v>
      </c>
      <c r="L64" s="87">
        <f>IFERROR(VLOOKUP(L167,DAY!$A$2:$E$744,3,0),0)</f>
        <v>0</v>
      </c>
      <c r="M64" s="87">
        <f>IFERROR(VLOOKUP(M167,DAY!$A$2:$E$744,3,0),0)</f>
        <v>0</v>
      </c>
      <c r="N64" s="87">
        <f>IFERROR(VLOOKUP(N167,DAY!$A$2:$E$744,3,0),0)</f>
        <v>0</v>
      </c>
      <c r="O64" s="87">
        <f>IFERROR(VLOOKUP(O167,DAY!$A$2:$E$744,3,0),0)</f>
        <v>0</v>
      </c>
      <c r="P64" s="87">
        <f>IFERROR(VLOOKUP(P167,DAY!$A$2:$E$744,3,0),0)</f>
        <v>0</v>
      </c>
      <c r="Q64" s="87">
        <f>IFERROR(VLOOKUP(Q167,DAY!$A$2:$E$744,3,0),0)</f>
        <v>0</v>
      </c>
      <c r="R64" s="87">
        <f>IFERROR(VLOOKUP(R167,DAY!$A$2:$E$744,3,0),0)</f>
        <v>0</v>
      </c>
      <c r="S64" s="87">
        <f>IFERROR(VLOOKUP(S167,DAY!$A$2:$E$744,3,0),0)</f>
        <v>0</v>
      </c>
      <c r="T64" s="87">
        <f>IFERROR(VLOOKUP(T167,DAY!$A$2:$E$744,3,0),0)</f>
        <v>0</v>
      </c>
      <c r="U64" s="87">
        <f>IFERROR(VLOOKUP(U167,DAY!$A$2:$E$744,3,0),0)</f>
        <v>0</v>
      </c>
      <c r="V64" s="87">
        <f>IFERROR(VLOOKUP(V167,DAY!$A$2:$E$744,3,0),0)</f>
        <v>0</v>
      </c>
      <c r="W64" s="87">
        <f>IFERROR(VLOOKUP(W167,DAY!$A$2:$E$744,3,0),0)</f>
        <v>0</v>
      </c>
      <c r="X64" s="87">
        <f>IFERROR(VLOOKUP(X167,DAY!$A$2:$E$744,3,0),0)</f>
        <v>0</v>
      </c>
      <c r="Y64" s="87">
        <f>IFERROR(VLOOKUP(Y167,DAY!$A$2:$E$744,3,0),0)</f>
        <v>0</v>
      </c>
      <c r="Z64" s="87">
        <f>IFERROR(VLOOKUP(Z167,DAY!$A$2:$E$744,3,0),0)</f>
        <v>0</v>
      </c>
      <c r="AA64" s="87">
        <f>IFERROR(VLOOKUP(AA167,DAY!$A$2:$E$744,3,0),0)</f>
        <v>0</v>
      </c>
      <c r="AB64" s="87">
        <f>IFERROR(VLOOKUP(AB167,DAY!$A$2:$E$744,3,0),0)</f>
        <v>0</v>
      </c>
      <c r="AC64" s="87">
        <f>IFERROR(VLOOKUP(AC167,DAY!$A$2:$E$744,3,0),0)</f>
        <v>0</v>
      </c>
      <c r="AD64" s="88">
        <f>IFERROR(VLOOKUP(AD167,DAY!$A$2:$E$744,3,0),0)</f>
        <v>0</v>
      </c>
      <c r="AE64" s="334"/>
      <c r="AF64" s="336"/>
      <c r="AG64" s="352"/>
      <c r="AH64" s="334"/>
      <c r="AI64" s="339"/>
      <c r="AJ64" s="352"/>
      <c r="AM64" s="33"/>
      <c r="AN64" s="33"/>
      <c r="AQ64" s="38">
        <f>IFERROR(VLOOKUP(AQ168,DAY!$A$2:$E$744,2,0),0)</f>
        <v>0</v>
      </c>
    </row>
    <row r="65" spans="1:43" ht="27.75" customHeight="1" x14ac:dyDescent="0.4">
      <c r="A65" s="334"/>
      <c r="B65" s="38" t="s">
        <v>2</v>
      </c>
      <c r="C65" s="89">
        <f>IFERROR(VLOOKUP(C167,DAY!$A$2:$E$1096,4,0),0)</f>
        <v>0</v>
      </c>
      <c r="D65" s="89">
        <f>IFERROR(VLOOKUP(D167,DAY!$A$2:$E$1096,4,0),0)</f>
        <v>0</v>
      </c>
      <c r="E65" s="89">
        <f>IFERROR(VLOOKUP(E167,DAY!$A$2:$E$1096,4,0),0)</f>
        <v>0</v>
      </c>
      <c r="F65" s="89">
        <f>IFERROR(VLOOKUP(F167,DAY!$A$2:$E$1096,4,0),0)</f>
        <v>0</v>
      </c>
      <c r="G65" s="89">
        <f>IFERROR(VLOOKUP(G167,DAY!$A$2:$E$1096,4,0),0)</f>
        <v>0</v>
      </c>
      <c r="H65" s="89">
        <f>IFERROR(VLOOKUP(H167,DAY!$A$2:$E$1096,4,0),0)</f>
        <v>0</v>
      </c>
      <c r="I65" s="89">
        <f>IFERROR(VLOOKUP(I167,DAY!$A$2:$E$1096,4,0),0)</f>
        <v>0</v>
      </c>
      <c r="J65" s="89">
        <f>IFERROR(VLOOKUP(J167,DAY!$A$2:$E$1096,4,0),0)</f>
        <v>0</v>
      </c>
      <c r="K65" s="89">
        <f>IFERROR(VLOOKUP(K167,DAY!$A$2:$E$1096,4,0),0)</f>
        <v>0</v>
      </c>
      <c r="L65" s="89">
        <f>IFERROR(VLOOKUP(L167,DAY!$A$2:$E$1096,4,0),0)</f>
        <v>0</v>
      </c>
      <c r="M65" s="89">
        <f>IFERROR(VLOOKUP(M167,DAY!$A$2:$E$1096,4,0),0)</f>
        <v>0</v>
      </c>
      <c r="N65" s="89">
        <f>IFERROR(VLOOKUP(N167,DAY!$A$2:$E$1096,4,0),0)</f>
        <v>0</v>
      </c>
      <c r="O65" s="89">
        <f>IFERROR(VLOOKUP(O167,DAY!$A$2:$E$1096,4,0),0)</f>
        <v>0</v>
      </c>
      <c r="P65" s="89">
        <f>IFERROR(VLOOKUP(P167,DAY!$A$2:$E$1096,4,0),0)</f>
        <v>0</v>
      </c>
      <c r="Q65" s="89">
        <f>IFERROR(VLOOKUP(Q167,DAY!$A$2:$E$1096,4,0),0)</f>
        <v>0</v>
      </c>
      <c r="R65" s="89">
        <f>IFERROR(VLOOKUP(R167,DAY!$A$2:$E$1096,4,0),0)</f>
        <v>0</v>
      </c>
      <c r="S65" s="89">
        <f>IFERROR(VLOOKUP(S167,DAY!$A$2:$E$1096,4,0),0)</f>
        <v>0</v>
      </c>
      <c r="T65" s="89">
        <f>IFERROR(VLOOKUP(T167,DAY!$A$2:$E$1096,4,0),0)</f>
        <v>0</v>
      </c>
      <c r="U65" s="89">
        <f>IFERROR(VLOOKUP(U167,DAY!$A$2:$E$1096,4,0),0)</f>
        <v>0</v>
      </c>
      <c r="V65" s="89">
        <f>IFERROR(VLOOKUP(V167,DAY!$A$2:$E$1096,4,0),0)</f>
        <v>0</v>
      </c>
      <c r="W65" s="89">
        <f>IFERROR(VLOOKUP(W167,DAY!$A$2:$E$1096,4,0),0)</f>
        <v>0</v>
      </c>
      <c r="X65" s="89">
        <f>IFERROR(VLOOKUP(X167,DAY!$A$2:$E$1096,4,0),0)</f>
        <v>0</v>
      </c>
      <c r="Y65" s="89">
        <f>IFERROR(VLOOKUP(Y167,DAY!$A$2:$E$1096,4,0),0)</f>
        <v>0</v>
      </c>
      <c r="Z65" s="89">
        <f>IFERROR(VLOOKUP(Z167,DAY!$A$2:$E$1096,4,0),0)</f>
        <v>0</v>
      </c>
      <c r="AA65" s="89">
        <f>IFERROR(VLOOKUP(AA167,DAY!$A$2:$E$1096,4,0),0)</f>
        <v>0</v>
      </c>
      <c r="AB65" s="89">
        <f>IFERROR(VLOOKUP(AB167,DAY!$A$2:$E$1096,4,0),0)</f>
        <v>0</v>
      </c>
      <c r="AC65" s="89">
        <f>IFERROR(VLOOKUP(AC167,DAY!$A$2:$E$1096,4,0),0)</f>
        <v>0</v>
      </c>
      <c r="AD65" s="89">
        <f>IFERROR(VLOOKUP(AD167,DAY!$A$2:$E$1096,4,0),0)</f>
        <v>0</v>
      </c>
      <c r="AE65" s="334"/>
      <c r="AF65" s="336"/>
      <c r="AG65" s="352"/>
      <c r="AH65" s="334"/>
      <c r="AI65" s="339"/>
      <c r="AJ65" s="352"/>
      <c r="AM65" s="33"/>
      <c r="AN65" s="33"/>
      <c r="AQ65" s="37">
        <f>IFERROR(VLOOKUP(AQ168,DAY!$A$2:$E$744,3,0),0)</f>
        <v>0</v>
      </c>
    </row>
    <row r="66" spans="1:43" ht="89.25" customHeight="1" outlineLevel="1" x14ac:dyDescent="0.4">
      <c r="A66" s="334"/>
      <c r="B66" s="39" t="s">
        <v>3</v>
      </c>
      <c r="C66" s="90">
        <f>IFERROR(VLOOKUP(C167,DAY!$A$2:$E$1096,5,0),0)</f>
        <v>0</v>
      </c>
      <c r="D66" s="90">
        <f>IFERROR(VLOOKUP(D167,DAY!$A$2:$E$1096,5,0),0)</f>
        <v>0</v>
      </c>
      <c r="E66" s="90">
        <f>IFERROR(VLOOKUP(E167,DAY!$A$2:$E$1096,5,0),0)</f>
        <v>0</v>
      </c>
      <c r="F66" s="90">
        <f>IFERROR(VLOOKUP(F167,DAY!$A$2:$E$1096,5,0),0)</f>
        <v>0</v>
      </c>
      <c r="G66" s="90">
        <f>IFERROR(VLOOKUP(G167,DAY!$A$2:$E$1096,5,0),0)</f>
        <v>0</v>
      </c>
      <c r="H66" s="90">
        <f>IFERROR(VLOOKUP(H167,DAY!$A$2:$E$1096,5,0),0)</f>
        <v>0</v>
      </c>
      <c r="I66" s="90">
        <f>IFERROR(VLOOKUP(I167,DAY!$A$2:$E$1096,5,0),0)</f>
        <v>0</v>
      </c>
      <c r="J66" s="90">
        <f>IFERROR(VLOOKUP(J167,DAY!$A$2:$E$1096,5,0),0)</f>
        <v>0</v>
      </c>
      <c r="K66" s="90">
        <f>IFERROR(VLOOKUP(K167,DAY!$A$2:$E$1096,5,0),0)</f>
        <v>0</v>
      </c>
      <c r="L66" s="90">
        <f>IFERROR(VLOOKUP(L167,DAY!$A$2:$E$1096,5,0),0)</f>
        <v>0</v>
      </c>
      <c r="M66" s="90">
        <f>IFERROR(VLOOKUP(M167,DAY!$A$2:$E$1096,5,0),0)</f>
        <v>0</v>
      </c>
      <c r="N66" s="90">
        <f>IFERROR(VLOOKUP(N167,DAY!$A$2:$E$1096,5,0),0)</f>
        <v>0</v>
      </c>
      <c r="O66" s="90">
        <f>IFERROR(VLOOKUP(O167,DAY!$A$2:$E$1096,5,0),0)</f>
        <v>0</v>
      </c>
      <c r="P66" s="90">
        <f>IFERROR(VLOOKUP(P167,DAY!$A$2:$E$1096,5,0),0)</f>
        <v>0</v>
      </c>
      <c r="Q66" s="90">
        <f>IFERROR(VLOOKUP(Q167,DAY!$A$2:$E$1096,5,0),0)</f>
        <v>0</v>
      </c>
      <c r="R66" s="90">
        <f>IFERROR(VLOOKUP(R167,DAY!$A$2:$E$1096,5,0),0)</f>
        <v>0</v>
      </c>
      <c r="S66" s="90">
        <f>IFERROR(VLOOKUP(S167,DAY!$A$2:$E$1096,5,0),0)</f>
        <v>0</v>
      </c>
      <c r="T66" s="90">
        <f>IFERROR(VLOOKUP(T167,DAY!$A$2:$E$1096,5,0),0)</f>
        <v>0</v>
      </c>
      <c r="U66" s="90">
        <f>IFERROR(VLOOKUP(U167,DAY!$A$2:$E$1096,5,0),0)</f>
        <v>0</v>
      </c>
      <c r="V66" s="90">
        <f>IFERROR(VLOOKUP(V167,DAY!$A$2:$E$1096,5,0),0)</f>
        <v>0</v>
      </c>
      <c r="W66" s="90">
        <f>IFERROR(VLOOKUP(W167,DAY!$A$2:$E$1096,5,0),0)</f>
        <v>0</v>
      </c>
      <c r="X66" s="90">
        <f>IFERROR(VLOOKUP(X167,DAY!$A$2:$E$1096,5,0),0)</f>
        <v>0</v>
      </c>
      <c r="Y66" s="90">
        <f>IFERROR(VLOOKUP(Y167,DAY!$A$2:$E$1096,5,0),0)</f>
        <v>0</v>
      </c>
      <c r="Z66" s="90">
        <f>IFERROR(VLOOKUP(Z167,DAY!$A$2:$E$1096,5,0),0)</f>
        <v>0</v>
      </c>
      <c r="AA66" s="90">
        <f>IFERROR(VLOOKUP(AA167,DAY!$A$2:$E$1096,5,0),0)</f>
        <v>0</v>
      </c>
      <c r="AB66" s="90">
        <f>IFERROR(VLOOKUP(AB167,DAY!$A$2:$E$1096,5,0),0)</f>
        <v>0</v>
      </c>
      <c r="AC66" s="90">
        <f>IFERROR(VLOOKUP(AC167,DAY!$A$2:$E$1096,5,0),0)</f>
        <v>0</v>
      </c>
      <c r="AD66" s="90">
        <f>IFERROR(VLOOKUP(AD167,DAY!$A$2:$E$1096,5,0),0)</f>
        <v>0</v>
      </c>
      <c r="AE66" s="334"/>
      <c r="AF66" s="336"/>
      <c r="AG66" s="353"/>
      <c r="AH66" s="334"/>
      <c r="AI66" s="339"/>
      <c r="AJ66" s="353"/>
      <c r="AM66" s="41"/>
      <c r="AN66" s="41"/>
      <c r="AQ66" s="37">
        <f>IFERROR(VLOOKUP(AQ168,DAY!$A$2:$E$744,4,0),0)</f>
        <v>0</v>
      </c>
    </row>
    <row r="67" spans="1:43" ht="27.75" customHeight="1" outlineLevel="1" x14ac:dyDescent="0.4">
      <c r="A67" s="334"/>
      <c r="B67" s="37" t="s">
        <v>4</v>
      </c>
      <c r="C67" s="84" t="s">
        <v>87</v>
      </c>
      <c r="D67" s="84" t="s">
        <v>87</v>
      </c>
      <c r="E67" s="84" t="s">
        <v>87</v>
      </c>
      <c r="F67" s="84" t="s">
        <v>87</v>
      </c>
      <c r="G67" s="84" t="s">
        <v>87</v>
      </c>
      <c r="H67" s="84" t="s">
        <v>19</v>
      </c>
      <c r="I67" s="84" t="s">
        <v>19</v>
      </c>
      <c r="J67" s="84" t="s">
        <v>19</v>
      </c>
      <c r="K67" s="84" t="s">
        <v>87</v>
      </c>
      <c r="L67" s="84" t="s">
        <v>87</v>
      </c>
      <c r="M67" s="84" t="s">
        <v>87</v>
      </c>
      <c r="N67" s="84" t="s">
        <v>87</v>
      </c>
      <c r="O67" s="84" t="s">
        <v>19</v>
      </c>
      <c r="P67" s="84" t="s">
        <v>19</v>
      </c>
      <c r="Q67" s="84" t="s">
        <v>87</v>
      </c>
      <c r="R67" s="84" t="s">
        <v>89</v>
      </c>
      <c r="S67" s="84" t="s">
        <v>89</v>
      </c>
      <c r="T67" s="84" t="s">
        <v>87</v>
      </c>
      <c r="U67" s="84" t="s">
        <v>87</v>
      </c>
      <c r="V67" s="84" t="s">
        <v>19</v>
      </c>
      <c r="W67" s="84" t="s">
        <v>19</v>
      </c>
      <c r="X67" s="84" t="s">
        <v>87</v>
      </c>
      <c r="Y67" s="84" t="s">
        <v>87</v>
      </c>
      <c r="Z67" s="84" t="s">
        <v>87</v>
      </c>
      <c r="AA67" s="84" t="s">
        <v>87</v>
      </c>
      <c r="AB67" s="84" t="s">
        <v>87</v>
      </c>
      <c r="AC67" s="84" t="s">
        <v>19</v>
      </c>
      <c r="AD67" s="84" t="s">
        <v>19</v>
      </c>
      <c r="AE67" s="44">
        <f>IF(COUNT(C67:AD67)=0,+(COUNTIF(C67:AD67,"作業"))+(COUNTIF(C67:AD67,"休日")),"")</f>
        <v>26</v>
      </c>
      <c r="AF67" s="98">
        <f>IF(+COUNT(C67:AD67)=0,(COUNTIF(C67:AD67,"休日")),"")</f>
        <v>9</v>
      </c>
      <c r="AG67" s="354" t="str">
        <f>IFERROR(IF(AND(AE67&lt;=6,AE67&gt;=1),$F$149,IF(AM68&gt;0.284,$F$147,$F$148)),0)</f>
        <v>クリア</v>
      </c>
      <c r="AH67" s="44">
        <f>IF(COUNT(C68:AD68)=0,+(COUNTIF(C68:AD68,"作業"))+(COUNTIF(C68:AD68,"休日")),"")</f>
        <v>26</v>
      </c>
      <c r="AI67" s="61">
        <f>IF(COUNT(C68:AD68)=0,(COUNTIF(C68:AD68,"休日")),"")</f>
        <v>8</v>
      </c>
      <c r="AJ67" s="354" t="str">
        <f>IFERROR(IF(AND(AH67&lt;=6,AH67&gt;=1),$F$149,IF(AN68&gt;0.284,$F$145,$F$146)),0)</f>
        <v>達成</v>
      </c>
      <c r="AL67" s="41"/>
      <c r="AM67" s="33"/>
      <c r="AN67" s="33"/>
      <c r="AQ67" s="39">
        <f>IFERROR(VLOOKUP(AQ168,DAY!$A$2:$E$744,5,0),0)</f>
        <v>0</v>
      </c>
    </row>
    <row r="68" spans="1:43" ht="27.75" customHeight="1" outlineLevel="1" thickBot="1" x14ac:dyDescent="0.45">
      <c r="A68" s="363"/>
      <c r="B68" s="27" t="s">
        <v>5</v>
      </c>
      <c r="C68" s="85" t="s">
        <v>87</v>
      </c>
      <c r="D68" s="85" t="s">
        <v>87</v>
      </c>
      <c r="E68" s="85" t="s">
        <v>87</v>
      </c>
      <c r="F68" s="85" t="s">
        <v>87</v>
      </c>
      <c r="G68" s="85" t="s">
        <v>87</v>
      </c>
      <c r="H68" s="85" t="s">
        <v>19</v>
      </c>
      <c r="I68" s="85" t="s">
        <v>19</v>
      </c>
      <c r="J68" s="85" t="s">
        <v>19</v>
      </c>
      <c r="K68" s="85" t="s">
        <v>87</v>
      </c>
      <c r="L68" s="85" t="s">
        <v>87</v>
      </c>
      <c r="M68" s="85" t="s">
        <v>87</v>
      </c>
      <c r="N68" s="85" t="s">
        <v>87</v>
      </c>
      <c r="O68" s="85" t="s">
        <v>19</v>
      </c>
      <c r="P68" s="85" t="s">
        <v>19</v>
      </c>
      <c r="Q68" s="85" t="s">
        <v>87</v>
      </c>
      <c r="R68" s="85" t="s">
        <v>89</v>
      </c>
      <c r="S68" s="85" t="s">
        <v>89</v>
      </c>
      <c r="T68" s="85" t="s">
        <v>87</v>
      </c>
      <c r="U68" s="85" t="s">
        <v>87</v>
      </c>
      <c r="V68" s="85" t="s">
        <v>19</v>
      </c>
      <c r="W68" s="85" t="s">
        <v>19</v>
      </c>
      <c r="X68" s="85" t="s">
        <v>87</v>
      </c>
      <c r="Y68" s="85" t="s">
        <v>87</v>
      </c>
      <c r="Z68" s="85" t="s">
        <v>87</v>
      </c>
      <c r="AA68" s="85" t="s">
        <v>87</v>
      </c>
      <c r="AB68" s="85" t="s">
        <v>87</v>
      </c>
      <c r="AC68" s="85" t="s">
        <v>19</v>
      </c>
      <c r="AD68" s="85" t="s">
        <v>87</v>
      </c>
      <c r="AE68" s="330">
        <f>IFERROR(AM68,0)</f>
        <v>0.34599999999999997</v>
      </c>
      <c r="AF68" s="331"/>
      <c r="AG68" s="355"/>
      <c r="AH68" s="330">
        <f>IFERROR(AN68,0)</f>
        <v>0.308</v>
      </c>
      <c r="AI68" s="332"/>
      <c r="AJ68" s="355"/>
      <c r="AM68" s="46">
        <f>ROUND(AF67/AE67,3)</f>
        <v>0.34599999999999997</v>
      </c>
      <c r="AN68" s="47">
        <f>ROUND(AI67/AH67,3)</f>
        <v>0.308</v>
      </c>
      <c r="AQ68" s="43">
        <f>IFERROR(VLOOKUP(AQ168,DAY!$A$2:$E$744,6,0),0)</f>
        <v>0</v>
      </c>
    </row>
    <row r="69" spans="1:43" ht="27.75" customHeight="1" outlineLevel="1" thickBot="1" x14ac:dyDescent="0.45">
      <c r="A69" s="337" t="s">
        <v>71</v>
      </c>
      <c r="B69" s="32" t="s">
        <v>0</v>
      </c>
      <c r="C69" s="86">
        <f>IFERROR(VLOOKUP(C168,DAY!$A$2:$E$1096,2,0),0)</f>
        <v>0</v>
      </c>
      <c r="D69" s="86">
        <f>IFERROR(VLOOKUP(D168,DAY!$A$2:$E$744,2,0),0)</f>
        <v>0</v>
      </c>
      <c r="E69" s="86">
        <f>IFERROR(VLOOKUP(E168,DAY!$A$2:$E$744,2,0),0)</f>
        <v>0</v>
      </c>
      <c r="F69" s="86">
        <f>IFERROR(VLOOKUP(F168,DAY!$A$2:$E$744,2,0),0)</f>
        <v>0</v>
      </c>
      <c r="G69" s="86">
        <f>IFERROR(VLOOKUP(G168,DAY!$A$2:$E$744,2,0),0)</f>
        <v>0</v>
      </c>
      <c r="H69" s="86">
        <f>IFERROR(VLOOKUP(H168,DAY!$A$2:$E$744,2,0),0)</f>
        <v>0</v>
      </c>
      <c r="I69" s="86">
        <f>IFERROR(VLOOKUP(I168,DAY!$A$2:$E$744,2,0),0)</f>
        <v>0</v>
      </c>
      <c r="J69" s="86">
        <f>IFERROR(VLOOKUP(J168,DAY!$A$2:$E$744,2,0),0)</f>
        <v>0</v>
      </c>
      <c r="K69" s="86">
        <f>IFERROR(VLOOKUP(K168,DAY!$A$2:$E$744,2,0),0)</f>
        <v>0</v>
      </c>
      <c r="L69" s="86">
        <f>IFERROR(VLOOKUP(L168,DAY!$A$2:$E$744,2,0),0)</f>
        <v>0</v>
      </c>
      <c r="M69" s="86">
        <f>IFERROR(VLOOKUP(M168,DAY!$A$2:$E$744,2,0),0)</f>
        <v>0</v>
      </c>
      <c r="N69" s="86">
        <f>IFERROR(VLOOKUP(N168,DAY!$A$2:$E$744,2,0),0)</f>
        <v>0</v>
      </c>
      <c r="O69" s="86">
        <f>IFERROR(VLOOKUP(O168,DAY!$A$2:$E$744,2,0),0)</f>
        <v>0</v>
      </c>
      <c r="P69" s="86">
        <f>IFERROR(VLOOKUP(P168,DAY!$A$2:$E$744,2,0),0)</f>
        <v>0</v>
      </c>
      <c r="Q69" s="86">
        <f>IFERROR(VLOOKUP(Q168,DAY!$A$2:$E$744,2,0),0)</f>
        <v>0</v>
      </c>
      <c r="R69" s="86">
        <f>IFERROR(VLOOKUP(R168,DAY!$A$2:$E$744,2,0),0)</f>
        <v>0</v>
      </c>
      <c r="S69" s="86">
        <f>IFERROR(VLOOKUP(S168,DAY!$A$2:$E$744,2,0),0)</f>
        <v>0</v>
      </c>
      <c r="T69" s="86">
        <f>IFERROR(VLOOKUP(T168,DAY!$A$2:$E$744,2,0),0)</f>
        <v>0</v>
      </c>
      <c r="U69" s="86">
        <f>IFERROR(VLOOKUP(U168,DAY!$A$2:$E$744,2,0),0)</f>
        <v>0</v>
      </c>
      <c r="V69" s="86">
        <f>IFERROR(VLOOKUP(V168,DAY!$A$2:$E$744,2,0),0)</f>
        <v>0</v>
      </c>
      <c r="W69" s="86">
        <f>IFERROR(VLOOKUP(W168,DAY!$A$2:$E$744,2,0),0)</f>
        <v>0</v>
      </c>
      <c r="X69" s="86">
        <f>IFERROR(VLOOKUP(X168,DAY!$A$2:$E$744,2,0),0)</f>
        <v>0</v>
      </c>
      <c r="Y69" s="86">
        <f>IFERROR(VLOOKUP(Y168,DAY!$A$2:$E$744,2,0),0)</f>
        <v>0</v>
      </c>
      <c r="Z69" s="86">
        <f>IFERROR(VLOOKUP(Z168,DAY!$A$2:$E$744,2,0),0)</f>
        <v>0</v>
      </c>
      <c r="AA69" s="86">
        <f>IFERROR(VLOOKUP(AA168,DAY!$A$2:$E$744,2,0),0)</f>
        <v>0</v>
      </c>
      <c r="AB69" s="86">
        <f>IFERROR(VLOOKUP(AB168,DAY!$A$2:$E$744,2,0),0)</f>
        <v>0</v>
      </c>
      <c r="AC69" s="86">
        <f>IFERROR(VLOOKUP(AC168,DAY!$A$2:$E$744,2,0),0)</f>
        <v>0</v>
      </c>
      <c r="AD69" s="86">
        <f>IFERROR(VLOOKUP(AD168,DAY!$A$2:$E$744,2,0),0)</f>
        <v>0</v>
      </c>
      <c r="AE69" s="333" t="s">
        <v>11</v>
      </c>
      <c r="AF69" s="335" t="s">
        <v>12</v>
      </c>
      <c r="AG69" s="352" t="s">
        <v>84</v>
      </c>
      <c r="AH69" s="337" t="s">
        <v>11</v>
      </c>
      <c r="AI69" s="338" t="s">
        <v>13</v>
      </c>
      <c r="AJ69" s="352" t="s">
        <v>84</v>
      </c>
      <c r="AK69" s="40"/>
      <c r="AM69" s="33"/>
      <c r="AN69" s="33"/>
      <c r="AQ69" s="50">
        <f>IFERROR(VLOOKUP(AQ168,DAY!$A$2:$E$744,7,0),0)</f>
        <v>0</v>
      </c>
    </row>
    <row r="70" spans="1:43" ht="27.75" customHeight="1" outlineLevel="1" x14ac:dyDescent="0.4">
      <c r="A70" s="334"/>
      <c r="B70" s="35" t="s">
        <v>1</v>
      </c>
      <c r="C70" s="87">
        <f>IFERROR(VLOOKUP(C168,DAY!$A$2:$E$1096,3,0),0)</f>
        <v>0</v>
      </c>
      <c r="D70" s="87">
        <f>IFERROR(VLOOKUP(D168,DAY!$A$2:$E$744,3,0),0)</f>
        <v>0</v>
      </c>
      <c r="E70" s="87">
        <f>IFERROR(VLOOKUP(E168,DAY!$A$2:$E$744,3,0),0)</f>
        <v>0</v>
      </c>
      <c r="F70" s="87">
        <f>IFERROR(VLOOKUP(F168,DAY!$A$2:$E$744,3,0),0)</f>
        <v>0</v>
      </c>
      <c r="G70" s="87">
        <f>IFERROR(VLOOKUP(G168,DAY!$A$2:$E$744,3,0),0)</f>
        <v>0</v>
      </c>
      <c r="H70" s="87">
        <f>IFERROR(VLOOKUP(H168,DAY!$A$2:$E$744,3,0),0)</f>
        <v>0</v>
      </c>
      <c r="I70" s="87">
        <f>IFERROR(VLOOKUP(I168,DAY!$A$2:$E$744,3,0),0)</f>
        <v>0</v>
      </c>
      <c r="J70" s="87">
        <f>IFERROR(VLOOKUP(J168,DAY!$A$2:$E$744,3,0),0)</f>
        <v>0</v>
      </c>
      <c r="K70" s="87">
        <f>IFERROR(VLOOKUP(K168,DAY!$A$2:$E$744,3,0),0)</f>
        <v>0</v>
      </c>
      <c r="L70" s="87">
        <f>IFERROR(VLOOKUP(L168,DAY!$A$2:$E$744,3,0),0)</f>
        <v>0</v>
      </c>
      <c r="M70" s="87">
        <f>IFERROR(VLOOKUP(M168,DAY!$A$2:$E$744,3,0),0)</f>
        <v>0</v>
      </c>
      <c r="N70" s="87">
        <f>IFERROR(VLOOKUP(N168,DAY!$A$2:$E$744,3,0),0)</f>
        <v>0</v>
      </c>
      <c r="O70" s="87">
        <f>IFERROR(VLOOKUP(O168,DAY!$A$2:$E$744,3,0),0)</f>
        <v>0</v>
      </c>
      <c r="P70" s="87">
        <f>IFERROR(VLOOKUP(P168,DAY!$A$2:$E$744,3,0),0)</f>
        <v>0</v>
      </c>
      <c r="Q70" s="87">
        <f>IFERROR(VLOOKUP(Q168,DAY!$A$2:$E$744,3,0),0)</f>
        <v>0</v>
      </c>
      <c r="R70" s="87">
        <f>IFERROR(VLOOKUP(R168,DAY!$A$2:$E$744,3,0),0)</f>
        <v>0</v>
      </c>
      <c r="S70" s="87">
        <f>IFERROR(VLOOKUP(S168,DAY!$A$2:$E$744,3,0),0)</f>
        <v>0</v>
      </c>
      <c r="T70" s="87">
        <f>IFERROR(VLOOKUP(T168,DAY!$A$2:$E$744,3,0),0)</f>
        <v>0</v>
      </c>
      <c r="U70" s="87">
        <f>IFERROR(VLOOKUP(U168,DAY!$A$2:$E$744,3,0),0)</f>
        <v>0</v>
      </c>
      <c r="V70" s="87">
        <f>IFERROR(VLOOKUP(V168,DAY!$A$2:$E$744,3,0),0)</f>
        <v>0</v>
      </c>
      <c r="W70" s="87">
        <f>IFERROR(VLOOKUP(W168,DAY!$A$2:$E$744,3,0),0)</f>
        <v>0</v>
      </c>
      <c r="X70" s="87">
        <f>IFERROR(VLOOKUP(X168,DAY!$A$2:$E$744,3,0),0)</f>
        <v>0</v>
      </c>
      <c r="Y70" s="87">
        <f>IFERROR(VLOOKUP(Y168,DAY!$A$2:$E$744,3,0),0)</f>
        <v>0</v>
      </c>
      <c r="Z70" s="87">
        <f>IFERROR(VLOOKUP(Z168,DAY!$A$2:$E$744,3,0),0)</f>
        <v>0</v>
      </c>
      <c r="AA70" s="87">
        <f>IFERROR(VLOOKUP(AA168,DAY!$A$2:$E$744,3,0),0)</f>
        <v>0</v>
      </c>
      <c r="AB70" s="87">
        <f>IFERROR(VLOOKUP(AB168,DAY!$A$2:$E$744,3,0),0)</f>
        <v>0</v>
      </c>
      <c r="AC70" s="87">
        <f>IFERROR(VLOOKUP(AC168,DAY!$A$2:$E$744,3,0),0)</f>
        <v>0</v>
      </c>
      <c r="AD70" s="88">
        <f>IFERROR(VLOOKUP(AD168,DAY!$A$2:$E$744,3,0),0)</f>
        <v>0</v>
      </c>
      <c r="AE70" s="334"/>
      <c r="AF70" s="336"/>
      <c r="AG70" s="352"/>
      <c r="AH70" s="334"/>
      <c r="AI70" s="339"/>
      <c r="AJ70" s="352"/>
      <c r="AM70" s="33"/>
      <c r="AN70" s="33"/>
      <c r="AQ70" s="34">
        <f>IFERROR(VLOOKUP(AQ169,DAY!$A$2:$E$744,2,0),0)</f>
        <v>0</v>
      </c>
    </row>
    <row r="71" spans="1:43" ht="27.75" customHeight="1" outlineLevel="1" x14ac:dyDescent="0.4">
      <c r="A71" s="334"/>
      <c r="B71" s="38" t="s">
        <v>2</v>
      </c>
      <c r="C71" s="89">
        <f>IFERROR(VLOOKUP(C168,DAY!$A$2:$E$1096,4,0),0)</f>
        <v>0</v>
      </c>
      <c r="D71" s="89">
        <f>IFERROR(VLOOKUP(D168,DAY!$A$2:$E$1096,4,0),0)</f>
        <v>0</v>
      </c>
      <c r="E71" s="89">
        <f>IFERROR(VLOOKUP(E168,DAY!$A$2:$E$1096,4,0),0)</f>
        <v>0</v>
      </c>
      <c r="F71" s="89">
        <f>IFERROR(VLOOKUP(F168,DAY!$A$2:$E$1096,4,0),0)</f>
        <v>0</v>
      </c>
      <c r="G71" s="89">
        <f>IFERROR(VLOOKUP(G168,DAY!$A$2:$E$1096,4,0),0)</f>
        <v>0</v>
      </c>
      <c r="H71" s="89">
        <f>IFERROR(VLOOKUP(H168,DAY!$A$2:$E$1096,4,0),0)</f>
        <v>0</v>
      </c>
      <c r="I71" s="89">
        <f>IFERROR(VLOOKUP(I168,DAY!$A$2:$E$1096,4,0),0)</f>
        <v>0</v>
      </c>
      <c r="J71" s="89">
        <f>IFERROR(VLOOKUP(J168,DAY!$A$2:$E$1096,4,0),0)</f>
        <v>0</v>
      </c>
      <c r="K71" s="89">
        <f>IFERROR(VLOOKUP(K168,DAY!$A$2:$E$1096,4,0),0)</f>
        <v>0</v>
      </c>
      <c r="L71" s="89">
        <f>IFERROR(VLOOKUP(L168,DAY!$A$2:$E$1096,4,0),0)</f>
        <v>0</v>
      </c>
      <c r="M71" s="89">
        <f>IFERROR(VLOOKUP(M168,DAY!$A$2:$E$1096,4,0),0)</f>
        <v>0</v>
      </c>
      <c r="N71" s="89">
        <f>IFERROR(VLOOKUP(N168,DAY!$A$2:$E$1096,4,0),0)</f>
        <v>0</v>
      </c>
      <c r="O71" s="89">
        <f>IFERROR(VLOOKUP(O168,DAY!$A$2:$E$1096,4,0),0)</f>
        <v>0</v>
      </c>
      <c r="P71" s="89">
        <f>IFERROR(VLOOKUP(P168,DAY!$A$2:$E$1096,4,0),0)</f>
        <v>0</v>
      </c>
      <c r="Q71" s="89">
        <f>IFERROR(VLOOKUP(Q168,DAY!$A$2:$E$1096,4,0),0)</f>
        <v>0</v>
      </c>
      <c r="R71" s="89">
        <f>IFERROR(VLOOKUP(R168,DAY!$A$2:$E$1096,4,0),0)</f>
        <v>0</v>
      </c>
      <c r="S71" s="89">
        <f>IFERROR(VLOOKUP(S168,DAY!$A$2:$E$1096,4,0),0)</f>
        <v>0</v>
      </c>
      <c r="T71" s="89">
        <f>IFERROR(VLOOKUP(T168,DAY!$A$2:$E$1096,4,0),0)</f>
        <v>0</v>
      </c>
      <c r="U71" s="89">
        <f>IFERROR(VLOOKUP(U168,DAY!$A$2:$E$1096,4,0),0)</f>
        <v>0</v>
      </c>
      <c r="V71" s="89">
        <f>IFERROR(VLOOKUP(V168,DAY!$A$2:$E$1096,4,0),0)</f>
        <v>0</v>
      </c>
      <c r="W71" s="89">
        <f>IFERROR(VLOOKUP(W168,DAY!$A$2:$E$1096,4,0),0)</f>
        <v>0</v>
      </c>
      <c r="X71" s="89">
        <f>IFERROR(VLOOKUP(X168,DAY!$A$2:$E$1096,4,0),0)</f>
        <v>0</v>
      </c>
      <c r="Y71" s="89">
        <f>IFERROR(VLOOKUP(Y168,DAY!$A$2:$E$1096,4,0),0)</f>
        <v>0</v>
      </c>
      <c r="Z71" s="89">
        <f>IFERROR(VLOOKUP(Z168,DAY!$A$2:$E$1096,4,0),0)</f>
        <v>0</v>
      </c>
      <c r="AA71" s="89">
        <f>IFERROR(VLOOKUP(AA168,DAY!$A$2:$E$1096,4,0),0)</f>
        <v>0</v>
      </c>
      <c r="AB71" s="89">
        <f>IFERROR(VLOOKUP(AB168,DAY!$A$2:$E$1096,4,0),0)</f>
        <v>0</v>
      </c>
      <c r="AC71" s="89">
        <f>IFERROR(VLOOKUP(AC168,DAY!$A$2:$E$1096,4,0),0)</f>
        <v>0</v>
      </c>
      <c r="AD71" s="89">
        <f>IFERROR(VLOOKUP(AD168,DAY!$A$2:$E$1096,4,0),0)</f>
        <v>0</v>
      </c>
      <c r="AE71" s="334"/>
      <c r="AF71" s="336"/>
      <c r="AG71" s="352"/>
      <c r="AH71" s="334"/>
      <c r="AI71" s="339"/>
      <c r="AJ71" s="352"/>
      <c r="AM71" s="33"/>
      <c r="AN71" s="33"/>
      <c r="AQ71" s="37">
        <f>IFERROR(VLOOKUP(AQ169,DAY!$A$2:$E$744,3,0),0)</f>
        <v>0</v>
      </c>
    </row>
    <row r="72" spans="1:43" ht="89.25" customHeight="1" outlineLevel="1" x14ac:dyDescent="0.4">
      <c r="A72" s="334"/>
      <c r="B72" s="39" t="s">
        <v>3</v>
      </c>
      <c r="C72" s="90">
        <f>IFERROR(VLOOKUP(C168,DAY!$A$2:$E$1096,5,0),0)</f>
        <v>0</v>
      </c>
      <c r="D72" s="90">
        <f>IFERROR(VLOOKUP(D168,DAY!$A$2:$E$1096,5,0),0)</f>
        <v>0</v>
      </c>
      <c r="E72" s="90">
        <f>IFERROR(VLOOKUP(E168,DAY!$A$2:$E$1096,5,0),0)</f>
        <v>0</v>
      </c>
      <c r="F72" s="90">
        <f>IFERROR(VLOOKUP(F168,DAY!$A$2:$E$1096,5,0),0)</f>
        <v>0</v>
      </c>
      <c r="G72" s="90">
        <f>IFERROR(VLOOKUP(G168,DAY!$A$2:$E$1096,5,0),0)</f>
        <v>0</v>
      </c>
      <c r="H72" s="90">
        <f>IFERROR(VLOOKUP(H168,DAY!$A$2:$E$1096,5,0),0)</f>
        <v>0</v>
      </c>
      <c r="I72" s="90">
        <f>IFERROR(VLOOKUP(I168,DAY!$A$2:$E$1096,5,0),0)</f>
        <v>0</v>
      </c>
      <c r="J72" s="90">
        <f>IFERROR(VLOOKUP(J168,DAY!$A$2:$E$1096,5,0),0)</f>
        <v>0</v>
      </c>
      <c r="K72" s="90">
        <f>IFERROR(VLOOKUP(K168,DAY!$A$2:$E$1096,5,0),0)</f>
        <v>0</v>
      </c>
      <c r="L72" s="90">
        <f>IFERROR(VLOOKUP(L168,DAY!$A$2:$E$1096,5,0),0)</f>
        <v>0</v>
      </c>
      <c r="M72" s="90">
        <f>IFERROR(VLOOKUP(M168,DAY!$A$2:$E$1096,5,0),0)</f>
        <v>0</v>
      </c>
      <c r="N72" s="90">
        <f>IFERROR(VLOOKUP(N168,DAY!$A$2:$E$1096,5,0),0)</f>
        <v>0</v>
      </c>
      <c r="O72" s="90">
        <f>IFERROR(VLOOKUP(O168,DAY!$A$2:$E$1096,5,0),0)</f>
        <v>0</v>
      </c>
      <c r="P72" s="90">
        <f>IFERROR(VLOOKUP(P168,DAY!$A$2:$E$1096,5,0),0)</f>
        <v>0</v>
      </c>
      <c r="Q72" s="90">
        <f>IFERROR(VLOOKUP(Q168,DAY!$A$2:$E$1096,5,0),0)</f>
        <v>0</v>
      </c>
      <c r="R72" s="90">
        <f>IFERROR(VLOOKUP(R168,DAY!$A$2:$E$1096,5,0),0)</f>
        <v>0</v>
      </c>
      <c r="S72" s="90">
        <f>IFERROR(VLOOKUP(S168,DAY!$A$2:$E$1096,5,0),0)</f>
        <v>0</v>
      </c>
      <c r="T72" s="90">
        <f>IFERROR(VLOOKUP(T168,DAY!$A$2:$E$1096,5,0),0)</f>
        <v>0</v>
      </c>
      <c r="U72" s="90">
        <f>IFERROR(VLOOKUP(U168,DAY!$A$2:$E$1096,5,0),0)</f>
        <v>0</v>
      </c>
      <c r="V72" s="90">
        <f>IFERROR(VLOOKUP(V168,DAY!$A$2:$E$1096,5,0),0)</f>
        <v>0</v>
      </c>
      <c r="W72" s="90">
        <f>IFERROR(VLOOKUP(W168,DAY!$A$2:$E$1096,5,0),0)</f>
        <v>0</v>
      </c>
      <c r="X72" s="90">
        <f>IFERROR(VLOOKUP(X168,DAY!$A$2:$E$1096,5,0),0)</f>
        <v>0</v>
      </c>
      <c r="Y72" s="90">
        <f>IFERROR(VLOOKUP(Y168,DAY!$A$2:$E$1096,5,0),0)</f>
        <v>0</v>
      </c>
      <c r="Z72" s="90">
        <f>IFERROR(VLOOKUP(Z168,DAY!$A$2:$E$1096,5,0),0)</f>
        <v>0</v>
      </c>
      <c r="AA72" s="90">
        <f>IFERROR(VLOOKUP(AA168,DAY!$A$2:$E$1096,5,0),0)</f>
        <v>0</v>
      </c>
      <c r="AB72" s="90">
        <f>IFERROR(VLOOKUP(AB168,DAY!$A$2:$E$1096,5,0),0)</f>
        <v>0</v>
      </c>
      <c r="AC72" s="90">
        <f>IFERROR(VLOOKUP(AC168,DAY!$A$2:$E$1096,5,0),0)</f>
        <v>0</v>
      </c>
      <c r="AD72" s="90">
        <f>IFERROR(VLOOKUP(AD168,DAY!$A$2:$E$1096,5,0),0)</f>
        <v>0</v>
      </c>
      <c r="AE72" s="334"/>
      <c r="AF72" s="336"/>
      <c r="AG72" s="353"/>
      <c r="AH72" s="334"/>
      <c r="AI72" s="339"/>
      <c r="AJ72" s="353"/>
      <c r="AM72" s="41"/>
      <c r="AN72" s="41"/>
      <c r="AQ72" s="37">
        <f>IFERROR(VLOOKUP(AQ169,DAY!$A$2:$E$744,4,0),0)</f>
        <v>0</v>
      </c>
    </row>
    <row r="73" spans="1:43" ht="27.75" customHeight="1" outlineLevel="1" x14ac:dyDescent="0.4">
      <c r="A73" s="334"/>
      <c r="B73" s="37" t="s">
        <v>4</v>
      </c>
      <c r="C73" s="84" t="s">
        <v>87</v>
      </c>
      <c r="D73" s="84" t="s">
        <v>87</v>
      </c>
      <c r="E73" s="84" t="s">
        <v>87</v>
      </c>
      <c r="F73" s="84" t="s">
        <v>87</v>
      </c>
      <c r="G73" s="84" t="s">
        <v>87</v>
      </c>
      <c r="H73" s="84" t="s">
        <v>19</v>
      </c>
      <c r="I73" s="84" t="s">
        <v>19</v>
      </c>
      <c r="J73" s="84" t="s">
        <v>19</v>
      </c>
      <c r="K73" s="84" t="s">
        <v>87</v>
      </c>
      <c r="L73" s="84" t="s">
        <v>99</v>
      </c>
      <c r="M73" s="84" t="s">
        <v>99</v>
      </c>
      <c r="N73" s="84" t="s">
        <v>99</v>
      </c>
      <c r="O73" s="84" t="s">
        <v>19</v>
      </c>
      <c r="P73" s="84" t="s">
        <v>19</v>
      </c>
      <c r="Q73" s="84" t="s">
        <v>87</v>
      </c>
      <c r="R73" s="84" t="s">
        <v>87</v>
      </c>
      <c r="S73" s="84" t="s">
        <v>87</v>
      </c>
      <c r="T73" s="84" t="s">
        <v>87</v>
      </c>
      <c r="U73" s="84" t="s">
        <v>87</v>
      </c>
      <c r="V73" s="84" t="s">
        <v>19</v>
      </c>
      <c r="W73" s="84" t="s">
        <v>19</v>
      </c>
      <c r="X73" s="84" t="s">
        <v>87</v>
      </c>
      <c r="Y73" s="84" t="s">
        <v>87</v>
      </c>
      <c r="Z73" s="84" t="s">
        <v>87</v>
      </c>
      <c r="AA73" s="84" t="s">
        <v>87</v>
      </c>
      <c r="AB73" s="84"/>
      <c r="AC73" s="84"/>
      <c r="AD73" s="84"/>
      <c r="AE73" s="44">
        <f>IF(COUNT(C73:AD73)=0,+(COUNTIF(C73:AD73,"作業"))+(COUNTIF(C73:AD73,"休日")),"")</f>
        <v>22</v>
      </c>
      <c r="AF73" s="98">
        <f>IF(+COUNT(C73:AD73)=0,(COUNTIF(C73:AD73,"休日")),"")</f>
        <v>7</v>
      </c>
      <c r="AG73" s="354" t="str">
        <f>IFERROR(IF(AND(AE73&lt;=6,AE73&gt;=1),$F$149,IF(AM74&gt;0.284,$F$147,$F$148)),0)</f>
        <v>クリア</v>
      </c>
      <c r="AH73" s="44">
        <f>IF(COUNT(C74:AD74)=0,+(COUNTIF(C74:AD74,"作業"))+(COUNTIF(C74:AD74,"休日")),"")</f>
        <v>22</v>
      </c>
      <c r="AI73" s="61">
        <f>IF(COUNT(C74:AD74)=0,(COUNTIF(C74:AD74,"休日")),"")</f>
        <v>7</v>
      </c>
      <c r="AJ73" s="354" t="str">
        <f>IFERROR(IF(AND(AH73&lt;=6,AH73&gt;=1),$F$149,IF(AN74&gt;0.284,$F$145,$F$146)),0)</f>
        <v>達成</v>
      </c>
      <c r="AL73" s="40"/>
      <c r="AM73" s="33"/>
      <c r="AN73" s="33"/>
      <c r="AQ73" s="39">
        <f>IFERROR(VLOOKUP(AQ169,DAY!$A$2:$E$744,5,0),0)</f>
        <v>0</v>
      </c>
    </row>
    <row r="74" spans="1:43" ht="27.75" customHeight="1" outlineLevel="1" thickBot="1" x14ac:dyDescent="0.45">
      <c r="A74" s="363"/>
      <c r="B74" s="27" t="s">
        <v>5</v>
      </c>
      <c r="C74" s="85" t="s">
        <v>87</v>
      </c>
      <c r="D74" s="85" t="s">
        <v>87</v>
      </c>
      <c r="E74" s="85" t="s">
        <v>87</v>
      </c>
      <c r="F74" s="85" t="s">
        <v>87</v>
      </c>
      <c r="G74" s="85" t="s">
        <v>87</v>
      </c>
      <c r="H74" s="85" t="s">
        <v>19</v>
      </c>
      <c r="I74" s="85" t="s">
        <v>19</v>
      </c>
      <c r="J74" s="85" t="s">
        <v>19</v>
      </c>
      <c r="K74" s="85" t="s">
        <v>87</v>
      </c>
      <c r="L74" s="85" t="s">
        <v>99</v>
      </c>
      <c r="M74" s="85" t="s">
        <v>99</v>
      </c>
      <c r="N74" s="85" t="s">
        <v>99</v>
      </c>
      <c r="O74" s="85" t="s">
        <v>19</v>
      </c>
      <c r="P74" s="85" t="s">
        <v>19</v>
      </c>
      <c r="Q74" s="85" t="s">
        <v>87</v>
      </c>
      <c r="R74" s="85" t="s">
        <v>87</v>
      </c>
      <c r="S74" s="85" t="s">
        <v>87</v>
      </c>
      <c r="T74" s="85" t="s">
        <v>87</v>
      </c>
      <c r="U74" s="85" t="s">
        <v>87</v>
      </c>
      <c r="V74" s="85" t="s">
        <v>19</v>
      </c>
      <c r="W74" s="85" t="s">
        <v>19</v>
      </c>
      <c r="X74" s="85" t="s">
        <v>87</v>
      </c>
      <c r="Y74" s="85" t="s">
        <v>87</v>
      </c>
      <c r="Z74" s="85" t="s">
        <v>87</v>
      </c>
      <c r="AA74" s="85" t="s">
        <v>87</v>
      </c>
      <c r="AB74" s="85"/>
      <c r="AC74" s="85"/>
      <c r="AD74" s="85"/>
      <c r="AE74" s="330">
        <f>IFERROR(AM74,0)</f>
        <v>0.318</v>
      </c>
      <c r="AF74" s="331"/>
      <c r="AG74" s="355"/>
      <c r="AH74" s="330">
        <f>IFERROR(AN74,0)</f>
        <v>0.318</v>
      </c>
      <c r="AI74" s="332"/>
      <c r="AJ74" s="355"/>
      <c r="AM74" s="46">
        <f>ROUND(AF73/AE73,3)</f>
        <v>0.318</v>
      </c>
      <c r="AN74" s="47">
        <f>ROUND(AI73/AH73,3)</f>
        <v>0.318</v>
      </c>
      <c r="AQ74" s="43">
        <f>IFERROR(VLOOKUP(AQ169,DAY!$A$2:$E$744,6,0),0)</f>
        <v>0</v>
      </c>
    </row>
    <row r="75" spans="1:43" ht="27.75" customHeight="1" outlineLevel="1" thickBot="1" x14ac:dyDescent="0.45">
      <c r="A75" s="337" t="s">
        <v>72</v>
      </c>
      <c r="B75" s="48" t="s">
        <v>0</v>
      </c>
      <c r="C75" s="91">
        <f>IFERROR(VLOOKUP(C169,DAY!$A$2:$E$1096,2,0),0)</f>
        <v>0</v>
      </c>
      <c r="D75" s="91">
        <f>IFERROR(VLOOKUP(D169,DAY!$A$2:$E$744,2,0),0)</f>
        <v>0</v>
      </c>
      <c r="E75" s="91">
        <f>IFERROR(VLOOKUP(E169,DAY!$A$2:$E$744,2,0),0)</f>
        <v>0</v>
      </c>
      <c r="F75" s="91">
        <f>IFERROR(VLOOKUP(F169,DAY!$A$2:$E$744,2,0),0)</f>
        <v>0</v>
      </c>
      <c r="G75" s="91">
        <f>IFERROR(VLOOKUP(G169,DAY!$A$2:$E$744,2,0),0)</f>
        <v>0</v>
      </c>
      <c r="H75" s="91">
        <f>IFERROR(VLOOKUP(H169,DAY!$A$2:$E$744,2,0),0)</f>
        <v>0</v>
      </c>
      <c r="I75" s="91">
        <f>IFERROR(VLOOKUP(I169,DAY!$A$2:$E$744,2,0),0)</f>
        <v>0</v>
      </c>
      <c r="J75" s="91">
        <f>IFERROR(VLOOKUP(J169,DAY!$A$2:$E$744,2,0),0)</f>
        <v>0</v>
      </c>
      <c r="K75" s="91">
        <f>IFERROR(VLOOKUP(K169,DAY!$A$2:$E$744,2,0),0)</f>
        <v>0</v>
      </c>
      <c r="L75" s="91">
        <f>IFERROR(VLOOKUP(L169,DAY!$A$2:$E$744,2,0),0)</f>
        <v>0</v>
      </c>
      <c r="M75" s="91">
        <f>IFERROR(VLOOKUP(M169,DAY!$A$2:$E$744,2,0),0)</f>
        <v>0</v>
      </c>
      <c r="N75" s="91">
        <f>IFERROR(VLOOKUP(N169,DAY!$A$2:$E$744,2,0),0)</f>
        <v>0</v>
      </c>
      <c r="O75" s="91">
        <f>IFERROR(VLOOKUP(O169,DAY!$A$2:$E$744,2,0),0)</f>
        <v>0</v>
      </c>
      <c r="P75" s="91">
        <f>IFERROR(VLOOKUP(P169,DAY!$A$2:$E$744,2,0),0)</f>
        <v>0</v>
      </c>
      <c r="Q75" s="91">
        <f>IFERROR(VLOOKUP(Q169,DAY!$A$2:$E$744,2,0),0)</f>
        <v>0</v>
      </c>
      <c r="R75" s="91">
        <f>IFERROR(VLOOKUP(R169,DAY!$A$2:$E$744,2,0),0)</f>
        <v>0</v>
      </c>
      <c r="S75" s="91">
        <f>IFERROR(VLOOKUP(S169,DAY!$A$2:$E$744,2,0),0)</f>
        <v>0</v>
      </c>
      <c r="T75" s="91">
        <f>IFERROR(VLOOKUP(T169,DAY!$A$2:$E$744,2,0),0)</f>
        <v>0</v>
      </c>
      <c r="U75" s="91">
        <f>IFERROR(VLOOKUP(U169,DAY!$A$2:$E$744,2,0),0)</f>
        <v>0</v>
      </c>
      <c r="V75" s="91">
        <f>IFERROR(VLOOKUP(V169,DAY!$A$2:$E$744,2,0),0)</f>
        <v>0</v>
      </c>
      <c r="W75" s="91">
        <f>IFERROR(VLOOKUP(W169,DAY!$A$2:$E$744,2,0),0)</f>
        <v>0</v>
      </c>
      <c r="X75" s="91">
        <f>IFERROR(VLOOKUP(X169,DAY!$A$2:$E$744,2,0),0)</f>
        <v>0</v>
      </c>
      <c r="Y75" s="91">
        <f>IFERROR(VLOOKUP(Y169,DAY!$A$2:$E$744,2,0),0)</f>
        <v>0</v>
      </c>
      <c r="Z75" s="91">
        <f>IFERROR(VLOOKUP(Z169,DAY!$A$2:$E$744,2,0),0)</f>
        <v>0</v>
      </c>
      <c r="AA75" s="91">
        <f>IFERROR(VLOOKUP(AA169,DAY!$A$2:$E$744,2,0),0)</f>
        <v>0</v>
      </c>
      <c r="AB75" s="91">
        <f>IFERROR(VLOOKUP(AB169,DAY!$A$2:$E$744,2,0),0)</f>
        <v>0</v>
      </c>
      <c r="AC75" s="91">
        <f>IFERROR(VLOOKUP(AC169,DAY!$A$2:$E$744,2,0),0)</f>
        <v>0</v>
      </c>
      <c r="AD75" s="91">
        <f>IFERROR(VLOOKUP(AD169,DAY!$A$2:$E$744,2,0),0)</f>
        <v>0</v>
      </c>
      <c r="AE75" s="333" t="s">
        <v>11</v>
      </c>
      <c r="AF75" s="335" t="s">
        <v>12</v>
      </c>
      <c r="AG75" s="352" t="s">
        <v>84</v>
      </c>
      <c r="AH75" s="337" t="s">
        <v>11</v>
      </c>
      <c r="AI75" s="338" t="s">
        <v>13</v>
      </c>
      <c r="AJ75" s="352" t="s">
        <v>84</v>
      </c>
      <c r="AK75" s="40"/>
      <c r="AM75" s="33"/>
      <c r="AN75" s="33"/>
      <c r="AQ75" s="45">
        <f>IFERROR(VLOOKUP(AQ169,DAY!$A$2:$E$744,7,0),0)</f>
        <v>0</v>
      </c>
    </row>
    <row r="76" spans="1:43" ht="27.75" customHeight="1" outlineLevel="1" x14ac:dyDescent="0.4">
      <c r="A76" s="334"/>
      <c r="B76" s="35" t="s">
        <v>1</v>
      </c>
      <c r="C76" s="87">
        <f>IFERROR(VLOOKUP(C169,DAY!$A$2:$E$1096,3,0),0)</f>
        <v>0</v>
      </c>
      <c r="D76" s="87">
        <f>IFERROR(VLOOKUP(D169,DAY!$A$2:$E$744,3,0),0)</f>
        <v>0</v>
      </c>
      <c r="E76" s="87">
        <f>IFERROR(VLOOKUP(E169,DAY!$A$2:$E$744,3,0),0)</f>
        <v>0</v>
      </c>
      <c r="F76" s="87">
        <f>IFERROR(VLOOKUP(F169,DAY!$A$2:$E$744,3,0),0)</f>
        <v>0</v>
      </c>
      <c r="G76" s="87">
        <f>IFERROR(VLOOKUP(G169,DAY!$A$2:$E$744,3,0),0)</f>
        <v>0</v>
      </c>
      <c r="H76" s="87">
        <f>IFERROR(VLOOKUP(H169,DAY!$A$2:$E$744,3,0),0)</f>
        <v>0</v>
      </c>
      <c r="I76" s="87">
        <f>IFERROR(VLOOKUP(I169,DAY!$A$2:$E$744,3,0),0)</f>
        <v>0</v>
      </c>
      <c r="J76" s="87">
        <f>IFERROR(VLOOKUP(J169,DAY!$A$2:$E$744,3,0),0)</f>
        <v>0</v>
      </c>
      <c r="K76" s="87">
        <f>IFERROR(VLOOKUP(K169,DAY!$A$2:$E$744,3,0),0)</f>
        <v>0</v>
      </c>
      <c r="L76" s="87">
        <f>IFERROR(VLOOKUP(L169,DAY!$A$2:$E$744,3,0),0)</f>
        <v>0</v>
      </c>
      <c r="M76" s="87">
        <f>IFERROR(VLOOKUP(M169,DAY!$A$2:$E$744,3,0),0)</f>
        <v>0</v>
      </c>
      <c r="N76" s="87">
        <f>IFERROR(VLOOKUP(N169,DAY!$A$2:$E$744,3,0),0)</f>
        <v>0</v>
      </c>
      <c r="O76" s="87">
        <f>IFERROR(VLOOKUP(O169,DAY!$A$2:$E$744,3,0),0)</f>
        <v>0</v>
      </c>
      <c r="P76" s="87">
        <f>IFERROR(VLOOKUP(P169,DAY!$A$2:$E$744,3,0),0)</f>
        <v>0</v>
      </c>
      <c r="Q76" s="87">
        <f>IFERROR(VLOOKUP(Q169,DAY!$A$2:$E$744,3,0),0)</f>
        <v>0</v>
      </c>
      <c r="R76" s="87">
        <f>IFERROR(VLOOKUP(R169,DAY!$A$2:$E$744,3,0),0)</f>
        <v>0</v>
      </c>
      <c r="S76" s="87">
        <f>IFERROR(VLOOKUP(S169,DAY!$A$2:$E$744,3,0),0)</f>
        <v>0</v>
      </c>
      <c r="T76" s="87">
        <f>IFERROR(VLOOKUP(T169,DAY!$A$2:$E$744,3,0),0)</f>
        <v>0</v>
      </c>
      <c r="U76" s="87">
        <f>IFERROR(VLOOKUP(U169,DAY!$A$2:$E$744,3,0),0)</f>
        <v>0</v>
      </c>
      <c r="V76" s="87">
        <f>IFERROR(VLOOKUP(V169,DAY!$A$2:$E$744,3,0),0)</f>
        <v>0</v>
      </c>
      <c r="W76" s="87">
        <f>IFERROR(VLOOKUP(W169,DAY!$A$2:$E$744,3,0),0)</f>
        <v>0</v>
      </c>
      <c r="X76" s="87">
        <f>IFERROR(VLOOKUP(X169,DAY!$A$2:$E$744,3,0),0)</f>
        <v>0</v>
      </c>
      <c r="Y76" s="87">
        <f>IFERROR(VLOOKUP(Y169,DAY!$A$2:$E$744,3,0),0)</f>
        <v>0</v>
      </c>
      <c r="Z76" s="87">
        <f>IFERROR(VLOOKUP(Z169,DAY!$A$2:$E$744,3,0),0)</f>
        <v>0</v>
      </c>
      <c r="AA76" s="87">
        <f>IFERROR(VLOOKUP(AA169,DAY!$A$2:$E$744,3,0),0)</f>
        <v>0</v>
      </c>
      <c r="AB76" s="87">
        <f>IFERROR(VLOOKUP(AB169,DAY!$A$2:$E$744,3,0),0)</f>
        <v>0</v>
      </c>
      <c r="AC76" s="87">
        <f>IFERROR(VLOOKUP(AC169,DAY!$A$2:$E$744,3,0),0)</f>
        <v>0</v>
      </c>
      <c r="AD76" s="88">
        <f>IFERROR(VLOOKUP(AD169,DAY!$A$2:$E$744,3,0),0)</f>
        <v>0</v>
      </c>
      <c r="AE76" s="334"/>
      <c r="AF76" s="336"/>
      <c r="AG76" s="352"/>
      <c r="AH76" s="334"/>
      <c r="AI76" s="339"/>
      <c r="AJ76" s="352"/>
      <c r="AM76" s="33"/>
      <c r="AN76" s="33"/>
      <c r="AQ76" s="38">
        <f>IFERROR(VLOOKUP(AQ170,DAY!$A$2:$E$744,2,0),0)</f>
        <v>0</v>
      </c>
    </row>
    <row r="77" spans="1:43" ht="27.75" customHeight="1" outlineLevel="1" x14ac:dyDescent="0.4">
      <c r="A77" s="334"/>
      <c r="B77" s="38" t="s">
        <v>2</v>
      </c>
      <c r="C77" s="89">
        <f>IFERROR(VLOOKUP(C169,DAY!$A$2:$E$1096,4,0),0)</f>
        <v>0</v>
      </c>
      <c r="D77" s="89">
        <f>IFERROR(VLOOKUP(D169,DAY!$A$2:$E$1096,4,0),0)</f>
        <v>0</v>
      </c>
      <c r="E77" s="89">
        <f>IFERROR(VLOOKUP(E169,DAY!$A$2:$E$1096,4,0),0)</f>
        <v>0</v>
      </c>
      <c r="F77" s="89">
        <f>IFERROR(VLOOKUP(F169,DAY!$A$2:$E$1096,4,0),0)</f>
        <v>0</v>
      </c>
      <c r="G77" s="89">
        <f>IFERROR(VLOOKUP(G169,DAY!$A$2:$E$1096,4,0),0)</f>
        <v>0</v>
      </c>
      <c r="H77" s="89">
        <f>IFERROR(VLOOKUP(H169,DAY!$A$2:$E$1096,4,0),0)</f>
        <v>0</v>
      </c>
      <c r="I77" s="89">
        <f>IFERROR(VLOOKUP(I169,DAY!$A$2:$E$1096,4,0),0)</f>
        <v>0</v>
      </c>
      <c r="J77" s="89">
        <f>IFERROR(VLOOKUP(J169,DAY!$A$2:$E$1096,4,0),0)</f>
        <v>0</v>
      </c>
      <c r="K77" s="89">
        <f>IFERROR(VLOOKUP(K169,DAY!$A$2:$E$1096,4,0),0)</f>
        <v>0</v>
      </c>
      <c r="L77" s="89">
        <f>IFERROR(VLOOKUP(L169,DAY!$A$2:$E$1096,4,0),0)</f>
        <v>0</v>
      </c>
      <c r="M77" s="89">
        <f>IFERROR(VLOOKUP(M169,DAY!$A$2:$E$1096,4,0),0)</f>
        <v>0</v>
      </c>
      <c r="N77" s="89">
        <f>IFERROR(VLOOKUP(N169,DAY!$A$2:$E$1096,4,0),0)</f>
        <v>0</v>
      </c>
      <c r="O77" s="89">
        <f>IFERROR(VLOOKUP(O169,DAY!$A$2:$E$1096,4,0),0)</f>
        <v>0</v>
      </c>
      <c r="P77" s="89">
        <f>IFERROR(VLOOKUP(P169,DAY!$A$2:$E$1096,4,0),0)</f>
        <v>0</v>
      </c>
      <c r="Q77" s="89">
        <f>IFERROR(VLOOKUP(Q169,DAY!$A$2:$E$1096,4,0),0)</f>
        <v>0</v>
      </c>
      <c r="R77" s="89">
        <f>IFERROR(VLOOKUP(R169,DAY!$A$2:$E$1096,4,0),0)</f>
        <v>0</v>
      </c>
      <c r="S77" s="89">
        <f>IFERROR(VLOOKUP(S169,DAY!$A$2:$E$1096,4,0),0)</f>
        <v>0</v>
      </c>
      <c r="T77" s="89">
        <f>IFERROR(VLOOKUP(T169,DAY!$A$2:$E$1096,4,0),0)</f>
        <v>0</v>
      </c>
      <c r="U77" s="89">
        <f>IFERROR(VLOOKUP(U169,DAY!$A$2:$E$1096,4,0),0)</f>
        <v>0</v>
      </c>
      <c r="V77" s="89">
        <f>IFERROR(VLOOKUP(V169,DAY!$A$2:$E$1096,4,0),0)</f>
        <v>0</v>
      </c>
      <c r="W77" s="89">
        <f>IFERROR(VLOOKUP(W169,DAY!$A$2:$E$1096,4,0),0)</f>
        <v>0</v>
      </c>
      <c r="X77" s="89">
        <f>IFERROR(VLOOKUP(X169,DAY!$A$2:$E$1096,4,0),0)</f>
        <v>0</v>
      </c>
      <c r="Y77" s="89">
        <f>IFERROR(VLOOKUP(Y169,DAY!$A$2:$E$1096,4,0),0)</f>
        <v>0</v>
      </c>
      <c r="Z77" s="89">
        <f>IFERROR(VLOOKUP(Z169,DAY!$A$2:$E$1096,4,0),0)</f>
        <v>0</v>
      </c>
      <c r="AA77" s="89">
        <f>IFERROR(VLOOKUP(AA169,DAY!$A$2:$E$1096,4,0),0)</f>
        <v>0</v>
      </c>
      <c r="AB77" s="89">
        <f>IFERROR(VLOOKUP(AB169,DAY!$A$2:$E$1096,4,0),0)</f>
        <v>0</v>
      </c>
      <c r="AC77" s="89">
        <f>IFERROR(VLOOKUP(AC169,DAY!$A$2:$E$1096,4,0),0)</f>
        <v>0</v>
      </c>
      <c r="AD77" s="89">
        <f>IFERROR(VLOOKUP(AD169,DAY!$A$2:$E$1096,4,0),0)</f>
        <v>0</v>
      </c>
      <c r="AE77" s="334"/>
      <c r="AF77" s="336"/>
      <c r="AG77" s="352"/>
      <c r="AH77" s="334"/>
      <c r="AI77" s="339"/>
      <c r="AJ77" s="352"/>
      <c r="AM77" s="33"/>
      <c r="AN77" s="33"/>
      <c r="AQ77" s="37">
        <f>IFERROR(VLOOKUP(AQ170,DAY!$A$2:$E$744,3,0),0)</f>
        <v>0</v>
      </c>
    </row>
    <row r="78" spans="1:43" ht="89.25" customHeight="1" outlineLevel="1" x14ac:dyDescent="0.4">
      <c r="A78" s="334"/>
      <c r="B78" s="39" t="s">
        <v>3</v>
      </c>
      <c r="C78" s="90">
        <f>IFERROR(VLOOKUP(C169,DAY!$A$2:$E$1096,5,0),0)</f>
        <v>0</v>
      </c>
      <c r="D78" s="90">
        <f>IFERROR(VLOOKUP(D169,DAY!$A$2:$E$1096,5,0),0)</f>
        <v>0</v>
      </c>
      <c r="E78" s="90">
        <f>IFERROR(VLOOKUP(E169,DAY!$A$2:$E$1096,5,0),0)</f>
        <v>0</v>
      </c>
      <c r="F78" s="90">
        <f>IFERROR(VLOOKUP(F169,DAY!$A$2:$E$1096,5,0),0)</f>
        <v>0</v>
      </c>
      <c r="G78" s="90">
        <f>IFERROR(VLOOKUP(G169,DAY!$A$2:$E$1096,5,0),0)</f>
        <v>0</v>
      </c>
      <c r="H78" s="90">
        <f>IFERROR(VLOOKUP(H169,DAY!$A$2:$E$1096,5,0),0)</f>
        <v>0</v>
      </c>
      <c r="I78" s="90">
        <f>IFERROR(VLOOKUP(I169,DAY!$A$2:$E$1096,5,0),0)</f>
        <v>0</v>
      </c>
      <c r="J78" s="90">
        <f>IFERROR(VLOOKUP(J169,DAY!$A$2:$E$1096,5,0),0)</f>
        <v>0</v>
      </c>
      <c r="K78" s="90">
        <f>IFERROR(VLOOKUP(K169,DAY!$A$2:$E$1096,5,0),0)</f>
        <v>0</v>
      </c>
      <c r="L78" s="90">
        <f>IFERROR(VLOOKUP(L169,DAY!$A$2:$E$1096,5,0),0)</f>
        <v>0</v>
      </c>
      <c r="M78" s="90">
        <f>IFERROR(VLOOKUP(M169,DAY!$A$2:$E$1096,5,0),0)</f>
        <v>0</v>
      </c>
      <c r="N78" s="90">
        <f>IFERROR(VLOOKUP(N169,DAY!$A$2:$E$1096,5,0),0)</f>
        <v>0</v>
      </c>
      <c r="O78" s="90">
        <f>IFERROR(VLOOKUP(O169,DAY!$A$2:$E$1096,5,0),0)</f>
        <v>0</v>
      </c>
      <c r="P78" s="90">
        <f>IFERROR(VLOOKUP(P169,DAY!$A$2:$E$1096,5,0),0)</f>
        <v>0</v>
      </c>
      <c r="Q78" s="90">
        <f>IFERROR(VLOOKUP(Q169,DAY!$A$2:$E$1096,5,0),0)</f>
        <v>0</v>
      </c>
      <c r="R78" s="90">
        <f>IFERROR(VLOOKUP(R169,DAY!$A$2:$E$1096,5,0),0)</f>
        <v>0</v>
      </c>
      <c r="S78" s="90">
        <f>IFERROR(VLOOKUP(S169,DAY!$A$2:$E$1096,5,0),0)</f>
        <v>0</v>
      </c>
      <c r="T78" s="90">
        <f>IFERROR(VLOOKUP(T169,DAY!$A$2:$E$1096,5,0),0)</f>
        <v>0</v>
      </c>
      <c r="U78" s="90">
        <f>IFERROR(VLOOKUP(U169,DAY!$A$2:$E$1096,5,0),0)</f>
        <v>0</v>
      </c>
      <c r="V78" s="90">
        <f>IFERROR(VLOOKUP(V169,DAY!$A$2:$E$1096,5,0),0)</f>
        <v>0</v>
      </c>
      <c r="W78" s="90">
        <f>IFERROR(VLOOKUP(W169,DAY!$A$2:$E$1096,5,0),0)</f>
        <v>0</v>
      </c>
      <c r="X78" s="90">
        <f>IFERROR(VLOOKUP(X169,DAY!$A$2:$E$1096,5,0),0)</f>
        <v>0</v>
      </c>
      <c r="Y78" s="90">
        <f>IFERROR(VLOOKUP(Y169,DAY!$A$2:$E$1096,5,0),0)</f>
        <v>0</v>
      </c>
      <c r="Z78" s="90">
        <f>IFERROR(VLOOKUP(Z169,DAY!$A$2:$E$1096,5,0),0)</f>
        <v>0</v>
      </c>
      <c r="AA78" s="90">
        <f>IFERROR(VLOOKUP(AA169,DAY!$A$2:$E$1096,5,0),0)</f>
        <v>0</v>
      </c>
      <c r="AB78" s="90">
        <f>IFERROR(VLOOKUP(AB169,DAY!$A$2:$E$1096,5,0),0)</f>
        <v>0</v>
      </c>
      <c r="AC78" s="90">
        <f>IFERROR(VLOOKUP(AC169,DAY!$A$2:$E$1096,5,0),0)</f>
        <v>0</v>
      </c>
      <c r="AD78" s="90">
        <f>IFERROR(VLOOKUP(AD169,DAY!$A$2:$E$1096,5,0),0)</f>
        <v>0</v>
      </c>
      <c r="AE78" s="334"/>
      <c r="AF78" s="336"/>
      <c r="AG78" s="353"/>
      <c r="AH78" s="334"/>
      <c r="AI78" s="339"/>
      <c r="AJ78" s="353"/>
      <c r="AM78" s="41"/>
      <c r="AN78" s="41"/>
      <c r="AQ78" s="37">
        <f>IFERROR(VLOOKUP(AQ170,DAY!$A$2:$E$744,4,0),0)</f>
        <v>0</v>
      </c>
    </row>
    <row r="79" spans="1:43" ht="27.75" customHeight="1" outlineLevel="1" x14ac:dyDescent="0.4">
      <c r="A79" s="334"/>
      <c r="B79" s="37" t="s">
        <v>4</v>
      </c>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44">
        <f>IF(COUNT(C79:AD79)=0,+(COUNTIF(C79:AD79,"作業"))+(COUNTIF(C79:AD79,"休日")),"")</f>
        <v>0</v>
      </c>
      <c r="AF79" s="98">
        <f>IF(+COUNT(C79:AD79)=0,(COUNTIF(C79:AD79,"休日")),"")</f>
        <v>0</v>
      </c>
      <c r="AG79" s="354">
        <f>IFERROR(IF(AND(AE79&lt;=6,AE79&gt;=1),$F$149,IF(AM80&gt;0.284,$F$147,$F$148)),0)</f>
        <v>0</v>
      </c>
      <c r="AH79" s="44">
        <f>IF(COUNT(C80:AD80)=0,+(COUNTIF(C80:AD80,"作業"))+(COUNTIF(C80:AD80,"休日")),"")</f>
        <v>0</v>
      </c>
      <c r="AI79" s="61">
        <f>IF(COUNT(C80:AD80)=0,(COUNTIF(C80:AD80,"休日")),"")</f>
        <v>0</v>
      </c>
      <c r="AJ79" s="354">
        <f>IFERROR(IF(AND(AH79&lt;=6,AH79&gt;=1),$F$149,IF(AN80&gt;0.284,$F$145,$F$146)),0)</f>
        <v>0</v>
      </c>
      <c r="AL79" s="40"/>
      <c r="AM79" s="33"/>
      <c r="AN79" s="33"/>
      <c r="AQ79" s="39">
        <f>IFERROR(VLOOKUP(AQ170,DAY!$A$2:$E$744,5,0),0)</f>
        <v>0</v>
      </c>
    </row>
    <row r="80" spans="1:43" ht="27.75" customHeight="1" outlineLevel="1" thickBot="1" x14ac:dyDescent="0.45">
      <c r="A80" s="363"/>
      <c r="B80" s="49" t="s">
        <v>5</v>
      </c>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330">
        <f>IFERROR(AM80,0)</f>
        <v>0</v>
      </c>
      <c r="AF80" s="331"/>
      <c r="AG80" s="355"/>
      <c r="AH80" s="330">
        <f>IFERROR(AN80,0)</f>
        <v>0</v>
      </c>
      <c r="AI80" s="332"/>
      <c r="AJ80" s="355"/>
      <c r="AM80" s="46" t="e">
        <f>ROUND(AF79/AE79,3)</f>
        <v>#DIV/0!</v>
      </c>
      <c r="AN80" s="47" t="e">
        <f>ROUND(AI79/AH79,3)</f>
        <v>#DIV/0!</v>
      </c>
      <c r="AQ80" s="43">
        <f>IFERROR(VLOOKUP(AQ170,DAY!$A$2:$E$744,6,0),0)</f>
        <v>0</v>
      </c>
    </row>
    <row r="81" spans="1:43" ht="27.75" customHeight="1" outlineLevel="1" thickBot="1" x14ac:dyDescent="0.45">
      <c r="A81" s="337" t="s">
        <v>73</v>
      </c>
      <c r="B81" s="32" t="s">
        <v>0</v>
      </c>
      <c r="C81" s="86">
        <f>IFERROR(VLOOKUP(C170,DAY!$A$2:$E$1096,2,0),0)</f>
        <v>0</v>
      </c>
      <c r="D81" s="86">
        <f>IFERROR(VLOOKUP(D170,DAY!$A$2:$E$744,2,0),0)</f>
        <v>0</v>
      </c>
      <c r="E81" s="86">
        <f>IFERROR(VLOOKUP(E170,DAY!$A$2:$E$744,2,0),0)</f>
        <v>0</v>
      </c>
      <c r="F81" s="86">
        <f>IFERROR(VLOOKUP(F170,DAY!$A$2:$E$744,2,0),0)</f>
        <v>0</v>
      </c>
      <c r="G81" s="86">
        <f>IFERROR(VLOOKUP(G170,DAY!$A$2:$E$744,2,0),0)</f>
        <v>0</v>
      </c>
      <c r="H81" s="86">
        <f>IFERROR(VLOOKUP(H170,DAY!$A$2:$E$744,2,0),0)</f>
        <v>0</v>
      </c>
      <c r="I81" s="86">
        <f>IFERROR(VLOOKUP(I170,DAY!$A$2:$E$744,2,0),0)</f>
        <v>0</v>
      </c>
      <c r="J81" s="86">
        <f>IFERROR(VLOOKUP(J170,DAY!$A$2:$E$744,2,0),0)</f>
        <v>0</v>
      </c>
      <c r="K81" s="86">
        <f>IFERROR(VLOOKUP(K170,DAY!$A$2:$E$744,2,0),0)</f>
        <v>0</v>
      </c>
      <c r="L81" s="86">
        <f>IFERROR(VLOOKUP(L170,DAY!$A$2:$E$744,2,0),0)</f>
        <v>0</v>
      </c>
      <c r="M81" s="86">
        <f>IFERROR(VLOOKUP(M170,DAY!$A$2:$E$744,2,0),0)</f>
        <v>0</v>
      </c>
      <c r="N81" s="86">
        <f>IFERROR(VLOOKUP(N170,DAY!$A$2:$E$744,2,0),0)</f>
        <v>0</v>
      </c>
      <c r="O81" s="86">
        <f>IFERROR(VLOOKUP(O170,DAY!$A$2:$E$744,2,0),0)</f>
        <v>0</v>
      </c>
      <c r="P81" s="86">
        <f>IFERROR(VLOOKUP(P170,DAY!$A$2:$E$744,2,0),0)</f>
        <v>0</v>
      </c>
      <c r="Q81" s="86">
        <f>IFERROR(VLOOKUP(Q170,DAY!$A$2:$E$744,2,0),0)</f>
        <v>0</v>
      </c>
      <c r="R81" s="86">
        <f>IFERROR(VLOOKUP(R170,DAY!$A$2:$E$744,2,0),0)</f>
        <v>0</v>
      </c>
      <c r="S81" s="86">
        <f>IFERROR(VLOOKUP(S170,DAY!$A$2:$E$744,2,0),0)</f>
        <v>0</v>
      </c>
      <c r="T81" s="86">
        <f>IFERROR(VLOOKUP(T170,DAY!$A$2:$E$744,2,0),0)</f>
        <v>0</v>
      </c>
      <c r="U81" s="86">
        <f>IFERROR(VLOOKUP(U170,DAY!$A$2:$E$744,2,0),0)</f>
        <v>0</v>
      </c>
      <c r="V81" s="86">
        <f>IFERROR(VLOOKUP(V170,DAY!$A$2:$E$744,2,0),0)</f>
        <v>0</v>
      </c>
      <c r="W81" s="86">
        <f>IFERROR(VLOOKUP(W170,DAY!$A$2:$E$744,2,0),0)</f>
        <v>0</v>
      </c>
      <c r="X81" s="86">
        <f>IFERROR(VLOOKUP(X170,DAY!$A$2:$E$744,2,0),0)</f>
        <v>0</v>
      </c>
      <c r="Y81" s="86">
        <f>IFERROR(VLOOKUP(Y170,DAY!$A$2:$E$744,2,0),0)</f>
        <v>0</v>
      </c>
      <c r="Z81" s="86">
        <f>IFERROR(VLOOKUP(Z170,DAY!$A$2:$E$744,2,0),0)</f>
        <v>0</v>
      </c>
      <c r="AA81" s="86">
        <f>IFERROR(VLOOKUP(AA170,DAY!$A$2:$E$744,2,0),0)</f>
        <v>0</v>
      </c>
      <c r="AB81" s="86">
        <f>IFERROR(VLOOKUP(AB170,DAY!$A$2:$E$744,2,0),0)</f>
        <v>0</v>
      </c>
      <c r="AC81" s="86">
        <f>IFERROR(VLOOKUP(AC170,DAY!$A$2:$E$744,2,0),0)</f>
        <v>0</v>
      </c>
      <c r="AD81" s="86">
        <f>IFERROR(VLOOKUP(AD170,DAY!$A$2:$E$744,2,0),0)</f>
        <v>0</v>
      </c>
      <c r="AE81" s="333" t="s">
        <v>11</v>
      </c>
      <c r="AF81" s="335" t="s">
        <v>12</v>
      </c>
      <c r="AG81" s="352" t="s">
        <v>84</v>
      </c>
      <c r="AH81" s="337" t="s">
        <v>11</v>
      </c>
      <c r="AI81" s="338" t="s">
        <v>13</v>
      </c>
      <c r="AJ81" s="352" t="s">
        <v>84</v>
      </c>
      <c r="AK81" s="40"/>
      <c r="AM81" s="33"/>
      <c r="AN81" s="33"/>
      <c r="AQ81" s="50">
        <f>IFERROR(VLOOKUP(AQ170,DAY!$A$2:$E$744,7,0),0)</f>
        <v>0</v>
      </c>
    </row>
    <row r="82" spans="1:43" ht="27.75" customHeight="1" outlineLevel="1" x14ac:dyDescent="0.4">
      <c r="A82" s="334"/>
      <c r="B82" s="35" t="s">
        <v>1</v>
      </c>
      <c r="C82" s="87">
        <f>IFERROR(VLOOKUP(C170,DAY!$A$2:$E$1096,3,0),0)</f>
        <v>0</v>
      </c>
      <c r="D82" s="87">
        <f>IFERROR(VLOOKUP(D170,DAY!$A$2:$E$744,3,0),0)</f>
        <v>0</v>
      </c>
      <c r="E82" s="87">
        <f>IFERROR(VLOOKUP(E170,DAY!$A$2:$E$744,3,0),0)</f>
        <v>0</v>
      </c>
      <c r="F82" s="87">
        <f>IFERROR(VLOOKUP(F170,DAY!$A$2:$E$744,3,0),0)</f>
        <v>0</v>
      </c>
      <c r="G82" s="87">
        <f>IFERROR(VLOOKUP(G170,DAY!$A$2:$E$744,3,0),0)</f>
        <v>0</v>
      </c>
      <c r="H82" s="87">
        <f>IFERROR(VLOOKUP(H170,DAY!$A$2:$E$744,3,0),0)</f>
        <v>0</v>
      </c>
      <c r="I82" s="87">
        <f>IFERROR(VLOOKUP(I170,DAY!$A$2:$E$744,3,0),0)</f>
        <v>0</v>
      </c>
      <c r="J82" s="87">
        <f>IFERROR(VLOOKUP(J170,DAY!$A$2:$E$744,3,0),0)</f>
        <v>0</v>
      </c>
      <c r="K82" s="87">
        <f>IFERROR(VLOOKUP(K170,DAY!$A$2:$E$744,3,0),0)</f>
        <v>0</v>
      </c>
      <c r="L82" s="87">
        <f>IFERROR(VLOOKUP(L170,DAY!$A$2:$E$744,3,0),0)</f>
        <v>0</v>
      </c>
      <c r="M82" s="87">
        <f>IFERROR(VLOOKUP(M170,DAY!$A$2:$E$744,3,0),0)</f>
        <v>0</v>
      </c>
      <c r="N82" s="87">
        <f>IFERROR(VLOOKUP(N170,DAY!$A$2:$E$744,3,0),0)</f>
        <v>0</v>
      </c>
      <c r="O82" s="87">
        <f>IFERROR(VLOOKUP(O170,DAY!$A$2:$E$744,3,0),0)</f>
        <v>0</v>
      </c>
      <c r="P82" s="87">
        <f>IFERROR(VLOOKUP(P170,DAY!$A$2:$E$744,3,0),0)</f>
        <v>0</v>
      </c>
      <c r="Q82" s="87">
        <f>IFERROR(VLOOKUP(Q170,DAY!$A$2:$E$744,3,0),0)</f>
        <v>0</v>
      </c>
      <c r="R82" s="87">
        <f>IFERROR(VLOOKUP(R170,DAY!$A$2:$E$744,3,0),0)</f>
        <v>0</v>
      </c>
      <c r="S82" s="87">
        <f>IFERROR(VLOOKUP(S170,DAY!$A$2:$E$744,3,0),0)</f>
        <v>0</v>
      </c>
      <c r="T82" s="87">
        <f>IFERROR(VLOOKUP(T170,DAY!$A$2:$E$744,3,0),0)</f>
        <v>0</v>
      </c>
      <c r="U82" s="87">
        <f>IFERROR(VLOOKUP(U170,DAY!$A$2:$E$744,3,0),0)</f>
        <v>0</v>
      </c>
      <c r="V82" s="87">
        <f>IFERROR(VLOOKUP(V170,DAY!$A$2:$E$744,3,0),0)</f>
        <v>0</v>
      </c>
      <c r="W82" s="87">
        <f>IFERROR(VLOOKUP(W170,DAY!$A$2:$E$744,3,0),0)</f>
        <v>0</v>
      </c>
      <c r="X82" s="87">
        <f>IFERROR(VLOOKUP(X170,DAY!$A$2:$E$744,3,0),0)</f>
        <v>0</v>
      </c>
      <c r="Y82" s="87">
        <f>IFERROR(VLOOKUP(Y170,DAY!$A$2:$E$744,3,0),0)</f>
        <v>0</v>
      </c>
      <c r="Z82" s="87">
        <f>IFERROR(VLOOKUP(Z170,DAY!$A$2:$E$744,3,0),0)</f>
        <v>0</v>
      </c>
      <c r="AA82" s="87">
        <f>IFERROR(VLOOKUP(AA170,DAY!$A$2:$E$744,3,0),0)</f>
        <v>0</v>
      </c>
      <c r="AB82" s="87">
        <f>IFERROR(VLOOKUP(AB170,DAY!$A$2:$E$744,3,0),0)</f>
        <v>0</v>
      </c>
      <c r="AC82" s="87">
        <f>IFERROR(VLOOKUP(AC170,DAY!$A$2:$E$744,3,0),0)</f>
        <v>0</v>
      </c>
      <c r="AD82" s="88">
        <f>IFERROR(VLOOKUP(AD170,DAY!$A$2:$E$744,3,0),0)</f>
        <v>0</v>
      </c>
      <c r="AE82" s="334"/>
      <c r="AF82" s="336"/>
      <c r="AG82" s="352"/>
      <c r="AH82" s="334"/>
      <c r="AI82" s="339"/>
      <c r="AJ82" s="352"/>
      <c r="AM82" s="33"/>
      <c r="AN82" s="33"/>
      <c r="AQ82" s="34">
        <f>IFERROR(VLOOKUP(AQ171,DAY!$A$2:$E$744,2,0),0)</f>
        <v>0</v>
      </c>
    </row>
    <row r="83" spans="1:43" ht="27.75" customHeight="1" outlineLevel="1" x14ac:dyDescent="0.4">
      <c r="A83" s="334"/>
      <c r="B83" s="38" t="s">
        <v>2</v>
      </c>
      <c r="C83" s="89">
        <f>IFERROR(VLOOKUP(C170,DAY!$A$2:$E$1096,4,0),0)</f>
        <v>0</v>
      </c>
      <c r="D83" s="89">
        <f>IFERROR(VLOOKUP(D170,DAY!$A$2:$E$1096,4,0),0)</f>
        <v>0</v>
      </c>
      <c r="E83" s="89">
        <f>IFERROR(VLOOKUP(E170,DAY!$A$2:$E$1096,4,0),0)</f>
        <v>0</v>
      </c>
      <c r="F83" s="89">
        <f>IFERROR(VLOOKUP(F170,DAY!$A$2:$E$1096,4,0),0)</f>
        <v>0</v>
      </c>
      <c r="G83" s="89">
        <f>IFERROR(VLOOKUP(G170,DAY!$A$2:$E$1096,4,0),0)</f>
        <v>0</v>
      </c>
      <c r="H83" s="89">
        <f>IFERROR(VLOOKUP(H170,DAY!$A$2:$E$1096,4,0),0)</f>
        <v>0</v>
      </c>
      <c r="I83" s="89">
        <f>IFERROR(VLOOKUP(I170,DAY!$A$2:$E$1096,4,0),0)</f>
        <v>0</v>
      </c>
      <c r="J83" s="89">
        <f>IFERROR(VLOOKUP(J170,DAY!$A$2:$E$1096,4,0),0)</f>
        <v>0</v>
      </c>
      <c r="K83" s="89">
        <f>IFERROR(VLOOKUP(K170,DAY!$A$2:$E$1096,4,0),0)</f>
        <v>0</v>
      </c>
      <c r="L83" s="89">
        <f>IFERROR(VLOOKUP(L170,DAY!$A$2:$E$1096,4,0),0)</f>
        <v>0</v>
      </c>
      <c r="M83" s="89">
        <f>IFERROR(VLOOKUP(M170,DAY!$A$2:$E$1096,4,0),0)</f>
        <v>0</v>
      </c>
      <c r="N83" s="89">
        <f>IFERROR(VLOOKUP(N170,DAY!$A$2:$E$1096,4,0),0)</f>
        <v>0</v>
      </c>
      <c r="O83" s="89">
        <f>IFERROR(VLOOKUP(O170,DAY!$A$2:$E$1096,4,0),0)</f>
        <v>0</v>
      </c>
      <c r="P83" s="89">
        <f>IFERROR(VLOOKUP(P170,DAY!$A$2:$E$1096,4,0),0)</f>
        <v>0</v>
      </c>
      <c r="Q83" s="89">
        <f>IFERROR(VLOOKUP(Q170,DAY!$A$2:$E$1096,4,0),0)</f>
        <v>0</v>
      </c>
      <c r="R83" s="89">
        <f>IFERROR(VLOOKUP(R170,DAY!$A$2:$E$1096,4,0),0)</f>
        <v>0</v>
      </c>
      <c r="S83" s="89">
        <f>IFERROR(VLOOKUP(S170,DAY!$A$2:$E$1096,4,0),0)</f>
        <v>0</v>
      </c>
      <c r="T83" s="89">
        <f>IFERROR(VLOOKUP(T170,DAY!$A$2:$E$1096,4,0),0)</f>
        <v>0</v>
      </c>
      <c r="U83" s="89">
        <f>IFERROR(VLOOKUP(U170,DAY!$A$2:$E$1096,4,0),0)</f>
        <v>0</v>
      </c>
      <c r="V83" s="89">
        <f>IFERROR(VLOOKUP(V170,DAY!$A$2:$E$1096,4,0),0)</f>
        <v>0</v>
      </c>
      <c r="W83" s="89">
        <f>IFERROR(VLOOKUP(W170,DAY!$A$2:$E$1096,4,0),0)</f>
        <v>0</v>
      </c>
      <c r="X83" s="89">
        <f>IFERROR(VLOOKUP(X170,DAY!$A$2:$E$1096,4,0),0)</f>
        <v>0</v>
      </c>
      <c r="Y83" s="89">
        <f>IFERROR(VLOOKUP(Y170,DAY!$A$2:$E$1096,4,0),0)</f>
        <v>0</v>
      </c>
      <c r="Z83" s="89">
        <f>IFERROR(VLOOKUP(Z170,DAY!$A$2:$E$1096,4,0),0)</f>
        <v>0</v>
      </c>
      <c r="AA83" s="89">
        <f>IFERROR(VLOOKUP(AA170,DAY!$A$2:$E$1096,4,0),0)</f>
        <v>0</v>
      </c>
      <c r="AB83" s="89">
        <f>IFERROR(VLOOKUP(AB170,DAY!$A$2:$E$1096,4,0),0)</f>
        <v>0</v>
      </c>
      <c r="AC83" s="89">
        <f>IFERROR(VLOOKUP(AC170,DAY!$A$2:$E$1096,4,0),0)</f>
        <v>0</v>
      </c>
      <c r="AD83" s="89">
        <f>IFERROR(VLOOKUP(AD170,DAY!$A$2:$E$1096,4,0),0)</f>
        <v>0</v>
      </c>
      <c r="AE83" s="334"/>
      <c r="AF83" s="336"/>
      <c r="AG83" s="352"/>
      <c r="AH83" s="334"/>
      <c r="AI83" s="339"/>
      <c r="AJ83" s="352"/>
      <c r="AM83" s="33"/>
      <c r="AN83" s="33"/>
      <c r="AQ83" s="37">
        <f>IFERROR(VLOOKUP(AQ171,DAY!$A$2:$E$744,3,0),0)</f>
        <v>0</v>
      </c>
    </row>
    <row r="84" spans="1:43" ht="89.25" customHeight="1" outlineLevel="1" x14ac:dyDescent="0.4">
      <c r="A84" s="334"/>
      <c r="B84" s="39" t="s">
        <v>3</v>
      </c>
      <c r="C84" s="90">
        <f>IFERROR(VLOOKUP(C170,DAY!$A$2:$E$1096,5,0),0)</f>
        <v>0</v>
      </c>
      <c r="D84" s="90">
        <f>IFERROR(VLOOKUP(D170,DAY!$A$2:$E$1096,5,0),0)</f>
        <v>0</v>
      </c>
      <c r="E84" s="90">
        <f>IFERROR(VLOOKUP(E170,DAY!$A$2:$E$1096,5,0),0)</f>
        <v>0</v>
      </c>
      <c r="F84" s="90">
        <f>IFERROR(VLOOKUP(F170,DAY!$A$2:$E$1096,5,0),0)</f>
        <v>0</v>
      </c>
      <c r="G84" s="90">
        <f>IFERROR(VLOOKUP(G170,DAY!$A$2:$E$1096,5,0),0)</f>
        <v>0</v>
      </c>
      <c r="H84" s="90">
        <f>IFERROR(VLOOKUP(H170,DAY!$A$2:$E$1096,5,0),0)</f>
        <v>0</v>
      </c>
      <c r="I84" s="90">
        <f>IFERROR(VLOOKUP(I170,DAY!$A$2:$E$1096,5,0),0)</f>
        <v>0</v>
      </c>
      <c r="J84" s="90">
        <f>IFERROR(VLOOKUP(J170,DAY!$A$2:$E$1096,5,0),0)</f>
        <v>0</v>
      </c>
      <c r="K84" s="90">
        <f>IFERROR(VLOOKUP(K170,DAY!$A$2:$E$1096,5,0),0)</f>
        <v>0</v>
      </c>
      <c r="L84" s="90">
        <f>IFERROR(VLOOKUP(L170,DAY!$A$2:$E$1096,5,0),0)</f>
        <v>0</v>
      </c>
      <c r="M84" s="90">
        <f>IFERROR(VLOOKUP(M170,DAY!$A$2:$E$1096,5,0),0)</f>
        <v>0</v>
      </c>
      <c r="N84" s="90">
        <f>IFERROR(VLOOKUP(N170,DAY!$A$2:$E$1096,5,0),0)</f>
        <v>0</v>
      </c>
      <c r="O84" s="90">
        <f>IFERROR(VLOOKUP(O170,DAY!$A$2:$E$1096,5,0),0)</f>
        <v>0</v>
      </c>
      <c r="P84" s="90">
        <f>IFERROR(VLOOKUP(P170,DAY!$A$2:$E$1096,5,0),0)</f>
        <v>0</v>
      </c>
      <c r="Q84" s="90">
        <f>IFERROR(VLOOKUP(Q170,DAY!$A$2:$E$1096,5,0),0)</f>
        <v>0</v>
      </c>
      <c r="R84" s="90">
        <f>IFERROR(VLOOKUP(R170,DAY!$A$2:$E$1096,5,0),0)</f>
        <v>0</v>
      </c>
      <c r="S84" s="90">
        <f>IFERROR(VLOOKUP(S170,DAY!$A$2:$E$1096,5,0),0)</f>
        <v>0</v>
      </c>
      <c r="T84" s="90">
        <f>IFERROR(VLOOKUP(T170,DAY!$A$2:$E$1096,5,0),0)</f>
        <v>0</v>
      </c>
      <c r="U84" s="90">
        <f>IFERROR(VLOOKUP(U170,DAY!$A$2:$E$1096,5,0),0)</f>
        <v>0</v>
      </c>
      <c r="V84" s="90">
        <f>IFERROR(VLOOKUP(V170,DAY!$A$2:$E$1096,5,0),0)</f>
        <v>0</v>
      </c>
      <c r="W84" s="90">
        <f>IFERROR(VLOOKUP(W170,DAY!$A$2:$E$1096,5,0),0)</f>
        <v>0</v>
      </c>
      <c r="X84" s="90">
        <f>IFERROR(VLOOKUP(X170,DAY!$A$2:$E$1096,5,0),0)</f>
        <v>0</v>
      </c>
      <c r="Y84" s="90">
        <f>IFERROR(VLOOKUP(Y170,DAY!$A$2:$E$1096,5,0),0)</f>
        <v>0</v>
      </c>
      <c r="Z84" s="90">
        <f>IFERROR(VLOOKUP(Z170,DAY!$A$2:$E$1096,5,0),0)</f>
        <v>0</v>
      </c>
      <c r="AA84" s="90">
        <f>IFERROR(VLOOKUP(AA170,DAY!$A$2:$E$1096,5,0),0)</f>
        <v>0</v>
      </c>
      <c r="AB84" s="90">
        <f>IFERROR(VLOOKUP(AB170,DAY!$A$2:$E$1096,5,0),0)</f>
        <v>0</v>
      </c>
      <c r="AC84" s="90">
        <f>IFERROR(VLOOKUP(AC170,DAY!$A$2:$E$1096,5,0),0)</f>
        <v>0</v>
      </c>
      <c r="AD84" s="90">
        <f>IFERROR(VLOOKUP(AD170,DAY!$A$2:$E$1096,5,0),0)</f>
        <v>0</v>
      </c>
      <c r="AE84" s="334"/>
      <c r="AF84" s="336"/>
      <c r="AG84" s="353"/>
      <c r="AH84" s="334"/>
      <c r="AI84" s="339"/>
      <c r="AJ84" s="353"/>
      <c r="AM84" s="41"/>
      <c r="AN84" s="41"/>
      <c r="AQ84" s="37">
        <f>IFERROR(VLOOKUP(AQ171,DAY!$A$2:$E$744,4,0),0)</f>
        <v>0</v>
      </c>
    </row>
    <row r="85" spans="1:43" ht="27.75" customHeight="1" outlineLevel="1" x14ac:dyDescent="0.4">
      <c r="A85" s="334"/>
      <c r="B85" s="37" t="s">
        <v>4</v>
      </c>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44">
        <f>IF(COUNT(C85:AD85)=0,+(COUNTIF(C85:AD85,"作業"))+(COUNTIF(C85:AD85,"休日")),"")</f>
        <v>0</v>
      </c>
      <c r="AF85" s="98">
        <f>IF(+COUNT(C85:AD85)=0,(COUNTIF(C85:AD85,"休日")),"")</f>
        <v>0</v>
      </c>
      <c r="AG85" s="354">
        <f>IFERROR(IF(AND(AE85&lt;=6,AE85&gt;=1),$F$149,IF(AM86&gt;0.284,$F$147,$F$148)),0)</f>
        <v>0</v>
      </c>
      <c r="AH85" s="44">
        <f>IF(COUNT(C86:AD86)=0,+(COUNTIF(C86:AD86,"作業"))+(COUNTIF(C86:AD86,"休日")),"")</f>
        <v>0</v>
      </c>
      <c r="AI85" s="61">
        <f>IF(COUNT(C86:AD86)=0,(COUNTIF(C86:AD86,"休日")),"")</f>
        <v>0</v>
      </c>
      <c r="AJ85" s="354">
        <f>IFERROR(IF(AND(AH85&lt;=6,AH85&gt;=1),$F$149,IF(AN86&gt;0.284,$F$145,$F$146)),0)</f>
        <v>0</v>
      </c>
      <c r="AL85" s="40"/>
      <c r="AM85" s="33"/>
      <c r="AN85" s="33"/>
      <c r="AQ85" s="39">
        <f>IFERROR(VLOOKUP(AQ171,DAY!$A$2:$E$744,5,0),0)</f>
        <v>0</v>
      </c>
    </row>
    <row r="86" spans="1:43" ht="27.75" customHeight="1" outlineLevel="1" thickBot="1" x14ac:dyDescent="0.45">
      <c r="A86" s="363"/>
      <c r="B86" s="27" t="s">
        <v>5</v>
      </c>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330">
        <f>IFERROR(AM86,0)</f>
        <v>0</v>
      </c>
      <c r="AF86" s="331"/>
      <c r="AG86" s="355"/>
      <c r="AH86" s="330">
        <f>IFERROR(AN86,0)</f>
        <v>0</v>
      </c>
      <c r="AI86" s="332"/>
      <c r="AJ86" s="355"/>
      <c r="AM86" s="46" t="e">
        <f>ROUND(AF85/AE85,3)</f>
        <v>#DIV/0!</v>
      </c>
      <c r="AN86" s="47" t="e">
        <f>ROUND(AI85/AH85,3)</f>
        <v>#DIV/0!</v>
      </c>
      <c r="AQ86" s="43">
        <f>IFERROR(VLOOKUP(AQ171,DAY!$A$2:$E$744,6,0),0)</f>
        <v>0</v>
      </c>
    </row>
    <row r="87" spans="1:43" ht="27.75" customHeight="1" outlineLevel="1" thickBot="1" x14ac:dyDescent="0.45">
      <c r="A87" s="337" t="s">
        <v>74</v>
      </c>
      <c r="B87" s="48" t="s">
        <v>0</v>
      </c>
      <c r="C87" s="91">
        <f>IFERROR(VLOOKUP(C171,DAY!$A$2:$E$1096,2,0),0)</f>
        <v>0</v>
      </c>
      <c r="D87" s="91">
        <f>IFERROR(VLOOKUP(D171,DAY!$A$2:$E$744,2,0),0)</f>
        <v>0</v>
      </c>
      <c r="E87" s="91">
        <f>IFERROR(VLOOKUP(E171,DAY!$A$2:$E$744,2,0),0)</f>
        <v>0</v>
      </c>
      <c r="F87" s="91">
        <f>IFERROR(VLOOKUP(F171,DAY!$A$2:$E$744,2,0),0)</f>
        <v>0</v>
      </c>
      <c r="G87" s="91">
        <f>IFERROR(VLOOKUP(G171,DAY!$A$2:$E$744,2,0),0)</f>
        <v>0</v>
      </c>
      <c r="H87" s="91">
        <f>IFERROR(VLOOKUP(H171,DAY!$A$2:$E$744,2,0),0)</f>
        <v>0</v>
      </c>
      <c r="I87" s="91">
        <f>IFERROR(VLOOKUP(I171,DAY!$A$2:$E$744,2,0),0)</f>
        <v>0</v>
      </c>
      <c r="J87" s="91">
        <f>IFERROR(VLOOKUP(J171,DAY!$A$2:$E$744,2,0),0)</f>
        <v>0</v>
      </c>
      <c r="K87" s="91">
        <f>IFERROR(VLOOKUP(K171,DAY!$A$2:$E$744,2,0),0)</f>
        <v>0</v>
      </c>
      <c r="L87" s="91">
        <f>IFERROR(VLOOKUP(L171,DAY!$A$2:$E$744,2,0),0)</f>
        <v>0</v>
      </c>
      <c r="M87" s="91">
        <f>IFERROR(VLOOKUP(M171,DAY!$A$2:$E$744,2,0),0)</f>
        <v>0</v>
      </c>
      <c r="N87" s="91">
        <f>IFERROR(VLOOKUP(N171,DAY!$A$2:$E$744,2,0),0)</f>
        <v>0</v>
      </c>
      <c r="O87" s="91">
        <f>IFERROR(VLOOKUP(O171,DAY!$A$2:$E$744,2,0),0)</f>
        <v>0</v>
      </c>
      <c r="P87" s="91">
        <f>IFERROR(VLOOKUP(P171,DAY!$A$2:$E$744,2,0),0)</f>
        <v>0</v>
      </c>
      <c r="Q87" s="91">
        <f>IFERROR(VLOOKUP(Q171,DAY!$A$2:$E$744,2,0),0)</f>
        <v>0</v>
      </c>
      <c r="R87" s="91">
        <f>IFERROR(VLOOKUP(R171,DAY!$A$2:$E$744,2,0),0)</f>
        <v>0</v>
      </c>
      <c r="S87" s="91">
        <f>IFERROR(VLOOKUP(S171,DAY!$A$2:$E$744,2,0),0)</f>
        <v>0</v>
      </c>
      <c r="T87" s="91">
        <f>IFERROR(VLOOKUP(T171,DAY!$A$2:$E$744,2,0),0)</f>
        <v>0</v>
      </c>
      <c r="U87" s="91">
        <f>IFERROR(VLOOKUP(U171,DAY!$A$2:$E$744,2,0),0)</f>
        <v>0</v>
      </c>
      <c r="V87" s="91">
        <f>IFERROR(VLOOKUP(V171,DAY!$A$2:$E$744,2,0),0)</f>
        <v>0</v>
      </c>
      <c r="W87" s="91">
        <f>IFERROR(VLOOKUP(W171,DAY!$A$2:$E$744,2,0),0)</f>
        <v>0</v>
      </c>
      <c r="X87" s="91">
        <f>IFERROR(VLOOKUP(X171,DAY!$A$2:$E$744,2,0),0)</f>
        <v>0</v>
      </c>
      <c r="Y87" s="91">
        <f>IFERROR(VLOOKUP(Y171,DAY!$A$2:$E$744,2,0),0)</f>
        <v>0</v>
      </c>
      <c r="Z87" s="91">
        <f>IFERROR(VLOOKUP(Z171,DAY!$A$2:$E$744,2,0),0)</f>
        <v>0</v>
      </c>
      <c r="AA87" s="91">
        <f>IFERROR(VLOOKUP(AA171,DAY!$A$2:$E$744,2,0),0)</f>
        <v>0</v>
      </c>
      <c r="AB87" s="91">
        <f>IFERROR(VLOOKUP(AB171,DAY!$A$2:$E$744,2,0),0)</f>
        <v>0</v>
      </c>
      <c r="AC87" s="91">
        <f>IFERROR(VLOOKUP(AC171,DAY!$A$2:$E$744,2,0),0)</f>
        <v>0</v>
      </c>
      <c r="AD87" s="91">
        <f>IFERROR(VLOOKUP(AD171,DAY!$A$2:$E$744,2,0),0)</f>
        <v>0</v>
      </c>
      <c r="AE87" s="333" t="s">
        <v>11</v>
      </c>
      <c r="AF87" s="335" t="s">
        <v>12</v>
      </c>
      <c r="AG87" s="352" t="s">
        <v>84</v>
      </c>
      <c r="AH87" s="337" t="s">
        <v>11</v>
      </c>
      <c r="AI87" s="338" t="s">
        <v>13</v>
      </c>
      <c r="AJ87" s="352" t="s">
        <v>84</v>
      </c>
      <c r="AK87" s="40"/>
      <c r="AM87" s="33"/>
      <c r="AN87" s="33"/>
      <c r="AQ87" s="45">
        <f>IFERROR(VLOOKUP(AQ171,DAY!$A$2:$E$744,7,0),0)</f>
        <v>0</v>
      </c>
    </row>
    <row r="88" spans="1:43" ht="27.75" customHeight="1" outlineLevel="1" x14ac:dyDescent="0.4">
      <c r="A88" s="334"/>
      <c r="B88" s="35" t="s">
        <v>1</v>
      </c>
      <c r="C88" s="87">
        <f>IFERROR(VLOOKUP(C171,DAY!$A$2:$E$1096,3,0),0)</f>
        <v>0</v>
      </c>
      <c r="D88" s="87">
        <f>IFERROR(VLOOKUP(D171,DAY!$A$2:$E$744,3,0),0)</f>
        <v>0</v>
      </c>
      <c r="E88" s="87">
        <f>IFERROR(VLOOKUP(E171,DAY!$A$2:$E$744,3,0),0)</f>
        <v>0</v>
      </c>
      <c r="F88" s="87">
        <f>IFERROR(VLOOKUP(F171,DAY!$A$2:$E$744,3,0),0)</f>
        <v>0</v>
      </c>
      <c r="G88" s="87">
        <f>IFERROR(VLOOKUP(G171,DAY!$A$2:$E$744,3,0),0)</f>
        <v>0</v>
      </c>
      <c r="H88" s="87">
        <f>IFERROR(VLOOKUP(H171,DAY!$A$2:$E$744,3,0),0)</f>
        <v>0</v>
      </c>
      <c r="I88" s="87">
        <f>IFERROR(VLOOKUP(I171,DAY!$A$2:$E$744,3,0),0)</f>
        <v>0</v>
      </c>
      <c r="J88" s="87">
        <f>IFERROR(VLOOKUP(J171,DAY!$A$2:$E$744,3,0),0)</f>
        <v>0</v>
      </c>
      <c r="K88" s="87">
        <f>IFERROR(VLOOKUP(K171,DAY!$A$2:$E$744,3,0),0)</f>
        <v>0</v>
      </c>
      <c r="L88" s="87">
        <f>IFERROR(VLOOKUP(L171,DAY!$A$2:$E$744,3,0),0)</f>
        <v>0</v>
      </c>
      <c r="M88" s="87">
        <f>IFERROR(VLOOKUP(M171,DAY!$A$2:$E$744,3,0),0)</f>
        <v>0</v>
      </c>
      <c r="N88" s="87">
        <f>IFERROR(VLOOKUP(N171,DAY!$A$2:$E$744,3,0),0)</f>
        <v>0</v>
      </c>
      <c r="O88" s="87">
        <f>IFERROR(VLOOKUP(O171,DAY!$A$2:$E$744,3,0),0)</f>
        <v>0</v>
      </c>
      <c r="P88" s="87">
        <f>IFERROR(VLOOKUP(P171,DAY!$A$2:$E$744,3,0),0)</f>
        <v>0</v>
      </c>
      <c r="Q88" s="87">
        <f>IFERROR(VLOOKUP(Q171,DAY!$A$2:$E$744,3,0),0)</f>
        <v>0</v>
      </c>
      <c r="R88" s="87">
        <f>IFERROR(VLOOKUP(R171,DAY!$A$2:$E$744,3,0),0)</f>
        <v>0</v>
      </c>
      <c r="S88" s="87">
        <f>IFERROR(VLOOKUP(S171,DAY!$A$2:$E$744,3,0),0)</f>
        <v>0</v>
      </c>
      <c r="T88" s="87">
        <f>IFERROR(VLOOKUP(T171,DAY!$A$2:$E$744,3,0),0)</f>
        <v>0</v>
      </c>
      <c r="U88" s="87">
        <f>IFERROR(VLOOKUP(U171,DAY!$A$2:$E$744,3,0),0)</f>
        <v>0</v>
      </c>
      <c r="V88" s="87">
        <f>IFERROR(VLOOKUP(V171,DAY!$A$2:$E$744,3,0),0)</f>
        <v>0</v>
      </c>
      <c r="W88" s="87">
        <f>IFERROR(VLOOKUP(W171,DAY!$A$2:$E$744,3,0),0)</f>
        <v>0</v>
      </c>
      <c r="X88" s="87">
        <f>IFERROR(VLOOKUP(X171,DAY!$A$2:$E$744,3,0),0)</f>
        <v>0</v>
      </c>
      <c r="Y88" s="87">
        <f>IFERROR(VLOOKUP(Y171,DAY!$A$2:$E$744,3,0),0)</f>
        <v>0</v>
      </c>
      <c r="Z88" s="87">
        <f>IFERROR(VLOOKUP(Z171,DAY!$A$2:$E$744,3,0),0)</f>
        <v>0</v>
      </c>
      <c r="AA88" s="87">
        <f>IFERROR(VLOOKUP(AA171,DAY!$A$2:$E$744,3,0),0)</f>
        <v>0</v>
      </c>
      <c r="AB88" s="87">
        <f>IFERROR(VLOOKUP(AB171,DAY!$A$2:$E$744,3,0),0)</f>
        <v>0</v>
      </c>
      <c r="AC88" s="87">
        <f>IFERROR(VLOOKUP(AC171,DAY!$A$2:$E$744,3,0),0)</f>
        <v>0</v>
      </c>
      <c r="AD88" s="88">
        <f>IFERROR(VLOOKUP(AD171,DAY!$A$2:$E$744,3,0),0)</f>
        <v>0</v>
      </c>
      <c r="AE88" s="334"/>
      <c r="AF88" s="336"/>
      <c r="AG88" s="352"/>
      <c r="AH88" s="334"/>
      <c r="AI88" s="339"/>
      <c r="AJ88" s="352"/>
      <c r="AM88" s="33"/>
      <c r="AN88" s="33"/>
      <c r="AQ88" s="38">
        <f>IFERROR(VLOOKUP(AQ172,DAY!$A$2:$E$744,2,0),0)</f>
        <v>0</v>
      </c>
    </row>
    <row r="89" spans="1:43" ht="27.75" customHeight="1" outlineLevel="1" x14ac:dyDescent="0.4">
      <c r="A89" s="334"/>
      <c r="B89" s="38" t="s">
        <v>2</v>
      </c>
      <c r="C89" s="89">
        <f>IFERROR(VLOOKUP(C171,DAY!$A$2:$E$1096,4,0),0)</f>
        <v>0</v>
      </c>
      <c r="D89" s="89">
        <f>IFERROR(VLOOKUP(D171,DAY!$A$2:$E$1096,4,0),0)</f>
        <v>0</v>
      </c>
      <c r="E89" s="89">
        <f>IFERROR(VLOOKUP(E171,DAY!$A$2:$E$1096,4,0),0)</f>
        <v>0</v>
      </c>
      <c r="F89" s="89">
        <f>IFERROR(VLOOKUP(F171,DAY!$A$2:$E$1096,4,0),0)</f>
        <v>0</v>
      </c>
      <c r="G89" s="89">
        <f>IFERROR(VLOOKUP(G171,DAY!$A$2:$E$1096,4,0),0)</f>
        <v>0</v>
      </c>
      <c r="H89" s="89">
        <f>IFERROR(VLOOKUP(H171,DAY!$A$2:$E$1096,4,0),0)</f>
        <v>0</v>
      </c>
      <c r="I89" s="89">
        <f>IFERROR(VLOOKUP(I171,DAY!$A$2:$E$1096,4,0),0)</f>
        <v>0</v>
      </c>
      <c r="J89" s="89">
        <f>IFERROR(VLOOKUP(J171,DAY!$A$2:$E$1096,4,0),0)</f>
        <v>0</v>
      </c>
      <c r="K89" s="89">
        <f>IFERROR(VLOOKUP(K171,DAY!$A$2:$E$1096,4,0),0)</f>
        <v>0</v>
      </c>
      <c r="L89" s="89">
        <f>IFERROR(VLOOKUP(L171,DAY!$A$2:$E$1096,4,0),0)</f>
        <v>0</v>
      </c>
      <c r="M89" s="89">
        <f>IFERROR(VLOOKUP(M171,DAY!$A$2:$E$1096,4,0),0)</f>
        <v>0</v>
      </c>
      <c r="N89" s="89">
        <f>IFERROR(VLOOKUP(N171,DAY!$A$2:$E$1096,4,0),0)</f>
        <v>0</v>
      </c>
      <c r="O89" s="89">
        <f>IFERROR(VLOOKUP(O171,DAY!$A$2:$E$1096,4,0),0)</f>
        <v>0</v>
      </c>
      <c r="P89" s="89">
        <f>IFERROR(VLOOKUP(P171,DAY!$A$2:$E$1096,4,0),0)</f>
        <v>0</v>
      </c>
      <c r="Q89" s="89">
        <f>IFERROR(VLOOKUP(Q171,DAY!$A$2:$E$1096,4,0),0)</f>
        <v>0</v>
      </c>
      <c r="R89" s="89">
        <f>IFERROR(VLOOKUP(R171,DAY!$A$2:$E$1096,4,0),0)</f>
        <v>0</v>
      </c>
      <c r="S89" s="89">
        <f>IFERROR(VLOOKUP(S171,DAY!$A$2:$E$1096,4,0),0)</f>
        <v>0</v>
      </c>
      <c r="T89" s="89">
        <f>IFERROR(VLOOKUP(T171,DAY!$A$2:$E$1096,4,0),0)</f>
        <v>0</v>
      </c>
      <c r="U89" s="89">
        <f>IFERROR(VLOOKUP(U171,DAY!$A$2:$E$1096,4,0),0)</f>
        <v>0</v>
      </c>
      <c r="V89" s="89">
        <f>IFERROR(VLOOKUP(V171,DAY!$A$2:$E$1096,4,0),0)</f>
        <v>0</v>
      </c>
      <c r="W89" s="89">
        <f>IFERROR(VLOOKUP(W171,DAY!$A$2:$E$1096,4,0),0)</f>
        <v>0</v>
      </c>
      <c r="X89" s="89">
        <f>IFERROR(VLOOKUP(X171,DAY!$A$2:$E$1096,4,0),0)</f>
        <v>0</v>
      </c>
      <c r="Y89" s="89">
        <f>IFERROR(VLOOKUP(Y171,DAY!$A$2:$E$1096,4,0),0)</f>
        <v>0</v>
      </c>
      <c r="Z89" s="89">
        <f>IFERROR(VLOOKUP(Z171,DAY!$A$2:$E$1096,4,0),0)</f>
        <v>0</v>
      </c>
      <c r="AA89" s="89">
        <f>IFERROR(VLOOKUP(AA171,DAY!$A$2:$E$1096,4,0),0)</f>
        <v>0</v>
      </c>
      <c r="AB89" s="89">
        <f>IFERROR(VLOOKUP(AB171,DAY!$A$2:$E$1096,4,0),0)</f>
        <v>0</v>
      </c>
      <c r="AC89" s="89">
        <f>IFERROR(VLOOKUP(AC171,DAY!$A$2:$E$1096,4,0),0)</f>
        <v>0</v>
      </c>
      <c r="AD89" s="89">
        <f>IFERROR(VLOOKUP(AD171,DAY!$A$2:$E$1096,4,0),0)</f>
        <v>0</v>
      </c>
      <c r="AE89" s="334"/>
      <c r="AF89" s="336"/>
      <c r="AG89" s="352"/>
      <c r="AH89" s="334"/>
      <c r="AI89" s="339"/>
      <c r="AJ89" s="352"/>
      <c r="AM89" s="33"/>
      <c r="AN89" s="33"/>
      <c r="AQ89" s="37">
        <f>IFERROR(VLOOKUP(AQ172,DAY!$A$2:$E$744,3,0),0)</f>
        <v>0</v>
      </c>
    </row>
    <row r="90" spans="1:43" ht="89.25" customHeight="1" outlineLevel="1" x14ac:dyDescent="0.4">
      <c r="A90" s="334"/>
      <c r="B90" s="39" t="s">
        <v>3</v>
      </c>
      <c r="C90" s="90">
        <f>IFERROR(VLOOKUP(C171,DAY!$A$2:$E$1096,5,0),0)</f>
        <v>0</v>
      </c>
      <c r="D90" s="90">
        <f>IFERROR(VLOOKUP(D171,DAY!$A$2:$E$1096,5,0),0)</f>
        <v>0</v>
      </c>
      <c r="E90" s="90">
        <f>IFERROR(VLOOKUP(E171,DAY!$A$2:$E$1096,5,0),0)</f>
        <v>0</v>
      </c>
      <c r="F90" s="90">
        <f>IFERROR(VLOOKUP(F171,DAY!$A$2:$E$1096,5,0),0)</f>
        <v>0</v>
      </c>
      <c r="G90" s="90">
        <f>IFERROR(VLOOKUP(G171,DAY!$A$2:$E$1096,5,0),0)</f>
        <v>0</v>
      </c>
      <c r="H90" s="90">
        <f>IFERROR(VLOOKUP(H171,DAY!$A$2:$E$1096,5,0),0)</f>
        <v>0</v>
      </c>
      <c r="I90" s="90">
        <f>IFERROR(VLOOKUP(I171,DAY!$A$2:$E$1096,5,0),0)</f>
        <v>0</v>
      </c>
      <c r="J90" s="90">
        <f>IFERROR(VLOOKUP(J171,DAY!$A$2:$E$1096,5,0),0)</f>
        <v>0</v>
      </c>
      <c r="K90" s="90">
        <f>IFERROR(VLOOKUP(K171,DAY!$A$2:$E$1096,5,0),0)</f>
        <v>0</v>
      </c>
      <c r="L90" s="90">
        <f>IFERROR(VLOOKUP(L171,DAY!$A$2:$E$1096,5,0),0)</f>
        <v>0</v>
      </c>
      <c r="M90" s="90">
        <f>IFERROR(VLOOKUP(M171,DAY!$A$2:$E$1096,5,0),0)</f>
        <v>0</v>
      </c>
      <c r="N90" s="90">
        <f>IFERROR(VLOOKUP(N171,DAY!$A$2:$E$1096,5,0),0)</f>
        <v>0</v>
      </c>
      <c r="O90" s="90">
        <f>IFERROR(VLOOKUP(O171,DAY!$A$2:$E$1096,5,0),0)</f>
        <v>0</v>
      </c>
      <c r="P90" s="90">
        <f>IFERROR(VLOOKUP(P171,DAY!$A$2:$E$1096,5,0),0)</f>
        <v>0</v>
      </c>
      <c r="Q90" s="90">
        <f>IFERROR(VLOOKUP(Q171,DAY!$A$2:$E$1096,5,0),0)</f>
        <v>0</v>
      </c>
      <c r="R90" s="90">
        <f>IFERROR(VLOOKUP(R171,DAY!$A$2:$E$1096,5,0),0)</f>
        <v>0</v>
      </c>
      <c r="S90" s="90">
        <f>IFERROR(VLOOKUP(S171,DAY!$A$2:$E$1096,5,0),0)</f>
        <v>0</v>
      </c>
      <c r="T90" s="90">
        <f>IFERROR(VLOOKUP(T171,DAY!$A$2:$E$1096,5,0),0)</f>
        <v>0</v>
      </c>
      <c r="U90" s="90">
        <f>IFERROR(VLOOKUP(U171,DAY!$A$2:$E$1096,5,0),0)</f>
        <v>0</v>
      </c>
      <c r="V90" s="90">
        <f>IFERROR(VLOOKUP(V171,DAY!$A$2:$E$1096,5,0),0)</f>
        <v>0</v>
      </c>
      <c r="W90" s="90">
        <f>IFERROR(VLOOKUP(W171,DAY!$A$2:$E$1096,5,0),0)</f>
        <v>0</v>
      </c>
      <c r="X90" s="90">
        <f>IFERROR(VLOOKUP(X171,DAY!$A$2:$E$1096,5,0),0)</f>
        <v>0</v>
      </c>
      <c r="Y90" s="90">
        <f>IFERROR(VLOOKUP(Y171,DAY!$A$2:$E$1096,5,0),0)</f>
        <v>0</v>
      </c>
      <c r="Z90" s="90">
        <f>IFERROR(VLOOKUP(Z171,DAY!$A$2:$E$1096,5,0),0)</f>
        <v>0</v>
      </c>
      <c r="AA90" s="90">
        <f>IFERROR(VLOOKUP(AA171,DAY!$A$2:$E$1096,5,0),0)</f>
        <v>0</v>
      </c>
      <c r="AB90" s="90">
        <f>IFERROR(VLOOKUP(AB171,DAY!$A$2:$E$1096,5,0),0)</f>
        <v>0</v>
      </c>
      <c r="AC90" s="90">
        <f>IFERROR(VLOOKUP(AC171,DAY!$A$2:$E$1096,5,0),0)</f>
        <v>0</v>
      </c>
      <c r="AD90" s="90">
        <f>IFERROR(VLOOKUP(AD171,DAY!$A$2:$E$1096,5,0),0)</f>
        <v>0</v>
      </c>
      <c r="AE90" s="334"/>
      <c r="AF90" s="336"/>
      <c r="AG90" s="353"/>
      <c r="AH90" s="334"/>
      <c r="AI90" s="339"/>
      <c r="AJ90" s="353"/>
      <c r="AM90" s="41"/>
      <c r="AN90" s="41"/>
      <c r="AQ90" s="37">
        <f>IFERROR(VLOOKUP(AQ172,DAY!$A$2:$E$744,4,0),0)</f>
        <v>0</v>
      </c>
    </row>
    <row r="91" spans="1:43" ht="27.75" customHeight="1" outlineLevel="1" x14ac:dyDescent="0.4">
      <c r="A91" s="334"/>
      <c r="B91" s="37" t="s">
        <v>4</v>
      </c>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44">
        <f>IF(COUNT(C91:AD91)=0,+(COUNTIF(C91:AD91,"作業"))+(COUNTIF(C91:AD91,"休日")),"")</f>
        <v>0</v>
      </c>
      <c r="AF91" s="98">
        <f>IF(+COUNT(C91:AD91)=0,(COUNTIF(C91:AD91,"休日")),"")</f>
        <v>0</v>
      </c>
      <c r="AG91" s="354">
        <f>IFERROR(IF(AND(AE91&lt;=6,AE91&gt;=1),$F$149,IF(AM92&gt;0.284,$F$147,$F$148)),0)</f>
        <v>0</v>
      </c>
      <c r="AH91" s="44">
        <f>IF(COUNT(C92:AD92)=0,+(COUNTIF(C92:AD92,"作業"))+(COUNTIF(C92:AD92,"休日")),"")</f>
        <v>0</v>
      </c>
      <c r="AI91" s="61">
        <f>IF(COUNT(C92:AD92)=0,(COUNTIF(C92:AD92,"休日")),"")</f>
        <v>0</v>
      </c>
      <c r="AJ91" s="354">
        <f>IFERROR(IF(AND(AH91&lt;=6,AH91&gt;=1),$F$149,IF(AN92&gt;0.284,$F$145,$F$146)),0)</f>
        <v>0</v>
      </c>
      <c r="AL91" s="40"/>
      <c r="AM91" s="33"/>
      <c r="AN91" s="33"/>
      <c r="AQ91" s="39">
        <f>IFERROR(VLOOKUP(AQ172,DAY!$A$2:$E$744,5,0),0)</f>
        <v>0</v>
      </c>
    </row>
    <row r="92" spans="1:43" ht="27.75" customHeight="1" outlineLevel="1" thickBot="1" x14ac:dyDescent="0.45">
      <c r="A92" s="363"/>
      <c r="B92" s="49" t="s">
        <v>5</v>
      </c>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330">
        <f>IFERROR(AM92,0)</f>
        <v>0</v>
      </c>
      <c r="AF92" s="331"/>
      <c r="AG92" s="355"/>
      <c r="AH92" s="330">
        <f>IFERROR(AN92,0)</f>
        <v>0</v>
      </c>
      <c r="AI92" s="332"/>
      <c r="AJ92" s="355"/>
      <c r="AM92" s="46" t="e">
        <f>ROUND(AF91/AE91,3)</f>
        <v>#DIV/0!</v>
      </c>
      <c r="AN92" s="47" t="e">
        <f>ROUND(AI91/AH91,3)</f>
        <v>#DIV/0!</v>
      </c>
      <c r="AQ92" s="43">
        <f>IFERROR(VLOOKUP(AQ172,DAY!$A$2:$E$744,6,0),0)</f>
        <v>0</v>
      </c>
    </row>
    <row r="93" spans="1:43" ht="27.75" customHeight="1" outlineLevel="1" thickBot="1" x14ac:dyDescent="0.45">
      <c r="A93" s="337" t="s">
        <v>75</v>
      </c>
      <c r="B93" s="32" t="s">
        <v>0</v>
      </c>
      <c r="C93" s="86">
        <f>IFERROR(VLOOKUP(C172,DAY!$A$2:$E$1096,2,0),0)</f>
        <v>0</v>
      </c>
      <c r="D93" s="86">
        <f>IFERROR(VLOOKUP(D172,DAY!$A$2:$E$744,2,0),0)</f>
        <v>0</v>
      </c>
      <c r="E93" s="86">
        <f>IFERROR(VLOOKUP(E172,DAY!$A$2:$E$744,2,0),0)</f>
        <v>0</v>
      </c>
      <c r="F93" s="86">
        <f>IFERROR(VLOOKUP(F172,DAY!$A$2:$E$744,2,0),0)</f>
        <v>0</v>
      </c>
      <c r="G93" s="86">
        <f>IFERROR(VLOOKUP(G172,DAY!$A$2:$E$744,2,0),0)</f>
        <v>0</v>
      </c>
      <c r="H93" s="86">
        <f>IFERROR(VLOOKUP(H172,DAY!$A$2:$E$744,2,0),0)</f>
        <v>0</v>
      </c>
      <c r="I93" s="86">
        <f>IFERROR(VLOOKUP(I172,DAY!$A$2:$E$744,2,0),0)</f>
        <v>0</v>
      </c>
      <c r="J93" s="86">
        <f>IFERROR(VLOOKUP(J172,DAY!$A$2:$E$744,2,0),0)</f>
        <v>0</v>
      </c>
      <c r="K93" s="86">
        <f>IFERROR(VLOOKUP(K172,DAY!$A$2:$E$744,2,0),0)</f>
        <v>0</v>
      </c>
      <c r="L93" s="86">
        <f>IFERROR(VLOOKUP(L172,DAY!$A$2:$E$744,2,0),0)</f>
        <v>0</v>
      </c>
      <c r="M93" s="86">
        <f>IFERROR(VLOOKUP(M172,DAY!$A$2:$E$744,2,0),0)</f>
        <v>0</v>
      </c>
      <c r="N93" s="86">
        <f>IFERROR(VLOOKUP(N172,DAY!$A$2:$E$744,2,0),0)</f>
        <v>0</v>
      </c>
      <c r="O93" s="86">
        <f>IFERROR(VLOOKUP(O172,DAY!$A$2:$E$744,2,0),0)</f>
        <v>0</v>
      </c>
      <c r="P93" s="86">
        <f>IFERROR(VLOOKUP(P172,DAY!$A$2:$E$744,2,0),0)</f>
        <v>0</v>
      </c>
      <c r="Q93" s="86">
        <f>IFERROR(VLOOKUP(Q172,DAY!$A$2:$E$744,2,0),0)</f>
        <v>0</v>
      </c>
      <c r="R93" s="86">
        <f>IFERROR(VLOOKUP(R172,DAY!$A$2:$E$744,2,0),0)</f>
        <v>0</v>
      </c>
      <c r="S93" s="86">
        <f>IFERROR(VLOOKUP(S172,DAY!$A$2:$E$744,2,0),0)</f>
        <v>0</v>
      </c>
      <c r="T93" s="86">
        <f>IFERROR(VLOOKUP(T172,DAY!$A$2:$E$744,2,0),0)</f>
        <v>0</v>
      </c>
      <c r="U93" s="86">
        <f>IFERROR(VLOOKUP(U172,DAY!$A$2:$E$744,2,0),0)</f>
        <v>0</v>
      </c>
      <c r="V93" s="86">
        <f>IFERROR(VLOOKUP(V172,DAY!$A$2:$E$744,2,0),0)</f>
        <v>0</v>
      </c>
      <c r="W93" s="86">
        <f>IFERROR(VLOOKUP(W172,DAY!$A$2:$E$744,2,0),0)</f>
        <v>0</v>
      </c>
      <c r="X93" s="86">
        <f>IFERROR(VLOOKUP(X172,DAY!$A$2:$E$744,2,0),0)</f>
        <v>0</v>
      </c>
      <c r="Y93" s="86">
        <f>IFERROR(VLOOKUP(Y172,DAY!$A$2:$E$744,2,0),0)</f>
        <v>0</v>
      </c>
      <c r="Z93" s="86">
        <f>IFERROR(VLOOKUP(Z172,DAY!$A$2:$E$744,2,0),0)</f>
        <v>0</v>
      </c>
      <c r="AA93" s="86">
        <f>IFERROR(VLOOKUP(AA172,DAY!$A$2:$E$744,2,0),0)</f>
        <v>0</v>
      </c>
      <c r="AB93" s="86">
        <f>IFERROR(VLOOKUP(AB172,DAY!$A$2:$E$744,2,0),0)</f>
        <v>0</v>
      </c>
      <c r="AC93" s="86">
        <f>IFERROR(VLOOKUP(AC172,DAY!$A$2:$E$744,2,0),0)</f>
        <v>0</v>
      </c>
      <c r="AD93" s="86">
        <f>IFERROR(VLOOKUP(AD172,DAY!$A$2:$E$744,2,0),0)</f>
        <v>0</v>
      </c>
      <c r="AE93" s="333" t="s">
        <v>11</v>
      </c>
      <c r="AF93" s="335" t="s">
        <v>12</v>
      </c>
      <c r="AG93" s="352" t="s">
        <v>84</v>
      </c>
      <c r="AH93" s="337" t="s">
        <v>11</v>
      </c>
      <c r="AI93" s="338" t="s">
        <v>13</v>
      </c>
      <c r="AJ93" s="352" t="s">
        <v>84</v>
      </c>
      <c r="AK93" s="40"/>
      <c r="AM93" s="33"/>
      <c r="AN93" s="33"/>
      <c r="AQ93" s="50">
        <f>IFERROR(VLOOKUP(AQ172,DAY!$A$2:$E$744,7,0),0)</f>
        <v>0</v>
      </c>
    </row>
    <row r="94" spans="1:43" ht="27.75" customHeight="1" outlineLevel="1" x14ac:dyDescent="0.4">
      <c r="A94" s="334"/>
      <c r="B94" s="35" t="s">
        <v>1</v>
      </c>
      <c r="C94" s="87">
        <f>IFERROR(VLOOKUP(C172,DAY!$A$2:$E$1096,3,0),0)</f>
        <v>0</v>
      </c>
      <c r="D94" s="87">
        <f>IFERROR(VLOOKUP(D172,DAY!$A$2:$E$744,3,0),0)</f>
        <v>0</v>
      </c>
      <c r="E94" s="87">
        <f>IFERROR(VLOOKUP(E172,DAY!$A$2:$E$744,3,0),0)</f>
        <v>0</v>
      </c>
      <c r="F94" s="87">
        <f>IFERROR(VLOOKUP(F172,DAY!$A$2:$E$744,3,0),0)</f>
        <v>0</v>
      </c>
      <c r="G94" s="87">
        <f>IFERROR(VLOOKUP(G172,DAY!$A$2:$E$744,3,0),0)</f>
        <v>0</v>
      </c>
      <c r="H94" s="87">
        <f>IFERROR(VLOOKUP(H172,DAY!$A$2:$E$744,3,0),0)</f>
        <v>0</v>
      </c>
      <c r="I94" s="87">
        <f>IFERROR(VLOOKUP(I172,DAY!$A$2:$E$744,3,0),0)</f>
        <v>0</v>
      </c>
      <c r="J94" s="87">
        <f>IFERROR(VLOOKUP(J172,DAY!$A$2:$E$744,3,0),0)</f>
        <v>0</v>
      </c>
      <c r="K94" s="87">
        <f>IFERROR(VLOOKUP(K172,DAY!$A$2:$E$744,3,0),0)</f>
        <v>0</v>
      </c>
      <c r="L94" s="87">
        <f>IFERROR(VLOOKUP(L172,DAY!$A$2:$E$744,3,0),0)</f>
        <v>0</v>
      </c>
      <c r="M94" s="87">
        <f>IFERROR(VLOOKUP(M172,DAY!$A$2:$E$744,3,0),0)</f>
        <v>0</v>
      </c>
      <c r="N94" s="87">
        <f>IFERROR(VLOOKUP(N172,DAY!$A$2:$E$744,3,0),0)</f>
        <v>0</v>
      </c>
      <c r="O94" s="87">
        <f>IFERROR(VLOOKUP(O172,DAY!$A$2:$E$744,3,0),0)</f>
        <v>0</v>
      </c>
      <c r="P94" s="87">
        <f>IFERROR(VLOOKUP(P172,DAY!$A$2:$E$744,3,0),0)</f>
        <v>0</v>
      </c>
      <c r="Q94" s="87">
        <f>IFERROR(VLOOKUP(Q172,DAY!$A$2:$E$744,3,0),0)</f>
        <v>0</v>
      </c>
      <c r="R94" s="87">
        <f>IFERROR(VLOOKUP(R172,DAY!$A$2:$E$744,3,0),0)</f>
        <v>0</v>
      </c>
      <c r="S94" s="87">
        <f>IFERROR(VLOOKUP(S172,DAY!$A$2:$E$744,3,0),0)</f>
        <v>0</v>
      </c>
      <c r="T94" s="87">
        <f>IFERROR(VLOOKUP(T172,DAY!$A$2:$E$744,3,0),0)</f>
        <v>0</v>
      </c>
      <c r="U94" s="87">
        <f>IFERROR(VLOOKUP(U172,DAY!$A$2:$E$744,3,0),0)</f>
        <v>0</v>
      </c>
      <c r="V94" s="87">
        <f>IFERROR(VLOOKUP(V172,DAY!$A$2:$E$744,3,0),0)</f>
        <v>0</v>
      </c>
      <c r="W94" s="87">
        <f>IFERROR(VLOOKUP(W172,DAY!$A$2:$E$744,3,0),0)</f>
        <v>0</v>
      </c>
      <c r="X94" s="87">
        <f>IFERROR(VLOOKUP(X172,DAY!$A$2:$E$744,3,0),0)</f>
        <v>0</v>
      </c>
      <c r="Y94" s="87">
        <f>IFERROR(VLOOKUP(Y172,DAY!$A$2:$E$744,3,0),0)</f>
        <v>0</v>
      </c>
      <c r="Z94" s="87">
        <f>IFERROR(VLOOKUP(Z172,DAY!$A$2:$E$744,3,0),0)</f>
        <v>0</v>
      </c>
      <c r="AA94" s="87">
        <f>IFERROR(VLOOKUP(AA172,DAY!$A$2:$E$744,3,0),0)</f>
        <v>0</v>
      </c>
      <c r="AB94" s="87">
        <f>IFERROR(VLOOKUP(AB172,DAY!$A$2:$E$744,3,0),0)</f>
        <v>0</v>
      </c>
      <c r="AC94" s="87">
        <f>IFERROR(VLOOKUP(AC172,DAY!$A$2:$E$744,3,0),0)</f>
        <v>0</v>
      </c>
      <c r="AD94" s="88">
        <f>IFERROR(VLOOKUP(AD172,DAY!$A$2:$E$744,3,0),0)</f>
        <v>0</v>
      </c>
      <c r="AE94" s="334"/>
      <c r="AF94" s="336"/>
      <c r="AG94" s="352"/>
      <c r="AH94" s="334"/>
      <c r="AI94" s="339"/>
      <c r="AJ94" s="352"/>
      <c r="AM94" s="33"/>
      <c r="AN94" s="33"/>
      <c r="AQ94" s="34">
        <f>IFERROR(VLOOKUP(AQ173,DAY!$A$2:$E$744,2,0),0)</f>
        <v>0</v>
      </c>
    </row>
    <row r="95" spans="1:43" ht="27.75" customHeight="1" outlineLevel="1" x14ac:dyDescent="0.4">
      <c r="A95" s="334"/>
      <c r="B95" s="38" t="s">
        <v>2</v>
      </c>
      <c r="C95" s="89">
        <f>IFERROR(VLOOKUP(C172,DAY!$A$2:$E$1096,4,0),0)</f>
        <v>0</v>
      </c>
      <c r="D95" s="89">
        <f>IFERROR(VLOOKUP(D172,DAY!$A$2:$E$1096,4,0),0)</f>
        <v>0</v>
      </c>
      <c r="E95" s="89">
        <f>IFERROR(VLOOKUP(E172,DAY!$A$2:$E$1096,4,0),0)</f>
        <v>0</v>
      </c>
      <c r="F95" s="89">
        <f>IFERROR(VLOOKUP(F172,DAY!$A$2:$E$1096,4,0),0)</f>
        <v>0</v>
      </c>
      <c r="G95" s="89">
        <f>IFERROR(VLOOKUP(G172,DAY!$A$2:$E$1096,4,0),0)</f>
        <v>0</v>
      </c>
      <c r="H95" s="89">
        <f>IFERROR(VLOOKUP(H172,DAY!$A$2:$E$1096,4,0),0)</f>
        <v>0</v>
      </c>
      <c r="I95" s="89">
        <f>IFERROR(VLOOKUP(I172,DAY!$A$2:$E$1096,4,0),0)</f>
        <v>0</v>
      </c>
      <c r="J95" s="89">
        <f>IFERROR(VLOOKUP(J172,DAY!$A$2:$E$1096,4,0),0)</f>
        <v>0</v>
      </c>
      <c r="K95" s="89">
        <f>IFERROR(VLOOKUP(K172,DAY!$A$2:$E$1096,4,0),0)</f>
        <v>0</v>
      </c>
      <c r="L95" s="89">
        <f>IFERROR(VLOOKUP(L172,DAY!$A$2:$E$1096,4,0),0)</f>
        <v>0</v>
      </c>
      <c r="M95" s="89">
        <f>IFERROR(VLOOKUP(M172,DAY!$A$2:$E$1096,4,0),0)</f>
        <v>0</v>
      </c>
      <c r="N95" s="89">
        <f>IFERROR(VLOOKUP(N172,DAY!$A$2:$E$1096,4,0),0)</f>
        <v>0</v>
      </c>
      <c r="O95" s="89">
        <f>IFERROR(VLOOKUP(O172,DAY!$A$2:$E$1096,4,0),0)</f>
        <v>0</v>
      </c>
      <c r="P95" s="89">
        <f>IFERROR(VLOOKUP(P172,DAY!$A$2:$E$1096,4,0),0)</f>
        <v>0</v>
      </c>
      <c r="Q95" s="89">
        <f>IFERROR(VLOOKUP(Q172,DAY!$A$2:$E$1096,4,0),0)</f>
        <v>0</v>
      </c>
      <c r="R95" s="89">
        <f>IFERROR(VLOOKUP(R172,DAY!$A$2:$E$1096,4,0),0)</f>
        <v>0</v>
      </c>
      <c r="S95" s="89">
        <f>IFERROR(VLOOKUP(S172,DAY!$A$2:$E$1096,4,0),0)</f>
        <v>0</v>
      </c>
      <c r="T95" s="89">
        <f>IFERROR(VLOOKUP(T172,DAY!$A$2:$E$1096,4,0),0)</f>
        <v>0</v>
      </c>
      <c r="U95" s="89">
        <f>IFERROR(VLOOKUP(U172,DAY!$A$2:$E$1096,4,0),0)</f>
        <v>0</v>
      </c>
      <c r="V95" s="89">
        <f>IFERROR(VLOOKUP(V172,DAY!$A$2:$E$1096,4,0),0)</f>
        <v>0</v>
      </c>
      <c r="W95" s="89">
        <f>IFERROR(VLOOKUP(W172,DAY!$A$2:$E$1096,4,0),0)</f>
        <v>0</v>
      </c>
      <c r="X95" s="89">
        <f>IFERROR(VLOOKUP(X172,DAY!$A$2:$E$1096,4,0),0)</f>
        <v>0</v>
      </c>
      <c r="Y95" s="89">
        <f>IFERROR(VLOOKUP(Y172,DAY!$A$2:$E$1096,4,0),0)</f>
        <v>0</v>
      </c>
      <c r="Z95" s="89">
        <f>IFERROR(VLOOKUP(Z172,DAY!$A$2:$E$1096,4,0),0)</f>
        <v>0</v>
      </c>
      <c r="AA95" s="89">
        <f>IFERROR(VLOOKUP(AA172,DAY!$A$2:$E$1096,4,0),0)</f>
        <v>0</v>
      </c>
      <c r="AB95" s="89">
        <f>IFERROR(VLOOKUP(AB172,DAY!$A$2:$E$1096,4,0),0)</f>
        <v>0</v>
      </c>
      <c r="AC95" s="89">
        <f>IFERROR(VLOOKUP(AC172,DAY!$A$2:$E$1096,4,0),0)</f>
        <v>0</v>
      </c>
      <c r="AD95" s="89">
        <f>IFERROR(VLOOKUP(AD172,DAY!$A$2:$E$1096,4,0),0)</f>
        <v>0</v>
      </c>
      <c r="AE95" s="334"/>
      <c r="AF95" s="336"/>
      <c r="AG95" s="352"/>
      <c r="AH95" s="334"/>
      <c r="AI95" s="339"/>
      <c r="AJ95" s="352"/>
      <c r="AM95" s="33"/>
      <c r="AN95" s="33"/>
      <c r="AQ95" s="37">
        <f>IFERROR(VLOOKUP(AQ173,DAY!$A$2:$E$744,3,0),0)</f>
        <v>0</v>
      </c>
    </row>
    <row r="96" spans="1:43" ht="89.25" customHeight="1" outlineLevel="1" x14ac:dyDescent="0.4">
      <c r="A96" s="334"/>
      <c r="B96" s="39" t="s">
        <v>3</v>
      </c>
      <c r="C96" s="90">
        <f>IFERROR(VLOOKUP(C172,DAY!$A$2:$E$1096,5,0),0)</f>
        <v>0</v>
      </c>
      <c r="D96" s="90">
        <f>IFERROR(VLOOKUP(D172,DAY!$A$2:$E$1096,5,0),0)</f>
        <v>0</v>
      </c>
      <c r="E96" s="90">
        <f>IFERROR(VLOOKUP(E172,DAY!$A$2:$E$1096,5,0),0)</f>
        <v>0</v>
      </c>
      <c r="F96" s="90">
        <f>IFERROR(VLOOKUP(F172,DAY!$A$2:$E$1096,5,0),0)</f>
        <v>0</v>
      </c>
      <c r="G96" s="90">
        <f>IFERROR(VLOOKUP(G172,DAY!$A$2:$E$1096,5,0),0)</f>
        <v>0</v>
      </c>
      <c r="H96" s="90">
        <f>IFERROR(VLOOKUP(H172,DAY!$A$2:$E$1096,5,0),0)</f>
        <v>0</v>
      </c>
      <c r="I96" s="90">
        <f>IFERROR(VLOOKUP(I172,DAY!$A$2:$E$1096,5,0),0)</f>
        <v>0</v>
      </c>
      <c r="J96" s="90">
        <f>IFERROR(VLOOKUP(J172,DAY!$A$2:$E$1096,5,0),0)</f>
        <v>0</v>
      </c>
      <c r="K96" s="90">
        <f>IFERROR(VLOOKUP(K172,DAY!$A$2:$E$1096,5,0),0)</f>
        <v>0</v>
      </c>
      <c r="L96" s="90">
        <f>IFERROR(VLOOKUP(L172,DAY!$A$2:$E$1096,5,0),0)</f>
        <v>0</v>
      </c>
      <c r="M96" s="90">
        <f>IFERROR(VLOOKUP(M172,DAY!$A$2:$E$1096,5,0),0)</f>
        <v>0</v>
      </c>
      <c r="N96" s="90">
        <f>IFERROR(VLOOKUP(N172,DAY!$A$2:$E$1096,5,0),0)</f>
        <v>0</v>
      </c>
      <c r="O96" s="90">
        <f>IFERROR(VLOOKUP(O172,DAY!$A$2:$E$1096,5,0),0)</f>
        <v>0</v>
      </c>
      <c r="P96" s="90">
        <f>IFERROR(VLOOKUP(P172,DAY!$A$2:$E$1096,5,0),0)</f>
        <v>0</v>
      </c>
      <c r="Q96" s="90">
        <f>IFERROR(VLOOKUP(Q172,DAY!$A$2:$E$1096,5,0),0)</f>
        <v>0</v>
      </c>
      <c r="R96" s="90">
        <f>IFERROR(VLOOKUP(R172,DAY!$A$2:$E$1096,5,0),0)</f>
        <v>0</v>
      </c>
      <c r="S96" s="90">
        <f>IFERROR(VLOOKUP(S172,DAY!$A$2:$E$1096,5,0),0)</f>
        <v>0</v>
      </c>
      <c r="T96" s="90">
        <f>IFERROR(VLOOKUP(T172,DAY!$A$2:$E$1096,5,0),0)</f>
        <v>0</v>
      </c>
      <c r="U96" s="90">
        <f>IFERROR(VLOOKUP(U172,DAY!$A$2:$E$1096,5,0),0)</f>
        <v>0</v>
      </c>
      <c r="V96" s="90">
        <f>IFERROR(VLOOKUP(V172,DAY!$A$2:$E$1096,5,0),0)</f>
        <v>0</v>
      </c>
      <c r="W96" s="90">
        <f>IFERROR(VLOOKUP(W172,DAY!$A$2:$E$1096,5,0),0)</f>
        <v>0</v>
      </c>
      <c r="X96" s="90">
        <f>IFERROR(VLOOKUP(X172,DAY!$A$2:$E$1096,5,0),0)</f>
        <v>0</v>
      </c>
      <c r="Y96" s="90">
        <f>IFERROR(VLOOKUP(Y172,DAY!$A$2:$E$1096,5,0),0)</f>
        <v>0</v>
      </c>
      <c r="Z96" s="90">
        <f>IFERROR(VLOOKUP(Z172,DAY!$A$2:$E$1096,5,0),0)</f>
        <v>0</v>
      </c>
      <c r="AA96" s="90">
        <f>IFERROR(VLOOKUP(AA172,DAY!$A$2:$E$1096,5,0),0)</f>
        <v>0</v>
      </c>
      <c r="AB96" s="90">
        <f>IFERROR(VLOOKUP(AB172,DAY!$A$2:$E$1096,5,0),0)</f>
        <v>0</v>
      </c>
      <c r="AC96" s="90">
        <f>IFERROR(VLOOKUP(AC172,DAY!$A$2:$E$1096,5,0),0)</f>
        <v>0</v>
      </c>
      <c r="AD96" s="90">
        <f>IFERROR(VLOOKUP(AD172,DAY!$A$2:$E$1096,5,0),0)</f>
        <v>0</v>
      </c>
      <c r="AE96" s="334"/>
      <c r="AF96" s="336"/>
      <c r="AG96" s="353"/>
      <c r="AH96" s="334"/>
      <c r="AI96" s="339"/>
      <c r="AJ96" s="353"/>
      <c r="AM96" s="41"/>
      <c r="AN96" s="41"/>
      <c r="AQ96" s="37">
        <f>IFERROR(VLOOKUP(AQ173,DAY!$A$2:$E$744,4,0),0)</f>
        <v>0</v>
      </c>
    </row>
    <row r="97" spans="1:43" ht="27.75" customHeight="1" outlineLevel="1" x14ac:dyDescent="0.4">
      <c r="A97" s="334"/>
      <c r="B97" s="37" t="s">
        <v>4</v>
      </c>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44">
        <f>IF(COUNT(C97:AD97)=0,+(COUNTIF(C97:AD97,"作業"))+(COUNTIF(C97:AD97,"休日")),"")</f>
        <v>0</v>
      </c>
      <c r="AF97" s="98">
        <f>IF(+COUNT(C97:AD97)=0,(COUNTIF(C97:AD97,"休日")),"")</f>
        <v>0</v>
      </c>
      <c r="AG97" s="354">
        <f>IFERROR(IF(AND(AE97&lt;=6,AE97&gt;=1),$F$149,IF(AM98&gt;0.284,$F$147,$F$148)),0)</f>
        <v>0</v>
      </c>
      <c r="AH97" s="44">
        <f>IF(COUNT(C98:AD98)=0,+(COUNTIF(C98:AD98,"作業"))+(COUNTIF(C98:AD98,"休日")),"")</f>
        <v>0</v>
      </c>
      <c r="AI97" s="61">
        <f>IF(COUNT(C98:AD98)=0,(COUNTIF(C98:AD98,"休日")),"")</f>
        <v>0</v>
      </c>
      <c r="AJ97" s="354">
        <f>IFERROR(IF(AND(AH97&lt;=6,AH97&gt;=1),$F$149,IF(AN98&gt;0.284,$F$145,$F$146)),0)</f>
        <v>0</v>
      </c>
      <c r="AL97" s="40"/>
      <c r="AM97" s="33"/>
      <c r="AN97" s="33"/>
      <c r="AQ97" s="39">
        <f>IFERROR(VLOOKUP(AQ173,DAY!$A$2:$E$744,5,0),0)</f>
        <v>0</v>
      </c>
    </row>
    <row r="98" spans="1:43" ht="27.75" customHeight="1" outlineLevel="1" thickBot="1" x14ac:dyDescent="0.45">
      <c r="A98" s="363"/>
      <c r="B98" s="27" t="s">
        <v>5</v>
      </c>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330">
        <f>IFERROR(AM98,0)</f>
        <v>0</v>
      </c>
      <c r="AF98" s="331"/>
      <c r="AG98" s="355"/>
      <c r="AH98" s="330">
        <f>IFERROR(AN98,0)</f>
        <v>0</v>
      </c>
      <c r="AI98" s="332"/>
      <c r="AJ98" s="355"/>
      <c r="AM98" s="46" t="e">
        <f>ROUND(AF97/AE97,3)</f>
        <v>#DIV/0!</v>
      </c>
      <c r="AN98" s="47" t="e">
        <f>ROUND(AI97/AH97,3)</f>
        <v>#DIV/0!</v>
      </c>
      <c r="AQ98" s="43">
        <f>IFERROR(VLOOKUP(AQ173,DAY!$A$2:$E$744,6,0),0)</f>
        <v>0</v>
      </c>
    </row>
    <row r="99" spans="1:43" ht="27.75" customHeight="1" outlineLevel="1" thickBot="1" x14ac:dyDescent="0.45">
      <c r="A99" s="337" t="s">
        <v>76</v>
      </c>
      <c r="B99" s="32" t="s">
        <v>0</v>
      </c>
      <c r="C99" s="86">
        <f>IFERROR(VLOOKUP(C173,DAY!$A$2:$E$1096,2,0),0)</f>
        <v>0</v>
      </c>
      <c r="D99" s="86">
        <f>IFERROR(VLOOKUP(D173,DAY!$A$2:$E$744,2,0),0)</f>
        <v>0</v>
      </c>
      <c r="E99" s="86">
        <f>IFERROR(VLOOKUP(E173,DAY!$A$2:$E$744,2,0),0)</f>
        <v>0</v>
      </c>
      <c r="F99" s="86">
        <f>IFERROR(VLOOKUP(F173,DAY!$A$2:$E$744,2,0),0)</f>
        <v>0</v>
      </c>
      <c r="G99" s="86">
        <f>IFERROR(VLOOKUP(G173,DAY!$A$2:$E$744,2,0),0)</f>
        <v>0</v>
      </c>
      <c r="H99" s="86">
        <f>IFERROR(VLOOKUP(H173,DAY!$A$2:$E$744,2,0),0)</f>
        <v>0</v>
      </c>
      <c r="I99" s="86">
        <f>IFERROR(VLOOKUP(I173,DAY!$A$2:$E$744,2,0),0)</f>
        <v>0</v>
      </c>
      <c r="J99" s="86">
        <f>IFERROR(VLOOKUP(J173,DAY!$A$2:$E$744,2,0),0)</f>
        <v>0</v>
      </c>
      <c r="K99" s="86">
        <f>IFERROR(VLOOKUP(K173,DAY!$A$2:$E$744,2,0),0)</f>
        <v>0</v>
      </c>
      <c r="L99" s="86">
        <f>IFERROR(VLOOKUP(L173,DAY!$A$2:$E$744,2,0),0)</f>
        <v>0</v>
      </c>
      <c r="M99" s="86">
        <f>IFERROR(VLOOKUP(M173,DAY!$A$2:$E$744,2,0),0)</f>
        <v>0</v>
      </c>
      <c r="N99" s="86">
        <f>IFERROR(VLOOKUP(N173,DAY!$A$2:$E$744,2,0),0)</f>
        <v>0</v>
      </c>
      <c r="O99" s="86">
        <f>IFERROR(VLOOKUP(O173,DAY!$A$2:$E$744,2,0),0)</f>
        <v>0</v>
      </c>
      <c r="P99" s="86">
        <f>IFERROR(VLOOKUP(P173,DAY!$A$2:$E$744,2,0),0)</f>
        <v>0</v>
      </c>
      <c r="Q99" s="86">
        <f>IFERROR(VLOOKUP(Q173,DAY!$A$2:$E$744,2,0),0)</f>
        <v>0</v>
      </c>
      <c r="R99" s="86">
        <f>IFERROR(VLOOKUP(R173,DAY!$A$2:$E$744,2,0),0)</f>
        <v>0</v>
      </c>
      <c r="S99" s="86">
        <f>IFERROR(VLOOKUP(S173,DAY!$A$2:$E$744,2,0),0)</f>
        <v>0</v>
      </c>
      <c r="T99" s="86">
        <f>IFERROR(VLOOKUP(T173,DAY!$A$2:$E$744,2,0),0)</f>
        <v>0</v>
      </c>
      <c r="U99" s="86">
        <f>IFERROR(VLOOKUP(U173,DAY!$A$2:$E$744,2,0),0)</f>
        <v>0</v>
      </c>
      <c r="V99" s="86">
        <f>IFERROR(VLOOKUP(V173,DAY!$A$2:$E$744,2,0),0)</f>
        <v>0</v>
      </c>
      <c r="W99" s="86">
        <f>IFERROR(VLOOKUP(W173,DAY!$A$2:$E$744,2,0),0)</f>
        <v>0</v>
      </c>
      <c r="X99" s="86">
        <f>IFERROR(VLOOKUP(X173,DAY!$A$2:$E$744,2,0),0)</f>
        <v>0</v>
      </c>
      <c r="Y99" s="86">
        <f>IFERROR(VLOOKUP(Y173,DAY!$A$2:$E$744,2,0),0)</f>
        <v>0</v>
      </c>
      <c r="Z99" s="86">
        <f>IFERROR(VLOOKUP(Z173,DAY!$A$2:$E$744,2,0),0)</f>
        <v>0</v>
      </c>
      <c r="AA99" s="86">
        <f>IFERROR(VLOOKUP(AA173,DAY!$A$2:$E$744,2,0),0)</f>
        <v>0</v>
      </c>
      <c r="AB99" s="86">
        <f>IFERROR(VLOOKUP(AB173,DAY!$A$2:$E$744,2,0),0)</f>
        <v>0</v>
      </c>
      <c r="AC99" s="86">
        <f>IFERROR(VLOOKUP(AC173,DAY!$A$2:$E$744,2,0),0)</f>
        <v>0</v>
      </c>
      <c r="AD99" s="86">
        <f>IFERROR(VLOOKUP(AD173,DAY!$A$2:$E$744,2,0),0)</f>
        <v>0</v>
      </c>
      <c r="AE99" s="333" t="s">
        <v>11</v>
      </c>
      <c r="AF99" s="335" t="s">
        <v>12</v>
      </c>
      <c r="AG99" s="352" t="s">
        <v>84</v>
      </c>
      <c r="AH99" s="337" t="s">
        <v>11</v>
      </c>
      <c r="AI99" s="338" t="s">
        <v>13</v>
      </c>
      <c r="AJ99" s="352" t="s">
        <v>84</v>
      </c>
      <c r="AK99" s="40"/>
      <c r="AM99" s="33"/>
      <c r="AN99" s="33"/>
      <c r="AQ99" s="45">
        <f>IFERROR(VLOOKUP(AQ173,DAY!$A$2:$E$744,7,0),0)</f>
        <v>0</v>
      </c>
    </row>
    <row r="100" spans="1:43" ht="27.75" customHeight="1" outlineLevel="1" x14ac:dyDescent="0.4">
      <c r="A100" s="334"/>
      <c r="B100" s="35" t="s">
        <v>1</v>
      </c>
      <c r="C100" s="87">
        <f>IFERROR(VLOOKUP(C173,DAY!$A$2:$E$1096,3,0),0)</f>
        <v>0</v>
      </c>
      <c r="D100" s="87">
        <f>IFERROR(VLOOKUP(D173,DAY!$A$2:$E$744,3,0),0)</f>
        <v>0</v>
      </c>
      <c r="E100" s="87">
        <f>IFERROR(VLOOKUP(E173,DAY!$A$2:$E$744,3,0),0)</f>
        <v>0</v>
      </c>
      <c r="F100" s="87">
        <f>IFERROR(VLOOKUP(F173,DAY!$A$2:$E$744,3,0),0)</f>
        <v>0</v>
      </c>
      <c r="G100" s="87">
        <f>IFERROR(VLOOKUP(G173,DAY!$A$2:$E$744,3,0),0)</f>
        <v>0</v>
      </c>
      <c r="H100" s="87">
        <f>IFERROR(VLOOKUP(H173,DAY!$A$2:$E$744,3,0),0)</f>
        <v>0</v>
      </c>
      <c r="I100" s="87">
        <f>IFERROR(VLOOKUP(I173,DAY!$A$2:$E$744,3,0),0)</f>
        <v>0</v>
      </c>
      <c r="J100" s="87">
        <f>IFERROR(VLOOKUP(J173,DAY!$A$2:$E$744,3,0),0)</f>
        <v>0</v>
      </c>
      <c r="K100" s="87">
        <f>IFERROR(VLOOKUP(K173,DAY!$A$2:$E$744,3,0),0)</f>
        <v>0</v>
      </c>
      <c r="L100" s="87">
        <f>IFERROR(VLOOKUP(L173,DAY!$A$2:$E$744,3,0),0)</f>
        <v>0</v>
      </c>
      <c r="M100" s="87">
        <f>IFERROR(VLOOKUP(M173,DAY!$A$2:$E$744,3,0),0)</f>
        <v>0</v>
      </c>
      <c r="N100" s="87">
        <f>IFERROR(VLOOKUP(N173,DAY!$A$2:$E$744,3,0),0)</f>
        <v>0</v>
      </c>
      <c r="O100" s="87">
        <f>IFERROR(VLOOKUP(O173,DAY!$A$2:$E$744,3,0),0)</f>
        <v>0</v>
      </c>
      <c r="P100" s="87">
        <f>IFERROR(VLOOKUP(P173,DAY!$A$2:$E$744,3,0),0)</f>
        <v>0</v>
      </c>
      <c r="Q100" s="87">
        <f>IFERROR(VLOOKUP(Q173,DAY!$A$2:$E$744,3,0),0)</f>
        <v>0</v>
      </c>
      <c r="R100" s="87">
        <f>IFERROR(VLOOKUP(R173,DAY!$A$2:$E$744,3,0),0)</f>
        <v>0</v>
      </c>
      <c r="S100" s="87">
        <f>IFERROR(VLOOKUP(S173,DAY!$A$2:$E$744,3,0),0)</f>
        <v>0</v>
      </c>
      <c r="T100" s="87">
        <f>IFERROR(VLOOKUP(T173,DAY!$A$2:$E$744,3,0),0)</f>
        <v>0</v>
      </c>
      <c r="U100" s="87">
        <f>IFERROR(VLOOKUP(U173,DAY!$A$2:$E$744,3,0),0)</f>
        <v>0</v>
      </c>
      <c r="V100" s="87">
        <f>IFERROR(VLOOKUP(V173,DAY!$A$2:$E$744,3,0),0)</f>
        <v>0</v>
      </c>
      <c r="W100" s="87">
        <f>IFERROR(VLOOKUP(W173,DAY!$A$2:$E$744,3,0),0)</f>
        <v>0</v>
      </c>
      <c r="X100" s="87">
        <f>IFERROR(VLOOKUP(X173,DAY!$A$2:$E$744,3,0),0)</f>
        <v>0</v>
      </c>
      <c r="Y100" s="87">
        <f>IFERROR(VLOOKUP(Y173,DAY!$A$2:$E$744,3,0),0)</f>
        <v>0</v>
      </c>
      <c r="Z100" s="87">
        <f>IFERROR(VLOOKUP(Z173,DAY!$A$2:$E$744,3,0),0)</f>
        <v>0</v>
      </c>
      <c r="AA100" s="87">
        <f>IFERROR(VLOOKUP(AA173,DAY!$A$2:$E$744,3,0),0)</f>
        <v>0</v>
      </c>
      <c r="AB100" s="87">
        <f>IFERROR(VLOOKUP(AB173,DAY!$A$2:$E$744,3,0),0)</f>
        <v>0</v>
      </c>
      <c r="AC100" s="87">
        <f>IFERROR(VLOOKUP(AC173,DAY!$A$2:$E$744,3,0),0)</f>
        <v>0</v>
      </c>
      <c r="AD100" s="88">
        <f>IFERROR(VLOOKUP(AD173,DAY!$A$2:$E$744,3,0),0)</f>
        <v>0</v>
      </c>
      <c r="AE100" s="334"/>
      <c r="AF100" s="336"/>
      <c r="AG100" s="352"/>
      <c r="AH100" s="334"/>
      <c r="AI100" s="339"/>
      <c r="AJ100" s="352"/>
      <c r="AM100" s="33"/>
      <c r="AN100" s="33"/>
      <c r="AQ100" s="34">
        <f>IFERROR(VLOOKUP(AQ179,DAY!$A$2:$E$744,2,0),0)</f>
        <v>0</v>
      </c>
    </row>
    <row r="101" spans="1:43" ht="27.75" customHeight="1" outlineLevel="1" x14ac:dyDescent="0.4">
      <c r="A101" s="334"/>
      <c r="B101" s="38" t="s">
        <v>2</v>
      </c>
      <c r="C101" s="89">
        <f>IFERROR(VLOOKUP(C173,DAY!$A$2:$E$1096,4,0),0)</f>
        <v>0</v>
      </c>
      <c r="D101" s="89">
        <f>IFERROR(VLOOKUP(D173,DAY!$A$2:$E$1096,4,0),0)</f>
        <v>0</v>
      </c>
      <c r="E101" s="89">
        <f>IFERROR(VLOOKUP(E173,DAY!$A$2:$E$1096,4,0),0)</f>
        <v>0</v>
      </c>
      <c r="F101" s="89">
        <f>IFERROR(VLOOKUP(F173,DAY!$A$2:$E$1096,4,0),0)</f>
        <v>0</v>
      </c>
      <c r="G101" s="89">
        <f>IFERROR(VLOOKUP(G173,DAY!$A$2:$E$1096,4,0),0)</f>
        <v>0</v>
      </c>
      <c r="H101" s="89">
        <f>IFERROR(VLOOKUP(H173,DAY!$A$2:$E$1096,4,0),0)</f>
        <v>0</v>
      </c>
      <c r="I101" s="89">
        <f>IFERROR(VLOOKUP(I173,DAY!$A$2:$E$1096,4,0),0)</f>
        <v>0</v>
      </c>
      <c r="J101" s="89">
        <f>IFERROR(VLOOKUP(J173,DAY!$A$2:$E$1096,4,0),0)</f>
        <v>0</v>
      </c>
      <c r="K101" s="89">
        <f>IFERROR(VLOOKUP(K173,DAY!$A$2:$E$1096,4,0),0)</f>
        <v>0</v>
      </c>
      <c r="L101" s="89">
        <f>IFERROR(VLOOKUP(L173,DAY!$A$2:$E$1096,4,0),0)</f>
        <v>0</v>
      </c>
      <c r="M101" s="89">
        <f>IFERROR(VLOOKUP(M173,DAY!$A$2:$E$1096,4,0),0)</f>
        <v>0</v>
      </c>
      <c r="N101" s="89">
        <f>IFERROR(VLOOKUP(N173,DAY!$A$2:$E$1096,4,0),0)</f>
        <v>0</v>
      </c>
      <c r="O101" s="89">
        <f>IFERROR(VLOOKUP(O173,DAY!$A$2:$E$1096,4,0),0)</f>
        <v>0</v>
      </c>
      <c r="P101" s="89">
        <f>IFERROR(VLOOKUP(P173,DAY!$A$2:$E$1096,4,0),0)</f>
        <v>0</v>
      </c>
      <c r="Q101" s="89">
        <f>IFERROR(VLOOKUP(Q173,DAY!$A$2:$E$1096,4,0),0)</f>
        <v>0</v>
      </c>
      <c r="R101" s="89">
        <f>IFERROR(VLOOKUP(R173,DAY!$A$2:$E$1096,4,0),0)</f>
        <v>0</v>
      </c>
      <c r="S101" s="89">
        <f>IFERROR(VLOOKUP(S173,DAY!$A$2:$E$1096,4,0),0)</f>
        <v>0</v>
      </c>
      <c r="T101" s="89">
        <f>IFERROR(VLOOKUP(T173,DAY!$A$2:$E$1096,4,0),0)</f>
        <v>0</v>
      </c>
      <c r="U101" s="89">
        <f>IFERROR(VLOOKUP(U173,DAY!$A$2:$E$1096,4,0),0)</f>
        <v>0</v>
      </c>
      <c r="V101" s="89">
        <f>IFERROR(VLOOKUP(V173,DAY!$A$2:$E$1096,4,0),0)</f>
        <v>0</v>
      </c>
      <c r="W101" s="89">
        <f>IFERROR(VLOOKUP(W173,DAY!$A$2:$E$1096,4,0),0)</f>
        <v>0</v>
      </c>
      <c r="X101" s="89">
        <f>IFERROR(VLOOKUP(X173,DAY!$A$2:$E$1096,4,0),0)</f>
        <v>0</v>
      </c>
      <c r="Y101" s="89">
        <f>IFERROR(VLOOKUP(Y173,DAY!$A$2:$E$1096,4,0),0)</f>
        <v>0</v>
      </c>
      <c r="Z101" s="89">
        <f>IFERROR(VLOOKUP(Z173,DAY!$A$2:$E$1096,4,0),0)</f>
        <v>0</v>
      </c>
      <c r="AA101" s="89">
        <f>IFERROR(VLOOKUP(AA173,DAY!$A$2:$E$1096,4,0),0)</f>
        <v>0</v>
      </c>
      <c r="AB101" s="89">
        <f>IFERROR(VLOOKUP(AB173,DAY!$A$2:$E$1096,4,0),0)</f>
        <v>0</v>
      </c>
      <c r="AC101" s="89">
        <f>IFERROR(VLOOKUP(AC173,DAY!$A$2:$E$1096,4,0),0)</f>
        <v>0</v>
      </c>
      <c r="AD101" s="89">
        <f>IFERROR(VLOOKUP(AD173,DAY!$A$2:$E$1096,4,0),0)</f>
        <v>0</v>
      </c>
      <c r="AE101" s="334"/>
      <c r="AF101" s="336"/>
      <c r="AG101" s="352"/>
      <c r="AH101" s="334"/>
      <c r="AI101" s="339"/>
      <c r="AJ101" s="352"/>
      <c r="AM101" s="33"/>
      <c r="AN101" s="33"/>
      <c r="AQ101" s="37">
        <f>IFERROR(VLOOKUP(AQ179,DAY!$A$2:$E$744,3,0),0)</f>
        <v>0</v>
      </c>
    </row>
    <row r="102" spans="1:43" ht="89.25" customHeight="1" outlineLevel="1" x14ac:dyDescent="0.4">
      <c r="A102" s="334"/>
      <c r="B102" s="39" t="s">
        <v>3</v>
      </c>
      <c r="C102" s="90">
        <f>IFERROR(VLOOKUP(C173,DAY!$A$2:$E$1096,5,0),0)</f>
        <v>0</v>
      </c>
      <c r="D102" s="90">
        <f>IFERROR(VLOOKUP(D173,DAY!$A$2:$E$1096,5,0),0)</f>
        <v>0</v>
      </c>
      <c r="E102" s="90">
        <f>IFERROR(VLOOKUP(E173,DAY!$A$2:$E$1096,5,0),0)</f>
        <v>0</v>
      </c>
      <c r="F102" s="90">
        <f>IFERROR(VLOOKUP(F173,DAY!$A$2:$E$1096,5,0),0)</f>
        <v>0</v>
      </c>
      <c r="G102" s="90">
        <f>IFERROR(VLOOKUP(G173,DAY!$A$2:$E$1096,5,0),0)</f>
        <v>0</v>
      </c>
      <c r="H102" s="90">
        <f>IFERROR(VLOOKUP(H173,DAY!$A$2:$E$1096,5,0),0)</f>
        <v>0</v>
      </c>
      <c r="I102" s="90">
        <f>IFERROR(VLOOKUP(I173,DAY!$A$2:$E$1096,5,0),0)</f>
        <v>0</v>
      </c>
      <c r="J102" s="90">
        <f>IFERROR(VLOOKUP(J173,DAY!$A$2:$E$1096,5,0),0)</f>
        <v>0</v>
      </c>
      <c r="K102" s="90">
        <f>IFERROR(VLOOKUP(K173,DAY!$A$2:$E$1096,5,0),0)</f>
        <v>0</v>
      </c>
      <c r="L102" s="90">
        <f>IFERROR(VLOOKUP(L173,DAY!$A$2:$E$1096,5,0),0)</f>
        <v>0</v>
      </c>
      <c r="M102" s="90">
        <f>IFERROR(VLOOKUP(M173,DAY!$A$2:$E$1096,5,0),0)</f>
        <v>0</v>
      </c>
      <c r="N102" s="90">
        <f>IFERROR(VLOOKUP(N173,DAY!$A$2:$E$1096,5,0),0)</f>
        <v>0</v>
      </c>
      <c r="O102" s="90">
        <f>IFERROR(VLOOKUP(O173,DAY!$A$2:$E$1096,5,0),0)</f>
        <v>0</v>
      </c>
      <c r="P102" s="90">
        <f>IFERROR(VLOOKUP(P173,DAY!$A$2:$E$1096,5,0),0)</f>
        <v>0</v>
      </c>
      <c r="Q102" s="90">
        <f>IFERROR(VLOOKUP(Q173,DAY!$A$2:$E$1096,5,0),0)</f>
        <v>0</v>
      </c>
      <c r="R102" s="90">
        <f>IFERROR(VLOOKUP(R173,DAY!$A$2:$E$1096,5,0),0)</f>
        <v>0</v>
      </c>
      <c r="S102" s="90">
        <f>IFERROR(VLOOKUP(S173,DAY!$A$2:$E$1096,5,0),0)</f>
        <v>0</v>
      </c>
      <c r="T102" s="90">
        <f>IFERROR(VLOOKUP(T173,DAY!$A$2:$E$1096,5,0),0)</f>
        <v>0</v>
      </c>
      <c r="U102" s="90">
        <f>IFERROR(VLOOKUP(U173,DAY!$A$2:$E$1096,5,0),0)</f>
        <v>0</v>
      </c>
      <c r="V102" s="90">
        <f>IFERROR(VLOOKUP(V173,DAY!$A$2:$E$1096,5,0),0)</f>
        <v>0</v>
      </c>
      <c r="W102" s="90">
        <f>IFERROR(VLOOKUP(W173,DAY!$A$2:$E$1096,5,0),0)</f>
        <v>0</v>
      </c>
      <c r="X102" s="90">
        <f>IFERROR(VLOOKUP(X173,DAY!$A$2:$E$1096,5,0),0)</f>
        <v>0</v>
      </c>
      <c r="Y102" s="90">
        <f>IFERROR(VLOOKUP(Y173,DAY!$A$2:$E$1096,5,0),0)</f>
        <v>0</v>
      </c>
      <c r="Z102" s="90">
        <f>IFERROR(VLOOKUP(Z173,DAY!$A$2:$E$1096,5,0),0)</f>
        <v>0</v>
      </c>
      <c r="AA102" s="90">
        <f>IFERROR(VLOOKUP(AA173,DAY!$A$2:$E$1096,5,0),0)</f>
        <v>0</v>
      </c>
      <c r="AB102" s="90">
        <f>IFERROR(VLOOKUP(AB173,DAY!$A$2:$E$1096,5,0),0)</f>
        <v>0</v>
      </c>
      <c r="AC102" s="90">
        <f>IFERROR(VLOOKUP(AC173,DAY!$A$2:$E$1096,5,0),0)</f>
        <v>0</v>
      </c>
      <c r="AD102" s="90">
        <f>IFERROR(VLOOKUP(AD173,DAY!$A$2:$E$1096,5,0),0)</f>
        <v>0</v>
      </c>
      <c r="AE102" s="334"/>
      <c r="AF102" s="336"/>
      <c r="AG102" s="353"/>
      <c r="AH102" s="334"/>
      <c r="AI102" s="339"/>
      <c r="AJ102" s="353"/>
      <c r="AM102" s="41"/>
      <c r="AN102" s="41"/>
      <c r="AQ102" s="37">
        <f>IFERROR(VLOOKUP(AQ179,DAY!$A$2:$E$744,4,0),0)</f>
        <v>0</v>
      </c>
    </row>
    <row r="103" spans="1:43" ht="27.75" customHeight="1" outlineLevel="1" x14ac:dyDescent="0.4">
      <c r="A103" s="334"/>
      <c r="B103" s="37" t="s">
        <v>4</v>
      </c>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c r="AA103" s="84"/>
      <c r="AB103" s="84"/>
      <c r="AC103" s="84"/>
      <c r="AD103" s="84"/>
      <c r="AE103" s="44">
        <f>IF(COUNT(C103:AD103)=0,+(COUNTIF(C103:AD103,"作業"))+(COUNTIF(C103:AD103,"休日")),"")</f>
        <v>0</v>
      </c>
      <c r="AF103" s="98">
        <f>IF(+COUNT(C103:AD103)=0,(COUNTIF(C103:AD103,"休日")),"")</f>
        <v>0</v>
      </c>
      <c r="AG103" s="354">
        <f>IFERROR(IF(AND(AE103&lt;=6,AE103&gt;=1),$F$149,IF(AM104&gt;0.284,$F$147,$F$148)),0)</f>
        <v>0</v>
      </c>
      <c r="AH103" s="44">
        <f>IF(COUNT(C104:AD104)=0,+(COUNTIF(C104:AD104,"作業"))+(COUNTIF(C104:AD104,"休日")),"")</f>
        <v>0</v>
      </c>
      <c r="AI103" s="61">
        <f>IF(COUNT(C104:AD104)=0,(COUNTIF(C104:AD104,"休日")),"")</f>
        <v>0</v>
      </c>
      <c r="AJ103" s="354">
        <f>IFERROR(IF(AND(AH103&lt;=6,AH103&gt;=1),$F$149,IF(AN104&gt;0.284,$F$145,$F$146)),0)</f>
        <v>0</v>
      </c>
      <c r="AL103" s="40"/>
      <c r="AM103" s="33"/>
      <c r="AN103" s="33"/>
      <c r="AQ103" s="39">
        <f>IFERROR(VLOOKUP(AQ179,DAY!$A$2:$E$744,5,0),0)</f>
        <v>0</v>
      </c>
    </row>
    <row r="104" spans="1:43" ht="27.75" customHeight="1" outlineLevel="1" thickBot="1" x14ac:dyDescent="0.45">
      <c r="A104" s="363"/>
      <c r="B104" s="27" t="s">
        <v>5</v>
      </c>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330">
        <f>IFERROR(AM104,0)</f>
        <v>0</v>
      </c>
      <c r="AF104" s="331"/>
      <c r="AG104" s="355"/>
      <c r="AH104" s="330">
        <f>IFERROR(AN104,0)</f>
        <v>0</v>
      </c>
      <c r="AI104" s="332"/>
      <c r="AJ104" s="355"/>
      <c r="AM104" s="46" t="e">
        <f>ROUND(AF103/AE103,3)</f>
        <v>#DIV/0!</v>
      </c>
      <c r="AN104" s="47" t="e">
        <f>ROUND(AI103/AH103,3)</f>
        <v>#DIV/0!</v>
      </c>
      <c r="AQ104" s="43">
        <f>IFERROR(VLOOKUP(AQ179,DAY!$A$2:$E$744,6,0),0)</f>
        <v>0</v>
      </c>
    </row>
    <row r="105" spans="1:43" ht="27.75" customHeight="1" outlineLevel="1" thickBot="1" x14ac:dyDescent="0.45">
      <c r="A105" s="337" t="s">
        <v>77</v>
      </c>
      <c r="B105" s="32" t="s">
        <v>0</v>
      </c>
      <c r="C105" s="86">
        <f>IFERROR(VLOOKUP(C174,DAY!$A$2:$E$1096,2,0),0)</f>
        <v>0</v>
      </c>
      <c r="D105" s="86">
        <f>IFERROR(VLOOKUP(D174,DAY!$A$2:$E$1096,2,0),0)</f>
        <v>0</v>
      </c>
      <c r="E105" s="86">
        <f>IFERROR(VLOOKUP(E174,DAY!$A$2:$E$1096,2,0),0)</f>
        <v>0</v>
      </c>
      <c r="F105" s="86">
        <f>IFERROR(VLOOKUP(F174,DAY!$A$2:$E$1096,2,0),0)</f>
        <v>0</v>
      </c>
      <c r="G105" s="86">
        <f>IFERROR(VLOOKUP(G174,DAY!$A$2:$E$1096,2,0),0)</f>
        <v>0</v>
      </c>
      <c r="H105" s="86">
        <f>IFERROR(VLOOKUP(H174,DAY!$A$2:$E$1096,2,0),0)</f>
        <v>0</v>
      </c>
      <c r="I105" s="86">
        <f>IFERROR(VLOOKUP(I174,DAY!$A$2:$E$1096,2,0),0)</f>
        <v>0</v>
      </c>
      <c r="J105" s="86">
        <f>IFERROR(VLOOKUP(J174,DAY!$A$2:$E$1096,2,0),0)</f>
        <v>0</v>
      </c>
      <c r="K105" s="86">
        <f>IFERROR(VLOOKUP(K174,DAY!$A$2:$E$1096,2,0),0)</f>
        <v>0</v>
      </c>
      <c r="L105" s="86">
        <f>IFERROR(VLOOKUP(L174,DAY!$A$2:$E$1096,2,0),0)</f>
        <v>0</v>
      </c>
      <c r="M105" s="86">
        <f>IFERROR(VLOOKUP(M174,DAY!$A$2:$E$1096,2,0),0)</f>
        <v>0</v>
      </c>
      <c r="N105" s="86">
        <f>IFERROR(VLOOKUP(N174,DAY!$A$2:$E$1096,2,0),0)</f>
        <v>0</v>
      </c>
      <c r="O105" s="86">
        <f>IFERROR(VLOOKUP(O174,DAY!$A$2:$E$1096,2,0),0)</f>
        <v>0</v>
      </c>
      <c r="P105" s="86">
        <f>IFERROR(VLOOKUP(P174,DAY!$A$2:$E$1096,2,0),0)</f>
        <v>0</v>
      </c>
      <c r="Q105" s="86">
        <f>IFERROR(VLOOKUP(Q174,DAY!$A$2:$E$1096,2,0),0)</f>
        <v>0</v>
      </c>
      <c r="R105" s="86">
        <f>IFERROR(VLOOKUP(R174,DAY!$A$2:$E$1096,2,0),0)</f>
        <v>0</v>
      </c>
      <c r="S105" s="86">
        <f>IFERROR(VLOOKUP(S174,DAY!$A$2:$E$1096,2,0),0)</f>
        <v>0</v>
      </c>
      <c r="T105" s="86">
        <f>IFERROR(VLOOKUP(T174,DAY!$A$2:$E$1096,2,0),0)</f>
        <v>0</v>
      </c>
      <c r="U105" s="86">
        <f>IFERROR(VLOOKUP(U174,DAY!$A$2:$E$1096,2,0),0)</f>
        <v>0</v>
      </c>
      <c r="V105" s="86">
        <f>IFERROR(VLOOKUP(V174,DAY!$A$2:$E$1096,2,0),0)</f>
        <v>0</v>
      </c>
      <c r="W105" s="86">
        <f>IFERROR(VLOOKUP(W174,DAY!$A$2:$E$1096,2,0),0)</f>
        <v>0</v>
      </c>
      <c r="X105" s="86">
        <f>IFERROR(VLOOKUP(X174,DAY!$A$2:$E$1096,2,0),0)</f>
        <v>0</v>
      </c>
      <c r="Y105" s="86">
        <f>IFERROR(VLOOKUP(Y174,DAY!$A$2:$E$1096,2,0),0)</f>
        <v>0</v>
      </c>
      <c r="Z105" s="86">
        <f>IFERROR(VLOOKUP(Z174,DAY!$A$2:$E$1096,2,0),0)</f>
        <v>0</v>
      </c>
      <c r="AA105" s="86">
        <f>IFERROR(VLOOKUP(AA174,DAY!$A$2:$E$1096,2,0),0)</f>
        <v>0</v>
      </c>
      <c r="AB105" s="86">
        <f>IFERROR(VLOOKUP(AB174,DAY!$A$2:$E$1096,2,0),0)</f>
        <v>0</v>
      </c>
      <c r="AC105" s="86">
        <f>IFERROR(VLOOKUP(AC174,DAY!$A$2:$E$1096,2,0),0)</f>
        <v>0</v>
      </c>
      <c r="AD105" s="86">
        <f>IFERROR(VLOOKUP(AD174,DAY!$A$2:$E$1096,2,0),0)</f>
        <v>0</v>
      </c>
      <c r="AE105" s="333" t="s">
        <v>11</v>
      </c>
      <c r="AF105" s="335" t="s">
        <v>12</v>
      </c>
      <c r="AG105" s="352" t="s">
        <v>84</v>
      </c>
      <c r="AH105" s="337" t="s">
        <v>11</v>
      </c>
      <c r="AI105" s="338" t="s">
        <v>13</v>
      </c>
      <c r="AJ105" s="352" t="s">
        <v>84</v>
      </c>
      <c r="AK105" s="40"/>
      <c r="AM105" s="33"/>
      <c r="AN105" s="33"/>
      <c r="AQ105" s="45">
        <f>IFERROR(VLOOKUP(AQ179,DAY!$A$2:$E$744,7,0),0)</f>
        <v>0</v>
      </c>
    </row>
    <row r="106" spans="1:43" ht="27.75" customHeight="1" outlineLevel="1" x14ac:dyDescent="0.4">
      <c r="A106" s="334"/>
      <c r="B106" s="35" t="s">
        <v>1</v>
      </c>
      <c r="C106" s="87">
        <f>IFERROR(VLOOKUP(C174,DAY!$A$2:$E$1096,3,0),0)</f>
        <v>0</v>
      </c>
      <c r="D106" s="87">
        <f>IFERROR(VLOOKUP(D174,DAY!$A$2:$E$1096,3,0),0)</f>
        <v>0</v>
      </c>
      <c r="E106" s="87">
        <f>IFERROR(VLOOKUP(E174,DAY!$A$2:$E$1096,3,0),0)</f>
        <v>0</v>
      </c>
      <c r="F106" s="87">
        <f>IFERROR(VLOOKUP(F174,DAY!$A$2:$E$1096,3,0),0)</f>
        <v>0</v>
      </c>
      <c r="G106" s="87">
        <f>IFERROR(VLOOKUP(G174,DAY!$A$2:$E$1096,3,0),0)</f>
        <v>0</v>
      </c>
      <c r="H106" s="87">
        <f>IFERROR(VLOOKUP(H174,DAY!$A$2:$E$1096,3,0),0)</f>
        <v>0</v>
      </c>
      <c r="I106" s="87">
        <f>IFERROR(VLOOKUP(I174,DAY!$A$2:$E$1096,3,0),0)</f>
        <v>0</v>
      </c>
      <c r="J106" s="87">
        <f>IFERROR(VLOOKUP(J174,DAY!$A$2:$E$1096,3,0),0)</f>
        <v>0</v>
      </c>
      <c r="K106" s="87">
        <f>IFERROR(VLOOKUP(K174,DAY!$A$2:$E$1096,3,0),0)</f>
        <v>0</v>
      </c>
      <c r="L106" s="87">
        <f>IFERROR(VLOOKUP(L174,DAY!$A$2:$E$1096,3,0),0)</f>
        <v>0</v>
      </c>
      <c r="M106" s="87">
        <f>IFERROR(VLOOKUP(M174,DAY!$A$2:$E$1096,3,0),0)</f>
        <v>0</v>
      </c>
      <c r="N106" s="87">
        <f>IFERROR(VLOOKUP(N174,DAY!$A$2:$E$1096,3,0),0)</f>
        <v>0</v>
      </c>
      <c r="O106" s="87">
        <f>IFERROR(VLOOKUP(O174,DAY!$A$2:$E$1096,3,0),0)</f>
        <v>0</v>
      </c>
      <c r="P106" s="87">
        <f>IFERROR(VLOOKUP(P174,DAY!$A$2:$E$1096,3,0),0)</f>
        <v>0</v>
      </c>
      <c r="Q106" s="87">
        <f>IFERROR(VLOOKUP(Q174,DAY!$A$2:$E$1096,3,0),0)</f>
        <v>0</v>
      </c>
      <c r="R106" s="87">
        <f>IFERROR(VLOOKUP(R174,DAY!$A$2:$E$1096,3,0),0)</f>
        <v>0</v>
      </c>
      <c r="S106" s="87">
        <f>IFERROR(VLOOKUP(S174,DAY!$A$2:$E$1096,3,0),0)</f>
        <v>0</v>
      </c>
      <c r="T106" s="87">
        <f>IFERROR(VLOOKUP(T174,DAY!$A$2:$E$1096,3,0),0)</f>
        <v>0</v>
      </c>
      <c r="U106" s="87">
        <f>IFERROR(VLOOKUP(U174,DAY!$A$2:$E$1096,3,0),0)</f>
        <v>0</v>
      </c>
      <c r="V106" s="87">
        <f>IFERROR(VLOOKUP(V174,DAY!$A$2:$E$1096,3,0),0)</f>
        <v>0</v>
      </c>
      <c r="W106" s="87">
        <f>IFERROR(VLOOKUP(W174,DAY!$A$2:$E$1096,3,0),0)</f>
        <v>0</v>
      </c>
      <c r="X106" s="87">
        <f>IFERROR(VLOOKUP(X174,DAY!$A$2:$E$1096,3,0),0)</f>
        <v>0</v>
      </c>
      <c r="Y106" s="87">
        <f>IFERROR(VLOOKUP(Y174,DAY!$A$2:$E$1096,3,0),0)</f>
        <v>0</v>
      </c>
      <c r="Z106" s="87">
        <f>IFERROR(VLOOKUP(Z174,DAY!$A$2:$E$1096,3,0),0)</f>
        <v>0</v>
      </c>
      <c r="AA106" s="87">
        <f>IFERROR(VLOOKUP(AA174,DAY!$A$2:$E$1096,3,0),0)</f>
        <v>0</v>
      </c>
      <c r="AB106" s="87">
        <f>IFERROR(VLOOKUP(AB174,DAY!$A$2:$E$1096,3,0),0)</f>
        <v>0</v>
      </c>
      <c r="AC106" s="87">
        <f>IFERROR(VLOOKUP(AC174,DAY!$A$2:$E$1096,3,0),0)</f>
        <v>0</v>
      </c>
      <c r="AD106" s="88">
        <f>IFERROR(VLOOKUP(AD174,DAY!$A$2:$E$1096,3,0),0)</f>
        <v>0</v>
      </c>
      <c r="AE106" s="334"/>
      <c r="AF106" s="336"/>
      <c r="AG106" s="352"/>
      <c r="AH106" s="334"/>
      <c r="AI106" s="339"/>
      <c r="AJ106" s="352"/>
      <c r="AM106" s="33"/>
      <c r="AN106" s="33"/>
      <c r="AQ106" s="34">
        <f>IFERROR(VLOOKUP(AQ185,DAY!$A$2:$E$744,2,0),0)</f>
        <v>0</v>
      </c>
    </row>
    <row r="107" spans="1:43" ht="27.75" customHeight="1" outlineLevel="1" x14ac:dyDescent="0.4">
      <c r="A107" s="334"/>
      <c r="B107" s="38" t="s">
        <v>2</v>
      </c>
      <c r="C107" s="89">
        <f>IFERROR(VLOOKUP(C174,DAY!$A$2:$E$1096,4,0),0)</f>
        <v>0</v>
      </c>
      <c r="D107" s="89">
        <f>IFERROR(VLOOKUP(D174,DAY!$A$2:$E$1096,4,0),0)</f>
        <v>0</v>
      </c>
      <c r="E107" s="89">
        <f>IFERROR(VLOOKUP(E174,DAY!$A$2:$E$1096,4,0),0)</f>
        <v>0</v>
      </c>
      <c r="F107" s="89">
        <f>IFERROR(VLOOKUP(F174,DAY!$A$2:$E$1096,4,0),0)</f>
        <v>0</v>
      </c>
      <c r="G107" s="89">
        <f>IFERROR(VLOOKUP(G174,DAY!$A$2:$E$1096,4,0),0)</f>
        <v>0</v>
      </c>
      <c r="H107" s="89">
        <f>IFERROR(VLOOKUP(H174,DAY!$A$2:$E$1096,4,0),0)</f>
        <v>0</v>
      </c>
      <c r="I107" s="89">
        <f>IFERROR(VLOOKUP(I174,DAY!$A$2:$E$1096,4,0),0)</f>
        <v>0</v>
      </c>
      <c r="J107" s="89">
        <f>IFERROR(VLOOKUP(J174,DAY!$A$2:$E$1096,4,0),0)</f>
        <v>0</v>
      </c>
      <c r="K107" s="89">
        <f>IFERROR(VLOOKUP(K174,DAY!$A$2:$E$1096,4,0),0)</f>
        <v>0</v>
      </c>
      <c r="L107" s="89">
        <f>IFERROR(VLOOKUP(L174,DAY!$A$2:$E$1096,4,0),0)</f>
        <v>0</v>
      </c>
      <c r="M107" s="89">
        <f>IFERROR(VLOOKUP(M174,DAY!$A$2:$E$1096,4,0),0)</f>
        <v>0</v>
      </c>
      <c r="N107" s="89">
        <f>IFERROR(VLOOKUP(N174,DAY!$A$2:$E$1096,4,0),0)</f>
        <v>0</v>
      </c>
      <c r="O107" s="89">
        <f>IFERROR(VLOOKUP(O174,DAY!$A$2:$E$1096,4,0),0)</f>
        <v>0</v>
      </c>
      <c r="P107" s="89">
        <f>IFERROR(VLOOKUP(P174,DAY!$A$2:$E$1096,4,0),0)</f>
        <v>0</v>
      </c>
      <c r="Q107" s="89">
        <f>IFERROR(VLOOKUP(Q174,DAY!$A$2:$E$1096,4,0),0)</f>
        <v>0</v>
      </c>
      <c r="R107" s="89">
        <f>IFERROR(VLOOKUP(R174,DAY!$A$2:$E$1096,4,0),0)</f>
        <v>0</v>
      </c>
      <c r="S107" s="89">
        <f>IFERROR(VLOOKUP(S174,DAY!$A$2:$E$1096,4,0),0)</f>
        <v>0</v>
      </c>
      <c r="T107" s="89">
        <f>IFERROR(VLOOKUP(T174,DAY!$A$2:$E$1096,4,0),0)</f>
        <v>0</v>
      </c>
      <c r="U107" s="89">
        <f>IFERROR(VLOOKUP(U174,DAY!$A$2:$E$1096,4,0),0)</f>
        <v>0</v>
      </c>
      <c r="V107" s="89">
        <f>IFERROR(VLOOKUP(V174,DAY!$A$2:$E$1096,4,0),0)</f>
        <v>0</v>
      </c>
      <c r="W107" s="89">
        <f>IFERROR(VLOOKUP(W174,DAY!$A$2:$E$1096,4,0),0)</f>
        <v>0</v>
      </c>
      <c r="X107" s="89">
        <f>IFERROR(VLOOKUP(X174,DAY!$A$2:$E$1096,4,0),0)</f>
        <v>0</v>
      </c>
      <c r="Y107" s="89">
        <f>IFERROR(VLOOKUP(Y174,DAY!$A$2:$E$1096,4,0),0)</f>
        <v>0</v>
      </c>
      <c r="Z107" s="89">
        <f>IFERROR(VLOOKUP(Z174,DAY!$A$2:$E$1096,4,0),0)</f>
        <v>0</v>
      </c>
      <c r="AA107" s="89">
        <f>IFERROR(VLOOKUP(AA174,DAY!$A$2:$E$1096,4,0),0)</f>
        <v>0</v>
      </c>
      <c r="AB107" s="89">
        <f>IFERROR(VLOOKUP(AB174,DAY!$A$2:$E$1096,4,0),0)</f>
        <v>0</v>
      </c>
      <c r="AC107" s="89">
        <f>IFERROR(VLOOKUP(AC174,DAY!$A$2:$E$1096,4,0),0)</f>
        <v>0</v>
      </c>
      <c r="AD107" s="89">
        <f>IFERROR(VLOOKUP(AD174,DAY!$A$2:$E$1096,4,0),0)</f>
        <v>0</v>
      </c>
      <c r="AE107" s="334"/>
      <c r="AF107" s="336"/>
      <c r="AG107" s="352"/>
      <c r="AH107" s="334"/>
      <c r="AI107" s="339"/>
      <c r="AJ107" s="352"/>
      <c r="AM107" s="33"/>
      <c r="AN107" s="33"/>
      <c r="AQ107" s="37">
        <f>IFERROR(VLOOKUP(AQ185,DAY!$A$2:$E$744,3,0),0)</f>
        <v>0</v>
      </c>
    </row>
    <row r="108" spans="1:43" ht="89.25" customHeight="1" outlineLevel="1" x14ac:dyDescent="0.4">
      <c r="A108" s="334"/>
      <c r="B108" s="39" t="s">
        <v>3</v>
      </c>
      <c r="C108" s="90">
        <f>IFERROR(VLOOKUP(C174,DAY!$A$2:$E$1096,5,0),0)</f>
        <v>0</v>
      </c>
      <c r="D108" s="90">
        <f>IFERROR(VLOOKUP(D174,DAY!$A$2:$E$1096,5,0),0)</f>
        <v>0</v>
      </c>
      <c r="E108" s="90">
        <f>IFERROR(VLOOKUP(E174,DAY!$A$2:$E$1096,5,0),0)</f>
        <v>0</v>
      </c>
      <c r="F108" s="90">
        <f>IFERROR(VLOOKUP(F174,DAY!$A$2:$E$1096,5,0),0)</f>
        <v>0</v>
      </c>
      <c r="G108" s="90">
        <f>IFERROR(VLOOKUP(G174,DAY!$A$2:$E$1096,5,0),0)</f>
        <v>0</v>
      </c>
      <c r="H108" s="90">
        <f>IFERROR(VLOOKUP(H174,DAY!$A$2:$E$1096,5,0),0)</f>
        <v>0</v>
      </c>
      <c r="I108" s="90">
        <f>IFERROR(VLOOKUP(I174,DAY!$A$2:$E$1096,5,0),0)</f>
        <v>0</v>
      </c>
      <c r="J108" s="90">
        <f>IFERROR(VLOOKUP(J174,DAY!$A$2:$E$1096,5,0),0)</f>
        <v>0</v>
      </c>
      <c r="K108" s="90">
        <f>IFERROR(VLOOKUP(K174,DAY!$A$2:$E$1096,5,0),0)</f>
        <v>0</v>
      </c>
      <c r="L108" s="90">
        <f>IFERROR(VLOOKUP(L174,DAY!$A$2:$E$1096,5,0),0)</f>
        <v>0</v>
      </c>
      <c r="M108" s="90">
        <f>IFERROR(VLOOKUP(M174,DAY!$A$2:$E$1096,5,0),0)</f>
        <v>0</v>
      </c>
      <c r="N108" s="90">
        <f>IFERROR(VLOOKUP(N174,DAY!$A$2:$E$1096,5,0),0)</f>
        <v>0</v>
      </c>
      <c r="O108" s="90">
        <f>IFERROR(VLOOKUP(O174,DAY!$A$2:$E$1096,5,0),0)</f>
        <v>0</v>
      </c>
      <c r="P108" s="90">
        <f>IFERROR(VLOOKUP(P174,DAY!$A$2:$E$1096,5,0),0)</f>
        <v>0</v>
      </c>
      <c r="Q108" s="90">
        <f>IFERROR(VLOOKUP(Q174,DAY!$A$2:$E$1096,5,0),0)</f>
        <v>0</v>
      </c>
      <c r="R108" s="90">
        <f>IFERROR(VLOOKUP(R174,DAY!$A$2:$E$1096,5,0),0)</f>
        <v>0</v>
      </c>
      <c r="S108" s="90">
        <f>IFERROR(VLOOKUP(S174,DAY!$A$2:$E$1096,5,0),0)</f>
        <v>0</v>
      </c>
      <c r="T108" s="90">
        <f>IFERROR(VLOOKUP(T174,DAY!$A$2:$E$1096,5,0),0)</f>
        <v>0</v>
      </c>
      <c r="U108" s="90">
        <f>IFERROR(VLOOKUP(U174,DAY!$A$2:$E$1096,5,0),0)</f>
        <v>0</v>
      </c>
      <c r="V108" s="90">
        <f>IFERROR(VLOOKUP(V174,DAY!$A$2:$E$1096,5,0),0)</f>
        <v>0</v>
      </c>
      <c r="W108" s="90">
        <f>IFERROR(VLOOKUP(W174,DAY!$A$2:$E$1096,5,0),0)</f>
        <v>0</v>
      </c>
      <c r="X108" s="90">
        <f>IFERROR(VLOOKUP(X174,DAY!$A$2:$E$1096,5,0),0)</f>
        <v>0</v>
      </c>
      <c r="Y108" s="90">
        <f>IFERROR(VLOOKUP(Y174,DAY!$A$2:$E$1096,5,0),0)</f>
        <v>0</v>
      </c>
      <c r="Z108" s="90">
        <f>IFERROR(VLOOKUP(Z174,DAY!$A$2:$E$1096,5,0),0)</f>
        <v>0</v>
      </c>
      <c r="AA108" s="90">
        <f>IFERROR(VLOOKUP(AA174,DAY!$A$2:$E$1096,5,0),0)</f>
        <v>0</v>
      </c>
      <c r="AB108" s="90">
        <f>IFERROR(VLOOKUP(AB174,DAY!$A$2:$E$1096,5,0),0)</f>
        <v>0</v>
      </c>
      <c r="AC108" s="90">
        <f>IFERROR(VLOOKUP(AC174,DAY!$A$2:$E$1096,5,0),0)</f>
        <v>0</v>
      </c>
      <c r="AD108" s="90">
        <f>IFERROR(VLOOKUP(AD174,DAY!$A$2:$E$1096,5,0),0)</f>
        <v>0</v>
      </c>
      <c r="AE108" s="334"/>
      <c r="AF108" s="336"/>
      <c r="AG108" s="353"/>
      <c r="AH108" s="334"/>
      <c r="AI108" s="339"/>
      <c r="AJ108" s="353"/>
      <c r="AM108" s="41"/>
      <c r="AN108" s="41"/>
      <c r="AQ108" s="37">
        <f>IFERROR(VLOOKUP(AQ185,DAY!$A$2:$E$744,4,0),0)</f>
        <v>0</v>
      </c>
    </row>
    <row r="109" spans="1:43" ht="27.75" customHeight="1" outlineLevel="1" x14ac:dyDescent="0.4">
      <c r="A109" s="334"/>
      <c r="B109" s="37" t="s">
        <v>4</v>
      </c>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44">
        <f>IF(COUNT(C109:AD109)=0,+(COUNTIF(C109:AD109,"作業"))+(COUNTIF(C109:AD109,"休日")),"")</f>
        <v>0</v>
      </c>
      <c r="AF109" s="98">
        <f>IF(+COUNT(C109:AD109)=0,(COUNTIF(C109:AD109,"休日")),"")</f>
        <v>0</v>
      </c>
      <c r="AG109" s="354">
        <f>IFERROR(IF(AND(AE109&lt;=6,AE109&gt;=1),$F$149,IF(AM110&gt;0.284,$F$147,$F$148)),0)</f>
        <v>0</v>
      </c>
      <c r="AH109" s="44">
        <f>IF(COUNT(C110:AD110)=0,+(COUNTIF(C110:AD110,"作業"))+(COUNTIF(C110:AD110,"休日")),"")</f>
        <v>0</v>
      </c>
      <c r="AI109" s="61">
        <f>IF(COUNT(C110:AD110)=0,(COUNTIF(C110:AD110,"休日")),"")</f>
        <v>0</v>
      </c>
      <c r="AJ109" s="354">
        <f>IFERROR(IF(AND(AH109&lt;=6,AH109&gt;=1),$F$149,IF(AN110&gt;0.284,$F$145,$F$146)),0)</f>
        <v>0</v>
      </c>
      <c r="AL109" s="40"/>
      <c r="AM109" s="33"/>
      <c r="AN109" s="33"/>
      <c r="AQ109" s="39">
        <f>IFERROR(VLOOKUP(AQ185,DAY!$A$2:$E$744,5,0),0)</f>
        <v>0</v>
      </c>
    </row>
    <row r="110" spans="1:43" ht="27.75" customHeight="1" outlineLevel="1" thickBot="1" x14ac:dyDescent="0.45">
      <c r="A110" s="363"/>
      <c r="B110" s="27" t="s">
        <v>5</v>
      </c>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330">
        <f>IFERROR(AM110,0)</f>
        <v>0</v>
      </c>
      <c r="AF110" s="331"/>
      <c r="AG110" s="355"/>
      <c r="AH110" s="330">
        <f>IFERROR(AN110,0)</f>
        <v>0</v>
      </c>
      <c r="AI110" s="332"/>
      <c r="AJ110" s="355"/>
      <c r="AM110" s="46" t="e">
        <f>ROUND(AF109/AE109,3)</f>
        <v>#DIV/0!</v>
      </c>
      <c r="AN110" s="47" t="e">
        <f>ROUND(AI109/AH109,3)</f>
        <v>#DIV/0!</v>
      </c>
      <c r="AQ110" s="43">
        <f>IFERROR(VLOOKUP(AQ185,DAY!$A$2:$E$744,6,0),0)</f>
        <v>0</v>
      </c>
    </row>
    <row r="111" spans="1:43" ht="27.75" customHeight="1" outlineLevel="1" thickBot="1" x14ac:dyDescent="0.45">
      <c r="A111" s="337" t="s">
        <v>78</v>
      </c>
      <c r="B111" s="32" t="s">
        <v>0</v>
      </c>
      <c r="C111" s="86">
        <f>IFERROR(VLOOKUP(C175,DAY!$A$2:$E$1096,2,0),0)</f>
        <v>0</v>
      </c>
      <c r="D111" s="86">
        <f>IFERROR(VLOOKUP(D175,DAY!$A$2:$E$1096,2,0),0)</f>
        <v>0</v>
      </c>
      <c r="E111" s="86">
        <f>IFERROR(VLOOKUP(E175,DAY!$A$2:$E$1096,2,0),0)</f>
        <v>0</v>
      </c>
      <c r="F111" s="86">
        <f>IFERROR(VLOOKUP(F175,DAY!$A$2:$E$1096,2,0),0)</f>
        <v>0</v>
      </c>
      <c r="G111" s="86">
        <f>IFERROR(VLOOKUP(G175,DAY!$A$2:$E$1096,2,0),0)</f>
        <v>0</v>
      </c>
      <c r="H111" s="86">
        <f>IFERROR(VLOOKUP(H175,DAY!$A$2:$E$1096,2,0),0)</f>
        <v>0</v>
      </c>
      <c r="I111" s="86">
        <f>IFERROR(VLOOKUP(I175,DAY!$A$2:$E$1096,2,0),0)</f>
        <v>0</v>
      </c>
      <c r="J111" s="86">
        <f>IFERROR(VLOOKUP(J175,DAY!$A$2:$E$1096,2,0),0)</f>
        <v>0</v>
      </c>
      <c r="K111" s="86">
        <f>IFERROR(VLOOKUP(K175,DAY!$A$2:$E$1096,2,0),0)</f>
        <v>0</v>
      </c>
      <c r="L111" s="86">
        <f>IFERROR(VLOOKUP(L175,DAY!$A$2:$E$1096,2,0),0)</f>
        <v>0</v>
      </c>
      <c r="M111" s="86">
        <f>IFERROR(VLOOKUP(M175,DAY!$A$2:$E$1096,2,0),0)</f>
        <v>0</v>
      </c>
      <c r="N111" s="86">
        <f>IFERROR(VLOOKUP(N175,DAY!$A$2:$E$1096,2,0),0)</f>
        <v>0</v>
      </c>
      <c r="O111" s="86">
        <f>IFERROR(VLOOKUP(O175,DAY!$A$2:$E$1096,2,0),0)</f>
        <v>0</v>
      </c>
      <c r="P111" s="86">
        <f>IFERROR(VLOOKUP(P175,DAY!$A$2:$E$1096,2,0),0)</f>
        <v>0</v>
      </c>
      <c r="Q111" s="86">
        <f>IFERROR(VLOOKUP(Q175,DAY!$A$2:$E$1096,2,0),0)</f>
        <v>0</v>
      </c>
      <c r="R111" s="86">
        <f>IFERROR(VLOOKUP(R175,DAY!$A$2:$E$1096,2,0),0)</f>
        <v>0</v>
      </c>
      <c r="S111" s="86">
        <f>IFERROR(VLOOKUP(S175,DAY!$A$2:$E$1096,2,0),0)</f>
        <v>0</v>
      </c>
      <c r="T111" s="86">
        <f>IFERROR(VLOOKUP(T175,DAY!$A$2:$E$1096,2,0),0)</f>
        <v>0</v>
      </c>
      <c r="U111" s="86">
        <f>IFERROR(VLOOKUP(U175,DAY!$A$2:$E$1096,2,0),0)</f>
        <v>0</v>
      </c>
      <c r="V111" s="86">
        <f>IFERROR(VLOOKUP(V175,DAY!$A$2:$E$1096,2,0),0)</f>
        <v>0</v>
      </c>
      <c r="W111" s="86">
        <f>IFERROR(VLOOKUP(W175,DAY!$A$2:$E$1096,2,0),0)</f>
        <v>0</v>
      </c>
      <c r="X111" s="86">
        <f>IFERROR(VLOOKUP(X175,DAY!$A$2:$E$1096,2,0),0)</f>
        <v>0</v>
      </c>
      <c r="Y111" s="86">
        <f>IFERROR(VLOOKUP(Y175,DAY!$A$2:$E$1096,2,0),0)</f>
        <v>0</v>
      </c>
      <c r="Z111" s="86">
        <f>IFERROR(VLOOKUP(Z175,DAY!$A$2:$E$1096,2,0),0)</f>
        <v>0</v>
      </c>
      <c r="AA111" s="86">
        <f>IFERROR(VLOOKUP(AA175,DAY!$A$2:$E$1096,2,0),0)</f>
        <v>0</v>
      </c>
      <c r="AB111" s="86">
        <f>IFERROR(VLOOKUP(AB175,DAY!$A$2:$E$1096,2,0),0)</f>
        <v>0</v>
      </c>
      <c r="AC111" s="86">
        <f>IFERROR(VLOOKUP(AC175,DAY!$A$2:$E$1096,2,0),0)</f>
        <v>0</v>
      </c>
      <c r="AD111" s="86">
        <f>IFERROR(VLOOKUP(AD175,DAY!$A$2:$E$1096,2,0),0)</f>
        <v>0</v>
      </c>
      <c r="AE111" s="333" t="s">
        <v>11</v>
      </c>
      <c r="AF111" s="335" t="s">
        <v>12</v>
      </c>
      <c r="AG111" s="352" t="s">
        <v>84</v>
      </c>
      <c r="AH111" s="337" t="s">
        <v>11</v>
      </c>
      <c r="AI111" s="338" t="s">
        <v>13</v>
      </c>
      <c r="AJ111" s="352" t="s">
        <v>84</v>
      </c>
      <c r="AK111" s="40"/>
      <c r="AM111" s="33"/>
      <c r="AN111" s="33"/>
      <c r="AQ111" s="45">
        <f>IFERROR(VLOOKUP(AQ185,DAY!$A$2:$E$744,7,0),0)</f>
        <v>0</v>
      </c>
    </row>
    <row r="112" spans="1:43" ht="27.75" customHeight="1" outlineLevel="1" x14ac:dyDescent="0.4">
      <c r="A112" s="334"/>
      <c r="B112" s="35" t="s">
        <v>1</v>
      </c>
      <c r="C112" s="87">
        <f>IFERROR(VLOOKUP(C175,DAY!$A$2:$E$1096,3,0),0)</f>
        <v>0</v>
      </c>
      <c r="D112" s="87">
        <f>IFERROR(VLOOKUP(D175,DAY!$A$2:$E$1096,3,0),0)</f>
        <v>0</v>
      </c>
      <c r="E112" s="87">
        <f>IFERROR(VLOOKUP(E175,DAY!$A$2:$E$1096,3,0),0)</f>
        <v>0</v>
      </c>
      <c r="F112" s="87">
        <f>IFERROR(VLOOKUP(F175,DAY!$A$2:$E$1096,3,0),0)</f>
        <v>0</v>
      </c>
      <c r="G112" s="87">
        <f>IFERROR(VLOOKUP(G175,DAY!$A$2:$E$1096,3,0),0)</f>
        <v>0</v>
      </c>
      <c r="H112" s="87">
        <f>IFERROR(VLOOKUP(H175,DAY!$A$2:$E$1096,3,0),0)</f>
        <v>0</v>
      </c>
      <c r="I112" s="87">
        <f>IFERROR(VLOOKUP(I175,DAY!$A$2:$E$1096,3,0),0)</f>
        <v>0</v>
      </c>
      <c r="J112" s="87">
        <f>IFERROR(VLOOKUP(J175,DAY!$A$2:$E$1096,3,0),0)</f>
        <v>0</v>
      </c>
      <c r="K112" s="87">
        <f>IFERROR(VLOOKUP(K175,DAY!$A$2:$E$1096,3,0),0)</f>
        <v>0</v>
      </c>
      <c r="L112" s="87">
        <f>IFERROR(VLOOKUP(L175,DAY!$A$2:$E$1096,3,0),0)</f>
        <v>0</v>
      </c>
      <c r="M112" s="87">
        <f>IFERROR(VLOOKUP(M175,DAY!$A$2:$E$1096,3,0),0)</f>
        <v>0</v>
      </c>
      <c r="N112" s="87">
        <f>IFERROR(VLOOKUP(N175,DAY!$A$2:$E$1096,3,0),0)</f>
        <v>0</v>
      </c>
      <c r="O112" s="87">
        <f>IFERROR(VLOOKUP(O175,DAY!$A$2:$E$1096,3,0),0)</f>
        <v>0</v>
      </c>
      <c r="P112" s="87">
        <f>IFERROR(VLOOKUP(P175,DAY!$A$2:$E$1096,3,0),0)</f>
        <v>0</v>
      </c>
      <c r="Q112" s="87">
        <f>IFERROR(VLOOKUP(Q175,DAY!$A$2:$E$1096,3,0),0)</f>
        <v>0</v>
      </c>
      <c r="R112" s="87">
        <f>IFERROR(VLOOKUP(R175,DAY!$A$2:$E$1096,3,0),0)</f>
        <v>0</v>
      </c>
      <c r="S112" s="87">
        <f>IFERROR(VLOOKUP(S175,DAY!$A$2:$E$1096,3,0),0)</f>
        <v>0</v>
      </c>
      <c r="T112" s="87">
        <f>IFERROR(VLOOKUP(T175,DAY!$A$2:$E$1096,3,0),0)</f>
        <v>0</v>
      </c>
      <c r="U112" s="87">
        <f>IFERROR(VLOOKUP(U175,DAY!$A$2:$E$1096,3,0),0)</f>
        <v>0</v>
      </c>
      <c r="V112" s="87">
        <f>IFERROR(VLOOKUP(V175,DAY!$A$2:$E$1096,3,0),0)</f>
        <v>0</v>
      </c>
      <c r="W112" s="87">
        <f>IFERROR(VLOOKUP(W175,DAY!$A$2:$E$1096,3,0),0)</f>
        <v>0</v>
      </c>
      <c r="X112" s="87">
        <f>IFERROR(VLOOKUP(X175,DAY!$A$2:$E$1096,3,0),0)</f>
        <v>0</v>
      </c>
      <c r="Y112" s="87">
        <f>IFERROR(VLOOKUP(Y175,DAY!$A$2:$E$1096,3,0),0)</f>
        <v>0</v>
      </c>
      <c r="Z112" s="87">
        <f>IFERROR(VLOOKUP(Z175,DAY!$A$2:$E$1096,3,0),0)</f>
        <v>0</v>
      </c>
      <c r="AA112" s="87">
        <f>IFERROR(VLOOKUP(AA175,DAY!$A$2:$E$1096,3,0),0)</f>
        <v>0</v>
      </c>
      <c r="AB112" s="87">
        <f>IFERROR(VLOOKUP(AB175,DAY!$A$2:$E$1096,3,0),0)</f>
        <v>0</v>
      </c>
      <c r="AC112" s="87">
        <f>IFERROR(VLOOKUP(AC175,DAY!$A$2:$E$1096,3,0),0)</f>
        <v>0</v>
      </c>
      <c r="AD112" s="88">
        <f>IFERROR(VLOOKUP(AD175,DAY!$A$2:$E$1096,3,0),0)</f>
        <v>0</v>
      </c>
      <c r="AE112" s="334"/>
      <c r="AF112" s="336"/>
      <c r="AG112" s="352"/>
      <c r="AH112" s="334"/>
      <c r="AI112" s="339"/>
      <c r="AJ112" s="352"/>
      <c r="AM112" s="33"/>
      <c r="AN112" s="33"/>
      <c r="AQ112" s="34">
        <f>IFERROR(VLOOKUP(AQ191,DAY!$A$2:$E$744,2,0),0)</f>
        <v>0</v>
      </c>
    </row>
    <row r="113" spans="1:43" ht="27.75" customHeight="1" outlineLevel="1" x14ac:dyDescent="0.4">
      <c r="A113" s="334"/>
      <c r="B113" s="38" t="s">
        <v>2</v>
      </c>
      <c r="C113" s="89">
        <f>IFERROR(VLOOKUP(C175,DAY!$A$2:$E$1096,4,0),0)</f>
        <v>0</v>
      </c>
      <c r="D113" s="89">
        <f>IFERROR(VLOOKUP(D175,DAY!$A$2:$E$1096,4,0),0)</f>
        <v>0</v>
      </c>
      <c r="E113" s="89">
        <f>IFERROR(VLOOKUP(E175,DAY!$A$2:$E$1096,4,0),0)</f>
        <v>0</v>
      </c>
      <c r="F113" s="89">
        <f>IFERROR(VLOOKUP(F175,DAY!$A$2:$E$1096,4,0),0)</f>
        <v>0</v>
      </c>
      <c r="G113" s="89">
        <f>IFERROR(VLOOKUP(G175,DAY!$A$2:$E$1096,4,0),0)</f>
        <v>0</v>
      </c>
      <c r="H113" s="89">
        <f>IFERROR(VLOOKUP(H175,DAY!$A$2:$E$1096,4,0),0)</f>
        <v>0</v>
      </c>
      <c r="I113" s="89">
        <f>IFERROR(VLOOKUP(I175,DAY!$A$2:$E$1096,4,0),0)</f>
        <v>0</v>
      </c>
      <c r="J113" s="89">
        <f>IFERROR(VLOOKUP(J175,DAY!$A$2:$E$1096,4,0),0)</f>
        <v>0</v>
      </c>
      <c r="K113" s="89">
        <f>IFERROR(VLOOKUP(K175,DAY!$A$2:$E$1096,4,0),0)</f>
        <v>0</v>
      </c>
      <c r="L113" s="89">
        <f>IFERROR(VLOOKUP(L175,DAY!$A$2:$E$1096,4,0),0)</f>
        <v>0</v>
      </c>
      <c r="M113" s="89">
        <f>IFERROR(VLOOKUP(M175,DAY!$A$2:$E$1096,4,0),0)</f>
        <v>0</v>
      </c>
      <c r="N113" s="89">
        <f>IFERROR(VLOOKUP(N175,DAY!$A$2:$E$1096,4,0),0)</f>
        <v>0</v>
      </c>
      <c r="O113" s="89">
        <f>IFERROR(VLOOKUP(O175,DAY!$A$2:$E$1096,4,0),0)</f>
        <v>0</v>
      </c>
      <c r="P113" s="89">
        <f>IFERROR(VLOOKUP(P175,DAY!$A$2:$E$1096,4,0),0)</f>
        <v>0</v>
      </c>
      <c r="Q113" s="89">
        <f>IFERROR(VLOOKUP(Q175,DAY!$A$2:$E$1096,4,0),0)</f>
        <v>0</v>
      </c>
      <c r="R113" s="89">
        <f>IFERROR(VLOOKUP(R175,DAY!$A$2:$E$1096,4,0),0)</f>
        <v>0</v>
      </c>
      <c r="S113" s="89">
        <f>IFERROR(VLOOKUP(S175,DAY!$A$2:$E$1096,4,0),0)</f>
        <v>0</v>
      </c>
      <c r="T113" s="89">
        <f>IFERROR(VLOOKUP(T175,DAY!$A$2:$E$1096,4,0),0)</f>
        <v>0</v>
      </c>
      <c r="U113" s="89">
        <f>IFERROR(VLOOKUP(U175,DAY!$A$2:$E$1096,4,0),0)</f>
        <v>0</v>
      </c>
      <c r="V113" s="89">
        <f>IFERROR(VLOOKUP(V175,DAY!$A$2:$E$1096,4,0),0)</f>
        <v>0</v>
      </c>
      <c r="W113" s="89">
        <f>IFERROR(VLOOKUP(W175,DAY!$A$2:$E$1096,4,0),0)</f>
        <v>0</v>
      </c>
      <c r="X113" s="89">
        <f>IFERROR(VLOOKUP(X175,DAY!$A$2:$E$1096,4,0),0)</f>
        <v>0</v>
      </c>
      <c r="Y113" s="89">
        <f>IFERROR(VLOOKUP(Y175,DAY!$A$2:$E$1096,4,0),0)</f>
        <v>0</v>
      </c>
      <c r="Z113" s="89">
        <f>IFERROR(VLOOKUP(Z175,DAY!$A$2:$E$1096,4,0),0)</f>
        <v>0</v>
      </c>
      <c r="AA113" s="89">
        <f>IFERROR(VLOOKUP(AA175,DAY!$A$2:$E$1096,4,0),0)</f>
        <v>0</v>
      </c>
      <c r="AB113" s="89">
        <f>IFERROR(VLOOKUP(AB175,DAY!$A$2:$E$1096,4,0),0)</f>
        <v>0</v>
      </c>
      <c r="AC113" s="89">
        <f>IFERROR(VLOOKUP(AC175,DAY!$A$2:$E$1096,4,0),0)</f>
        <v>0</v>
      </c>
      <c r="AD113" s="89">
        <f>IFERROR(VLOOKUP(AD175,DAY!$A$2:$E$1096,4,0),0)</f>
        <v>0</v>
      </c>
      <c r="AE113" s="334"/>
      <c r="AF113" s="336"/>
      <c r="AG113" s="352"/>
      <c r="AH113" s="334"/>
      <c r="AI113" s="339"/>
      <c r="AJ113" s="352"/>
      <c r="AM113" s="33"/>
      <c r="AN113" s="33"/>
      <c r="AQ113" s="37">
        <f>IFERROR(VLOOKUP(AQ191,DAY!$A$2:$E$744,3,0),0)</f>
        <v>0</v>
      </c>
    </row>
    <row r="114" spans="1:43" ht="89.25" customHeight="1" x14ac:dyDescent="0.4">
      <c r="A114" s="334"/>
      <c r="B114" s="39" t="s">
        <v>3</v>
      </c>
      <c r="C114" s="90">
        <f>IFERROR(VLOOKUP(C175,DAY!$A$2:$E$1096,5,0),0)</f>
        <v>0</v>
      </c>
      <c r="D114" s="90">
        <f>IFERROR(VLOOKUP(D175,DAY!$A$2:$E$1096,5,0),0)</f>
        <v>0</v>
      </c>
      <c r="E114" s="90">
        <f>IFERROR(VLOOKUP(E175,DAY!$A$2:$E$1096,5,0),0)</f>
        <v>0</v>
      </c>
      <c r="F114" s="90">
        <f>IFERROR(VLOOKUP(F175,DAY!$A$2:$E$1096,5,0),0)</f>
        <v>0</v>
      </c>
      <c r="G114" s="90">
        <f>IFERROR(VLOOKUP(G175,DAY!$A$2:$E$1096,5,0),0)</f>
        <v>0</v>
      </c>
      <c r="H114" s="90">
        <f>IFERROR(VLOOKUP(H175,DAY!$A$2:$E$1096,5,0),0)</f>
        <v>0</v>
      </c>
      <c r="I114" s="90">
        <f>IFERROR(VLOOKUP(I175,DAY!$A$2:$E$1096,5,0),0)</f>
        <v>0</v>
      </c>
      <c r="J114" s="90">
        <f>IFERROR(VLOOKUP(J175,DAY!$A$2:$E$1096,5,0),0)</f>
        <v>0</v>
      </c>
      <c r="K114" s="90">
        <f>IFERROR(VLOOKUP(K175,DAY!$A$2:$E$1096,5,0),0)</f>
        <v>0</v>
      </c>
      <c r="L114" s="90">
        <f>IFERROR(VLOOKUP(L175,DAY!$A$2:$E$1096,5,0),0)</f>
        <v>0</v>
      </c>
      <c r="M114" s="90">
        <f>IFERROR(VLOOKUP(M175,DAY!$A$2:$E$1096,5,0),0)</f>
        <v>0</v>
      </c>
      <c r="N114" s="90">
        <f>IFERROR(VLOOKUP(N175,DAY!$A$2:$E$1096,5,0),0)</f>
        <v>0</v>
      </c>
      <c r="O114" s="90">
        <f>IFERROR(VLOOKUP(O175,DAY!$A$2:$E$1096,5,0),0)</f>
        <v>0</v>
      </c>
      <c r="P114" s="90">
        <f>IFERROR(VLOOKUP(P175,DAY!$A$2:$E$1096,5,0),0)</f>
        <v>0</v>
      </c>
      <c r="Q114" s="90">
        <f>IFERROR(VLOOKUP(Q175,DAY!$A$2:$E$1096,5,0),0)</f>
        <v>0</v>
      </c>
      <c r="R114" s="90">
        <f>IFERROR(VLOOKUP(R175,DAY!$A$2:$E$1096,5,0),0)</f>
        <v>0</v>
      </c>
      <c r="S114" s="90">
        <f>IFERROR(VLOOKUP(S175,DAY!$A$2:$E$1096,5,0),0)</f>
        <v>0</v>
      </c>
      <c r="T114" s="90">
        <f>IFERROR(VLOOKUP(T175,DAY!$A$2:$E$1096,5,0),0)</f>
        <v>0</v>
      </c>
      <c r="U114" s="90">
        <f>IFERROR(VLOOKUP(U175,DAY!$A$2:$E$1096,5,0),0)</f>
        <v>0</v>
      </c>
      <c r="V114" s="90">
        <f>IFERROR(VLOOKUP(V175,DAY!$A$2:$E$1096,5,0),0)</f>
        <v>0</v>
      </c>
      <c r="W114" s="90">
        <f>IFERROR(VLOOKUP(W175,DAY!$A$2:$E$1096,5,0),0)</f>
        <v>0</v>
      </c>
      <c r="X114" s="90">
        <f>IFERROR(VLOOKUP(X175,DAY!$A$2:$E$1096,5,0),0)</f>
        <v>0</v>
      </c>
      <c r="Y114" s="90">
        <f>IFERROR(VLOOKUP(Y175,DAY!$A$2:$E$1096,5,0),0)</f>
        <v>0</v>
      </c>
      <c r="Z114" s="90">
        <f>IFERROR(VLOOKUP(Z175,DAY!$A$2:$E$1096,5,0),0)</f>
        <v>0</v>
      </c>
      <c r="AA114" s="90">
        <f>IFERROR(VLOOKUP(AA175,DAY!$A$2:$E$1096,5,0),0)</f>
        <v>0</v>
      </c>
      <c r="AB114" s="90">
        <f>IFERROR(VLOOKUP(AB175,DAY!$A$2:$E$1096,5,0),0)</f>
        <v>0</v>
      </c>
      <c r="AC114" s="90">
        <f>IFERROR(VLOOKUP(AC175,DAY!$A$2:$E$1096,5,0),0)</f>
        <v>0</v>
      </c>
      <c r="AD114" s="90">
        <f>IFERROR(VLOOKUP(AD175,DAY!$A$2:$E$1096,5,0),0)</f>
        <v>0</v>
      </c>
      <c r="AE114" s="334"/>
      <c r="AF114" s="336"/>
      <c r="AG114" s="353"/>
      <c r="AH114" s="334"/>
      <c r="AI114" s="339"/>
      <c r="AJ114" s="353"/>
      <c r="AM114" s="41"/>
      <c r="AN114" s="41"/>
      <c r="AQ114" s="37">
        <f>IFERROR(VLOOKUP(AQ191,DAY!$A$2:$E$744,4,0),0)</f>
        <v>0</v>
      </c>
    </row>
    <row r="115" spans="1:43" ht="27.75" customHeight="1" x14ac:dyDescent="0.4">
      <c r="A115" s="334"/>
      <c r="B115" s="37" t="s">
        <v>4</v>
      </c>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44">
        <f>IF(COUNT(C115:AD115)=0,+(COUNTIF(C115:AD115,"作業"))+(COUNTIF(C115:AD115,"休日")),"")</f>
        <v>0</v>
      </c>
      <c r="AF115" s="98">
        <f>IF(+COUNT(C115:AD115)=0,(COUNTIF(C115:AD115,"休日")),"")</f>
        <v>0</v>
      </c>
      <c r="AG115" s="354">
        <f>IFERROR(IF(AND(AE115&lt;=6,AE115&gt;=1),$F$149,IF(AM116&gt;0.284,$F$147,$F$148)),0)</f>
        <v>0</v>
      </c>
      <c r="AH115" s="44">
        <f>IF(COUNT(C116:AD116)=0,+(COUNTIF(C116:AD116,"作業"))+(COUNTIF(C116:AD116,"休日")),"")</f>
        <v>0</v>
      </c>
      <c r="AI115" s="61">
        <f>IF(COUNT(C116:AD116)=0,(COUNTIF(C116:AD116,"休日")),"")</f>
        <v>0</v>
      </c>
      <c r="AJ115" s="354">
        <f>IFERROR(IF(AND(AH115&lt;=6,AH115&gt;=1),$F$149,IF(AN116&gt;0.284,$F$145,$F$146)),0)</f>
        <v>0</v>
      </c>
      <c r="AL115" s="40"/>
      <c r="AM115" s="33"/>
      <c r="AN115" s="33"/>
      <c r="AQ115" s="39">
        <f>IFERROR(VLOOKUP(AQ191,DAY!$A$2:$E$744,5,0),0)</f>
        <v>0</v>
      </c>
    </row>
    <row r="116" spans="1:43" ht="27.75" customHeight="1" thickBot="1" x14ac:dyDescent="0.45">
      <c r="A116" s="363"/>
      <c r="B116" s="27" t="s">
        <v>5</v>
      </c>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330">
        <f>IFERROR(AM116,0)</f>
        <v>0</v>
      </c>
      <c r="AF116" s="331"/>
      <c r="AG116" s="355"/>
      <c r="AH116" s="330">
        <f>IFERROR(AN116,0)</f>
        <v>0</v>
      </c>
      <c r="AI116" s="332"/>
      <c r="AJ116" s="355"/>
      <c r="AM116" s="46" t="e">
        <f>ROUND(AF115/AE115,3)</f>
        <v>#DIV/0!</v>
      </c>
      <c r="AN116" s="47" t="e">
        <f>ROUND(AI115/AH115,3)</f>
        <v>#DIV/0!</v>
      </c>
      <c r="AQ116" s="43">
        <f>IFERROR(VLOOKUP(AQ191,DAY!$A$2:$E$744,6,0),0)</f>
        <v>0</v>
      </c>
    </row>
    <row r="117" spans="1:43" ht="27.75" customHeight="1" thickBot="1" x14ac:dyDescent="0.45">
      <c r="A117" s="337" t="s">
        <v>79</v>
      </c>
      <c r="B117" s="32" t="s">
        <v>0</v>
      </c>
      <c r="C117" s="86">
        <f>IFERROR(VLOOKUP(C176,DAY!$A$2:$E$1096,2,0),0)</f>
        <v>0</v>
      </c>
      <c r="D117" s="86">
        <f>IFERROR(VLOOKUP(D176,DAY!$A$2:$E$1096,2,0),0)</f>
        <v>0</v>
      </c>
      <c r="E117" s="86">
        <f>IFERROR(VLOOKUP(E176,DAY!$A$2:$E$1096,2,0),0)</f>
        <v>0</v>
      </c>
      <c r="F117" s="86">
        <f>IFERROR(VLOOKUP(F176,DAY!$A$2:$E$1096,2,0),0)</f>
        <v>0</v>
      </c>
      <c r="G117" s="86">
        <f>IFERROR(VLOOKUP(G176,DAY!$A$2:$E$1096,2,0),0)</f>
        <v>0</v>
      </c>
      <c r="H117" s="86">
        <f>IFERROR(VLOOKUP(H176,DAY!$A$2:$E$1096,2,0),0)</f>
        <v>0</v>
      </c>
      <c r="I117" s="86">
        <f>IFERROR(VLOOKUP(I176,DAY!$A$2:$E$1096,2,0),0)</f>
        <v>0</v>
      </c>
      <c r="J117" s="86">
        <f>IFERROR(VLOOKUP(J176,DAY!$A$2:$E$1096,2,0),0)</f>
        <v>0</v>
      </c>
      <c r="K117" s="86">
        <f>IFERROR(VLOOKUP(K176,DAY!$A$2:$E$1096,2,0),0)</f>
        <v>0</v>
      </c>
      <c r="L117" s="86">
        <f>IFERROR(VLOOKUP(L176,DAY!$A$2:$E$1096,2,0),0)</f>
        <v>0</v>
      </c>
      <c r="M117" s="86">
        <f>IFERROR(VLOOKUP(M176,DAY!$A$2:$E$1096,2,0),0)</f>
        <v>0</v>
      </c>
      <c r="N117" s="86">
        <f>IFERROR(VLOOKUP(N176,DAY!$A$2:$E$1096,2,0),0)</f>
        <v>0</v>
      </c>
      <c r="O117" s="86">
        <f>IFERROR(VLOOKUP(O176,DAY!$A$2:$E$1096,2,0),0)</f>
        <v>0</v>
      </c>
      <c r="P117" s="86">
        <f>IFERROR(VLOOKUP(P176,DAY!$A$2:$E$1096,2,0),0)</f>
        <v>0</v>
      </c>
      <c r="Q117" s="86">
        <f>IFERROR(VLOOKUP(Q176,DAY!$A$2:$E$1096,2,0),0)</f>
        <v>0</v>
      </c>
      <c r="R117" s="86">
        <f>IFERROR(VLOOKUP(R176,DAY!$A$2:$E$1096,2,0),0)</f>
        <v>0</v>
      </c>
      <c r="S117" s="86">
        <f>IFERROR(VLOOKUP(S176,DAY!$A$2:$E$1096,2,0),0)</f>
        <v>0</v>
      </c>
      <c r="T117" s="86">
        <f>IFERROR(VLOOKUP(T176,DAY!$A$2:$E$1096,2,0),0)</f>
        <v>0</v>
      </c>
      <c r="U117" s="86">
        <f>IFERROR(VLOOKUP(U176,DAY!$A$2:$E$1096,2,0),0)</f>
        <v>0</v>
      </c>
      <c r="V117" s="86">
        <f>IFERROR(VLOOKUP(V176,DAY!$A$2:$E$1096,2,0),0)</f>
        <v>0</v>
      </c>
      <c r="W117" s="86">
        <f>IFERROR(VLOOKUP(W176,DAY!$A$2:$E$1096,2,0),0)</f>
        <v>0</v>
      </c>
      <c r="X117" s="86">
        <f>IFERROR(VLOOKUP(X176,DAY!$A$2:$E$1096,2,0),0)</f>
        <v>0</v>
      </c>
      <c r="Y117" s="86">
        <f>IFERROR(VLOOKUP(Y176,DAY!$A$2:$E$1096,2,0),0)</f>
        <v>0</v>
      </c>
      <c r="Z117" s="86">
        <f>IFERROR(VLOOKUP(Z176,DAY!$A$2:$E$1096,2,0),0)</f>
        <v>0</v>
      </c>
      <c r="AA117" s="86">
        <f>IFERROR(VLOOKUP(AA176,DAY!$A$2:$E$1096,2,0),0)</f>
        <v>0</v>
      </c>
      <c r="AB117" s="86">
        <f>IFERROR(VLOOKUP(AB176,DAY!$A$2:$E$1096,2,0),0)</f>
        <v>0</v>
      </c>
      <c r="AC117" s="86">
        <f>IFERROR(VLOOKUP(AC176,DAY!$A$2:$E$1096,2,0),0)</f>
        <v>0</v>
      </c>
      <c r="AD117" s="86">
        <f>IFERROR(VLOOKUP(AD176,DAY!$A$2:$E$1096,2,0),0)</f>
        <v>0</v>
      </c>
      <c r="AE117" s="365" t="s">
        <v>11</v>
      </c>
      <c r="AF117" s="367" t="s">
        <v>12</v>
      </c>
      <c r="AG117" s="414" t="s">
        <v>84</v>
      </c>
      <c r="AH117" s="365" t="s">
        <v>11</v>
      </c>
      <c r="AI117" s="367" t="s">
        <v>13</v>
      </c>
      <c r="AJ117" s="414" t="s">
        <v>84</v>
      </c>
      <c r="AK117" s="40"/>
      <c r="AM117" s="33"/>
      <c r="AN117" s="33"/>
      <c r="AQ117" s="45">
        <f>IFERROR(VLOOKUP(AQ191,DAY!$A$2:$E$744,7,0),0)</f>
        <v>0</v>
      </c>
    </row>
    <row r="118" spans="1:43" ht="27.75" customHeight="1" x14ac:dyDescent="0.4">
      <c r="A118" s="334"/>
      <c r="B118" s="35" t="s">
        <v>1</v>
      </c>
      <c r="C118" s="87">
        <f>IFERROR(VLOOKUP(C176,DAY!$A$2:$E$1096,3,0),0)</f>
        <v>0</v>
      </c>
      <c r="D118" s="87">
        <f>IFERROR(VLOOKUP(D176,DAY!$A$2:$E$1096,3,0),0)</f>
        <v>0</v>
      </c>
      <c r="E118" s="87">
        <f>IFERROR(VLOOKUP(E176,DAY!$A$2:$E$1096,3,0),0)</f>
        <v>0</v>
      </c>
      <c r="F118" s="87">
        <f>IFERROR(VLOOKUP(F176,DAY!$A$2:$E$1096,3,0),0)</f>
        <v>0</v>
      </c>
      <c r="G118" s="87">
        <f>IFERROR(VLOOKUP(G176,DAY!$A$2:$E$1096,3,0),0)</f>
        <v>0</v>
      </c>
      <c r="H118" s="87">
        <f>IFERROR(VLOOKUP(H176,DAY!$A$2:$E$1096,3,0),0)</f>
        <v>0</v>
      </c>
      <c r="I118" s="87">
        <f>IFERROR(VLOOKUP(I176,DAY!$A$2:$E$1096,3,0),0)</f>
        <v>0</v>
      </c>
      <c r="J118" s="87">
        <f>IFERROR(VLOOKUP(J176,DAY!$A$2:$E$1096,3,0),0)</f>
        <v>0</v>
      </c>
      <c r="K118" s="87">
        <f>IFERROR(VLOOKUP(K176,DAY!$A$2:$E$1096,3,0),0)</f>
        <v>0</v>
      </c>
      <c r="L118" s="87">
        <f>IFERROR(VLOOKUP(L176,DAY!$A$2:$E$1096,3,0),0)</f>
        <v>0</v>
      </c>
      <c r="M118" s="87">
        <f>IFERROR(VLOOKUP(M176,DAY!$A$2:$E$1096,3,0),0)</f>
        <v>0</v>
      </c>
      <c r="N118" s="87">
        <f>IFERROR(VLOOKUP(N176,DAY!$A$2:$E$1096,3,0),0)</f>
        <v>0</v>
      </c>
      <c r="O118" s="87">
        <f>IFERROR(VLOOKUP(O176,DAY!$A$2:$E$1096,3,0),0)</f>
        <v>0</v>
      </c>
      <c r="P118" s="87">
        <f>IFERROR(VLOOKUP(P176,DAY!$A$2:$E$1096,3,0),0)</f>
        <v>0</v>
      </c>
      <c r="Q118" s="87">
        <f>IFERROR(VLOOKUP(Q176,DAY!$A$2:$E$1096,3,0),0)</f>
        <v>0</v>
      </c>
      <c r="R118" s="87">
        <f>IFERROR(VLOOKUP(R176,DAY!$A$2:$E$1096,3,0),0)</f>
        <v>0</v>
      </c>
      <c r="S118" s="87">
        <f>IFERROR(VLOOKUP(S176,DAY!$A$2:$E$1096,3,0),0)</f>
        <v>0</v>
      </c>
      <c r="T118" s="87">
        <f>IFERROR(VLOOKUP(T176,DAY!$A$2:$E$1096,3,0),0)</f>
        <v>0</v>
      </c>
      <c r="U118" s="87">
        <f>IFERROR(VLOOKUP(U176,DAY!$A$2:$E$1096,3,0),0)</f>
        <v>0</v>
      </c>
      <c r="V118" s="87">
        <f>IFERROR(VLOOKUP(V176,DAY!$A$2:$E$1096,3,0),0)</f>
        <v>0</v>
      </c>
      <c r="W118" s="87">
        <f>IFERROR(VLOOKUP(W176,DAY!$A$2:$E$1096,3,0),0)</f>
        <v>0</v>
      </c>
      <c r="X118" s="87">
        <f>IFERROR(VLOOKUP(X176,DAY!$A$2:$E$1096,3,0),0)</f>
        <v>0</v>
      </c>
      <c r="Y118" s="87">
        <f>IFERROR(VLOOKUP(Y176,DAY!$A$2:$E$1096,3,0),0)</f>
        <v>0</v>
      </c>
      <c r="Z118" s="87">
        <f>IFERROR(VLOOKUP(Z176,DAY!$A$2:$E$1096,3,0),0)</f>
        <v>0</v>
      </c>
      <c r="AA118" s="87">
        <f>IFERROR(VLOOKUP(AA176,DAY!$A$2:$E$1096,3,0),0)</f>
        <v>0</v>
      </c>
      <c r="AB118" s="87">
        <f>IFERROR(VLOOKUP(AB176,DAY!$A$2:$E$1096,3,0),0)</f>
        <v>0</v>
      </c>
      <c r="AC118" s="87">
        <f>IFERROR(VLOOKUP(AC176,DAY!$A$2:$E$1096,3,0),0)</f>
        <v>0</v>
      </c>
      <c r="AD118" s="88">
        <f>IFERROR(VLOOKUP(AD176,DAY!$A$2:$E$1096,3,0),0)</f>
        <v>0</v>
      </c>
      <c r="AE118" s="366"/>
      <c r="AF118" s="368"/>
      <c r="AG118" s="352"/>
      <c r="AH118" s="366"/>
      <c r="AI118" s="368"/>
      <c r="AJ118" s="352"/>
      <c r="AM118" s="33"/>
      <c r="AN118" s="33"/>
      <c r="AQ118" s="34">
        <f>IFERROR(VLOOKUP(AQ197,DAY!$A$2:$E$744,2,0),0)</f>
        <v>0</v>
      </c>
    </row>
    <row r="119" spans="1:43" ht="27.75" customHeight="1" x14ac:dyDescent="0.4">
      <c r="A119" s="334"/>
      <c r="B119" s="38" t="s">
        <v>2</v>
      </c>
      <c r="C119" s="89">
        <f>IFERROR(VLOOKUP(C176,DAY!$A$2:$E$1096,4,0),0)</f>
        <v>0</v>
      </c>
      <c r="D119" s="89">
        <f>IFERROR(VLOOKUP(D176,DAY!$A$2:$E$1096,4,0),0)</f>
        <v>0</v>
      </c>
      <c r="E119" s="89">
        <f>IFERROR(VLOOKUP(E176,DAY!$A$2:$E$1096,4,0),0)</f>
        <v>0</v>
      </c>
      <c r="F119" s="89">
        <f>IFERROR(VLOOKUP(F176,DAY!$A$2:$E$1096,4,0),0)</f>
        <v>0</v>
      </c>
      <c r="G119" s="89">
        <f>IFERROR(VLOOKUP(G176,DAY!$A$2:$E$1096,4,0),0)</f>
        <v>0</v>
      </c>
      <c r="H119" s="89">
        <f>IFERROR(VLOOKUP(H176,DAY!$A$2:$E$1096,4,0),0)</f>
        <v>0</v>
      </c>
      <c r="I119" s="89">
        <f>IFERROR(VLOOKUP(I176,DAY!$A$2:$E$1096,4,0),0)</f>
        <v>0</v>
      </c>
      <c r="J119" s="89">
        <f>IFERROR(VLOOKUP(J176,DAY!$A$2:$E$1096,4,0),0)</f>
        <v>0</v>
      </c>
      <c r="K119" s="89">
        <f>IFERROR(VLOOKUP(K176,DAY!$A$2:$E$1096,4,0),0)</f>
        <v>0</v>
      </c>
      <c r="L119" s="89">
        <f>IFERROR(VLOOKUP(L176,DAY!$A$2:$E$1096,4,0),0)</f>
        <v>0</v>
      </c>
      <c r="M119" s="89">
        <f>IFERROR(VLOOKUP(M176,DAY!$A$2:$E$1096,4,0),0)</f>
        <v>0</v>
      </c>
      <c r="N119" s="89">
        <f>IFERROR(VLOOKUP(N176,DAY!$A$2:$E$1096,4,0),0)</f>
        <v>0</v>
      </c>
      <c r="O119" s="89">
        <f>IFERROR(VLOOKUP(O176,DAY!$A$2:$E$1096,4,0),0)</f>
        <v>0</v>
      </c>
      <c r="P119" s="89">
        <f>IFERROR(VLOOKUP(P176,DAY!$A$2:$E$1096,4,0),0)</f>
        <v>0</v>
      </c>
      <c r="Q119" s="89">
        <f>IFERROR(VLOOKUP(Q176,DAY!$A$2:$E$1096,4,0),0)</f>
        <v>0</v>
      </c>
      <c r="R119" s="89">
        <f>IFERROR(VLOOKUP(R176,DAY!$A$2:$E$1096,4,0),0)</f>
        <v>0</v>
      </c>
      <c r="S119" s="89">
        <f>IFERROR(VLOOKUP(S176,DAY!$A$2:$E$1096,4,0),0)</f>
        <v>0</v>
      </c>
      <c r="T119" s="89">
        <f>IFERROR(VLOOKUP(T176,DAY!$A$2:$E$1096,4,0),0)</f>
        <v>0</v>
      </c>
      <c r="U119" s="89">
        <f>IFERROR(VLOOKUP(U176,DAY!$A$2:$E$1096,4,0),0)</f>
        <v>0</v>
      </c>
      <c r="V119" s="89">
        <f>IFERROR(VLOOKUP(V176,DAY!$A$2:$E$1096,4,0),0)</f>
        <v>0</v>
      </c>
      <c r="W119" s="89">
        <f>IFERROR(VLOOKUP(W176,DAY!$A$2:$E$1096,4,0),0)</f>
        <v>0</v>
      </c>
      <c r="X119" s="89">
        <f>IFERROR(VLOOKUP(X176,DAY!$A$2:$E$1096,4,0),0)</f>
        <v>0</v>
      </c>
      <c r="Y119" s="89">
        <f>IFERROR(VLOOKUP(Y176,DAY!$A$2:$E$1096,4,0),0)</f>
        <v>0</v>
      </c>
      <c r="Z119" s="89">
        <f>IFERROR(VLOOKUP(Z176,DAY!$A$2:$E$1096,4,0),0)</f>
        <v>0</v>
      </c>
      <c r="AA119" s="89">
        <f>IFERROR(VLOOKUP(AA176,DAY!$A$2:$E$1096,4,0),0)</f>
        <v>0</v>
      </c>
      <c r="AB119" s="89">
        <f>IFERROR(VLOOKUP(AB176,DAY!$A$2:$E$1096,4,0),0)</f>
        <v>0</v>
      </c>
      <c r="AC119" s="89">
        <f>IFERROR(VLOOKUP(AC176,DAY!$A$2:$E$1096,4,0),0)</f>
        <v>0</v>
      </c>
      <c r="AD119" s="89">
        <f>IFERROR(VLOOKUP(AD176,DAY!$A$2:$E$1096,4,0),0)</f>
        <v>0</v>
      </c>
      <c r="AE119" s="366"/>
      <c r="AF119" s="368"/>
      <c r="AG119" s="352"/>
      <c r="AH119" s="366"/>
      <c r="AI119" s="368"/>
      <c r="AJ119" s="352"/>
      <c r="AM119" s="33"/>
      <c r="AN119" s="33"/>
      <c r="AQ119" s="37">
        <f>IFERROR(VLOOKUP(AQ197,DAY!$A$2:$E$744,3,0),0)</f>
        <v>0</v>
      </c>
    </row>
    <row r="120" spans="1:43" ht="89.25" customHeight="1" x14ac:dyDescent="0.4">
      <c r="A120" s="334"/>
      <c r="B120" s="39" t="s">
        <v>3</v>
      </c>
      <c r="C120" s="90">
        <f>IFERROR(VLOOKUP(C176,DAY!$A$2:$E$1096,5,0),0)</f>
        <v>0</v>
      </c>
      <c r="D120" s="90">
        <f>IFERROR(VLOOKUP(D176,DAY!$A$2:$E$1096,5,0),0)</f>
        <v>0</v>
      </c>
      <c r="E120" s="90">
        <f>IFERROR(VLOOKUP(E176,DAY!$A$2:$E$1096,5,0),0)</f>
        <v>0</v>
      </c>
      <c r="F120" s="90">
        <f>IFERROR(VLOOKUP(F176,DAY!$A$2:$E$1096,5,0),0)</f>
        <v>0</v>
      </c>
      <c r="G120" s="90">
        <f>IFERROR(VLOOKUP(G176,DAY!$A$2:$E$1096,5,0),0)</f>
        <v>0</v>
      </c>
      <c r="H120" s="90">
        <f>IFERROR(VLOOKUP(H176,DAY!$A$2:$E$1096,5,0),0)</f>
        <v>0</v>
      </c>
      <c r="I120" s="90">
        <f>IFERROR(VLOOKUP(I176,DAY!$A$2:$E$1096,5,0),0)</f>
        <v>0</v>
      </c>
      <c r="J120" s="90">
        <f>IFERROR(VLOOKUP(J176,DAY!$A$2:$E$1096,5,0),0)</f>
        <v>0</v>
      </c>
      <c r="K120" s="90">
        <f>IFERROR(VLOOKUP(K176,DAY!$A$2:$E$1096,5,0),0)</f>
        <v>0</v>
      </c>
      <c r="L120" s="90">
        <f>IFERROR(VLOOKUP(L176,DAY!$A$2:$E$1096,5,0),0)</f>
        <v>0</v>
      </c>
      <c r="M120" s="90">
        <f>IFERROR(VLOOKUP(M176,DAY!$A$2:$E$1096,5,0),0)</f>
        <v>0</v>
      </c>
      <c r="N120" s="90">
        <f>IFERROR(VLOOKUP(N176,DAY!$A$2:$E$1096,5,0),0)</f>
        <v>0</v>
      </c>
      <c r="O120" s="90">
        <f>IFERROR(VLOOKUP(O176,DAY!$A$2:$E$1096,5,0),0)</f>
        <v>0</v>
      </c>
      <c r="P120" s="90">
        <f>IFERROR(VLOOKUP(P176,DAY!$A$2:$E$1096,5,0),0)</f>
        <v>0</v>
      </c>
      <c r="Q120" s="90">
        <f>IFERROR(VLOOKUP(Q176,DAY!$A$2:$E$1096,5,0),0)</f>
        <v>0</v>
      </c>
      <c r="R120" s="90">
        <f>IFERROR(VLOOKUP(R176,DAY!$A$2:$E$1096,5,0),0)</f>
        <v>0</v>
      </c>
      <c r="S120" s="90">
        <f>IFERROR(VLOOKUP(S176,DAY!$A$2:$E$1096,5,0),0)</f>
        <v>0</v>
      </c>
      <c r="T120" s="90">
        <f>IFERROR(VLOOKUP(T176,DAY!$A$2:$E$1096,5,0),0)</f>
        <v>0</v>
      </c>
      <c r="U120" s="90">
        <f>IFERROR(VLOOKUP(U176,DAY!$A$2:$E$1096,5,0),0)</f>
        <v>0</v>
      </c>
      <c r="V120" s="90">
        <f>IFERROR(VLOOKUP(V176,DAY!$A$2:$E$1096,5,0),0)</f>
        <v>0</v>
      </c>
      <c r="W120" s="90">
        <f>IFERROR(VLOOKUP(W176,DAY!$A$2:$E$1096,5,0),0)</f>
        <v>0</v>
      </c>
      <c r="X120" s="90">
        <f>IFERROR(VLOOKUP(X176,DAY!$A$2:$E$1096,5,0),0)</f>
        <v>0</v>
      </c>
      <c r="Y120" s="90">
        <f>IFERROR(VLOOKUP(Y176,DAY!$A$2:$E$1096,5,0),0)</f>
        <v>0</v>
      </c>
      <c r="Z120" s="90">
        <f>IFERROR(VLOOKUP(Z176,DAY!$A$2:$E$1096,5,0),0)</f>
        <v>0</v>
      </c>
      <c r="AA120" s="90">
        <f>IFERROR(VLOOKUP(AA176,DAY!$A$2:$E$1096,5,0),0)</f>
        <v>0</v>
      </c>
      <c r="AB120" s="90">
        <f>IFERROR(VLOOKUP(AB176,DAY!$A$2:$E$1096,5,0),0)</f>
        <v>0</v>
      </c>
      <c r="AC120" s="90">
        <f>IFERROR(VLOOKUP(AC176,DAY!$A$2:$E$1096,5,0),0)</f>
        <v>0</v>
      </c>
      <c r="AD120" s="90">
        <f>IFERROR(VLOOKUP(AD176,DAY!$A$2:$E$1096,5,0),0)</f>
        <v>0</v>
      </c>
      <c r="AE120" s="333"/>
      <c r="AF120" s="369"/>
      <c r="AG120" s="353"/>
      <c r="AH120" s="333"/>
      <c r="AI120" s="369"/>
      <c r="AJ120" s="353"/>
      <c r="AM120" s="41"/>
      <c r="AN120" s="41"/>
      <c r="AQ120" s="37">
        <f>IFERROR(VLOOKUP(AQ197,DAY!$A$2:$E$744,4,0),0)</f>
        <v>0</v>
      </c>
    </row>
    <row r="121" spans="1:43" ht="27.75" customHeight="1" x14ac:dyDescent="0.4">
      <c r="A121" s="334"/>
      <c r="B121" s="37" t="s">
        <v>4</v>
      </c>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44">
        <f>IF(COUNT(C121:AD121)=0,+(COUNTIF(C121:AD121,"作業"))+(COUNTIF(C121:AD121,"休日")),"")</f>
        <v>0</v>
      </c>
      <c r="AF121" s="98">
        <f>IF(+COUNT(C121:AD121)=0,(COUNTIF(C121:AD121,"休日")),"")</f>
        <v>0</v>
      </c>
      <c r="AG121" s="354">
        <f>IFERROR(IF(AND(AE121&lt;=6,AE121&gt;=1),$F$149,IF(AM122&gt;0.284,$F$147,$F$148)),0)</f>
        <v>0</v>
      </c>
      <c r="AH121" s="44">
        <f>IF(COUNT(C122:AD122)=0,+(COUNTIF(C122:AD122,"作業"))+(COUNTIF(C122:AD122,"休日")),"")</f>
        <v>0</v>
      </c>
      <c r="AI121" s="61">
        <f>IF(COUNT(C122:AD122)=0,(COUNTIF(C122:AD122,"休日")),"")</f>
        <v>0</v>
      </c>
      <c r="AJ121" s="354">
        <f>IFERROR(IF(AND(AH121&lt;=6,AH121&gt;=1),$F$149,IF(AN122&gt;0.284,$F$145,$F$146)),0)</f>
        <v>0</v>
      </c>
      <c r="AL121" s="40"/>
      <c r="AM121" s="33"/>
      <c r="AN121" s="33"/>
      <c r="AQ121" s="39">
        <f>IFERROR(VLOOKUP(AQ197,DAY!$A$2:$E$744,5,0),0)</f>
        <v>0</v>
      </c>
    </row>
    <row r="122" spans="1:43" ht="27.75" customHeight="1" thickBot="1" x14ac:dyDescent="0.45">
      <c r="A122" s="363"/>
      <c r="B122" s="27" t="s">
        <v>5</v>
      </c>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330">
        <f>IFERROR(AM122,0)</f>
        <v>0</v>
      </c>
      <c r="AF122" s="331"/>
      <c r="AG122" s="355"/>
      <c r="AH122" s="330">
        <f>IFERROR(AN122,0)</f>
        <v>0</v>
      </c>
      <c r="AI122" s="332"/>
      <c r="AJ122" s="355"/>
      <c r="AM122" s="46" t="e">
        <f>ROUND(AF121/AE121,3)</f>
        <v>#DIV/0!</v>
      </c>
      <c r="AN122" s="47" t="e">
        <f>ROUND(AI121/AH121,3)</f>
        <v>#DIV/0!</v>
      </c>
      <c r="AQ122" s="43">
        <f>IFERROR(VLOOKUP(AQ197,DAY!$A$2:$E$744,6,0),0)</f>
        <v>0</v>
      </c>
    </row>
    <row r="123" spans="1:43" ht="27.75" customHeight="1" thickBot="1" x14ac:dyDescent="0.45">
      <c r="A123" s="337" t="s">
        <v>80</v>
      </c>
      <c r="B123" s="32" t="s">
        <v>0</v>
      </c>
      <c r="C123" s="86">
        <f>IFERROR(VLOOKUP(C177,DAY!$A$2:$E$1096,2,0),0)</f>
        <v>0</v>
      </c>
      <c r="D123" s="86">
        <f>IFERROR(VLOOKUP(D177,DAY!$A$2:$E$1096,2,0),0)</f>
        <v>0</v>
      </c>
      <c r="E123" s="86">
        <f>IFERROR(VLOOKUP(E177,DAY!$A$2:$E$1096,2,0),0)</f>
        <v>0</v>
      </c>
      <c r="F123" s="86">
        <f>IFERROR(VLOOKUP(F177,DAY!$A$2:$E$1096,2,0),0)</f>
        <v>0</v>
      </c>
      <c r="G123" s="86">
        <f>IFERROR(VLOOKUP(G177,DAY!$A$2:$E$1096,2,0),0)</f>
        <v>0</v>
      </c>
      <c r="H123" s="86">
        <f>IFERROR(VLOOKUP(H177,DAY!$A$2:$E$1096,2,0),0)</f>
        <v>0</v>
      </c>
      <c r="I123" s="86">
        <f>IFERROR(VLOOKUP(I177,DAY!$A$2:$E$1096,2,0),0)</f>
        <v>0</v>
      </c>
      <c r="J123" s="86">
        <f>IFERROR(VLOOKUP(J177,DAY!$A$2:$E$1096,2,0),0)</f>
        <v>0</v>
      </c>
      <c r="K123" s="86">
        <f>IFERROR(VLOOKUP(K177,DAY!$A$2:$E$1096,2,0),0)</f>
        <v>0</v>
      </c>
      <c r="L123" s="86">
        <f>IFERROR(VLOOKUP(L177,DAY!$A$2:$E$1096,2,0),0)</f>
        <v>0</v>
      </c>
      <c r="M123" s="86">
        <f>IFERROR(VLOOKUP(M177,DAY!$A$2:$E$1096,2,0),0)</f>
        <v>0</v>
      </c>
      <c r="N123" s="86">
        <f>IFERROR(VLOOKUP(N177,DAY!$A$2:$E$1096,2,0),0)</f>
        <v>0</v>
      </c>
      <c r="O123" s="86">
        <f>IFERROR(VLOOKUP(O177,DAY!$A$2:$E$1096,2,0),0)</f>
        <v>0</v>
      </c>
      <c r="P123" s="86">
        <f>IFERROR(VLOOKUP(P177,DAY!$A$2:$E$1096,2,0),0)</f>
        <v>0</v>
      </c>
      <c r="Q123" s="86">
        <f>IFERROR(VLOOKUP(Q177,DAY!$A$2:$E$1096,2,0),0)</f>
        <v>0</v>
      </c>
      <c r="R123" s="86">
        <f>IFERROR(VLOOKUP(R177,DAY!$A$2:$E$1096,2,0),0)</f>
        <v>0</v>
      </c>
      <c r="S123" s="86">
        <f>IFERROR(VLOOKUP(S177,DAY!$A$2:$E$1096,2,0),0)</f>
        <v>0</v>
      </c>
      <c r="T123" s="86">
        <f>IFERROR(VLOOKUP(T177,DAY!$A$2:$E$1096,2,0),0)</f>
        <v>0</v>
      </c>
      <c r="U123" s="86">
        <f>IFERROR(VLOOKUP(U177,DAY!$A$2:$E$1096,2,0),0)</f>
        <v>0</v>
      </c>
      <c r="V123" s="86">
        <f>IFERROR(VLOOKUP(V177,DAY!$A$2:$E$1096,2,0),0)</f>
        <v>0</v>
      </c>
      <c r="W123" s="86">
        <f>IFERROR(VLOOKUP(W177,DAY!$A$2:$E$1096,2,0),0)</f>
        <v>0</v>
      </c>
      <c r="X123" s="86">
        <f>IFERROR(VLOOKUP(X177,DAY!$A$2:$E$1096,2,0),0)</f>
        <v>0</v>
      </c>
      <c r="Y123" s="86">
        <f>IFERROR(VLOOKUP(Y177,DAY!$A$2:$E$1096,2,0),0)</f>
        <v>0</v>
      </c>
      <c r="Z123" s="86">
        <f>IFERROR(VLOOKUP(Z177,DAY!$A$2:$E$1096,2,0),0)</f>
        <v>0</v>
      </c>
      <c r="AA123" s="86">
        <f>IFERROR(VLOOKUP(AA177,DAY!$A$2:$E$1096,2,0),0)</f>
        <v>0</v>
      </c>
      <c r="AB123" s="86">
        <f>IFERROR(VLOOKUP(AB177,DAY!$A$2:$E$1096,2,0),0)</f>
        <v>0</v>
      </c>
      <c r="AC123" s="86">
        <f>IFERROR(VLOOKUP(AC177,DAY!$A$2:$E$1096,2,0),0)</f>
        <v>0</v>
      </c>
      <c r="AD123" s="86">
        <f>IFERROR(VLOOKUP(AD177,DAY!$A$2:$E$1096,2,0),0)</f>
        <v>0</v>
      </c>
      <c r="AE123" s="333" t="s">
        <v>11</v>
      </c>
      <c r="AF123" s="335" t="s">
        <v>12</v>
      </c>
      <c r="AG123" s="352" t="s">
        <v>84</v>
      </c>
      <c r="AH123" s="337" t="s">
        <v>11</v>
      </c>
      <c r="AI123" s="338" t="s">
        <v>13</v>
      </c>
      <c r="AJ123" s="352" t="s">
        <v>84</v>
      </c>
      <c r="AK123" s="40"/>
      <c r="AM123" s="33"/>
      <c r="AN123" s="33"/>
      <c r="AQ123" s="45">
        <f>IFERROR(VLOOKUP(AQ197,DAY!$A$2:$E$744,7,0),0)</f>
        <v>0</v>
      </c>
    </row>
    <row r="124" spans="1:43" ht="27.75" customHeight="1" x14ac:dyDescent="0.4">
      <c r="A124" s="334"/>
      <c r="B124" s="35" t="s">
        <v>1</v>
      </c>
      <c r="C124" s="87">
        <f>IFERROR(VLOOKUP(C177,DAY!$A$2:$E$1096,3,0),0)</f>
        <v>0</v>
      </c>
      <c r="D124" s="87">
        <f>IFERROR(VLOOKUP(D177,DAY!$A$2:$E$1096,3,0),0)</f>
        <v>0</v>
      </c>
      <c r="E124" s="87">
        <f>IFERROR(VLOOKUP(E177,DAY!$A$2:$E$1096,3,0),0)</f>
        <v>0</v>
      </c>
      <c r="F124" s="87">
        <f>IFERROR(VLOOKUP(F177,DAY!$A$2:$E$1096,3,0),0)</f>
        <v>0</v>
      </c>
      <c r="G124" s="87">
        <f>IFERROR(VLOOKUP(G177,DAY!$A$2:$E$1096,3,0),0)</f>
        <v>0</v>
      </c>
      <c r="H124" s="87">
        <f>IFERROR(VLOOKUP(H177,DAY!$A$2:$E$1096,3,0),0)</f>
        <v>0</v>
      </c>
      <c r="I124" s="87">
        <f>IFERROR(VLOOKUP(I177,DAY!$A$2:$E$1096,3,0),0)</f>
        <v>0</v>
      </c>
      <c r="J124" s="87">
        <f>IFERROR(VLOOKUP(J177,DAY!$A$2:$E$1096,3,0),0)</f>
        <v>0</v>
      </c>
      <c r="K124" s="87">
        <f>IFERROR(VLOOKUP(K177,DAY!$A$2:$E$1096,3,0),0)</f>
        <v>0</v>
      </c>
      <c r="L124" s="87">
        <f>IFERROR(VLOOKUP(L177,DAY!$A$2:$E$1096,3,0),0)</f>
        <v>0</v>
      </c>
      <c r="M124" s="87">
        <f>IFERROR(VLOOKUP(M177,DAY!$A$2:$E$1096,3,0),0)</f>
        <v>0</v>
      </c>
      <c r="N124" s="87">
        <f>IFERROR(VLOOKUP(N177,DAY!$A$2:$E$1096,3,0),0)</f>
        <v>0</v>
      </c>
      <c r="O124" s="87">
        <f>IFERROR(VLOOKUP(O177,DAY!$A$2:$E$1096,3,0),0)</f>
        <v>0</v>
      </c>
      <c r="P124" s="87">
        <f>IFERROR(VLOOKUP(P177,DAY!$A$2:$E$1096,3,0),0)</f>
        <v>0</v>
      </c>
      <c r="Q124" s="87">
        <f>IFERROR(VLOOKUP(Q177,DAY!$A$2:$E$1096,3,0),0)</f>
        <v>0</v>
      </c>
      <c r="R124" s="87">
        <f>IFERROR(VLOOKUP(R177,DAY!$A$2:$E$1096,3,0),0)</f>
        <v>0</v>
      </c>
      <c r="S124" s="87">
        <f>IFERROR(VLOOKUP(S177,DAY!$A$2:$E$1096,3,0),0)</f>
        <v>0</v>
      </c>
      <c r="T124" s="87">
        <f>IFERROR(VLOOKUP(T177,DAY!$A$2:$E$1096,3,0),0)</f>
        <v>0</v>
      </c>
      <c r="U124" s="87">
        <f>IFERROR(VLOOKUP(U177,DAY!$A$2:$E$1096,3,0),0)</f>
        <v>0</v>
      </c>
      <c r="V124" s="87">
        <f>IFERROR(VLOOKUP(V177,DAY!$A$2:$E$1096,3,0),0)</f>
        <v>0</v>
      </c>
      <c r="W124" s="87">
        <f>IFERROR(VLOOKUP(W177,DAY!$A$2:$E$1096,3,0),0)</f>
        <v>0</v>
      </c>
      <c r="X124" s="87">
        <f>IFERROR(VLOOKUP(X177,DAY!$A$2:$E$1096,3,0),0)</f>
        <v>0</v>
      </c>
      <c r="Y124" s="87">
        <f>IFERROR(VLOOKUP(Y177,DAY!$A$2:$E$1096,3,0),0)</f>
        <v>0</v>
      </c>
      <c r="Z124" s="87">
        <f>IFERROR(VLOOKUP(Z177,DAY!$A$2:$E$1096,3,0),0)</f>
        <v>0</v>
      </c>
      <c r="AA124" s="87">
        <f>IFERROR(VLOOKUP(AA177,DAY!$A$2:$E$1096,3,0),0)</f>
        <v>0</v>
      </c>
      <c r="AB124" s="87">
        <f>IFERROR(VLOOKUP(AB177,DAY!$A$2:$E$1096,3,0),0)</f>
        <v>0</v>
      </c>
      <c r="AC124" s="87">
        <f>IFERROR(VLOOKUP(AC177,DAY!$A$2:$E$1096,3,0),0)</f>
        <v>0</v>
      </c>
      <c r="AD124" s="88">
        <f>IFERROR(VLOOKUP(AD177,DAY!$A$2:$E$1096,3,0),0)</f>
        <v>0</v>
      </c>
      <c r="AE124" s="334"/>
      <c r="AF124" s="336"/>
      <c r="AG124" s="352"/>
      <c r="AH124" s="334"/>
      <c r="AI124" s="339"/>
      <c r="AJ124" s="352"/>
      <c r="AM124" s="33"/>
      <c r="AN124" s="33"/>
      <c r="AQ124" s="34">
        <f>IFERROR(VLOOKUP(AQ203,DAY!$A$2:$E$744,2,0),0)</f>
        <v>0</v>
      </c>
    </row>
    <row r="125" spans="1:43" ht="27.75" customHeight="1" x14ac:dyDescent="0.4">
      <c r="A125" s="334"/>
      <c r="B125" s="38" t="s">
        <v>2</v>
      </c>
      <c r="C125" s="89">
        <f>IFERROR(VLOOKUP(C177,DAY!$A$2:$E$1096,4,0),0)</f>
        <v>0</v>
      </c>
      <c r="D125" s="89">
        <f>IFERROR(VLOOKUP(D177,DAY!$A$2:$E$1096,4,0),0)</f>
        <v>0</v>
      </c>
      <c r="E125" s="89">
        <f>IFERROR(VLOOKUP(E177,DAY!$A$2:$E$1096,4,0),0)</f>
        <v>0</v>
      </c>
      <c r="F125" s="89">
        <f>IFERROR(VLOOKUP(F177,DAY!$A$2:$E$1096,4,0),0)</f>
        <v>0</v>
      </c>
      <c r="G125" s="89">
        <f>IFERROR(VLOOKUP(G177,DAY!$A$2:$E$1096,4,0),0)</f>
        <v>0</v>
      </c>
      <c r="H125" s="89">
        <f>IFERROR(VLOOKUP(H177,DAY!$A$2:$E$1096,4,0),0)</f>
        <v>0</v>
      </c>
      <c r="I125" s="89">
        <f>IFERROR(VLOOKUP(I177,DAY!$A$2:$E$1096,4,0),0)</f>
        <v>0</v>
      </c>
      <c r="J125" s="89">
        <f>IFERROR(VLOOKUP(J177,DAY!$A$2:$E$1096,4,0),0)</f>
        <v>0</v>
      </c>
      <c r="K125" s="89">
        <f>IFERROR(VLOOKUP(K177,DAY!$A$2:$E$1096,4,0),0)</f>
        <v>0</v>
      </c>
      <c r="L125" s="89">
        <f>IFERROR(VLOOKUP(L177,DAY!$A$2:$E$1096,4,0),0)</f>
        <v>0</v>
      </c>
      <c r="M125" s="89">
        <f>IFERROR(VLOOKUP(M177,DAY!$A$2:$E$1096,4,0),0)</f>
        <v>0</v>
      </c>
      <c r="N125" s="89">
        <f>IFERROR(VLOOKUP(N177,DAY!$A$2:$E$1096,4,0),0)</f>
        <v>0</v>
      </c>
      <c r="O125" s="89">
        <f>IFERROR(VLOOKUP(O177,DAY!$A$2:$E$1096,4,0),0)</f>
        <v>0</v>
      </c>
      <c r="P125" s="89">
        <f>IFERROR(VLOOKUP(P177,DAY!$A$2:$E$1096,4,0),0)</f>
        <v>0</v>
      </c>
      <c r="Q125" s="89">
        <f>IFERROR(VLOOKUP(Q177,DAY!$A$2:$E$1096,4,0),0)</f>
        <v>0</v>
      </c>
      <c r="R125" s="89">
        <f>IFERROR(VLOOKUP(R177,DAY!$A$2:$E$1096,4,0),0)</f>
        <v>0</v>
      </c>
      <c r="S125" s="89">
        <f>IFERROR(VLOOKUP(S177,DAY!$A$2:$E$1096,4,0),0)</f>
        <v>0</v>
      </c>
      <c r="T125" s="89">
        <f>IFERROR(VLOOKUP(T177,DAY!$A$2:$E$1096,4,0),0)</f>
        <v>0</v>
      </c>
      <c r="U125" s="89">
        <f>IFERROR(VLOOKUP(U177,DAY!$A$2:$E$1096,4,0),0)</f>
        <v>0</v>
      </c>
      <c r="V125" s="89">
        <f>IFERROR(VLOOKUP(V177,DAY!$A$2:$E$1096,4,0),0)</f>
        <v>0</v>
      </c>
      <c r="W125" s="89">
        <f>IFERROR(VLOOKUP(W177,DAY!$A$2:$E$1096,4,0),0)</f>
        <v>0</v>
      </c>
      <c r="X125" s="89">
        <f>IFERROR(VLOOKUP(X177,DAY!$A$2:$E$1096,4,0),0)</f>
        <v>0</v>
      </c>
      <c r="Y125" s="89">
        <f>IFERROR(VLOOKUP(Y177,DAY!$A$2:$E$1096,4,0),0)</f>
        <v>0</v>
      </c>
      <c r="Z125" s="89">
        <f>IFERROR(VLOOKUP(Z177,DAY!$A$2:$E$1096,4,0),0)</f>
        <v>0</v>
      </c>
      <c r="AA125" s="89">
        <f>IFERROR(VLOOKUP(AA177,DAY!$A$2:$E$1096,4,0),0)</f>
        <v>0</v>
      </c>
      <c r="AB125" s="89">
        <f>IFERROR(VLOOKUP(AB177,DAY!$A$2:$E$1096,4,0),0)</f>
        <v>0</v>
      </c>
      <c r="AC125" s="89">
        <f>IFERROR(VLOOKUP(AC177,DAY!$A$2:$E$1096,4,0),0)</f>
        <v>0</v>
      </c>
      <c r="AD125" s="89">
        <f>IFERROR(VLOOKUP(AD177,DAY!$A$2:$E$1096,4,0),0)</f>
        <v>0</v>
      </c>
      <c r="AE125" s="334"/>
      <c r="AF125" s="336"/>
      <c r="AG125" s="352"/>
      <c r="AH125" s="334"/>
      <c r="AI125" s="339"/>
      <c r="AJ125" s="352"/>
      <c r="AM125" s="33"/>
      <c r="AN125" s="33"/>
      <c r="AQ125" s="37">
        <f>IFERROR(VLOOKUP(AQ203,DAY!$A$2:$E$744,3,0),0)</f>
        <v>0</v>
      </c>
    </row>
    <row r="126" spans="1:43" ht="89.25" customHeight="1" x14ac:dyDescent="0.4">
      <c r="A126" s="334"/>
      <c r="B126" s="39" t="s">
        <v>3</v>
      </c>
      <c r="C126" s="90">
        <f>IFERROR(VLOOKUP(C177,DAY!$A$2:$E$1096,5,0),0)</f>
        <v>0</v>
      </c>
      <c r="D126" s="90">
        <f>IFERROR(VLOOKUP(D177,DAY!$A$2:$E$1096,5,0),0)</f>
        <v>0</v>
      </c>
      <c r="E126" s="90">
        <f>IFERROR(VLOOKUP(E177,DAY!$A$2:$E$1096,5,0),0)</f>
        <v>0</v>
      </c>
      <c r="F126" s="90">
        <f>IFERROR(VLOOKUP(F177,DAY!$A$2:$E$1096,5,0),0)</f>
        <v>0</v>
      </c>
      <c r="G126" s="90">
        <f>IFERROR(VLOOKUP(G177,DAY!$A$2:$E$1096,5,0),0)</f>
        <v>0</v>
      </c>
      <c r="H126" s="90">
        <f>IFERROR(VLOOKUP(H177,DAY!$A$2:$E$1096,5,0),0)</f>
        <v>0</v>
      </c>
      <c r="I126" s="90">
        <f>IFERROR(VLOOKUP(I177,DAY!$A$2:$E$1096,5,0),0)</f>
        <v>0</v>
      </c>
      <c r="J126" s="90">
        <f>IFERROR(VLOOKUP(J177,DAY!$A$2:$E$1096,5,0),0)</f>
        <v>0</v>
      </c>
      <c r="K126" s="90">
        <f>IFERROR(VLOOKUP(K177,DAY!$A$2:$E$1096,5,0),0)</f>
        <v>0</v>
      </c>
      <c r="L126" s="90">
        <f>IFERROR(VLOOKUP(L177,DAY!$A$2:$E$1096,5,0),0)</f>
        <v>0</v>
      </c>
      <c r="M126" s="90">
        <f>IFERROR(VLOOKUP(M177,DAY!$A$2:$E$1096,5,0),0)</f>
        <v>0</v>
      </c>
      <c r="N126" s="90">
        <f>IFERROR(VLOOKUP(N177,DAY!$A$2:$E$1096,5,0),0)</f>
        <v>0</v>
      </c>
      <c r="O126" s="90">
        <f>IFERROR(VLOOKUP(O177,DAY!$A$2:$E$1096,5,0),0)</f>
        <v>0</v>
      </c>
      <c r="P126" s="90">
        <f>IFERROR(VLOOKUP(P177,DAY!$A$2:$E$1096,5,0),0)</f>
        <v>0</v>
      </c>
      <c r="Q126" s="90">
        <f>IFERROR(VLOOKUP(Q177,DAY!$A$2:$E$1096,5,0),0)</f>
        <v>0</v>
      </c>
      <c r="R126" s="90">
        <f>IFERROR(VLOOKUP(R177,DAY!$A$2:$E$1096,5,0),0)</f>
        <v>0</v>
      </c>
      <c r="S126" s="90">
        <f>IFERROR(VLOOKUP(S177,DAY!$A$2:$E$1096,5,0),0)</f>
        <v>0</v>
      </c>
      <c r="T126" s="90">
        <f>IFERROR(VLOOKUP(T177,DAY!$A$2:$E$1096,5,0),0)</f>
        <v>0</v>
      </c>
      <c r="U126" s="90">
        <f>IFERROR(VLOOKUP(U177,DAY!$A$2:$E$1096,5,0),0)</f>
        <v>0</v>
      </c>
      <c r="V126" s="90">
        <f>IFERROR(VLOOKUP(V177,DAY!$A$2:$E$1096,5,0),0)</f>
        <v>0</v>
      </c>
      <c r="W126" s="90">
        <f>IFERROR(VLOOKUP(W177,DAY!$A$2:$E$1096,5,0),0)</f>
        <v>0</v>
      </c>
      <c r="X126" s="90">
        <f>IFERROR(VLOOKUP(X177,DAY!$A$2:$E$1096,5,0),0)</f>
        <v>0</v>
      </c>
      <c r="Y126" s="90">
        <f>IFERROR(VLOOKUP(Y177,DAY!$A$2:$E$1096,5,0),0)</f>
        <v>0</v>
      </c>
      <c r="Z126" s="90">
        <f>IFERROR(VLOOKUP(Z177,DAY!$A$2:$E$1096,5,0),0)</f>
        <v>0</v>
      </c>
      <c r="AA126" s="90">
        <f>IFERROR(VLOOKUP(AA177,DAY!$A$2:$E$1096,5,0),0)</f>
        <v>0</v>
      </c>
      <c r="AB126" s="90">
        <f>IFERROR(VLOOKUP(AB177,DAY!$A$2:$E$1096,5,0),0)</f>
        <v>0</v>
      </c>
      <c r="AC126" s="90">
        <f>IFERROR(VLOOKUP(AC177,DAY!$A$2:$E$1096,5,0),0)</f>
        <v>0</v>
      </c>
      <c r="AD126" s="90">
        <f>IFERROR(VLOOKUP(AD177,DAY!$A$2:$E$1096,5,0),0)</f>
        <v>0</v>
      </c>
      <c r="AE126" s="334"/>
      <c r="AF126" s="336"/>
      <c r="AG126" s="353"/>
      <c r="AH126" s="334"/>
      <c r="AI126" s="339"/>
      <c r="AJ126" s="353"/>
      <c r="AM126" s="41"/>
      <c r="AN126" s="41"/>
      <c r="AQ126" s="37">
        <f>IFERROR(VLOOKUP(AQ203,DAY!$A$2:$E$744,4,0),0)</f>
        <v>0</v>
      </c>
    </row>
    <row r="127" spans="1:43" ht="27.75" customHeight="1" x14ac:dyDescent="0.4">
      <c r="A127" s="334"/>
      <c r="B127" s="37" t="s">
        <v>4</v>
      </c>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44">
        <f>IF(COUNT(C127:AD127)=0,+(COUNTIF(C127:AD127,"作業"))+(COUNTIF(C127:AD127,"休日")),"")</f>
        <v>0</v>
      </c>
      <c r="AF127" s="98">
        <f>IF(+COUNT(C127:AD127)=0,(COUNTIF(C127:AD127,"休日")),"")</f>
        <v>0</v>
      </c>
      <c r="AG127" s="354">
        <f>IFERROR(IF(AND(AE127&lt;=6,AE127&gt;=1),$F$149,IF(AM128&gt;0.284,$F$147,$F$148)),0)</f>
        <v>0</v>
      </c>
      <c r="AH127" s="44">
        <f>IF(COUNT(C128:AD128)=0,+(COUNTIF(C128:AD128,"作業"))+(COUNTIF(C128:AD128,"休日")),"")</f>
        <v>0</v>
      </c>
      <c r="AI127" s="61">
        <f>IF(COUNT(C128:AD128)=0,(COUNTIF(C128:AD128,"休日")),"")</f>
        <v>0</v>
      </c>
      <c r="AJ127" s="354">
        <f>IFERROR(IF(AND(AH127&lt;=6,AH127&gt;=1),$F$149,IF(AN128&gt;0.284,$F$145,$F$146)),0)</f>
        <v>0</v>
      </c>
      <c r="AL127" s="40"/>
      <c r="AM127" s="33"/>
      <c r="AN127" s="33"/>
      <c r="AQ127" s="39">
        <f>IFERROR(VLOOKUP(AQ203,DAY!$A$2:$E$744,5,0),0)</f>
        <v>0</v>
      </c>
    </row>
    <row r="128" spans="1:43" ht="27.75" customHeight="1" thickBot="1" x14ac:dyDescent="0.45">
      <c r="A128" s="363"/>
      <c r="B128" s="27" t="s">
        <v>5</v>
      </c>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330">
        <f>IFERROR(AM128,0)</f>
        <v>0</v>
      </c>
      <c r="AF128" s="331"/>
      <c r="AG128" s="355"/>
      <c r="AH128" s="330">
        <f>IFERROR(AN128,0)</f>
        <v>0</v>
      </c>
      <c r="AI128" s="332"/>
      <c r="AJ128" s="355"/>
      <c r="AM128" s="46" t="e">
        <f>ROUND(AF127/AE127,3)</f>
        <v>#DIV/0!</v>
      </c>
      <c r="AN128" s="47" t="e">
        <f>ROUND(AI127/AH127,3)</f>
        <v>#DIV/0!</v>
      </c>
      <c r="AQ128" s="43">
        <f>IFERROR(VLOOKUP(AQ203,DAY!$A$2:$E$744,6,0),0)</f>
        <v>0</v>
      </c>
    </row>
    <row r="129" spans="1:43" ht="27.75" customHeight="1" thickBot="1" x14ac:dyDescent="0.45">
      <c r="A129" s="337" t="s">
        <v>81</v>
      </c>
      <c r="B129" s="32" t="s">
        <v>0</v>
      </c>
      <c r="C129" s="86">
        <f>IFERROR(VLOOKUP(C178,DAY!$A$2:$E$1096,2,0),0)</f>
        <v>0</v>
      </c>
      <c r="D129" s="86">
        <f>IFERROR(VLOOKUP(D178,DAY!$A$2:$E$1096,2,0),0)</f>
        <v>0</v>
      </c>
      <c r="E129" s="86">
        <f>IFERROR(VLOOKUP(E178,DAY!$A$2:$E$1096,2,0),0)</f>
        <v>0</v>
      </c>
      <c r="F129" s="86">
        <f>IFERROR(VLOOKUP(F178,DAY!$A$2:$E$1096,2,0),0)</f>
        <v>0</v>
      </c>
      <c r="G129" s="86">
        <f>IFERROR(VLOOKUP(G178,DAY!$A$2:$E$1096,2,0),0)</f>
        <v>0</v>
      </c>
      <c r="H129" s="86">
        <f>IFERROR(VLOOKUP(H178,DAY!$A$2:$E$1096,2,0),0)</f>
        <v>0</v>
      </c>
      <c r="I129" s="86">
        <f>IFERROR(VLOOKUP(I178,DAY!$A$2:$E$1096,2,0),0)</f>
        <v>0</v>
      </c>
      <c r="J129" s="86">
        <f>IFERROR(VLOOKUP(J178,DAY!$A$2:$E$1096,2,0),0)</f>
        <v>0</v>
      </c>
      <c r="K129" s="86">
        <f>IFERROR(VLOOKUP(K178,DAY!$A$2:$E$1096,2,0),0)</f>
        <v>0</v>
      </c>
      <c r="L129" s="86">
        <f>IFERROR(VLOOKUP(L178,DAY!$A$2:$E$1096,2,0),0)</f>
        <v>0</v>
      </c>
      <c r="M129" s="86">
        <f>IFERROR(VLOOKUP(M178,DAY!$A$2:$E$1096,2,0),0)</f>
        <v>0</v>
      </c>
      <c r="N129" s="86">
        <f>IFERROR(VLOOKUP(N178,DAY!$A$2:$E$1096,2,0),0)</f>
        <v>0</v>
      </c>
      <c r="O129" s="86">
        <f>IFERROR(VLOOKUP(O178,DAY!$A$2:$E$1096,2,0),0)</f>
        <v>0</v>
      </c>
      <c r="P129" s="86">
        <f>IFERROR(VLOOKUP(P178,DAY!$A$2:$E$1096,2,0),0)</f>
        <v>0</v>
      </c>
      <c r="Q129" s="86">
        <f>IFERROR(VLOOKUP(Q178,DAY!$A$2:$E$1096,2,0),0)</f>
        <v>0</v>
      </c>
      <c r="R129" s="86">
        <f>IFERROR(VLOOKUP(R178,DAY!$A$2:$E$1096,2,0),0)</f>
        <v>0</v>
      </c>
      <c r="S129" s="86">
        <f>IFERROR(VLOOKUP(S178,DAY!$A$2:$E$1096,2,0),0)</f>
        <v>0</v>
      </c>
      <c r="T129" s="86">
        <f>IFERROR(VLOOKUP(T178,DAY!$A$2:$E$1096,2,0),0)</f>
        <v>0</v>
      </c>
      <c r="U129" s="86">
        <f>IFERROR(VLOOKUP(U178,DAY!$A$2:$E$1096,2,0),0)</f>
        <v>0</v>
      </c>
      <c r="V129" s="86">
        <f>IFERROR(VLOOKUP(V178,DAY!$A$2:$E$1096,2,0),0)</f>
        <v>0</v>
      </c>
      <c r="W129" s="86">
        <f>IFERROR(VLOOKUP(W178,DAY!$A$2:$E$1096,2,0),0)</f>
        <v>0</v>
      </c>
      <c r="X129" s="86">
        <f>IFERROR(VLOOKUP(X178,DAY!$A$2:$E$1096,2,0),0)</f>
        <v>0</v>
      </c>
      <c r="Y129" s="86">
        <f>IFERROR(VLOOKUP(Y178,DAY!$A$2:$E$1096,2,0),0)</f>
        <v>0</v>
      </c>
      <c r="Z129" s="86">
        <f>IFERROR(VLOOKUP(Z178,DAY!$A$2:$E$1096,2,0),0)</f>
        <v>0</v>
      </c>
      <c r="AA129" s="86">
        <f>IFERROR(VLOOKUP(AA178,DAY!$A$2:$E$1096,2,0),0)</f>
        <v>0</v>
      </c>
      <c r="AB129" s="86">
        <f>IFERROR(VLOOKUP(AB178,DAY!$A$2:$E$1096,2,0),0)</f>
        <v>0</v>
      </c>
      <c r="AC129" s="86">
        <f>IFERROR(VLOOKUP(AC178,DAY!$A$2:$E$1096,2,0),0)</f>
        <v>0</v>
      </c>
      <c r="AD129" s="86">
        <f>IFERROR(VLOOKUP(AD178,DAY!$A$2:$E$1096,2,0),0)</f>
        <v>0</v>
      </c>
      <c r="AE129" s="333" t="s">
        <v>11</v>
      </c>
      <c r="AF129" s="335" t="s">
        <v>12</v>
      </c>
      <c r="AG129" s="352" t="s">
        <v>84</v>
      </c>
      <c r="AH129" s="337" t="s">
        <v>11</v>
      </c>
      <c r="AI129" s="338" t="s">
        <v>13</v>
      </c>
      <c r="AJ129" s="352" t="s">
        <v>84</v>
      </c>
      <c r="AK129" s="40"/>
      <c r="AM129" s="33"/>
      <c r="AN129" s="33"/>
      <c r="AQ129" s="45">
        <f>IFERROR(VLOOKUP(AQ203,DAY!$A$2:$E$744,7,0),0)</f>
        <v>0</v>
      </c>
    </row>
    <row r="130" spans="1:43" ht="27.75" customHeight="1" x14ac:dyDescent="0.4">
      <c r="A130" s="334"/>
      <c r="B130" s="35" t="s">
        <v>1</v>
      </c>
      <c r="C130" s="87">
        <f>IFERROR(VLOOKUP(C178,DAY!$A$2:$E$1096,3,0),0)</f>
        <v>0</v>
      </c>
      <c r="D130" s="87">
        <f>IFERROR(VLOOKUP(D178,DAY!$A$2:$E$1096,3,0),0)</f>
        <v>0</v>
      </c>
      <c r="E130" s="87">
        <f>IFERROR(VLOOKUP(E178,DAY!$A$2:$E$1096,3,0),0)</f>
        <v>0</v>
      </c>
      <c r="F130" s="87">
        <f>IFERROR(VLOOKUP(F178,DAY!$A$2:$E$1096,3,0),0)</f>
        <v>0</v>
      </c>
      <c r="G130" s="87">
        <f>IFERROR(VLOOKUP(G178,DAY!$A$2:$E$1096,3,0),0)</f>
        <v>0</v>
      </c>
      <c r="H130" s="87">
        <f>IFERROR(VLOOKUP(H178,DAY!$A$2:$E$1096,3,0),0)</f>
        <v>0</v>
      </c>
      <c r="I130" s="87">
        <f>IFERROR(VLOOKUP(I178,DAY!$A$2:$E$1096,3,0),0)</f>
        <v>0</v>
      </c>
      <c r="J130" s="87">
        <f>IFERROR(VLOOKUP(J178,DAY!$A$2:$E$1096,3,0),0)</f>
        <v>0</v>
      </c>
      <c r="K130" s="87">
        <f>IFERROR(VLOOKUP(K178,DAY!$A$2:$E$1096,3,0),0)</f>
        <v>0</v>
      </c>
      <c r="L130" s="87">
        <f>IFERROR(VLOOKUP(L178,DAY!$A$2:$E$1096,3,0),0)</f>
        <v>0</v>
      </c>
      <c r="M130" s="87">
        <f>IFERROR(VLOOKUP(M178,DAY!$A$2:$E$1096,3,0),0)</f>
        <v>0</v>
      </c>
      <c r="N130" s="87">
        <f>IFERROR(VLOOKUP(N178,DAY!$A$2:$E$1096,3,0),0)</f>
        <v>0</v>
      </c>
      <c r="O130" s="87">
        <f>IFERROR(VLOOKUP(O178,DAY!$A$2:$E$1096,3,0),0)</f>
        <v>0</v>
      </c>
      <c r="P130" s="87">
        <f>IFERROR(VLOOKUP(P178,DAY!$A$2:$E$1096,3,0),0)</f>
        <v>0</v>
      </c>
      <c r="Q130" s="87">
        <f>IFERROR(VLOOKUP(Q178,DAY!$A$2:$E$1096,3,0),0)</f>
        <v>0</v>
      </c>
      <c r="R130" s="87">
        <f>IFERROR(VLOOKUP(R178,DAY!$A$2:$E$1096,3,0),0)</f>
        <v>0</v>
      </c>
      <c r="S130" s="87">
        <f>IFERROR(VLOOKUP(S178,DAY!$A$2:$E$1096,3,0),0)</f>
        <v>0</v>
      </c>
      <c r="T130" s="87">
        <f>IFERROR(VLOOKUP(T178,DAY!$A$2:$E$1096,3,0),0)</f>
        <v>0</v>
      </c>
      <c r="U130" s="87">
        <f>IFERROR(VLOOKUP(U178,DAY!$A$2:$E$1096,3,0),0)</f>
        <v>0</v>
      </c>
      <c r="V130" s="87">
        <f>IFERROR(VLOOKUP(V178,DAY!$A$2:$E$1096,3,0),0)</f>
        <v>0</v>
      </c>
      <c r="W130" s="87">
        <f>IFERROR(VLOOKUP(W178,DAY!$A$2:$E$1096,3,0),0)</f>
        <v>0</v>
      </c>
      <c r="X130" s="87">
        <f>IFERROR(VLOOKUP(X178,DAY!$A$2:$E$1096,3,0),0)</f>
        <v>0</v>
      </c>
      <c r="Y130" s="87">
        <f>IFERROR(VLOOKUP(Y178,DAY!$A$2:$E$1096,3,0),0)</f>
        <v>0</v>
      </c>
      <c r="Z130" s="87">
        <f>IFERROR(VLOOKUP(Z178,DAY!$A$2:$E$1096,3,0),0)</f>
        <v>0</v>
      </c>
      <c r="AA130" s="87">
        <f>IFERROR(VLOOKUP(AA178,DAY!$A$2:$E$1096,3,0),0)</f>
        <v>0</v>
      </c>
      <c r="AB130" s="87">
        <f>IFERROR(VLOOKUP(AB178,DAY!$A$2:$E$1096,3,0),0)</f>
        <v>0</v>
      </c>
      <c r="AC130" s="87">
        <f>IFERROR(VLOOKUP(AC178,DAY!$A$2:$E$1096,3,0),0)</f>
        <v>0</v>
      </c>
      <c r="AD130" s="88">
        <f>IFERROR(VLOOKUP(AD178,DAY!$A$2:$E$1096,3,0),0)</f>
        <v>0</v>
      </c>
      <c r="AE130" s="334"/>
      <c r="AF130" s="336"/>
      <c r="AG130" s="352"/>
      <c r="AH130" s="334"/>
      <c r="AI130" s="339"/>
      <c r="AJ130" s="352"/>
      <c r="AM130" s="33"/>
      <c r="AN130" s="33"/>
      <c r="AQ130" s="34">
        <f>IFERROR(VLOOKUP(AQ209,DAY!$A$2:$E$744,2,0),0)</f>
        <v>0</v>
      </c>
    </row>
    <row r="131" spans="1:43" ht="27.75" customHeight="1" x14ac:dyDescent="0.4">
      <c r="A131" s="334"/>
      <c r="B131" s="38" t="s">
        <v>2</v>
      </c>
      <c r="C131" s="89">
        <f>IFERROR(VLOOKUP(C178,DAY!$A$2:$E$1096,4,0),0)</f>
        <v>0</v>
      </c>
      <c r="D131" s="89">
        <f>IFERROR(VLOOKUP(D178,DAY!$A$2:$E$1096,4,0),0)</f>
        <v>0</v>
      </c>
      <c r="E131" s="89">
        <f>IFERROR(VLOOKUP(E178,DAY!$A$2:$E$1096,4,0),0)</f>
        <v>0</v>
      </c>
      <c r="F131" s="89">
        <f>IFERROR(VLOOKUP(F178,DAY!$A$2:$E$1096,4,0),0)</f>
        <v>0</v>
      </c>
      <c r="G131" s="89">
        <f>IFERROR(VLOOKUP(G178,DAY!$A$2:$E$1096,4,0),0)</f>
        <v>0</v>
      </c>
      <c r="H131" s="89">
        <f>IFERROR(VLOOKUP(H178,DAY!$A$2:$E$1096,4,0),0)</f>
        <v>0</v>
      </c>
      <c r="I131" s="89">
        <f>IFERROR(VLOOKUP(I178,DAY!$A$2:$E$1096,4,0),0)</f>
        <v>0</v>
      </c>
      <c r="J131" s="89">
        <f>IFERROR(VLOOKUP(J178,DAY!$A$2:$E$1096,4,0),0)</f>
        <v>0</v>
      </c>
      <c r="K131" s="89">
        <f>IFERROR(VLOOKUP(K178,DAY!$A$2:$E$1096,4,0),0)</f>
        <v>0</v>
      </c>
      <c r="L131" s="89">
        <f>IFERROR(VLOOKUP(L178,DAY!$A$2:$E$1096,4,0),0)</f>
        <v>0</v>
      </c>
      <c r="M131" s="89">
        <f>IFERROR(VLOOKUP(M178,DAY!$A$2:$E$1096,4,0),0)</f>
        <v>0</v>
      </c>
      <c r="N131" s="89">
        <f>IFERROR(VLOOKUP(N178,DAY!$A$2:$E$1096,4,0),0)</f>
        <v>0</v>
      </c>
      <c r="O131" s="89">
        <f>IFERROR(VLOOKUP(O178,DAY!$A$2:$E$1096,4,0),0)</f>
        <v>0</v>
      </c>
      <c r="P131" s="89">
        <f>IFERROR(VLOOKUP(P178,DAY!$A$2:$E$1096,4,0),0)</f>
        <v>0</v>
      </c>
      <c r="Q131" s="89">
        <f>IFERROR(VLOOKUP(Q178,DAY!$A$2:$E$1096,4,0),0)</f>
        <v>0</v>
      </c>
      <c r="R131" s="89">
        <f>IFERROR(VLOOKUP(R178,DAY!$A$2:$E$1096,4,0),0)</f>
        <v>0</v>
      </c>
      <c r="S131" s="89">
        <f>IFERROR(VLOOKUP(S178,DAY!$A$2:$E$1096,4,0),0)</f>
        <v>0</v>
      </c>
      <c r="T131" s="89">
        <f>IFERROR(VLOOKUP(T178,DAY!$A$2:$E$1096,4,0),0)</f>
        <v>0</v>
      </c>
      <c r="U131" s="89">
        <f>IFERROR(VLOOKUP(U178,DAY!$A$2:$E$1096,4,0),0)</f>
        <v>0</v>
      </c>
      <c r="V131" s="89">
        <f>IFERROR(VLOOKUP(V178,DAY!$A$2:$E$1096,4,0),0)</f>
        <v>0</v>
      </c>
      <c r="W131" s="89">
        <f>IFERROR(VLOOKUP(W178,DAY!$A$2:$E$1096,4,0),0)</f>
        <v>0</v>
      </c>
      <c r="X131" s="89">
        <f>IFERROR(VLOOKUP(X178,DAY!$A$2:$E$1096,4,0),0)</f>
        <v>0</v>
      </c>
      <c r="Y131" s="89">
        <f>IFERROR(VLOOKUP(Y178,DAY!$A$2:$E$1096,4,0),0)</f>
        <v>0</v>
      </c>
      <c r="Z131" s="89">
        <f>IFERROR(VLOOKUP(Z178,DAY!$A$2:$E$1096,4,0),0)</f>
        <v>0</v>
      </c>
      <c r="AA131" s="89">
        <f>IFERROR(VLOOKUP(AA178,DAY!$A$2:$E$1096,4,0),0)</f>
        <v>0</v>
      </c>
      <c r="AB131" s="89">
        <f>IFERROR(VLOOKUP(AB178,DAY!$A$2:$E$1096,4,0),0)</f>
        <v>0</v>
      </c>
      <c r="AC131" s="89">
        <f>IFERROR(VLOOKUP(AC178,DAY!$A$2:$E$1096,4,0),0)</f>
        <v>0</v>
      </c>
      <c r="AD131" s="89">
        <f>IFERROR(VLOOKUP(AD178,DAY!$A$2:$E$1096,4,0),0)</f>
        <v>0</v>
      </c>
      <c r="AE131" s="334"/>
      <c r="AF131" s="336"/>
      <c r="AG131" s="352"/>
      <c r="AH131" s="334"/>
      <c r="AI131" s="339"/>
      <c r="AJ131" s="352"/>
      <c r="AM131" s="33"/>
      <c r="AN131" s="33"/>
      <c r="AQ131" s="37">
        <f>IFERROR(VLOOKUP(AQ209,DAY!$A$2:$E$744,3,0),0)</f>
        <v>0</v>
      </c>
    </row>
    <row r="132" spans="1:43" ht="89.25" customHeight="1" x14ac:dyDescent="0.4">
      <c r="A132" s="334"/>
      <c r="B132" s="39" t="s">
        <v>3</v>
      </c>
      <c r="C132" s="90">
        <f>IFERROR(VLOOKUP(C178,DAY!$A$2:$E$1096,5,0),0)</f>
        <v>0</v>
      </c>
      <c r="D132" s="90">
        <f>IFERROR(VLOOKUP(D178,DAY!$A$2:$E$1096,5,0),0)</f>
        <v>0</v>
      </c>
      <c r="E132" s="90">
        <f>IFERROR(VLOOKUP(E178,DAY!$A$2:$E$1096,5,0),0)</f>
        <v>0</v>
      </c>
      <c r="F132" s="90">
        <f>IFERROR(VLOOKUP(F178,DAY!$A$2:$E$1096,5,0),0)</f>
        <v>0</v>
      </c>
      <c r="G132" s="90">
        <f>IFERROR(VLOOKUP(G178,DAY!$A$2:$E$1096,5,0),0)</f>
        <v>0</v>
      </c>
      <c r="H132" s="90">
        <f>IFERROR(VLOOKUP(H178,DAY!$A$2:$E$1096,5,0),0)</f>
        <v>0</v>
      </c>
      <c r="I132" s="90">
        <f>IFERROR(VLOOKUP(I178,DAY!$A$2:$E$1096,5,0),0)</f>
        <v>0</v>
      </c>
      <c r="J132" s="90">
        <f>IFERROR(VLOOKUP(J178,DAY!$A$2:$E$1096,5,0),0)</f>
        <v>0</v>
      </c>
      <c r="K132" s="90">
        <f>IFERROR(VLOOKUP(K178,DAY!$A$2:$E$1096,5,0),0)</f>
        <v>0</v>
      </c>
      <c r="L132" s="90">
        <f>IFERROR(VLOOKUP(L178,DAY!$A$2:$E$1096,5,0),0)</f>
        <v>0</v>
      </c>
      <c r="M132" s="90">
        <f>IFERROR(VLOOKUP(M178,DAY!$A$2:$E$1096,5,0),0)</f>
        <v>0</v>
      </c>
      <c r="N132" s="90">
        <f>IFERROR(VLOOKUP(N178,DAY!$A$2:$E$1096,5,0),0)</f>
        <v>0</v>
      </c>
      <c r="O132" s="90">
        <f>IFERROR(VLOOKUP(O178,DAY!$A$2:$E$1096,5,0),0)</f>
        <v>0</v>
      </c>
      <c r="P132" s="90">
        <f>IFERROR(VLOOKUP(P178,DAY!$A$2:$E$1096,5,0),0)</f>
        <v>0</v>
      </c>
      <c r="Q132" s="90">
        <f>IFERROR(VLOOKUP(Q178,DAY!$A$2:$E$1096,5,0),0)</f>
        <v>0</v>
      </c>
      <c r="R132" s="90">
        <f>IFERROR(VLOOKUP(R178,DAY!$A$2:$E$1096,5,0),0)</f>
        <v>0</v>
      </c>
      <c r="S132" s="90">
        <f>IFERROR(VLOOKUP(S178,DAY!$A$2:$E$1096,5,0),0)</f>
        <v>0</v>
      </c>
      <c r="T132" s="90">
        <f>IFERROR(VLOOKUP(T178,DAY!$A$2:$E$1096,5,0),0)</f>
        <v>0</v>
      </c>
      <c r="U132" s="90">
        <f>IFERROR(VLOOKUP(U178,DAY!$A$2:$E$1096,5,0),0)</f>
        <v>0</v>
      </c>
      <c r="V132" s="90">
        <f>IFERROR(VLOOKUP(V178,DAY!$A$2:$E$1096,5,0),0)</f>
        <v>0</v>
      </c>
      <c r="W132" s="90">
        <f>IFERROR(VLOOKUP(W178,DAY!$A$2:$E$1096,5,0),0)</f>
        <v>0</v>
      </c>
      <c r="X132" s="90">
        <f>IFERROR(VLOOKUP(X178,DAY!$A$2:$E$1096,5,0),0)</f>
        <v>0</v>
      </c>
      <c r="Y132" s="90">
        <f>IFERROR(VLOOKUP(Y178,DAY!$A$2:$E$1096,5,0),0)</f>
        <v>0</v>
      </c>
      <c r="Z132" s="90">
        <f>IFERROR(VLOOKUP(Z178,DAY!$A$2:$E$1096,5,0),0)</f>
        <v>0</v>
      </c>
      <c r="AA132" s="90">
        <f>IFERROR(VLOOKUP(AA178,DAY!$A$2:$E$1096,5,0),0)</f>
        <v>0</v>
      </c>
      <c r="AB132" s="90">
        <f>IFERROR(VLOOKUP(AB178,DAY!$A$2:$E$1096,5,0),0)</f>
        <v>0</v>
      </c>
      <c r="AC132" s="90">
        <f>IFERROR(VLOOKUP(AC178,DAY!$A$2:$E$1096,5,0),0)</f>
        <v>0</v>
      </c>
      <c r="AD132" s="90">
        <f>IFERROR(VLOOKUP(AD178,DAY!$A$2:$E$1096,5,0),0)</f>
        <v>0</v>
      </c>
      <c r="AE132" s="334"/>
      <c r="AF132" s="336"/>
      <c r="AG132" s="353"/>
      <c r="AH132" s="334"/>
      <c r="AI132" s="339"/>
      <c r="AJ132" s="353"/>
      <c r="AM132" s="41"/>
      <c r="AN132" s="41"/>
      <c r="AQ132" s="37">
        <f>IFERROR(VLOOKUP(AQ209,DAY!$A$2:$E$744,4,0),0)</f>
        <v>0</v>
      </c>
    </row>
    <row r="133" spans="1:43" ht="27.75" customHeight="1" x14ac:dyDescent="0.4">
      <c r="A133" s="334"/>
      <c r="B133" s="37" t="s">
        <v>4</v>
      </c>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44">
        <f>IF(COUNT(C133:AD133)=0,+(COUNTIF(C133:AD133,"作業"))+(COUNTIF(C133:AD133,"休日")),"")</f>
        <v>0</v>
      </c>
      <c r="AF133" s="98">
        <f>IF(+COUNT(C133:AD133)=0,(COUNTIF(C133:AD133,"休日")),"")</f>
        <v>0</v>
      </c>
      <c r="AG133" s="354">
        <f>IFERROR(IF(AND(AE133&lt;=6,AE133&gt;=1),$F$149,IF(AM134&gt;0.284,$F$147,$F$148)),0)</f>
        <v>0</v>
      </c>
      <c r="AH133" s="44">
        <f>IF(COUNT(C134:AD134)=0,+(COUNTIF(C134:AD134,"作業"))+(COUNTIF(C134:AD134,"休日")),"")</f>
        <v>0</v>
      </c>
      <c r="AI133" s="61">
        <f>IF(COUNT(C134:AD134)=0,(COUNTIF(C134:AD134,"休日")),"")</f>
        <v>0</v>
      </c>
      <c r="AJ133" s="354">
        <f>IFERROR(IF(AND(AH133&lt;=6,AH133&gt;=1),$F$149,IF(AN134&gt;0.284,$F$145,$F$146)),0)</f>
        <v>0</v>
      </c>
      <c r="AL133" s="40"/>
      <c r="AM133" s="33"/>
      <c r="AN133" s="33"/>
      <c r="AQ133" s="39">
        <f>IFERROR(VLOOKUP(AQ209,DAY!$A$2:$E$744,5,0),0)</f>
        <v>0</v>
      </c>
    </row>
    <row r="134" spans="1:43" ht="27.75" customHeight="1" thickBot="1" x14ac:dyDescent="0.45">
      <c r="A134" s="363"/>
      <c r="B134" s="27" t="s">
        <v>5</v>
      </c>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330">
        <f>IFERROR(AM134,0)</f>
        <v>0</v>
      </c>
      <c r="AF134" s="331"/>
      <c r="AG134" s="355"/>
      <c r="AH134" s="330">
        <f>IFERROR(AN134,0)</f>
        <v>0</v>
      </c>
      <c r="AI134" s="332"/>
      <c r="AJ134" s="355"/>
      <c r="AM134" s="46" t="e">
        <f>ROUND(AF133/AE133,3)</f>
        <v>#DIV/0!</v>
      </c>
      <c r="AN134" s="47" t="e">
        <f>ROUND(AI133/AH133,3)</f>
        <v>#DIV/0!</v>
      </c>
      <c r="AQ134" s="43">
        <f>IFERROR(VLOOKUP(AQ209,DAY!$A$2:$E$744,6,0),0)</f>
        <v>0</v>
      </c>
    </row>
    <row r="135" spans="1:43" ht="12" customHeight="1" thickBot="1" x14ac:dyDescent="0.45">
      <c r="A135" s="23"/>
      <c r="B135" s="51"/>
      <c r="C135" s="51"/>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370"/>
      <c r="AF135" s="370"/>
      <c r="AG135" s="92"/>
      <c r="AH135" s="370"/>
      <c r="AI135" s="370"/>
      <c r="AJ135" s="96"/>
      <c r="AK135" s="40"/>
      <c r="AM135" s="33"/>
      <c r="AN135" s="33"/>
      <c r="AQ135" s="45">
        <f>IFERROR(VLOOKUP(AQ209,DAY!$A$2:$E$744,7,0),0)</f>
        <v>0</v>
      </c>
    </row>
    <row r="136" spans="1:43" ht="29.25" customHeight="1" x14ac:dyDescent="0.4">
      <c r="A136" s="23"/>
      <c r="B136" s="51"/>
      <c r="C136" s="51"/>
      <c r="D136" s="23"/>
      <c r="E136" s="23"/>
      <c r="F136" s="23"/>
      <c r="G136" s="23"/>
      <c r="H136" s="23"/>
      <c r="I136" s="23"/>
      <c r="J136" s="23"/>
      <c r="K136" s="23"/>
      <c r="L136" s="23"/>
      <c r="M136" s="23"/>
      <c r="N136" s="23"/>
      <c r="O136" s="23"/>
      <c r="P136" s="23"/>
      <c r="Q136" s="23"/>
      <c r="R136" s="23"/>
      <c r="S136" s="23"/>
      <c r="T136" s="23"/>
      <c r="U136" s="23"/>
      <c r="V136" s="23"/>
      <c r="W136" s="23"/>
      <c r="X136" s="23"/>
      <c r="Y136" s="23"/>
      <c r="Z136" s="371"/>
      <c r="AA136" s="372"/>
      <c r="AB136" s="372"/>
      <c r="AC136" s="372"/>
      <c r="AD136" s="373"/>
      <c r="AE136" s="405" t="s">
        <v>4</v>
      </c>
      <c r="AF136" s="406"/>
      <c r="AG136" s="407"/>
      <c r="AH136" s="421" t="s">
        <v>5</v>
      </c>
      <c r="AI136" s="422"/>
      <c r="AJ136" s="423"/>
      <c r="AM136" s="33"/>
      <c r="AN136" s="33"/>
    </row>
    <row r="137" spans="1:43" ht="29.25" customHeight="1" x14ac:dyDescent="0.4">
      <c r="A137" s="23"/>
      <c r="B137" s="51"/>
      <c r="C137" s="51"/>
      <c r="D137" s="23"/>
      <c r="E137" s="23"/>
      <c r="F137" s="23"/>
      <c r="G137" s="23"/>
      <c r="H137" s="23"/>
      <c r="I137" s="23"/>
      <c r="J137" s="23"/>
      <c r="K137" s="23"/>
      <c r="L137" s="23"/>
      <c r="M137" s="23"/>
      <c r="N137" s="23"/>
      <c r="O137" s="23"/>
      <c r="P137" s="23"/>
      <c r="Q137" s="23"/>
      <c r="R137" s="23"/>
      <c r="S137" s="23"/>
      <c r="T137" s="23"/>
      <c r="U137" s="23"/>
      <c r="V137" s="23"/>
      <c r="W137" s="23"/>
      <c r="X137" s="23"/>
      <c r="Y137" s="23"/>
      <c r="Z137" s="52"/>
      <c r="AA137" s="53"/>
      <c r="AB137" s="53"/>
      <c r="AC137" s="381" t="s">
        <v>45</v>
      </c>
      <c r="AD137" s="382"/>
      <c r="AE137" s="402">
        <f>AE19+AE25+AE31+AE37+AE43+AE49+AE55+AE61+AE67+AE73+AE79+AE85+AE91+AE97+AE103+AE109+AE115+AE121+AE127+AE133</f>
        <v>260</v>
      </c>
      <c r="AF137" s="403"/>
      <c r="AG137" s="404"/>
      <c r="AH137" s="408">
        <f>AH19+AH25+AH31+AH37+AH43+AH49+AH55+AH61+AH67+AH73+AH79+AH85+AH91+AH97+AH103+AH109+AH115+AH121+AH127+AH133</f>
        <v>260</v>
      </c>
      <c r="AI137" s="409"/>
      <c r="AJ137" s="410"/>
      <c r="AM137" s="33"/>
      <c r="AN137" s="33"/>
    </row>
    <row r="138" spans="1:43" ht="29.25" customHeight="1" x14ac:dyDescent="0.4">
      <c r="A138" s="23"/>
      <c r="B138" s="51"/>
      <c r="C138" s="51"/>
      <c r="D138" s="23"/>
      <c r="E138" s="23"/>
      <c r="F138" s="23"/>
      <c r="G138" s="23"/>
      <c r="H138" s="23"/>
      <c r="I138" s="23"/>
      <c r="J138" s="23"/>
      <c r="K138" s="23"/>
      <c r="L138" s="23"/>
      <c r="M138" s="23"/>
      <c r="N138" s="23"/>
      <c r="O138" s="23"/>
      <c r="P138" s="23"/>
      <c r="Q138" s="23"/>
      <c r="R138" s="23"/>
      <c r="S138" s="23"/>
      <c r="T138" s="23"/>
      <c r="U138" s="23"/>
      <c r="V138" s="23"/>
      <c r="W138" s="23"/>
      <c r="X138" s="23"/>
      <c r="Y138" s="23"/>
      <c r="Z138" s="52"/>
      <c r="AA138" s="53"/>
      <c r="AB138" s="53"/>
      <c r="AC138" s="381" t="s">
        <v>46</v>
      </c>
      <c r="AD138" s="382"/>
      <c r="AE138" s="402">
        <f>AF19+AF25+AF31+AF37+AF43+AF49+AF55+AF61+AF67+AF73+AF79+AF85+AF91+AF97+AF103+AF109+AF115+AF121+AF127+AF133</f>
        <v>85</v>
      </c>
      <c r="AF138" s="403"/>
      <c r="AG138" s="404"/>
      <c r="AH138" s="408">
        <f>AI19+AI25+AI31+AI37+AI43+AI49+AI55+AI61+AI67+AI73+AI79+AI85+AI91+AI97+AI103+AI109+AI115+AI121+AI127+AI133</f>
        <v>83</v>
      </c>
      <c r="AI138" s="409"/>
      <c r="AJ138" s="410"/>
      <c r="AM138" s="33"/>
      <c r="AN138" s="33"/>
    </row>
    <row r="139" spans="1:43" ht="29.25" customHeight="1" x14ac:dyDescent="0.4">
      <c r="A139" s="23"/>
      <c r="B139" s="51"/>
      <c r="C139" s="51"/>
      <c r="D139" s="23"/>
      <c r="E139" s="23"/>
      <c r="F139" s="23"/>
      <c r="G139" s="23"/>
      <c r="H139" s="23"/>
      <c r="I139" s="23"/>
      <c r="J139" s="23"/>
      <c r="K139" s="23"/>
      <c r="L139" s="23"/>
      <c r="M139" s="23"/>
      <c r="N139" s="23"/>
      <c r="O139" s="23"/>
      <c r="P139" s="23"/>
      <c r="Q139" s="23"/>
      <c r="R139" s="23"/>
      <c r="S139" s="23"/>
      <c r="T139" s="23"/>
      <c r="U139" s="23"/>
      <c r="V139" s="23"/>
      <c r="W139" s="23"/>
      <c r="X139" s="23"/>
      <c r="Y139" s="23"/>
      <c r="Z139" s="52"/>
      <c r="AA139" s="53"/>
      <c r="AB139" s="53"/>
      <c r="AC139" s="381" t="s">
        <v>47</v>
      </c>
      <c r="AD139" s="382"/>
      <c r="AE139" s="399">
        <f>ROUND(AE138/AE137,4)</f>
        <v>0.32690000000000002</v>
      </c>
      <c r="AF139" s="400"/>
      <c r="AG139" s="401"/>
      <c r="AH139" s="411">
        <f>ROUND(AH138/AH137,4)</f>
        <v>0.31919999999999998</v>
      </c>
      <c r="AI139" s="412"/>
      <c r="AJ139" s="413"/>
      <c r="AM139" s="33"/>
      <c r="AN139" s="33"/>
    </row>
    <row r="140" spans="1:43" ht="27.95" customHeight="1" x14ac:dyDescent="0.4">
      <c r="A140" s="23"/>
      <c r="B140" s="51"/>
      <c r="C140" s="51"/>
      <c r="D140" s="23"/>
      <c r="E140" s="23"/>
      <c r="F140" s="23"/>
      <c r="G140" s="23"/>
      <c r="H140" s="23"/>
      <c r="I140" s="23"/>
      <c r="J140" s="23"/>
      <c r="K140" s="23"/>
      <c r="L140" s="23"/>
      <c r="M140" s="23"/>
      <c r="N140" s="23"/>
      <c r="O140" s="23"/>
      <c r="P140" s="23"/>
      <c r="Q140" s="23"/>
      <c r="R140" s="23"/>
      <c r="S140" s="23"/>
      <c r="T140" s="23"/>
      <c r="U140" s="23"/>
      <c r="V140" s="23"/>
      <c r="W140" s="23"/>
      <c r="X140" s="23"/>
      <c r="Y140" s="23"/>
      <c r="Z140" s="377" t="s">
        <v>107</v>
      </c>
      <c r="AA140" s="378"/>
      <c r="AB140" s="378"/>
      <c r="AC140" s="378"/>
      <c r="AD140" s="379"/>
      <c r="AE140" s="393">
        <f>ROUND(AE139,3)</f>
        <v>0.32700000000000001</v>
      </c>
      <c r="AF140" s="394"/>
      <c r="AG140" s="395"/>
      <c r="AH140" s="383">
        <f>ROUND(AH139,3)</f>
        <v>0.31900000000000001</v>
      </c>
      <c r="AI140" s="384"/>
      <c r="AJ140" s="385"/>
      <c r="AM140" s="33"/>
      <c r="AN140" s="33"/>
    </row>
    <row r="141" spans="1:43" ht="27.75" customHeight="1" x14ac:dyDescent="0.4">
      <c r="A141" s="23"/>
      <c r="B141" s="51"/>
      <c r="C141" s="51"/>
      <c r="D141" s="23"/>
      <c r="E141" s="23"/>
      <c r="F141" s="23"/>
      <c r="G141" s="23"/>
      <c r="H141" s="23"/>
      <c r="I141" s="23"/>
      <c r="J141" s="23"/>
      <c r="K141" s="23"/>
      <c r="L141" s="23"/>
      <c r="M141" s="23"/>
      <c r="N141" s="23"/>
      <c r="O141" s="23"/>
      <c r="P141" s="23"/>
      <c r="Q141" s="23"/>
      <c r="R141" s="23"/>
      <c r="S141" s="23"/>
      <c r="T141" s="23"/>
      <c r="U141" s="23"/>
      <c r="V141" s="23"/>
      <c r="W141" s="23"/>
      <c r="X141" s="23"/>
      <c r="Y141" s="23"/>
      <c r="Z141" s="81"/>
      <c r="AA141" s="380" t="s">
        <v>48</v>
      </c>
      <c r="AB141" s="380"/>
      <c r="AC141" s="380"/>
      <c r="AD141" s="82"/>
      <c r="AE141" s="396"/>
      <c r="AF141" s="397"/>
      <c r="AG141" s="398"/>
      <c r="AH141" s="386"/>
      <c r="AI141" s="387"/>
      <c r="AJ141" s="388"/>
      <c r="AM141" s="33"/>
      <c r="AN141" s="33"/>
    </row>
    <row r="142" spans="1:43" ht="27" thickBot="1" x14ac:dyDescent="0.45">
      <c r="A142" s="23"/>
      <c r="B142" s="51"/>
      <c r="C142" s="51"/>
      <c r="D142" s="23"/>
      <c r="E142" s="23"/>
      <c r="F142" s="23"/>
      <c r="G142" s="23"/>
      <c r="H142" s="23"/>
      <c r="I142" s="23"/>
      <c r="J142" s="23"/>
      <c r="K142" s="23"/>
      <c r="L142" s="23"/>
      <c r="M142" s="23"/>
      <c r="N142" s="23"/>
      <c r="O142" s="23"/>
      <c r="P142" s="23"/>
      <c r="Q142" s="23"/>
      <c r="R142" s="23"/>
      <c r="S142" s="23"/>
      <c r="T142" s="23"/>
      <c r="U142" s="23"/>
      <c r="V142" s="23"/>
      <c r="W142" s="23"/>
      <c r="X142" s="23"/>
      <c r="Y142" s="23"/>
      <c r="Z142" s="374" t="s">
        <v>44</v>
      </c>
      <c r="AA142" s="375"/>
      <c r="AB142" s="375"/>
      <c r="AC142" s="375"/>
      <c r="AD142" s="376"/>
      <c r="AE142" s="390" t="str">
        <f>IF(AE140&gt;=0.285,"クリア","休暇不足")</f>
        <v>クリア</v>
      </c>
      <c r="AF142" s="391"/>
      <c r="AG142" s="392"/>
      <c r="AH142" s="389" t="str">
        <f>IF(AH140&gt;=0.285,"達成","未達成")</f>
        <v>達成</v>
      </c>
      <c r="AI142" s="375"/>
      <c r="AJ142" s="376"/>
      <c r="AM142" s="33"/>
      <c r="AN142" s="33"/>
    </row>
    <row r="144" spans="1:43" x14ac:dyDescent="0.4">
      <c r="A144" s="55"/>
      <c r="B144" s="56"/>
      <c r="C144" s="37"/>
      <c r="D144" s="57"/>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9"/>
      <c r="AJ144" s="62"/>
    </row>
    <row r="145" spans="1:52" ht="21" x14ac:dyDescent="0.4">
      <c r="A145" s="60"/>
      <c r="B145" s="30"/>
      <c r="C145" s="61" t="s">
        <v>87</v>
      </c>
      <c r="D145" s="61" t="s">
        <v>87</v>
      </c>
      <c r="E145" s="62"/>
      <c r="F145" s="57" t="s">
        <v>82</v>
      </c>
      <c r="G145" s="62"/>
      <c r="H145" s="62"/>
      <c r="I145" s="62"/>
      <c r="J145" s="62"/>
      <c r="K145" s="62"/>
      <c r="L145" s="62"/>
      <c r="M145" s="62"/>
      <c r="N145" s="62"/>
      <c r="O145" s="62"/>
      <c r="P145" s="62"/>
      <c r="Q145" s="62"/>
      <c r="R145" s="62"/>
      <c r="S145" s="62"/>
      <c r="T145" s="62"/>
      <c r="U145" s="62"/>
      <c r="V145" s="62"/>
      <c r="W145" s="62"/>
      <c r="X145" s="62"/>
      <c r="Y145" s="62"/>
      <c r="Z145" s="62" t="s">
        <v>49</v>
      </c>
      <c r="AA145" s="62">
        <v>0</v>
      </c>
      <c r="AB145" s="62"/>
      <c r="AC145" s="62"/>
      <c r="AD145" s="62"/>
      <c r="AE145" s="97"/>
      <c r="AF145" s="62"/>
      <c r="AG145" s="62"/>
      <c r="AH145" s="62"/>
      <c r="AI145" s="63"/>
      <c r="AJ145" s="62"/>
    </row>
    <row r="146" spans="1:52" ht="21" x14ac:dyDescent="0.4">
      <c r="A146" s="60"/>
      <c r="B146" s="30"/>
      <c r="C146" s="61" t="s">
        <v>19</v>
      </c>
      <c r="D146" s="61" t="s">
        <v>19</v>
      </c>
      <c r="E146" s="62"/>
      <c r="F146" s="57" t="s">
        <v>14</v>
      </c>
      <c r="G146" s="62"/>
      <c r="H146" s="62"/>
      <c r="I146" s="62"/>
      <c r="J146" s="64" t="s">
        <v>100</v>
      </c>
      <c r="K146" s="65"/>
      <c r="L146" s="65"/>
      <c r="M146" s="65"/>
      <c r="N146" s="65"/>
      <c r="O146" s="65"/>
      <c r="P146" s="65"/>
      <c r="Q146" s="65"/>
      <c r="R146" s="65"/>
      <c r="S146" s="65"/>
      <c r="T146" s="65"/>
      <c r="U146" s="65"/>
      <c r="V146" s="65"/>
      <c r="W146" s="65"/>
      <c r="X146" s="66"/>
      <c r="Y146" s="62"/>
      <c r="Z146" s="21" t="s">
        <v>50</v>
      </c>
      <c r="AA146" s="62">
        <v>1</v>
      </c>
      <c r="AB146" s="62"/>
      <c r="AC146" s="62"/>
      <c r="AD146" s="62"/>
      <c r="AE146" s="97"/>
      <c r="AF146" s="62"/>
      <c r="AG146" s="62"/>
      <c r="AH146" s="62"/>
      <c r="AI146" s="63"/>
      <c r="AJ146" s="62"/>
    </row>
    <row r="147" spans="1:52" ht="18.75" customHeight="1" x14ac:dyDescent="0.4">
      <c r="A147" s="60"/>
      <c r="B147" s="30"/>
      <c r="C147" s="61" t="s">
        <v>99</v>
      </c>
      <c r="D147" s="61" t="s">
        <v>99</v>
      </c>
      <c r="E147" s="62"/>
      <c r="F147" s="57" t="s">
        <v>105</v>
      </c>
      <c r="G147" s="62"/>
      <c r="H147" s="62"/>
      <c r="I147" s="62"/>
      <c r="J147" s="64" t="s">
        <v>101</v>
      </c>
      <c r="K147" s="65"/>
      <c r="L147" s="65"/>
      <c r="M147" s="65"/>
      <c r="N147" s="65"/>
      <c r="O147" s="65"/>
      <c r="P147" s="65"/>
      <c r="Q147" s="65"/>
      <c r="R147" s="65"/>
      <c r="S147" s="65"/>
      <c r="T147" s="65"/>
      <c r="U147" s="65"/>
      <c r="V147" s="65"/>
      <c r="W147" s="65"/>
      <c r="X147" s="66"/>
      <c r="Y147" s="62"/>
      <c r="Z147" s="62" t="s">
        <v>51</v>
      </c>
      <c r="AA147" s="62">
        <v>2</v>
      </c>
      <c r="AB147" s="62"/>
      <c r="AC147" s="62"/>
      <c r="AD147" s="62"/>
      <c r="AE147" s="97"/>
      <c r="AF147" s="62"/>
      <c r="AG147" s="62"/>
      <c r="AH147" s="62"/>
      <c r="AI147" s="63"/>
      <c r="AJ147" s="62"/>
    </row>
    <row r="148" spans="1:52" ht="19.5" customHeight="1" x14ac:dyDescent="0.4">
      <c r="A148" s="60"/>
      <c r="B148" s="30"/>
      <c r="C148" s="61" t="s">
        <v>88</v>
      </c>
      <c r="D148" s="61" t="s">
        <v>88</v>
      </c>
      <c r="E148" s="62"/>
      <c r="F148" s="57" t="s">
        <v>104</v>
      </c>
      <c r="G148" s="62"/>
      <c r="H148" s="62"/>
      <c r="I148" s="62"/>
      <c r="J148" s="64" t="s">
        <v>102</v>
      </c>
      <c r="K148" s="65"/>
      <c r="L148" s="65"/>
      <c r="M148" s="65"/>
      <c r="N148" s="65"/>
      <c r="O148" s="65"/>
      <c r="P148" s="65"/>
      <c r="Q148" s="65"/>
      <c r="R148" s="65"/>
      <c r="S148" s="65"/>
      <c r="T148" s="65"/>
      <c r="U148" s="65"/>
      <c r="V148" s="65"/>
      <c r="W148" s="65"/>
      <c r="X148" s="66"/>
      <c r="Y148" s="62"/>
      <c r="Z148" s="62" t="s">
        <v>52</v>
      </c>
      <c r="AA148" s="62">
        <v>3</v>
      </c>
      <c r="AB148" s="62"/>
      <c r="AC148" s="62"/>
      <c r="AD148" s="62"/>
      <c r="AE148" s="62"/>
      <c r="AF148" s="62"/>
      <c r="AG148" s="62"/>
      <c r="AH148" s="62"/>
      <c r="AI148" s="63"/>
      <c r="AJ148" s="62"/>
    </row>
    <row r="149" spans="1:52" ht="19.5" customHeight="1" x14ac:dyDescent="0.4">
      <c r="A149" s="60"/>
      <c r="B149" s="30"/>
      <c r="C149" s="61" t="s">
        <v>89</v>
      </c>
      <c r="D149" s="61" t="s">
        <v>89</v>
      </c>
      <c r="E149" s="62"/>
      <c r="F149" s="62" t="s">
        <v>83</v>
      </c>
      <c r="G149" s="62"/>
      <c r="H149" s="62"/>
      <c r="I149" s="62"/>
      <c r="J149" s="64" t="s">
        <v>103</v>
      </c>
      <c r="K149" s="65"/>
      <c r="L149" s="65"/>
      <c r="M149" s="65"/>
      <c r="N149" s="65"/>
      <c r="O149" s="65"/>
      <c r="P149" s="65"/>
      <c r="Q149" s="65"/>
      <c r="R149" s="65"/>
      <c r="S149" s="65"/>
      <c r="T149" s="65"/>
      <c r="U149" s="65"/>
      <c r="V149" s="65"/>
      <c r="W149" s="65"/>
      <c r="X149" s="66"/>
      <c r="Y149" s="62"/>
      <c r="Z149" s="62" t="s">
        <v>53</v>
      </c>
      <c r="AA149" s="62">
        <v>4</v>
      </c>
      <c r="AB149" s="62"/>
      <c r="AC149" s="62"/>
      <c r="AD149" s="62"/>
      <c r="AE149" s="62"/>
      <c r="AF149" s="62"/>
      <c r="AG149" s="62"/>
      <c r="AH149" s="62"/>
      <c r="AI149" s="63"/>
      <c r="AJ149" s="62"/>
    </row>
    <row r="150" spans="1:52" ht="19.5" customHeight="1" x14ac:dyDescent="0.4">
      <c r="A150" s="60"/>
      <c r="B150" s="30"/>
      <c r="C150" s="61"/>
      <c r="D150" s="61"/>
      <c r="E150" s="62"/>
      <c r="F150" s="62"/>
      <c r="G150" s="62"/>
      <c r="H150" s="62"/>
      <c r="I150" s="62"/>
      <c r="J150" s="67"/>
      <c r="K150" s="65"/>
      <c r="L150" s="65"/>
      <c r="M150" s="65"/>
      <c r="N150" s="65"/>
      <c r="O150" s="65"/>
      <c r="P150" s="65"/>
      <c r="Q150" s="65"/>
      <c r="R150" s="65"/>
      <c r="S150" s="65"/>
      <c r="T150" s="65"/>
      <c r="U150" s="65"/>
      <c r="V150" s="65"/>
      <c r="W150" s="65"/>
      <c r="X150" s="66"/>
      <c r="Y150" s="62"/>
      <c r="Z150" s="62" t="s">
        <v>54</v>
      </c>
      <c r="AA150" s="62">
        <v>5</v>
      </c>
      <c r="AB150" s="62"/>
      <c r="AC150" s="62"/>
      <c r="AD150" s="62"/>
      <c r="AE150" s="62"/>
      <c r="AF150" s="62"/>
      <c r="AG150" s="62"/>
      <c r="AH150" s="62"/>
      <c r="AI150" s="63"/>
      <c r="AJ150" s="62"/>
    </row>
    <row r="151" spans="1:52" ht="19.5" customHeight="1" x14ac:dyDescent="0.4">
      <c r="A151" s="60"/>
      <c r="B151" s="30"/>
      <c r="C151" s="61"/>
      <c r="D151" s="61"/>
      <c r="E151" s="62"/>
      <c r="F151" s="62"/>
      <c r="G151" s="62"/>
      <c r="H151" s="62"/>
      <c r="I151" s="62"/>
      <c r="J151" s="67"/>
      <c r="K151" s="65"/>
      <c r="L151" s="65"/>
      <c r="M151" s="65"/>
      <c r="N151" s="65"/>
      <c r="O151" s="65"/>
      <c r="P151" s="65"/>
      <c r="Q151" s="65"/>
      <c r="R151" s="65"/>
      <c r="S151" s="65"/>
      <c r="T151" s="65"/>
      <c r="U151" s="65"/>
      <c r="V151" s="65"/>
      <c r="W151" s="65"/>
      <c r="X151" s="66"/>
      <c r="Y151" s="62"/>
      <c r="Z151" s="62" t="s">
        <v>55</v>
      </c>
      <c r="AA151" s="62">
        <v>6</v>
      </c>
      <c r="AB151" s="62"/>
      <c r="AC151" s="62"/>
      <c r="AD151" s="62"/>
      <c r="AE151" s="62"/>
      <c r="AF151" s="62"/>
      <c r="AG151" s="62"/>
      <c r="AH151" s="62"/>
      <c r="AI151" s="63"/>
      <c r="AJ151" s="62"/>
    </row>
    <row r="152" spans="1:52" ht="19.5" customHeight="1" x14ac:dyDescent="0.4">
      <c r="A152" s="60"/>
      <c r="B152" s="30"/>
      <c r="C152" s="61"/>
      <c r="D152" s="61"/>
      <c r="E152" s="62"/>
      <c r="F152" s="62"/>
      <c r="G152" s="62"/>
      <c r="H152" s="62"/>
      <c r="I152" s="62"/>
      <c r="J152" s="67"/>
      <c r="K152" s="65"/>
      <c r="L152" s="65"/>
      <c r="M152" s="65"/>
      <c r="N152" s="65"/>
      <c r="O152" s="65"/>
      <c r="P152" s="65"/>
      <c r="Q152" s="65"/>
      <c r="R152" s="65"/>
      <c r="S152" s="65"/>
      <c r="T152" s="65"/>
      <c r="U152" s="65"/>
      <c r="V152" s="65"/>
      <c r="W152" s="65"/>
      <c r="X152" s="66"/>
      <c r="Y152" s="62"/>
      <c r="Z152" s="62"/>
      <c r="AA152" s="62"/>
      <c r="AB152" s="62"/>
      <c r="AC152" s="62"/>
      <c r="AD152" s="62"/>
      <c r="AE152" s="62"/>
      <c r="AF152" s="62"/>
      <c r="AG152" s="62"/>
      <c r="AH152" s="62"/>
      <c r="AI152" s="63"/>
      <c r="AJ152" s="62"/>
    </row>
    <row r="153" spans="1:52" ht="19.5" customHeight="1" x14ac:dyDescent="0.4">
      <c r="A153" s="60"/>
      <c r="B153" s="30"/>
      <c r="C153" s="54"/>
      <c r="D153" s="61"/>
      <c r="E153" s="62"/>
      <c r="F153" s="62"/>
      <c r="G153" s="62"/>
      <c r="H153" s="62"/>
      <c r="I153" s="62"/>
      <c r="J153" s="67"/>
      <c r="K153" s="65"/>
      <c r="L153" s="65"/>
      <c r="M153" s="65"/>
      <c r="N153" s="65"/>
      <c r="O153" s="65"/>
      <c r="P153" s="65"/>
      <c r="Q153" s="65"/>
      <c r="R153" s="65"/>
      <c r="S153" s="65"/>
      <c r="T153" s="65"/>
      <c r="U153" s="65"/>
      <c r="V153" s="65"/>
      <c r="W153" s="65"/>
      <c r="X153" s="66"/>
      <c r="Y153" s="62"/>
      <c r="Z153" s="62"/>
      <c r="AA153" s="62"/>
      <c r="AB153" s="62"/>
      <c r="AC153" s="62"/>
      <c r="AD153" s="62"/>
      <c r="AE153" s="62"/>
      <c r="AF153" s="62"/>
      <c r="AG153" s="62"/>
      <c r="AH153" s="62"/>
      <c r="AI153" s="63"/>
      <c r="AJ153" s="62"/>
    </row>
    <row r="154" spans="1:52" ht="19.5" customHeight="1" x14ac:dyDescent="0.4">
      <c r="A154" s="60"/>
      <c r="B154" s="30"/>
      <c r="C154" s="30"/>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3"/>
      <c r="AJ154" s="62"/>
    </row>
    <row r="155" spans="1:52" ht="19.5" customHeight="1" x14ac:dyDescent="0.4">
      <c r="A155" s="60"/>
      <c r="B155" s="30"/>
      <c r="C155" s="30"/>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3"/>
      <c r="AJ155" s="62"/>
    </row>
    <row r="156" spans="1:52" ht="19.5" customHeight="1" x14ac:dyDescent="0.4">
      <c r="A156" s="60"/>
      <c r="B156" s="30"/>
      <c r="C156" s="30"/>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3"/>
      <c r="AJ156" s="62"/>
    </row>
    <row r="157" spans="1:52" x14ac:dyDescent="0.4">
      <c r="A157" s="60"/>
      <c r="B157" s="30"/>
      <c r="C157" s="30"/>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3"/>
      <c r="AJ157" s="62"/>
    </row>
    <row r="158" spans="1:52" x14ac:dyDescent="0.4">
      <c r="A158" s="60"/>
      <c r="B158" s="30"/>
      <c r="C158" s="30">
        <v>1</v>
      </c>
      <c r="D158" s="30">
        <v>2</v>
      </c>
      <c r="E158" s="30">
        <v>3</v>
      </c>
      <c r="F158" s="30">
        <v>4</v>
      </c>
      <c r="G158" s="30">
        <v>5</v>
      </c>
      <c r="H158" s="30">
        <v>6</v>
      </c>
      <c r="I158" s="30">
        <v>7</v>
      </c>
      <c r="J158" s="30">
        <v>8</v>
      </c>
      <c r="K158" s="30">
        <v>9</v>
      </c>
      <c r="L158" s="30">
        <v>10</v>
      </c>
      <c r="M158" s="30">
        <v>11</v>
      </c>
      <c r="N158" s="30">
        <v>12</v>
      </c>
      <c r="O158" s="30">
        <v>13</v>
      </c>
      <c r="P158" s="30">
        <v>14</v>
      </c>
      <c r="Q158" s="30">
        <v>15</v>
      </c>
      <c r="R158" s="30">
        <v>16</v>
      </c>
      <c r="S158" s="30">
        <v>17</v>
      </c>
      <c r="T158" s="30">
        <v>18</v>
      </c>
      <c r="U158" s="30">
        <v>19</v>
      </c>
      <c r="V158" s="30">
        <v>20</v>
      </c>
      <c r="W158" s="30">
        <v>21</v>
      </c>
      <c r="X158" s="30">
        <v>22</v>
      </c>
      <c r="Y158" s="30">
        <v>23</v>
      </c>
      <c r="Z158" s="30">
        <v>24</v>
      </c>
      <c r="AA158" s="30">
        <v>25</v>
      </c>
      <c r="AB158" s="30">
        <v>26</v>
      </c>
      <c r="AC158" s="30">
        <v>27</v>
      </c>
      <c r="AD158" s="30">
        <v>28</v>
      </c>
      <c r="AE158" s="62"/>
      <c r="AF158" s="62"/>
      <c r="AG158" s="62"/>
      <c r="AH158" s="62"/>
      <c r="AI158" s="63"/>
      <c r="AJ158" s="62"/>
    </row>
    <row r="159" spans="1:52" x14ac:dyDescent="0.4">
      <c r="A159" s="68"/>
      <c r="B159" s="69">
        <v>1</v>
      </c>
      <c r="C159" s="70" t="b">
        <f>IF($AM$11=$Z$145,$G$10-$AA$145,IF($AM$11=$Z$146,$G$10-$AA$146,IF($AM$11=$Z$147,$G$10-$AA$147,IF($AM$11=$Z$148,$G$10-$AA$148,IF($AM$11=$Z$149,$G$10-$AA$149,IF($AM$11=$Z$150,$G$10-$AA$150,IF($AM$11=$Z$151,$G$10-$AA$151)))))))</f>
        <v>0</v>
      </c>
      <c r="D159" s="70">
        <f>C159+1</f>
        <v>1</v>
      </c>
      <c r="E159" s="70">
        <f>D159+1</f>
        <v>2</v>
      </c>
      <c r="F159" s="70">
        <f t="shared" ref="F159:AC159" si="0">E159+1</f>
        <v>3</v>
      </c>
      <c r="G159" s="70">
        <f t="shared" si="0"/>
        <v>4</v>
      </c>
      <c r="H159" s="70">
        <f t="shared" si="0"/>
        <v>5</v>
      </c>
      <c r="I159" s="70">
        <f t="shared" si="0"/>
        <v>6</v>
      </c>
      <c r="J159" s="70">
        <f t="shared" si="0"/>
        <v>7</v>
      </c>
      <c r="K159" s="70">
        <f t="shared" si="0"/>
        <v>8</v>
      </c>
      <c r="L159" s="70">
        <f t="shared" si="0"/>
        <v>9</v>
      </c>
      <c r="M159" s="70">
        <f t="shared" si="0"/>
        <v>10</v>
      </c>
      <c r="N159" s="70">
        <f t="shared" si="0"/>
        <v>11</v>
      </c>
      <c r="O159" s="70">
        <f t="shared" si="0"/>
        <v>12</v>
      </c>
      <c r="P159" s="70">
        <f t="shared" si="0"/>
        <v>13</v>
      </c>
      <c r="Q159" s="70">
        <f t="shared" si="0"/>
        <v>14</v>
      </c>
      <c r="R159" s="70">
        <f t="shared" si="0"/>
        <v>15</v>
      </c>
      <c r="S159" s="70">
        <f t="shared" si="0"/>
        <v>16</v>
      </c>
      <c r="T159" s="70">
        <f t="shared" si="0"/>
        <v>17</v>
      </c>
      <c r="U159" s="70">
        <f t="shared" si="0"/>
        <v>18</v>
      </c>
      <c r="V159" s="70">
        <f t="shared" si="0"/>
        <v>19</v>
      </c>
      <c r="W159" s="70">
        <f t="shared" si="0"/>
        <v>20</v>
      </c>
      <c r="X159" s="70">
        <f t="shared" si="0"/>
        <v>21</v>
      </c>
      <c r="Y159" s="70">
        <f t="shared" si="0"/>
        <v>22</v>
      </c>
      <c r="Z159" s="70">
        <f t="shared" si="0"/>
        <v>23</v>
      </c>
      <c r="AA159" s="70">
        <f t="shared" si="0"/>
        <v>24</v>
      </c>
      <c r="AB159" s="70">
        <f t="shared" si="0"/>
        <v>25</v>
      </c>
      <c r="AC159" s="70">
        <f t="shared" si="0"/>
        <v>26</v>
      </c>
      <c r="AD159" s="70">
        <f>AC159+1</f>
        <v>27</v>
      </c>
      <c r="AE159" s="71"/>
      <c r="AF159" s="71"/>
      <c r="AG159" s="71"/>
      <c r="AH159" s="71"/>
      <c r="AI159" s="72"/>
      <c r="AJ159" s="71"/>
      <c r="AM159" s="73"/>
      <c r="AN159" s="73"/>
    </row>
    <row r="160" spans="1:52" x14ac:dyDescent="0.4">
      <c r="A160" s="68"/>
      <c r="B160" s="69">
        <v>2</v>
      </c>
      <c r="C160" s="70">
        <f>AD159+1</f>
        <v>28</v>
      </c>
      <c r="D160" s="70">
        <f>C160+1</f>
        <v>29</v>
      </c>
      <c r="E160" s="70">
        <f>D160+1</f>
        <v>30</v>
      </c>
      <c r="F160" s="70">
        <f t="shared" ref="F160:AD160" si="1">E160+1</f>
        <v>31</v>
      </c>
      <c r="G160" s="70">
        <f t="shared" si="1"/>
        <v>32</v>
      </c>
      <c r="H160" s="70">
        <f t="shared" si="1"/>
        <v>33</v>
      </c>
      <c r="I160" s="70">
        <f t="shared" si="1"/>
        <v>34</v>
      </c>
      <c r="J160" s="70">
        <f t="shared" si="1"/>
        <v>35</v>
      </c>
      <c r="K160" s="70">
        <f t="shared" si="1"/>
        <v>36</v>
      </c>
      <c r="L160" s="70">
        <f t="shared" si="1"/>
        <v>37</v>
      </c>
      <c r="M160" s="70">
        <f t="shared" si="1"/>
        <v>38</v>
      </c>
      <c r="N160" s="70">
        <f t="shared" si="1"/>
        <v>39</v>
      </c>
      <c r="O160" s="70">
        <f t="shared" si="1"/>
        <v>40</v>
      </c>
      <c r="P160" s="70">
        <f t="shared" si="1"/>
        <v>41</v>
      </c>
      <c r="Q160" s="70">
        <f t="shared" si="1"/>
        <v>42</v>
      </c>
      <c r="R160" s="70">
        <f t="shared" si="1"/>
        <v>43</v>
      </c>
      <c r="S160" s="70">
        <f t="shared" si="1"/>
        <v>44</v>
      </c>
      <c r="T160" s="70">
        <f t="shared" si="1"/>
        <v>45</v>
      </c>
      <c r="U160" s="70">
        <f t="shared" si="1"/>
        <v>46</v>
      </c>
      <c r="V160" s="70">
        <f t="shared" si="1"/>
        <v>47</v>
      </c>
      <c r="W160" s="70">
        <f t="shared" si="1"/>
        <v>48</v>
      </c>
      <c r="X160" s="70">
        <f t="shared" si="1"/>
        <v>49</v>
      </c>
      <c r="Y160" s="70">
        <f t="shared" si="1"/>
        <v>50</v>
      </c>
      <c r="Z160" s="70">
        <f t="shared" si="1"/>
        <v>51</v>
      </c>
      <c r="AA160" s="70">
        <f t="shared" si="1"/>
        <v>52</v>
      </c>
      <c r="AB160" s="70">
        <f t="shared" si="1"/>
        <v>53</v>
      </c>
      <c r="AC160" s="70">
        <f t="shared" si="1"/>
        <v>54</v>
      </c>
      <c r="AD160" s="70">
        <f t="shared" si="1"/>
        <v>55</v>
      </c>
      <c r="AE160" s="71"/>
      <c r="AF160" s="71"/>
      <c r="AG160" s="71"/>
      <c r="AH160" s="71"/>
      <c r="AI160" s="72"/>
      <c r="AJ160" s="71"/>
      <c r="AL160" s="73"/>
      <c r="AM160" s="73"/>
      <c r="AN160" s="73"/>
      <c r="AO160" s="73"/>
      <c r="AP160" s="73"/>
      <c r="AQ160" s="74"/>
      <c r="AR160" s="74"/>
      <c r="AS160" s="74"/>
      <c r="AT160" s="74"/>
      <c r="AU160" s="74"/>
      <c r="AV160" s="74"/>
      <c r="AW160" s="74"/>
      <c r="AX160" s="74"/>
      <c r="AY160" s="74"/>
      <c r="AZ160" s="74"/>
    </row>
    <row r="161" spans="1:52" x14ac:dyDescent="0.4">
      <c r="A161" s="68"/>
      <c r="B161" s="69">
        <v>3</v>
      </c>
      <c r="C161" s="70">
        <f t="shared" ref="C161:C198" si="2">AD160+1</f>
        <v>56</v>
      </c>
      <c r="D161" s="70">
        <f t="shared" ref="D161:AD161" si="3">C161+1</f>
        <v>57</v>
      </c>
      <c r="E161" s="70">
        <f t="shared" ref="E161:E172" si="4">D161+1</f>
        <v>58</v>
      </c>
      <c r="F161" s="70">
        <f t="shared" si="3"/>
        <v>59</v>
      </c>
      <c r="G161" s="70">
        <f t="shared" si="3"/>
        <v>60</v>
      </c>
      <c r="H161" s="70">
        <f t="shared" si="3"/>
        <v>61</v>
      </c>
      <c r="I161" s="70">
        <f t="shared" si="3"/>
        <v>62</v>
      </c>
      <c r="J161" s="70">
        <f t="shared" si="3"/>
        <v>63</v>
      </c>
      <c r="K161" s="70">
        <f t="shared" si="3"/>
        <v>64</v>
      </c>
      <c r="L161" s="70">
        <f t="shared" si="3"/>
        <v>65</v>
      </c>
      <c r="M161" s="70">
        <f t="shared" si="3"/>
        <v>66</v>
      </c>
      <c r="N161" s="70">
        <f t="shared" si="3"/>
        <v>67</v>
      </c>
      <c r="O161" s="70">
        <f t="shared" si="3"/>
        <v>68</v>
      </c>
      <c r="P161" s="70">
        <f t="shared" si="3"/>
        <v>69</v>
      </c>
      <c r="Q161" s="70">
        <f t="shared" si="3"/>
        <v>70</v>
      </c>
      <c r="R161" s="70">
        <f t="shared" si="3"/>
        <v>71</v>
      </c>
      <c r="S161" s="70">
        <f t="shared" si="3"/>
        <v>72</v>
      </c>
      <c r="T161" s="70">
        <f t="shared" si="3"/>
        <v>73</v>
      </c>
      <c r="U161" s="70">
        <f t="shared" si="3"/>
        <v>74</v>
      </c>
      <c r="V161" s="70">
        <f t="shared" si="3"/>
        <v>75</v>
      </c>
      <c r="W161" s="70">
        <f t="shared" si="3"/>
        <v>76</v>
      </c>
      <c r="X161" s="70">
        <f t="shared" si="3"/>
        <v>77</v>
      </c>
      <c r="Y161" s="70">
        <f t="shared" si="3"/>
        <v>78</v>
      </c>
      <c r="Z161" s="70">
        <f t="shared" si="3"/>
        <v>79</v>
      </c>
      <c r="AA161" s="70">
        <f t="shared" si="3"/>
        <v>80</v>
      </c>
      <c r="AB161" s="70">
        <f t="shared" si="3"/>
        <v>81</v>
      </c>
      <c r="AC161" s="70">
        <f t="shared" si="3"/>
        <v>82</v>
      </c>
      <c r="AD161" s="70">
        <f t="shared" si="3"/>
        <v>83</v>
      </c>
      <c r="AE161" s="71"/>
      <c r="AF161" s="71"/>
      <c r="AG161" s="71"/>
      <c r="AH161" s="71"/>
      <c r="AI161" s="72"/>
      <c r="AJ161" s="71"/>
      <c r="AL161" s="73"/>
      <c r="AM161" s="73"/>
      <c r="AN161" s="73"/>
      <c r="AO161" s="73"/>
      <c r="AP161" s="73"/>
      <c r="AQ161" s="74"/>
      <c r="AR161" s="74"/>
      <c r="AS161" s="74"/>
      <c r="AT161" s="74"/>
      <c r="AU161" s="74"/>
      <c r="AV161" s="74"/>
      <c r="AW161" s="74"/>
      <c r="AX161" s="74"/>
      <c r="AY161" s="74"/>
      <c r="AZ161" s="74"/>
    </row>
    <row r="162" spans="1:52" s="74" customFormat="1" ht="17.25" customHeight="1" x14ac:dyDescent="0.4">
      <c r="A162" s="68"/>
      <c r="B162" s="69">
        <v>4</v>
      </c>
      <c r="C162" s="70">
        <f t="shared" si="2"/>
        <v>84</v>
      </c>
      <c r="D162" s="70">
        <f t="shared" ref="D162:AD162" si="5">C162+1</f>
        <v>85</v>
      </c>
      <c r="E162" s="70">
        <f t="shared" si="4"/>
        <v>86</v>
      </c>
      <c r="F162" s="70">
        <f t="shared" si="5"/>
        <v>87</v>
      </c>
      <c r="G162" s="70">
        <f t="shared" si="5"/>
        <v>88</v>
      </c>
      <c r="H162" s="70">
        <f t="shared" si="5"/>
        <v>89</v>
      </c>
      <c r="I162" s="70">
        <f t="shared" si="5"/>
        <v>90</v>
      </c>
      <c r="J162" s="70">
        <f t="shared" si="5"/>
        <v>91</v>
      </c>
      <c r="K162" s="70">
        <f t="shared" si="5"/>
        <v>92</v>
      </c>
      <c r="L162" s="70">
        <f t="shared" si="5"/>
        <v>93</v>
      </c>
      <c r="M162" s="70">
        <f t="shared" si="5"/>
        <v>94</v>
      </c>
      <c r="N162" s="70">
        <f t="shared" si="5"/>
        <v>95</v>
      </c>
      <c r="O162" s="70">
        <f t="shared" si="5"/>
        <v>96</v>
      </c>
      <c r="P162" s="70">
        <f t="shared" si="5"/>
        <v>97</v>
      </c>
      <c r="Q162" s="70">
        <f t="shared" si="5"/>
        <v>98</v>
      </c>
      <c r="R162" s="70">
        <f t="shared" si="5"/>
        <v>99</v>
      </c>
      <c r="S162" s="70">
        <f t="shared" si="5"/>
        <v>100</v>
      </c>
      <c r="T162" s="70">
        <f t="shared" si="5"/>
        <v>101</v>
      </c>
      <c r="U162" s="70">
        <f t="shared" si="5"/>
        <v>102</v>
      </c>
      <c r="V162" s="70">
        <f t="shared" si="5"/>
        <v>103</v>
      </c>
      <c r="W162" s="70">
        <f t="shared" si="5"/>
        <v>104</v>
      </c>
      <c r="X162" s="70">
        <f t="shared" si="5"/>
        <v>105</v>
      </c>
      <c r="Y162" s="70">
        <f t="shared" si="5"/>
        <v>106</v>
      </c>
      <c r="Z162" s="70">
        <f t="shared" si="5"/>
        <v>107</v>
      </c>
      <c r="AA162" s="70">
        <f t="shared" si="5"/>
        <v>108</v>
      </c>
      <c r="AB162" s="70">
        <f t="shared" si="5"/>
        <v>109</v>
      </c>
      <c r="AC162" s="70">
        <f t="shared" si="5"/>
        <v>110</v>
      </c>
      <c r="AD162" s="70">
        <f t="shared" si="5"/>
        <v>111</v>
      </c>
      <c r="AE162" s="71"/>
      <c r="AF162" s="71"/>
      <c r="AG162" s="71"/>
      <c r="AH162" s="71"/>
      <c r="AI162" s="72"/>
      <c r="AJ162" s="71"/>
      <c r="AK162" s="73"/>
      <c r="AL162" s="73"/>
      <c r="AM162" s="73"/>
      <c r="AN162" s="73"/>
      <c r="AO162" s="73"/>
      <c r="AP162" s="73"/>
    </row>
    <row r="163" spans="1:52" s="74" customFormat="1" ht="17.25" customHeight="1" x14ac:dyDescent="0.4">
      <c r="A163" s="68"/>
      <c r="B163" s="69">
        <v>5</v>
      </c>
      <c r="C163" s="70">
        <f t="shared" si="2"/>
        <v>112</v>
      </c>
      <c r="D163" s="70">
        <f t="shared" ref="D163:AD163" si="6">C163+1</f>
        <v>113</v>
      </c>
      <c r="E163" s="70">
        <f t="shared" si="4"/>
        <v>114</v>
      </c>
      <c r="F163" s="70">
        <f t="shared" si="6"/>
        <v>115</v>
      </c>
      <c r="G163" s="70">
        <f t="shared" si="6"/>
        <v>116</v>
      </c>
      <c r="H163" s="70">
        <f t="shared" si="6"/>
        <v>117</v>
      </c>
      <c r="I163" s="70">
        <f t="shared" si="6"/>
        <v>118</v>
      </c>
      <c r="J163" s="70">
        <f t="shared" si="6"/>
        <v>119</v>
      </c>
      <c r="K163" s="70">
        <f t="shared" si="6"/>
        <v>120</v>
      </c>
      <c r="L163" s="70">
        <f t="shared" si="6"/>
        <v>121</v>
      </c>
      <c r="M163" s="70">
        <f t="shared" si="6"/>
        <v>122</v>
      </c>
      <c r="N163" s="70">
        <f t="shared" si="6"/>
        <v>123</v>
      </c>
      <c r="O163" s="70">
        <f t="shared" si="6"/>
        <v>124</v>
      </c>
      <c r="P163" s="70">
        <f t="shared" si="6"/>
        <v>125</v>
      </c>
      <c r="Q163" s="70">
        <f t="shared" si="6"/>
        <v>126</v>
      </c>
      <c r="R163" s="70">
        <f t="shared" si="6"/>
        <v>127</v>
      </c>
      <c r="S163" s="70">
        <f t="shared" si="6"/>
        <v>128</v>
      </c>
      <c r="T163" s="70">
        <f t="shared" si="6"/>
        <v>129</v>
      </c>
      <c r="U163" s="70">
        <f t="shared" si="6"/>
        <v>130</v>
      </c>
      <c r="V163" s="70">
        <f t="shared" si="6"/>
        <v>131</v>
      </c>
      <c r="W163" s="70">
        <f t="shared" si="6"/>
        <v>132</v>
      </c>
      <c r="X163" s="70">
        <f t="shared" si="6"/>
        <v>133</v>
      </c>
      <c r="Y163" s="70">
        <f t="shared" si="6"/>
        <v>134</v>
      </c>
      <c r="Z163" s="70">
        <f t="shared" si="6"/>
        <v>135</v>
      </c>
      <c r="AA163" s="70">
        <f t="shared" si="6"/>
        <v>136</v>
      </c>
      <c r="AB163" s="70">
        <f t="shared" si="6"/>
        <v>137</v>
      </c>
      <c r="AC163" s="70">
        <f t="shared" si="6"/>
        <v>138</v>
      </c>
      <c r="AD163" s="70">
        <f t="shared" si="6"/>
        <v>139</v>
      </c>
      <c r="AE163" s="71"/>
      <c r="AF163" s="71"/>
      <c r="AG163" s="71"/>
      <c r="AH163" s="71"/>
      <c r="AI163" s="72"/>
      <c r="AJ163" s="71"/>
      <c r="AK163" s="73"/>
      <c r="AL163" s="73"/>
      <c r="AM163" s="73"/>
      <c r="AN163" s="73"/>
      <c r="AO163" s="73"/>
      <c r="AP163" s="73"/>
    </row>
    <row r="164" spans="1:52" s="74" customFormat="1" ht="17.25" customHeight="1" x14ac:dyDescent="0.4">
      <c r="A164" s="68"/>
      <c r="B164" s="69">
        <v>6</v>
      </c>
      <c r="C164" s="70">
        <f t="shared" si="2"/>
        <v>140</v>
      </c>
      <c r="D164" s="70">
        <f t="shared" ref="D164:AD164" si="7">C164+1</f>
        <v>141</v>
      </c>
      <c r="E164" s="70">
        <f t="shared" si="4"/>
        <v>142</v>
      </c>
      <c r="F164" s="70">
        <f t="shared" si="7"/>
        <v>143</v>
      </c>
      <c r="G164" s="70">
        <f t="shared" si="7"/>
        <v>144</v>
      </c>
      <c r="H164" s="70">
        <f t="shared" si="7"/>
        <v>145</v>
      </c>
      <c r="I164" s="70">
        <f t="shared" si="7"/>
        <v>146</v>
      </c>
      <c r="J164" s="70">
        <f t="shared" si="7"/>
        <v>147</v>
      </c>
      <c r="K164" s="70">
        <f t="shared" si="7"/>
        <v>148</v>
      </c>
      <c r="L164" s="70">
        <f t="shared" si="7"/>
        <v>149</v>
      </c>
      <c r="M164" s="70">
        <f t="shared" si="7"/>
        <v>150</v>
      </c>
      <c r="N164" s="70">
        <f t="shared" si="7"/>
        <v>151</v>
      </c>
      <c r="O164" s="70">
        <f t="shared" si="7"/>
        <v>152</v>
      </c>
      <c r="P164" s="70">
        <f t="shared" si="7"/>
        <v>153</v>
      </c>
      <c r="Q164" s="70">
        <f t="shared" si="7"/>
        <v>154</v>
      </c>
      <c r="R164" s="70">
        <f t="shared" si="7"/>
        <v>155</v>
      </c>
      <c r="S164" s="70">
        <f t="shared" si="7"/>
        <v>156</v>
      </c>
      <c r="T164" s="70">
        <f t="shared" si="7"/>
        <v>157</v>
      </c>
      <c r="U164" s="70">
        <f t="shared" si="7"/>
        <v>158</v>
      </c>
      <c r="V164" s="70">
        <f t="shared" si="7"/>
        <v>159</v>
      </c>
      <c r="W164" s="70">
        <f t="shared" si="7"/>
        <v>160</v>
      </c>
      <c r="X164" s="70">
        <f t="shared" si="7"/>
        <v>161</v>
      </c>
      <c r="Y164" s="70">
        <f t="shared" si="7"/>
        <v>162</v>
      </c>
      <c r="Z164" s="70">
        <f t="shared" si="7"/>
        <v>163</v>
      </c>
      <c r="AA164" s="70">
        <f t="shared" si="7"/>
        <v>164</v>
      </c>
      <c r="AB164" s="70">
        <f t="shared" si="7"/>
        <v>165</v>
      </c>
      <c r="AC164" s="70">
        <f t="shared" si="7"/>
        <v>166</v>
      </c>
      <c r="AD164" s="70">
        <f t="shared" si="7"/>
        <v>167</v>
      </c>
      <c r="AE164" s="71"/>
      <c r="AF164" s="71"/>
      <c r="AG164" s="71"/>
      <c r="AH164" s="71"/>
      <c r="AI164" s="72"/>
      <c r="AJ164" s="71"/>
      <c r="AK164" s="73"/>
      <c r="AL164" s="73"/>
      <c r="AM164" s="73"/>
      <c r="AN164" s="73"/>
      <c r="AO164" s="73"/>
      <c r="AP164" s="73"/>
    </row>
    <row r="165" spans="1:52" s="74" customFormat="1" ht="17.25" customHeight="1" x14ac:dyDescent="0.4">
      <c r="A165" s="68"/>
      <c r="B165" s="69">
        <v>7</v>
      </c>
      <c r="C165" s="70">
        <f t="shared" si="2"/>
        <v>168</v>
      </c>
      <c r="D165" s="70">
        <f t="shared" ref="D165:AD165" si="8">C165+1</f>
        <v>169</v>
      </c>
      <c r="E165" s="70">
        <f t="shared" si="4"/>
        <v>170</v>
      </c>
      <c r="F165" s="70">
        <f t="shared" si="8"/>
        <v>171</v>
      </c>
      <c r="G165" s="70">
        <f t="shared" si="8"/>
        <v>172</v>
      </c>
      <c r="H165" s="70">
        <f t="shared" si="8"/>
        <v>173</v>
      </c>
      <c r="I165" s="70">
        <f t="shared" si="8"/>
        <v>174</v>
      </c>
      <c r="J165" s="70">
        <f t="shared" si="8"/>
        <v>175</v>
      </c>
      <c r="K165" s="70">
        <f t="shared" si="8"/>
        <v>176</v>
      </c>
      <c r="L165" s="70">
        <f t="shared" si="8"/>
        <v>177</v>
      </c>
      <c r="M165" s="70">
        <f t="shared" si="8"/>
        <v>178</v>
      </c>
      <c r="N165" s="70">
        <f t="shared" si="8"/>
        <v>179</v>
      </c>
      <c r="O165" s="70">
        <f t="shared" si="8"/>
        <v>180</v>
      </c>
      <c r="P165" s="70">
        <f t="shared" si="8"/>
        <v>181</v>
      </c>
      <c r="Q165" s="70">
        <f t="shared" si="8"/>
        <v>182</v>
      </c>
      <c r="R165" s="70">
        <f t="shared" si="8"/>
        <v>183</v>
      </c>
      <c r="S165" s="70">
        <f t="shared" si="8"/>
        <v>184</v>
      </c>
      <c r="T165" s="70">
        <f t="shared" si="8"/>
        <v>185</v>
      </c>
      <c r="U165" s="70">
        <f t="shared" si="8"/>
        <v>186</v>
      </c>
      <c r="V165" s="70">
        <f t="shared" si="8"/>
        <v>187</v>
      </c>
      <c r="W165" s="70">
        <f t="shared" si="8"/>
        <v>188</v>
      </c>
      <c r="X165" s="70">
        <f t="shared" si="8"/>
        <v>189</v>
      </c>
      <c r="Y165" s="70">
        <f t="shared" si="8"/>
        <v>190</v>
      </c>
      <c r="Z165" s="70">
        <f t="shared" si="8"/>
        <v>191</v>
      </c>
      <c r="AA165" s="70">
        <f t="shared" si="8"/>
        <v>192</v>
      </c>
      <c r="AB165" s="70">
        <f t="shared" si="8"/>
        <v>193</v>
      </c>
      <c r="AC165" s="70">
        <f t="shared" si="8"/>
        <v>194</v>
      </c>
      <c r="AD165" s="70">
        <f t="shared" si="8"/>
        <v>195</v>
      </c>
      <c r="AE165" s="71"/>
      <c r="AF165" s="71"/>
      <c r="AG165" s="71"/>
      <c r="AH165" s="71"/>
      <c r="AI165" s="72"/>
      <c r="AJ165" s="71"/>
      <c r="AK165" s="73"/>
      <c r="AL165" s="73"/>
      <c r="AM165" s="73"/>
      <c r="AN165" s="73"/>
      <c r="AO165" s="73"/>
      <c r="AP165" s="73"/>
    </row>
    <row r="166" spans="1:52" s="74" customFormat="1" ht="17.25" customHeight="1" x14ac:dyDescent="0.4">
      <c r="A166" s="68"/>
      <c r="B166" s="69">
        <v>8</v>
      </c>
      <c r="C166" s="70">
        <f t="shared" si="2"/>
        <v>196</v>
      </c>
      <c r="D166" s="70">
        <f t="shared" ref="D166:AD166" si="9">C166+1</f>
        <v>197</v>
      </c>
      <c r="E166" s="70">
        <f t="shared" si="4"/>
        <v>198</v>
      </c>
      <c r="F166" s="70">
        <f t="shared" si="9"/>
        <v>199</v>
      </c>
      <c r="G166" s="70">
        <f t="shared" si="9"/>
        <v>200</v>
      </c>
      <c r="H166" s="70">
        <f t="shared" si="9"/>
        <v>201</v>
      </c>
      <c r="I166" s="70">
        <f t="shared" si="9"/>
        <v>202</v>
      </c>
      <c r="J166" s="70">
        <f t="shared" si="9"/>
        <v>203</v>
      </c>
      <c r="K166" s="70">
        <f t="shared" si="9"/>
        <v>204</v>
      </c>
      <c r="L166" s="70">
        <f t="shared" si="9"/>
        <v>205</v>
      </c>
      <c r="M166" s="70">
        <f t="shared" si="9"/>
        <v>206</v>
      </c>
      <c r="N166" s="70">
        <f t="shared" si="9"/>
        <v>207</v>
      </c>
      <c r="O166" s="70">
        <f t="shared" si="9"/>
        <v>208</v>
      </c>
      <c r="P166" s="70">
        <f t="shared" si="9"/>
        <v>209</v>
      </c>
      <c r="Q166" s="70">
        <f t="shared" si="9"/>
        <v>210</v>
      </c>
      <c r="R166" s="70">
        <f t="shared" si="9"/>
        <v>211</v>
      </c>
      <c r="S166" s="70">
        <f t="shared" si="9"/>
        <v>212</v>
      </c>
      <c r="T166" s="70">
        <f t="shared" si="9"/>
        <v>213</v>
      </c>
      <c r="U166" s="70">
        <f t="shared" si="9"/>
        <v>214</v>
      </c>
      <c r="V166" s="70">
        <f t="shared" si="9"/>
        <v>215</v>
      </c>
      <c r="W166" s="70">
        <f t="shared" si="9"/>
        <v>216</v>
      </c>
      <c r="X166" s="70">
        <f t="shared" si="9"/>
        <v>217</v>
      </c>
      <c r="Y166" s="70">
        <f t="shared" si="9"/>
        <v>218</v>
      </c>
      <c r="Z166" s="70">
        <f t="shared" si="9"/>
        <v>219</v>
      </c>
      <c r="AA166" s="70">
        <f t="shared" si="9"/>
        <v>220</v>
      </c>
      <c r="AB166" s="70">
        <f t="shared" si="9"/>
        <v>221</v>
      </c>
      <c r="AC166" s="70">
        <f t="shared" si="9"/>
        <v>222</v>
      </c>
      <c r="AD166" s="70">
        <f t="shared" si="9"/>
        <v>223</v>
      </c>
      <c r="AE166" s="71"/>
      <c r="AF166" s="71"/>
      <c r="AG166" s="71"/>
      <c r="AH166" s="71"/>
      <c r="AI166" s="72"/>
      <c r="AJ166" s="71"/>
      <c r="AK166" s="73"/>
      <c r="AL166" s="73"/>
      <c r="AM166" s="73"/>
      <c r="AN166" s="73"/>
      <c r="AO166" s="73"/>
      <c r="AP166" s="73"/>
    </row>
    <row r="167" spans="1:52" s="74" customFormat="1" ht="17.25" customHeight="1" x14ac:dyDescent="0.4">
      <c r="A167" s="68"/>
      <c r="B167" s="69">
        <v>9</v>
      </c>
      <c r="C167" s="70">
        <f t="shared" si="2"/>
        <v>224</v>
      </c>
      <c r="D167" s="70">
        <f t="shared" ref="D167:AD167" si="10">C167+1</f>
        <v>225</v>
      </c>
      <c r="E167" s="70">
        <f t="shared" si="4"/>
        <v>226</v>
      </c>
      <c r="F167" s="70">
        <f t="shared" si="10"/>
        <v>227</v>
      </c>
      <c r="G167" s="70">
        <f t="shared" si="10"/>
        <v>228</v>
      </c>
      <c r="H167" s="70">
        <f t="shared" si="10"/>
        <v>229</v>
      </c>
      <c r="I167" s="70">
        <f t="shared" si="10"/>
        <v>230</v>
      </c>
      <c r="J167" s="70">
        <f t="shared" si="10"/>
        <v>231</v>
      </c>
      <c r="K167" s="70">
        <f t="shared" si="10"/>
        <v>232</v>
      </c>
      <c r="L167" s="70">
        <f t="shared" si="10"/>
        <v>233</v>
      </c>
      <c r="M167" s="70">
        <f t="shared" si="10"/>
        <v>234</v>
      </c>
      <c r="N167" s="70">
        <f t="shared" si="10"/>
        <v>235</v>
      </c>
      <c r="O167" s="70">
        <f t="shared" si="10"/>
        <v>236</v>
      </c>
      <c r="P167" s="70">
        <f t="shared" si="10"/>
        <v>237</v>
      </c>
      <c r="Q167" s="70">
        <f t="shared" si="10"/>
        <v>238</v>
      </c>
      <c r="R167" s="70">
        <f t="shared" si="10"/>
        <v>239</v>
      </c>
      <c r="S167" s="70">
        <f t="shared" si="10"/>
        <v>240</v>
      </c>
      <c r="T167" s="70">
        <f t="shared" si="10"/>
        <v>241</v>
      </c>
      <c r="U167" s="70">
        <f t="shared" si="10"/>
        <v>242</v>
      </c>
      <c r="V167" s="70">
        <f t="shared" si="10"/>
        <v>243</v>
      </c>
      <c r="W167" s="70">
        <f t="shared" si="10"/>
        <v>244</v>
      </c>
      <c r="X167" s="70">
        <f t="shared" si="10"/>
        <v>245</v>
      </c>
      <c r="Y167" s="70">
        <f t="shared" si="10"/>
        <v>246</v>
      </c>
      <c r="Z167" s="70">
        <f t="shared" si="10"/>
        <v>247</v>
      </c>
      <c r="AA167" s="70">
        <f t="shared" si="10"/>
        <v>248</v>
      </c>
      <c r="AB167" s="70">
        <f t="shared" si="10"/>
        <v>249</v>
      </c>
      <c r="AC167" s="70">
        <f t="shared" si="10"/>
        <v>250</v>
      </c>
      <c r="AD167" s="70">
        <f t="shared" si="10"/>
        <v>251</v>
      </c>
      <c r="AE167" s="71"/>
      <c r="AF167" s="71"/>
      <c r="AG167" s="71"/>
      <c r="AH167" s="71"/>
      <c r="AI167" s="72"/>
      <c r="AJ167" s="71"/>
      <c r="AK167" s="73"/>
      <c r="AL167" s="73"/>
      <c r="AM167" s="73"/>
      <c r="AN167" s="73"/>
      <c r="AO167" s="73"/>
      <c r="AP167" s="73"/>
    </row>
    <row r="168" spans="1:52" s="74" customFormat="1" ht="17.25" customHeight="1" x14ac:dyDescent="0.4">
      <c r="A168" s="68"/>
      <c r="B168" s="69">
        <v>10</v>
      </c>
      <c r="C168" s="70">
        <f t="shared" si="2"/>
        <v>252</v>
      </c>
      <c r="D168" s="70">
        <f t="shared" ref="D168:AD168" si="11">C168+1</f>
        <v>253</v>
      </c>
      <c r="E168" s="70">
        <f t="shared" si="4"/>
        <v>254</v>
      </c>
      <c r="F168" s="70">
        <f t="shared" si="11"/>
        <v>255</v>
      </c>
      <c r="G168" s="70">
        <f t="shared" si="11"/>
        <v>256</v>
      </c>
      <c r="H168" s="70">
        <f t="shared" si="11"/>
        <v>257</v>
      </c>
      <c r="I168" s="70">
        <f t="shared" si="11"/>
        <v>258</v>
      </c>
      <c r="J168" s="70">
        <f t="shared" si="11"/>
        <v>259</v>
      </c>
      <c r="K168" s="70">
        <f t="shared" si="11"/>
        <v>260</v>
      </c>
      <c r="L168" s="70">
        <f t="shared" si="11"/>
        <v>261</v>
      </c>
      <c r="M168" s="70">
        <f t="shared" si="11"/>
        <v>262</v>
      </c>
      <c r="N168" s="70">
        <f t="shared" si="11"/>
        <v>263</v>
      </c>
      <c r="O168" s="70">
        <f t="shared" si="11"/>
        <v>264</v>
      </c>
      <c r="P168" s="70">
        <f t="shared" si="11"/>
        <v>265</v>
      </c>
      <c r="Q168" s="70">
        <f t="shared" si="11"/>
        <v>266</v>
      </c>
      <c r="R168" s="70">
        <f t="shared" si="11"/>
        <v>267</v>
      </c>
      <c r="S168" s="70">
        <f t="shared" si="11"/>
        <v>268</v>
      </c>
      <c r="T168" s="70">
        <f t="shared" si="11"/>
        <v>269</v>
      </c>
      <c r="U168" s="70">
        <f t="shared" si="11"/>
        <v>270</v>
      </c>
      <c r="V168" s="70">
        <f t="shared" si="11"/>
        <v>271</v>
      </c>
      <c r="W168" s="70">
        <f t="shared" si="11"/>
        <v>272</v>
      </c>
      <c r="X168" s="70">
        <f t="shared" si="11"/>
        <v>273</v>
      </c>
      <c r="Y168" s="70">
        <f t="shared" si="11"/>
        <v>274</v>
      </c>
      <c r="Z168" s="70">
        <f t="shared" si="11"/>
        <v>275</v>
      </c>
      <c r="AA168" s="70">
        <f t="shared" si="11"/>
        <v>276</v>
      </c>
      <c r="AB168" s="70">
        <f t="shared" si="11"/>
        <v>277</v>
      </c>
      <c r="AC168" s="70">
        <f t="shared" si="11"/>
        <v>278</v>
      </c>
      <c r="AD168" s="70">
        <f t="shared" si="11"/>
        <v>279</v>
      </c>
      <c r="AE168" s="71"/>
      <c r="AF168" s="71"/>
      <c r="AG168" s="71"/>
      <c r="AH168" s="71"/>
      <c r="AI168" s="72"/>
      <c r="AJ168" s="71"/>
      <c r="AK168" s="73"/>
      <c r="AL168" s="73"/>
      <c r="AM168" s="73"/>
      <c r="AN168" s="73"/>
      <c r="AO168" s="73"/>
      <c r="AP168" s="73"/>
    </row>
    <row r="169" spans="1:52" s="74" customFormat="1" ht="17.25" customHeight="1" x14ac:dyDescent="0.4">
      <c r="A169" s="68"/>
      <c r="B169" s="69">
        <v>11</v>
      </c>
      <c r="C169" s="70">
        <f t="shared" si="2"/>
        <v>280</v>
      </c>
      <c r="D169" s="70">
        <f t="shared" ref="D169:AD169" si="12">C169+1</f>
        <v>281</v>
      </c>
      <c r="E169" s="70">
        <f t="shared" si="4"/>
        <v>282</v>
      </c>
      <c r="F169" s="70">
        <f t="shared" si="12"/>
        <v>283</v>
      </c>
      <c r="G169" s="70">
        <f t="shared" si="12"/>
        <v>284</v>
      </c>
      <c r="H169" s="70">
        <f t="shared" si="12"/>
        <v>285</v>
      </c>
      <c r="I169" s="70">
        <f t="shared" si="12"/>
        <v>286</v>
      </c>
      <c r="J169" s="70">
        <f t="shared" si="12"/>
        <v>287</v>
      </c>
      <c r="K169" s="70">
        <f t="shared" si="12"/>
        <v>288</v>
      </c>
      <c r="L169" s="70">
        <f t="shared" si="12"/>
        <v>289</v>
      </c>
      <c r="M169" s="70">
        <f t="shared" si="12"/>
        <v>290</v>
      </c>
      <c r="N169" s="70">
        <f t="shared" si="12"/>
        <v>291</v>
      </c>
      <c r="O169" s="70">
        <f t="shared" si="12"/>
        <v>292</v>
      </c>
      <c r="P169" s="70">
        <f t="shared" si="12"/>
        <v>293</v>
      </c>
      <c r="Q169" s="70">
        <f t="shared" si="12"/>
        <v>294</v>
      </c>
      <c r="R169" s="70">
        <f t="shared" si="12"/>
        <v>295</v>
      </c>
      <c r="S169" s="70">
        <f t="shared" si="12"/>
        <v>296</v>
      </c>
      <c r="T169" s="70">
        <f t="shared" si="12"/>
        <v>297</v>
      </c>
      <c r="U169" s="70">
        <f t="shared" si="12"/>
        <v>298</v>
      </c>
      <c r="V169" s="70">
        <f t="shared" si="12"/>
        <v>299</v>
      </c>
      <c r="W169" s="70">
        <f t="shared" si="12"/>
        <v>300</v>
      </c>
      <c r="X169" s="70">
        <f t="shared" si="12"/>
        <v>301</v>
      </c>
      <c r="Y169" s="70">
        <f t="shared" si="12"/>
        <v>302</v>
      </c>
      <c r="Z169" s="70">
        <f t="shared" si="12"/>
        <v>303</v>
      </c>
      <c r="AA169" s="70">
        <f t="shared" si="12"/>
        <v>304</v>
      </c>
      <c r="AB169" s="70">
        <f t="shared" si="12"/>
        <v>305</v>
      </c>
      <c r="AC169" s="70">
        <f t="shared" si="12"/>
        <v>306</v>
      </c>
      <c r="AD169" s="70">
        <f t="shared" si="12"/>
        <v>307</v>
      </c>
      <c r="AE169" s="71"/>
      <c r="AF169" s="71"/>
      <c r="AG169" s="71"/>
      <c r="AH169" s="71"/>
      <c r="AI169" s="72"/>
      <c r="AJ169" s="71"/>
      <c r="AK169" s="73"/>
      <c r="AL169" s="73"/>
      <c r="AM169" s="73"/>
      <c r="AN169" s="73"/>
      <c r="AO169" s="73"/>
      <c r="AP169" s="73"/>
    </row>
    <row r="170" spans="1:52" s="74" customFormat="1" ht="17.25" customHeight="1" x14ac:dyDescent="0.4">
      <c r="A170" s="68"/>
      <c r="B170" s="69">
        <v>12</v>
      </c>
      <c r="C170" s="70">
        <f t="shared" si="2"/>
        <v>308</v>
      </c>
      <c r="D170" s="70">
        <f t="shared" ref="D170:AD170" si="13">C170+1</f>
        <v>309</v>
      </c>
      <c r="E170" s="70">
        <f t="shared" si="4"/>
        <v>310</v>
      </c>
      <c r="F170" s="70">
        <f t="shared" si="13"/>
        <v>311</v>
      </c>
      <c r="G170" s="70">
        <f t="shared" si="13"/>
        <v>312</v>
      </c>
      <c r="H170" s="70">
        <f t="shared" si="13"/>
        <v>313</v>
      </c>
      <c r="I170" s="70">
        <f t="shared" si="13"/>
        <v>314</v>
      </c>
      <c r="J170" s="70">
        <f t="shared" si="13"/>
        <v>315</v>
      </c>
      <c r="K170" s="70">
        <f t="shared" si="13"/>
        <v>316</v>
      </c>
      <c r="L170" s="70">
        <f t="shared" si="13"/>
        <v>317</v>
      </c>
      <c r="M170" s="70">
        <f t="shared" si="13"/>
        <v>318</v>
      </c>
      <c r="N170" s="70">
        <f t="shared" si="13"/>
        <v>319</v>
      </c>
      <c r="O170" s="70">
        <f t="shared" si="13"/>
        <v>320</v>
      </c>
      <c r="P170" s="70">
        <f t="shared" si="13"/>
        <v>321</v>
      </c>
      <c r="Q170" s="70">
        <f t="shared" si="13"/>
        <v>322</v>
      </c>
      <c r="R170" s="70">
        <f t="shared" si="13"/>
        <v>323</v>
      </c>
      <c r="S170" s="70">
        <f t="shared" si="13"/>
        <v>324</v>
      </c>
      <c r="T170" s="70">
        <f t="shared" si="13"/>
        <v>325</v>
      </c>
      <c r="U170" s="70">
        <f t="shared" si="13"/>
        <v>326</v>
      </c>
      <c r="V170" s="70">
        <f t="shared" si="13"/>
        <v>327</v>
      </c>
      <c r="W170" s="70">
        <f t="shared" si="13"/>
        <v>328</v>
      </c>
      <c r="X170" s="70">
        <f t="shared" si="13"/>
        <v>329</v>
      </c>
      <c r="Y170" s="70">
        <f t="shared" si="13"/>
        <v>330</v>
      </c>
      <c r="Z170" s="70">
        <f t="shared" si="13"/>
        <v>331</v>
      </c>
      <c r="AA170" s="70">
        <f t="shared" si="13"/>
        <v>332</v>
      </c>
      <c r="AB170" s="70">
        <f t="shared" si="13"/>
        <v>333</v>
      </c>
      <c r="AC170" s="70">
        <f t="shared" si="13"/>
        <v>334</v>
      </c>
      <c r="AD170" s="70">
        <f t="shared" si="13"/>
        <v>335</v>
      </c>
      <c r="AE170" s="71"/>
      <c r="AF170" s="71"/>
      <c r="AG170" s="71"/>
      <c r="AH170" s="71"/>
      <c r="AI170" s="72"/>
      <c r="AJ170" s="71"/>
      <c r="AK170" s="73"/>
      <c r="AL170" s="73"/>
      <c r="AM170" s="75"/>
      <c r="AN170" s="75"/>
      <c r="AO170" s="73"/>
      <c r="AP170" s="73"/>
    </row>
    <row r="171" spans="1:52" s="74" customFormat="1" ht="17.25" customHeight="1" x14ac:dyDescent="0.4">
      <c r="A171" s="68"/>
      <c r="B171" s="69">
        <v>13</v>
      </c>
      <c r="C171" s="70">
        <f t="shared" si="2"/>
        <v>336</v>
      </c>
      <c r="D171" s="70">
        <f t="shared" ref="D171:AD171" si="14">C171+1</f>
        <v>337</v>
      </c>
      <c r="E171" s="70">
        <f t="shared" si="4"/>
        <v>338</v>
      </c>
      <c r="F171" s="70">
        <f t="shared" si="14"/>
        <v>339</v>
      </c>
      <c r="G171" s="70">
        <f t="shared" si="14"/>
        <v>340</v>
      </c>
      <c r="H171" s="70">
        <f t="shared" si="14"/>
        <v>341</v>
      </c>
      <c r="I171" s="70">
        <f t="shared" si="14"/>
        <v>342</v>
      </c>
      <c r="J171" s="70">
        <f t="shared" si="14"/>
        <v>343</v>
      </c>
      <c r="K171" s="70">
        <f t="shared" si="14"/>
        <v>344</v>
      </c>
      <c r="L171" s="70">
        <f t="shared" si="14"/>
        <v>345</v>
      </c>
      <c r="M171" s="70">
        <f t="shared" si="14"/>
        <v>346</v>
      </c>
      <c r="N171" s="70">
        <f t="shared" si="14"/>
        <v>347</v>
      </c>
      <c r="O171" s="70">
        <f t="shared" si="14"/>
        <v>348</v>
      </c>
      <c r="P171" s="70">
        <f t="shared" si="14"/>
        <v>349</v>
      </c>
      <c r="Q171" s="70">
        <f t="shared" si="14"/>
        <v>350</v>
      </c>
      <c r="R171" s="70">
        <f t="shared" si="14"/>
        <v>351</v>
      </c>
      <c r="S171" s="70">
        <f t="shared" si="14"/>
        <v>352</v>
      </c>
      <c r="T171" s="70">
        <f t="shared" si="14"/>
        <v>353</v>
      </c>
      <c r="U171" s="70">
        <f t="shared" si="14"/>
        <v>354</v>
      </c>
      <c r="V171" s="70">
        <f t="shared" si="14"/>
        <v>355</v>
      </c>
      <c r="W171" s="70">
        <f t="shared" si="14"/>
        <v>356</v>
      </c>
      <c r="X171" s="70">
        <f t="shared" si="14"/>
        <v>357</v>
      </c>
      <c r="Y171" s="70">
        <f t="shared" si="14"/>
        <v>358</v>
      </c>
      <c r="Z171" s="70">
        <f t="shared" si="14"/>
        <v>359</v>
      </c>
      <c r="AA171" s="70">
        <f t="shared" si="14"/>
        <v>360</v>
      </c>
      <c r="AB171" s="70">
        <f t="shared" si="14"/>
        <v>361</v>
      </c>
      <c r="AC171" s="70">
        <f t="shared" si="14"/>
        <v>362</v>
      </c>
      <c r="AD171" s="70">
        <f t="shared" si="14"/>
        <v>363</v>
      </c>
      <c r="AE171" s="71"/>
      <c r="AF171" s="71"/>
      <c r="AG171" s="71"/>
      <c r="AH171" s="71"/>
      <c r="AI171" s="72"/>
      <c r="AJ171" s="71"/>
      <c r="AK171" s="73"/>
      <c r="AL171" s="75"/>
      <c r="AM171" s="75"/>
      <c r="AN171" s="75"/>
      <c r="AO171" s="73"/>
      <c r="AP171" s="73"/>
    </row>
    <row r="172" spans="1:52" s="74" customFormat="1" ht="17.25" customHeight="1" x14ac:dyDescent="0.4">
      <c r="A172" s="68"/>
      <c r="B172" s="69">
        <v>14</v>
      </c>
      <c r="C172" s="70">
        <f t="shared" si="2"/>
        <v>364</v>
      </c>
      <c r="D172" s="70">
        <f t="shared" ref="D172:AD172" si="15">C172+1</f>
        <v>365</v>
      </c>
      <c r="E172" s="70">
        <f t="shared" si="4"/>
        <v>366</v>
      </c>
      <c r="F172" s="70">
        <f t="shared" si="15"/>
        <v>367</v>
      </c>
      <c r="G172" s="70">
        <f t="shared" si="15"/>
        <v>368</v>
      </c>
      <c r="H172" s="70">
        <f t="shared" si="15"/>
        <v>369</v>
      </c>
      <c r="I172" s="70">
        <f t="shared" si="15"/>
        <v>370</v>
      </c>
      <c r="J172" s="70">
        <f t="shared" si="15"/>
        <v>371</v>
      </c>
      <c r="K172" s="70">
        <f t="shared" si="15"/>
        <v>372</v>
      </c>
      <c r="L172" s="70">
        <f t="shared" si="15"/>
        <v>373</v>
      </c>
      <c r="M172" s="70">
        <f t="shared" si="15"/>
        <v>374</v>
      </c>
      <c r="N172" s="70">
        <f t="shared" si="15"/>
        <v>375</v>
      </c>
      <c r="O172" s="70">
        <f t="shared" si="15"/>
        <v>376</v>
      </c>
      <c r="P172" s="70">
        <f t="shared" si="15"/>
        <v>377</v>
      </c>
      <c r="Q172" s="70">
        <f t="shared" si="15"/>
        <v>378</v>
      </c>
      <c r="R172" s="70">
        <f t="shared" si="15"/>
        <v>379</v>
      </c>
      <c r="S172" s="70">
        <f t="shared" si="15"/>
        <v>380</v>
      </c>
      <c r="T172" s="70">
        <f t="shared" si="15"/>
        <v>381</v>
      </c>
      <c r="U172" s="70">
        <f t="shared" si="15"/>
        <v>382</v>
      </c>
      <c r="V172" s="70">
        <f t="shared" si="15"/>
        <v>383</v>
      </c>
      <c r="W172" s="70">
        <f t="shared" si="15"/>
        <v>384</v>
      </c>
      <c r="X172" s="70">
        <f t="shared" si="15"/>
        <v>385</v>
      </c>
      <c r="Y172" s="70">
        <f t="shared" si="15"/>
        <v>386</v>
      </c>
      <c r="Z172" s="70">
        <f t="shared" si="15"/>
        <v>387</v>
      </c>
      <c r="AA172" s="70">
        <f t="shared" si="15"/>
        <v>388</v>
      </c>
      <c r="AB172" s="70">
        <f t="shared" si="15"/>
        <v>389</v>
      </c>
      <c r="AC172" s="70">
        <f t="shared" si="15"/>
        <v>390</v>
      </c>
      <c r="AD172" s="70">
        <f t="shared" si="15"/>
        <v>391</v>
      </c>
      <c r="AE172" s="71"/>
      <c r="AF172" s="71"/>
      <c r="AG172" s="71"/>
      <c r="AH172" s="71"/>
      <c r="AI172" s="72"/>
      <c r="AJ172" s="71"/>
      <c r="AK172" s="73"/>
      <c r="AL172" s="75"/>
      <c r="AM172" s="75"/>
      <c r="AN172" s="75"/>
      <c r="AO172" s="73"/>
      <c r="AP172" s="73"/>
    </row>
    <row r="173" spans="1:52" s="74" customFormat="1" ht="17.25" customHeight="1" x14ac:dyDescent="0.4">
      <c r="A173" s="68"/>
      <c r="B173" s="69">
        <v>15</v>
      </c>
      <c r="C173" s="70">
        <f t="shared" si="2"/>
        <v>392</v>
      </c>
      <c r="D173" s="70">
        <f t="shared" ref="D173:D175" si="16">C173+1</f>
        <v>393</v>
      </c>
      <c r="E173" s="70">
        <f t="shared" ref="E173:E175" si="17">D173+1</f>
        <v>394</v>
      </c>
      <c r="F173" s="70">
        <f t="shared" ref="F173:F175" si="18">E173+1</f>
        <v>395</v>
      </c>
      <c r="G173" s="70">
        <f t="shared" ref="G173:G175" si="19">F173+1</f>
        <v>396</v>
      </c>
      <c r="H173" s="70">
        <f t="shared" ref="H173:H175" si="20">G173+1</f>
        <v>397</v>
      </c>
      <c r="I173" s="70">
        <f t="shared" ref="I173:I175" si="21">H173+1</f>
        <v>398</v>
      </c>
      <c r="J173" s="70">
        <f t="shared" ref="J173:J175" si="22">I173+1</f>
        <v>399</v>
      </c>
      <c r="K173" s="70">
        <f t="shared" ref="K173:K175" si="23">J173+1</f>
        <v>400</v>
      </c>
      <c r="L173" s="70">
        <f t="shared" ref="L173:L175" si="24">K173+1</f>
        <v>401</v>
      </c>
      <c r="M173" s="70">
        <f t="shared" ref="M173:M175" si="25">L173+1</f>
        <v>402</v>
      </c>
      <c r="N173" s="70">
        <f t="shared" ref="N173:N175" si="26">M173+1</f>
        <v>403</v>
      </c>
      <c r="O173" s="70">
        <f t="shared" ref="O173:O175" si="27">N173+1</f>
        <v>404</v>
      </c>
      <c r="P173" s="70">
        <f t="shared" ref="P173:P175" si="28">O173+1</f>
        <v>405</v>
      </c>
      <c r="Q173" s="70">
        <f t="shared" ref="Q173:Q175" si="29">P173+1</f>
        <v>406</v>
      </c>
      <c r="R173" s="70">
        <f t="shared" ref="R173:R175" si="30">Q173+1</f>
        <v>407</v>
      </c>
      <c r="S173" s="70">
        <f t="shared" ref="S173:S175" si="31">R173+1</f>
        <v>408</v>
      </c>
      <c r="T173" s="70">
        <f t="shared" ref="T173:T175" si="32">S173+1</f>
        <v>409</v>
      </c>
      <c r="U173" s="70">
        <f t="shared" ref="U173:U175" si="33">T173+1</f>
        <v>410</v>
      </c>
      <c r="V173" s="70">
        <f t="shared" ref="V173:V175" si="34">U173+1</f>
        <v>411</v>
      </c>
      <c r="W173" s="70">
        <f t="shared" ref="W173:W175" si="35">V173+1</f>
        <v>412</v>
      </c>
      <c r="X173" s="70">
        <f t="shared" ref="X173:X175" si="36">W173+1</f>
        <v>413</v>
      </c>
      <c r="Y173" s="70">
        <f t="shared" ref="Y173:Y175" si="37">X173+1</f>
        <v>414</v>
      </c>
      <c r="Z173" s="70">
        <f t="shared" ref="Z173:Z175" si="38">Y173+1</f>
        <v>415</v>
      </c>
      <c r="AA173" s="70">
        <f t="shared" ref="AA173:AA175" si="39">Z173+1</f>
        <v>416</v>
      </c>
      <c r="AB173" s="70">
        <f t="shared" ref="AB173:AB175" si="40">AA173+1</f>
        <v>417</v>
      </c>
      <c r="AC173" s="70">
        <f t="shared" ref="AC173:AC175" si="41">AB173+1</f>
        <v>418</v>
      </c>
      <c r="AD173" s="70">
        <f t="shared" ref="AD173:AD175" si="42">AC173+1</f>
        <v>419</v>
      </c>
      <c r="AE173" s="71"/>
      <c r="AF173" s="71"/>
      <c r="AG173" s="71"/>
      <c r="AH173" s="71"/>
      <c r="AI173" s="72"/>
      <c r="AJ173" s="71"/>
      <c r="AK173" s="75"/>
      <c r="AL173" s="75"/>
      <c r="AM173" s="75"/>
      <c r="AN173" s="75"/>
      <c r="AO173" s="73"/>
      <c r="AP173" s="73"/>
    </row>
    <row r="174" spans="1:52" s="74" customFormat="1" ht="17.25" customHeight="1" x14ac:dyDescent="0.4">
      <c r="A174" s="68"/>
      <c r="B174" s="69">
        <v>16</v>
      </c>
      <c r="C174" s="70">
        <f t="shared" si="2"/>
        <v>420</v>
      </c>
      <c r="D174" s="70">
        <f t="shared" si="16"/>
        <v>421</v>
      </c>
      <c r="E174" s="70">
        <f t="shared" si="17"/>
        <v>422</v>
      </c>
      <c r="F174" s="70">
        <f t="shared" si="18"/>
        <v>423</v>
      </c>
      <c r="G174" s="70">
        <f t="shared" si="19"/>
        <v>424</v>
      </c>
      <c r="H174" s="70">
        <f t="shared" si="20"/>
        <v>425</v>
      </c>
      <c r="I174" s="70">
        <f t="shared" si="21"/>
        <v>426</v>
      </c>
      <c r="J174" s="70">
        <f t="shared" si="22"/>
        <v>427</v>
      </c>
      <c r="K174" s="70">
        <f t="shared" si="23"/>
        <v>428</v>
      </c>
      <c r="L174" s="70">
        <f t="shared" si="24"/>
        <v>429</v>
      </c>
      <c r="M174" s="70">
        <f t="shared" si="25"/>
        <v>430</v>
      </c>
      <c r="N174" s="70">
        <f t="shared" si="26"/>
        <v>431</v>
      </c>
      <c r="O174" s="70">
        <f t="shared" si="27"/>
        <v>432</v>
      </c>
      <c r="P174" s="70">
        <f t="shared" si="28"/>
        <v>433</v>
      </c>
      <c r="Q174" s="70">
        <f t="shared" si="29"/>
        <v>434</v>
      </c>
      <c r="R174" s="70">
        <f t="shared" si="30"/>
        <v>435</v>
      </c>
      <c r="S174" s="70">
        <f t="shared" si="31"/>
        <v>436</v>
      </c>
      <c r="T174" s="70">
        <f t="shared" si="32"/>
        <v>437</v>
      </c>
      <c r="U174" s="70">
        <f t="shared" si="33"/>
        <v>438</v>
      </c>
      <c r="V174" s="70">
        <f t="shared" si="34"/>
        <v>439</v>
      </c>
      <c r="W174" s="70">
        <f t="shared" si="35"/>
        <v>440</v>
      </c>
      <c r="X174" s="70">
        <f t="shared" si="36"/>
        <v>441</v>
      </c>
      <c r="Y174" s="70">
        <f t="shared" si="37"/>
        <v>442</v>
      </c>
      <c r="Z174" s="70">
        <f t="shared" si="38"/>
        <v>443</v>
      </c>
      <c r="AA174" s="70">
        <f t="shared" si="39"/>
        <v>444</v>
      </c>
      <c r="AB174" s="70">
        <f t="shared" si="40"/>
        <v>445</v>
      </c>
      <c r="AC174" s="70">
        <f t="shared" si="41"/>
        <v>446</v>
      </c>
      <c r="AD174" s="70">
        <f t="shared" si="42"/>
        <v>447</v>
      </c>
      <c r="AE174" s="71"/>
      <c r="AF174" s="71"/>
      <c r="AG174" s="71"/>
      <c r="AH174" s="71"/>
      <c r="AI174" s="72"/>
      <c r="AJ174" s="71"/>
      <c r="AK174" s="75"/>
      <c r="AL174" s="75"/>
      <c r="AM174" s="73"/>
      <c r="AN174" s="73"/>
      <c r="AO174" s="73"/>
      <c r="AP174" s="73"/>
    </row>
    <row r="175" spans="1:52" s="74" customFormat="1" ht="17.25" customHeight="1" x14ac:dyDescent="0.4">
      <c r="A175" s="68"/>
      <c r="B175" s="69">
        <v>17</v>
      </c>
      <c r="C175" s="70">
        <f t="shared" si="2"/>
        <v>448</v>
      </c>
      <c r="D175" s="70">
        <f t="shared" si="16"/>
        <v>449</v>
      </c>
      <c r="E175" s="70">
        <f t="shared" si="17"/>
        <v>450</v>
      </c>
      <c r="F175" s="70">
        <f t="shared" si="18"/>
        <v>451</v>
      </c>
      <c r="G175" s="70">
        <f t="shared" si="19"/>
        <v>452</v>
      </c>
      <c r="H175" s="70">
        <f t="shared" si="20"/>
        <v>453</v>
      </c>
      <c r="I175" s="70">
        <f t="shared" si="21"/>
        <v>454</v>
      </c>
      <c r="J175" s="70">
        <f t="shared" si="22"/>
        <v>455</v>
      </c>
      <c r="K175" s="70">
        <f t="shared" si="23"/>
        <v>456</v>
      </c>
      <c r="L175" s="70">
        <f t="shared" si="24"/>
        <v>457</v>
      </c>
      <c r="M175" s="70">
        <f t="shared" si="25"/>
        <v>458</v>
      </c>
      <c r="N175" s="70">
        <f t="shared" si="26"/>
        <v>459</v>
      </c>
      <c r="O175" s="70">
        <f t="shared" si="27"/>
        <v>460</v>
      </c>
      <c r="P175" s="70">
        <f t="shared" si="28"/>
        <v>461</v>
      </c>
      <c r="Q175" s="70">
        <f t="shared" si="29"/>
        <v>462</v>
      </c>
      <c r="R175" s="70">
        <f t="shared" si="30"/>
        <v>463</v>
      </c>
      <c r="S175" s="70">
        <f t="shared" si="31"/>
        <v>464</v>
      </c>
      <c r="T175" s="70">
        <f t="shared" si="32"/>
        <v>465</v>
      </c>
      <c r="U175" s="70">
        <f t="shared" si="33"/>
        <v>466</v>
      </c>
      <c r="V175" s="70">
        <f t="shared" si="34"/>
        <v>467</v>
      </c>
      <c r="W175" s="70">
        <f t="shared" si="35"/>
        <v>468</v>
      </c>
      <c r="X175" s="70">
        <f t="shared" si="36"/>
        <v>469</v>
      </c>
      <c r="Y175" s="70">
        <f t="shared" si="37"/>
        <v>470</v>
      </c>
      <c r="Z175" s="70">
        <f t="shared" si="38"/>
        <v>471</v>
      </c>
      <c r="AA175" s="70">
        <f t="shared" si="39"/>
        <v>472</v>
      </c>
      <c r="AB175" s="70">
        <f t="shared" si="40"/>
        <v>473</v>
      </c>
      <c r="AC175" s="70">
        <f t="shared" si="41"/>
        <v>474</v>
      </c>
      <c r="AD175" s="70">
        <f t="shared" si="42"/>
        <v>475</v>
      </c>
      <c r="AE175" s="71"/>
      <c r="AF175" s="71"/>
      <c r="AG175" s="71"/>
      <c r="AH175" s="71"/>
      <c r="AI175" s="72"/>
      <c r="AJ175" s="71"/>
      <c r="AK175" s="75"/>
      <c r="AL175" s="73"/>
      <c r="AM175" s="73"/>
      <c r="AN175" s="73"/>
      <c r="AO175" s="73"/>
      <c r="AP175" s="73"/>
    </row>
    <row r="176" spans="1:52" s="74" customFormat="1" ht="17.25" customHeight="1" x14ac:dyDescent="0.4">
      <c r="A176" s="68"/>
      <c r="B176" s="69">
        <v>18</v>
      </c>
      <c r="C176" s="70">
        <f t="shared" si="2"/>
        <v>476</v>
      </c>
      <c r="D176" s="70">
        <f t="shared" ref="D176:D198" si="43">C176+1</f>
        <v>477</v>
      </c>
      <c r="E176" s="70">
        <f t="shared" ref="E176:E198" si="44">D176+1</f>
        <v>478</v>
      </c>
      <c r="F176" s="70">
        <f t="shared" ref="F176:F198" si="45">E176+1</f>
        <v>479</v>
      </c>
      <c r="G176" s="70">
        <f t="shared" ref="G176:G198" si="46">F176+1</f>
        <v>480</v>
      </c>
      <c r="H176" s="70">
        <f t="shared" ref="H176:H198" si="47">G176+1</f>
        <v>481</v>
      </c>
      <c r="I176" s="70">
        <f t="shared" ref="I176:I198" si="48">H176+1</f>
        <v>482</v>
      </c>
      <c r="J176" s="70">
        <f t="shared" ref="J176:J198" si="49">I176+1</f>
        <v>483</v>
      </c>
      <c r="K176" s="70">
        <f t="shared" ref="K176:K198" si="50">J176+1</f>
        <v>484</v>
      </c>
      <c r="L176" s="70">
        <f t="shared" ref="L176:L198" si="51">K176+1</f>
        <v>485</v>
      </c>
      <c r="M176" s="70">
        <f t="shared" ref="M176:M198" si="52">L176+1</f>
        <v>486</v>
      </c>
      <c r="N176" s="70">
        <f t="shared" ref="N176:N198" si="53">M176+1</f>
        <v>487</v>
      </c>
      <c r="O176" s="70">
        <f t="shared" ref="O176:O198" si="54">N176+1</f>
        <v>488</v>
      </c>
      <c r="P176" s="70">
        <f t="shared" ref="P176:P198" si="55">O176+1</f>
        <v>489</v>
      </c>
      <c r="Q176" s="70">
        <f t="shared" ref="Q176:Q198" si="56">P176+1</f>
        <v>490</v>
      </c>
      <c r="R176" s="70">
        <f t="shared" ref="R176:R198" si="57">Q176+1</f>
        <v>491</v>
      </c>
      <c r="S176" s="70">
        <f t="shared" ref="S176:S198" si="58">R176+1</f>
        <v>492</v>
      </c>
      <c r="T176" s="70">
        <f t="shared" ref="T176:T198" si="59">S176+1</f>
        <v>493</v>
      </c>
      <c r="U176" s="70">
        <f t="shared" ref="U176:U198" si="60">T176+1</f>
        <v>494</v>
      </c>
      <c r="V176" s="70">
        <f t="shared" ref="V176:V198" si="61">U176+1</f>
        <v>495</v>
      </c>
      <c r="W176" s="70">
        <f t="shared" ref="W176:W198" si="62">V176+1</f>
        <v>496</v>
      </c>
      <c r="X176" s="70">
        <f t="shared" ref="X176:X198" si="63">W176+1</f>
        <v>497</v>
      </c>
      <c r="Y176" s="70">
        <f t="shared" ref="Y176:Y198" si="64">X176+1</f>
        <v>498</v>
      </c>
      <c r="Z176" s="70">
        <f t="shared" ref="Z176:Z198" si="65">Y176+1</f>
        <v>499</v>
      </c>
      <c r="AA176" s="70">
        <f t="shared" ref="AA176:AA198" si="66">Z176+1</f>
        <v>500</v>
      </c>
      <c r="AB176" s="70">
        <f t="shared" ref="AB176:AB198" si="67">AA176+1</f>
        <v>501</v>
      </c>
      <c r="AC176" s="70">
        <f t="shared" ref="AC176:AC198" si="68">AB176+1</f>
        <v>502</v>
      </c>
      <c r="AD176" s="70">
        <f t="shared" ref="AD176:AD198" si="69">AC176+1</f>
        <v>503</v>
      </c>
      <c r="AE176" s="71"/>
      <c r="AF176" s="71"/>
      <c r="AG176" s="71"/>
      <c r="AH176" s="71"/>
      <c r="AI176" s="72"/>
      <c r="AJ176" s="71"/>
      <c r="AK176" s="75"/>
      <c r="AL176" s="73"/>
      <c r="AM176" s="73"/>
      <c r="AN176" s="73"/>
      <c r="AO176" s="73"/>
      <c r="AP176" s="73"/>
    </row>
    <row r="177" spans="1:52" s="74" customFormat="1" ht="17.25" customHeight="1" x14ac:dyDescent="0.4">
      <c r="A177" s="68"/>
      <c r="B177" s="69">
        <v>19</v>
      </c>
      <c r="C177" s="70">
        <f t="shared" si="2"/>
        <v>504</v>
      </c>
      <c r="D177" s="70">
        <f t="shared" si="43"/>
        <v>505</v>
      </c>
      <c r="E177" s="70">
        <f t="shared" si="44"/>
        <v>506</v>
      </c>
      <c r="F177" s="70">
        <f t="shared" si="45"/>
        <v>507</v>
      </c>
      <c r="G177" s="70">
        <f t="shared" si="46"/>
        <v>508</v>
      </c>
      <c r="H177" s="70">
        <f t="shared" si="47"/>
        <v>509</v>
      </c>
      <c r="I177" s="70">
        <f t="shared" si="48"/>
        <v>510</v>
      </c>
      <c r="J177" s="70">
        <f t="shared" si="49"/>
        <v>511</v>
      </c>
      <c r="K177" s="70">
        <f t="shared" si="50"/>
        <v>512</v>
      </c>
      <c r="L177" s="70">
        <f t="shared" si="51"/>
        <v>513</v>
      </c>
      <c r="M177" s="70">
        <f t="shared" si="52"/>
        <v>514</v>
      </c>
      <c r="N177" s="70">
        <f t="shared" si="53"/>
        <v>515</v>
      </c>
      <c r="O177" s="70">
        <f t="shared" si="54"/>
        <v>516</v>
      </c>
      <c r="P177" s="70">
        <f t="shared" si="55"/>
        <v>517</v>
      </c>
      <c r="Q177" s="70">
        <f t="shared" si="56"/>
        <v>518</v>
      </c>
      <c r="R177" s="70">
        <f t="shared" si="57"/>
        <v>519</v>
      </c>
      <c r="S177" s="70">
        <f t="shared" si="58"/>
        <v>520</v>
      </c>
      <c r="T177" s="70">
        <f t="shared" si="59"/>
        <v>521</v>
      </c>
      <c r="U177" s="70">
        <f t="shared" si="60"/>
        <v>522</v>
      </c>
      <c r="V177" s="70">
        <f t="shared" si="61"/>
        <v>523</v>
      </c>
      <c r="W177" s="70">
        <f t="shared" si="62"/>
        <v>524</v>
      </c>
      <c r="X177" s="70">
        <f t="shared" si="63"/>
        <v>525</v>
      </c>
      <c r="Y177" s="70">
        <f t="shared" si="64"/>
        <v>526</v>
      </c>
      <c r="Z177" s="70">
        <f t="shared" si="65"/>
        <v>527</v>
      </c>
      <c r="AA177" s="70">
        <f t="shared" si="66"/>
        <v>528</v>
      </c>
      <c r="AB177" s="70">
        <f t="shared" si="67"/>
        <v>529</v>
      </c>
      <c r="AC177" s="70">
        <f t="shared" si="68"/>
        <v>530</v>
      </c>
      <c r="AD177" s="70">
        <f t="shared" si="69"/>
        <v>531</v>
      </c>
      <c r="AE177" s="71"/>
      <c r="AF177" s="71"/>
      <c r="AG177" s="71"/>
      <c r="AH177" s="71"/>
      <c r="AI177" s="72"/>
      <c r="AJ177" s="71"/>
      <c r="AK177" s="73"/>
      <c r="AL177" s="73"/>
      <c r="AM177" s="73"/>
      <c r="AN177" s="73"/>
      <c r="AO177" s="73"/>
      <c r="AP177" s="73"/>
    </row>
    <row r="178" spans="1:52" s="74" customFormat="1" ht="17.25" customHeight="1" x14ac:dyDescent="0.4">
      <c r="A178" s="68"/>
      <c r="B178" s="69">
        <v>20</v>
      </c>
      <c r="C178" s="70">
        <f t="shared" si="2"/>
        <v>532</v>
      </c>
      <c r="D178" s="70">
        <f t="shared" si="43"/>
        <v>533</v>
      </c>
      <c r="E178" s="70">
        <f t="shared" si="44"/>
        <v>534</v>
      </c>
      <c r="F178" s="70">
        <f t="shared" si="45"/>
        <v>535</v>
      </c>
      <c r="G178" s="70">
        <f t="shared" si="46"/>
        <v>536</v>
      </c>
      <c r="H178" s="70">
        <f t="shared" si="47"/>
        <v>537</v>
      </c>
      <c r="I178" s="70">
        <f t="shared" si="48"/>
        <v>538</v>
      </c>
      <c r="J178" s="70">
        <f t="shared" si="49"/>
        <v>539</v>
      </c>
      <c r="K178" s="70">
        <f t="shared" si="50"/>
        <v>540</v>
      </c>
      <c r="L178" s="70">
        <f t="shared" si="51"/>
        <v>541</v>
      </c>
      <c r="M178" s="70">
        <f t="shared" si="52"/>
        <v>542</v>
      </c>
      <c r="N178" s="70">
        <f t="shared" si="53"/>
        <v>543</v>
      </c>
      <c r="O178" s="70">
        <f t="shared" si="54"/>
        <v>544</v>
      </c>
      <c r="P178" s="70">
        <f t="shared" si="55"/>
        <v>545</v>
      </c>
      <c r="Q178" s="70">
        <f t="shared" si="56"/>
        <v>546</v>
      </c>
      <c r="R178" s="70">
        <f t="shared" si="57"/>
        <v>547</v>
      </c>
      <c r="S178" s="70">
        <f t="shared" si="58"/>
        <v>548</v>
      </c>
      <c r="T178" s="70">
        <f t="shared" si="59"/>
        <v>549</v>
      </c>
      <c r="U178" s="70">
        <f t="shared" si="60"/>
        <v>550</v>
      </c>
      <c r="V178" s="70">
        <f t="shared" si="61"/>
        <v>551</v>
      </c>
      <c r="W178" s="70">
        <f t="shared" si="62"/>
        <v>552</v>
      </c>
      <c r="X178" s="70">
        <f t="shared" si="63"/>
        <v>553</v>
      </c>
      <c r="Y178" s="70">
        <f t="shared" si="64"/>
        <v>554</v>
      </c>
      <c r="Z178" s="70">
        <f t="shared" si="65"/>
        <v>555</v>
      </c>
      <c r="AA178" s="70">
        <f t="shared" si="66"/>
        <v>556</v>
      </c>
      <c r="AB178" s="70">
        <f t="shared" si="67"/>
        <v>557</v>
      </c>
      <c r="AC178" s="70">
        <f t="shared" si="68"/>
        <v>558</v>
      </c>
      <c r="AD178" s="70">
        <f t="shared" si="69"/>
        <v>559</v>
      </c>
      <c r="AE178" s="71"/>
      <c r="AF178" s="71"/>
      <c r="AG178" s="71"/>
      <c r="AH178" s="71"/>
      <c r="AI178" s="72"/>
      <c r="AJ178" s="71"/>
      <c r="AK178" s="73"/>
      <c r="AL178" s="73"/>
      <c r="AM178" s="73"/>
      <c r="AN178" s="73"/>
      <c r="AO178" s="73"/>
      <c r="AP178" s="73"/>
    </row>
    <row r="179" spans="1:52" s="74" customFormat="1" ht="17.25" customHeight="1" x14ac:dyDescent="0.4">
      <c r="A179" s="68"/>
      <c r="B179" s="69">
        <v>21</v>
      </c>
      <c r="C179" s="70">
        <f t="shared" si="2"/>
        <v>560</v>
      </c>
      <c r="D179" s="70">
        <f t="shared" si="43"/>
        <v>561</v>
      </c>
      <c r="E179" s="70">
        <f t="shared" si="44"/>
        <v>562</v>
      </c>
      <c r="F179" s="70">
        <f t="shared" si="45"/>
        <v>563</v>
      </c>
      <c r="G179" s="70">
        <f t="shared" si="46"/>
        <v>564</v>
      </c>
      <c r="H179" s="70">
        <f t="shared" si="47"/>
        <v>565</v>
      </c>
      <c r="I179" s="70">
        <f t="shared" si="48"/>
        <v>566</v>
      </c>
      <c r="J179" s="70">
        <f t="shared" si="49"/>
        <v>567</v>
      </c>
      <c r="K179" s="70">
        <f t="shared" si="50"/>
        <v>568</v>
      </c>
      <c r="L179" s="70">
        <f t="shared" si="51"/>
        <v>569</v>
      </c>
      <c r="M179" s="70">
        <f t="shared" si="52"/>
        <v>570</v>
      </c>
      <c r="N179" s="70">
        <f t="shared" si="53"/>
        <v>571</v>
      </c>
      <c r="O179" s="70">
        <f t="shared" si="54"/>
        <v>572</v>
      </c>
      <c r="P179" s="70">
        <f t="shared" si="55"/>
        <v>573</v>
      </c>
      <c r="Q179" s="70">
        <f t="shared" si="56"/>
        <v>574</v>
      </c>
      <c r="R179" s="70">
        <f t="shared" si="57"/>
        <v>575</v>
      </c>
      <c r="S179" s="70">
        <f t="shared" si="58"/>
        <v>576</v>
      </c>
      <c r="T179" s="70">
        <f t="shared" si="59"/>
        <v>577</v>
      </c>
      <c r="U179" s="70">
        <f t="shared" si="60"/>
        <v>578</v>
      </c>
      <c r="V179" s="70">
        <f t="shared" si="61"/>
        <v>579</v>
      </c>
      <c r="W179" s="70">
        <f t="shared" si="62"/>
        <v>580</v>
      </c>
      <c r="X179" s="70">
        <f t="shared" si="63"/>
        <v>581</v>
      </c>
      <c r="Y179" s="70">
        <f t="shared" si="64"/>
        <v>582</v>
      </c>
      <c r="Z179" s="70">
        <f t="shared" si="65"/>
        <v>583</v>
      </c>
      <c r="AA179" s="70">
        <f t="shared" si="66"/>
        <v>584</v>
      </c>
      <c r="AB179" s="70">
        <f t="shared" si="67"/>
        <v>585</v>
      </c>
      <c r="AC179" s="70">
        <f t="shared" si="68"/>
        <v>586</v>
      </c>
      <c r="AD179" s="70">
        <f t="shared" si="69"/>
        <v>587</v>
      </c>
      <c r="AE179" s="71"/>
      <c r="AF179" s="71"/>
      <c r="AG179" s="71"/>
      <c r="AH179" s="71"/>
      <c r="AI179" s="72"/>
      <c r="AJ179" s="71"/>
      <c r="AK179" s="73"/>
      <c r="AL179" s="73"/>
      <c r="AM179" s="73"/>
      <c r="AN179" s="73"/>
      <c r="AO179" s="73"/>
      <c r="AP179" s="73"/>
    </row>
    <row r="180" spans="1:52" s="74" customFormat="1" ht="17.25" customHeight="1" x14ac:dyDescent="0.4">
      <c r="A180" s="60"/>
      <c r="B180" s="69">
        <v>22</v>
      </c>
      <c r="C180" s="70">
        <f t="shared" si="2"/>
        <v>588</v>
      </c>
      <c r="D180" s="70">
        <f t="shared" si="43"/>
        <v>589</v>
      </c>
      <c r="E180" s="70">
        <f t="shared" si="44"/>
        <v>590</v>
      </c>
      <c r="F180" s="70">
        <f t="shared" si="45"/>
        <v>591</v>
      </c>
      <c r="G180" s="70">
        <f t="shared" si="46"/>
        <v>592</v>
      </c>
      <c r="H180" s="70">
        <f t="shared" si="47"/>
        <v>593</v>
      </c>
      <c r="I180" s="70">
        <f t="shared" si="48"/>
        <v>594</v>
      </c>
      <c r="J180" s="70">
        <f t="shared" si="49"/>
        <v>595</v>
      </c>
      <c r="K180" s="70">
        <f t="shared" si="50"/>
        <v>596</v>
      </c>
      <c r="L180" s="70">
        <f t="shared" si="51"/>
        <v>597</v>
      </c>
      <c r="M180" s="70">
        <f t="shared" si="52"/>
        <v>598</v>
      </c>
      <c r="N180" s="70">
        <f t="shared" si="53"/>
        <v>599</v>
      </c>
      <c r="O180" s="70">
        <f t="shared" si="54"/>
        <v>600</v>
      </c>
      <c r="P180" s="70">
        <f t="shared" si="55"/>
        <v>601</v>
      </c>
      <c r="Q180" s="70">
        <f t="shared" si="56"/>
        <v>602</v>
      </c>
      <c r="R180" s="70">
        <f t="shared" si="57"/>
        <v>603</v>
      </c>
      <c r="S180" s="70">
        <f t="shared" si="58"/>
        <v>604</v>
      </c>
      <c r="T180" s="70">
        <f t="shared" si="59"/>
        <v>605</v>
      </c>
      <c r="U180" s="70">
        <f t="shared" si="60"/>
        <v>606</v>
      </c>
      <c r="V180" s="70">
        <f t="shared" si="61"/>
        <v>607</v>
      </c>
      <c r="W180" s="70">
        <f t="shared" si="62"/>
        <v>608</v>
      </c>
      <c r="X180" s="70">
        <f t="shared" si="63"/>
        <v>609</v>
      </c>
      <c r="Y180" s="70">
        <f t="shared" si="64"/>
        <v>610</v>
      </c>
      <c r="Z180" s="70">
        <f t="shared" si="65"/>
        <v>611</v>
      </c>
      <c r="AA180" s="70">
        <f t="shared" si="66"/>
        <v>612</v>
      </c>
      <c r="AB180" s="70">
        <f t="shared" si="67"/>
        <v>613</v>
      </c>
      <c r="AC180" s="70">
        <f t="shared" si="68"/>
        <v>614</v>
      </c>
      <c r="AD180" s="70">
        <f t="shared" si="69"/>
        <v>615</v>
      </c>
      <c r="AE180" s="62"/>
      <c r="AF180" s="62"/>
      <c r="AG180" s="62"/>
      <c r="AH180" s="62"/>
      <c r="AI180" s="63"/>
      <c r="AJ180" s="62"/>
      <c r="AK180" s="73"/>
      <c r="AL180" s="73"/>
      <c r="AM180" s="20"/>
      <c r="AN180" s="20"/>
      <c r="AO180" s="73"/>
      <c r="AP180" s="73"/>
    </row>
    <row r="181" spans="1:52" s="74" customFormat="1" ht="17.25" customHeight="1" x14ac:dyDescent="0.4">
      <c r="A181" s="60"/>
      <c r="B181" s="69">
        <v>23</v>
      </c>
      <c r="C181" s="70">
        <f t="shared" si="2"/>
        <v>616</v>
      </c>
      <c r="D181" s="70">
        <f t="shared" si="43"/>
        <v>617</v>
      </c>
      <c r="E181" s="70">
        <f t="shared" si="44"/>
        <v>618</v>
      </c>
      <c r="F181" s="70">
        <f t="shared" si="45"/>
        <v>619</v>
      </c>
      <c r="G181" s="70">
        <f t="shared" si="46"/>
        <v>620</v>
      </c>
      <c r="H181" s="70">
        <f t="shared" si="47"/>
        <v>621</v>
      </c>
      <c r="I181" s="70">
        <f t="shared" si="48"/>
        <v>622</v>
      </c>
      <c r="J181" s="70">
        <f t="shared" si="49"/>
        <v>623</v>
      </c>
      <c r="K181" s="70">
        <f t="shared" si="50"/>
        <v>624</v>
      </c>
      <c r="L181" s="70">
        <f t="shared" si="51"/>
        <v>625</v>
      </c>
      <c r="M181" s="70">
        <f t="shared" si="52"/>
        <v>626</v>
      </c>
      <c r="N181" s="70">
        <f t="shared" si="53"/>
        <v>627</v>
      </c>
      <c r="O181" s="70">
        <f t="shared" si="54"/>
        <v>628</v>
      </c>
      <c r="P181" s="70">
        <f t="shared" si="55"/>
        <v>629</v>
      </c>
      <c r="Q181" s="70">
        <f t="shared" si="56"/>
        <v>630</v>
      </c>
      <c r="R181" s="70">
        <f t="shared" si="57"/>
        <v>631</v>
      </c>
      <c r="S181" s="70">
        <f t="shared" si="58"/>
        <v>632</v>
      </c>
      <c r="T181" s="70">
        <f t="shared" si="59"/>
        <v>633</v>
      </c>
      <c r="U181" s="70">
        <f t="shared" si="60"/>
        <v>634</v>
      </c>
      <c r="V181" s="70">
        <f t="shared" si="61"/>
        <v>635</v>
      </c>
      <c r="W181" s="70">
        <f t="shared" si="62"/>
        <v>636</v>
      </c>
      <c r="X181" s="70">
        <f t="shared" si="63"/>
        <v>637</v>
      </c>
      <c r="Y181" s="70">
        <f t="shared" si="64"/>
        <v>638</v>
      </c>
      <c r="Z181" s="70">
        <f t="shared" si="65"/>
        <v>639</v>
      </c>
      <c r="AA181" s="70">
        <f t="shared" si="66"/>
        <v>640</v>
      </c>
      <c r="AB181" s="70">
        <f t="shared" si="67"/>
        <v>641</v>
      </c>
      <c r="AC181" s="70">
        <f t="shared" si="68"/>
        <v>642</v>
      </c>
      <c r="AD181" s="70">
        <f t="shared" si="69"/>
        <v>643</v>
      </c>
      <c r="AE181" s="62"/>
      <c r="AF181" s="62"/>
      <c r="AG181" s="62"/>
      <c r="AH181" s="62"/>
      <c r="AI181" s="63"/>
      <c r="AJ181" s="62"/>
      <c r="AK181" s="73"/>
      <c r="AL181" s="20"/>
      <c r="AM181" s="20"/>
      <c r="AN181" s="20"/>
      <c r="AO181" s="20"/>
      <c r="AP181" s="20"/>
      <c r="AQ181" s="21"/>
      <c r="AR181" s="21"/>
      <c r="AS181" s="21"/>
      <c r="AT181" s="21"/>
      <c r="AU181" s="21"/>
      <c r="AV181" s="21"/>
      <c r="AW181" s="21"/>
      <c r="AX181" s="21"/>
      <c r="AY181" s="21"/>
      <c r="AZ181" s="21"/>
    </row>
    <row r="182" spans="1:52" s="74" customFormat="1" x14ac:dyDescent="0.4">
      <c r="A182" s="60"/>
      <c r="B182" s="69">
        <v>24</v>
      </c>
      <c r="C182" s="70">
        <f t="shared" si="2"/>
        <v>644</v>
      </c>
      <c r="D182" s="70">
        <f t="shared" si="43"/>
        <v>645</v>
      </c>
      <c r="E182" s="70">
        <f t="shared" si="44"/>
        <v>646</v>
      </c>
      <c r="F182" s="70">
        <f t="shared" si="45"/>
        <v>647</v>
      </c>
      <c r="G182" s="70">
        <f t="shared" si="46"/>
        <v>648</v>
      </c>
      <c r="H182" s="70">
        <f t="shared" si="47"/>
        <v>649</v>
      </c>
      <c r="I182" s="70">
        <f t="shared" si="48"/>
        <v>650</v>
      </c>
      <c r="J182" s="70">
        <f t="shared" si="49"/>
        <v>651</v>
      </c>
      <c r="K182" s="70">
        <f t="shared" si="50"/>
        <v>652</v>
      </c>
      <c r="L182" s="70">
        <f t="shared" si="51"/>
        <v>653</v>
      </c>
      <c r="M182" s="70">
        <f t="shared" si="52"/>
        <v>654</v>
      </c>
      <c r="N182" s="70">
        <f t="shared" si="53"/>
        <v>655</v>
      </c>
      <c r="O182" s="70">
        <f t="shared" si="54"/>
        <v>656</v>
      </c>
      <c r="P182" s="70">
        <f t="shared" si="55"/>
        <v>657</v>
      </c>
      <c r="Q182" s="70">
        <f t="shared" si="56"/>
        <v>658</v>
      </c>
      <c r="R182" s="70">
        <f t="shared" si="57"/>
        <v>659</v>
      </c>
      <c r="S182" s="70">
        <f t="shared" si="58"/>
        <v>660</v>
      </c>
      <c r="T182" s="70">
        <f t="shared" si="59"/>
        <v>661</v>
      </c>
      <c r="U182" s="70">
        <f t="shared" si="60"/>
        <v>662</v>
      </c>
      <c r="V182" s="70">
        <f t="shared" si="61"/>
        <v>663</v>
      </c>
      <c r="W182" s="70">
        <f t="shared" si="62"/>
        <v>664</v>
      </c>
      <c r="X182" s="70">
        <f t="shared" si="63"/>
        <v>665</v>
      </c>
      <c r="Y182" s="70">
        <f t="shared" si="64"/>
        <v>666</v>
      </c>
      <c r="Z182" s="70">
        <f t="shared" si="65"/>
        <v>667</v>
      </c>
      <c r="AA182" s="70">
        <f t="shared" si="66"/>
        <v>668</v>
      </c>
      <c r="AB182" s="70">
        <f t="shared" si="67"/>
        <v>669</v>
      </c>
      <c r="AC182" s="70">
        <f t="shared" si="68"/>
        <v>670</v>
      </c>
      <c r="AD182" s="70">
        <f t="shared" si="69"/>
        <v>671</v>
      </c>
      <c r="AE182" s="62"/>
      <c r="AF182" s="62"/>
      <c r="AG182" s="62"/>
      <c r="AH182" s="62"/>
      <c r="AI182" s="63"/>
      <c r="AJ182" s="62"/>
      <c r="AK182" s="73"/>
      <c r="AL182" s="20"/>
      <c r="AM182" s="20"/>
      <c r="AN182" s="20"/>
      <c r="AO182" s="20"/>
      <c r="AP182" s="20"/>
      <c r="AQ182" s="21"/>
      <c r="AR182" s="21"/>
      <c r="AS182" s="21"/>
      <c r="AT182" s="21"/>
      <c r="AU182" s="21"/>
      <c r="AV182" s="21"/>
      <c r="AW182" s="21"/>
      <c r="AX182" s="21"/>
      <c r="AY182" s="21"/>
      <c r="AZ182" s="21"/>
    </row>
    <row r="183" spans="1:52" x14ac:dyDescent="0.4">
      <c r="A183" s="60"/>
      <c r="B183" s="69">
        <v>25</v>
      </c>
      <c r="C183" s="70">
        <f t="shared" si="2"/>
        <v>672</v>
      </c>
      <c r="D183" s="70">
        <f t="shared" si="43"/>
        <v>673</v>
      </c>
      <c r="E183" s="70">
        <f t="shared" si="44"/>
        <v>674</v>
      </c>
      <c r="F183" s="70">
        <f t="shared" si="45"/>
        <v>675</v>
      </c>
      <c r="G183" s="70">
        <f t="shared" si="46"/>
        <v>676</v>
      </c>
      <c r="H183" s="70">
        <f t="shared" si="47"/>
        <v>677</v>
      </c>
      <c r="I183" s="70">
        <f t="shared" si="48"/>
        <v>678</v>
      </c>
      <c r="J183" s="70">
        <f t="shared" si="49"/>
        <v>679</v>
      </c>
      <c r="K183" s="70">
        <f t="shared" si="50"/>
        <v>680</v>
      </c>
      <c r="L183" s="70">
        <f t="shared" si="51"/>
        <v>681</v>
      </c>
      <c r="M183" s="70">
        <f t="shared" si="52"/>
        <v>682</v>
      </c>
      <c r="N183" s="70">
        <f t="shared" si="53"/>
        <v>683</v>
      </c>
      <c r="O183" s="70">
        <f t="shared" si="54"/>
        <v>684</v>
      </c>
      <c r="P183" s="70">
        <f t="shared" si="55"/>
        <v>685</v>
      </c>
      <c r="Q183" s="70">
        <f t="shared" si="56"/>
        <v>686</v>
      </c>
      <c r="R183" s="70">
        <f t="shared" si="57"/>
        <v>687</v>
      </c>
      <c r="S183" s="70">
        <f t="shared" si="58"/>
        <v>688</v>
      </c>
      <c r="T183" s="70">
        <f t="shared" si="59"/>
        <v>689</v>
      </c>
      <c r="U183" s="70">
        <f t="shared" si="60"/>
        <v>690</v>
      </c>
      <c r="V183" s="70">
        <f t="shared" si="61"/>
        <v>691</v>
      </c>
      <c r="W183" s="70">
        <f t="shared" si="62"/>
        <v>692</v>
      </c>
      <c r="X183" s="70">
        <f t="shared" si="63"/>
        <v>693</v>
      </c>
      <c r="Y183" s="70">
        <f t="shared" si="64"/>
        <v>694</v>
      </c>
      <c r="Z183" s="70">
        <f t="shared" si="65"/>
        <v>695</v>
      </c>
      <c r="AA183" s="70">
        <f t="shared" si="66"/>
        <v>696</v>
      </c>
      <c r="AB183" s="70">
        <f t="shared" si="67"/>
        <v>697</v>
      </c>
      <c r="AC183" s="70">
        <f t="shared" si="68"/>
        <v>698</v>
      </c>
      <c r="AD183" s="70">
        <f t="shared" si="69"/>
        <v>699</v>
      </c>
      <c r="AE183" s="62"/>
      <c r="AF183" s="62"/>
      <c r="AG183" s="62"/>
      <c r="AH183" s="62"/>
      <c r="AI183" s="63"/>
      <c r="AJ183" s="62"/>
    </row>
    <row r="184" spans="1:52" x14ac:dyDescent="0.4">
      <c r="A184" s="60"/>
      <c r="B184" s="69">
        <v>26</v>
      </c>
      <c r="C184" s="70">
        <f t="shared" si="2"/>
        <v>700</v>
      </c>
      <c r="D184" s="70">
        <f t="shared" si="43"/>
        <v>701</v>
      </c>
      <c r="E184" s="70">
        <f t="shared" si="44"/>
        <v>702</v>
      </c>
      <c r="F184" s="70">
        <f t="shared" si="45"/>
        <v>703</v>
      </c>
      <c r="G184" s="70">
        <f t="shared" si="46"/>
        <v>704</v>
      </c>
      <c r="H184" s="70">
        <f t="shared" si="47"/>
        <v>705</v>
      </c>
      <c r="I184" s="70">
        <f t="shared" si="48"/>
        <v>706</v>
      </c>
      <c r="J184" s="70">
        <f t="shared" si="49"/>
        <v>707</v>
      </c>
      <c r="K184" s="70">
        <f t="shared" si="50"/>
        <v>708</v>
      </c>
      <c r="L184" s="70">
        <f t="shared" si="51"/>
        <v>709</v>
      </c>
      <c r="M184" s="70">
        <f t="shared" si="52"/>
        <v>710</v>
      </c>
      <c r="N184" s="70">
        <f t="shared" si="53"/>
        <v>711</v>
      </c>
      <c r="O184" s="70">
        <f t="shared" si="54"/>
        <v>712</v>
      </c>
      <c r="P184" s="70">
        <f t="shared" si="55"/>
        <v>713</v>
      </c>
      <c r="Q184" s="70">
        <f t="shared" si="56"/>
        <v>714</v>
      </c>
      <c r="R184" s="70">
        <f t="shared" si="57"/>
        <v>715</v>
      </c>
      <c r="S184" s="70">
        <f t="shared" si="58"/>
        <v>716</v>
      </c>
      <c r="T184" s="70">
        <f t="shared" si="59"/>
        <v>717</v>
      </c>
      <c r="U184" s="70">
        <f t="shared" si="60"/>
        <v>718</v>
      </c>
      <c r="V184" s="70">
        <f t="shared" si="61"/>
        <v>719</v>
      </c>
      <c r="W184" s="70">
        <f t="shared" si="62"/>
        <v>720</v>
      </c>
      <c r="X184" s="70">
        <f t="shared" si="63"/>
        <v>721</v>
      </c>
      <c r="Y184" s="70">
        <f t="shared" si="64"/>
        <v>722</v>
      </c>
      <c r="Z184" s="70">
        <f t="shared" si="65"/>
        <v>723</v>
      </c>
      <c r="AA184" s="70">
        <f t="shared" si="66"/>
        <v>724</v>
      </c>
      <c r="AB184" s="70">
        <f t="shared" si="67"/>
        <v>725</v>
      </c>
      <c r="AC184" s="70">
        <f t="shared" si="68"/>
        <v>726</v>
      </c>
      <c r="AD184" s="70">
        <f t="shared" si="69"/>
        <v>727</v>
      </c>
      <c r="AE184" s="62"/>
      <c r="AF184" s="62"/>
      <c r="AG184" s="62"/>
      <c r="AH184" s="62"/>
      <c r="AI184" s="63"/>
      <c r="AJ184" s="62"/>
    </row>
    <row r="185" spans="1:52" x14ac:dyDescent="0.4">
      <c r="A185" s="60"/>
      <c r="B185" s="69">
        <v>27</v>
      </c>
      <c r="C185" s="70">
        <f t="shared" si="2"/>
        <v>728</v>
      </c>
      <c r="D185" s="70">
        <f t="shared" si="43"/>
        <v>729</v>
      </c>
      <c r="E185" s="70">
        <f t="shared" si="44"/>
        <v>730</v>
      </c>
      <c r="F185" s="70">
        <f t="shared" si="45"/>
        <v>731</v>
      </c>
      <c r="G185" s="70">
        <f t="shared" si="46"/>
        <v>732</v>
      </c>
      <c r="H185" s="70">
        <f t="shared" si="47"/>
        <v>733</v>
      </c>
      <c r="I185" s="70">
        <f t="shared" si="48"/>
        <v>734</v>
      </c>
      <c r="J185" s="70">
        <f t="shared" si="49"/>
        <v>735</v>
      </c>
      <c r="K185" s="70">
        <f t="shared" si="50"/>
        <v>736</v>
      </c>
      <c r="L185" s="70">
        <f t="shared" si="51"/>
        <v>737</v>
      </c>
      <c r="M185" s="70">
        <f t="shared" si="52"/>
        <v>738</v>
      </c>
      <c r="N185" s="70">
        <f t="shared" si="53"/>
        <v>739</v>
      </c>
      <c r="O185" s="70">
        <f t="shared" si="54"/>
        <v>740</v>
      </c>
      <c r="P185" s="70">
        <f t="shared" si="55"/>
        <v>741</v>
      </c>
      <c r="Q185" s="70">
        <f t="shared" si="56"/>
        <v>742</v>
      </c>
      <c r="R185" s="70">
        <f t="shared" si="57"/>
        <v>743</v>
      </c>
      <c r="S185" s="70">
        <f t="shared" si="58"/>
        <v>744</v>
      </c>
      <c r="T185" s="70">
        <f t="shared" si="59"/>
        <v>745</v>
      </c>
      <c r="U185" s="70">
        <f t="shared" si="60"/>
        <v>746</v>
      </c>
      <c r="V185" s="70">
        <f t="shared" si="61"/>
        <v>747</v>
      </c>
      <c r="W185" s="70">
        <f t="shared" si="62"/>
        <v>748</v>
      </c>
      <c r="X185" s="70">
        <f t="shared" si="63"/>
        <v>749</v>
      </c>
      <c r="Y185" s="70">
        <f t="shared" si="64"/>
        <v>750</v>
      </c>
      <c r="Z185" s="70">
        <f t="shared" si="65"/>
        <v>751</v>
      </c>
      <c r="AA185" s="70">
        <f t="shared" si="66"/>
        <v>752</v>
      </c>
      <c r="AB185" s="70">
        <f t="shared" si="67"/>
        <v>753</v>
      </c>
      <c r="AC185" s="70">
        <f t="shared" si="68"/>
        <v>754</v>
      </c>
      <c r="AD185" s="70">
        <f t="shared" si="69"/>
        <v>755</v>
      </c>
      <c r="AE185" s="62"/>
      <c r="AF185" s="62"/>
      <c r="AG185" s="62"/>
      <c r="AH185" s="62"/>
      <c r="AI185" s="63"/>
      <c r="AJ185" s="62"/>
    </row>
    <row r="186" spans="1:52" x14ac:dyDescent="0.4">
      <c r="A186" s="60"/>
      <c r="B186" s="69">
        <v>28</v>
      </c>
      <c r="C186" s="70">
        <f t="shared" si="2"/>
        <v>756</v>
      </c>
      <c r="D186" s="70">
        <f t="shared" si="43"/>
        <v>757</v>
      </c>
      <c r="E186" s="70">
        <f t="shared" si="44"/>
        <v>758</v>
      </c>
      <c r="F186" s="70">
        <f t="shared" si="45"/>
        <v>759</v>
      </c>
      <c r="G186" s="70">
        <f t="shared" si="46"/>
        <v>760</v>
      </c>
      <c r="H186" s="70">
        <f t="shared" si="47"/>
        <v>761</v>
      </c>
      <c r="I186" s="70">
        <f t="shared" si="48"/>
        <v>762</v>
      </c>
      <c r="J186" s="70">
        <f t="shared" si="49"/>
        <v>763</v>
      </c>
      <c r="K186" s="70">
        <f t="shared" si="50"/>
        <v>764</v>
      </c>
      <c r="L186" s="70">
        <f t="shared" si="51"/>
        <v>765</v>
      </c>
      <c r="M186" s="70">
        <f t="shared" si="52"/>
        <v>766</v>
      </c>
      <c r="N186" s="70">
        <f t="shared" si="53"/>
        <v>767</v>
      </c>
      <c r="O186" s="70">
        <f t="shared" si="54"/>
        <v>768</v>
      </c>
      <c r="P186" s="70">
        <f t="shared" si="55"/>
        <v>769</v>
      </c>
      <c r="Q186" s="70">
        <f t="shared" si="56"/>
        <v>770</v>
      </c>
      <c r="R186" s="70">
        <f t="shared" si="57"/>
        <v>771</v>
      </c>
      <c r="S186" s="70">
        <f t="shared" si="58"/>
        <v>772</v>
      </c>
      <c r="T186" s="70">
        <f t="shared" si="59"/>
        <v>773</v>
      </c>
      <c r="U186" s="70">
        <f t="shared" si="60"/>
        <v>774</v>
      </c>
      <c r="V186" s="70">
        <f t="shared" si="61"/>
        <v>775</v>
      </c>
      <c r="W186" s="70">
        <f t="shared" si="62"/>
        <v>776</v>
      </c>
      <c r="X186" s="70">
        <f t="shared" si="63"/>
        <v>777</v>
      </c>
      <c r="Y186" s="70">
        <f t="shared" si="64"/>
        <v>778</v>
      </c>
      <c r="Z186" s="70">
        <f t="shared" si="65"/>
        <v>779</v>
      </c>
      <c r="AA186" s="70">
        <f t="shared" si="66"/>
        <v>780</v>
      </c>
      <c r="AB186" s="70">
        <f t="shared" si="67"/>
        <v>781</v>
      </c>
      <c r="AC186" s="70">
        <f t="shared" si="68"/>
        <v>782</v>
      </c>
      <c r="AD186" s="70">
        <f t="shared" si="69"/>
        <v>783</v>
      </c>
      <c r="AE186" s="62"/>
      <c r="AF186" s="62"/>
      <c r="AG186" s="62"/>
      <c r="AH186" s="62"/>
      <c r="AI186" s="63"/>
      <c r="AJ186" s="62"/>
    </row>
    <row r="187" spans="1:52" x14ac:dyDescent="0.4">
      <c r="A187" s="60"/>
      <c r="B187" s="69">
        <v>29</v>
      </c>
      <c r="C187" s="70">
        <f t="shared" si="2"/>
        <v>784</v>
      </c>
      <c r="D187" s="70">
        <f t="shared" si="43"/>
        <v>785</v>
      </c>
      <c r="E187" s="70">
        <f t="shared" si="44"/>
        <v>786</v>
      </c>
      <c r="F187" s="70">
        <f t="shared" si="45"/>
        <v>787</v>
      </c>
      <c r="G187" s="70">
        <f t="shared" si="46"/>
        <v>788</v>
      </c>
      <c r="H187" s="70">
        <f t="shared" si="47"/>
        <v>789</v>
      </c>
      <c r="I187" s="70">
        <f t="shared" si="48"/>
        <v>790</v>
      </c>
      <c r="J187" s="70">
        <f t="shared" si="49"/>
        <v>791</v>
      </c>
      <c r="K187" s="70">
        <f t="shared" si="50"/>
        <v>792</v>
      </c>
      <c r="L187" s="70">
        <f t="shared" si="51"/>
        <v>793</v>
      </c>
      <c r="M187" s="70">
        <f t="shared" si="52"/>
        <v>794</v>
      </c>
      <c r="N187" s="70">
        <f t="shared" si="53"/>
        <v>795</v>
      </c>
      <c r="O187" s="70">
        <f t="shared" si="54"/>
        <v>796</v>
      </c>
      <c r="P187" s="70">
        <f t="shared" si="55"/>
        <v>797</v>
      </c>
      <c r="Q187" s="70">
        <f t="shared" si="56"/>
        <v>798</v>
      </c>
      <c r="R187" s="70">
        <f t="shared" si="57"/>
        <v>799</v>
      </c>
      <c r="S187" s="70">
        <f t="shared" si="58"/>
        <v>800</v>
      </c>
      <c r="T187" s="70">
        <f t="shared" si="59"/>
        <v>801</v>
      </c>
      <c r="U187" s="70">
        <f t="shared" si="60"/>
        <v>802</v>
      </c>
      <c r="V187" s="70">
        <f t="shared" si="61"/>
        <v>803</v>
      </c>
      <c r="W187" s="70">
        <f t="shared" si="62"/>
        <v>804</v>
      </c>
      <c r="X187" s="70">
        <f t="shared" si="63"/>
        <v>805</v>
      </c>
      <c r="Y187" s="70">
        <f t="shared" si="64"/>
        <v>806</v>
      </c>
      <c r="Z187" s="70">
        <f t="shared" si="65"/>
        <v>807</v>
      </c>
      <c r="AA187" s="70">
        <f t="shared" si="66"/>
        <v>808</v>
      </c>
      <c r="AB187" s="70">
        <f t="shared" si="67"/>
        <v>809</v>
      </c>
      <c r="AC187" s="70">
        <f t="shared" si="68"/>
        <v>810</v>
      </c>
      <c r="AD187" s="70">
        <f t="shared" si="69"/>
        <v>811</v>
      </c>
      <c r="AE187" s="62"/>
      <c r="AF187" s="62"/>
      <c r="AG187" s="62"/>
      <c r="AH187" s="62"/>
      <c r="AI187" s="63"/>
      <c r="AJ187" s="62"/>
    </row>
    <row r="188" spans="1:52" x14ac:dyDescent="0.4">
      <c r="A188" s="60"/>
      <c r="B188" s="69">
        <v>30</v>
      </c>
      <c r="C188" s="70">
        <f t="shared" si="2"/>
        <v>812</v>
      </c>
      <c r="D188" s="70">
        <f t="shared" si="43"/>
        <v>813</v>
      </c>
      <c r="E188" s="70">
        <f t="shared" si="44"/>
        <v>814</v>
      </c>
      <c r="F188" s="70">
        <f t="shared" si="45"/>
        <v>815</v>
      </c>
      <c r="G188" s="70">
        <f t="shared" si="46"/>
        <v>816</v>
      </c>
      <c r="H188" s="70">
        <f t="shared" si="47"/>
        <v>817</v>
      </c>
      <c r="I188" s="70">
        <f t="shared" si="48"/>
        <v>818</v>
      </c>
      <c r="J188" s="70">
        <f t="shared" si="49"/>
        <v>819</v>
      </c>
      <c r="K188" s="70">
        <f t="shared" si="50"/>
        <v>820</v>
      </c>
      <c r="L188" s="70">
        <f t="shared" si="51"/>
        <v>821</v>
      </c>
      <c r="M188" s="70">
        <f t="shared" si="52"/>
        <v>822</v>
      </c>
      <c r="N188" s="70">
        <f t="shared" si="53"/>
        <v>823</v>
      </c>
      <c r="O188" s="70">
        <f t="shared" si="54"/>
        <v>824</v>
      </c>
      <c r="P188" s="70">
        <f t="shared" si="55"/>
        <v>825</v>
      </c>
      <c r="Q188" s="70">
        <f t="shared" si="56"/>
        <v>826</v>
      </c>
      <c r="R188" s="70">
        <f t="shared" si="57"/>
        <v>827</v>
      </c>
      <c r="S188" s="70">
        <f t="shared" si="58"/>
        <v>828</v>
      </c>
      <c r="T188" s="70">
        <f t="shared" si="59"/>
        <v>829</v>
      </c>
      <c r="U188" s="70">
        <f t="shared" si="60"/>
        <v>830</v>
      </c>
      <c r="V188" s="70">
        <f t="shared" si="61"/>
        <v>831</v>
      </c>
      <c r="W188" s="70">
        <f t="shared" si="62"/>
        <v>832</v>
      </c>
      <c r="X188" s="70">
        <f t="shared" si="63"/>
        <v>833</v>
      </c>
      <c r="Y188" s="70">
        <f t="shared" si="64"/>
        <v>834</v>
      </c>
      <c r="Z188" s="70">
        <f t="shared" si="65"/>
        <v>835</v>
      </c>
      <c r="AA188" s="70">
        <f t="shared" si="66"/>
        <v>836</v>
      </c>
      <c r="AB188" s="70">
        <f t="shared" si="67"/>
        <v>837</v>
      </c>
      <c r="AC188" s="70">
        <f t="shared" si="68"/>
        <v>838</v>
      </c>
      <c r="AD188" s="70">
        <f t="shared" si="69"/>
        <v>839</v>
      </c>
      <c r="AE188" s="62"/>
      <c r="AF188" s="62"/>
      <c r="AG188" s="62"/>
      <c r="AH188" s="62"/>
      <c r="AI188" s="63"/>
      <c r="AJ188" s="62"/>
    </row>
    <row r="189" spans="1:52" x14ac:dyDescent="0.4">
      <c r="A189" s="60"/>
      <c r="B189" s="69">
        <v>31</v>
      </c>
      <c r="C189" s="70">
        <f t="shared" si="2"/>
        <v>840</v>
      </c>
      <c r="D189" s="70">
        <f t="shared" si="43"/>
        <v>841</v>
      </c>
      <c r="E189" s="70">
        <f t="shared" si="44"/>
        <v>842</v>
      </c>
      <c r="F189" s="70">
        <f t="shared" si="45"/>
        <v>843</v>
      </c>
      <c r="G189" s="70">
        <f t="shared" si="46"/>
        <v>844</v>
      </c>
      <c r="H189" s="70">
        <f t="shared" si="47"/>
        <v>845</v>
      </c>
      <c r="I189" s="70">
        <f t="shared" si="48"/>
        <v>846</v>
      </c>
      <c r="J189" s="70">
        <f t="shared" si="49"/>
        <v>847</v>
      </c>
      <c r="K189" s="70">
        <f t="shared" si="50"/>
        <v>848</v>
      </c>
      <c r="L189" s="70">
        <f t="shared" si="51"/>
        <v>849</v>
      </c>
      <c r="M189" s="70">
        <f t="shared" si="52"/>
        <v>850</v>
      </c>
      <c r="N189" s="70">
        <f t="shared" si="53"/>
        <v>851</v>
      </c>
      <c r="O189" s="70">
        <f t="shared" si="54"/>
        <v>852</v>
      </c>
      <c r="P189" s="70">
        <f t="shared" si="55"/>
        <v>853</v>
      </c>
      <c r="Q189" s="70">
        <f t="shared" si="56"/>
        <v>854</v>
      </c>
      <c r="R189" s="70">
        <f t="shared" si="57"/>
        <v>855</v>
      </c>
      <c r="S189" s="70">
        <f t="shared" si="58"/>
        <v>856</v>
      </c>
      <c r="T189" s="70">
        <f t="shared" si="59"/>
        <v>857</v>
      </c>
      <c r="U189" s="70">
        <f t="shared" si="60"/>
        <v>858</v>
      </c>
      <c r="V189" s="70">
        <f t="shared" si="61"/>
        <v>859</v>
      </c>
      <c r="W189" s="70">
        <f t="shared" si="62"/>
        <v>860</v>
      </c>
      <c r="X189" s="70">
        <f t="shared" si="63"/>
        <v>861</v>
      </c>
      <c r="Y189" s="70">
        <f t="shared" si="64"/>
        <v>862</v>
      </c>
      <c r="Z189" s="70">
        <f t="shared" si="65"/>
        <v>863</v>
      </c>
      <c r="AA189" s="70">
        <f t="shared" si="66"/>
        <v>864</v>
      </c>
      <c r="AB189" s="70">
        <f t="shared" si="67"/>
        <v>865</v>
      </c>
      <c r="AC189" s="70">
        <f t="shared" si="68"/>
        <v>866</v>
      </c>
      <c r="AD189" s="70">
        <f t="shared" si="69"/>
        <v>867</v>
      </c>
      <c r="AE189" s="62"/>
      <c r="AF189" s="62"/>
      <c r="AG189" s="62"/>
      <c r="AH189" s="62"/>
      <c r="AI189" s="63"/>
      <c r="AJ189" s="62"/>
    </row>
    <row r="190" spans="1:52" x14ac:dyDescent="0.4">
      <c r="A190" s="60"/>
      <c r="B190" s="69">
        <v>32</v>
      </c>
      <c r="C190" s="70">
        <f t="shared" si="2"/>
        <v>868</v>
      </c>
      <c r="D190" s="70">
        <f t="shared" si="43"/>
        <v>869</v>
      </c>
      <c r="E190" s="70">
        <f t="shared" si="44"/>
        <v>870</v>
      </c>
      <c r="F190" s="70">
        <f t="shared" si="45"/>
        <v>871</v>
      </c>
      <c r="G190" s="70">
        <f t="shared" si="46"/>
        <v>872</v>
      </c>
      <c r="H190" s="70">
        <f t="shared" si="47"/>
        <v>873</v>
      </c>
      <c r="I190" s="70">
        <f t="shared" si="48"/>
        <v>874</v>
      </c>
      <c r="J190" s="70">
        <f t="shared" si="49"/>
        <v>875</v>
      </c>
      <c r="K190" s="70">
        <f t="shared" si="50"/>
        <v>876</v>
      </c>
      <c r="L190" s="70">
        <f t="shared" si="51"/>
        <v>877</v>
      </c>
      <c r="M190" s="70">
        <f t="shared" si="52"/>
        <v>878</v>
      </c>
      <c r="N190" s="70">
        <f t="shared" si="53"/>
        <v>879</v>
      </c>
      <c r="O190" s="70">
        <f t="shared" si="54"/>
        <v>880</v>
      </c>
      <c r="P190" s="70">
        <f t="shared" si="55"/>
        <v>881</v>
      </c>
      <c r="Q190" s="70">
        <f t="shared" si="56"/>
        <v>882</v>
      </c>
      <c r="R190" s="70">
        <f t="shared" si="57"/>
        <v>883</v>
      </c>
      <c r="S190" s="70">
        <f t="shared" si="58"/>
        <v>884</v>
      </c>
      <c r="T190" s="70">
        <f t="shared" si="59"/>
        <v>885</v>
      </c>
      <c r="U190" s="70">
        <f t="shared" si="60"/>
        <v>886</v>
      </c>
      <c r="V190" s="70">
        <f t="shared" si="61"/>
        <v>887</v>
      </c>
      <c r="W190" s="70">
        <f t="shared" si="62"/>
        <v>888</v>
      </c>
      <c r="X190" s="70">
        <f t="shared" si="63"/>
        <v>889</v>
      </c>
      <c r="Y190" s="70">
        <f t="shared" si="64"/>
        <v>890</v>
      </c>
      <c r="Z190" s="70">
        <f t="shared" si="65"/>
        <v>891</v>
      </c>
      <c r="AA190" s="70">
        <f t="shared" si="66"/>
        <v>892</v>
      </c>
      <c r="AB190" s="70">
        <f t="shared" si="67"/>
        <v>893</v>
      </c>
      <c r="AC190" s="70">
        <f t="shared" si="68"/>
        <v>894</v>
      </c>
      <c r="AD190" s="70">
        <f t="shared" si="69"/>
        <v>895</v>
      </c>
      <c r="AE190" s="62"/>
      <c r="AF190" s="62"/>
      <c r="AG190" s="62"/>
      <c r="AH190" s="62"/>
      <c r="AI190" s="63"/>
      <c r="AJ190" s="62"/>
    </row>
    <row r="191" spans="1:52" x14ac:dyDescent="0.4">
      <c r="A191" s="60"/>
      <c r="B191" s="69">
        <v>33</v>
      </c>
      <c r="C191" s="70">
        <f t="shared" si="2"/>
        <v>896</v>
      </c>
      <c r="D191" s="70">
        <f t="shared" si="43"/>
        <v>897</v>
      </c>
      <c r="E191" s="70">
        <f t="shared" si="44"/>
        <v>898</v>
      </c>
      <c r="F191" s="70">
        <f t="shared" si="45"/>
        <v>899</v>
      </c>
      <c r="G191" s="70">
        <f t="shared" si="46"/>
        <v>900</v>
      </c>
      <c r="H191" s="70">
        <f t="shared" si="47"/>
        <v>901</v>
      </c>
      <c r="I191" s="70">
        <f t="shared" si="48"/>
        <v>902</v>
      </c>
      <c r="J191" s="70">
        <f t="shared" si="49"/>
        <v>903</v>
      </c>
      <c r="K191" s="70">
        <f t="shared" si="50"/>
        <v>904</v>
      </c>
      <c r="L191" s="70">
        <f t="shared" si="51"/>
        <v>905</v>
      </c>
      <c r="M191" s="70">
        <f t="shared" si="52"/>
        <v>906</v>
      </c>
      <c r="N191" s="70">
        <f t="shared" si="53"/>
        <v>907</v>
      </c>
      <c r="O191" s="70">
        <f t="shared" si="54"/>
        <v>908</v>
      </c>
      <c r="P191" s="70">
        <f t="shared" si="55"/>
        <v>909</v>
      </c>
      <c r="Q191" s="70">
        <f t="shared" si="56"/>
        <v>910</v>
      </c>
      <c r="R191" s="70">
        <f t="shared" si="57"/>
        <v>911</v>
      </c>
      <c r="S191" s="70">
        <f t="shared" si="58"/>
        <v>912</v>
      </c>
      <c r="T191" s="70">
        <f t="shared" si="59"/>
        <v>913</v>
      </c>
      <c r="U191" s="70">
        <f t="shared" si="60"/>
        <v>914</v>
      </c>
      <c r="V191" s="70">
        <f t="shared" si="61"/>
        <v>915</v>
      </c>
      <c r="W191" s="70">
        <f t="shared" si="62"/>
        <v>916</v>
      </c>
      <c r="X191" s="70">
        <f t="shared" si="63"/>
        <v>917</v>
      </c>
      <c r="Y191" s="70">
        <f t="shared" si="64"/>
        <v>918</v>
      </c>
      <c r="Z191" s="70">
        <f t="shared" si="65"/>
        <v>919</v>
      </c>
      <c r="AA191" s="70">
        <f t="shared" si="66"/>
        <v>920</v>
      </c>
      <c r="AB191" s="70">
        <f t="shared" si="67"/>
        <v>921</v>
      </c>
      <c r="AC191" s="70">
        <f t="shared" si="68"/>
        <v>922</v>
      </c>
      <c r="AD191" s="70">
        <f t="shared" si="69"/>
        <v>923</v>
      </c>
      <c r="AE191" s="62"/>
      <c r="AF191" s="62"/>
      <c r="AG191" s="62"/>
      <c r="AH191" s="62"/>
      <c r="AI191" s="63"/>
      <c r="AJ191" s="62"/>
    </row>
    <row r="192" spans="1:52" x14ac:dyDescent="0.4">
      <c r="A192" s="60"/>
      <c r="B192" s="69">
        <v>34</v>
      </c>
      <c r="C192" s="70">
        <f t="shared" si="2"/>
        <v>924</v>
      </c>
      <c r="D192" s="70">
        <f t="shared" si="43"/>
        <v>925</v>
      </c>
      <c r="E192" s="70">
        <f t="shared" si="44"/>
        <v>926</v>
      </c>
      <c r="F192" s="70">
        <f t="shared" si="45"/>
        <v>927</v>
      </c>
      <c r="G192" s="70">
        <f t="shared" si="46"/>
        <v>928</v>
      </c>
      <c r="H192" s="70">
        <f t="shared" si="47"/>
        <v>929</v>
      </c>
      <c r="I192" s="70">
        <f t="shared" si="48"/>
        <v>930</v>
      </c>
      <c r="J192" s="70">
        <f t="shared" si="49"/>
        <v>931</v>
      </c>
      <c r="K192" s="70">
        <f t="shared" si="50"/>
        <v>932</v>
      </c>
      <c r="L192" s="70">
        <f t="shared" si="51"/>
        <v>933</v>
      </c>
      <c r="M192" s="70">
        <f t="shared" si="52"/>
        <v>934</v>
      </c>
      <c r="N192" s="70">
        <f t="shared" si="53"/>
        <v>935</v>
      </c>
      <c r="O192" s="70">
        <f t="shared" si="54"/>
        <v>936</v>
      </c>
      <c r="P192" s="70">
        <f t="shared" si="55"/>
        <v>937</v>
      </c>
      <c r="Q192" s="70">
        <f t="shared" si="56"/>
        <v>938</v>
      </c>
      <c r="R192" s="70">
        <f t="shared" si="57"/>
        <v>939</v>
      </c>
      <c r="S192" s="70">
        <f t="shared" si="58"/>
        <v>940</v>
      </c>
      <c r="T192" s="70">
        <f t="shared" si="59"/>
        <v>941</v>
      </c>
      <c r="U192" s="70">
        <f t="shared" si="60"/>
        <v>942</v>
      </c>
      <c r="V192" s="70">
        <f t="shared" si="61"/>
        <v>943</v>
      </c>
      <c r="W192" s="70">
        <f t="shared" si="62"/>
        <v>944</v>
      </c>
      <c r="X192" s="70">
        <f t="shared" si="63"/>
        <v>945</v>
      </c>
      <c r="Y192" s="70">
        <f t="shared" si="64"/>
        <v>946</v>
      </c>
      <c r="Z192" s="70">
        <f t="shared" si="65"/>
        <v>947</v>
      </c>
      <c r="AA192" s="70">
        <f t="shared" si="66"/>
        <v>948</v>
      </c>
      <c r="AB192" s="70">
        <f t="shared" si="67"/>
        <v>949</v>
      </c>
      <c r="AC192" s="70">
        <f t="shared" si="68"/>
        <v>950</v>
      </c>
      <c r="AD192" s="70">
        <f t="shared" si="69"/>
        <v>951</v>
      </c>
      <c r="AE192" s="62"/>
      <c r="AF192" s="62"/>
      <c r="AG192" s="62"/>
      <c r="AH192" s="62"/>
      <c r="AI192" s="63"/>
      <c r="AJ192" s="62"/>
    </row>
    <row r="193" spans="1:36" x14ac:dyDescent="0.4">
      <c r="A193" s="60"/>
      <c r="B193" s="69">
        <v>35</v>
      </c>
      <c r="C193" s="70">
        <f t="shared" si="2"/>
        <v>952</v>
      </c>
      <c r="D193" s="70">
        <f t="shared" si="43"/>
        <v>953</v>
      </c>
      <c r="E193" s="70">
        <f t="shared" si="44"/>
        <v>954</v>
      </c>
      <c r="F193" s="70">
        <f t="shared" si="45"/>
        <v>955</v>
      </c>
      <c r="G193" s="70">
        <f t="shared" si="46"/>
        <v>956</v>
      </c>
      <c r="H193" s="70">
        <f t="shared" si="47"/>
        <v>957</v>
      </c>
      <c r="I193" s="70">
        <f t="shared" si="48"/>
        <v>958</v>
      </c>
      <c r="J193" s="70">
        <f t="shared" si="49"/>
        <v>959</v>
      </c>
      <c r="K193" s="70">
        <f t="shared" si="50"/>
        <v>960</v>
      </c>
      <c r="L193" s="70">
        <f t="shared" si="51"/>
        <v>961</v>
      </c>
      <c r="M193" s="70">
        <f t="shared" si="52"/>
        <v>962</v>
      </c>
      <c r="N193" s="70">
        <f t="shared" si="53"/>
        <v>963</v>
      </c>
      <c r="O193" s="70">
        <f t="shared" si="54"/>
        <v>964</v>
      </c>
      <c r="P193" s="70">
        <f t="shared" si="55"/>
        <v>965</v>
      </c>
      <c r="Q193" s="70">
        <f t="shared" si="56"/>
        <v>966</v>
      </c>
      <c r="R193" s="70">
        <f t="shared" si="57"/>
        <v>967</v>
      </c>
      <c r="S193" s="70">
        <f t="shared" si="58"/>
        <v>968</v>
      </c>
      <c r="T193" s="70">
        <f t="shared" si="59"/>
        <v>969</v>
      </c>
      <c r="U193" s="70">
        <f t="shared" si="60"/>
        <v>970</v>
      </c>
      <c r="V193" s="70">
        <f t="shared" si="61"/>
        <v>971</v>
      </c>
      <c r="W193" s="70">
        <f t="shared" si="62"/>
        <v>972</v>
      </c>
      <c r="X193" s="70">
        <f t="shared" si="63"/>
        <v>973</v>
      </c>
      <c r="Y193" s="70">
        <f t="shared" si="64"/>
        <v>974</v>
      </c>
      <c r="Z193" s="70">
        <f t="shared" si="65"/>
        <v>975</v>
      </c>
      <c r="AA193" s="70">
        <f t="shared" si="66"/>
        <v>976</v>
      </c>
      <c r="AB193" s="70">
        <f t="shared" si="67"/>
        <v>977</v>
      </c>
      <c r="AC193" s="70">
        <f t="shared" si="68"/>
        <v>978</v>
      </c>
      <c r="AD193" s="70">
        <f t="shared" si="69"/>
        <v>979</v>
      </c>
      <c r="AE193" s="62"/>
      <c r="AF193" s="62"/>
      <c r="AG193" s="62"/>
      <c r="AH193" s="62"/>
      <c r="AI193" s="63"/>
      <c r="AJ193" s="62"/>
    </row>
    <row r="194" spans="1:36" x14ac:dyDescent="0.4">
      <c r="A194" s="60"/>
      <c r="B194" s="69">
        <v>36</v>
      </c>
      <c r="C194" s="70">
        <f t="shared" si="2"/>
        <v>980</v>
      </c>
      <c r="D194" s="70">
        <f t="shared" si="43"/>
        <v>981</v>
      </c>
      <c r="E194" s="70">
        <f t="shared" si="44"/>
        <v>982</v>
      </c>
      <c r="F194" s="70">
        <f t="shared" si="45"/>
        <v>983</v>
      </c>
      <c r="G194" s="70">
        <f t="shared" si="46"/>
        <v>984</v>
      </c>
      <c r="H194" s="70">
        <f t="shared" si="47"/>
        <v>985</v>
      </c>
      <c r="I194" s="70">
        <f t="shared" si="48"/>
        <v>986</v>
      </c>
      <c r="J194" s="70">
        <f t="shared" si="49"/>
        <v>987</v>
      </c>
      <c r="K194" s="70">
        <f t="shared" si="50"/>
        <v>988</v>
      </c>
      <c r="L194" s="70">
        <f t="shared" si="51"/>
        <v>989</v>
      </c>
      <c r="M194" s="70">
        <f t="shared" si="52"/>
        <v>990</v>
      </c>
      <c r="N194" s="70">
        <f t="shared" si="53"/>
        <v>991</v>
      </c>
      <c r="O194" s="70">
        <f t="shared" si="54"/>
        <v>992</v>
      </c>
      <c r="P194" s="70">
        <f t="shared" si="55"/>
        <v>993</v>
      </c>
      <c r="Q194" s="70">
        <f t="shared" si="56"/>
        <v>994</v>
      </c>
      <c r="R194" s="70">
        <f t="shared" si="57"/>
        <v>995</v>
      </c>
      <c r="S194" s="70">
        <f t="shared" si="58"/>
        <v>996</v>
      </c>
      <c r="T194" s="70">
        <f t="shared" si="59"/>
        <v>997</v>
      </c>
      <c r="U194" s="70">
        <f t="shared" si="60"/>
        <v>998</v>
      </c>
      <c r="V194" s="70">
        <f t="shared" si="61"/>
        <v>999</v>
      </c>
      <c r="W194" s="70">
        <f t="shared" si="62"/>
        <v>1000</v>
      </c>
      <c r="X194" s="70">
        <f t="shared" si="63"/>
        <v>1001</v>
      </c>
      <c r="Y194" s="70">
        <f t="shared" si="64"/>
        <v>1002</v>
      </c>
      <c r="Z194" s="70">
        <f t="shared" si="65"/>
        <v>1003</v>
      </c>
      <c r="AA194" s="70">
        <f t="shared" si="66"/>
        <v>1004</v>
      </c>
      <c r="AB194" s="70">
        <f t="shared" si="67"/>
        <v>1005</v>
      </c>
      <c r="AC194" s="70">
        <f t="shared" si="68"/>
        <v>1006</v>
      </c>
      <c r="AD194" s="70">
        <f t="shared" si="69"/>
        <v>1007</v>
      </c>
      <c r="AE194" s="62"/>
      <c r="AF194" s="62"/>
      <c r="AG194" s="62"/>
      <c r="AH194" s="62"/>
      <c r="AI194" s="63"/>
      <c r="AJ194" s="62"/>
    </row>
    <row r="195" spans="1:36" x14ac:dyDescent="0.4">
      <c r="A195" s="60"/>
      <c r="B195" s="69">
        <v>37</v>
      </c>
      <c r="C195" s="70">
        <f t="shared" si="2"/>
        <v>1008</v>
      </c>
      <c r="D195" s="70">
        <f t="shared" si="43"/>
        <v>1009</v>
      </c>
      <c r="E195" s="70">
        <f t="shared" si="44"/>
        <v>1010</v>
      </c>
      <c r="F195" s="70">
        <f t="shared" si="45"/>
        <v>1011</v>
      </c>
      <c r="G195" s="70">
        <f t="shared" si="46"/>
        <v>1012</v>
      </c>
      <c r="H195" s="70">
        <f t="shared" si="47"/>
        <v>1013</v>
      </c>
      <c r="I195" s="70">
        <f t="shared" si="48"/>
        <v>1014</v>
      </c>
      <c r="J195" s="70">
        <f t="shared" si="49"/>
        <v>1015</v>
      </c>
      <c r="K195" s="70">
        <f t="shared" si="50"/>
        <v>1016</v>
      </c>
      <c r="L195" s="70">
        <f t="shared" si="51"/>
        <v>1017</v>
      </c>
      <c r="M195" s="70">
        <f t="shared" si="52"/>
        <v>1018</v>
      </c>
      <c r="N195" s="70">
        <f t="shared" si="53"/>
        <v>1019</v>
      </c>
      <c r="O195" s="70">
        <f t="shared" si="54"/>
        <v>1020</v>
      </c>
      <c r="P195" s="70">
        <f t="shared" si="55"/>
        <v>1021</v>
      </c>
      <c r="Q195" s="70">
        <f t="shared" si="56"/>
        <v>1022</v>
      </c>
      <c r="R195" s="70">
        <f t="shared" si="57"/>
        <v>1023</v>
      </c>
      <c r="S195" s="70">
        <f t="shared" si="58"/>
        <v>1024</v>
      </c>
      <c r="T195" s="70">
        <f t="shared" si="59"/>
        <v>1025</v>
      </c>
      <c r="U195" s="70">
        <f t="shared" si="60"/>
        <v>1026</v>
      </c>
      <c r="V195" s="70">
        <f t="shared" si="61"/>
        <v>1027</v>
      </c>
      <c r="W195" s="70">
        <f t="shared" si="62"/>
        <v>1028</v>
      </c>
      <c r="X195" s="70">
        <f t="shared" si="63"/>
        <v>1029</v>
      </c>
      <c r="Y195" s="70">
        <f t="shared" si="64"/>
        <v>1030</v>
      </c>
      <c r="Z195" s="70">
        <f t="shared" si="65"/>
        <v>1031</v>
      </c>
      <c r="AA195" s="70">
        <f t="shared" si="66"/>
        <v>1032</v>
      </c>
      <c r="AB195" s="70">
        <f t="shared" si="67"/>
        <v>1033</v>
      </c>
      <c r="AC195" s="70">
        <f t="shared" si="68"/>
        <v>1034</v>
      </c>
      <c r="AD195" s="70">
        <f t="shared" si="69"/>
        <v>1035</v>
      </c>
      <c r="AE195" s="62"/>
      <c r="AF195" s="62"/>
      <c r="AG195" s="62"/>
      <c r="AH195" s="62"/>
      <c r="AI195" s="63"/>
      <c r="AJ195" s="62"/>
    </row>
    <row r="196" spans="1:36" x14ac:dyDescent="0.4">
      <c r="A196" s="60"/>
      <c r="B196" s="69">
        <v>38</v>
      </c>
      <c r="C196" s="70">
        <f t="shared" si="2"/>
        <v>1036</v>
      </c>
      <c r="D196" s="70">
        <f t="shared" si="43"/>
        <v>1037</v>
      </c>
      <c r="E196" s="70">
        <f t="shared" si="44"/>
        <v>1038</v>
      </c>
      <c r="F196" s="70">
        <f t="shared" si="45"/>
        <v>1039</v>
      </c>
      <c r="G196" s="70">
        <f t="shared" si="46"/>
        <v>1040</v>
      </c>
      <c r="H196" s="70">
        <f t="shared" si="47"/>
        <v>1041</v>
      </c>
      <c r="I196" s="70">
        <f t="shared" si="48"/>
        <v>1042</v>
      </c>
      <c r="J196" s="70">
        <f t="shared" si="49"/>
        <v>1043</v>
      </c>
      <c r="K196" s="70">
        <f t="shared" si="50"/>
        <v>1044</v>
      </c>
      <c r="L196" s="70">
        <f t="shared" si="51"/>
        <v>1045</v>
      </c>
      <c r="M196" s="70">
        <f t="shared" si="52"/>
        <v>1046</v>
      </c>
      <c r="N196" s="70">
        <f t="shared" si="53"/>
        <v>1047</v>
      </c>
      <c r="O196" s="70">
        <f t="shared" si="54"/>
        <v>1048</v>
      </c>
      <c r="P196" s="70">
        <f t="shared" si="55"/>
        <v>1049</v>
      </c>
      <c r="Q196" s="70">
        <f t="shared" si="56"/>
        <v>1050</v>
      </c>
      <c r="R196" s="70">
        <f t="shared" si="57"/>
        <v>1051</v>
      </c>
      <c r="S196" s="70">
        <f t="shared" si="58"/>
        <v>1052</v>
      </c>
      <c r="T196" s="70">
        <f t="shared" si="59"/>
        <v>1053</v>
      </c>
      <c r="U196" s="70">
        <f t="shared" si="60"/>
        <v>1054</v>
      </c>
      <c r="V196" s="70">
        <f t="shared" si="61"/>
        <v>1055</v>
      </c>
      <c r="W196" s="70">
        <f t="shared" si="62"/>
        <v>1056</v>
      </c>
      <c r="X196" s="70">
        <f t="shared" si="63"/>
        <v>1057</v>
      </c>
      <c r="Y196" s="70">
        <f t="shared" si="64"/>
        <v>1058</v>
      </c>
      <c r="Z196" s="70">
        <f t="shared" si="65"/>
        <v>1059</v>
      </c>
      <c r="AA196" s="70">
        <f t="shared" si="66"/>
        <v>1060</v>
      </c>
      <c r="AB196" s="70">
        <f t="shared" si="67"/>
        <v>1061</v>
      </c>
      <c r="AC196" s="70">
        <f t="shared" si="68"/>
        <v>1062</v>
      </c>
      <c r="AD196" s="70">
        <f t="shared" si="69"/>
        <v>1063</v>
      </c>
      <c r="AE196" s="62"/>
      <c r="AF196" s="62"/>
      <c r="AG196" s="62"/>
      <c r="AH196" s="62"/>
      <c r="AI196" s="63"/>
      <c r="AJ196" s="62"/>
    </row>
    <row r="197" spans="1:36" x14ac:dyDescent="0.4">
      <c r="A197" s="60"/>
      <c r="B197" s="69">
        <v>39</v>
      </c>
      <c r="C197" s="70">
        <f t="shared" si="2"/>
        <v>1064</v>
      </c>
      <c r="D197" s="70">
        <f t="shared" si="43"/>
        <v>1065</v>
      </c>
      <c r="E197" s="70">
        <f t="shared" si="44"/>
        <v>1066</v>
      </c>
      <c r="F197" s="70">
        <f t="shared" si="45"/>
        <v>1067</v>
      </c>
      <c r="G197" s="70">
        <f t="shared" si="46"/>
        <v>1068</v>
      </c>
      <c r="H197" s="70">
        <f t="shared" si="47"/>
        <v>1069</v>
      </c>
      <c r="I197" s="70">
        <f t="shared" si="48"/>
        <v>1070</v>
      </c>
      <c r="J197" s="70">
        <f t="shared" si="49"/>
        <v>1071</v>
      </c>
      <c r="K197" s="70">
        <f t="shared" si="50"/>
        <v>1072</v>
      </c>
      <c r="L197" s="70">
        <f t="shared" si="51"/>
        <v>1073</v>
      </c>
      <c r="M197" s="70">
        <f t="shared" si="52"/>
        <v>1074</v>
      </c>
      <c r="N197" s="70">
        <f t="shared" si="53"/>
        <v>1075</v>
      </c>
      <c r="O197" s="70">
        <f t="shared" si="54"/>
        <v>1076</v>
      </c>
      <c r="P197" s="70">
        <f t="shared" si="55"/>
        <v>1077</v>
      </c>
      <c r="Q197" s="70">
        <f t="shared" si="56"/>
        <v>1078</v>
      </c>
      <c r="R197" s="70">
        <f t="shared" si="57"/>
        <v>1079</v>
      </c>
      <c r="S197" s="70">
        <f t="shared" si="58"/>
        <v>1080</v>
      </c>
      <c r="T197" s="70">
        <f t="shared" si="59"/>
        <v>1081</v>
      </c>
      <c r="U197" s="70">
        <f t="shared" si="60"/>
        <v>1082</v>
      </c>
      <c r="V197" s="70">
        <f t="shared" si="61"/>
        <v>1083</v>
      </c>
      <c r="W197" s="70">
        <f t="shared" si="62"/>
        <v>1084</v>
      </c>
      <c r="X197" s="70">
        <f t="shared" si="63"/>
        <v>1085</v>
      </c>
      <c r="Y197" s="70">
        <f t="shared" si="64"/>
        <v>1086</v>
      </c>
      <c r="Z197" s="70">
        <f t="shared" si="65"/>
        <v>1087</v>
      </c>
      <c r="AA197" s="70">
        <f t="shared" si="66"/>
        <v>1088</v>
      </c>
      <c r="AB197" s="70">
        <f t="shared" si="67"/>
        <v>1089</v>
      </c>
      <c r="AC197" s="70">
        <f t="shared" si="68"/>
        <v>1090</v>
      </c>
      <c r="AD197" s="70">
        <f t="shared" si="69"/>
        <v>1091</v>
      </c>
      <c r="AE197" s="62"/>
      <c r="AF197" s="62"/>
      <c r="AG197" s="62"/>
      <c r="AH197" s="62"/>
      <c r="AI197" s="63"/>
      <c r="AJ197" s="62"/>
    </row>
    <row r="198" spans="1:36" x14ac:dyDescent="0.4">
      <c r="A198" s="76"/>
      <c r="B198" s="77">
        <v>40</v>
      </c>
      <c r="C198" s="78">
        <f t="shared" si="2"/>
        <v>1092</v>
      </c>
      <c r="D198" s="78">
        <f t="shared" si="43"/>
        <v>1093</v>
      </c>
      <c r="E198" s="78">
        <f t="shared" si="44"/>
        <v>1094</v>
      </c>
      <c r="F198" s="78">
        <f t="shared" si="45"/>
        <v>1095</v>
      </c>
      <c r="G198" s="78">
        <f t="shared" si="46"/>
        <v>1096</v>
      </c>
      <c r="H198" s="78">
        <f t="shared" si="47"/>
        <v>1097</v>
      </c>
      <c r="I198" s="78">
        <f t="shared" si="48"/>
        <v>1098</v>
      </c>
      <c r="J198" s="78">
        <f t="shared" si="49"/>
        <v>1099</v>
      </c>
      <c r="K198" s="78">
        <f t="shared" si="50"/>
        <v>1100</v>
      </c>
      <c r="L198" s="78">
        <f t="shared" si="51"/>
        <v>1101</v>
      </c>
      <c r="M198" s="78">
        <f t="shared" si="52"/>
        <v>1102</v>
      </c>
      <c r="N198" s="78">
        <f t="shared" si="53"/>
        <v>1103</v>
      </c>
      <c r="O198" s="78">
        <f t="shared" si="54"/>
        <v>1104</v>
      </c>
      <c r="P198" s="78">
        <f t="shared" si="55"/>
        <v>1105</v>
      </c>
      <c r="Q198" s="78">
        <f t="shared" si="56"/>
        <v>1106</v>
      </c>
      <c r="R198" s="78">
        <f t="shared" si="57"/>
        <v>1107</v>
      </c>
      <c r="S198" s="78">
        <f t="shared" si="58"/>
        <v>1108</v>
      </c>
      <c r="T198" s="78">
        <f t="shared" si="59"/>
        <v>1109</v>
      </c>
      <c r="U198" s="78">
        <f t="shared" si="60"/>
        <v>1110</v>
      </c>
      <c r="V198" s="78">
        <f t="shared" si="61"/>
        <v>1111</v>
      </c>
      <c r="W198" s="78">
        <f t="shared" si="62"/>
        <v>1112</v>
      </c>
      <c r="X198" s="78">
        <f t="shared" si="63"/>
        <v>1113</v>
      </c>
      <c r="Y198" s="78">
        <f t="shared" si="64"/>
        <v>1114</v>
      </c>
      <c r="Z198" s="78">
        <f t="shared" si="65"/>
        <v>1115</v>
      </c>
      <c r="AA198" s="78">
        <f t="shared" si="66"/>
        <v>1116</v>
      </c>
      <c r="AB198" s="78">
        <f t="shared" si="67"/>
        <v>1117</v>
      </c>
      <c r="AC198" s="78">
        <f t="shared" si="68"/>
        <v>1118</v>
      </c>
      <c r="AD198" s="78">
        <f t="shared" si="69"/>
        <v>1119</v>
      </c>
      <c r="AE198" s="79"/>
      <c r="AF198" s="79"/>
      <c r="AG198" s="79"/>
      <c r="AH198" s="79"/>
      <c r="AI198" s="80"/>
      <c r="AJ198" s="62"/>
    </row>
    <row r="199" spans="1:36" x14ac:dyDescent="0.4">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row>
    <row r="200" spans="1:36" x14ac:dyDescent="0.4">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row>
    <row r="201" spans="1:36" x14ac:dyDescent="0.4">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row>
    <row r="202" spans="1:36" x14ac:dyDescent="0.4">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row>
    <row r="203" spans="1:36" x14ac:dyDescent="0.4">
      <c r="C203" s="70"/>
    </row>
    <row r="204" spans="1:36" x14ac:dyDescent="0.4">
      <c r="C204" s="70"/>
    </row>
    <row r="205" spans="1:36" x14ac:dyDescent="0.4">
      <c r="C205" s="70"/>
    </row>
  </sheetData>
  <mergeCells count="276">
    <mergeCell ref="V10:V11"/>
    <mergeCell ref="F6:V7"/>
    <mergeCell ref="B6:E7"/>
    <mergeCell ref="F8:I9"/>
    <mergeCell ref="B8:E9"/>
    <mergeCell ref="J8:J9"/>
    <mergeCell ref="K8:N9"/>
    <mergeCell ref="A10:A11"/>
    <mergeCell ref="B10:F11"/>
    <mergeCell ref="K10:K11"/>
    <mergeCell ref="G10:J11"/>
    <mergeCell ref="L10:P11"/>
    <mergeCell ref="Q10:U11"/>
    <mergeCell ref="X9:X10"/>
    <mergeCell ref="Y7:Y8"/>
    <mergeCell ref="Y9:Y10"/>
    <mergeCell ref="Z7:AA8"/>
    <mergeCell ref="Z9:AA10"/>
    <mergeCell ref="AB9:AB10"/>
    <mergeCell ref="AC9:AC10"/>
    <mergeCell ref="AB6:AJ6"/>
    <mergeCell ref="X6:AA6"/>
    <mergeCell ref="X5:AJ5"/>
    <mergeCell ref="X7:X8"/>
    <mergeCell ref="D3:AI3"/>
    <mergeCell ref="AG129:AG132"/>
    <mergeCell ref="AJ129:AJ132"/>
    <mergeCell ref="AG133:AG134"/>
    <mergeCell ref="AJ133:AJ134"/>
    <mergeCell ref="AH136:AJ136"/>
    <mergeCell ref="AH137:AJ137"/>
    <mergeCell ref="AJ99:AJ102"/>
    <mergeCell ref="AG103:AG104"/>
    <mergeCell ref="AJ103:AJ104"/>
    <mergeCell ref="AG105:AG108"/>
    <mergeCell ref="AJ105:AJ108"/>
    <mergeCell ref="AG109:AG110"/>
    <mergeCell ref="AJ109:AJ110"/>
    <mergeCell ref="AG111:AG114"/>
    <mergeCell ref="AJ111:AJ114"/>
    <mergeCell ref="AJ85:AJ86"/>
    <mergeCell ref="AG87:AG90"/>
    <mergeCell ref="AJ87:AJ90"/>
    <mergeCell ref="AG91:AG92"/>
    <mergeCell ref="AJ91:AJ92"/>
    <mergeCell ref="AG93:AG96"/>
    <mergeCell ref="AJ115:AJ116"/>
    <mergeCell ref="AG117:AG120"/>
    <mergeCell ref="AJ117:AJ120"/>
    <mergeCell ref="AG121:AG122"/>
    <mergeCell ref="AJ121:AJ122"/>
    <mergeCell ref="AG123:AG126"/>
    <mergeCell ref="AJ123:AJ126"/>
    <mergeCell ref="AG127:AG128"/>
    <mergeCell ref="AJ127:AJ128"/>
    <mergeCell ref="AJ93:AJ96"/>
    <mergeCell ref="AG97:AG98"/>
    <mergeCell ref="AJ97:AJ98"/>
    <mergeCell ref="AJ69:AJ72"/>
    <mergeCell ref="AG73:AG74"/>
    <mergeCell ref="AJ73:AJ74"/>
    <mergeCell ref="AG75:AG78"/>
    <mergeCell ref="AJ75:AJ78"/>
    <mergeCell ref="AG79:AG80"/>
    <mergeCell ref="AJ79:AJ80"/>
    <mergeCell ref="AG81:AG84"/>
    <mergeCell ref="AJ81:AJ84"/>
    <mergeCell ref="AH69:AH72"/>
    <mergeCell ref="AG69:AG72"/>
    <mergeCell ref="AI69:AI72"/>
    <mergeCell ref="AJ55:AJ56"/>
    <mergeCell ref="AG57:AG60"/>
    <mergeCell ref="AJ57:AJ60"/>
    <mergeCell ref="AG61:AG62"/>
    <mergeCell ref="AJ61:AJ62"/>
    <mergeCell ref="AG63:AG66"/>
    <mergeCell ref="AJ63:AJ66"/>
    <mergeCell ref="AG67:AG68"/>
    <mergeCell ref="AJ67:AJ68"/>
    <mergeCell ref="AJ39:AJ42"/>
    <mergeCell ref="AG43:AG44"/>
    <mergeCell ref="AJ43:AJ44"/>
    <mergeCell ref="AG45:AG48"/>
    <mergeCell ref="AJ45:AJ48"/>
    <mergeCell ref="AG49:AG50"/>
    <mergeCell ref="AJ49:AJ50"/>
    <mergeCell ref="AG51:AG54"/>
    <mergeCell ref="AJ51:AJ54"/>
    <mergeCell ref="AH51:AH54"/>
    <mergeCell ref="AI51:AI54"/>
    <mergeCell ref="AG31:AG32"/>
    <mergeCell ref="AJ31:AJ32"/>
    <mergeCell ref="AG21:AG24"/>
    <mergeCell ref="AJ21:AJ24"/>
    <mergeCell ref="AG27:AG30"/>
    <mergeCell ref="AJ27:AJ30"/>
    <mergeCell ref="AG33:AG36"/>
    <mergeCell ref="AJ33:AJ36"/>
    <mergeCell ref="AG37:AG38"/>
    <mergeCell ref="AJ37:AJ38"/>
    <mergeCell ref="AH33:AH36"/>
    <mergeCell ref="AE135:AF135"/>
    <mergeCell ref="AH135:AI135"/>
    <mergeCell ref="Z136:AD136"/>
    <mergeCell ref="Z142:AD142"/>
    <mergeCell ref="Z140:AD140"/>
    <mergeCell ref="AA141:AC141"/>
    <mergeCell ref="AC137:AD137"/>
    <mergeCell ref="AC138:AD138"/>
    <mergeCell ref="AH140:AJ141"/>
    <mergeCell ref="AH142:AJ142"/>
    <mergeCell ref="AE142:AG142"/>
    <mergeCell ref="AE140:AG141"/>
    <mergeCell ref="AE139:AG139"/>
    <mergeCell ref="AE138:AG138"/>
    <mergeCell ref="AE137:AG137"/>
    <mergeCell ref="AE136:AG136"/>
    <mergeCell ref="AC139:AD139"/>
    <mergeCell ref="AH138:AJ138"/>
    <mergeCell ref="AH139:AJ139"/>
    <mergeCell ref="AE122:AF122"/>
    <mergeCell ref="AH122:AI122"/>
    <mergeCell ref="AG115:AG116"/>
    <mergeCell ref="A123:A128"/>
    <mergeCell ref="AE123:AE126"/>
    <mergeCell ref="AF123:AF126"/>
    <mergeCell ref="AH123:AH126"/>
    <mergeCell ref="AI123:AI126"/>
    <mergeCell ref="AE128:AF128"/>
    <mergeCell ref="AH128:AI128"/>
    <mergeCell ref="AH104:AI104"/>
    <mergeCell ref="AG85:AG86"/>
    <mergeCell ref="AH57:AH60"/>
    <mergeCell ref="AI57:AI60"/>
    <mergeCell ref="AE63:AE66"/>
    <mergeCell ref="A129:A134"/>
    <mergeCell ref="AE129:AE132"/>
    <mergeCell ref="AF129:AF132"/>
    <mergeCell ref="AH129:AH132"/>
    <mergeCell ref="AI129:AI132"/>
    <mergeCell ref="AE134:AF134"/>
    <mergeCell ref="AH134:AI134"/>
    <mergeCell ref="A105:A110"/>
    <mergeCell ref="AE105:AE108"/>
    <mergeCell ref="AF105:AF108"/>
    <mergeCell ref="AH105:AH108"/>
    <mergeCell ref="AI105:AI108"/>
    <mergeCell ref="AE110:AF110"/>
    <mergeCell ref="AH110:AI110"/>
    <mergeCell ref="A117:A122"/>
    <mergeCell ref="AE117:AE120"/>
    <mergeCell ref="AF117:AF120"/>
    <mergeCell ref="AH117:AH120"/>
    <mergeCell ref="AI117:AI120"/>
    <mergeCell ref="AE62:AF62"/>
    <mergeCell ref="AH62:AI62"/>
    <mergeCell ref="AI33:AI36"/>
    <mergeCell ref="AE50:AF50"/>
    <mergeCell ref="AG39:AG42"/>
    <mergeCell ref="AG55:AG56"/>
    <mergeCell ref="AG99:AG102"/>
    <mergeCell ref="A111:A116"/>
    <mergeCell ref="AE111:AE114"/>
    <mergeCell ref="AF111:AF114"/>
    <mergeCell ref="AH111:AH114"/>
    <mergeCell ref="AI111:AI114"/>
    <mergeCell ref="AE116:AF116"/>
    <mergeCell ref="AH116:AI116"/>
    <mergeCell ref="AH50:AI50"/>
    <mergeCell ref="AE51:AE54"/>
    <mergeCell ref="AF51:AF54"/>
    <mergeCell ref="A99:A104"/>
    <mergeCell ref="AE99:AE102"/>
    <mergeCell ref="AF99:AF102"/>
    <mergeCell ref="AH99:AH102"/>
    <mergeCell ref="AI99:AI102"/>
    <mergeCell ref="AE104:AF104"/>
    <mergeCell ref="AE81:AE84"/>
    <mergeCell ref="AF81:AF84"/>
    <mergeCell ref="AH81:AH84"/>
    <mergeCell ref="AI81:AI84"/>
    <mergeCell ref="AE74:AF74"/>
    <mergeCell ref="AH74:AI74"/>
    <mergeCell ref="AE75:AE78"/>
    <mergeCell ref="AF75:AF78"/>
    <mergeCell ref="AH75:AH78"/>
    <mergeCell ref="AI75:AI78"/>
    <mergeCell ref="A1:AI1"/>
    <mergeCell ref="AE98:AF98"/>
    <mergeCell ref="AH98:AI98"/>
    <mergeCell ref="AE92:AF92"/>
    <mergeCell ref="AH92:AI92"/>
    <mergeCell ref="AE93:AE96"/>
    <mergeCell ref="AF93:AF96"/>
    <mergeCell ref="AH93:AH96"/>
    <mergeCell ref="AI93:AI96"/>
    <mergeCell ref="AE86:AF86"/>
    <mergeCell ref="AH86:AI86"/>
    <mergeCell ref="AE87:AE90"/>
    <mergeCell ref="AF87:AF90"/>
    <mergeCell ref="AH87:AH90"/>
    <mergeCell ref="AI87:AI90"/>
    <mergeCell ref="AE80:AF80"/>
    <mergeCell ref="AH80:AI80"/>
    <mergeCell ref="AF63:AF66"/>
    <mergeCell ref="AH63:AH66"/>
    <mergeCell ref="AI63:AI66"/>
    <mergeCell ref="AE56:AF56"/>
    <mergeCell ref="AH56:AI56"/>
    <mergeCell ref="AE57:AE60"/>
    <mergeCell ref="AF57:AF60"/>
    <mergeCell ref="A75:A80"/>
    <mergeCell ref="A15:A20"/>
    <mergeCell ref="A21:A26"/>
    <mergeCell ref="A27:A32"/>
    <mergeCell ref="A33:A38"/>
    <mergeCell ref="A39:A44"/>
    <mergeCell ref="AH20:AI20"/>
    <mergeCell ref="AE21:AE24"/>
    <mergeCell ref="AF21:AF24"/>
    <mergeCell ref="AH21:AH24"/>
    <mergeCell ref="AI21:AI24"/>
    <mergeCell ref="AE38:AF38"/>
    <mergeCell ref="AH38:AI38"/>
    <mergeCell ref="AE39:AE42"/>
    <mergeCell ref="AF39:AF42"/>
    <mergeCell ref="AH39:AH42"/>
    <mergeCell ref="AI39:AI42"/>
    <mergeCell ref="AE32:AF32"/>
    <mergeCell ref="AH32:AI32"/>
    <mergeCell ref="AE33:AE36"/>
    <mergeCell ref="AE68:AF68"/>
    <mergeCell ref="AH68:AI68"/>
    <mergeCell ref="AE69:AE72"/>
    <mergeCell ref="AF69:AF72"/>
    <mergeCell ref="AC2:AI2"/>
    <mergeCell ref="X13:AD13"/>
    <mergeCell ref="A13:B14"/>
    <mergeCell ref="AE15:AE18"/>
    <mergeCell ref="AF15:AF18"/>
    <mergeCell ref="AH15:AH18"/>
    <mergeCell ref="A81:A86"/>
    <mergeCell ref="A87:A92"/>
    <mergeCell ref="A93:A98"/>
    <mergeCell ref="C13:I13"/>
    <mergeCell ref="J13:P13"/>
    <mergeCell ref="AE44:AF44"/>
    <mergeCell ref="AH44:AI44"/>
    <mergeCell ref="AE45:AE48"/>
    <mergeCell ref="AF45:AF48"/>
    <mergeCell ref="AI45:AI48"/>
    <mergeCell ref="AF33:AF36"/>
    <mergeCell ref="Q13:W13"/>
    <mergeCell ref="A45:A50"/>
    <mergeCell ref="A51:A56"/>
    <mergeCell ref="A57:A62"/>
    <mergeCell ref="AH45:AH48"/>
    <mergeCell ref="A63:A68"/>
    <mergeCell ref="A69:A74"/>
    <mergeCell ref="AM14:AN14"/>
    <mergeCell ref="AE26:AF26"/>
    <mergeCell ref="AH26:AI26"/>
    <mergeCell ref="AE27:AE30"/>
    <mergeCell ref="AF27:AF30"/>
    <mergeCell ref="AH27:AH30"/>
    <mergeCell ref="AI27:AI30"/>
    <mergeCell ref="AI15:AI18"/>
    <mergeCell ref="AE20:AF20"/>
    <mergeCell ref="AE13:AG14"/>
    <mergeCell ref="AH13:AJ14"/>
    <mergeCell ref="AG15:AG18"/>
    <mergeCell ref="AJ15:AJ18"/>
    <mergeCell ref="AG19:AG20"/>
    <mergeCell ref="AJ19:AJ20"/>
    <mergeCell ref="AG25:AG26"/>
    <mergeCell ref="AJ25:AJ26"/>
  </mergeCells>
  <phoneticPr fontId="1"/>
  <conditionalFormatting sqref="AM11 C17:AD17">
    <cfRule type="containsText" dxfId="599" priority="2714" operator="containsText" text="日">
      <formula>NOT(ISERROR(SEARCH("日",C11)))</formula>
    </cfRule>
    <cfRule type="containsText" dxfId="598" priority="2715" operator="containsText" text="土">
      <formula>NOT(ISERROR(SEARCH("土",C11)))</formula>
    </cfRule>
  </conditionalFormatting>
  <conditionalFormatting sqref="C19:AD19">
    <cfRule type="containsText" dxfId="597" priority="2706" operator="containsText" text="正月">
      <formula>NOT(ISERROR(SEARCH("正月",C19)))</formula>
    </cfRule>
    <cfRule type="containsText" dxfId="596" priority="2713" operator="containsText" text="夏休">
      <formula>NOT(ISERROR(SEARCH("夏休",C19)))</formula>
    </cfRule>
  </conditionalFormatting>
  <conditionalFormatting sqref="C20:AD20">
    <cfRule type="containsText" dxfId="595" priority="2703" operator="containsText" text="正月">
      <formula>NOT(ISERROR(SEARCH("正月",C20)))</formula>
    </cfRule>
    <cfRule type="containsText" dxfId="594" priority="2704" operator="containsText" text="夏休">
      <formula>NOT(ISERROR(SEARCH("夏休",C20)))</formula>
    </cfRule>
  </conditionalFormatting>
  <conditionalFormatting sqref="C59:AD59">
    <cfRule type="containsText" dxfId="593" priority="2601" operator="containsText" text="日">
      <formula>NOT(ISERROR(SEARCH("日",C59)))</formula>
    </cfRule>
    <cfRule type="containsText" dxfId="592" priority="2602" operator="containsText" text="土">
      <formula>NOT(ISERROR(SEARCH("土",C59)))</formula>
    </cfRule>
  </conditionalFormatting>
  <conditionalFormatting sqref="C95:AD95">
    <cfRule type="containsText" dxfId="591" priority="2566" operator="containsText" text="日">
      <formula>NOT(ISERROR(SEARCH("日",C95)))</formula>
    </cfRule>
    <cfRule type="containsText" dxfId="590" priority="2567" operator="containsText" text="土">
      <formula>NOT(ISERROR(SEARCH("土",C95)))</formula>
    </cfRule>
  </conditionalFormatting>
  <conditionalFormatting sqref="C125:AD125">
    <cfRule type="containsText" dxfId="589" priority="2546" operator="containsText" text="日">
      <formula>NOT(ISERROR(SEARCH("日",C125)))</formula>
    </cfRule>
    <cfRule type="containsText" dxfId="588" priority="2547" operator="containsText" text="土">
      <formula>NOT(ISERROR(SEARCH("土",C125)))</formula>
    </cfRule>
  </conditionalFormatting>
  <conditionalFormatting sqref="C19:AD20">
    <cfRule type="containsText" dxfId="587" priority="2079" operator="containsText" text="休">
      <formula>NOT(ISERROR(SEARCH("休",C19)))</formula>
    </cfRule>
  </conditionalFormatting>
  <conditionalFormatting sqref="C17">
    <cfRule type="expression" priority="1807">
      <formula>IF($C$18&lt;&gt;""+$D$17,)</formula>
    </cfRule>
  </conditionalFormatting>
  <conditionalFormatting sqref="C17:AD17">
    <cfRule type="expression" dxfId="586" priority="1803">
      <formula>IF(COUNTIF(C18,"*日*"),TRUE,FALSE)</formula>
    </cfRule>
  </conditionalFormatting>
  <conditionalFormatting sqref="C23:AD23">
    <cfRule type="containsText" dxfId="585" priority="1801" operator="containsText" text="日">
      <formula>NOT(ISERROR(SEARCH("日",C23)))</formula>
    </cfRule>
    <cfRule type="containsText" dxfId="584" priority="1802" operator="containsText" text="土">
      <formula>NOT(ISERROR(SEARCH("土",C23)))</formula>
    </cfRule>
  </conditionalFormatting>
  <conditionalFormatting sqref="C23:AD23">
    <cfRule type="expression" priority="1800">
      <formula>IF($C$18&lt;&gt;""+$D$17,)</formula>
    </cfRule>
  </conditionalFormatting>
  <conditionalFormatting sqref="C23:AD23">
    <cfRule type="expression" dxfId="583" priority="1799">
      <formula>IF(COUNTIF(C24,"*日*"),TRUE,FALSE)</formula>
    </cfRule>
  </conditionalFormatting>
  <conditionalFormatting sqref="C29:AD29">
    <cfRule type="containsText" dxfId="582" priority="1797" operator="containsText" text="日">
      <formula>NOT(ISERROR(SEARCH("日",C29)))</formula>
    </cfRule>
    <cfRule type="containsText" dxfId="581" priority="1798" operator="containsText" text="土">
      <formula>NOT(ISERROR(SEARCH("土",C29)))</formula>
    </cfRule>
  </conditionalFormatting>
  <conditionalFormatting sqref="C29:AD29">
    <cfRule type="expression" priority="1796">
      <formula>IF($C$18&lt;&gt;""+$D$17,)</formula>
    </cfRule>
  </conditionalFormatting>
  <conditionalFormatting sqref="C29:AD29">
    <cfRule type="expression" dxfId="580" priority="1795">
      <formula>IF(COUNTIF(C30,"*日*"),TRUE,FALSE)</formula>
    </cfRule>
  </conditionalFormatting>
  <conditionalFormatting sqref="C35:AD35">
    <cfRule type="containsText" dxfId="579" priority="1793" operator="containsText" text="日">
      <formula>NOT(ISERROR(SEARCH("日",C35)))</formula>
    </cfRule>
    <cfRule type="containsText" dxfId="578" priority="1794" operator="containsText" text="土">
      <formula>NOT(ISERROR(SEARCH("土",C35)))</formula>
    </cfRule>
  </conditionalFormatting>
  <conditionalFormatting sqref="C35:AD35">
    <cfRule type="expression" priority="1792">
      <formula>IF($C$18&lt;&gt;""+$D$17,)</formula>
    </cfRule>
  </conditionalFormatting>
  <conditionalFormatting sqref="C35:AD35">
    <cfRule type="expression" dxfId="577" priority="1791">
      <formula>IF(COUNTIF(C36,"*日*"),TRUE,FALSE)</formula>
    </cfRule>
  </conditionalFormatting>
  <conditionalFormatting sqref="C41:AD41">
    <cfRule type="containsText" dxfId="576" priority="1789" operator="containsText" text="日">
      <formula>NOT(ISERROR(SEARCH("日",C41)))</formula>
    </cfRule>
    <cfRule type="containsText" dxfId="575" priority="1790" operator="containsText" text="土">
      <formula>NOT(ISERROR(SEARCH("土",C41)))</formula>
    </cfRule>
  </conditionalFormatting>
  <conditionalFormatting sqref="C41:AD41">
    <cfRule type="expression" priority="1788">
      <formula>IF($C$18&lt;&gt;""+$D$17,)</formula>
    </cfRule>
  </conditionalFormatting>
  <conditionalFormatting sqref="C41:AD41">
    <cfRule type="expression" dxfId="574" priority="1787">
      <formula>IF(COUNTIF(C42,"*日*"),TRUE,FALSE)</formula>
    </cfRule>
  </conditionalFormatting>
  <conditionalFormatting sqref="C47:AD47">
    <cfRule type="containsText" dxfId="573" priority="1785" operator="containsText" text="日">
      <formula>NOT(ISERROR(SEARCH("日",C47)))</formula>
    </cfRule>
    <cfRule type="containsText" dxfId="572" priority="1786" operator="containsText" text="土">
      <formula>NOT(ISERROR(SEARCH("土",C47)))</formula>
    </cfRule>
  </conditionalFormatting>
  <conditionalFormatting sqref="C47:AD47">
    <cfRule type="expression" priority="1784">
      <formula>IF($C$18&lt;&gt;""+$D$17,)</formula>
    </cfRule>
  </conditionalFormatting>
  <conditionalFormatting sqref="C47:AD47">
    <cfRule type="expression" dxfId="571" priority="1783">
      <formula>IF(COUNTIF(C48,"*日*"),TRUE,FALSE)</formula>
    </cfRule>
  </conditionalFormatting>
  <conditionalFormatting sqref="C53:AD53">
    <cfRule type="containsText" dxfId="570" priority="1781" operator="containsText" text="日">
      <formula>NOT(ISERROR(SEARCH("日",C53)))</formula>
    </cfRule>
    <cfRule type="containsText" dxfId="569" priority="1782" operator="containsText" text="土">
      <formula>NOT(ISERROR(SEARCH("土",C53)))</formula>
    </cfRule>
  </conditionalFormatting>
  <conditionalFormatting sqref="C53:AD53">
    <cfRule type="expression" priority="1780">
      <formula>IF($C$18&lt;&gt;""+$D$17,)</formula>
    </cfRule>
  </conditionalFormatting>
  <conditionalFormatting sqref="C53:AD53">
    <cfRule type="expression" dxfId="568" priority="1779">
      <formula>IF(COUNTIF(C54,"*日*"),TRUE,FALSE)</formula>
    </cfRule>
  </conditionalFormatting>
  <conditionalFormatting sqref="C59:AD59">
    <cfRule type="expression" dxfId="567" priority="1778">
      <formula>IF(COUNTIF(C60,"*日*"),TRUE,FALSE)</formula>
    </cfRule>
  </conditionalFormatting>
  <conditionalFormatting sqref="C65:AD65">
    <cfRule type="containsText" dxfId="566" priority="1776" operator="containsText" text="日">
      <formula>NOT(ISERROR(SEARCH("日",C65)))</formula>
    </cfRule>
    <cfRule type="containsText" dxfId="565" priority="1777" operator="containsText" text="土">
      <formula>NOT(ISERROR(SEARCH("土",C65)))</formula>
    </cfRule>
  </conditionalFormatting>
  <conditionalFormatting sqref="C65:AD65">
    <cfRule type="expression" dxfId="564" priority="1775">
      <formula>IF(COUNTIF(C66,"*日*"),TRUE,FALSE)</formula>
    </cfRule>
  </conditionalFormatting>
  <conditionalFormatting sqref="C71:AD71">
    <cfRule type="containsText" dxfId="563" priority="1773" operator="containsText" text="日">
      <formula>NOT(ISERROR(SEARCH("日",C71)))</formula>
    </cfRule>
    <cfRule type="containsText" dxfId="562" priority="1774" operator="containsText" text="土">
      <formula>NOT(ISERROR(SEARCH("土",C71)))</formula>
    </cfRule>
  </conditionalFormatting>
  <conditionalFormatting sqref="C71:AD71">
    <cfRule type="expression" dxfId="561" priority="1772">
      <formula>IF(COUNTIF(C72,"*日*"),TRUE,FALSE)</formula>
    </cfRule>
  </conditionalFormatting>
  <conditionalFormatting sqref="C77:AD77">
    <cfRule type="containsText" dxfId="560" priority="1770" operator="containsText" text="日">
      <formula>NOT(ISERROR(SEARCH("日",C77)))</formula>
    </cfRule>
    <cfRule type="containsText" dxfId="559" priority="1771" operator="containsText" text="土">
      <formula>NOT(ISERROR(SEARCH("土",C77)))</formula>
    </cfRule>
  </conditionalFormatting>
  <conditionalFormatting sqref="C77:AD77">
    <cfRule type="expression" dxfId="558" priority="1769">
      <formula>IF(COUNTIF(C78,"*日*"),TRUE,FALSE)</formula>
    </cfRule>
  </conditionalFormatting>
  <conditionalFormatting sqref="C83:AD83">
    <cfRule type="containsText" dxfId="557" priority="1767" operator="containsText" text="日">
      <formula>NOT(ISERROR(SEARCH("日",C83)))</formula>
    </cfRule>
    <cfRule type="containsText" dxfId="556" priority="1768" operator="containsText" text="土">
      <formula>NOT(ISERROR(SEARCH("土",C83)))</formula>
    </cfRule>
  </conditionalFormatting>
  <conditionalFormatting sqref="C83:AD83">
    <cfRule type="expression" dxfId="555" priority="1766">
      <formula>IF(COUNTIF(C84,"*日*"),TRUE,FALSE)</formula>
    </cfRule>
  </conditionalFormatting>
  <conditionalFormatting sqref="C89:AD89">
    <cfRule type="containsText" dxfId="554" priority="1764" operator="containsText" text="日">
      <formula>NOT(ISERROR(SEARCH("日",C89)))</formula>
    </cfRule>
    <cfRule type="containsText" dxfId="553" priority="1765" operator="containsText" text="土">
      <formula>NOT(ISERROR(SEARCH("土",C89)))</formula>
    </cfRule>
  </conditionalFormatting>
  <conditionalFormatting sqref="C89:AD89">
    <cfRule type="expression" dxfId="552" priority="1763">
      <formula>IF(COUNTIF(C90,"*日*"),TRUE,FALSE)</formula>
    </cfRule>
  </conditionalFormatting>
  <conditionalFormatting sqref="C95:AD95">
    <cfRule type="expression" dxfId="551" priority="1762">
      <formula>IF(COUNTIF(C96,"*日*"),TRUE,FALSE)</formula>
    </cfRule>
  </conditionalFormatting>
  <conditionalFormatting sqref="C101:AD101">
    <cfRule type="containsText" dxfId="550" priority="1760" operator="containsText" text="日">
      <formula>NOT(ISERROR(SEARCH("日",C101)))</formula>
    </cfRule>
    <cfRule type="containsText" dxfId="549" priority="1761" operator="containsText" text="土">
      <formula>NOT(ISERROR(SEARCH("土",C101)))</formula>
    </cfRule>
  </conditionalFormatting>
  <conditionalFormatting sqref="C101:AD101">
    <cfRule type="expression" dxfId="548" priority="1759">
      <formula>IF(COUNTIF(C102,"*日*"),TRUE,FALSE)</formula>
    </cfRule>
  </conditionalFormatting>
  <conditionalFormatting sqref="C107:AD107">
    <cfRule type="containsText" dxfId="547" priority="1757" operator="containsText" text="日">
      <formula>NOT(ISERROR(SEARCH("日",C107)))</formula>
    </cfRule>
    <cfRule type="containsText" dxfId="546" priority="1758" operator="containsText" text="土">
      <formula>NOT(ISERROR(SEARCH("土",C107)))</formula>
    </cfRule>
  </conditionalFormatting>
  <conditionalFormatting sqref="C107:AD107">
    <cfRule type="expression" dxfId="545" priority="1756">
      <formula>IF(COUNTIF(C108,"*日*"),TRUE,FALSE)</formula>
    </cfRule>
  </conditionalFormatting>
  <conditionalFormatting sqref="C113:AD113">
    <cfRule type="containsText" dxfId="544" priority="1754" operator="containsText" text="日">
      <formula>NOT(ISERROR(SEARCH("日",C113)))</formula>
    </cfRule>
    <cfRule type="containsText" dxfId="543" priority="1755" operator="containsText" text="土">
      <formula>NOT(ISERROR(SEARCH("土",C113)))</formula>
    </cfRule>
  </conditionalFormatting>
  <conditionalFormatting sqref="C113:AD113">
    <cfRule type="expression" dxfId="542" priority="1753">
      <formula>IF(COUNTIF(C114,"*日*"),TRUE,FALSE)</formula>
    </cfRule>
  </conditionalFormatting>
  <conditionalFormatting sqref="C119:AD119">
    <cfRule type="containsText" dxfId="541" priority="1751" operator="containsText" text="日">
      <formula>NOT(ISERROR(SEARCH("日",C119)))</formula>
    </cfRule>
    <cfRule type="containsText" dxfId="540" priority="1752" operator="containsText" text="土">
      <formula>NOT(ISERROR(SEARCH("土",C119)))</formula>
    </cfRule>
  </conditionalFormatting>
  <conditionalFormatting sqref="C119:AD119">
    <cfRule type="expression" dxfId="539" priority="1750">
      <formula>IF(COUNTIF(C120,"*日*"),TRUE,FALSE)</formula>
    </cfRule>
  </conditionalFormatting>
  <conditionalFormatting sqref="C125:AD125">
    <cfRule type="expression" dxfId="538" priority="1749">
      <formula>IF(COUNTIF(C126,"*日*"),TRUE,FALSE)</formula>
    </cfRule>
  </conditionalFormatting>
  <conditionalFormatting sqref="C131:AD131">
    <cfRule type="containsText" dxfId="537" priority="1747" operator="containsText" text="日">
      <formula>NOT(ISERROR(SEARCH("日",C131)))</formula>
    </cfRule>
    <cfRule type="containsText" dxfId="536" priority="1748" operator="containsText" text="土">
      <formula>NOT(ISERROR(SEARCH("土",C131)))</formula>
    </cfRule>
  </conditionalFormatting>
  <conditionalFormatting sqref="C131:AD131">
    <cfRule type="expression" dxfId="535" priority="1746">
      <formula>IF(COUNTIF(C132,"*日*"),TRUE,FALSE)</formula>
    </cfRule>
  </conditionalFormatting>
  <conditionalFormatting sqref="C25:AD25">
    <cfRule type="containsText" dxfId="534" priority="300" operator="containsText" text="正月">
      <formula>NOT(ISERROR(SEARCH("正月",C25)))</formula>
    </cfRule>
    <cfRule type="containsText" dxfId="533" priority="307" operator="containsText" text="夏休">
      <formula>NOT(ISERROR(SEARCH("夏休",C25)))</formula>
    </cfRule>
  </conditionalFormatting>
  <conditionalFormatting sqref="C26:AD26">
    <cfRule type="containsText" dxfId="532" priority="297" operator="containsText" text="正月">
      <formula>NOT(ISERROR(SEARCH("正月",C26)))</formula>
    </cfRule>
    <cfRule type="containsText" dxfId="531" priority="298" operator="containsText" text="夏休">
      <formula>NOT(ISERROR(SEARCH("夏休",C26)))</formula>
    </cfRule>
  </conditionalFormatting>
  <conditionalFormatting sqref="C25:AD26">
    <cfRule type="containsText" dxfId="530" priority="295" operator="containsText" text="休日">
      <formula>NOT(ISERROR(SEARCH("休日",C25)))</formula>
    </cfRule>
  </conditionalFormatting>
  <conditionalFormatting sqref="C31:AD31">
    <cfRule type="containsText" dxfId="529" priority="286" operator="containsText" text="正月">
      <formula>NOT(ISERROR(SEARCH("正月",C31)))</formula>
    </cfRule>
    <cfRule type="containsText" dxfId="528" priority="293" operator="containsText" text="夏休">
      <formula>NOT(ISERROR(SEARCH("夏休",C31)))</formula>
    </cfRule>
  </conditionalFormatting>
  <conditionalFormatting sqref="C32:AD32">
    <cfRule type="containsText" dxfId="527" priority="283" operator="containsText" text="正月">
      <formula>NOT(ISERROR(SEARCH("正月",C32)))</formula>
    </cfRule>
    <cfRule type="containsText" dxfId="526" priority="284" operator="containsText" text="夏休">
      <formula>NOT(ISERROR(SEARCH("夏休",C32)))</formula>
    </cfRule>
  </conditionalFormatting>
  <conditionalFormatting sqref="C31:AD32">
    <cfRule type="containsText" dxfId="525" priority="281" operator="containsText" text="休日">
      <formula>NOT(ISERROR(SEARCH("休日",C31)))</formula>
    </cfRule>
  </conditionalFormatting>
  <conditionalFormatting sqref="C37:AD37">
    <cfRule type="containsText" dxfId="524" priority="272" operator="containsText" text="正月">
      <formula>NOT(ISERROR(SEARCH("正月",C37)))</formula>
    </cfRule>
    <cfRule type="containsText" dxfId="523" priority="279" operator="containsText" text="夏休">
      <formula>NOT(ISERROR(SEARCH("夏休",C37)))</formula>
    </cfRule>
  </conditionalFormatting>
  <conditionalFormatting sqref="C38:AD38">
    <cfRule type="containsText" dxfId="522" priority="269" operator="containsText" text="正月">
      <formula>NOT(ISERROR(SEARCH("正月",C38)))</formula>
    </cfRule>
    <cfRule type="containsText" dxfId="521" priority="270" operator="containsText" text="夏休">
      <formula>NOT(ISERROR(SEARCH("夏休",C38)))</formula>
    </cfRule>
  </conditionalFormatting>
  <conditionalFormatting sqref="C37:AD38">
    <cfRule type="containsText" dxfId="520" priority="267" operator="containsText" text="休日">
      <formula>NOT(ISERROR(SEARCH("休日",C37)))</formula>
    </cfRule>
  </conditionalFormatting>
  <conditionalFormatting sqref="C43:AD43">
    <cfRule type="containsText" dxfId="519" priority="258" operator="containsText" text="正月">
      <formula>NOT(ISERROR(SEARCH("正月",C43)))</formula>
    </cfRule>
    <cfRule type="containsText" dxfId="518" priority="265" operator="containsText" text="夏休">
      <formula>NOT(ISERROR(SEARCH("夏休",C43)))</formula>
    </cfRule>
  </conditionalFormatting>
  <conditionalFormatting sqref="C44:AD44">
    <cfRule type="containsText" dxfId="517" priority="255" operator="containsText" text="正月">
      <formula>NOT(ISERROR(SEARCH("正月",C44)))</formula>
    </cfRule>
    <cfRule type="containsText" dxfId="516" priority="256" operator="containsText" text="夏休">
      <formula>NOT(ISERROR(SEARCH("夏休",C44)))</formula>
    </cfRule>
  </conditionalFormatting>
  <conditionalFormatting sqref="C43:AD44">
    <cfRule type="containsText" dxfId="515" priority="253" operator="containsText" text="休日">
      <formula>NOT(ISERROR(SEARCH("休日",C43)))</formula>
    </cfRule>
  </conditionalFormatting>
  <conditionalFormatting sqref="C49:AD49">
    <cfRule type="containsText" dxfId="514" priority="244" operator="containsText" text="正月">
      <formula>NOT(ISERROR(SEARCH("正月",C49)))</formula>
    </cfRule>
    <cfRule type="containsText" dxfId="513" priority="251" operator="containsText" text="夏休">
      <formula>NOT(ISERROR(SEARCH("夏休",C49)))</formula>
    </cfRule>
  </conditionalFormatting>
  <conditionalFormatting sqref="C50:AD50">
    <cfRule type="containsText" dxfId="512" priority="241" operator="containsText" text="正月">
      <formula>NOT(ISERROR(SEARCH("正月",C50)))</formula>
    </cfRule>
    <cfRule type="containsText" dxfId="511" priority="242" operator="containsText" text="夏休">
      <formula>NOT(ISERROR(SEARCH("夏休",C50)))</formula>
    </cfRule>
  </conditionalFormatting>
  <conditionalFormatting sqref="C49:AD50">
    <cfRule type="containsText" dxfId="510" priority="239" operator="containsText" text="休日">
      <formula>NOT(ISERROR(SEARCH("休日",C49)))</formula>
    </cfRule>
  </conditionalFormatting>
  <conditionalFormatting sqref="C55:AD55">
    <cfRule type="containsText" dxfId="509" priority="230" operator="containsText" text="正月">
      <formula>NOT(ISERROR(SEARCH("正月",C55)))</formula>
    </cfRule>
    <cfRule type="containsText" dxfId="508" priority="237" operator="containsText" text="夏休">
      <formula>NOT(ISERROR(SEARCH("夏休",C55)))</formula>
    </cfRule>
  </conditionalFormatting>
  <conditionalFormatting sqref="C56:AD56">
    <cfRule type="containsText" dxfId="507" priority="227" operator="containsText" text="正月">
      <formula>NOT(ISERROR(SEARCH("正月",C56)))</formula>
    </cfRule>
    <cfRule type="containsText" dxfId="506" priority="228" operator="containsText" text="夏休">
      <formula>NOT(ISERROR(SEARCH("夏休",C56)))</formula>
    </cfRule>
  </conditionalFormatting>
  <conditionalFormatting sqref="C55:AD56">
    <cfRule type="containsText" dxfId="505" priority="225" operator="containsText" text="休日">
      <formula>NOT(ISERROR(SEARCH("休日",C55)))</formula>
    </cfRule>
  </conditionalFormatting>
  <conditionalFormatting sqref="C61:AD61">
    <cfRule type="containsText" dxfId="504" priority="216" operator="containsText" text="正月">
      <formula>NOT(ISERROR(SEARCH("正月",C61)))</formula>
    </cfRule>
    <cfRule type="containsText" dxfId="503" priority="223" operator="containsText" text="夏休">
      <formula>NOT(ISERROR(SEARCH("夏休",C61)))</formula>
    </cfRule>
  </conditionalFormatting>
  <conditionalFormatting sqref="C62:AD62">
    <cfRule type="containsText" dxfId="502" priority="213" operator="containsText" text="正月">
      <formula>NOT(ISERROR(SEARCH("正月",C62)))</formula>
    </cfRule>
    <cfRule type="containsText" dxfId="501" priority="214" operator="containsText" text="夏休">
      <formula>NOT(ISERROR(SEARCH("夏休",C62)))</formula>
    </cfRule>
  </conditionalFormatting>
  <conditionalFormatting sqref="C61:AD62">
    <cfRule type="containsText" dxfId="500" priority="211" operator="containsText" text="休日">
      <formula>NOT(ISERROR(SEARCH("休日",C61)))</formula>
    </cfRule>
  </conditionalFormatting>
  <conditionalFormatting sqref="C67:AD67">
    <cfRule type="containsText" dxfId="499" priority="202" operator="containsText" text="正月">
      <formula>NOT(ISERROR(SEARCH("正月",C67)))</formula>
    </cfRule>
    <cfRule type="containsText" dxfId="498" priority="209" operator="containsText" text="夏休">
      <formula>NOT(ISERROR(SEARCH("夏休",C67)))</formula>
    </cfRule>
  </conditionalFormatting>
  <conditionalFormatting sqref="C68:AD68">
    <cfRule type="containsText" dxfId="497" priority="199" operator="containsText" text="正月">
      <formula>NOT(ISERROR(SEARCH("正月",C68)))</formula>
    </cfRule>
    <cfRule type="containsText" dxfId="496" priority="200" operator="containsText" text="夏休">
      <formula>NOT(ISERROR(SEARCH("夏休",C68)))</formula>
    </cfRule>
  </conditionalFormatting>
  <conditionalFormatting sqref="C67:AD68">
    <cfRule type="containsText" dxfId="495" priority="197" operator="containsText" text="休日">
      <formula>NOT(ISERROR(SEARCH("休日",C67)))</formula>
    </cfRule>
  </conditionalFormatting>
  <conditionalFormatting sqref="C73:AD73">
    <cfRule type="containsText" dxfId="494" priority="188" operator="containsText" text="正月">
      <formula>NOT(ISERROR(SEARCH("正月",C73)))</formula>
    </cfRule>
    <cfRule type="containsText" dxfId="493" priority="195" operator="containsText" text="夏休">
      <formula>NOT(ISERROR(SEARCH("夏休",C73)))</formula>
    </cfRule>
  </conditionalFormatting>
  <conditionalFormatting sqref="C74:AD74">
    <cfRule type="containsText" dxfId="492" priority="185" operator="containsText" text="正月">
      <formula>NOT(ISERROR(SEARCH("正月",C74)))</formula>
    </cfRule>
    <cfRule type="containsText" dxfId="491" priority="186" operator="containsText" text="夏休">
      <formula>NOT(ISERROR(SEARCH("夏休",C74)))</formula>
    </cfRule>
  </conditionalFormatting>
  <conditionalFormatting sqref="C73:AD74">
    <cfRule type="containsText" dxfId="490" priority="183" operator="containsText" text="休日">
      <formula>NOT(ISERROR(SEARCH("休日",C73)))</formula>
    </cfRule>
  </conditionalFormatting>
  <conditionalFormatting sqref="C79:AD79">
    <cfRule type="containsText" dxfId="489" priority="174" operator="containsText" text="正月">
      <formula>NOT(ISERROR(SEARCH("正月",C79)))</formula>
    </cfRule>
    <cfRule type="containsText" dxfId="488" priority="181" operator="containsText" text="夏休">
      <formula>NOT(ISERROR(SEARCH("夏休",C79)))</formula>
    </cfRule>
  </conditionalFormatting>
  <conditionalFormatting sqref="C80:AD80">
    <cfRule type="containsText" dxfId="487" priority="171" operator="containsText" text="正月">
      <formula>NOT(ISERROR(SEARCH("正月",C80)))</formula>
    </cfRule>
    <cfRule type="containsText" dxfId="486" priority="172" operator="containsText" text="夏休">
      <formula>NOT(ISERROR(SEARCH("夏休",C80)))</formula>
    </cfRule>
  </conditionalFormatting>
  <conditionalFormatting sqref="C79:AD80">
    <cfRule type="containsText" dxfId="485" priority="169" operator="containsText" text="休日">
      <formula>NOT(ISERROR(SEARCH("休日",C79)))</formula>
    </cfRule>
  </conditionalFormatting>
  <conditionalFormatting sqref="C85:AD85">
    <cfRule type="containsText" dxfId="484" priority="160" operator="containsText" text="正月">
      <formula>NOT(ISERROR(SEARCH("正月",C85)))</formula>
    </cfRule>
    <cfRule type="containsText" dxfId="483" priority="167" operator="containsText" text="夏休">
      <formula>NOT(ISERROR(SEARCH("夏休",C85)))</formula>
    </cfRule>
  </conditionalFormatting>
  <conditionalFormatting sqref="C86:AD86">
    <cfRule type="containsText" dxfId="482" priority="157" operator="containsText" text="正月">
      <formula>NOT(ISERROR(SEARCH("正月",C86)))</formula>
    </cfRule>
    <cfRule type="containsText" dxfId="481" priority="158" operator="containsText" text="夏休">
      <formula>NOT(ISERROR(SEARCH("夏休",C86)))</formula>
    </cfRule>
  </conditionalFormatting>
  <conditionalFormatting sqref="C85:AD86">
    <cfRule type="containsText" dxfId="480" priority="155" operator="containsText" text="休日">
      <formula>NOT(ISERROR(SEARCH("休日",C85)))</formula>
    </cfRule>
  </conditionalFormatting>
  <conditionalFormatting sqref="C91:AD91">
    <cfRule type="containsText" dxfId="479" priority="146" operator="containsText" text="正月">
      <formula>NOT(ISERROR(SEARCH("正月",C91)))</formula>
    </cfRule>
    <cfRule type="containsText" dxfId="478" priority="153" operator="containsText" text="夏休">
      <formula>NOT(ISERROR(SEARCH("夏休",C91)))</formula>
    </cfRule>
  </conditionalFormatting>
  <conditionalFormatting sqref="C92:AD92">
    <cfRule type="containsText" dxfId="477" priority="143" operator="containsText" text="正月">
      <formula>NOT(ISERROR(SEARCH("正月",C92)))</formula>
    </cfRule>
    <cfRule type="containsText" dxfId="476" priority="144" operator="containsText" text="夏休">
      <formula>NOT(ISERROR(SEARCH("夏休",C92)))</formula>
    </cfRule>
  </conditionalFormatting>
  <conditionalFormatting sqref="C91:AD92">
    <cfRule type="containsText" dxfId="475" priority="141" operator="containsText" text="休日">
      <formula>NOT(ISERROR(SEARCH("休日",C91)))</formula>
    </cfRule>
  </conditionalFormatting>
  <conditionalFormatting sqref="C97:AD97">
    <cfRule type="containsText" dxfId="474" priority="132" operator="containsText" text="正月">
      <formula>NOT(ISERROR(SEARCH("正月",C97)))</formula>
    </cfRule>
    <cfRule type="containsText" dxfId="473" priority="139" operator="containsText" text="夏休">
      <formula>NOT(ISERROR(SEARCH("夏休",C97)))</formula>
    </cfRule>
  </conditionalFormatting>
  <conditionalFormatting sqref="C98:AD98">
    <cfRule type="containsText" dxfId="472" priority="129" operator="containsText" text="正月">
      <formula>NOT(ISERROR(SEARCH("正月",C98)))</formula>
    </cfRule>
    <cfRule type="containsText" dxfId="471" priority="130" operator="containsText" text="夏休">
      <formula>NOT(ISERROR(SEARCH("夏休",C98)))</formula>
    </cfRule>
  </conditionalFormatting>
  <conditionalFormatting sqref="C97:AD98">
    <cfRule type="containsText" dxfId="470" priority="127" operator="containsText" text="休日">
      <formula>NOT(ISERROR(SEARCH("休日",C97)))</formula>
    </cfRule>
  </conditionalFormatting>
  <conditionalFormatting sqref="C103:AD103">
    <cfRule type="containsText" dxfId="469" priority="118" operator="containsText" text="正月">
      <formula>NOT(ISERROR(SEARCH("正月",C103)))</formula>
    </cfRule>
    <cfRule type="containsText" dxfId="468" priority="125" operator="containsText" text="夏休">
      <formula>NOT(ISERROR(SEARCH("夏休",C103)))</formula>
    </cfRule>
  </conditionalFormatting>
  <conditionalFormatting sqref="C104:AD104">
    <cfRule type="containsText" dxfId="467" priority="115" operator="containsText" text="正月">
      <formula>NOT(ISERROR(SEARCH("正月",C104)))</formula>
    </cfRule>
    <cfRule type="containsText" dxfId="466" priority="116" operator="containsText" text="夏休">
      <formula>NOT(ISERROR(SEARCH("夏休",C104)))</formula>
    </cfRule>
  </conditionalFormatting>
  <conditionalFormatting sqref="C103:AD104">
    <cfRule type="containsText" dxfId="465" priority="113" operator="containsText" text="休日">
      <formula>NOT(ISERROR(SEARCH("休日",C103)))</formula>
    </cfRule>
  </conditionalFormatting>
  <conditionalFormatting sqref="C109:AD109">
    <cfRule type="containsText" dxfId="464" priority="104" operator="containsText" text="正月">
      <formula>NOT(ISERROR(SEARCH("正月",C109)))</formula>
    </cfRule>
    <cfRule type="containsText" dxfId="463" priority="111" operator="containsText" text="夏休">
      <formula>NOT(ISERROR(SEARCH("夏休",C109)))</formula>
    </cfRule>
  </conditionalFormatting>
  <conditionalFormatting sqref="C110:AD110">
    <cfRule type="containsText" dxfId="462" priority="101" operator="containsText" text="正月">
      <formula>NOT(ISERROR(SEARCH("正月",C110)))</formula>
    </cfRule>
    <cfRule type="containsText" dxfId="461" priority="102" operator="containsText" text="夏休">
      <formula>NOT(ISERROR(SEARCH("夏休",C110)))</formula>
    </cfRule>
  </conditionalFormatting>
  <conditionalFormatting sqref="C109:AD110">
    <cfRule type="containsText" dxfId="460" priority="99" operator="containsText" text="休日">
      <formula>NOT(ISERROR(SEARCH("休日",C109)))</formula>
    </cfRule>
  </conditionalFormatting>
  <conditionalFormatting sqref="C115:AD115">
    <cfRule type="containsText" dxfId="459" priority="90" operator="containsText" text="正月">
      <formula>NOT(ISERROR(SEARCH("正月",C115)))</formula>
    </cfRule>
    <cfRule type="containsText" dxfId="458" priority="97" operator="containsText" text="夏休">
      <formula>NOT(ISERROR(SEARCH("夏休",C115)))</formula>
    </cfRule>
  </conditionalFormatting>
  <conditionalFormatting sqref="C116:AD116">
    <cfRule type="containsText" dxfId="457" priority="87" operator="containsText" text="正月">
      <formula>NOT(ISERROR(SEARCH("正月",C116)))</formula>
    </cfRule>
    <cfRule type="containsText" dxfId="456" priority="88" operator="containsText" text="夏休">
      <formula>NOT(ISERROR(SEARCH("夏休",C116)))</formula>
    </cfRule>
  </conditionalFormatting>
  <conditionalFormatting sqref="C115:AD116">
    <cfRule type="containsText" dxfId="455" priority="85" operator="containsText" text="休日">
      <formula>NOT(ISERROR(SEARCH("休日",C115)))</formula>
    </cfRule>
  </conditionalFormatting>
  <conditionalFormatting sqref="C121:AD121">
    <cfRule type="containsText" dxfId="454" priority="76" operator="containsText" text="正月">
      <formula>NOT(ISERROR(SEARCH("正月",C121)))</formula>
    </cfRule>
    <cfRule type="containsText" dxfId="453" priority="83" operator="containsText" text="夏休">
      <formula>NOT(ISERROR(SEARCH("夏休",C121)))</formula>
    </cfRule>
  </conditionalFormatting>
  <conditionalFormatting sqref="C122:AD122">
    <cfRule type="containsText" dxfId="452" priority="73" operator="containsText" text="正月">
      <formula>NOT(ISERROR(SEARCH("正月",C122)))</formula>
    </cfRule>
    <cfRule type="containsText" dxfId="451" priority="74" operator="containsText" text="夏休">
      <formula>NOT(ISERROR(SEARCH("夏休",C122)))</formula>
    </cfRule>
  </conditionalFormatting>
  <conditionalFormatting sqref="C127:AD127">
    <cfRule type="containsText" dxfId="450" priority="62" operator="containsText" text="正月">
      <formula>NOT(ISERROR(SEARCH("正月",C127)))</formula>
    </cfRule>
    <cfRule type="containsText" dxfId="449" priority="69" operator="containsText" text="夏休">
      <formula>NOT(ISERROR(SEARCH("夏休",C127)))</formula>
    </cfRule>
  </conditionalFormatting>
  <conditionalFormatting sqref="C128:AD128">
    <cfRule type="containsText" dxfId="448" priority="59" operator="containsText" text="正月">
      <formula>NOT(ISERROR(SEARCH("正月",C128)))</formula>
    </cfRule>
    <cfRule type="containsText" dxfId="447" priority="60" operator="containsText" text="夏休">
      <formula>NOT(ISERROR(SEARCH("夏休",C128)))</formula>
    </cfRule>
  </conditionalFormatting>
  <conditionalFormatting sqref="C127:AD128">
    <cfRule type="containsText" dxfId="446" priority="57" operator="containsText" text="休日">
      <formula>NOT(ISERROR(SEARCH("休日",C127)))</formula>
    </cfRule>
  </conditionalFormatting>
  <conditionalFormatting sqref="C133:AD133">
    <cfRule type="containsText" dxfId="445" priority="48" operator="containsText" text="正月">
      <formula>NOT(ISERROR(SEARCH("正月",C133)))</formula>
    </cfRule>
    <cfRule type="containsText" dxfId="444" priority="55" operator="containsText" text="夏休">
      <formula>NOT(ISERROR(SEARCH("夏休",C133)))</formula>
    </cfRule>
  </conditionalFormatting>
  <conditionalFormatting sqref="C134:AD134">
    <cfRule type="containsText" dxfId="443" priority="45" operator="containsText" text="正月">
      <formula>NOT(ISERROR(SEARCH("正月",C134)))</formula>
    </cfRule>
    <cfRule type="containsText" dxfId="442" priority="46" operator="containsText" text="夏休">
      <formula>NOT(ISERROR(SEARCH("夏休",C134)))</formula>
    </cfRule>
  </conditionalFormatting>
  <conditionalFormatting sqref="C133:AD134">
    <cfRule type="containsText" dxfId="441" priority="43" operator="containsText" text="休日">
      <formula>NOT(ISERROR(SEARCH("休日",C133)))</formula>
    </cfRule>
  </conditionalFormatting>
  <conditionalFormatting sqref="AJ19:AJ20">
    <cfRule type="containsText" dxfId="440" priority="40" operator="containsText" text="未達成">
      <formula>NOT(ISERROR(SEARCH("未達成",AJ19)))</formula>
    </cfRule>
  </conditionalFormatting>
  <conditionalFormatting sqref="AG19:AG20">
    <cfRule type="containsText" dxfId="439" priority="39" operator="containsText" text="休暇不足">
      <formula>NOT(ISERROR(SEARCH("休暇不足",AG19)))</formula>
    </cfRule>
  </conditionalFormatting>
  <conditionalFormatting sqref="AJ25:AJ26">
    <cfRule type="containsText" dxfId="438" priority="38" operator="containsText" text="未達成">
      <formula>NOT(ISERROR(SEARCH("未達成",AJ25)))</formula>
    </cfRule>
  </conditionalFormatting>
  <conditionalFormatting sqref="AG25:AG26">
    <cfRule type="containsText" dxfId="437" priority="37" operator="containsText" text="休暇不足">
      <formula>NOT(ISERROR(SEARCH("休暇不足",AG25)))</formula>
    </cfRule>
  </conditionalFormatting>
  <conditionalFormatting sqref="AJ31:AJ32">
    <cfRule type="containsText" dxfId="436" priority="36" operator="containsText" text="未達成">
      <formula>NOT(ISERROR(SEARCH("未達成",AJ31)))</formula>
    </cfRule>
  </conditionalFormatting>
  <conditionalFormatting sqref="AG31:AG32">
    <cfRule type="containsText" dxfId="435" priority="35" operator="containsText" text="休暇不足">
      <formula>NOT(ISERROR(SEARCH("休暇不足",AG31)))</formula>
    </cfRule>
  </conditionalFormatting>
  <conditionalFormatting sqref="AJ37:AJ38">
    <cfRule type="containsText" dxfId="434" priority="34" operator="containsText" text="未達成">
      <formula>NOT(ISERROR(SEARCH("未達成",AJ37)))</formula>
    </cfRule>
  </conditionalFormatting>
  <conditionalFormatting sqref="AG37:AG38">
    <cfRule type="containsText" dxfId="433" priority="33" operator="containsText" text="休暇不足">
      <formula>NOT(ISERROR(SEARCH("休暇不足",AG37)))</formula>
    </cfRule>
  </conditionalFormatting>
  <conditionalFormatting sqref="AJ43:AJ44">
    <cfRule type="containsText" dxfId="432" priority="32" operator="containsText" text="未達成">
      <formula>NOT(ISERROR(SEARCH("未達成",AJ43)))</formula>
    </cfRule>
  </conditionalFormatting>
  <conditionalFormatting sqref="AG43:AG44">
    <cfRule type="containsText" dxfId="431" priority="31" operator="containsText" text="休暇不足">
      <formula>NOT(ISERROR(SEARCH("休暇不足",AG43)))</formula>
    </cfRule>
  </conditionalFormatting>
  <conditionalFormatting sqref="AJ49:AJ50">
    <cfRule type="containsText" dxfId="430" priority="30" operator="containsText" text="未達成">
      <formula>NOT(ISERROR(SEARCH("未達成",AJ49)))</formula>
    </cfRule>
  </conditionalFormatting>
  <conditionalFormatting sqref="AG49:AG50">
    <cfRule type="containsText" dxfId="429" priority="29" operator="containsText" text="休暇不足">
      <formula>NOT(ISERROR(SEARCH("休暇不足",AG49)))</formula>
    </cfRule>
  </conditionalFormatting>
  <conditionalFormatting sqref="AJ55:AJ56">
    <cfRule type="containsText" dxfId="428" priority="28" operator="containsText" text="未達成">
      <formula>NOT(ISERROR(SEARCH("未達成",AJ55)))</formula>
    </cfRule>
  </conditionalFormatting>
  <conditionalFormatting sqref="AG55:AG56">
    <cfRule type="containsText" dxfId="427" priority="27" operator="containsText" text="休暇不足">
      <formula>NOT(ISERROR(SEARCH("休暇不足",AG55)))</formula>
    </cfRule>
  </conditionalFormatting>
  <conditionalFormatting sqref="AJ61:AJ62">
    <cfRule type="containsText" dxfId="426" priority="26" operator="containsText" text="未達成">
      <formula>NOT(ISERROR(SEARCH("未達成",AJ61)))</formula>
    </cfRule>
  </conditionalFormatting>
  <conditionalFormatting sqref="AG61:AG62">
    <cfRule type="containsText" dxfId="425" priority="25" operator="containsText" text="休暇不足">
      <formula>NOT(ISERROR(SEARCH("休暇不足",AG61)))</formula>
    </cfRule>
  </conditionalFormatting>
  <conditionalFormatting sqref="AJ67:AJ68">
    <cfRule type="containsText" dxfId="424" priority="24" operator="containsText" text="未達成">
      <formula>NOT(ISERROR(SEARCH("未達成",AJ67)))</formula>
    </cfRule>
  </conditionalFormatting>
  <conditionalFormatting sqref="AG67:AG68">
    <cfRule type="containsText" dxfId="423" priority="23" operator="containsText" text="休暇不足">
      <formula>NOT(ISERROR(SEARCH("休暇不足",AG67)))</formula>
    </cfRule>
  </conditionalFormatting>
  <conditionalFormatting sqref="AJ73:AJ74">
    <cfRule type="containsText" dxfId="422" priority="22" operator="containsText" text="未達成">
      <formula>NOT(ISERROR(SEARCH("未達成",AJ73)))</formula>
    </cfRule>
  </conditionalFormatting>
  <conditionalFormatting sqref="AG73:AG74">
    <cfRule type="containsText" dxfId="421" priority="21" operator="containsText" text="休暇不足">
      <formula>NOT(ISERROR(SEARCH("休暇不足",AG73)))</formula>
    </cfRule>
  </conditionalFormatting>
  <conditionalFormatting sqref="AJ79:AJ80">
    <cfRule type="containsText" dxfId="420" priority="20" operator="containsText" text="未達成">
      <formula>NOT(ISERROR(SEARCH("未達成",AJ79)))</formula>
    </cfRule>
  </conditionalFormatting>
  <conditionalFormatting sqref="AG79:AG80">
    <cfRule type="containsText" dxfId="419" priority="19" operator="containsText" text="休暇不足">
      <formula>NOT(ISERROR(SEARCH("休暇不足",AG79)))</formula>
    </cfRule>
  </conditionalFormatting>
  <conditionalFormatting sqref="AJ85:AJ86">
    <cfRule type="containsText" dxfId="418" priority="18" operator="containsText" text="未達成">
      <formula>NOT(ISERROR(SEARCH("未達成",AJ85)))</formula>
    </cfRule>
  </conditionalFormatting>
  <conditionalFormatting sqref="AG85:AG86">
    <cfRule type="containsText" dxfId="417" priority="17" operator="containsText" text="休暇不足">
      <formula>NOT(ISERROR(SEARCH("休暇不足",AG85)))</formula>
    </cfRule>
  </conditionalFormatting>
  <conditionalFormatting sqref="AJ91:AJ92">
    <cfRule type="containsText" dxfId="416" priority="16" operator="containsText" text="未達成">
      <formula>NOT(ISERROR(SEARCH("未達成",AJ91)))</formula>
    </cfRule>
  </conditionalFormatting>
  <conditionalFormatting sqref="AG91:AG92">
    <cfRule type="containsText" dxfId="415" priority="15" operator="containsText" text="休暇不足">
      <formula>NOT(ISERROR(SEARCH("休暇不足",AG91)))</formula>
    </cfRule>
  </conditionalFormatting>
  <conditionalFormatting sqref="AJ97:AJ98">
    <cfRule type="containsText" dxfId="414" priority="14" operator="containsText" text="未達成">
      <formula>NOT(ISERROR(SEARCH("未達成",AJ97)))</formula>
    </cfRule>
  </conditionalFormatting>
  <conditionalFormatting sqref="AG97:AG98">
    <cfRule type="containsText" dxfId="413" priority="13" operator="containsText" text="休暇不足">
      <formula>NOT(ISERROR(SEARCH("休暇不足",AG97)))</formula>
    </cfRule>
  </conditionalFormatting>
  <conditionalFormatting sqref="AJ103:AJ104">
    <cfRule type="containsText" dxfId="412" priority="12" operator="containsText" text="未達成">
      <formula>NOT(ISERROR(SEARCH("未達成",AJ103)))</formula>
    </cfRule>
  </conditionalFormatting>
  <conditionalFormatting sqref="AG103:AG104">
    <cfRule type="containsText" dxfId="411" priority="11" operator="containsText" text="休暇不足">
      <formula>NOT(ISERROR(SEARCH("休暇不足",AG103)))</formula>
    </cfRule>
  </conditionalFormatting>
  <conditionalFormatting sqref="AJ109:AJ110">
    <cfRule type="containsText" dxfId="410" priority="10" operator="containsText" text="未達成">
      <formula>NOT(ISERROR(SEARCH("未達成",AJ109)))</formula>
    </cfRule>
  </conditionalFormatting>
  <conditionalFormatting sqref="AG109:AG110">
    <cfRule type="containsText" dxfId="409" priority="9" operator="containsText" text="休暇不足">
      <formula>NOT(ISERROR(SEARCH("休暇不足",AG109)))</formula>
    </cfRule>
  </conditionalFormatting>
  <conditionalFormatting sqref="AJ115:AJ116">
    <cfRule type="containsText" dxfId="408" priority="8" operator="containsText" text="未達成">
      <formula>NOT(ISERROR(SEARCH("未達成",AJ115)))</formula>
    </cfRule>
  </conditionalFormatting>
  <conditionalFormatting sqref="AG115:AG116">
    <cfRule type="containsText" dxfId="407" priority="7" operator="containsText" text="休暇不足">
      <formula>NOT(ISERROR(SEARCH("休暇不足",AG115)))</formula>
    </cfRule>
  </conditionalFormatting>
  <conditionalFormatting sqref="AJ121:AJ122">
    <cfRule type="containsText" dxfId="406" priority="6" operator="containsText" text="未達成">
      <formula>NOT(ISERROR(SEARCH("未達成",AJ121)))</formula>
    </cfRule>
  </conditionalFormatting>
  <conditionalFormatting sqref="AG121:AG122">
    <cfRule type="containsText" dxfId="405" priority="5" operator="containsText" text="休暇不足">
      <formula>NOT(ISERROR(SEARCH("休暇不足",AG121)))</formula>
    </cfRule>
  </conditionalFormatting>
  <conditionalFormatting sqref="AJ127:AJ128">
    <cfRule type="containsText" dxfId="404" priority="4" operator="containsText" text="未達成">
      <formula>NOT(ISERROR(SEARCH("未達成",AJ127)))</formula>
    </cfRule>
  </conditionalFormatting>
  <conditionalFormatting sqref="AG127:AG128">
    <cfRule type="containsText" dxfId="403" priority="3" operator="containsText" text="休暇不足">
      <formula>NOT(ISERROR(SEARCH("休暇不足",AG127)))</formula>
    </cfRule>
  </conditionalFormatting>
  <conditionalFormatting sqref="AJ133:AJ134">
    <cfRule type="containsText" dxfId="402" priority="2" operator="containsText" text="未達成">
      <formula>NOT(ISERROR(SEARCH("未達成",AJ133)))</formula>
    </cfRule>
  </conditionalFormatting>
  <conditionalFormatting sqref="AG133:AG134">
    <cfRule type="containsText" dxfId="401" priority="1" operator="containsText" text="休暇不足">
      <formula>NOT(ISERROR(SEARCH("休暇不足",AG133)))</formula>
    </cfRule>
  </conditionalFormatting>
  <dataValidations count="4">
    <dataValidation type="list" allowBlank="1" showInputMessage="1" showErrorMessage="1" sqref="D4" xr:uid="{00000000-0002-0000-0000-000000000000}">
      <formula1>$J$145:$J$153</formula1>
    </dataValidation>
    <dataValidation type="list" allowBlank="1" showInputMessage="1" showErrorMessage="1" sqref="D3:AI3" xr:uid="{00000000-0002-0000-0000-000001000000}">
      <formula1>$J$146:$J$150</formula1>
    </dataValidation>
    <dataValidation type="list" allowBlank="1" showInputMessage="1" showErrorMessage="1" sqref="C133:AD133 C19:AD19 C31:AD31 C37:AD37 C43:AD43 C49:AD49 C55:AD55 C61:AD61 C67:AD67 C73:AD73 C79:AD79 C85:AD85 C91:AD91 C97:AD97 C103:AD103 C109:AD109 C115:AD115 C121:AD121 C127:AD127 C25:AD25" xr:uid="{00000000-0002-0000-0000-000002000000}">
      <formula1>$C$144:$C$149</formula1>
    </dataValidation>
    <dataValidation type="list" allowBlank="1" showInputMessage="1" showErrorMessage="1" sqref="C134:AD134 C20:AD20 C32:AD32 C38:AD38 C44:AD44 C50:AD50 C56:AD56 C62:AD62 C68:AD68 C74:AD74 C80:AD80 C86:AD86 C92:AD92 C98:AD98 C104:AD104 C110:AD110 C116:AD116 C122:AD122 C128:AD128 C26:AD26" xr:uid="{00000000-0002-0000-0000-000003000000}">
      <formula1>$D$144:$D$149</formula1>
    </dataValidation>
  </dataValidations>
  <pageMargins left="0.70866141732283472" right="0.31496062992125984" top="0.55118110236220474" bottom="0.35433070866141736" header="0.31496062992125984" footer="0"/>
  <pageSetup paperSize="9" scale="36" fitToHeight="0" orientation="portrait" r:id="rId1"/>
  <headerFooter>
    <oddFooter>&amp;C&amp;24&amp;P/&amp;N</oddFooter>
  </headerFooter>
  <rowBreaks count="1" manualBreakCount="1">
    <brk id="146" max="16383" man="1"/>
  </rowBreaks>
  <colBreaks count="1" manualBreakCount="1">
    <brk id="2"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BDA1B-BDC5-4085-A60A-816C90D7107E}">
  <dimension ref="A1:G598"/>
  <sheetViews>
    <sheetView workbookViewId="0">
      <pane ySplit="10" topLeftCell="A11" activePane="bottomLeft" state="frozen"/>
      <selection pane="bottomLeft" activeCell="F5" sqref="F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06D21641-513C-4EB6-A178-D96642816DA2}">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FA653-9C53-45EF-8319-E2675E9450A6}">
  <dimension ref="A1:G598"/>
  <sheetViews>
    <sheetView workbookViewId="0">
      <pane ySplit="10" topLeftCell="A11" activePane="bottomLeft" state="frozen"/>
      <selection pane="bottomLeft" activeCell="F5" sqref="F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57C0804D-F5B3-4AB9-A559-092C88071BA3}">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81024-FDF0-43B5-A8F9-26323B79BA5D}">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FEF05EF8-5620-4D90-A2D9-36C56ADD62D9}">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707D9-4A51-4F55-9CED-CF224759ECE9}">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FA30D966-341C-4D80-9064-AECF7F7274DA}">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DC386-4E68-41B0-96F9-25A701C4AF9E}">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19EAE009-BA15-437A-AE09-F183760DD14D}">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74068-1E05-4D55-8F37-1228DD32B033}">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D47AD8A1-6121-4A11-8F32-64807FB48ADD}">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0B652-1191-45AC-A0B5-23A0D3FB10B6}">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1CD09AE7-6293-4688-9E0E-F707659A51BA}">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80E3B-FA95-4690-8B2A-823E33D59750}">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33551861-2229-4852-80D5-F4ECAF7A568F}">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A0CC0-E078-4EE0-854A-D7BE2BB94C62}">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F2AB7EE6-67F7-4EFF-8767-CC7AFAC94F7D}">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C7497-8781-4D3D-A9ED-CEBEE3AF8851}">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D94CE75B-512D-439F-9E74-0E727459DBF7}">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pageSetUpPr fitToPage="1"/>
  </sheetPr>
  <dimension ref="A1:BJ230"/>
  <sheetViews>
    <sheetView showGridLines="0" showZeros="0" view="pageBreakPreview" zoomScale="70" zoomScaleNormal="40" zoomScaleSheetLayoutView="70" workbookViewId="0">
      <pane xSplit="1" ySplit="15" topLeftCell="B16" activePane="bottomRight" state="frozen"/>
      <selection activeCell="BE18" sqref="BE18"/>
      <selection pane="topRight" activeCell="BE18" sqref="BE18"/>
      <selection pane="bottomLeft" activeCell="BE18" sqref="BE18"/>
      <selection pane="bottomRight" activeCell="B4" sqref="B4:F5"/>
    </sheetView>
  </sheetViews>
  <sheetFormatPr defaultColWidth="9" defaultRowHeight="15" x14ac:dyDescent="0.4"/>
  <cols>
    <col min="1" max="1" width="6.75" style="21" customWidth="1"/>
    <col min="2" max="2" width="7.25" style="31" customWidth="1"/>
    <col min="3" max="3" width="6.625" style="31" customWidth="1"/>
    <col min="4" max="30" width="6.625" style="21" customWidth="1"/>
    <col min="31" max="35" width="4.875" style="21" customWidth="1"/>
    <col min="36" max="36" width="4.75" style="21" customWidth="1"/>
    <col min="37" max="37" width="9" style="20"/>
    <col min="38" max="42" width="0" style="20" hidden="1" customWidth="1"/>
    <col min="43" max="50" width="0" style="21" hidden="1" customWidth="1"/>
    <col min="51" max="16384" width="9" style="21"/>
  </cols>
  <sheetData>
    <row r="1" spans="1:42" ht="39.75" customHeight="1" x14ac:dyDescent="0.4">
      <c r="A1" s="499" t="s">
        <v>109</v>
      </c>
      <c r="B1" s="499"/>
      <c r="C1" s="499"/>
      <c r="D1" s="499"/>
      <c r="E1" s="499"/>
      <c r="F1" s="499"/>
      <c r="G1" s="499"/>
      <c r="H1" s="499"/>
      <c r="I1" s="499"/>
      <c r="J1" s="499"/>
      <c r="K1" s="499"/>
      <c r="L1" s="499"/>
      <c r="M1" s="499"/>
      <c r="N1" s="499"/>
      <c r="O1" s="499"/>
      <c r="P1" s="499"/>
      <c r="Q1" s="499"/>
      <c r="R1" s="499"/>
      <c r="S1" s="499"/>
      <c r="T1" s="499"/>
      <c r="U1" s="499"/>
      <c r="V1" s="124"/>
      <c r="W1" s="124"/>
      <c r="X1" s="124"/>
      <c r="Y1" s="124"/>
      <c r="Z1" s="124"/>
      <c r="AA1" s="124"/>
      <c r="AB1" s="124"/>
      <c r="AC1" s="124"/>
      <c r="AD1" s="124"/>
      <c r="AE1" s="124"/>
      <c r="AF1" s="124"/>
      <c r="AG1" s="496" t="s">
        <v>117</v>
      </c>
      <c r="AH1" s="497"/>
      <c r="AI1" s="497"/>
      <c r="AJ1" s="498"/>
    </row>
    <row r="2" spans="1:42" ht="16.5" customHeight="1" x14ac:dyDescent="0.4">
      <c r="A2" s="115"/>
      <c r="B2" s="115"/>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356"/>
      <c r="AD2" s="356"/>
      <c r="AE2" s="356"/>
      <c r="AF2" s="356"/>
      <c r="AG2" s="356"/>
      <c r="AH2" s="356"/>
      <c r="AI2" s="356"/>
      <c r="AJ2" s="117"/>
    </row>
    <row r="3" spans="1:42" ht="6" customHeight="1" x14ac:dyDescent="0.4">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00"/>
    </row>
    <row r="4" spans="1:42" ht="19.5" customHeight="1" x14ac:dyDescent="0.4">
      <c r="A4" s="439"/>
      <c r="B4" s="442" t="s">
        <v>119</v>
      </c>
      <c r="C4" s="442"/>
      <c r="D4" s="442"/>
      <c r="E4" s="442"/>
      <c r="F4" s="442"/>
      <c r="G4" s="446">
        <v>45383</v>
      </c>
      <c r="H4" s="446"/>
      <c r="I4" s="446"/>
      <c r="J4" s="446"/>
      <c r="K4" s="439"/>
      <c r="L4" s="442" t="s">
        <v>118</v>
      </c>
      <c r="M4" s="442"/>
      <c r="N4" s="442"/>
      <c r="O4" s="442"/>
      <c r="P4" s="442"/>
      <c r="Q4" s="446">
        <v>45443</v>
      </c>
      <c r="R4" s="446"/>
      <c r="S4" s="446"/>
      <c r="T4" s="446"/>
      <c r="U4" s="446"/>
      <c r="V4" s="439"/>
      <c r="W4" s="103"/>
      <c r="X4" s="103"/>
      <c r="Y4" s="103"/>
      <c r="Z4" s="103"/>
      <c r="AA4" s="103"/>
      <c r="AB4" s="103"/>
      <c r="AC4" s="103"/>
      <c r="AD4" s="103"/>
      <c r="AE4" s="103"/>
      <c r="AF4" s="103"/>
      <c r="AG4" s="103"/>
      <c r="AH4" s="103"/>
      <c r="AI4" s="103"/>
      <c r="AJ4" s="103"/>
      <c r="AK4" s="21"/>
      <c r="AL4" s="21"/>
    </row>
    <row r="5" spans="1:42" ht="19.5" customHeight="1" x14ac:dyDescent="0.4">
      <c r="A5" s="439"/>
      <c r="B5" s="442"/>
      <c r="C5" s="442"/>
      <c r="D5" s="442"/>
      <c r="E5" s="442"/>
      <c r="F5" s="442"/>
      <c r="G5" s="446"/>
      <c r="H5" s="446"/>
      <c r="I5" s="446"/>
      <c r="J5" s="446"/>
      <c r="K5" s="439"/>
      <c r="L5" s="442"/>
      <c r="M5" s="442"/>
      <c r="N5" s="442"/>
      <c r="O5" s="442"/>
      <c r="P5" s="442"/>
      <c r="Q5" s="446"/>
      <c r="R5" s="446"/>
      <c r="S5" s="446"/>
      <c r="T5" s="446"/>
      <c r="U5" s="446"/>
      <c r="V5" s="439"/>
      <c r="W5" s="103"/>
      <c r="X5" s="103"/>
      <c r="Y5" s="103"/>
      <c r="Z5" s="103"/>
      <c r="AA5" s="103"/>
      <c r="AB5" s="103"/>
      <c r="AC5" s="103"/>
      <c r="AD5" s="103"/>
      <c r="AE5" s="103"/>
      <c r="AF5" s="103"/>
      <c r="AG5" s="103"/>
      <c r="AH5" s="103"/>
      <c r="AI5" s="103"/>
      <c r="AJ5" s="103"/>
      <c r="AK5" s="21"/>
      <c r="AL5" s="21"/>
    </row>
    <row r="6" spans="1:42" ht="14.25" customHeight="1" thickBot="1" x14ac:dyDescent="0.45">
      <c r="A6" s="130"/>
      <c r="B6" s="132"/>
      <c r="C6" s="132"/>
      <c r="D6" s="132"/>
      <c r="E6" s="132"/>
      <c r="F6" s="132"/>
      <c r="G6" s="137"/>
      <c r="H6" s="137"/>
      <c r="I6" s="137"/>
      <c r="J6" s="137"/>
      <c r="K6" s="132"/>
      <c r="L6" s="132"/>
      <c r="M6" s="132"/>
      <c r="N6" s="132"/>
      <c r="O6" s="132"/>
      <c r="P6" s="132"/>
      <c r="Q6" s="137"/>
      <c r="R6" s="137"/>
      <c r="S6" s="137"/>
      <c r="T6" s="137"/>
      <c r="U6" s="137"/>
      <c r="V6" s="130"/>
      <c r="W6" s="103"/>
      <c r="X6" s="103"/>
      <c r="Y6" s="103"/>
      <c r="Z6" s="103"/>
      <c r="AA6" s="103"/>
      <c r="AB6" s="103"/>
      <c r="AC6" s="103"/>
      <c r="AD6" s="103"/>
      <c r="AE6" s="103"/>
      <c r="AF6" s="103"/>
      <c r="AG6" s="103"/>
      <c r="AH6" s="103"/>
      <c r="AI6" s="103"/>
      <c r="AJ6" s="103"/>
      <c r="AK6" s="21"/>
      <c r="AL6" s="21"/>
    </row>
    <row r="7" spans="1:42" ht="16.5" customHeight="1" x14ac:dyDescent="0.4">
      <c r="B7" s="415" t="s">
        <v>90</v>
      </c>
      <c r="C7" s="416"/>
      <c r="D7" s="416"/>
      <c r="E7" s="416"/>
      <c r="F7" s="416"/>
      <c r="G7" s="416"/>
      <c r="H7" s="416"/>
      <c r="I7" s="416"/>
      <c r="J7" s="416"/>
      <c r="K7" s="416"/>
      <c r="L7" s="416"/>
      <c r="M7" s="416"/>
      <c r="N7" s="417"/>
      <c r="O7" s="131"/>
      <c r="P7" s="131"/>
      <c r="Q7" s="131"/>
      <c r="R7" s="131"/>
      <c r="S7" s="131"/>
      <c r="T7" s="131"/>
      <c r="U7" s="131"/>
      <c r="V7" s="131"/>
      <c r="W7" s="103"/>
      <c r="X7" s="103"/>
      <c r="Y7" s="103"/>
      <c r="Z7" s="359"/>
      <c r="AA7" s="360"/>
      <c r="AB7" s="360"/>
      <c r="AC7" s="360"/>
      <c r="AD7" s="500"/>
      <c r="AE7" s="504" t="s">
        <v>4</v>
      </c>
      <c r="AF7" s="505"/>
      <c r="AG7" s="506"/>
      <c r="AH7" s="510" t="s">
        <v>5</v>
      </c>
      <c r="AI7" s="511"/>
      <c r="AJ7" s="512"/>
      <c r="AK7" s="21"/>
      <c r="AL7" s="21"/>
      <c r="AP7" s="21"/>
    </row>
    <row r="8" spans="1:42" ht="16.5" customHeight="1" x14ac:dyDescent="0.4">
      <c r="B8" s="436" t="s">
        <v>91</v>
      </c>
      <c r="C8" s="437"/>
      <c r="D8" s="437"/>
      <c r="E8" s="438"/>
      <c r="F8" s="436" t="s">
        <v>92</v>
      </c>
      <c r="G8" s="437"/>
      <c r="H8" s="437"/>
      <c r="I8" s="437"/>
      <c r="J8" s="437"/>
      <c r="K8" s="437"/>
      <c r="L8" s="437"/>
      <c r="M8" s="437"/>
      <c r="N8" s="438"/>
      <c r="O8" s="109"/>
      <c r="P8" s="109"/>
      <c r="Q8" s="130"/>
      <c r="R8" s="130"/>
      <c r="S8" s="130"/>
      <c r="T8" s="140" t="s">
        <v>110</v>
      </c>
      <c r="Z8" s="501"/>
      <c r="AA8" s="502"/>
      <c r="AB8" s="502"/>
      <c r="AC8" s="502"/>
      <c r="AD8" s="503"/>
      <c r="AE8" s="507"/>
      <c r="AF8" s="508"/>
      <c r="AG8" s="509"/>
      <c r="AH8" s="513"/>
      <c r="AI8" s="514"/>
      <c r="AJ8" s="515"/>
      <c r="AK8" s="21"/>
      <c r="AL8" s="21"/>
      <c r="AP8" s="21"/>
    </row>
    <row r="9" spans="1:42" ht="16.5" customHeight="1" x14ac:dyDescent="0.4">
      <c r="B9" s="418" t="s">
        <v>87</v>
      </c>
      <c r="C9" s="425" t="s">
        <v>15</v>
      </c>
      <c r="D9" s="428" t="s">
        <v>61</v>
      </c>
      <c r="E9" s="429"/>
      <c r="F9" s="125" t="s">
        <v>99</v>
      </c>
      <c r="G9" s="125" t="s">
        <v>15</v>
      </c>
      <c r="H9" s="126" t="s">
        <v>93</v>
      </c>
      <c r="I9" s="126"/>
      <c r="J9" s="126"/>
      <c r="K9" s="126"/>
      <c r="L9" s="126"/>
      <c r="M9" s="126"/>
      <c r="N9" s="127"/>
      <c r="O9" s="130"/>
      <c r="P9" s="130"/>
      <c r="Q9" s="130"/>
      <c r="R9" s="130"/>
      <c r="S9" s="130"/>
      <c r="T9" s="471"/>
      <c r="U9" s="471"/>
      <c r="V9" s="448" t="s">
        <v>4</v>
      </c>
      <c r="W9" s="448"/>
      <c r="X9" s="444" t="s">
        <v>5</v>
      </c>
      <c r="Y9" s="445"/>
      <c r="Z9" s="483" t="s">
        <v>108</v>
      </c>
      <c r="AA9" s="484"/>
      <c r="AB9" s="484"/>
      <c r="AC9" s="484"/>
      <c r="AD9" s="485"/>
      <c r="AE9" s="451" t="str">
        <f>IF(AE21&gt;=0,IF(COUNTIF(AG20:AG135,"休暇不足")&gt;=1,"休暇不足","クリア"),0)</f>
        <v>クリア</v>
      </c>
      <c r="AF9" s="452"/>
      <c r="AG9" s="453"/>
      <c r="AH9" s="463" t="str">
        <f>IF(AH21&gt;=0,IF(COUNTIF(AJ20:AJ135,"未達成")&gt;=1,"未達成","達成"),0)</f>
        <v>達成</v>
      </c>
      <c r="AI9" s="463"/>
      <c r="AJ9" s="464"/>
      <c r="AK9" s="21"/>
      <c r="AL9" s="21"/>
      <c r="AP9" s="21"/>
    </row>
    <row r="10" spans="1:42" ht="16.5" customHeight="1" x14ac:dyDescent="0.4">
      <c r="B10" s="419"/>
      <c r="C10" s="426"/>
      <c r="D10" s="430"/>
      <c r="E10" s="431"/>
      <c r="F10" s="125" t="s">
        <v>88</v>
      </c>
      <c r="G10" s="125" t="s">
        <v>15</v>
      </c>
      <c r="H10" s="126" t="s">
        <v>94</v>
      </c>
      <c r="I10" s="126"/>
      <c r="J10" s="126"/>
      <c r="K10" s="126"/>
      <c r="L10" s="126"/>
      <c r="M10" s="126"/>
      <c r="N10" s="127"/>
      <c r="T10" s="471" t="s">
        <v>11</v>
      </c>
      <c r="U10" s="471"/>
      <c r="V10" s="448">
        <f>AE20+AE26+AE32+AE38+AE44+AE50+AE56+AE62+AE68+AE74+AE80+AE86+AE92+AE98+AE104+AE110+AE116+AE122+AE128+AE134</f>
        <v>0</v>
      </c>
      <c r="W10" s="448"/>
      <c r="X10" s="444">
        <f>AH20+AH26+AH32+AH38+AH44+AH50+AH56+AH62+AH68+AH74+AH80+AH86+AH92+AH98+AH104+AH110+AH116+AH122+AH128+AH134</f>
        <v>0</v>
      </c>
      <c r="Y10" s="445"/>
      <c r="Z10" s="489"/>
      <c r="AA10" s="490"/>
      <c r="AB10" s="490"/>
      <c r="AC10" s="490"/>
      <c r="AD10" s="491"/>
      <c r="AE10" s="454"/>
      <c r="AF10" s="455"/>
      <c r="AG10" s="456"/>
      <c r="AH10" s="465"/>
      <c r="AI10" s="465"/>
      <c r="AJ10" s="466"/>
      <c r="AK10" s="21"/>
      <c r="AL10" s="21"/>
      <c r="AP10" s="21"/>
    </row>
    <row r="11" spans="1:42" ht="16.5" customHeight="1" x14ac:dyDescent="0.3">
      <c r="B11" s="419" t="s">
        <v>19</v>
      </c>
      <c r="C11" s="426" t="s">
        <v>15</v>
      </c>
      <c r="D11" s="430" t="s">
        <v>19</v>
      </c>
      <c r="E11" s="431"/>
      <c r="F11" s="434" t="s">
        <v>89</v>
      </c>
      <c r="G11" s="426" t="s">
        <v>15</v>
      </c>
      <c r="H11" s="141" t="s">
        <v>95</v>
      </c>
      <c r="I11" s="126"/>
      <c r="J11" s="126"/>
      <c r="K11" s="126"/>
      <c r="L11" s="126"/>
      <c r="M11" s="126"/>
      <c r="N11" s="127"/>
      <c r="T11" s="471" t="s">
        <v>46</v>
      </c>
      <c r="U11" s="471"/>
      <c r="V11" s="448">
        <f>AF20+AF26+AF32+AF38+AF44+AF50+AF56+AF62+AF68+AF74+AF80+AF86+AF92+AF98+AF104+AF110+AF116+AF122+AF128+AF134</f>
        <v>0</v>
      </c>
      <c r="W11" s="448"/>
      <c r="X11" s="444">
        <f>AI20+AI26+AI32+AI38+AI44+AI50+AI56+AI62+AI68+AI74+AI80+AI86+AI92+AI98+AI104+AI110+AI116+AI122+AI128+AI134</f>
        <v>0</v>
      </c>
      <c r="Y11" s="445"/>
      <c r="Z11" s="483" t="s">
        <v>111</v>
      </c>
      <c r="AA11" s="484"/>
      <c r="AB11" s="484"/>
      <c r="AC11" s="484"/>
      <c r="AD11" s="485"/>
      <c r="AE11" s="457" t="str">
        <f>IF(V12&gt;=0.285,"クリア","休暇不足")</f>
        <v>休暇不足</v>
      </c>
      <c r="AF11" s="458"/>
      <c r="AG11" s="459"/>
      <c r="AH11" s="467" t="str">
        <f>IF(X12&gt;=0.285,"達成","未達成")</f>
        <v>未達成</v>
      </c>
      <c r="AI11" s="467"/>
      <c r="AJ11" s="468"/>
      <c r="AL11" s="21"/>
      <c r="AM11" s="83" t="str">
        <f>IFERROR(VLOOKUP(G4,DAY!$A$2:$E$1096,4,0),0)</f>
        <v>月</v>
      </c>
    </row>
    <row r="12" spans="1:42" ht="16.5" customHeight="1" thickBot="1" x14ac:dyDescent="0.45">
      <c r="A12" s="62"/>
      <c r="B12" s="424"/>
      <c r="C12" s="427"/>
      <c r="D12" s="432"/>
      <c r="E12" s="433"/>
      <c r="F12" s="435"/>
      <c r="G12" s="427"/>
      <c r="H12" s="142" t="s">
        <v>96</v>
      </c>
      <c r="I12" s="128"/>
      <c r="J12" s="128"/>
      <c r="K12" s="128"/>
      <c r="L12" s="128"/>
      <c r="M12" s="128"/>
      <c r="N12" s="129"/>
      <c r="O12" s="24"/>
      <c r="P12" s="24"/>
      <c r="Q12" s="24"/>
      <c r="T12" s="471" t="s">
        <v>47</v>
      </c>
      <c r="U12" s="471"/>
      <c r="V12" s="447">
        <f>IFERROR(ROUND(V11/V10,4),0)</f>
        <v>0</v>
      </c>
      <c r="W12" s="447"/>
      <c r="X12" s="449">
        <f>IFERROR(ROUND(X11/X10,4),0)</f>
        <v>0</v>
      </c>
      <c r="Y12" s="450"/>
      <c r="Z12" s="486"/>
      <c r="AA12" s="487"/>
      <c r="AB12" s="487"/>
      <c r="AC12" s="487"/>
      <c r="AD12" s="488"/>
      <c r="AE12" s="460"/>
      <c r="AF12" s="461"/>
      <c r="AG12" s="462"/>
      <c r="AH12" s="469"/>
      <c r="AI12" s="469"/>
      <c r="AJ12" s="470"/>
    </row>
    <row r="13" spans="1:42" ht="18.75" customHeight="1" thickBot="1" x14ac:dyDescent="0.45">
      <c r="A13" s="138"/>
      <c r="B13" s="134"/>
      <c r="C13" s="135"/>
      <c r="D13" s="135"/>
      <c r="E13" s="134"/>
      <c r="F13" s="134"/>
      <c r="G13" s="136"/>
      <c r="H13" s="135"/>
      <c r="I13" s="135"/>
      <c r="J13" s="135"/>
      <c r="K13" s="135"/>
      <c r="L13" s="135"/>
      <c r="M13" s="135"/>
      <c r="N13" s="24"/>
      <c r="O13" s="24"/>
      <c r="P13" s="24"/>
      <c r="Q13" s="24"/>
      <c r="R13" s="24"/>
      <c r="S13" s="24"/>
      <c r="T13" s="24"/>
      <c r="U13" s="24"/>
      <c r="V13" s="24"/>
      <c r="W13" s="139"/>
      <c r="X13" s="139"/>
      <c r="Y13" s="139"/>
      <c r="Z13" s="139"/>
      <c r="AA13" s="139"/>
      <c r="AB13" s="139"/>
      <c r="AC13" s="139"/>
      <c r="AD13" s="139"/>
      <c r="AE13" s="139"/>
      <c r="AF13" s="139"/>
      <c r="AG13" s="139"/>
      <c r="AH13" s="139"/>
      <c r="AI13" s="139"/>
      <c r="AJ13" s="139"/>
    </row>
    <row r="14" spans="1:42" ht="29.25" customHeight="1" x14ac:dyDescent="0.4">
      <c r="A14" s="359"/>
      <c r="B14" s="360"/>
      <c r="C14" s="357" t="s">
        <v>7</v>
      </c>
      <c r="D14" s="357"/>
      <c r="E14" s="357"/>
      <c r="F14" s="357"/>
      <c r="G14" s="357"/>
      <c r="H14" s="357"/>
      <c r="I14" s="357"/>
      <c r="J14" s="357" t="s">
        <v>8</v>
      </c>
      <c r="K14" s="357"/>
      <c r="L14" s="357"/>
      <c r="M14" s="357"/>
      <c r="N14" s="357"/>
      <c r="O14" s="357"/>
      <c r="P14" s="357"/>
      <c r="Q14" s="357" t="s">
        <v>9</v>
      </c>
      <c r="R14" s="357"/>
      <c r="S14" s="357"/>
      <c r="T14" s="357"/>
      <c r="U14" s="357"/>
      <c r="V14" s="357"/>
      <c r="W14" s="357"/>
      <c r="X14" s="357" t="s">
        <v>10</v>
      </c>
      <c r="Y14" s="357"/>
      <c r="Z14" s="357"/>
      <c r="AA14" s="357"/>
      <c r="AB14" s="357"/>
      <c r="AC14" s="357"/>
      <c r="AD14" s="358"/>
      <c r="AE14" s="472" t="s">
        <v>4</v>
      </c>
      <c r="AF14" s="341"/>
      <c r="AG14" s="342"/>
      <c r="AH14" s="346" t="s">
        <v>5</v>
      </c>
      <c r="AI14" s="347"/>
      <c r="AJ14" s="348"/>
    </row>
    <row r="15" spans="1:42" ht="29.25" customHeight="1" thickBot="1" x14ac:dyDescent="0.45">
      <c r="A15" s="361"/>
      <c r="B15" s="362"/>
      <c r="C15" s="119">
        <v>1</v>
      </c>
      <c r="D15" s="119">
        <v>2</v>
      </c>
      <c r="E15" s="119">
        <v>3</v>
      </c>
      <c r="F15" s="119">
        <v>4</v>
      </c>
      <c r="G15" s="119">
        <v>5</v>
      </c>
      <c r="H15" s="119">
        <v>6</v>
      </c>
      <c r="I15" s="119">
        <v>7</v>
      </c>
      <c r="J15" s="119">
        <v>8</v>
      </c>
      <c r="K15" s="119">
        <v>9</v>
      </c>
      <c r="L15" s="119">
        <v>10</v>
      </c>
      <c r="M15" s="119">
        <v>11</v>
      </c>
      <c r="N15" s="119">
        <v>12</v>
      </c>
      <c r="O15" s="119">
        <v>13</v>
      </c>
      <c r="P15" s="119">
        <v>14</v>
      </c>
      <c r="Q15" s="119">
        <v>15</v>
      </c>
      <c r="R15" s="119">
        <v>16</v>
      </c>
      <c r="S15" s="119">
        <v>17</v>
      </c>
      <c r="T15" s="119">
        <v>18</v>
      </c>
      <c r="U15" s="119">
        <v>19</v>
      </c>
      <c r="V15" s="119">
        <v>20</v>
      </c>
      <c r="W15" s="119">
        <v>21</v>
      </c>
      <c r="X15" s="119">
        <v>22</v>
      </c>
      <c r="Y15" s="119">
        <v>23</v>
      </c>
      <c r="Z15" s="119">
        <v>24</v>
      </c>
      <c r="AA15" s="119">
        <v>25</v>
      </c>
      <c r="AB15" s="119">
        <v>26</v>
      </c>
      <c r="AC15" s="119">
        <v>27</v>
      </c>
      <c r="AD15" s="28">
        <v>28</v>
      </c>
      <c r="AE15" s="343"/>
      <c r="AF15" s="344"/>
      <c r="AG15" s="345"/>
      <c r="AH15" s="349"/>
      <c r="AI15" s="350"/>
      <c r="AJ15" s="351"/>
      <c r="AM15" s="328">
        <f>Q4+1</f>
        <v>45444</v>
      </c>
      <c r="AN15" s="329"/>
      <c r="AO15" s="25"/>
      <c r="AP15" s="26"/>
    </row>
    <row r="16" spans="1:42" ht="27.75" customHeight="1" thickBot="1" x14ac:dyDescent="0.45">
      <c r="A16" s="337" t="s">
        <v>62</v>
      </c>
      <c r="B16" s="32" t="s">
        <v>0</v>
      </c>
      <c r="C16" s="32">
        <f>IFERROR(VLOOKUP(C160,DAY!$A$2:$E$3000,2,0),0)</f>
        <v>4</v>
      </c>
      <c r="D16" s="32">
        <f>IFERROR(VLOOKUP(D160,DAY!$A$2:$E$3000,2,0),0)</f>
        <v>4</v>
      </c>
      <c r="E16" s="32">
        <f>IFERROR(VLOOKUP(E160,DAY!$A$2:$E$3000,2,0),0)</f>
        <v>4</v>
      </c>
      <c r="F16" s="32">
        <f>IFERROR(VLOOKUP(F160,DAY!$A$2:$E$3000,2,0),0)</f>
        <v>4</v>
      </c>
      <c r="G16" s="32">
        <f>IFERROR(VLOOKUP(G160,DAY!$A$2:$E$3000,2,0),0)</f>
        <v>4</v>
      </c>
      <c r="H16" s="32">
        <f>IFERROR(VLOOKUP(H160,DAY!$A$2:$E$3000,2,0),0)</f>
        <v>4</v>
      </c>
      <c r="I16" s="32">
        <f>IFERROR(VLOOKUP(I160,DAY!$A$2:$E$3000,2,0),0)</f>
        <v>4</v>
      </c>
      <c r="J16" s="32">
        <f>IFERROR(VLOOKUP(J160,DAY!$A$2:$E$3000,2,0),0)</f>
        <v>4</v>
      </c>
      <c r="K16" s="32">
        <f>IFERROR(VLOOKUP(K160,DAY!$A$2:$E$3000,2,0),0)</f>
        <v>4</v>
      </c>
      <c r="L16" s="32">
        <f>IFERROR(VLOOKUP(L160,DAY!$A$2:$E$3000,2,0),0)</f>
        <v>4</v>
      </c>
      <c r="M16" s="32">
        <f>IFERROR(VLOOKUP(M160,DAY!$A$2:$E$3000,2,0),0)</f>
        <v>4</v>
      </c>
      <c r="N16" s="32">
        <f>IFERROR(VLOOKUP(N160,DAY!$A$2:$E$3000,2,0),0)</f>
        <v>4</v>
      </c>
      <c r="O16" s="32">
        <f>IFERROR(VLOOKUP(O160,DAY!$A$2:$E$3000,2,0),0)</f>
        <v>4</v>
      </c>
      <c r="P16" s="32">
        <f>IFERROR(VLOOKUP(P160,DAY!$A$2:$E$3000,2,0),0)</f>
        <v>4</v>
      </c>
      <c r="Q16" s="32">
        <f>IFERROR(VLOOKUP(Q160,DAY!$A$2:$E$3000,2,0),0)</f>
        <v>4</v>
      </c>
      <c r="R16" s="32">
        <f>IFERROR(VLOOKUP(R160,DAY!$A$2:$E$3000,2,0),0)</f>
        <v>4</v>
      </c>
      <c r="S16" s="32">
        <f>IFERROR(VLOOKUP(S160,DAY!$A$2:$E$3000,2,0),0)</f>
        <v>4</v>
      </c>
      <c r="T16" s="32">
        <f>IFERROR(VLOOKUP(T160,DAY!$A$2:$E$3000,2,0),0)</f>
        <v>4</v>
      </c>
      <c r="U16" s="32">
        <f>IFERROR(VLOOKUP(U160,DAY!$A$2:$E$3000,2,0),0)</f>
        <v>4</v>
      </c>
      <c r="V16" s="32">
        <f>IFERROR(VLOOKUP(V160,DAY!$A$2:$E$3000,2,0),0)</f>
        <v>4</v>
      </c>
      <c r="W16" s="32">
        <f>IFERROR(VLOOKUP(W160,DAY!$A$2:$E$3000,2,0),0)</f>
        <v>4</v>
      </c>
      <c r="X16" s="32">
        <f>IFERROR(VLOOKUP(X160,DAY!$A$2:$E$3000,2,0),0)</f>
        <v>4</v>
      </c>
      <c r="Y16" s="32">
        <f>IFERROR(VLOOKUP(Y160,DAY!$A$2:$E$3000,2,0),0)</f>
        <v>4</v>
      </c>
      <c r="Z16" s="32">
        <f>IFERROR(VLOOKUP(Z160,DAY!$A$2:$E$3000,2,0),0)</f>
        <v>4</v>
      </c>
      <c r="AA16" s="32">
        <f>IFERROR(VLOOKUP(AA160,DAY!$A$2:$E$3000,2,0),0)</f>
        <v>4</v>
      </c>
      <c r="AB16" s="32">
        <f>IFERROR(VLOOKUP(AB160,DAY!$A$2:$E$3000,2,0),0)</f>
        <v>4</v>
      </c>
      <c r="AC16" s="32">
        <f>IFERROR(VLOOKUP(AC160,DAY!$A$2:$E$3000,2,0),0)</f>
        <v>4</v>
      </c>
      <c r="AD16" s="32">
        <f>IFERROR(VLOOKUP(AD160,DAY!$A$2:$E$3000,2,0),0)</f>
        <v>4</v>
      </c>
      <c r="AE16" s="481" t="s">
        <v>11</v>
      </c>
      <c r="AF16" s="482" t="s">
        <v>12</v>
      </c>
      <c r="AG16" s="352" t="s">
        <v>84</v>
      </c>
      <c r="AH16" s="481" t="s">
        <v>11</v>
      </c>
      <c r="AI16" s="482" t="s">
        <v>13</v>
      </c>
      <c r="AJ16" s="352" t="s">
        <v>84</v>
      </c>
    </row>
    <row r="17" spans="1:52" ht="27.75" customHeight="1" x14ac:dyDescent="0.4">
      <c r="A17" s="334"/>
      <c r="B17" s="35" t="s">
        <v>1</v>
      </c>
      <c r="C17" s="35">
        <f>IFERROR(VLOOKUP(C160,DAY!$A$2:$E$3000,3,0),0)</f>
        <v>1</v>
      </c>
      <c r="D17" s="35">
        <f>IFERROR(VLOOKUP(D160,DAY!$A$2:$E$3000,3,0),0)</f>
        <v>2</v>
      </c>
      <c r="E17" s="35">
        <f>IFERROR(VLOOKUP(E160,DAY!$A$2:$E$3000,3,0),0)</f>
        <v>3</v>
      </c>
      <c r="F17" s="35">
        <f>IFERROR(VLOOKUP(F160,DAY!$A$2:$E$3000,3,0),0)</f>
        <v>4</v>
      </c>
      <c r="G17" s="35">
        <f>IFERROR(VLOOKUP(G160,DAY!$A$2:$E$3000,3,0),0)</f>
        <v>5</v>
      </c>
      <c r="H17" s="35">
        <f>IFERROR(VLOOKUP(H160,DAY!$A$2:$E$3000,3,0),0)</f>
        <v>6</v>
      </c>
      <c r="I17" s="35">
        <f>IFERROR(VLOOKUP(I160,DAY!$A$2:$E$3000,3,0),0)</f>
        <v>7</v>
      </c>
      <c r="J17" s="35">
        <f>IFERROR(VLOOKUP(J160,DAY!$A$2:$E$3000,3,0),0)</f>
        <v>8</v>
      </c>
      <c r="K17" s="35">
        <f>IFERROR(VLOOKUP(K160,DAY!$A$2:$E$3000,3,0),0)</f>
        <v>9</v>
      </c>
      <c r="L17" s="35">
        <f>IFERROR(VLOOKUP(L160,DAY!$A$2:$E$3000,3,0),0)</f>
        <v>10</v>
      </c>
      <c r="M17" s="35">
        <f>IFERROR(VLOOKUP(M160,DAY!$A$2:$E$3000,3,0),0)</f>
        <v>11</v>
      </c>
      <c r="N17" s="35">
        <f>IFERROR(VLOOKUP(N160,DAY!$A$2:$E$3000,3,0),0)</f>
        <v>12</v>
      </c>
      <c r="O17" s="35">
        <f>IFERROR(VLOOKUP(O160,DAY!$A$2:$E$3000,3,0),0)</f>
        <v>13</v>
      </c>
      <c r="P17" s="35">
        <f>IFERROR(VLOOKUP(P160,DAY!$A$2:$E$3000,3,0),0)</f>
        <v>14</v>
      </c>
      <c r="Q17" s="35">
        <f>IFERROR(VLOOKUP(Q160,DAY!$A$2:$E$3000,3,0),0)</f>
        <v>15</v>
      </c>
      <c r="R17" s="35">
        <f>IFERROR(VLOOKUP(R160,DAY!$A$2:$E$3000,3,0),0)</f>
        <v>16</v>
      </c>
      <c r="S17" s="35">
        <f>IFERROR(VLOOKUP(S160,DAY!$A$2:$E$3000,3,0),0)</f>
        <v>17</v>
      </c>
      <c r="T17" s="35">
        <f>IFERROR(VLOOKUP(T160,DAY!$A$2:$E$3000,3,0),0)</f>
        <v>18</v>
      </c>
      <c r="U17" s="35">
        <f>IFERROR(VLOOKUP(U160,DAY!$A$2:$E$3000,3,0),0)</f>
        <v>19</v>
      </c>
      <c r="V17" s="35">
        <f>IFERROR(VLOOKUP(V160,DAY!$A$2:$E$3000,3,0),0)</f>
        <v>20</v>
      </c>
      <c r="W17" s="35">
        <f>IFERROR(VLOOKUP(W160,DAY!$A$2:$E$3000,3,0),0)</f>
        <v>21</v>
      </c>
      <c r="X17" s="35">
        <f>IFERROR(VLOOKUP(X160,DAY!$A$2:$E$3000,3,0),0)</f>
        <v>22</v>
      </c>
      <c r="Y17" s="35">
        <f>IFERROR(VLOOKUP(Y160,DAY!$A$2:$E$3000,3,0),0)</f>
        <v>23</v>
      </c>
      <c r="Z17" s="35">
        <f>IFERROR(VLOOKUP(Z160,DAY!$A$2:$E$3000,3,0),0)</f>
        <v>24</v>
      </c>
      <c r="AA17" s="35">
        <f>IFERROR(VLOOKUP(AA160,DAY!$A$2:$E$3000,3,0),0)</f>
        <v>25</v>
      </c>
      <c r="AB17" s="35">
        <f>IFERROR(VLOOKUP(AB160,DAY!$A$2:$E$3000,3,0),0)</f>
        <v>26</v>
      </c>
      <c r="AC17" s="35">
        <f>IFERROR(VLOOKUP(AC160,DAY!$A$2:$E$3000,3,0),0)</f>
        <v>27</v>
      </c>
      <c r="AD17" s="35">
        <f>IFERROR(VLOOKUP(AD160,DAY!$A$2:$E$3000,3,0),0)</f>
        <v>28</v>
      </c>
      <c r="AE17" s="478"/>
      <c r="AF17" s="480"/>
      <c r="AG17" s="352"/>
      <c r="AH17" s="478"/>
      <c r="AI17" s="480"/>
      <c r="AJ17" s="352"/>
      <c r="AM17" s="33"/>
      <c r="AN17" s="33"/>
      <c r="AQ17" s="118">
        <f>IFERROR(VLOOKUP(AQ161,DAY!$A$2:$E$744,2,0),0)</f>
        <v>0</v>
      </c>
    </row>
    <row r="18" spans="1:52" s="31" customFormat="1" ht="27.75" customHeight="1" x14ac:dyDescent="0.4">
      <c r="A18" s="334"/>
      <c r="B18" s="38" t="s">
        <v>2</v>
      </c>
      <c r="C18" s="38" t="str">
        <f>IFERROR(VLOOKUP(C160,DAY!$A$2:$E$3000,4,0),0)</f>
        <v>月</v>
      </c>
      <c r="D18" s="38" t="str">
        <f>IFERROR(VLOOKUP(D160,DAY!$A$2:$E$3000,4,0),0)</f>
        <v>火</v>
      </c>
      <c r="E18" s="38" t="str">
        <f>IFERROR(VLOOKUP(E160,DAY!$A$2:$E$3000,4,0),0)</f>
        <v>水</v>
      </c>
      <c r="F18" s="38" t="str">
        <f>IFERROR(VLOOKUP(F160,DAY!$A$2:$E$3000,4,0),0)</f>
        <v>木</v>
      </c>
      <c r="G18" s="38" t="str">
        <f>IFERROR(VLOOKUP(G160,DAY!$A$2:$E$3000,4,0),0)</f>
        <v>金</v>
      </c>
      <c r="H18" s="38" t="str">
        <f>IFERROR(VLOOKUP(H160,DAY!$A$2:$E$3000,4,0),0)</f>
        <v>土</v>
      </c>
      <c r="I18" s="38" t="str">
        <f>IFERROR(VLOOKUP(I160,DAY!$A$2:$E$3000,4,0),0)</f>
        <v>日</v>
      </c>
      <c r="J18" s="38" t="str">
        <f>IFERROR(VLOOKUP(J160,DAY!$A$2:$E$3000,4,0),0)</f>
        <v>月</v>
      </c>
      <c r="K18" s="38" t="str">
        <f>IFERROR(VLOOKUP(K160,DAY!$A$2:$E$3000,4,0),0)</f>
        <v>火</v>
      </c>
      <c r="L18" s="38" t="str">
        <f>IFERROR(VLOOKUP(L160,DAY!$A$2:$E$3000,4,0),0)</f>
        <v>水</v>
      </c>
      <c r="M18" s="38" t="str">
        <f>IFERROR(VLOOKUP(M160,DAY!$A$2:$E$3000,4,0),0)</f>
        <v>木</v>
      </c>
      <c r="N18" s="38" t="str">
        <f>IFERROR(VLOOKUP(N160,DAY!$A$2:$E$3000,4,0),0)</f>
        <v>金</v>
      </c>
      <c r="O18" s="38" t="str">
        <f>IFERROR(VLOOKUP(O160,DAY!$A$2:$E$3000,4,0),0)</f>
        <v>土</v>
      </c>
      <c r="P18" s="38" t="str">
        <f>IFERROR(VLOOKUP(P160,DAY!$A$2:$E$3000,4,0),0)</f>
        <v>日</v>
      </c>
      <c r="Q18" s="38" t="str">
        <f>IFERROR(VLOOKUP(Q160,DAY!$A$2:$E$3000,4,0),0)</f>
        <v>月</v>
      </c>
      <c r="R18" s="38" t="str">
        <f>IFERROR(VLOOKUP(R160,DAY!$A$2:$E$3000,4,0),0)</f>
        <v>火</v>
      </c>
      <c r="S18" s="38" t="str">
        <f>IFERROR(VLOOKUP(S160,DAY!$A$2:$E$3000,4,0),0)</f>
        <v>水</v>
      </c>
      <c r="T18" s="38" t="str">
        <f>IFERROR(VLOOKUP(T160,DAY!$A$2:$E$3000,4,0),0)</f>
        <v>木</v>
      </c>
      <c r="U18" s="38" t="str">
        <f>IFERROR(VLOOKUP(U160,DAY!$A$2:$E$3000,4,0),0)</f>
        <v>金</v>
      </c>
      <c r="V18" s="38" t="str">
        <f>IFERROR(VLOOKUP(V160,DAY!$A$2:$E$3000,4,0),0)</f>
        <v>土</v>
      </c>
      <c r="W18" s="38" t="str">
        <f>IFERROR(VLOOKUP(W160,DAY!$A$2:$E$3000,4,0),0)</f>
        <v>日</v>
      </c>
      <c r="X18" s="38" t="str">
        <f>IFERROR(VLOOKUP(X160,DAY!$A$2:$E$3000,4,0),0)</f>
        <v>月</v>
      </c>
      <c r="Y18" s="38" t="str">
        <f>IFERROR(VLOOKUP(Y160,DAY!$A$2:$E$3000,4,0),0)</f>
        <v>火</v>
      </c>
      <c r="Z18" s="38" t="str">
        <f>IFERROR(VLOOKUP(Z160,DAY!$A$2:$E$3000,4,0),0)</f>
        <v>水</v>
      </c>
      <c r="AA18" s="38" t="str">
        <f>IFERROR(VLOOKUP(AA160,DAY!$A$2:$E$3000,4,0),0)</f>
        <v>木</v>
      </c>
      <c r="AB18" s="38" t="str">
        <f>IFERROR(VLOOKUP(AB160,DAY!$A$2:$E$3000,4,0),0)</f>
        <v>金</v>
      </c>
      <c r="AC18" s="38" t="str">
        <f>IFERROR(VLOOKUP(AC160,DAY!$A$2:$E$3000,4,0),0)</f>
        <v>土</v>
      </c>
      <c r="AD18" s="38" t="str">
        <f>IFERROR(VLOOKUP(AD160,DAY!$A$2:$E$3000,4,0),0)</f>
        <v>日</v>
      </c>
      <c r="AE18" s="478"/>
      <c r="AF18" s="480"/>
      <c r="AG18" s="352"/>
      <c r="AH18" s="478"/>
      <c r="AI18" s="480"/>
      <c r="AJ18" s="352"/>
      <c r="AK18" s="29"/>
      <c r="AL18" s="20"/>
      <c r="AM18" s="33"/>
      <c r="AN18" s="33"/>
      <c r="AO18" s="20"/>
      <c r="AP18" s="20"/>
      <c r="AQ18" s="37">
        <f>IFERROR(VLOOKUP(AQ161,DAY!$A$2:$E$744,3,0),0)</f>
        <v>0</v>
      </c>
      <c r="AR18" s="21"/>
      <c r="AS18" s="21"/>
      <c r="AT18" s="21"/>
      <c r="AU18" s="21"/>
      <c r="AV18" s="21"/>
      <c r="AW18" s="21"/>
      <c r="AX18" s="21"/>
      <c r="AY18" s="21"/>
      <c r="AZ18" s="21"/>
    </row>
    <row r="19" spans="1:52" ht="88.5" customHeight="1" x14ac:dyDescent="0.4">
      <c r="A19" s="334"/>
      <c r="B19" s="39" t="s">
        <v>3</v>
      </c>
      <c r="C19" s="39" t="str">
        <f>IFERROR(VLOOKUP(C160,DAY!$A$2:$E$3000,5,0),0)</f>
        <v/>
      </c>
      <c r="D19" s="39" t="str">
        <f>IFERROR(VLOOKUP(D160,DAY!$A$2:$E$3000,5,0),0)</f>
        <v/>
      </c>
      <c r="E19" s="39" t="str">
        <f>IFERROR(VLOOKUP(E160,DAY!$A$2:$E$3000,5,0),0)</f>
        <v/>
      </c>
      <c r="F19" s="39" t="str">
        <f>IFERROR(VLOOKUP(F160,DAY!$A$2:$E$3000,5,0),0)</f>
        <v/>
      </c>
      <c r="G19" s="39" t="str">
        <f>IFERROR(VLOOKUP(G160,DAY!$A$2:$E$3000,5,0),0)</f>
        <v/>
      </c>
      <c r="H19" s="39" t="str">
        <f>IFERROR(VLOOKUP(H160,DAY!$A$2:$E$3000,5,0),0)</f>
        <v/>
      </c>
      <c r="I19" s="39" t="str">
        <f>IFERROR(VLOOKUP(I160,DAY!$A$2:$E$3000,5,0),0)</f>
        <v/>
      </c>
      <c r="J19" s="39" t="str">
        <f>IFERROR(VLOOKUP(J160,DAY!$A$2:$E$3000,5,0),0)</f>
        <v/>
      </c>
      <c r="K19" s="39" t="str">
        <f>IFERROR(VLOOKUP(K160,DAY!$A$2:$E$3000,5,0),0)</f>
        <v/>
      </c>
      <c r="L19" s="39" t="str">
        <f>IFERROR(VLOOKUP(L160,DAY!$A$2:$E$3000,5,0),0)</f>
        <v/>
      </c>
      <c r="M19" s="39" t="str">
        <f>IFERROR(VLOOKUP(M160,DAY!$A$2:$E$3000,5,0),0)</f>
        <v/>
      </c>
      <c r="N19" s="39" t="str">
        <f>IFERROR(VLOOKUP(N160,DAY!$A$2:$E$3000,5,0),0)</f>
        <v/>
      </c>
      <c r="O19" s="39" t="str">
        <f>IFERROR(VLOOKUP(O160,DAY!$A$2:$E$3000,5,0),0)</f>
        <v/>
      </c>
      <c r="P19" s="39" t="str">
        <f>IFERROR(VLOOKUP(P160,DAY!$A$2:$E$3000,5,0),0)</f>
        <v/>
      </c>
      <c r="Q19" s="39" t="str">
        <f>IFERROR(VLOOKUP(Q160,DAY!$A$2:$E$3000,5,0),0)</f>
        <v/>
      </c>
      <c r="R19" s="39" t="str">
        <f>IFERROR(VLOOKUP(R160,DAY!$A$2:$E$3000,5,0),0)</f>
        <v/>
      </c>
      <c r="S19" s="39" t="str">
        <f>IFERROR(VLOOKUP(S160,DAY!$A$2:$E$3000,5,0),0)</f>
        <v/>
      </c>
      <c r="T19" s="39" t="str">
        <f>IFERROR(VLOOKUP(T160,DAY!$A$2:$E$3000,5,0),0)</f>
        <v/>
      </c>
      <c r="U19" s="39" t="str">
        <f>IFERROR(VLOOKUP(U160,DAY!$A$2:$E$3000,5,0),0)</f>
        <v/>
      </c>
      <c r="V19" s="39" t="str">
        <f>IFERROR(VLOOKUP(V160,DAY!$A$2:$E$3000,5,0),0)</f>
        <v/>
      </c>
      <c r="W19" s="39" t="str">
        <f>IFERROR(VLOOKUP(W160,DAY!$A$2:$E$3000,5,0),0)</f>
        <v/>
      </c>
      <c r="X19" s="39" t="str">
        <f>IFERROR(VLOOKUP(X160,DAY!$A$2:$E$3000,5,0),0)</f>
        <v/>
      </c>
      <c r="Y19" s="39" t="str">
        <f>IFERROR(VLOOKUP(Y160,DAY!$A$2:$E$3000,5,0),0)</f>
        <v/>
      </c>
      <c r="Z19" s="39" t="str">
        <f>IFERROR(VLOOKUP(Z160,DAY!$A$2:$E$3000,5,0),0)</f>
        <v/>
      </c>
      <c r="AA19" s="39" t="str">
        <f>IFERROR(VLOOKUP(AA160,DAY!$A$2:$E$3000,5,0),0)</f>
        <v/>
      </c>
      <c r="AB19" s="39" t="str">
        <f>IFERROR(VLOOKUP(AB160,DAY!$A$2:$E$3000,5,0),0)</f>
        <v/>
      </c>
      <c r="AC19" s="39" t="str">
        <f>IFERROR(VLOOKUP(AC160,DAY!$A$2:$E$3000,5,0),0)</f>
        <v/>
      </c>
      <c r="AD19" s="39" t="str">
        <f>IFERROR(VLOOKUP(AD160,DAY!$A$2:$E$3000,5,0),0)</f>
        <v/>
      </c>
      <c r="AE19" s="478"/>
      <c r="AF19" s="480"/>
      <c r="AG19" s="353"/>
      <c r="AH19" s="478"/>
      <c r="AI19" s="480"/>
      <c r="AJ19" s="353"/>
      <c r="AM19" s="33"/>
      <c r="AN19" s="33"/>
      <c r="AQ19" s="37">
        <f>IFERROR(VLOOKUP(AQ161,DAY!$A$2:$E$744,4,0),0)</f>
        <v>0</v>
      </c>
    </row>
    <row r="20" spans="1:52" ht="27.75" customHeight="1" x14ac:dyDescent="0.4">
      <c r="A20" s="334"/>
      <c r="B20" s="120" t="s">
        <v>4</v>
      </c>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22">
        <f>IF(COUNT(C20:AD20)=0,+(COUNTIF(C20:AD20,"作業"))+(COUNTIF(C20:AD20,"休日")),"")</f>
        <v>0</v>
      </c>
      <c r="AF20" s="123">
        <f>IF(+COUNT(C20:AD20)=0,(COUNTIF(C20:AD20,"休日")),"")</f>
        <v>0</v>
      </c>
      <c r="AG20" s="473">
        <f>IFERROR(IF(COUNTA(C20:AD20)=0,0,IF(COUNTA(C20:AD20)&lt;28,$F$150,IF(AM21&gt;0.284,$F$148,$F$149))),0)</f>
        <v>0</v>
      </c>
      <c r="AH20" s="122">
        <f>IF(COUNT(C21:AD21)=0,+(COUNTIF(C21:AD21,"作業"))+(COUNTIF(C21:AD21,"休日")),"")</f>
        <v>0</v>
      </c>
      <c r="AI20" s="123">
        <f>IF(COUNT(C21:AD21)=0,(COUNTIF(C21:AD21,"休日")),"")</f>
        <v>0</v>
      </c>
      <c r="AJ20" s="473">
        <f>IFERROR(IF(COUNTA(C21:AD21)=0,0,IF(COUNTA(C21:AD21)&lt;28,$F$150,IF(AN21&gt;0.284,$F$146,$F$147))),0)</f>
        <v>0</v>
      </c>
      <c r="AL20" s="40"/>
      <c r="AM20" s="33"/>
      <c r="AN20" s="33"/>
      <c r="AO20" s="40"/>
      <c r="AP20" s="40"/>
      <c r="AQ20" s="39">
        <f>IFERROR(VLOOKUP(AQ161,DAY!$A$2:$E$744,5,0),0)</f>
        <v>0</v>
      </c>
      <c r="AR20" s="42"/>
      <c r="AS20" s="42"/>
      <c r="AT20" s="42"/>
      <c r="AU20" s="42"/>
      <c r="AV20" s="42"/>
      <c r="AW20" s="42"/>
      <c r="AX20" s="42"/>
      <c r="AY20" s="42"/>
      <c r="AZ20" s="42"/>
    </row>
    <row r="21" spans="1:52" ht="27.75" customHeight="1" thickBot="1" x14ac:dyDescent="0.45">
      <c r="A21" s="363"/>
      <c r="B21" s="121" t="s">
        <v>5</v>
      </c>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475">
        <f>IFERROR(AM21,0)</f>
        <v>0</v>
      </c>
      <c r="AF21" s="476"/>
      <c r="AG21" s="474"/>
      <c r="AH21" s="475">
        <f>IFERROR(AN21,0)</f>
        <v>0</v>
      </c>
      <c r="AI21" s="476"/>
      <c r="AJ21" s="474"/>
      <c r="AM21" s="46" t="e">
        <f>ROUND(AF20/AE20,3)</f>
        <v>#DIV/0!</v>
      </c>
      <c r="AN21" s="47" t="e">
        <f>ROUND(AI20/AH20,3)</f>
        <v>#DIV/0!</v>
      </c>
      <c r="AQ21" s="43">
        <f>IFERROR(VLOOKUP(AQ161,DAY!$A$2:$E$744,6,0),0)</f>
        <v>0</v>
      </c>
    </row>
    <row r="22" spans="1:52" s="42" customFormat="1" ht="27.75" customHeight="1" thickBot="1" x14ac:dyDescent="0.45">
      <c r="A22" s="337" t="s">
        <v>63</v>
      </c>
      <c r="B22" s="32" t="s">
        <v>0</v>
      </c>
      <c r="C22" s="32">
        <f>IFERROR(VLOOKUP(C161,DAY!$A$2:$E$3000,2,0),0)</f>
        <v>4</v>
      </c>
      <c r="D22" s="32">
        <f>IFERROR(VLOOKUP(D161,DAY!$A$2:$E$3000,2,0),0)</f>
        <v>4</v>
      </c>
      <c r="E22" s="32">
        <f>IFERROR(VLOOKUP(E161,DAY!$A$2:$E$3000,2,0),0)</f>
        <v>5</v>
      </c>
      <c r="F22" s="32">
        <f>IFERROR(VLOOKUP(F161,DAY!$A$2:$E$3000,2,0),0)</f>
        <v>5</v>
      </c>
      <c r="G22" s="32">
        <f>IFERROR(VLOOKUP(G161,DAY!$A$2:$E$3000,2,0),0)</f>
        <v>5</v>
      </c>
      <c r="H22" s="32">
        <f>IFERROR(VLOOKUP(H161,DAY!$A$2:$E$3000,2,0),0)</f>
        <v>5</v>
      </c>
      <c r="I22" s="32">
        <f>IFERROR(VLOOKUP(I161,DAY!$A$2:$E$3000,2,0),0)</f>
        <v>5</v>
      </c>
      <c r="J22" s="32">
        <f>IFERROR(VLOOKUP(J161,DAY!$A$2:$E$3000,2,0),0)</f>
        <v>5</v>
      </c>
      <c r="K22" s="32">
        <f>IFERROR(VLOOKUP(K161,DAY!$A$2:$E$3000,2,0),0)</f>
        <v>5</v>
      </c>
      <c r="L22" s="32">
        <f>IFERROR(VLOOKUP(L161,DAY!$A$2:$E$3000,2,0),0)</f>
        <v>5</v>
      </c>
      <c r="M22" s="32">
        <f>IFERROR(VLOOKUP(M161,DAY!$A$2:$E$3000,2,0),0)</f>
        <v>5</v>
      </c>
      <c r="N22" s="32">
        <f>IFERROR(VLOOKUP(N161,DAY!$A$2:$E$3000,2,0),0)</f>
        <v>5</v>
      </c>
      <c r="O22" s="32">
        <f>IFERROR(VLOOKUP(O161,DAY!$A$2:$E$3000,2,0),0)</f>
        <v>5</v>
      </c>
      <c r="P22" s="32">
        <f>IFERROR(VLOOKUP(P161,DAY!$A$2:$E$3000,2,0),0)</f>
        <v>5</v>
      </c>
      <c r="Q22" s="32">
        <f>IFERROR(VLOOKUP(Q161,DAY!$A$2:$E$3000,2,0),0)</f>
        <v>5</v>
      </c>
      <c r="R22" s="32">
        <f>IFERROR(VLOOKUP(R161,DAY!$A$2:$E$3000,2,0),0)</f>
        <v>5</v>
      </c>
      <c r="S22" s="32">
        <f>IFERROR(VLOOKUP(S161,DAY!$A$2:$E$3000,2,0),0)</f>
        <v>5</v>
      </c>
      <c r="T22" s="32">
        <f>IFERROR(VLOOKUP(T161,DAY!$A$2:$E$3000,2,0),0)</f>
        <v>5</v>
      </c>
      <c r="U22" s="32">
        <f>IFERROR(VLOOKUP(U161,DAY!$A$2:$E$3000,2,0),0)</f>
        <v>5</v>
      </c>
      <c r="V22" s="32">
        <f>IFERROR(VLOOKUP(V161,DAY!$A$2:$E$3000,2,0),0)</f>
        <v>5</v>
      </c>
      <c r="W22" s="32">
        <f>IFERROR(VLOOKUP(W161,DAY!$A$2:$E$3000,2,0),0)</f>
        <v>5</v>
      </c>
      <c r="X22" s="32">
        <f>IFERROR(VLOOKUP(X161,DAY!$A$2:$E$3000,2,0),0)</f>
        <v>5</v>
      </c>
      <c r="Y22" s="32">
        <f>IFERROR(VLOOKUP(Y161,DAY!$A$2:$E$3000,2,0),0)</f>
        <v>5</v>
      </c>
      <c r="Z22" s="32">
        <f>IFERROR(VLOOKUP(Z161,DAY!$A$2:$E$3000,2,0),0)</f>
        <v>5</v>
      </c>
      <c r="AA22" s="32">
        <f>IFERROR(VLOOKUP(AA161,DAY!$A$2:$E$3000,2,0),0)</f>
        <v>5</v>
      </c>
      <c r="AB22" s="32">
        <f>IFERROR(VLOOKUP(AB161,DAY!$A$2:$E$3000,2,0),0)</f>
        <v>5</v>
      </c>
      <c r="AC22" s="32">
        <f>IFERROR(VLOOKUP(AC161,DAY!$A$2:$E$3000,2,0),0)</f>
        <v>5</v>
      </c>
      <c r="AD22" s="32">
        <f>IFERROR(VLOOKUP(AD161,DAY!$A$2:$E$3000,2,0),0)</f>
        <v>5</v>
      </c>
      <c r="AE22" s="477" t="s">
        <v>11</v>
      </c>
      <c r="AF22" s="479" t="s">
        <v>12</v>
      </c>
      <c r="AG22" s="352" t="s">
        <v>84</v>
      </c>
      <c r="AH22" s="481" t="s">
        <v>11</v>
      </c>
      <c r="AI22" s="482" t="s">
        <v>13</v>
      </c>
      <c r="AJ22" s="352" t="s">
        <v>84</v>
      </c>
      <c r="AK22" s="40"/>
      <c r="AL22" s="20"/>
      <c r="AM22" s="33"/>
      <c r="AN22" s="33"/>
      <c r="AO22" s="20"/>
      <c r="AP22" s="20"/>
      <c r="AQ22" s="45">
        <f>IFERROR(VLOOKUP(AQ161,DAY!$A$2:$E$744,7,0),0)</f>
        <v>0</v>
      </c>
      <c r="AR22" s="21"/>
      <c r="AS22" s="21"/>
      <c r="AT22" s="21"/>
      <c r="AU22" s="21"/>
      <c r="AV22" s="21"/>
      <c r="AW22" s="21"/>
      <c r="AX22" s="21"/>
      <c r="AY22" s="21"/>
      <c r="AZ22" s="21"/>
    </row>
    <row r="23" spans="1:52" ht="27.75" customHeight="1" x14ac:dyDescent="0.4">
      <c r="A23" s="334"/>
      <c r="B23" s="35" t="s">
        <v>1</v>
      </c>
      <c r="C23" s="35">
        <f>IFERROR(VLOOKUP(C161,DAY!$A$2:$E$3000,3,0),0)</f>
        <v>29</v>
      </c>
      <c r="D23" s="35">
        <f>IFERROR(VLOOKUP(D161,DAY!$A$2:$E$3000,3,0),0)</f>
        <v>30</v>
      </c>
      <c r="E23" s="35">
        <f>IFERROR(VLOOKUP(E161,DAY!$A$2:$E$3000,3,0),0)</f>
        <v>1</v>
      </c>
      <c r="F23" s="35">
        <f>IFERROR(VLOOKUP(F161,DAY!$A$2:$E$3000,3,0),0)</f>
        <v>2</v>
      </c>
      <c r="G23" s="35">
        <f>IFERROR(VLOOKUP(G161,DAY!$A$2:$E$3000,3,0),0)</f>
        <v>3</v>
      </c>
      <c r="H23" s="35">
        <f>IFERROR(VLOOKUP(H161,DAY!$A$2:$E$3000,3,0),0)</f>
        <v>4</v>
      </c>
      <c r="I23" s="35">
        <f>IFERROR(VLOOKUP(I161,DAY!$A$2:$E$3000,3,0),0)</f>
        <v>5</v>
      </c>
      <c r="J23" s="35">
        <f>IFERROR(VLOOKUP(J161,DAY!$A$2:$E$3000,3,0),0)</f>
        <v>6</v>
      </c>
      <c r="K23" s="35">
        <f>IFERROR(VLOOKUP(K161,DAY!$A$2:$E$3000,3,0),0)</f>
        <v>7</v>
      </c>
      <c r="L23" s="35">
        <f>IFERROR(VLOOKUP(L161,DAY!$A$2:$E$3000,3,0),0)</f>
        <v>8</v>
      </c>
      <c r="M23" s="35">
        <f>IFERROR(VLOOKUP(M161,DAY!$A$2:$E$3000,3,0),0)</f>
        <v>9</v>
      </c>
      <c r="N23" s="35">
        <f>IFERROR(VLOOKUP(N161,DAY!$A$2:$E$3000,3,0),0)</f>
        <v>10</v>
      </c>
      <c r="O23" s="35">
        <f>IFERROR(VLOOKUP(O161,DAY!$A$2:$E$3000,3,0),0)</f>
        <v>11</v>
      </c>
      <c r="P23" s="35">
        <f>IFERROR(VLOOKUP(P161,DAY!$A$2:$E$3000,3,0),0)</f>
        <v>12</v>
      </c>
      <c r="Q23" s="35">
        <f>IFERROR(VLOOKUP(Q161,DAY!$A$2:$E$3000,3,0),0)</f>
        <v>13</v>
      </c>
      <c r="R23" s="35">
        <f>IFERROR(VLOOKUP(R161,DAY!$A$2:$E$3000,3,0),0)</f>
        <v>14</v>
      </c>
      <c r="S23" s="35">
        <f>IFERROR(VLOOKUP(S161,DAY!$A$2:$E$3000,3,0),0)</f>
        <v>15</v>
      </c>
      <c r="T23" s="35">
        <f>IFERROR(VLOOKUP(T161,DAY!$A$2:$E$3000,3,0),0)</f>
        <v>16</v>
      </c>
      <c r="U23" s="35">
        <f>IFERROR(VLOOKUP(U161,DAY!$A$2:$E$3000,3,0),0)</f>
        <v>17</v>
      </c>
      <c r="V23" s="35">
        <f>IFERROR(VLOOKUP(V161,DAY!$A$2:$E$3000,3,0),0)</f>
        <v>18</v>
      </c>
      <c r="W23" s="35">
        <f>IFERROR(VLOOKUP(W161,DAY!$A$2:$E$3000,3,0),0)</f>
        <v>19</v>
      </c>
      <c r="X23" s="35">
        <f>IFERROR(VLOOKUP(X161,DAY!$A$2:$E$3000,3,0),0)</f>
        <v>20</v>
      </c>
      <c r="Y23" s="35">
        <f>IFERROR(VLOOKUP(Y161,DAY!$A$2:$E$3000,3,0),0)</f>
        <v>21</v>
      </c>
      <c r="Z23" s="35">
        <f>IFERROR(VLOOKUP(Z161,DAY!$A$2:$E$3000,3,0),0)</f>
        <v>22</v>
      </c>
      <c r="AA23" s="35">
        <f>IFERROR(VLOOKUP(AA161,DAY!$A$2:$E$3000,3,0),0)</f>
        <v>23</v>
      </c>
      <c r="AB23" s="35">
        <f>IFERROR(VLOOKUP(AB161,DAY!$A$2:$E$3000,3,0),0)</f>
        <v>24</v>
      </c>
      <c r="AC23" s="35">
        <f>IFERROR(VLOOKUP(AC161,DAY!$A$2:$E$3000,3,0),0)</f>
        <v>25</v>
      </c>
      <c r="AD23" s="36">
        <f>IFERROR(VLOOKUP(AD161,DAY!$A$2:$E$3000,3,0),0)</f>
        <v>26</v>
      </c>
      <c r="AE23" s="478"/>
      <c r="AF23" s="480"/>
      <c r="AG23" s="352"/>
      <c r="AH23" s="478"/>
      <c r="AI23" s="480"/>
      <c r="AJ23" s="352"/>
      <c r="AM23" s="33"/>
      <c r="AN23" s="33"/>
      <c r="AQ23" s="118">
        <f>IFERROR(VLOOKUP(AQ162,DAY!$A$2:$E$744,2,0),0)</f>
        <v>0</v>
      </c>
    </row>
    <row r="24" spans="1:52" ht="27.75" customHeight="1" x14ac:dyDescent="0.4">
      <c r="A24" s="334"/>
      <c r="B24" s="38" t="s">
        <v>2</v>
      </c>
      <c r="C24" s="38" t="str">
        <f>IFERROR(VLOOKUP(C161,DAY!$A$2:$E$3000,4,0),0)</f>
        <v>月</v>
      </c>
      <c r="D24" s="38" t="str">
        <f>IFERROR(VLOOKUP(D161,DAY!$A$2:$E$3000,4,0),0)</f>
        <v>火</v>
      </c>
      <c r="E24" s="38" t="str">
        <f>IFERROR(VLOOKUP(E161,DAY!$A$2:$E$3000,4,0),0)</f>
        <v>水</v>
      </c>
      <c r="F24" s="38" t="str">
        <f>IFERROR(VLOOKUP(F161,DAY!$A$2:$E$3000,4,0),0)</f>
        <v>木</v>
      </c>
      <c r="G24" s="38" t="str">
        <f>IFERROR(VLOOKUP(G161,DAY!$A$2:$E$3000,4,0),0)</f>
        <v>金</v>
      </c>
      <c r="H24" s="38" t="str">
        <f>IFERROR(VLOOKUP(H161,DAY!$A$2:$E$3000,4,0),0)</f>
        <v>土</v>
      </c>
      <c r="I24" s="38" t="str">
        <f>IFERROR(VLOOKUP(I161,DAY!$A$2:$E$3000,4,0),0)</f>
        <v>日</v>
      </c>
      <c r="J24" s="38" t="str">
        <f>IFERROR(VLOOKUP(J161,DAY!$A$2:$E$3000,4,0),0)</f>
        <v>月</v>
      </c>
      <c r="K24" s="38" t="str">
        <f>IFERROR(VLOOKUP(K161,DAY!$A$2:$E$3000,4,0),0)</f>
        <v>火</v>
      </c>
      <c r="L24" s="38" t="str">
        <f>IFERROR(VLOOKUP(L161,DAY!$A$2:$E$3000,4,0),0)</f>
        <v>水</v>
      </c>
      <c r="M24" s="38" t="str">
        <f>IFERROR(VLOOKUP(M161,DAY!$A$2:$E$3000,4,0),0)</f>
        <v>木</v>
      </c>
      <c r="N24" s="38" t="str">
        <f>IFERROR(VLOOKUP(N161,DAY!$A$2:$E$3000,4,0),0)</f>
        <v>金</v>
      </c>
      <c r="O24" s="38" t="str">
        <f>IFERROR(VLOOKUP(O161,DAY!$A$2:$E$3000,4,0),0)</f>
        <v>土</v>
      </c>
      <c r="P24" s="38" t="str">
        <f>IFERROR(VLOOKUP(P161,DAY!$A$2:$E$3000,4,0),0)</f>
        <v>日</v>
      </c>
      <c r="Q24" s="38" t="str">
        <f>IFERROR(VLOOKUP(Q161,DAY!$A$2:$E$3000,4,0),0)</f>
        <v>月</v>
      </c>
      <c r="R24" s="38" t="str">
        <f>IFERROR(VLOOKUP(R161,DAY!$A$2:$E$3000,4,0),0)</f>
        <v>火</v>
      </c>
      <c r="S24" s="38" t="str">
        <f>IFERROR(VLOOKUP(S161,DAY!$A$2:$E$3000,4,0),0)</f>
        <v>水</v>
      </c>
      <c r="T24" s="38" t="str">
        <f>IFERROR(VLOOKUP(T161,DAY!$A$2:$E$3000,4,0),0)</f>
        <v>木</v>
      </c>
      <c r="U24" s="38" t="str">
        <f>IFERROR(VLOOKUP(U161,DAY!$A$2:$E$3000,4,0),0)</f>
        <v>金</v>
      </c>
      <c r="V24" s="38" t="str">
        <f>IFERROR(VLOOKUP(V161,DAY!$A$2:$E$3000,4,0),0)</f>
        <v>土</v>
      </c>
      <c r="W24" s="38" t="str">
        <f>IFERROR(VLOOKUP(W161,DAY!$A$2:$E$3000,4,0),0)</f>
        <v>日</v>
      </c>
      <c r="X24" s="38" t="str">
        <f>IFERROR(VLOOKUP(X161,DAY!$A$2:$E$3000,4,0),0)</f>
        <v>月</v>
      </c>
      <c r="Y24" s="38" t="str">
        <f>IFERROR(VLOOKUP(Y161,DAY!$A$2:$E$3000,4,0),0)</f>
        <v>火</v>
      </c>
      <c r="Z24" s="38" t="str">
        <f>IFERROR(VLOOKUP(Z161,DAY!$A$2:$E$3000,4,0),0)</f>
        <v>水</v>
      </c>
      <c r="AA24" s="38" t="str">
        <f>IFERROR(VLOOKUP(AA161,DAY!$A$2:$E$3000,4,0),0)</f>
        <v>木</v>
      </c>
      <c r="AB24" s="38" t="str">
        <f>IFERROR(VLOOKUP(AB161,DAY!$A$2:$E$3000,4,0),0)</f>
        <v>金</v>
      </c>
      <c r="AC24" s="38" t="str">
        <f>IFERROR(VLOOKUP(AC161,DAY!$A$2:$E$3000,4,0),0)</f>
        <v>土</v>
      </c>
      <c r="AD24" s="38" t="str">
        <f>IFERROR(VLOOKUP(AD161,DAY!$A$2:$E$3000,4,0),0)</f>
        <v>日</v>
      </c>
      <c r="AE24" s="478"/>
      <c r="AF24" s="480"/>
      <c r="AG24" s="352"/>
      <c r="AH24" s="478"/>
      <c r="AI24" s="480"/>
      <c r="AJ24" s="352"/>
      <c r="AM24" s="33"/>
      <c r="AN24" s="33"/>
      <c r="AQ24" s="37">
        <f>IFERROR(VLOOKUP(AQ162,DAY!$A$2:$E$744,3,0),0)</f>
        <v>0</v>
      </c>
    </row>
    <row r="25" spans="1:52" ht="88.5" customHeight="1" x14ac:dyDescent="0.4">
      <c r="A25" s="334"/>
      <c r="B25" s="39" t="s">
        <v>3</v>
      </c>
      <c r="C25" s="39" t="str">
        <f>IFERROR(VLOOKUP(C161,DAY!$A$2:$E$3000,5,0),0)</f>
        <v>昭和の日</v>
      </c>
      <c r="D25" s="39" t="str">
        <f>IFERROR(VLOOKUP(D161,DAY!$A$2:$E$3000,5,0),0)</f>
        <v/>
      </c>
      <c r="E25" s="39" t="str">
        <f>IFERROR(VLOOKUP(E161,DAY!$A$2:$E$3000,5,0),0)</f>
        <v/>
      </c>
      <c r="F25" s="39" t="str">
        <f>IFERROR(VLOOKUP(F161,DAY!$A$2:$E$3000,5,0),0)</f>
        <v/>
      </c>
      <c r="G25" s="39" t="str">
        <f>IFERROR(VLOOKUP(G161,DAY!$A$2:$E$3000,5,0),0)</f>
        <v>憲法記念日</v>
      </c>
      <c r="H25" s="39" t="str">
        <f>IFERROR(VLOOKUP(H161,DAY!$A$2:$E$3000,5,0),0)</f>
        <v>みどりの日</v>
      </c>
      <c r="I25" s="39" t="str">
        <f>IFERROR(VLOOKUP(I161,DAY!$A$2:$E$3000,5,0),0)</f>
        <v>こどもの日</v>
      </c>
      <c r="J25" s="39" t="str">
        <f>IFERROR(VLOOKUP(J161,DAY!$A$2:$E$3000,5,0),0)</f>
        <v>振替休日</v>
      </c>
      <c r="K25" s="39" t="str">
        <f>IFERROR(VLOOKUP(K161,DAY!$A$2:$E$3000,5,0),0)</f>
        <v/>
      </c>
      <c r="L25" s="39" t="str">
        <f>IFERROR(VLOOKUP(L161,DAY!$A$2:$E$3000,5,0),0)</f>
        <v/>
      </c>
      <c r="M25" s="39" t="str">
        <f>IFERROR(VLOOKUP(M161,DAY!$A$2:$E$3000,5,0),0)</f>
        <v/>
      </c>
      <c r="N25" s="39" t="str">
        <f>IFERROR(VLOOKUP(N161,DAY!$A$2:$E$3000,5,0),0)</f>
        <v/>
      </c>
      <c r="O25" s="39" t="str">
        <f>IFERROR(VLOOKUP(O161,DAY!$A$2:$E$3000,5,0),0)</f>
        <v/>
      </c>
      <c r="P25" s="39" t="str">
        <f>IFERROR(VLOOKUP(P161,DAY!$A$2:$E$3000,5,0),0)</f>
        <v/>
      </c>
      <c r="Q25" s="39" t="str">
        <f>IFERROR(VLOOKUP(Q161,DAY!$A$2:$E$3000,5,0),0)</f>
        <v/>
      </c>
      <c r="R25" s="39" t="str">
        <f>IFERROR(VLOOKUP(R161,DAY!$A$2:$E$3000,5,0),0)</f>
        <v/>
      </c>
      <c r="S25" s="39" t="str">
        <f>IFERROR(VLOOKUP(S161,DAY!$A$2:$E$3000,5,0),0)</f>
        <v/>
      </c>
      <c r="T25" s="39" t="str">
        <f>IFERROR(VLOOKUP(T161,DAY!$A$2:$E$3000,5,0),0)</f>
        <v/>
      </c>
      <c r="U25" s="39" t="str">
        <f>IFERROR(VLOOKUP(U161,DAY!$A$2:$E$3000,5,0),0)</f>
        <v/>
      </c>
      <c r="V25" s="39" t="str">
        <f>IFERROR(VLOOKUP(V161,DAY!$A$2:$E$3000,5,0),0)</f>
        <v/>
      </c>
      <c r="W25" s="39" t="str">
        <f>IFERROR(VLOOKUP(W161,DAY!$A$2:$E$3000,5,0),0)</f>
        <v/>
      </c>
      <c r="X25" s="39" t="str">
        <f>IFERROR(VLOOKUP(X161,DAY!$A$2:$E$3000,5,0),0)</f>
        <v/>
      </c>
      <c r="Y25" s="39" t="str">
        <f>IFERROR(VLOOKUP(Y161,DAY!$A$2:$E$3000,5,0),0)</f>
        <v/>
      </c>
      <c r="Z25" s="39" t="str">
        <f>IFERROR(VLOOKUP(Z161,DAY!$A$2:$E$3000,5,0),0)</f>
        <v/>
      </c>
      <c r="AA25" s="39" t="str">
        <f>IFERROR(VLOOKUP(AA161,DAY!$A$2:$E$3000,5,0),0)</f>
        <v/>
      </c>
      <c r="AB25" s="39" t="str">
        <f>IFERROR(VLOOKUP(AB161,DAY!$A$2:$E$3000,5,0),0)</f>
        <v/>
      </c>
      <c r="AC25" s="39" t="str">
        <f>IFERROR(VLOOKUP(AC161,DAY!$A$2:$E$3000,5,0),0)</f>
        <v/>
      </c>
      <c r="AD25" s="39" t="str">
        <f>IFERROR(VLOOKUP(AD161,DAY!$A$2:$E$3000,5,0),0)</f>
        <v/>
      </c>
      <c r="AE25" s="478"/>
      <c r="AF25" s="480"/>
      <c r="AG25" s="353"/>
      <c r="AH25" s="478"/>
      <c r="AI25" s="480"/>
      <c r="AJ25" s="353"/>
      <c r="AM25" s="41"/>
      <c r="AN25" s="41"/>
      <c r="AQ25" s="37">
        <f>IFERROR(VLOOKUP(AQ162,DAY!$A$2:$E$744,4,0),0)</f>
        <v>0</v>
      </c>
    </row>
    <row r="26" spans="1:52" ht="27.75" customHeight="1" x14ac:dyDescent="0.4">
      <c r="A26" s="334"/>
      <c r="B26" s="120" t="s">
        <v>4</v>
      </c>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22">
        <f>IF(COUNT(C26:AD26)=0,+(COUNTIF(C26:AD26,"作業"))+(COUNTIF(C26:AD26,"休日")),"")</f>
        <v>0</v>
      </c>
      <c r="AF26" s="123">
        <f>IF(+COUNT(C26:AD26)=0,(COUNTIF(C26:AD26,"休日")),"")</f>
        <v>0</v>
      </c>
      <c r="AG26" s="473">
        <f>IFERROR(IF(COUNTA(C26:AD26)=0,0,IF(COUNTA(C26:AD26)&lt;28,$F$150,IF(AM27&gt;0.284,$F$148,$F$149))),0)</f>
        <v>0</v>
      </c>
      <c r="AH26" s="122">
        <f>IF(COUNT(C27:AD27)=0,+(COUNTIF(C27:AD27,"作業"))+(COUNTIF(C27:AD27,"休日")),"")</f>
        <v>0</v>
      </c>
      <c r="AI26" s="123">
        <f>IF(COUNT(C27:AD27)=0,(COUNTIF(C27:AD27,"休日")),"")</f>
        <v>0</v>
      </c>
      <c r="AJ26" s="473">
        <f>IFERROR(IF(COUNTA(C27:AD27)=0,0,IF(COUNTA(C27:AD27)&lt;28,$F$150,IF(AN27&gt;0.284,$F$146,$F$147))),0)</f>
        <v>0</v>
      </c>
      <c r="AL26" s="40"/>
      <c r="AM26" s="33"/>
      <c r="AN26" s="33"/>
      <c r="AO26" s="40"/>
      <c r="AP26" s="40"/>
      <c r="AQ26" s="39">
        <f>IFERROR(VLOOKUP(AQ162,DAY!$A$2:$E$744,5,0),0)</f>
        <v>0</v>
      </c>
      <c r="AR26" s="42"/>
      <c r="AS26" s="42"/>
      <c r="AT26" s="42"/>
      <c r="AU26" s="42"/>
      <c r="AV26" s="42"/>
      <c r="AW26" s="42"/>
      <c r="AX26" s="42"/>
      <c r="AY26" s="42"/>
      <c r="AZ26" s="42"/>
    </row>
    <row r="27" spans="1:52" ht="27.75" customHeight="1" thickBot="1" x14ac:dyDescent="0.45">
      <c r="A27" s="363"/>
      <c r="B27" s="121" t="s">
        <v>5</v>
      </c>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475">
        <f>IFERROR(AM27,0)</f>
        <v>0</v>
      </c>
      <c r="AF27" s="476"/>
      <c r="AG27" s="474"/>
      <c r="AH27" s="475">
        <f>IFERROR(AN27,0)</f>
        <v>0</v>
      </c>
      <c r="AI27" s="476"/>
      <c r="AJ27" s="474"/>
      <c r="AM27" s="46" t="e">
        <f>ROUND(AF26/AE26,3)</f>
        <v>#DIV/0!</v>
      </c>
      <c r="AN27" s="47" t="e">
        <f>ROUND(AI26/AH26,3)</f>
        <v>#DIV/0!</v>
      </c>
      <c r="AQ27" s="43">
        <f>IFERROR(VLOOKUP(AQ162,DAY!$A$2:$E$744,6,0),0)</f>
        <v>0</v>
      </c>
    </row>
    <row r="28" spans="1:52" s="42" customFormat="1" ht="27.75" customHeight="1" thickBot="1" x14ac:dyDescent="0.45">
      <c r="A28" s="337" t="s">
        <v>64</v>
      </c>
      <c r="B28" s="48" t="s">
        <v>0</v>
      </c>
      <c r="C28" s="48">
        <f>IFERROR(VLOOKUP(C162,DAY!$A$2:$E$3000,2,0),0)</f>
        <v>5</v>
      </c>
      <c r="D28" s="48">
        <f>IFERROR(VLOOKUP(D162,DAY!$A$2:$E$3000,2,0),0)</f>
        <v>5</v>
      </c>
      <c r="E28" s="48">
        <f>IFERROR(VLOOKUP(E162,DAY!$A$2:$E$3000,2,0),0)</f>
        <v>5</v>
      </c>
      <c r="F28" s="48">
        <f>IFERROR(VLOOKUP(F162,DAY!$A$2:$E$3000,2,0),0)</f>
        <v>5</v>
      </c>
      <c r="G28" s="48">
        <f>IFERROR(VLOOKUP(G162,DAY!$A$2:$E$3000,2,0),0)</f>
        <v>5</v>
      </c>
      <c r="H28" s="48">
        <f>IFERROR(VLOOKUP(H162,DAY!$A$2:$E$3000,2,0),0)</f>
        <v>6</v>
      </c>
      <c r="I28" s="48">
        <f>IFERROR(VLOOKUP(I162,DAY!$A$2:$E$3000,2,0),0)</f>
        <v>6</v>
      </c>
      <c r="J28" s="48">
        <f>IFERROR(VLOOKUP(J162,DAY!$A$2:$E$3000,2,0),0)</f>
        <v>6</v>
      </c>
      <c r="K28" s="48">
        <f>IFERROR(VLOOKUP(K162,DAY!$A$2:$E$3000,2,0),0)</f>
        <v>6</v>
      </c>
      <c r="L28" s="48">
        <f>IFERROR(VLOOKUP(L162,DAY!$A$2:$E$3000,2,0),0)</f>
        <v>6</v>
      </c>
      <c r="M28" s="48">
        <f>IFERROR(VLOOKUP(M162,DAY!$A$2:$E$3000,2,0),0)</f>
        <v>6</v>
      </c>
      <c r="N28" s="48">
        <f>IFERROR(VLOOKUP(N162,DAY!$A$2:$E$3000,2,0),0)</f>
        <v>6</v>
      </c>
      <c r="O28" s="48">
        <f>IFERROR(VLOOKUP(O162,DAY!$A$2:$E$3000,2,0),0)</f>
        <v>6</v>
      </c>
      <c r="P28" s="48">
        <f>IFERROR(VLOOKUP(P162,DAY!$A$2:$E$3000,2,0),0)</f>
        <v>6</v>
      </c>
      <c r="Q28" s="48">
        <f>IFERROR(VLOOKUP(Q162,DAY!$A$2:$E$3000,2,0),0)</f>
        <v>6</v>
      </c>
      <c r="R28" s="48">
        <f>IFERROR(VLOOKUP(R162,DAY!$A$2:$E$3000,2,0),0)</f>
        <v>6</v>
      </c>
      <c r="S28" s="48">
        <f>IFERROR(VLOOKUP(S162,DAY!$A$2:$E$3000,2,0),0)</f>
        <v>6</v>
      </c>
      <c r="T28" s="48">
        <f>IFERROR(VLOOKUP(T162,DAY!$A$2:$E$3000,2,0),0)</f>
        <v>6</v>
      </c>
      <c r="U28" s="48">
        <f>IFERROR(VLOOKUP(U162,DAY!$A$2:$E$3000,2,0),0)</f>
        <v>6</v>
      </c>
      <c r="V28" s="48">
        <f>IFERROR(VLOOKUP(V162,DAY!$A$2:$E$3000,2,0),0)</f>
        <v>6</v>
      </c>
      <c r="W28" s="48">
        <f>IFERROR(VLOOKUP(W162,DAY!$A$2:$E$3000,2,0),0)</f>
        <v>6</v>
      </c>
      <c r="X28" s="48">
        <f>IFERROR(VLOOKUP(X162,DAY!$A$2:$E$3000,2,0),0)</f>
        <v>6</v>
      </c>
      <c r="Y28" s="48">
        <f>IFERROR(VLOOKUP(Y162,DAY!$A$2:$E$3000,2,0),0)</f>
        <v>6</v>
      </c>
      <c r="Z28" s="48">
        <f>IFERROR(VLOOKUP(Z162,DAY!$A$2:$E$3000,2,0),0)</f>
        <v>6</v>
      </c>
      <c r="AA28" s="48">
        <f>IFERROR(VLOOKUP(AA162,DAY!$A$2:$E$3000,2,0),0)</f>
        <v>6</v>
      </c>
      <c r="AB28" s="48">
        <f>IFERROR(VLOOKUP(AB162,DAY!$A$2:$E$3000,2,0),0)</f>
        <v>6</v>
      </c>
      <c r="AC28" s="48">
        <f>IFERROR(VLOOKUP(AC162,DAY!$A$2:$E$3000,2,0),0)</f>
        <v>6</v>
      </c>
      <c r="AD28" s="48">
        <f>IFERROR(VLOOKUP(AD162,DAY!$A$2:$E$3000,2,0),0)</f>
        <v>6</v>
      </c>
      <c r="AE28" s="477" t="s">
        <v>11</v>
      </c>
      <c r="AF28" s="479" t="s">
        <v>12</v>
      </c>
      <c r="AG28" s="352" t="s">
        <v>84</v>
      </c>
      <c r="AH28" s="481" t="s">
        <v>11</v>
      </c>
      <c r="AI28" s="482" t="s">
        <v>13</v>
      </c>
      <c r="AJ28" s="352" t="s">
        <v>84</v>
      </c>
      <c r="AK28" s="40"/>
      <c r="AL28" s="20"/>
      <c r="AM28" s="33"/>
      <c r="AN28" s="33"/>
      <c r="AO28" s="20"/>
      <c r="AP28" s="20"/>
      <c r="AQ28" s="45">
        <f>IFERROR(VLOOKUP(AQ162,DAY!$A$2:$E$744,6,0),0)</f>
        <v>0</v>
      </c>
      <c r="AR28" s="21"/>
      <c r="AS28" s="21"/>
      <c r="AT28" s="21"/>
      <c r="AU28" s="21"/>
      <c r="AV28" s="21"/>
      <c r="AW28" s="21"/>
      <c r="AX28" s="21"/>
      <c r="AY28" s="21"/>
      <c r="AZ28" s="21"/>
    </row>
    <row r="29" spans="1:52" ht="27.75" customHeight="1" x14ac:dyDescent="0.4">
      <c r="A29" s="334"/>
      <c r="B29" s="35" t="s">
        <v>1</v>
      </c>
      <c r="C29" s="35">
        <f>IFERROR(VLOOKUP(C162,DAY!$A$2:$E$3000,3,0),0)</f>
        <v>27</v>
      </c>
      <c r="D29" s="35">
        <f>IFERROR(VLOOKUP(D162,DAY!$A$2:$E$3000,3,0),0)</f>
        <v>28</v>
      </c>
      <c r="E29" s="35">
        <f>IFERROR(VLOOKUP(E162,DAY!$A$2:$E$3000,3,0),0)</f>
        <v>29</v>
      </c>
      <c r="F29" s="35">
        <f>IFERROR(VLOOKUP(F162,DAY!$A$2:$E$3000,3,0),0)</f>
        <v>30</v>
      </c>
      <c r="G29" s="35">
        <f>IFERROR(VLOOKUP(G162,DAY!$A$2:$E$3000,3,0),0)</f>
        <v>31</v>
      </c>
      <c r="H29" s="35">
        <f>IFERROR(VLOOKUP(H162,DAY!$A$2:$E$3000,3,0),0)</f>
        <v>1</v>
      </c>
      <c r="I29" s="35">
        <f>IFERROR(VLOOKUP(I162,DAY!$A$2:$E$3000,3,0),0)</f>
        <v>2</v>
      </c>
      <c r="J29" s="35">
        <f>IFERROR(VLOOKUP(J162,DAY!$A$2:$E$3000,3,0),0)</f>
        <v>3</v>
      </c>
      <c r="K29" s="35">
        <f>IFERROR(VLOOKUP(K162,DAY!$A$2:$E$3000,3,0),0)</f>
        <v>4</v>
      </c>
      <c r="L29" s="35">
        <f>IFERROR(VLOOKUP(L162,DAY!$A$2:$E$3000,3,0),0)</f>
        <v>5</v>
      </c>
      <c r="M29" s="35">
        <f>IFERROR(VLOOKUP(M162,DAY!$A$2:$E$3000,3,0),0)</f>
        <v>6</v>
      </c>
      <c r="N29" s="35">
        <f>IFERROR(VLOOKUP(N162,DAY!$A$2:$E$3000,3,0),0)</f>
        <v>7</v>
      </c>
      <c r="O29" s="35">
        <f>IFERROR(VLOOKUP(O162,DAY!$A$2:$E$3000,3,0),0)</f>
        <v>8</v>
      </c>
      <c r="P29" s="35">
        <f>IFERROR(VLOOKUP(P162,DAY!$A$2:$E$3000,3,0),0)</f>
        <v>9</v>
      </c>
      <c r="Q29" s="35">
        <f>IFERROR(VLOOKUP(Q162,DAY!$A$2:$E$3000,3,0),0)</f>
        <v>10</v>
      </c>
      <c r="R29" s="35">
        <f>IFERROR(VLOOKUP(R162,DAY!$A$2:$E$3000,3,0),0)</f>
        <v>11</v>
      </c>
      <c r="S29" s="35">
        <f>IFERROR(VLOOKUP(S162,DAY!$A$2:$E$3000,3,0),0)</f>
        <v>12</v>
      </c>
      <c r="T29" s="35">
        <f>IFERROR(VLOOKUP(T162,DAY!$A$2:$E$3000,3,0),0)</f>
        <v>13</v>
      </c>
      <c r="U29" s="35">
        <f>IFERROR(VLOOKUP(U162,DAY!$A$2:$E$3000,3,0),0)</f>
        <v>14</v>
      </c>
      <c r="V29" s="35">
        <f>IFERROR(VLOOKUP(V162,DAY!$A$2:$E$3000,3,0),0)</f>
        <v>15</v>
      </c>
      <c r="W29" s="35">
        <f>IFERROR(VLOOKUP(W162,DAY!$A$2:$E$3000,3,0),0)</f>
        <v>16</v>
      </c>
      <c r="X29" s="35">
        <f>IFERROR(VLOOKUP(X162,DAY!$A$2:$E$3000,3,0),0)</f>
        <v>17</v>
      </c>
      <c r="Y29" s="35">
        <f>IFERROR(VLOOKUP(Y162,DAY!$A$2:$E$3000,3,0),0)</f>
        <v>18</v>
      </c>
      <c r="Z29" s="35">
        <f>IFERROR(VLOOKUP(Z162,DAY!$A$2:$E$3000,3,0),0)</f>
        <v>19</v>
      </c>
      <c r="AA29" s="35">
        <f>IFERROR(VLOOKUP(AA162,DAY!$A$2:$E$3000,3,0),0)</f>
        <v>20</v>
      </c>
      <c r="AB29" s="35">
        <f>IFERROR(VLOOKUP(AB162,DAY!$A$2:$E$3000,3,0),0)</f>
        <v>21</v>
      </c>
      <c r="AC29" s="35">
        <f>IFERROR(VLOOKUP(AC162,DAY!$A$2:$E$3000,3,0),0)</f>
        <v>22</v>
      </c>
      <c r="AD29" s="36">
        <f>IFERROR(VLOOKUP(AD162,DAY!$A$2:$E$3000,3,0),0)</f>
        <v>23</v>
      </c>
      <c r="AE29" s="478"/>
      <c r="AF29" s="480"/>
      <c r="AG29" s="352"/>
      <c r="AH29" s="478"/>
      <c r="AI29" s="480"/>
      <c r="AJ29" s="352"/>
      <c r="AM29" s="33"/>
      <c r="AN29" s="33"/>
      <c r="AQ29" s="38">
        <f>IFERROR(VLOOKUP(AQ163,DAY!$A$2:$E$744,2,0),0)</f>
        <v>0</v>
      </c>
    </row>
    <row r="30" spans="1:52" ht="27.75" customHeight="1" x14ac:dyDescent="0.4">
      <c r="A30" s="334"/>
      <c r="B30" s="38" t="s">
        <v>2</v>
      </c>
      <c r="C30" s="38" t="str">
        <f>IFERROR(VLOOKUP(C162,DAY!$A$2:$E$3000,4,0),0)</f>
        <v>月</v>
      </c>
      <c r="D30" s="38" t="str">
        <f>IFERROR(VLOOKUP(D162,DAY!$A$2:$E$3000,4,0),0)</f>
        <v>火</v>
      </c>
      <c r="E30" s="38" t="str">
        <f>IFERROR(VLOOKUP(E162,DAY!$A$2:$E$3000,4,0),0)</f>
        <v>水</v>
      </c>
      <c r="F30" s="38" t="str">
        <f>IFERROR(VLOOKUP(F162,DAY!$A$2:$E$3000,4,0),0)</f>
        <v>木</v>
      </c>
      <c r="G30" s="38" t="str">
        <f>IFERROR(VLOOKUP(G162,DAY!$A$2:$E$3000,4,0),0)</f>
        <v>金</v>
      </c>
      <c r="H30" s="38" t="str">
        <f>IFERROR(VLOOKUP(H162,DAY!$A$2:$E$3000,4,0),0)</f>
        <v>土</v>
      </c>
      <c r="I30" s="38" t="str">
        <f>IFERROR(VLOOKUP(I162,DAY!$A$2:$E$3000,4,0),0)</f>
        <v>日</v>
      </c>
      <c r="J30" s="38" t="str">
        <f>IFERROR(VLOOKUP(J162,DAY!$A$2:$E$3000,4,0),0)</f>
        <v>月</v>
      </c>
      <c r="K30" s="38" t="str">
        <f>IFERROR(VLOOKUP(K162,DAY!$A$2:$E$3000,4,0),0)</f>
        <v>火</v>
      </c>
      <c r="L30" s="38" t="str">
        <f>IFERROR(VLOOKUP(L162,DAY!$A$2:$E$3000,4,0),0)</f>
        <v>水</v>
      </c>
      <c r="M30" s="38" t="str">
        <f>IFERROR(VLOOKUP(M162,DAY!$A$2:$E$3000,4,0),0)</f>
        <v>木</v>
      </c>
      <c r="N30" s="38" t="str">
        <f>IFERROR(VLOOKUP(N162,DAY!$A$2:$E$3000,4,0),0)</f>
        <v>金</v>
      </c>
      <c r="O30" s="38" t="str">
        <f>IFERROR(VLOOKUP(O162,DAY!$A$2:$E$3000,4,0),0)</f>
        <v>土</v>
      </c>
      <c r="P30" s="38" t="str">
        <f>IFERROR(VLOOKUP(P162,DAY!$A$2:$E$3000,4,0),0)</f>
        <v>日</v>
      </c>
      <c r="Q30" s="38" t="str">
        <f>IFERROR(VLOOKUP(Q162,DAY!$A$2:$E$3000,4,0),0)</f>
        <v>月</v>
      </c>
      <c r="R30" s="38" t="str">
        <f>IFERROR(VLOOKUP(R162,DAY!$A$2:$E$3000,4,0),0)</f>
        <v>火</v>
      </c>
      <c r="S30" s="38" t="str">
        <f>IFERROR(VLOOKUP(S162,DAY!$A$2:$E$3000,4,0),0)</f>
        <v>水</v>
      </c>
      <c r="T30" s="38" t="str">
        <f>IFERROR(VLOOKUP(T162,DAY!$A$2:$E$3000,4,0),0)</f>
        <v>木</v>
      </c>
      <c r="U30" s="38" t="str">
        <f>IFERROR(VLOOKUP(U162,DAY!$A$2:$E$3000,4,0),0)</f>
        <v>金</v>
      </c>
      <c r="V30" s="38" t="str">
        <f>IFERROR(VLOOKUP(V162,DAY!$A$2:$E$3000,4,0),0)</f>
        <v>土</v>
      </c>
      <c r="W30" s="38" t="str">
        <f>IFERROR(VLOOKUP(W162,DAY!$A$2:$E$3000,4,0),0)</f>
        <v>日</v>
      </c>
      <c r="X30" s="38" t="str">
        <f>IFERROR(VLOOKUP(X162,DAY!$A$2:$E$3000,4,0),0)</f>
        <v>月</v>
      </c>
      <c r="Y30" s="38" t="str">
        <f>IFERROR(VLOOKUP(Y162,DAY!$A$2:$E$3000,4,0),0)</f>
        <v>火</v>
      </c>
      <c r="Z30" s="38" t="str">
        <f>IFERROR(VLOOKUP(Z162,DAY!$A$2:$E$3000,4,0),0)</f>
        <v>水</v>
      </c>
      <c r="AA30" s="38" t="str">
        <f>IFERROR(VLOOKUP(AA162,DAY!$A$2:$E$3000,4,0),0)</f>
        <v>木</v>
      </c>
      <c r="AB30" s="38" t="str">
        <f>IFERROR(VLOOKUP(AB162,DAY!$A$2:$E$3000,4,0),0)</f>
        <v>金</v>
      </c>
      <c r="AC30" s="38" t="str">
        <f>IFERROR(VLOOKUP(AC162,DAY!$A$2:$E$3000,4,0),0)</f>
        <v>土</v>
      </c>
      <c r="AD30" s="38" t="str">
        <f>IFERROR(VLOOKUP(AD162,DAY!$A$2:$E$3000,4,0),0)</f>
        <v>日</v>
      </c>
      <c r="AE30" s="478"/>
      <c r="AF30" s="480"/>
      <c r="AG30" s="352"/>
      <c r="AH30" s="478"/>
      <c r="AI30" s="480"/>
      <c r="AJ30" s="352"/>
      <c r="AM30" s="33"/>
      <c r="AN30" s="33"/>
      <c r="AQ30" s="37">
        <f>IFERROR(VLOOKUP(AQ163,DAY!$A$2:$E$744,3,0),0)</f>
        <v>0</v>
      </c>
    </row>
    <row r="31" spans="1:52" ht="88.5" customHeight="1" x14ac:dyDescent="0.4">
      <c r="A31" s="334"/>
      <c r="B31" s="39" t="s">
        <v>3</v>
      </c>
      <c r="C31" s="39" t="str">
        <f>IFERROR(VLOOKUP(C162,DAY!$A$2:$E$3000,5,0),0)</f>
        <v/>
      </c>
      <c r="D31" s="39" t="str">
        <f>IFERROR(VLOOKUP(D162,DAY!$A$2:$E$3000,5,0),0)</f>
        <v/>
      </c>
      <c r="E31" s="39" t="str">
        <f>IFERROR(VLOOKUP(E162,DAY!$A$2:$E$3000,5,0),0)</f>
        <v/>
      </c>
      <c r="F31" s="39" t="str">
        <f>IFERROR(VLOOKUP(F162,DAY!$A$2:$E$3000,5,0),0)</f>
        <v/>
      </c>
      <c r="G31" s="39" t="str">
        <f>IFERROR(VLOOKUP(G162,DAY!$A$2:$E$3000,5,0),0)</f>
        <v/>
      </c>
      <c r="H31" s="39" t="str">
        <f>IFERROR(VLOOKUP(H162,DAY!$A$2:$E$3000,5,0),0)</f>
        <v/>
      </c>
      <c r="I31" s="39" t="str">
        <f>IFERROR(VLOOKUP(I162,DAY!$A$2:$E$3000,5,0),0)</f>
        <v/>
      </c>
      <c r="J31" s="39" t="str">
        <f>IFERROR(VLOOKUP(J162,DAY!$A$2:$E$3000,5,0),0)</f>
        <v/>
      </c>
      <c r="K31" s="39" t="str">
        <f>IFERROR(VLOOKUP(K162,DAY!$A$2:$E$3000,5,0),0)</f>
        <v/>
      </c>
      <c r="L31" s="39" t="str">
        <f>IFERROR(VLOOKUP(L162,DAY!$A$2:$E$3000,5,0),0)</f>
        <v/>
      </c>
      <c r="M31" s="39" t="str">
        <f>IFERROR(VLOOKUP(M162,DAY!$A$2:$E$3000,5,0),0)</f>
        <v/>
      </c>
      <c r="N31" s="39" t="str">
        <f>IFERROR(VLOOKUP(N162,DAY!$A$2:$E$3000,5,0),0)</f>
        <v/>
      </c>
      <c r="O31" s="39" t="str">
        <f>IFERROR(VLOOKUP(O162,DAY!$A$2:$E$3000,5,0),0)</f>
        <v/>
      </c>
      <c r="P31" s="39" t="str">
        <f>IFERROR(VLOOKUP(P162,DAY!$A$2:$E$3000,5,0),0)</f>
        <v/>
      </c>
      <c r="Q31" s="39" t="str">
        <f>IFERROR(VLOOKUP(Q162,DAY!$A$2:$E$3000,5,0),0)</f>
        <v/>
      </c>
      <c r="R31" s="39" t="str">
        <f>IFERROR(VLOOKUP(R162,DAY!$A$2:$E$3000,5,0),0)</f>
        <v/>
      </c>
      <c r="S31" s="39" t="str">
        <f>IFERROR(VLOOKUP(S162,DAY!$A$2:$E$3000,5,0),0)</f>
        <v/>
      </c>
      <c r="T31" s="39" t="str">
        <f>IFERROR(VLOOKUP(T162,DAY!$A$2:$E$3000,5,0),0)</f>
        <v/>
      </c>
      <c r="U31" s="39" t="str">
        <f>IFERROR(VLOOKUP(U162,DAY!$A$2:$E$3000,5,0),0)</f>
        <v/>
      </c>
      <c r="V31" s="39" t="str">
        <f>IFERROR(VLOOKUP(V162,DAY!$A$2:$E$3000,5,0),0)</f>
        <v/>
      </c>
      <c r="W31" s="39" t="str">
        <f>IFERROR(VLOOKUP(W162,DAY!$A$2:$E$3000,5,0),0)</f>
        <v/>
      </c>
      <c r="X31" s="39" t="str">
        <f>IFERROR(VLOOKUP(X162,DAY!$A$2:$E$3000,5,0),0)</f>
        <v/>
      </c>
      <c r="Y31" s="39" t="str">
        <f>IFERROR(VLOOKUP(Y162,DAY!$A$2:$E$3000,5,0),0)</f>
        <v/>
      </c>
      <c r="Z31" s="39" t="str">
        <f>IFERROR(VLOOKUP(Z162,DAY!$A$2:$E$3000,5,0),0)</f>
        <v/>
      </c>
      <c r="AA31" s="39" t="str">
        <f>IFERROR(VLOOKUP(AA162,DAY!$A$2:$E$3000,5,0),0)</f>
        <v/>
      </c>
      <c r="AB31" s="39" t="str">
        <f>IFERROR(VLOOKUP(AB162,DAY!$A$2:$E$3000,5,0),0)</f>
        <v/>
      </c>
      <c r="AC31" s="39" t="str">
        <f>IFERROR(VLOOKUP(AC162,DAY!$A$2:$E$3000,5,0),0)</f>
        <v/>
      </c>
      <c r="AD31" s="39" t="str">
        <f>IFERROR(VLOOKUP(AD162,DAY!$A$2:$E$3000,5,0),0)</f>
        <v/>
      </c>
      <c r="AE31" s="478"/>
      <c r="AF31" s="480"/>
      <c r="AG31" s="353"/>
      <c r="AH31" s="478"/>
      <c r="AI31" s="480"/>
      <c r="AJ31" s="353"/>
      <c r="AM31" s="41"/>
      <c r="AN31" s="41"/>
      <c r="AQ31" s="37">
        <f>IFERROR(VLOOKUP(AQ163,DAY!$A$2:$E$744,4,0),0)</f>
        <v>0</v>
      </c>
    </row>
    <row r="32" spans="1:52" ht="27.75" customHeight="1" x14ac:dyDescent="0.4">
      <c r="A32" s="334"/>
      <c r="B32" s="120" t="s">
        <v>4</v>
      </c>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22">
        <f>IF(COUNT(C32:AD32)=0,+(COUNTIF(C32:AD32,"作業"))+(COUNTIF(C32:AD32,"休日")),"")</f>
        <v>0</v>
      </c>
      <c r="AF32" s="123">
        <f>IF(+COUNT(C32:AD32)=0,(COUNTIF(C32:AD32,"休日")),"")</f>
        <v>0</v>
      </c>
      <c r="AG32" s="473">
        <f>IFERROR(IF(COUNTA(C32:AD32)=0,0,IF(COUNTA(C32:AD32)&lt;28,$F$150,IF(AM33&gt;0.284,$F$148,$F$149))),0)</f>
        <v>0</v>
      </c>
      <c r="AH32" s="122">
        <f>IF(COUNT(C33:AD33)=0,+(COUNTIF(C33:AD33,"作業"))+(COUNTIF(C33:AD33,"休日")),"")</f>
        <v>0</v>
      </c>
      <c r="AI32" s="123">
        <f>IF(COUNT(C33:AD33)=0,(COUNTIF(C33:AD33,"休日")),"")</f>
        <v>0</v>
      </c>
      <c r="AJ32" s="473">
        <f>IFERROR(IF(COUNTA(C33:AD33)=0,0,IF(COUNTA(C33:AD33)&lt;28,$F$150,IF(AN33&gt;0.284,$F$146,$F$147))),0)</f>
        <v>0</v>
      </c>
      <c r="AL32" s="40"/>
      <c r="AM32" s="33"/>
      <c r="AN32" s="33"/>
      <c r="AO32" s="40"/>
      <c r="AP32" s="40"/>
      <c r="AQ32" s="39">
        <f>IFERROR(VLOOKUP(AQ163,DAY!$A$2:$E$744,5,0),0)</f>
        <v>0</v>
      </c>
      <c r="AR32" s="42"/>
      <c r="AS32" s="42"/>
      <c r="AT32" s="42"/>
      <c r="AU32" s="42"/>
      <c r="AV32" s="42"/>
      <c r="AW32" s="42"/>
      <c r="AX32" s="42"/>
      <c r="AY32" s="42"/>
      <c r="AZ32" s="42"/>
    </row>
    <row r="33" spans="1:52" ht="27.75" customHeight="1" thickBot="1" x14ac:dyDescent="0.45">
      <c r="A33" s="363"/>
      <c r="B33" s="121" t="s">
        <v>5</v>
      </c>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475">
        <f>IFERROR(AM33,0)</f>
        <v>0</v>
      </c>
      <c r="AF33" s="476"/>
      <c r="AG33" s="474"/>
      <c r="AH33" s="475">
        <f>IFERROR(AN33,0)</f>
        <v>0</v>
      </c>
      <c r="AI33" s="476"/>
      <c r="AJ33" s="474"/>
      <c r="AM33" s="46" t="e">
        <f>ROUND(AF32/AE32,3)</f>
        <v>#DIV/0!</v>
      </c>
      <c r="AN33" s="47" t="e">
        <f>ROUND(AI32/AH32,3)</f>
        <v>#DIV/0!</v>
      </c>
      <c r="AQ33" s="43">
        <f>IFERROR(VLOOKUP(AQ163,DAY!$A$2:$E$744,6,0),0)</f>
        <v>0</v>
      </c>
    </row>
    <row r="34" spans="1:52" s="42" customFormat="1" ht="27.75" customHeight="1" thickBot="1" x14ac:dyDescent="0.45">
      <c r="A34" s="337" t="s">
        <v>65</v>
      </c>
      <c r="B34" s="32" t="s">
        <v>0</v>
      </c>
      <c r="C34" s="32">
        <f>IFERROR(VLOOKUP(C163,DAY!$A$2:$E$3000,2,0),0)</f>
        <v>6</v>
      </c>
      <c r="D34" s="32">
        <f>IFERROR(VLOOKUP(D163,DAY!$A$2:$E$3000,2,0),0)</f>
        <v>6</v>
      </c>
      <c r="E34" s="32">
        <f>IFERROR(VLOOKUP(E163,DAY!$A$2:$E$3000,2,0),0)</f>
        <v>6</v>
      </c>
      <c r="F34" s="32">
        <f>IFERROR(VLOOKUP(F163,DAY!$A$2:$E$3000,2,0),0)</f>
        <v>6</v>
      </c>
      <c r="G34" s="32">
        <f>IFERROR(VLOOKUP(G163,DAY!$A$2:$E$3000,2,0),0)</f>
        <v>6</v>
      </c>
      <c r="H34" s="32">
        <f>IFERROR(VLOOKUP(H163,DAY!$A$2:$E$3000,2,0),0)</f>
        <v>6</v>
      </c>
      <c r="I34" s="32">
        <f>IFERROR(VLOOKUP(I163,DAY!$A$2:$E$3000,2,0),0)</f>
        <v>6</v>
      </c>
      <c r="J34" s="32">
        <f>IFERROR(VLOOKUP(J163,DAY!$A$2:$E$3000,2,0),0)</f>
        <v>7</v>
      </c>
      <c r="K34" s="32">
        <f>IFERROR(VLOOKUP(K163,DAY!$A$2:$E$3000,2,0),0)</f>
        <v>7</v>
      </c>
      <c r="L34" s="32">
        <f>IFERROR(VLOOKUP(L163,DAY!$A$2:$E$3000,2,0),0)</f>
        <v>7</v>
      </c>
      <c r="M34" s="32">
        <f>IFERROR(VLOOKUP(M163,DAY!$A$2:$E$3000,2,0),0)</f>
        <v>7</v>
      </c>
      <c r="N34" s="32">
        <f>IFERROR(VLOOKUP(N163,DAY!$A$2:$E$3000,2,0),0)</f>
        <v>7</v>
      </c>
      <c r="O34" s="32">
        <f>IFERROR(VLOOKUP(O163,DAY!$A$2:$E$3000,2,0),0)</f>
        <v>7</v>
      </c>
      <c r="P34" s="32">
        <f>IFERROR(VLOOKUP(P163,DAY!$A$2:$E$3000,2,0),0)</f>
        <v>7</v>
      </c>
      <c r="Q34" s="32">
        <f>IFERROR(VLOOKUP(Q163,DAY!$A$2:$E$3000,2,0),0)</f>
        <v>7</v>
      </c>
      <c r="R34" s="32">
        <f>IFERROR(VLOOKUP(R163,DAY!$A$2:$E$3000,2,0),0)</f>
        <v>7</v>
      </c>
      <c r="S34" s="32">
        <f>IFERROR(VLOOKUP(S163,DAY!$A$2:$E$3000,2,0),0)</f>
        <v>7</v>
      </c>
      <c r="T34" s="32">
        <f>IFERROR(VLOOKUP(T163,DAY!$A$2:$E$3000,2,0),0)</f>
        <v>7</v>
      </c>
      <c r="U34" s="32">
        <f>IFERROR(VLOOKUP(U163,DAY!$A$2:$E$3000,2,0),0)</f>
        <v>7</v>
      </c>
      <c r="V34" s="32">
        <f>IFERROR(VLOOKUP(V163,DAY!$A$2:$E$3000,2,0),0)</f>
        <v>7</v>
      </c>
      <c r="W34" s="32">
        <f>IFERROR(VLOOKUP(W163,DAY!$A$2:$E$3000,2,0),0)</f>
        <v>7</v>
      </c>
      <c r="X34" s="32">
        <f>IFERROR(VLOOKUP(X163,DAY!$A$2:$E$3000,2,0),0)</f>
        <v>7</v>
      </c>
      <c r="Y34" s="32">
        <f>IFERROR(VLOOKUP(Y163,DAY!$A$2:$E$3000,2,0),0)</f>
        <v>7</v>
      </c>
      <c r="Z34" s="32">
        <f>IFERROR(VLOOKUP(Z163,DAY!$A$2:$E$3000,2,0),0)</f>
        <v>7</v>
      </c>
      <c r="AA34" s="32">
        <f>IFERROR(VLOOKUP(AA163,DAY!$A$2:$E$3000,2,0),0)</f>
        <v>7</v>
      </c>
      <c r="AB34" s="32">
        <f>IFERROR(VLOOKUP(AB163,DAY!$A$2:$E$3000,2,0),0)</f>
        <v>7</v>
      </c>
      <c r="AC34" s="32">
        <f>IFERROR(VLOOKUP(AC163,DAY!$A$2:$E$3000,2,0),0)</f>
        <v>7</v>
      </c>
      <c r="AD34" s="32">
        <f>IFERROR(VLOOKUP(AD163,DAY!$A$2:$E$3000,2,0),0)</f>
        <v>7</v>
      </c>
      <c r="AE34" s="477" t="s">
        <v>11</v>
      </c>
      <c r="AF34" s="479" t="s">
        <v>12</v>
      </c>
      <c r="AG34" s="352" t="s">
        <v>84</v>
      </c>
      <c r="AH34" s="481" t="s">
        <v>11</v>
      </c>
      <c r="AI34" s="482" t="s">
        <v>13</v>
      </c>
      <c r="AJ34" s="352" t="s">
        <v>84</v>
      </c>
      <c r="AK34" s="40"/>
      <c r="AL34" s="20"/>
      <c r="AM34" s="33"/>
      <c r="AN34" s="33"/>
      <c r="AO34" s="20"/>
      <c r="AP34" s="20"/>
      <c r="AQ34" s="50">
        <f>IFERROR(VLOOKUP(AQ163,DAY!$A$2:$E$744,7,0),0)</f>
        <v>0</v>
      </c>
      <c r="AR34" s="21"/>
      <c r="AS34" s="21"/>
      <c r="AT34" s="21"/>
      <c r="AU34" s="21"/>
      <c r="AV34" s="21"/>
      <c r="AW34" s="21"/>
      <c r="AX34" s="21"/>
      <c r="AY34" s="21"/>
      <c r="AZ34" s="21"/>
    </row>
    <row r="35" spans="1:52" ht="27.75" customHeight="1" x14ac:dyDescent="0.4">
      <c r="A35" s="334"/>
      <c r="B35" s="35" t="s">
        <v>1</v>
      </c>
      <c r="C35" s="35">
        <f>IFERROR(VLOOKUP(C163,DAY!$A$2:$E$3000,3,0),0)</f>
        <v>24</v>
      </c>
      <c r="D35" s="35">
        <f>IFERROR(VLOOKUP(D163,DAY!$A$2:$E$3000,3,0),0)</f>
        <v>25</v>
      </c>
      <c r="E35" s="35">
        <f>IFERROR(VLOOKUP(E163,DAY!$A$2:$E$3000,3,0),0)</f>
        <v>26</v>
      </c>
      <c r="F35" s="35">
        <f>IFERROR(VLOOKUP(F163,DAY!$A$2:$E$3000,3,0),0)</f>
        <v>27</v>
      </c>
      <c r="G35" s="35">
        <f>IFERROR(VLOOKUP(G163,DAY!$A$2:$E$3000,3,0),0)</f>
        <v>28</v>
      </c>
      <c r="H35" s="35">
        <f>IFERROR(VLOOKUP(H163,DAY!$A$2:$E$3000,3,0),0)</f>
        <v>29</v>
      </c>
      <c r="I35" s="35">
        <f>IFERROR(VLOOKUP(I163,DAY!$A$2:$E$3000,3,0),0)</f>
        <v>30</v>
      </c>
      <c r="J35" s="35">
        <f>IFERROR(VLOOKUP(J163,DAY!$A$2:$E$3000,3,0),0)</f>
        <v>1</v>
      </c>
      <c r="K35" s="35">
        <f>IFERROR(VLOOKUP(K163,DAY!$A$2:$E$3000,3,0),0)</f>
        <v>2</v>
      </c>
      <c r="L35" s="35">
        <f>IFERROR(VLOOKUP(L163,DAY!$A$2:$E$3000,3,0),0)</f>
        <v>3</v>
      </c>
      <c r="M35" s="35">
        <f>IFERROR(VLOOKUP(M163,DAY!$A$2:$E$3000,3,0),0)</f>
        <v>4</v>
      </c>
      <c r="N35" s="35">
        <f>IFERROR(VLOOKUP(N163,DAY!$A$2:$E$3000,3,0),0)</f>
        <v>5</v>
      </c>
      <c r="O35" s="35">
        <f>IFERROR(VLOOKUP(O163,DAY!$A$2:$E$3000,3,0),0)</f>
        <v>6</v>
      </c>
      <c r="P35" s="35">
        <f>IFERROR(VLOOKUP(P163,DAY!$A$2:$E$3000,3,0),0)</f>
        <v>7</v>
      </c>
      <c r="Q35" s="35">
        <f>IFERROR(VLOOKUP(Q163,DAY!$A$2:$E$3000,3,0),0)</f>
        <v>8</v>
      </c>
      <c r="R35" s="35">
        <f>IFERROR(VLOOKUP(R163,DAY!$A$2:$E$3000,3,0),0)</f>
        <v>9</v>
      </c>
      <c r="S35" s="35">
        <f>IFERROR(VLOOKUP(S163,DAY!$A$2:$E$3000,3,0),0)</f>
        <v>10</v>
      </c>
      <c r="T35" s="35">
        <f>IFERROR(VLOOKUP(T163,DAY!$A$2:$E$3000,3,0),0)</f>
        <v>11</v>
      </c>
      <c r="U35" s="35">
        <f>IFERROR(VLOOKUP(U163,DAY!$A$2:$E$3000,3,0),0)</f>
        <v>12</v>
      </c>
      <c r="V35" s="35">
        <f>IFERROR(VLOOKUP(V163,DAY!$A$2:$E$3000,3,0),0)</f>
        <v>13</v>
      </c>
      <c r="W35" s="35">
        <f>IFERROR(VLOOKUP(W163,DAY!$A$2:$E$3000,3,0),0)</f>
        <v>14</v>
      </c>
      <c r="X35" s="35">
        <f>IFERROR(VLOOKUP(X163,DAY!$A$2:$E$3000,3,0),0)</f>
        <v>15</v>
      </c>
      <c r="Y35" s="35">
        <f>IFERROR(VLOOKUP(Y163,DAY!$A$2:$E$3000,3,0),0)</f>
        <v>16</v>
      </c>
      <c r="Z35" s="35">
        <f>IFERROR(VLOOKUP(Z163,DAY!$A$2:$E$3000,3,0),0)</f>
        <v>17</v>
      </c>
      <c r="AA35" s="35">
        <f>IFERROR(VLOOKUP(AA163,DAY!$A$2:$E$3000,3,0),0)</f>
        <v>18</v>
      </c>
      <c r="AB35" s="35">
        <f>IFERROR(VLOOKUP(AB163,DAY!$A$2:$E$3000,3,0),0)</f>
        <v>19</v>
      </c>
      <c r="AC35" s="35">
        <f>IFERROR(VLOOKUP(AC163,DAY!$A$2:$E$3000,3,0),0)</f>
        <v>20</v>
      </c>
      <c r="AD35" s="36">
        <f>IFERROR(VLOOKUP(AD163,DAY!$A$2:$E$3000,3,0),0)</f>
        <v>21</v>
      </c>
      <c r="AE35" s="478"/>
      <c r="AF35" s="480"/>
      <c r="AG35" s="352"/>
      <c r="AH35" s="478"/>
      <c r="AI35" s="480"/>
      <c r="AJ35" s="352"/>
      <c r="AM35" s="33"/>
      <c r="AN35" s="33"/>
      <c r="AQ35" s="118">
        <f>IFERROR(VLOOKUP(AQ164,DAY!$A$2:$E$744,2,0),0)</f>
        <v>0</v>
      </c>
    </row>
    <row r="36" spans="1:52" ht="27.75" customHeight="1" x14ac:dyDescent="0.4">
      <c r="A36" s="334"/>
      <c r="B36" s="38" t="s">
        <v>2</v>
      </c>
      <c r="C36" s="38" t="str">
        <f>IFERROR(VLOOKUP(C163,DAY!$A$2:$E$3000,4,0),0)</f>
        <v>月</v>
      </c>
      <c r="D36" s="38" t="str">
        <f>IFERROR(VLOOKUP(D163,DAY!$A$2:$E$3000,4,0),0)</f>
        <v>火</v>
      </c>
      <c r="E36" s="38" t="str">
        <f>IFERROR(VLOOKUP(E163,DAY!$A$2:$E$3000,4,0),0)</f>
        <v>水</v>
      </c>
      <c r="F36" s="38" t="str">
        <f>IFERROR(VLOOKUP(F163,DAY!$A$2:$E$3000,4,0),0)</f>
        <v>木</v>
      </c>
      <c r="G36" s="38" t="str">
        <f>IFERROR(VLOOKUP(G163,DAY!$A$2:$E$3000,4,0),0)</f>
        <v>金</v>
      </c>
      <c r="H36" s="38" t="str">
        <f>IFERROR(VLOOKUP(H163,DAY!$A$2:$E$3000,4,0),0)</f>
        <v>土</v>
      </c>
      <c r="I36" s="38" t="str">
        <f>IFERROR(VLOOKUP(I163,DAY!$A$2:$E$3000,4,0),0)</f>
        <v>日</v>
      </c>
      <c r="J36" s="38" t="str">
        <f>IFERROR(VLOOKUP(J163,DAY!$A$2:$E$3000,4,0),0)</f>
        <v>月</v>
      </c>
      <c r="K36" s="38" t="str">
        <f>IFERROR(VLOOKUP(K163,DAY!$A$2:$E$3000,4,0),0)</f>
        <v>火</v>
      </c>
      <c r="L36" s="38" t="str">
        <f>IFERROR(VLOOKUP(L163,DAY!$A$2:$E$3000,4,0),0)</f>
        <v>水</v>
      </c>
      <c r="M36" s="38" t="str">
        <f>IFERROR(VLOOKUP(M163,DAY!$A$2:$E$3000,4,0),0)</f>
        <v>木</v>
      </c>
      <c r="N36" s="38" t="str">
        <f>IFERROR(VLOOKUP(N163,DAY!$A$2:$E$3000,4,0),0)</f>
        <v>金</v>
      </c>
      <c r="O36" s="38" t="str">
        <f>IFERROR(VLOOKUP(O163,DAY!$A$2:$E$3000,4,0),0)</f>
        <v>土</v>
      </c>
      <c r="P36" s="38" t="str">
        <f>IFERROR(VLOOKUP(P163,DAY!$A$2:$E$3000,4,0),0)</f>
        <v>日</v>
      </c>
      <c r="Q36" s="38" t="str">
        <f>IFERROR(VLOOKUP(Q163,DAY!$A$2:$E$3000,4,0),0)</f>
        <v>月</v>
      </c>
      <c r="R36" s="38" t="str">
        <f>IFERROR(VLOOKUP(R163,DAY!$A$2:$E$3000,4,0),0)</f>
        <v>火</v>
      </c>
      <c r="S36" s="38" t="str">
        <f>IFERROR(VLOOKUP(S163,DAY!$A$2:$E$3000,4,0),0)</f>
        <v>水</v>
      </c>
      <c r="T36" s="38" t="str">
        <f>IFERROR(VLOOKUP(T163,DAY!$A$2:$E$3000,4,0),0)</f>
        <v>木</v>
      </c>
      <c r="U36" s="38" t="str">
        <f>IFERROR(VLOOKUP(U163,DAY!$A$2:$E$3000,4,0),0)</f>
        <v>金</v>
      </c>
      <c r="V36" s="38" t="str">
        <f>IFERROR(VLOOKUP(V163,DAY!$A$2:$E$3000,4,0),0)</f>
        <v>土</v>
      </c>
      <c r="W36" s="38" t="str">
        <f>IFERROR(VLOOKUP(W163,DAY!$A$2:$E$3000,4,0),0)</f>
        <v>日</v>
      </c>
      <c r="X36" s="38" t="str">
        <f>IFERROR(VLOOKUP(X163,DAY!$A$2:$E$3000,4,0),0)</f>
        <v>月</v>
      </c>
      <c r="Y36" s="38" t="str">
        <f>IFERROR(VLOOKUP(Y163,DAY!$A$2:$E$3000,4,0),0)</f>
        <v>火</v>
      </c>
      <c r="Z36" s="38" t="str">
        <f>IFERROR(VLOOKUP(Z163,DAY!$A$2:$E$3000,4,0),0)</f>
        <v>水</v>
      </c>
      <c r="AA36" s="38" t="str">
        <f>IFERROR(VLOOKUP(AA163,DAY!$A$2:$E$3000,4,0),0)</f>
        <v>木</v>
      </c>
      <c r="AB36" s="38" t="str">
        <f>IFERROR(VLOOKUP(AB163,DAY!$A$2:$E$3000,4,0),0)</f>
        <v>金</v>
      </c>
      <c r="AC36" s="38" t="str">
        <f>IFERROR(VLOOKUP(AC163,DAY!$A$2:$E$3000,4,0),0)</f>
        <v>土</v>
      </c>
      <c r="AD36" s="38" t="str">
        <f>IFERROR(VLOOKUP(AD163,DAY!$A$2:$E$3000,4,0),0)</f>
        <v>日</v>
      </c>
      <c r="AE36" s="478"/>
      <c r="AF36" s="480"/>
      <c r="AG36" s="352"/>
      <c r="AH36" s="478"/>
      <c r="AI36" s="480"/>
      <c r="AJ36" s="352"/>
      <c r="AM36" s="33"/>
      <c r="AN36" s="33"/>
      <c r="AQ36" s="37">
        <f>IFERROR(VLOOKUP(AQ164,DAY!$A$2:$E$744,3,0),0)</f>
        <v>0</v>
      </c>
    </row>
    <row r="37" spans="1:52" ht="88.5" customHeight="1" x14ac:dyDescent="0.4">
      <c r="A37" s="334"/>
      <c r="B37" s="39" t="s">
        <v>3</v>
      </c>
      <c r="C37" s="39" t="str">
        <f>IFERROR(VLOOKUP(C163,DAY!$A$2:$E$3000,5,0),0)</f>
        <v/>
      </c>
      <c r="D37" s="39" t="str">
        <f>IFERROR(VLOOKUP(D163,DAY!$A$2:$E$3000,5,0),0)</f>
        <v/>
      </c>
      <c r="E37" s="39" t="str">
        <f>IFERROR(VLOOKUP(E163,DAY!$A$2:$E$3000,5,0),0)</f>
        <v/>
      </c>
      <c r="F37" s="39" t="str">
        <f>IFERROR(VLOOKUP(F163,DAY!$A$2:$E$3000,5,0),0)</f>
        <v/>
      </c>
      <c r="G37" s="39" t="str">
        <f>IFERROR(VLOOKUP(G163,DAY!$A$2:$E$3000,5,0),0)</f>
        <v/>
      </c>
      <c r="H37" s="39" t="str">
        <f>IFERROR(VLOOKUP(H163,DAY!$A$2:$E$3000,5,0),0)</f>
        <v/>
      </c>
      <c r="I37" s="39" t="str">
        <f>IFERROR(VLOOKUP(I163,DAY!$A$2:$E$3000,5,0),0)</f>
        <v/>
      </c>
      <c r="J37" s="39" t="str">
        <f>IFERROR(VLOOKUP(J163,DAY!$A$2:$E$3000,5,0),0)</f>
        <v/>
      </c>
      <c r="K37" s="39" t="str">
        <f>IFERROR(VLOOKUP(K163,DAY!$A$2:$E$3000,5,0),0)</f>
        <v/>
      </c>
      <c r="L37" s="39" t="str">
        <f>IFERROR(VLOOKUP(L163,DAY!$A$2:$E$3000,5,0),0)</f>
        <v/>
      </c>
      <c r="M37" s="39" t="str">
        <f>IFERROR(VLOOKUP(M163,DAY!$A$2:$E$3000,5,0),0)</f>
        <v/>
      </c>
      <c r="N37" s="39" t="str">
        <f>IFERROR(VLOOKUP(N163,DAY!$A$2:$E$3000,5,0),0)</f>
        <v/>
      </c>
      <c r="O37" s="39" t="str">
        <f>IFERROR(VLOOKUP(O163,DAY!$A$2:$E$3000,5,0),0)</f>
        <v/>
      </c>
      <c r="P37" s="39" t="str">
        <f>IFERROR(VLOOKUP(P163,DAY!$A$2:$E$3000,5,0),0)</f>
        <v/>
      </c>
      <c r="Q37" s="39" t="str">
        <f>IFERROR(VLOOKUP(Q163,DAY!$A$2:$E$3000,5,0),0)</f>
        <v/>
      </c>
      <c r="R37" s="39" t="str">
        <f>IFERROR(VLOOKUP(R163,DAY!$A$2:$E$3000,5,0),0)</f>
        <v/>
      </c>
      <c r="S37" s="39" t="str">
        <f>IFERROR(VLOOKUP(S163,DAY!$A$2:$E$3000,5,0),0)</f>
        <v/>
      </c>
      <c r="T37" s="39" t="str">
        <f>IFERROR(VLOOKUP(T163,DAY!$A$2:$E$3000,5,0),0)</f>
        <v/>
      </c>
      <c r="U37" s="39" t="str">
        <f>IFERROR(VLOOKUP(U163,DAY!$A$2:$E$3000,5,0),0)</f>
        <v/>
      </c>
      <c r="V37" s="39" t="str">
        <f>IFERROR(VLOOKUP(V163,DAY!$A$2:$E$3000,5,0),0)</f>
        <v/>
      </c>
      <c r="W37" s="39" t="str">
        <f>IFERROR(VLOOKUP(W163,DAY!$A$2:$E$3000,5,0),0)</f>
        <v/>
      </c>
      <c r="X37" s="39" t="str">
        <f>IFERROR(VLOOKUP(X163,DAY!$A$2:$E$3000,5,0),0)</f>
        <v>海の日</v>
      </c>
      <c r="Y37" s="39" t="str">
        <f>IFERROR(VLOOKUP(Y163,DAY!$A$2:$E$3000,5,0),0)</f>
        <v/>
      </c>
      <c r="Z37" s="39" t="str">
        <f>IFERROR(VLOOKUP(Z163,DAY!$A$2:$E$3000,5,0),0)</f>
        <v/>
      </c>
      <c r="AA37" s="39" t="str">
        <f>IFERROR(VLOOKUP(AA163,DAY!$A$2:$E$3000,5,0),0)</f>
        <v/>
      </c>
      <c r="AB37" s="39" t="str">
        <f>IFERROR(VLOOKUP(AB163,DAY!$A$2:$E$3000,5,0),0)</f>
        <v/>
      </c>
      <c r="AC37" s="39" t="str">
        <f>IFERROR(VLOOKUP(AC163,DAY!$A$2:$E$3000,5,0),0)</f>
        <v/>
      </c>
      <c r="AD37" s="39" t="str">
        <f>IFERROR(VLOOKUP(AD163,DAY!$A$2:$E$3000,5,0),0)</f>
        <v/>
      </c>
      <c r="AE37" s="478"/>
      <c r="AF37" s="480"/>
      <c r="AG37" s="353"/>
      <c r="AH37" s="478"/>
      <c r="AI37" s="480"/>
      <c r="AJ37" s="353"/>
      <c r="AM37" s="41"/>
      <c r="AN37" s="41"/>
      <c r="AQ37" s="37">
        <f>IFERROR(VLOOKUP(AQ164,DAY!$A$2:$E$744,4,0),0)</f>
        <v>0</v>
      </c>
    </row>
    <row r="38" spans="1:52" ht="27.75" customHeight="1" x14ac:dyDescent="0.4">
      <c r="A38" s="334"/>
      <c r="B38" s="120" t="s">
        <v>4</v>
      </c>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22">
        <f>IF(COUNT(C38:AD38)=0,+(COUNTIF(C38:AD38,"作業"))+(COUNTIF(C38:AD38,"休日")),"")</f>
        <v>0</v>
      </c>
      <c r="AF38" s="123">
        <f>IF(+COUNT(C38:AD38)=0,(COUNTIF(C38:AD38,"休日")),"")</f>
        <v>0</v>
      </c>
      <c r="AG38" s="473">
        <f>IFERROR(IF(COUNTA(C38:AD38)=0,0,IF(COUNTA(C38:AD38)&lt;28,$F$150,IF(AM39&gt;0.284,$F$148,$F$149))),0)</f>
        <v>0</v>
      </c>
      <c r="AH38" s="122">
        <f>IF(COUNT(C39:AD39)=0,+(COUNTIF(C39:AD39,"作業"))+(COUNTIF(C39:AD39,"休日")),"")</f>
        <v>0</v>
      </c>
      <c r="AI38" s="123">
        <f>IF(COUNT(C39:AD39)=0,(COUNTIF(C39:AD39,"休日")),"")</f>
        <v>0</v>
      </c>
      <c r="AJ38" s="473">
        <f>IFERROR(IF(COUNTA(C39:AD39)=0,0,IF(COUNTA(C39:AD39)&lt;28,$F$150,IF(AN39&gt;0.284,$F$146,$F$147))),0)</f>
        <v>0</v>
      </c>
      <c r="AL38" s="40"/>
      <c r="AM38" s="33"/>
      <c r="AN38" s="33"/>
      <c r="AO38" s="40"/>
      <c r="AP38" s="40"/>
      <c r="AQ38" s="39">
        <f>IFERROR(VLOOKUP(AQ164,DAY!$A$2:$E$744,5,0),0)</f>
        <v>0</v>
      </c>
      <c r="AR38" s="42"/>
      <c r="AS38" s="42"/>
      <c r="AT38" s="42"/>
      <c r="AU38" s="42"/>
      <c r="AV38" s="42"/>
      <c r="AW38" s="42"/>
      <c r="AX38" s="42"/>
      <c r="AY38" s="42"/>
      <c r="AZ38" s="42"/>
    </row>
    <row r="39" spans="1:52" ht="27.75" customHeight="1" thickBot="1" x14ac:dyDescent="0.45">
      <c r="A39" s="363"/>
      <c r="B39" s="121" t="s">
        <v>5</v>
      </c>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475">
        <f>IFERROR(AM39,0)</f>
        <v>0</v>
      </c>
      <c r="AF39" s="476"/>
      <c r="AG39" s="474"/>
      <c r="AH39" s="475">
        <f>IFERROR(AN39,0)</f>
        <v>0</v>
      </c>
      <c r="AI39" s="476"/>
      <c r="AJ39" s="474"/>
      <c r="AM39" s="46" t="e">
        <f>ROUND(AF38/AE38,3)</f>
        <v>#DIV/0!</v>
      </c>
      <c r="AN39" s="47" t="e">
        <f>ROUND(AI38/AH38,3)</f>
        <v>#DIV/0!</v>
      </c>
      <c r="AQ39" s="43">
        <f>IFERROR(VLOOKUP(AQ164,DAY!$A$2:$E$744,6,0),0)</f>
        <v>0</v>
      </c>
    </row>
    <row r="40" spans="1:52" s="42" customFormat="1" ht="27.75" customHeight="1" thickBot="1" x14ac:dyDescent="0.45">
      <c r="A40" s="337" t="s">
        <v>66</v>
      </c>
      <c r="B40" s="48" t="s">
        <v>0</v>
      </c>
      <c r="C40" s="48">
        <f>IFERROR(VLOOKUP(C164,DAY!$A$2:$E$3000,2,0),0)</f>
        <v>7</v>
      </c>
      <c r="D40" s="48">
        <f>IFERROR(VLOOKUP(D164,DAY!$A$2:$E$744,2,0),0)</f>
        <v>7</v>
      </c>
      <c r="E40" s="48">
        <f>IFERROR(VLOOKUP(E164,DAY!$A$2:$E$744,2,0),0)</f>
        <v>7</v>
      </c>
      <c r="F40" s="48">
        <f>IFERROR(VLOOKUP(F164,DAY!$A$2:$E$744,2,0),0)</f>
        <v>7</v>
      </c>
      <c r="G40" s="48">
        <f>IFERROR(VLOOKUP(G164,DAY!$A$2:$E$744,2,0),0)</f>
        <v>7</v>
      </c>
      <c r="H40" s="48">
        <f>IFERROR(VLOOKUP(H164,DAY!$A$2:$E$744,2,0),0)</f>
        <v>7</v>
      </c>
      <c r="I40" s="48">
        <f>IFERROR(VLOOKUP(I164,DAY!$A$2:$E$744,2,0),0)</f>
        <v>7</v>
      </c>
      <c r="J40" s="48">
        <f>IFERROR(VLOOKUP(J164,DAY!$A$2:$E$744,2,0),0)</f>
        <v>7</v>
      </c>
      <c r="K40" s="48">
        <f>IFERROR(VLOOKUP(K164,DAY!$A$2:$E$744,2,0),0)</f>
        <v>7</v>
      </c>
      <c r="L40" s="48">
        <f>IFERROR(VLOOKUP(L164,DAY!$A$2:$E$744,2,0),0)</f>
        <v>7</v>
      </c>
      <c r="M40" s="48">
        <f>IFERROR(VLOOKUP(M164,DAY!$A$2:$E$744,2,0),0)</f>
        <v>8</v>
      </c>
      <c r="N40" s="48">
        <f>IFERROR(VLOOKUP(N164,DAY!$A$2:$E$744,2,0),0)</f>
        <v>8</v>
      </c>
      <c r="O40" s="48">
        <f>IFERROR(VLOOKUP(O164,DAY!$A$2:$E$744,2,0),0)</f>
        <v>8</v>
      </c>
      <c r="P40" s="48">
        <f>IFERROR(VLOOKUP(P164,DAY!$A$2:$E$744,2,0),0)</f>
        <v>8</v>
      </c>
      <c r="Q40" s="48">
        <f>IFERROR(VLOOKUP(Q164,DAY!$A$2:$E$744,2,0),0)</f>
        <v>8</v>
      </c>
      <c r="R40" s="48">
        <f>IFERROR(VLOOKUP(R164,DAY!$A$2:$E$744,2,0),0)</f>
        <v>8</v>
      </c>
      <c r="S40" s="48">
        <f>IFERROR(VLOOKUP(S164,DAY!$A$2:$E$744,2,0),0)</f>
        <v>8</v>
      </c>
      <c r="T40" s="48">
        <f>IFERROR(VLOOKUP(T164,DAY!$A$2:$E$744,2,0),0)</f>
        <v>8</v>
      </c>
      <c r="U40" s="48">
        <f>IFERROR(VLOOKUP(U164,DAY!$A$2:$E$744,2,0),0)</f>
        <v>8</v>
      </c>
      <c r="V40" s="48">
        <f>IFERROR(VLOOKUP(V164,DAY!$A$2:$E$744,2,0),0)</f>
        <v>8</v>
      </c>
      <c r="W40" s="48">
        <f>IFERROR(VLOOKUP(W164,DAY!$A$2:$E$744,2,0),0)</f>
        <v>8</v>
      </c>
      <c r="X40" s="48">
        <f>IFERROR(VLOOKUP(X164,DAY!$A$2:$E$744,2,0),0)</f>
        <v>8</v>
      </c>
      <c r="Y40" s="48">
        <f>IFERROR(VLOOKUP(Y164,DAY!$A$2:$E$744,2,0),0)</f>
        <v>8</v>
      </c>
      <c r="Z40" s="48">
        <f>IFERROR(VLOOKUP(Z164,DAY!$A$2:$E$744,2,0),0)</f>
        <v>8</v>
      </c>
      <c r="AA40" s="48">
        <f>IFERROR(VLOOKUP(AA164,DAY!$A$2:$E$744,2,0),0)</f>
        <v>8</v>
      </c>
      <c r="AB40" s="48">
        <f>IFERROR(VLOOKUP(AB164,DAY!$A$2:$E$744,2,0),0)</f>
        <v>8</v>
      </c>
      <c r="AC40" s="48">
        <f>IFERROR(VLOOKUP(AC164,DAY!$A$2:$E$744,2,0),0)</f>
        <v>8</v>
      </c>
      <c r="AD40" s="48">
        <f>IFERROR(VLOOKUP(AD164,DAY!$A$2:$E$744,2,0),0)</f>
        <v>8</v>
      </c>
      <c r="AE40" s="477" t="s">
        <v>11</v>
      </c>
      <c r="AF40" s="479" t="s">
        <v>12</v>
      </c>
      <c r="AG40" s="352" t="s">
        <v>84</v>
      </c>
      <c r="AH40" s="481" t="s">
        <v>11</v>
      </c>
      <c r="AI40" s="482" t="s">
        <v>13</v>
      </c>
      <c r="AJ40" s="352" t="s">
        <v>84</v>
      </c>
      <c r="AK40" s="40"/>
      <c r="AL40" s="20"/>
      <c r="AM40" s="33"/>
      <c r="AN40" s="33"/>
      <c r="AO40" s="20"/>
      <c r="AP40" s="20"/>
      <c r="AQ40" s="45">
        <f>IFERROR(VLOOKUP(AQ164,DAY!$A$2:$E$744,7,0),0)</f>
        <v>0</v>
      </c>
      <c r="AR40" s="21"/>
      <c r="AS40" s="21"/>
      <c r="AT40" s="21"/>
      <c r="AU40" s="21"/>
      <c r="AV40" s="21"/>
      <c r="AW40" s="21"/>
      <c r="AX40" s="21"/>
      <c r="AY40" s="21"/>
      <c r="AZ40" s="21"/>
    </row>
    <row r="41" spans="1:52" ht="27.75" customHeight="1" x14ac:dyDescent="0.4">
      <c r="A41" s="334"/>
      <c r="B41" s="35" t="s">
        <v>1</v>
      </c>
      <c r="C41" s="35">
        <f>IFERROR(VLOOKUP(C164,DAY!$A$2:$E$3000,3,0),0)</f>
        <v>22</v>
      </c>
      <c r="D41" s="35">
        <f>IFERROR(VLOOKUP(D164,DAY!$A$2:$E$744,3,0),0)</f>
        <v>23</v>
      </c>
      <c r="E41" s="35">
        <f>IFERROR(VLOOKUP(E164,DAY!$A$2:$E$744,3,0),0)</f>
        <v>24</v>
      </c>
      <c r="F41" s="35">
        <f>IFERROR(VLOOKUP(F164,DAY!$A$2:$E$744,3,0),0)</f>
        <v>25</v>
      </c>
      <c r="G41" s="35">
        <f>IFERROR(VLOOKUP(G164,DAY!$A$2:$E$744,3,0),0)</f>
        <v>26</v>
      </c>
      <c r="H41" s="35">
        <f>IFERROR(VLOOKUP(H164,DAY!$A$2:$E$744,3,0),0)</f>
        <v>27</v>
      </c>
      <c r="I41" s="35">
        <f>IFERROR(VLOOKUP(I164,DAY!$A$2:$E$744,3,0),0)</f>
        <v>28</v>
      </c>
      <c r="J41" s="35">
        <f>IFERROR(VLOOKUP(J164,DAY!$A$2:$E$744,3,0),0)</f>
        <v>29</v>
      </c>
      <c r="K41" s="35">
        <f>IFERROR(VLOOKUP(K164,DAY!$A$2:$E$744,3,0),0)</f>
        <v>30</v>
      </c>
      <c r="L41" s="35">
        <f>IFERROR(VLOOKUP(L164,DAY!$A$2:$E$744,3,0),0)</f>
        <v>31</v>
      </c>
      <c r="M41" s="35">
        <f>IFERROR(VLOOKUP(M164,DAY!$A$2:$E$744,3,0),0)</f>
        <v>1</v>
      </c>
      <c r="N41" s="35">
        <f>IFERROR(VLOOKUP(N164,DAY!$A$2:$E$744,3,0),0)</f>
        <v>2</v>
      </c>
      <c r="O41" s="35">
        <f>IFERROR(VLOOKUP(O164,DAY!$A$2:$E$744,3,0),0)</f>
        <v>3</v>
      </c>
      <c r="P41" s="35">
        <f>IFERROR(VLOOKUP(P164,DAY!$A$2:$E$744,3,0),0)</f>
        <v>4</v>
      </c>
      <c r="Q41" s="35">
        <f>IFERROR(VLOOKUP(Q164,DAY!$A$2:$E$744,3,0),0)</f>
        <v>5</v>
      </c>
      <c r="R41" s="35">
        <f>IFERROR(VLOOKUP(R164,DAY!$A$2:$E$744,3,0),0)</f>
        <v>6</v>
      </c>
      <c r="S41" s="35">
        <f>IFERROR(VLOOKUP(S164,DAY!$A$2:$E$744,3,0),0)</f>
        <v>7</v>
      </c>
      <c r="T41" s="35">
        <f>IFERROR(VLOOKUP(T164,DAY!$A$2:$E$744,3,0),0)</f>
        <v>8</v>
      </c>
      <c r="U41" s="35">
        <f>IFERROR(VLOOKUP(U164,DAY!$A$2:$E$744,3,0),0)</f>
        <v>9</v>
      </c>
      <c r="V41" s="35">
        <f>IFERROR(VLOOKUP(V164,DAY!$A$2:$E$744,3,0),0)</f>
        <v>10</v>
      </c>
      <c r="W41" s="35">
        <f>IFERROR(VLOOKUP(W164,DAY!$A$2:$E$744,3,0),0)</f>
        <v>11</v>
      </c>
      <c r="X41" s="35">
        <f>IFERROR(VLOOKUP(X164,DAY!$A$2:$E$744,3,0),0)</f>
        <v>12</v>
      </c>
      <c r="Y41" s="35">
        <f>IFERROR(VLOOKUP(Y164,DAY!$A$2:$E$744,3,0),0)</f>
        <v>13</v>
      </c>
      <c r="Z41" s="35">
        <f>IFERROR(VLOOKUP(Z164,DAY!$A$2:$E$744,3,0),0)</f>
        <v>14</v>
      </c>
      <c r="AA41" s="35">
        <f>IFERROR(VLOOKUP(AA164,DAY!$A$2:$E$744,3,0),0)</f>
        <v>15</v>
      </c>
      <c r="AB41" s="35">
        <f>IFERROR(VLOOKUP(AB164,DAY!$A$2:$E$744,3,0),0)</f>
        <v>16</v>
      </c>
      <c r="AC41" s="35">
        <f>IFERROR(VLOOKUP(AC164,DAY!$A$2:$E$744,3,0),0)</f>
        <v>17</v>
      </c>
      <c r="AD41" s="36">
        <f>IFERROR(VLOOKUP(AD164,DAY!$A$2:$E$744,3,0),0)</f>
        <v>18</v>
      </c>
      <c r="AE41" s="478"/>
      <c r="AF41" s="480"/>
      <c r="AG41" s="352"/>
      <c r="AH41" s="478"/>
      <c r="AI41" s="480"/>
      <c r="AJ41" s="352"/>
      <c r="AM41" s="33"/>
      <c r="AN41" s="33"/>
      <c r="AQ41" s="38">
        <f>IFERROR(VLOOKUP(AQ165,DAY!$A$2:$E$744,2,0),0)</f>
        <v>0</v>
      </c>
    </row>
    <row r="42" spans="1:52" ht="27.75" customHeight="1" x14ac:dyDescent="0.4">
      <c r="A42" s="334"/>
      <c r="B42" s="38" t="s">
        <v>2</v>
      </c>
      <c r="C42" s="38" t="str">
        <f>IFERROR(VLOOKUP(C164,DAY!$A$2:$E$3000,4,0),0)</f>
        <v>月</v>
      </c>
      <c r="D42" s="38" t="str">
        <f>IFERROR(VLOOKUP(D164,DAY!$A$2:$E$3000,4,0),0)</f>
        <v>火</v>
      </c>
      <c r="E42" s="38" t="str">
        <f>IFERROR(VLOOKUP(E164,DAY!$A$2:$E$3000,4,0),0)</f>
        <v>水</v>
      </c>
      <c r="F42" s="38" t="str">
        <f>IFERROR(VLOOKUP(F164,DAY!$A$2:$E$3000,4,0),0)</f>
        <v>木</v>
      </c>
      <c r="G42" s="38" t="str">
        <f>IFERROR(VLOOKUP(G164,DAY!$A$2:$E$3000,4,0),0)</f>
        <v>金</v>
      </c>
      <c r="H42" s="38" t="str">
        <f>IFERROR(VLOOKUP(H164,DAY!$A$2:$E$3000,4,0),0)</f>
        <v>土</v>
      </c>
      <c r="I42" s="38" t="str">
        <f>IFERROR(VLOOKUP(I164,DAY!$A$2:$E$3000,4,0),0)</f>
        <v>日</v>
      </c>
      <c r="J42" s="38" t="str">
        <f>IFERROR(VLOOKUP(J164,DAY!$A$2:$E$3000,4,0),0)</f>
        <v>月</v>
      </c>
      <c r="K42" s="38" t="str">
        <f>IFERROR(VLOOKUP(K164,DAY!$A$2:$E$3000,4,0),0)</f>
        <v>火</v>
      </c>
      <c r="L42" s="38" t="str">
        <f>IFERROR(VLOOKUP(L164,DAY!$A$2:$E$3000,4,0),0)</f>
        <v>水</v>
      </c>
      <c r="M42" s="38" t="str">
        <f>IFERROR(VLOOKUP(M164,DAY!$A$2:$E$3000,4,0),0)</f>
        <v>木</v>
      </c>
      <c r="N42" s="38" t="str">
        <f>IFERROR(VLOOKUP(N164,DAY!$A$2:$E$3000,4,0),0)</f>
        <v>金</v>
      </c>
      <c r="O42" s="38" t="str">
        <f>IFERROR(VLOOKUP(O164,DAY!$A$2:$E$3000,4,0),0)</f>
        <v>土</v>
      </c>
      <c r="P42" s="38" t="str">
        <f>IFERROR(VLOOKUP(P164,DAY!$A$2:$E$3000,4,0),0)</f>
        <v>日</v>
      </c>
      <c r="Q42" s="38" t="str">
        <f>IFERROR(VLOOKUP(Q164,DAY!$A$2:$E$3000,4,0),0)</f>
        <v>月</v>
      </c>
      <c r="R42" s="38" t="str">
        <f>IFERROR(VLOOKUP(R164,DAY!$A$2:$E$3000,4,0),0)</f>
        <v>火</v>
      </c>
      <c r="S42" s="38" t="str">
        <f>IFERROR(VLOOKUP(S164,DAY!$A$2:$E$3000,4,0),0)</f>
        <v>水</v>
      </c>
      <c r="T42" s="38" t="str">
        <f>IFERROR(VLOOKUP(T164,DAY!$A$2:$E$3000,4,0),0)</f>
        <v>木</v>
      </c>
      <c r="U42" s="38" t="str">
        <f>IFERROR(VLOOKUP(U164,DAY!$A$2:$E$3000,4,0),0)</f>
        <v>金</v>
      </c>
      <c r="V42" s="38" t="str">
        <f>IFERROR(VLOOKUP(V164,DAY!$A$2:$E$3000,4,0),0)</f>
        <v>土</v>
      </c>
      <c r="W42" s="38" t="str">
        <f>IFERROR(VLOOKUP(W164,DAY!$A$2:$E$3000,4,0),0)</f>
        <v>日</v>
      </c>
      <c r="X42" s="38" t="str">
        <f>IFERROR(VLOOKUP(X164,DAY!$A$2:$E$3000,4,0),0)</f>
        <v>月</v>
      </c>
      <c r="Y42" s="38" t="str">
        <f>IFERROR(VLOOKUP(Y164,DAY!$A$2:$E$3000,4,0),0)</f>
        <v>火</v>
      </c>
      <c r="Z42" s="38" t="str">
        <f>IFERROR(VLOOKUP(Z164,DAY!$A$2:$E$3000,4,0),0)</f>
        <v>水</v>
      </c>
      <c r="AA42" s="38" t="str">
        <f>IFERROR(VLOOKUP(AA164,DAY!$A$2:$E$3000,4,0),0)</f>
        <v>木</v>
      </c>
      <c r="AB42" s="38" t="str">
        <f>IFERROR(VLOOKUP(AB164,DAY!$A$2:$E$3000,4,0),0)</f>
        <v>金</v>
      </c>
      <c r="AC42" s="38" t="str">
        <f>IFERROR(VLOOKUP(AC164,DAY!$A$2:$E$3000,4,0),0)</f>
        <v>土</v>
      </c>
      <c r="AD42" s="38" t="str">
        <f>IFERROR(VLOOKUP(AD164,DAY!$A$2:$E$3000,4,0),0)</f>
        <v>日</v>
      </c>
      <c r="AE42" s="478"/>
      <c r="AF42" s="480"/>
      <c r="AG42" s="352"/>
      <c r="AH42" s="478"/>
      <c r="AI42" s="480"/>
      <c r="AJ42" s="352"/>
      <c r="AM42" s="33"/>
      <c r="AN42" s="33"/>
      <c r="AQ42" s="37">
        <f>IFERROR(VLOOKUP(AQ165,DAY!$A$2:$E$744,3,0),0)</f>
        <v>0</v>
      </c>
    </row>
    <row r="43" spans="1:52" ht="88.5" customHeight="1" x14ac:dyDescent="0.4">
      <c r="A43" s="334"/>
      <c r="B43" s="39" t="s">
        <v>3</v>
      </c>
      <c r="C43" s="39" t="str">
        <f>IFERROR(VLOOKUP(C164,DAY!$A$2:$E$3000,5,0),0)</f>
        <v/>
      </c>
      <c r="D43" s="39" t="str">
        <f>IFERROR(VLOOKUP(D164,DAY!$A$2:$E$3000,5,0),0)</f>
        <v/>
      </c>
      <c r="E43" s="39" t="str">
        <f>IFERROR(VLOOKUP(E164,DAY!$A$2:$E$3000,5,0),0)</f>
        <v/>
      </c>
      <c r="F43" s="39" t="str">
        <f>IFERROR(VLOOKUP(F164,DAY!$A$2:$E$3000,5,0),0)</f>
        <v/>
      </c>
      <c r="G43" s="39" t="str">
        <f>IFERROR(VLOOKUP(G164,DAY!$A$2:$E$3000,5,0),0)</f>
        <v/>
      </c>
      <c r="H43" s="39" t="str">
        <f>IFERROR(VLOOKUP(H164,DAY!$A$2:$E$3000,5,0),0)</f>
        <v/>
      </c>
      <c r="I43" s="39" t="str">
        <f>IFERROR(VLOOKUP(I164,DAY!$A$2:$E$3000,5,0),0)</f>
        <v/>
      </c>
      <c r="J43" s="39" t="str">
        <f>IFERROR(VLOOKUP(J164,DAY!$A$2:$E$3000,5,0),0)</f>
        <v/>
      </c>
      <c r="K43" s="39" t="str">
        <f>IFERROR(VLOOKUP(K164,DAY!$A$2:$E$3000,5,0),0)</f>
        <v/>
      </c>
      <c r="L43" s="39" t="str">
        <f>IFERROR(VLOOKUP(L164,DAY!$A$2:$E$3000,5,0),0)</f>
        <v/>
      </c>
      <c r="M43" s="39" t="str">
        <f>IFERROR(VLOOKUP(M164,DAY!$A$2:$E$3000,5,0),0)</f>
        <v/>
      </c>
      <c r="N43" s="39" t="str">
        <f>IFERROR(VLOOKUP(N164,DAY!$A$2:$E$3000,5,0),0)</f>
        <v/>
      </c>
      <c r="O43" s="39" t="str">
        <f>IFERROR(VLOOKUP(O164,DAY!$A$2:$E$3000,5,0),0)</f>
        <v/>
      </c>
      <c r="P43" s="39" t="str">
        <f>IFERROR(VLOOKUP(P164,DAY!$A$2:$E$3000,5,0),0)</f>
        <v/>
      </c>
      <c r="Q43" s="39" t="str">
        <f>IFERROR(VLOOKUP(Q164,DAY!$A$2:$E$3000,5,0),0)</f>
        <v/>
      </c>
      <c r="R43" s="39" t="str">
        <f>IFERROR(VLOOKUP(R164,DAY!$A$2:$E$3000,5,0),0)</f>
        <v/>
      </c>
      <c r="S43" s="39" t="str">
        <f>IFERROR(VLOOKUP(S164,DAY!$A$2:$E$3000,5,0),0)</f>
        <v/>
      </c>
      <c r="T43" s="39" t="str">
        <f>IFERROR(VLOOKUP(T164,DAY!$A$2:$E$3000,5,0),0)</f>
        <v/>
      </c>
      <c r="U43" s="39" t="str">
        <f>IFERROR(VLOOKUP(U164,DAY!$A$2:$E$3000,5,0),0)</f>
        <v/>
      </c>
      <c r="V43" s="39" t="str">
        <f>IFERROR(VLOOKUP(V164,DAY!$A$2:$E$3000,5,0),0)</f>
        <v/>
      </c>
      <c r="W43" s="39" t="str">
        <f>IFERROR(VLOOKUP(W164,DAY!$A$2:$E$3000,5,0),0)</f>
        <v>山の日</v>
      </c>
      <c r="X43" s="39" t="str">
        <f>IFERROR(VLOOKUP(X164,DAY!$A$2:$E$3000,5,0),0)</f>
        <v>振替休日</v>
      </c>
      <c r="Y43" s="39" t="str">
        <f>IFERROR(VLOOKUP(Y164,DAY!$A$2:$E$3000,5,0),0)</f>
        <v/>
      </c>
      <c r="Z43" s="39" t="str">
        <f>IFERROR(VLOOKUP(Z164,DAY!$A$2:$E$3000,5,0),0)</f>
        <v/>
      </c>
      <c r="AA43" s="39" t="str">
        <f>IFERROR(VLOOKUP(AA164,DAY!$A$2:$E$3000,5,0),0)</f>
        <v/>
      </c>
      <c r="AB43" s="39" t="str">
        <f>IFERROR(VLOOKUP(AB164,DAY!$A$2:$E$3000,5,0),0)</f>
        <v/>
      </c>
      <c r="AC43" s="39" t="str">
        <f>IFERROR(VLOOKUP(AC164,DAY!$A$2:$E$3000,5,0),0)</f>
        <v/>
      </c>
      <c r="AD43" s="39" t="str">
        <f>IFERROR(VLOOKUP(AD164,DAY!$A$2:$E$3000,5,0),0)</f>
        <v/>
      </c>
      <c r="AE43" s="478"/>
      <c r="AF43" s="480"/>
      <c r="AG43" s="353"/>
      <c r="AH43" s="478"/>
      <c r="AI43" s="480"/>
      <c r="AJ43" s="353"/>
      <c r="AM43" s="41"/>
      <c r="AN43" s="41"/>
      <c r="AQ43" s="37">
        <f>IFERROR(VLOOKUP(AQ165,DAY!$A$2:$E$744,4,0),0)</f>
        <v>0</v>
      </c>
    </row>
    <row r="44" spans="1:52" ht="27.75" customHeight="1" x14ac:dyDescent="0.4">
      <c r="A44" s="334"/>
      <c r="B44" s="120" t="s">
        <v>4</v>
      </c>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22">
        <f>IF(COUNT(C44:AD44)=0,+(COUNTIF(C44:AD44,"作業"))+(COUNTIF(C44:AD44,"休日")),"")</f>
        <v>0</v>
      </c>
      <c r="AF44" s="123">
        <f>IF(+COUNT(C44:AD44)=0,(COUNTIF(C44:AD44,"休日")),"")</f>
        <v>0</v>
      </c>
      <c r="AG44" s="473">
        <f>IFERROR(IF(COUNTA(C44:AD44)=0,0,IF(COUNTA(C44:AD44)&lt;28,$F$150,IF(AM45&gt;0.284,$F$148,$F$149))),0)</f>
        <v>0</v>
      </c>
      <c r="AH44" s="122">
        <f>IF(COUNT(C45:AD45)=0,+(COUNTIF(C45:AD45,"作業"))+(COUNTIF(C45:AD45,"休日")),"")</f>
        <v>0</v>
      </c>
      <c r="AI44" s="123">
        <f>IF(COUNT(C45:AD45)=0,(COUNTIF(C45:AD45,"休日")),"")</f>
        <v>0</v>
      </c>
      <c r="AJ44" s="473">
        <f>IFERROR(IF(COUNTA(C45:AD45)=0,0,IF(COUNTA(C45:AD45)&lt;28,$F$150,IF(AN45&gt;0.284,$F$146,$F$147))),0)</f>
        <v>0</v>
      </c>
      <c r="AL44" s="40"/>
      <c r="AM44" s="33"/>
      <c r="AN44" s="33"/>
      <c r="AO44" s="40"/>
      <c r="AP44" s="40"/>
      <c r="AQ44" s="39">
        <f>IFERROR(VLOOKUP(AQ165,DAY!$A$2:$E$744,5,0),0)</f>
        <v>0</v>
      </c>
      <c r="AR44" s="42"/>
      <c r="AS44" s="42"/>
      <c r="AT44" s="42"/>
      <c r="AU44" s="42"/>
      <c r="AV44" s="42"/>
      <c r="AW44" s="42"/>
      <c r="AX44" s="42"/>
      <c r="AY44" s="42"/>
      <c r="AZ44" s="42"/>
    </row>
    <row r="45" spans="1:52" ht="27.75" customHeight="1" thickBot="1" x14ac:dyDescent="0.45">
      <c r="A45" s="363"/>
      <c r="B45" s="121" t="s">
        <v>5</v>
      </c>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475">
        <f>IFERROR(AM45,0)</f>
        <v>0</v>
      </c>
      <c r="AF45" s="476"/>
      <c r="AG45" s="474"/>
      <c r="AH45" s="475">
        <f>IFERROR(AN45,0)</f>
        <v>0</v>
      </c>
      <c r="AI45" s="476"/>
      <c r="AJ45" s="474"/>
      <c r="AM45" s="46" t="e">
        <f>ROUND(AF44/AE44,3)</f>
        <v>#DIV/0!</v>
      </c>
      <c r="AN45" s="47" t="e">
        <f>ROUND(AI44/AH44,3)</f>
        <v>#DIV/0!</v>
      </c>
      <c r="AQ45" s="43">
        <f>IFERROR(VLOOKUP(AQ165,DAY!$A$2:$E$744,6,0),0)</f>
        <v>0</v>
      </c>
    </row>
    <row r="46" spans="1:52" s="42" customFormat="1" ht="27.75" customHeight="1" x14ac:dyDescent="0.4">
      <c r="A46" s="337" t="s">
        <v>67</v>
      </c>
      <c r="B46" s="32" t="s">
        <v>0</v>
      </c>
      <c r="C46" s="32">
        <f>IFERROR(VLOOKUP(C165,DAY!$A$2:$E$3000,2,0),0)</f>
        <v>8</v>
      </c>
      <c r="D46" s="32">
        <f>IFERROR(VLOOKUP(D165,DAY!$A$2:$E$744,2,0),0)</f>
        <v>8</v>
      </c>
      <c r="E46" s="32">
        <f>IFERROR(VLOOKUP(E165,DAY!$A$2:$E$744,2,0),0)</f>
        <v>8</v>
      </c>
      <c r="F46" s="32">
        <f>IFERROR(VLOOKUP(F165,DAY!$A$2:$E$744,2,0),0)</f>
        <v>8</v>
      </c>
      <c r="G46" s="32">
        <f>IFERROR(VLOOKUP(G165,DAY!$A$2:$E$744,2,0),0)</f>
        <v>8</v>
      </c>
      <c r="H46" s="32">
        <f>IFERROR(VLOOKUP(H165,DAY!$A$2:$E$744,2,0),0)</f>
        <v>8</v>
      </c>
      <c r="I46" s="32">
        <f>IFERROR(VLOOKUP(I165,DAY!$A$2:$E$744,2,0),0)</f>
        <v>8</v>
      </c>
      <c r="J46" s="32">
        <f>IFERROR(VLOOKUP(J165,DAY!$A$2:$E$744,2,0),0)</f>
        <v>8</v>
      </c>
      <c r="K46" s="32">
        <f>IFERROR(VLOOKUP(K165,DAY!$A$2:$E$744,2,0),0)</f>
        <v>8</v>
      </c>
      <c r="L46" s="32">
        <f>IFERROR(VLOOKUP(L165,DAY!$A$2:$E$744,2,0),0)</f>
        <v>8</v>
      </c>
      <c r="M46" s="32">
        <f>IFERROR(VLOOKUP(M165,DAY!$A$2:$E$744,2,0),0)</f>
        <v>8</v>
      </c>
      <c r="N46" s="32">
        <f>IFERROR(VLOOKUP(N165,DAY!$A$2:$E$744,2,0),0)</f>
        <v>8</v>
      </c>
      <c r="O46" s="32">
        <f>IFERROR(VLOOKUP(O165,DAY!$A$2:$E$744,2,0),0)</f>
        <v>8</v>
      </c>
      <c r="P46" s="32">
        <f>IFERROR(VLOOKUP(P165,DAY!$A$2:$E$744,2,0),0)</f>
        <v>9</v>
      </c>
      <c r="Q46" s="32">
        <f>IFERROR(VLOOKUP(Q165,DAY!$A$2:$E$744,2,0),0)</f>
        <v>9</v>
      </c>
      <c r="R46" s="32">
        <f>IFERROR(VLOOKUP(R165,DAY!$A$2:$E$744,2,0),0)</f>
        <v>9</v>
      </c>
      <c r="S46" s="32">
        <f>IFERROR(VLOOKUP(S165,DAY!$A$2:$E$744,2,0),0)</f>
        <v>9</v>
      </c>
      <c r="T46" s="32">
        <f>IFERROR(VLOOKUP(T165,DAY!$A$2:$E$744,2,0),0)</f>
        <v>9</v>
      </c>
      <c r="U46" s="32">
        <f>IFERROR(VLOOKUP(U165,DAY!$A$2:$E$744,2,0),0)</f>
        <v>9</v>
      </c>
      <c r="V46" s="32">
        <f>IFERROR(VLOOKUP(V165,DAY!$A$2:$E$744,2,0),0)</f>
        <v>9</v>
      </c>
      <c r="W46" s="32">
        <f>IFERROR(VLOOKUP(W165,DAY!$A$2:$E$744,2,0),0)</f>
        <v>9</v>
      </c>
      <c r="X46" s="32">
        <f>IFERROR(VLOOKUP(X165,DAY!$A$2:$E$744,2,0),0)</f>
        <v>9</v>
      </c>
      <c r="Y46" s="32">
        <f>IFERROR(VLOOKUP(Y165,DAY!$A$2:$E$744,2,0),0)</f>
        <v>9</v>
      </c>
      <c r="Z46" s="32">
        <f>IFERROR(VLOOKUP(Z165,DAY!$A$2:$E$744,2,0),0)</f>
        <v>9</v>
      </c>
      <c r="AA46" s="32">
        <f>IFERROR(VLOOKUP(AA165,DAY!$A$2:$E$744,2,0),0)</f>
        <v>9</v>
      </c>
      <c r="AB46" s="32">
        <f>IFERROR(VLOOKUP(AB165,DAY!$A$2:$E$744,2,0),0)</f>
        <v>9</v>
      </c>
      <c r="AC46" s="32">
        <f>IFERROR(VLOOKUP(AC165,DAY!$A$2:$E$744,2,0),0)</f>
        <v>9</v>
      </c>
      <c r="AD46" s="32">
        <f>IFERROR(VLOOKUP(AD165,DAY!$A$2:$E$744,2,0),0)</f>
        <v>9</v>
      </c>
      <c r="AE46" s="477" t="s">
        <v>11</v>
      </c>
      <c r="AF46" s="479" t="s">
        <v>12</v>
      </c>
      <c r="AG46" s="352" t="s">
        <v>84</v>
      </c>
      <c r="AH46" s="481" t="s">
        <v>11</v>
      </c>
      <c r="AI46" s="482" t="s">
        <v>13</v>
      </c>
      <c r="AJ46" s="352" t="s">
        <v>84</v>
      </c>
      <c r="AK46" s="40"/>
      <c r="AL46" s="20"/>
      <c r="AM46" s="33"/>
      <c r="AN46" s="33"/>
      <c r="AO46" s="20"/>
      <c r="AP46" s="20"/>
      <c r="AQ46" s="50">
        <f>IFERROR(VLOOKUP(AQ165,DAY!$A$2:$E$744,7,0),0)</f>
        <v>0</v>
      </c>
      <c r="AR46" s="21"/>
      <c r="AS46" s="21"/>
      <c r="AT46" s="21"/>
      <c r="AU46" s="21"/>
      <c r="AV46" s="21"/>
      <c r="AW46" s="21"/>
      <c r="AX46" s="21"/>
      <c r="AY46" s="21"/>
      <c r="AZ46" s="21"/>
    </row>
    <row r="47" spans="1:52" ht="27.75" customHeight="1" x14ac:dyDescent="0.4">
      <c r="A47" s="334"/>
      <c r="B47" s="35" t="s">
        <v>1</v>
      </c>
      <c r="C47" s="35">
        <f>IFERROR(VLOOKUP(C165,DAY!$A$2:$E$3000,3,0),0)</f>
        <v>19</v>
      </c>
      <c r="D47" s="35">
        <f>IFERROR(VLOOKUP(D165,DAY!$A$2:$E$744,3,0),0)</f>
        <v>20</v>
      </c>
      <c r="E47" s="35">
        <f>IFERROR(VLOOKUP(E165,DAY!$A$2:$E$744,3,0),0)</f>
        <v>21</v>
      </c>
      <c r="F47" s="35">
        <f>IFERROR(VLOOKUP(F165,DAY!$A$2:$E$744,3,0),0)</f>
        <v>22</v>
      </c>
      <c r="G47" s="35">
        <f>IFERROR(VLOOKUP(G165,DAY!$A$2:$E$744,3,0),0)</f>
        <v>23</v>
      </c>
      <c r="H47" s="35">
        <f>IFERROR(VLOOKUP(H165,DAY!$A$2:$E$744,3,0),0)</f>
        <v>24</v>
      </c>
      <c r="I47" s="35">
        <f>IFERROR(VLOOKUP(I165,DAY!$A$2:$E$744,3,0),0)</f>
        <v>25</v>
      </c>
      <c r="J47" s="35">
        <f>IFERROR(VLOOKUP(J165,DAY!$A$2:$E$744,3,0),0)</f>
        <v>26</v>
      </c>
      <c r="K47" s="35">
        <f>IFERROR(VLOOKUP(K165,DAY!$A$2:$E$744,3,0),0)</f>
        <v>27</v>
      </c>
      <c r="L47" s="35">
        <f>IFERROR(VLOOKUP(L165,DAY!$A$2:$E$744,3,0),0)</f>
        <v>28</v>
      </c>
      <c r="M47" s="35">
        <f>IFERROR(VLOOKUP(M165,DAY!$A$2:$E$744,3,0),0)</f>
        <v>29</v>
      </c>
      <c r="N47" s="35">
        <f>IFERROR(VLOOKUP(N165,DAY!$A$2:$E$744,3,0),0)</f>
        <v>30</v>
      </c>
      <c r="O47" s="35">
        <f>IFERROR(VLOOKUP(O165,DAY!$A$2:$E$744,3,0),0)</f>
        <v>31</v>
      </c>
      <c r="P47" s="35">
        <f>IFERROR(VLOOKUP(P165,DAY!$A$2:$E$744,3,0),0)</f>
        <v>1</v>
      </c>
      <c r="Q47" s="35">
        <f>IFERROR(VLOOKUP(Q165,DAY!$A$2:$E$744,3,0),0)</f>
        <v>2</v>
      </c>
      <c r="R47" s="35">
        <f>IFERROR(VLOOKUP(R165,DAY!$A$2:$E$744,3,0),0)</f>
        <v>3</v>
      </c>
      <c r="S47" s="35">
        <f>IFERROR(VLOOKUP(S165,DAY!$A$2:$E$744,3,0),0)</f>
        <v>4</v>
      </c>
      <c r="T47" s="35">
        <f>IFERROR(VLOOKUP(T165,DAY!$A$2:$E$744,3,0),0)</f>
        <v>5</v>
      </c>
      <c r="U47" s="35">
        <f>IFERROR(VLOOKUP(U165,DAY!$A$2:$E$744,3,0),0)</f>
        <v>6</v>
      </c>
      <c r="V47" s="35">
        <f>IFERROR(VLOOKUP(V165,DAY!$A$2:$E$744,3,0),0)</f>
        <v>7</v>
      </c>
      <c r="W47" s="35">
        <f>IFERROR(VLOOKUP(W165,DAY!$A$2:$E$744,3,0),0)</f>
        <v>8</v>
      </c>
      <c r="X47" s="35">
        <f>IFERROR(VLOOKUP(X165,DAY!$A$2:$E$744,3,0),0)</f>
        <v>9</v>
      </c>
      <c r="Y47" s="35">
        <f>IFERROR(VLOOKUP(Y165,DAY!$A$2:$E$744,3,0),0)</f>
        <v>10</v>
      </c>
      <c r="Z47" s="35">
        <f>IFERROR(VLOOKUP(Z165,DAY!$A$2:$E$744,3,0),0)</f>
        <v>11</v>
      </c>
      <c r="AA47" s="35">
        <f>IFERROR(VLOOKUP(AA165,DAY!$A$2:$E$744,3,0),0)</f>
        <v>12</v>
      </c>
      <c r="AB47" s="35">
        <f>IFERROR(VLOOKUP(AB165,DAY!$A$2:$E$744,3,0),0)</f>
        <v>13</v>
      </c>
      <c r="AC47" s="35">
        <f>IFERROR(VLOOKUP(AC165,DAY!$A$2:$E$744,3,0),0)</f>
        <v>14</v>
      </c>
      <c r="AD47" s="36">
        <f>IFERROR(VLOOKUP(AD165,DAY!$A$2:$E$744,3,0),0)</f>
        <v>15</v>
      </c>
      <c r="AE47" s="478"/>
      <c r="AF47" s="480"/>
      <c r="AG47" s="352"/>
      <c r="AH47" s="478"/>
      <c r="AI47" s="480"/>
      <c r="AJ47" s="352"/>
      <c r="AM47" s="33"/>
      <c r="AN47" s="33"/>
      <c r="AQ47" s="118">
        <f>IFERROR(VLOOKUP(AQ166,DAY!$A$2:$E$744,2,0),0)</f>
        <v>0</v>
      </c>
    </row>
    <row r="48" spans="1:52" ht="27.75" customHeight="1" x14ac:dyDescent="0.4">
      <c r="A48" s="334"/>
      <c r="B48" s="38" t="s">
        <v>2</v>
      </c>
      <c r="C48" s="38" t="str">
        <f>IFERROR(VLOOKUP(C165,DAY!$A$2:$E$3000,4,0),0)</f>
        <v>月</v>
      </c>
      <c r="D48" s="38" t="str">
        <f>IFERROR(VLOOKUP(D165,DAY!$A$2:$E$3000,4,0),0)</f>
        <v>火</v>
      </c>
      <c r="E48" s="38" t="str">
        <f>IFERROR(VLOOKUP(E165,DAY!$A$2:$E$3000,4,0),0)</f>
        <v>水</v>
      </c>
      <c r="F48" s="38" t="str">
        <f>IFERROR(VLOOKUP(F165,DAY!$A$2:$E$3000,4,0),0)</f>
        <v>木</v>
      </c>
      <c r="G48" s="38" t="str">
        <f>IFERROR(VLOOKUP(G165,DAY!$A$2:$E$3000,4,0),0)</f>
        <v>金</v>
      </c>
      <c r="H48" s="38" t="str">
        <f>IFERROR(VLOOKUP(H165,DAY!$A$2:$E$3000,4,0),0)</f>
        <v>土</v>
      </c>
      <c r="I48" s="38" t="str">
        <f>IFERROR(VLOOKUP(I165,DAY!$A$2:$E$3000,4,0),0)</f>
        <v>日</v>
      </c>
      <c r="J48" s="38" t="str">
        <f>IFERROR(VLOOKUP(J165,DAY!$A$2:$E$3000,4,0),0)</f>
        <v>月</v>
      </c>
      <c r="K48" s="38" t="str">
        <f>IFERROR(VLOOKUP(K165,DAY!$A$2:$E$3000,4,0),0)</f>
        <v>火</v>
      </c>
      <c r="L48" s="38" t="str">
        <f>IFERROR(VLOOKUP(L165,DAY!$A$2:$E$3000,4,0),0)</f>
        <v>水</v>
      </c>
      <c r="M48" s="38" t="str">
        <f>IFERROR(VLOOKUP(M165,DAY!$A$2:$E$3000,4,0),0)</f>
        <v>木</v>
      </c>
      <c r="N48" s="38" t="str">
        <f>IFERROR(VLOOKUP(N165,DAY!$A$2:$E$3000,4,0),0)</f>
        <v>金</v>
      </c>
      <c r="O48" s="38" t="str">
        <f>IFERROR(VLOOKUP(O165,DAY!$A$2:$E$3000,4,0),0)</f>
        <v>土</v>
      </c>
      <c r="P48" s="38" t="str">
        <f>IFERROR(VLOOKUP(P165,DAY!$A$2:$E$3000,4,0),0)</f>
        <v>日</v>
      </c>
      <c r="Q48" s="38" t="str">
        <f>IFERROR(VLOOKUP(Q165,DAY!$A$2:$E$3000,4,0),0)</f>
        <v>月</v>
      </c>
      <c r="R48" s="38" t="str">
        <f>IFERROR(VLOOKUP(R165,DAY!$A$2:$E$3000,4,0),0)</f>
        <v>火</v>
      </c>
      <c r="S48" s="38" t="str">
        <f>IFERROR(VLOOKUP(S165,DAY!$A$2:$E$3000,4,0),0)</f>
        <v>水</v>
      </c>
      <c r="T48" s="38" t="str">
        <f>IFERROR(VLOOKUP(T165,DAY!$A$2:$E$3000,4,0),0)</f>
        <v>木</v>
      </c>
      <c r="U48" s="38" t="str">
        <f>IFERROR(VLOOKUP(U165,DAY!$A$2:$E$3000,4,0),0)</f>
        <v>金</v>
      </c>
      <c r="V48" s="38" t="str">
        <f>IFERROR(VLOOKUP(V165,DAY!$A$2:$E$3000,4,0),0)</f>
        <v>土</v>
      </c>
      <c r="W48" s="38" t="str">
        <f>IFERROR(VLOOKUP(W165,DAY!$A$2:$E$3000,4,0),0)</f>
        <v>日</v>
      </c>
      <c r="X48" s="38" t="str">
        <f>IFERROR(VLOOKUP(X165,DAY!$A$2:$E$3000,4,0),0)</f>
        <v>月</v>
      </c>
      <c r="Y48" s="38" t="str">
        <f>IFERROR(VLOOKUP(Y165,DAY!$A$2:$E$3000,4,0),0)</f>
        <v>火</v>
      </c>
      <c r="Z48" s="38" t="str">
        <f>IFERROR(VLOOKUP(Z165,DAY!$A$2:$E$3000,4,0),0)</f>
        <v>水</v>
      </c>
      <c r="AA48" s="38" t="str">
        <f>IFERROR(VLOOKUP(AA165,DAY!$A$2:$E$3000,4,0),0)</f>
        <v>木</v>
      </c>
      <c r="AB48" s="38" t="str">
        <f>IFERROR(VLOOKUP(AB165,DAY!$A$2:$E$3000,4,0),0)</f>
        <v>金</v>
      </c>
      <c r="AC48" s="38" t="str">
        <f>IFERROR(VLOOKUP(AC165,DAY!$A$2:$E$3000,4,0),0)</f>
        <v>土</v>
      </c>
      <c r="AD48" s="38" t="str">
        <f>IFERROR(VLOOKUP(AD165,DAY!$A$2:$E$3000,4,0),0)</f>
        <v>日</v>
      </c>
      <c r="AE48" s="478"/>
      <c r="AF48" s="480"/>
      <c r="AG48" s="352"/>
      <c r="AH48" s="478"/>
      <c r="AI48" s="480"/>
      <c r="AJ48" s="352"/>
      <c r="AM48" s="33"/>
      <c r="AN48" s="33"/>
      <c r="AQ48" s="37">
        <f>IFERROR(VLOOKUP(AQ166,DAY!$A$2:$E$744,3,0),0)</f>
        <v>0</v>
      </c>
    </row>
    <row r="49" spans="1:43" ht="88.5" customHeight="1" x14ac:dyDescent="0.4">
      <c r="A49" s="334"/>
      <c r="B49" s="39" t="s">
        <v>3</v>
      </c>
      <c r="C49" s="39" t="str">
        <f>IFERROR(VLOOKUP(C165,DAY!$A$2:$E$3000,5,0),0)</f>
        <v/>
      </c>
      <c r="D49" s="39" t="str">
        <f>IFERROR(VLOOKUP(D165,DAY!$A$2:$E$3000,5,0),0)</f>
        <v/>
      </c>
      <c r="E49" s="39" t="str">
        <f>IFERROR(VLOOKUP(E165,DAY!$A$2:$E$3000,5,0),0)</f>
        <v/>
      </c>
      <c r="F49" s="39" t="str">
        <f>IFERROR(VLOOKUP(F165,DAY!$A$2:$E$3000,5,0),0)</f>
        <v/>
      </c>
      <c r="G49" s="39" t="str">
        <f>IFERROR(VLOOKUP(G165,DAY!$A$2:$E$3000,5,0),0)</f>
        <v/>
      </c>
      <c r="H49" s="39" t="str">
        <f>IFERROR(VLOOKUP(H165,DAY!$A$2:$E$3000,5,0),0)</f>
        <v/>
      </c>
      <c r="I49" s="39" t="str">
        <f>IFERROR(VLOOKUP(I165,DAY!$A$2:$E$3000,5,0),0)</f>
        <v/>
      </c>
      <c r="J49" s="39" t="str">
        <f>IFERROR(VLOOKUP(J165,DAY!$A$2:$E$3000,5,0),0)</f>
        <v/>
      </c>
      <c r="K49" s="39" t="str">
        <f>IFERROR(VLOOKUP(K165,DAY!$A$2:$E$3000,5,0),0)</f>
        <v/>
      </c>
      <c r="L49" s="39" t="str">
        <f>IFERROR(VLOOKUP(L165,DAY!$A$2:$E$3000,5,0),0)</f>
        <v/>
      </c>
      <c r="M49" s="39" t="str">
        <f>IFERROR(VLOOKUP(M165,DAY!$A$2:$E$3000,5,0),0)</f>
        <v/>
      </c>
      <c r="N49" s="39" t="str">
        <f>IFERROR(VLOOKUP(N165,DAY!$A$2:$E$3000,5,0),0)</f>
        <v/>
      </c>
      <c r="O49" s="39" t="str">
        <f>IFERROR(VLOOKUP(O165,DAY!$A$2:$E$3000,5,0),0)</f>
        <v/>
      </c>
      <c r="P49" s="39" t="str">
        <f>IFERROR(VLOOKUP(P165,DAY!$A$2:$E$3000,5,0),0)</f>
        <v/>
      </c>
      <c r="Q49" s="39" t="str">
        <f>IFERROR(VLOOKUP(Q165,DAY!$A$2:$E$3000,5,0),0)</f>
        <v/>
      </c>
      <c r="R49" s="39" t="str">
        <f>IFERROR(VLOOKUP(R165,DAY!$A$2:$E$3000,5,0),0)</f>
        <v/>
      </c>
      <c r="S49" s="39" t="str">
        <f>IFERROR(VLOOKUP(S165,DAY!$A$2:$E$3000,5,0),0)</f>
        <v/>
      </c>
      <c r="T49" s="39" t="str">
        <f>IFERROR(VLOOKUP(T165,DAY!$A$2:$E$3000,5,0),0)</f>
        <v/>
      </c>
      <c r="U49" s="39" t="str">
        <f>IFERROR(VLOOKUP(U165,DAY!$A$2:$E$3000,5,0),0)</f>
        <v/>
      </c>
      <c r="V49" s="39" t="str">
        <f>IFERROR(VLOOKUP(V165,DAY!$A$2:$E$3000,5,0),0)</f>
        <v/>
      </c>
      <c r="W49" s="39" t="str">
        <f>IFERROR(VLOOKUP(W165,DAY!$A$2:$E$3000,5,0),0)</f>
        <v/>
      </c>
      <c r="X49" s="39" t="str">
        <f>IFERROR(VLOOKUP(X165,DAY!$A$2:$E$3000,5,0),0)</f>
        <v/>
      </c>
      <c r="Y49" s="39" t="str">
        <f>IFERROR(VLOOKUP(Y165,DAY!$A$2:$E$3000,5,0),0)</f>
        <v/>
      </c>
      <c r="Z49" s="39" t="str">
        <f>IFERROR(VLOOKUP(Z165,DAY!$A$2:$E$3000,5,0),0)</f>
        <v/>
      </c>
      <c r="AA49" s="39" t="str">
        <f>IFERROR(VLOOKUP(AA165,DAY!$A$2:$E$3000,5,0),0)</f>
        <v/>
      </c>
      <c r="AB49" s="39" t="str">
        <f>IFERROR(VLOOKUP(AB165,DAY!$A$2:$E$3000,5,0),0)</f>
        <v/>
      </c>
      <c r="AC49" s="39" t="str">
        <f>IFERROR(VLOOKUP(AC165,DAY!$A$2:$E$3000,5,0),0)</f>
        <v/>
      </c>
      <c r="AD49" s="39" t="str">
        <f>IFERROR(VLOOKUP(AD165,DAY!$A$2:$E$3000,5,0),0)</f>
        <v/>
      </c>
      <c r="AE49" s="478"/>
      <c r="AF49" s="480"/>
      <c r="AG49" s="353"/>
      <c r="AH49" s="478"/>
      <c r="AI49" s="480"/>
      <c r="AJ49" s="353"/>
      <c r="AM49" s="41"/>
      <c r="AN49" s="41"/>
      <c r="AQ49" s="37">
        <f>IFERROR(VLOOKUP(AQ166,DAY!$A$2:$E$744,4,0),0)</f>
        <v>0</v>
      </c>
    </row>
    <row r="50" spans="1:43" ht="27.75" customHeight="1" x14ac:dyDescent="0.4">
      <c r="A50" s="334"/>
      <c r="B50" s="120" t="s">
        <v>4</v>
      </c>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22">
        <f>IF(COUNT(C50:AD50)=0,+(COUNTIF(C50:AD50,"作業"))+(COUNTIF(C50:AD50,"休日")),"")</f>
        <v>0</v>
      </c>
      <c r="AF50" s="123">
        <f>IF(+COUNT(C50:AD50)=0,(COUNTIF(C50:AD50,"休日")),"")</f>
        <v>0</v>
      </c>
      <c r="AG50" s="473">
        <f>IFERROR(IF(COUNTA(C50:AD50)=0,0,IF(COUNTA(C50:AD50)&lt;28,$F$150,IF(AM51&gt;0.284,$F$148,$F$149))),0)</f>
        <v>0</v>
      </c>
      <c r="AH50" s="122">
        <f>IF(COUNT(C51:AD51)=0,+(COUNTIF(C51:AD51,"作業"))+(COUNTIF(C51:AD51,"休日")),"")</f>
        <v>0</v>
      </c>
      <c r="AI50" s="123">
        <f>IF(COUNT(C51:AD51)=0,(COUNTIF(C51:AD51,"休日")),"")</f>
        <v>0</v>
      </c>
      <c r="AJ50" s="473">
        <f>IFERROR(IF(COUNTA(C51:AD51)=0,0,IF(COUNTA(C51:AD51)&lt;28,$F$150,IF(AN51&gt;0.284,$F$146,$F$147))),0)</f>
        <v>0</v>
      </c>
      <c r="AL50" s="40"/>
      <c r="AM50" s="33"/>
      <c r="AN50" s="33"/>
      <c r="AQ50" s="39">
        <f>IFERROR(VLOOKUP(AQ166,DAY!$A$2:$E$744,5,0),0)</f>
        <v>0</v>
      </c>
    </row>
    <row r="51" spans="1:43" ht="27.75" customHeight="1" thickBot="1" x14ac:dyDescent="0.45">
      <c r="A51" s="363"/>
      <c r="B51" s="121" t="s">
        <v>5</v>
      </c>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475">
        <f>IFERROR(AM51,0)</f>
        <v>0</v>
      </c>
      <c r="AF51" s="476"/>
      <c r="AG51" s="474"/>
      <c r="AH51" s="475">
        <f>IFERROR(AN51,0)</f>
        <v>0</v>
      </c>
      <c r="AI51" s="476"/>
      <c r="AJ51" s="474"/>
      <c r="AM51" s="46" t="e">
        <f>ROUND(AF50/AE50,3)</f>
        <v>#DIV/0!</v>
      </c>
      <c r="AN51" s="47" t="e">
        <f>ROUND(AI50/AH50,3)</f>
        <v>#DIV/0!</v>
      </c>
      <c r="AQ51" s="43">
        <f>IFERROR(VLOOKUP(AQ166,DAY!$A$2:$E$744,6,0),0)</f>
        <v>0</v>
      </c>
    </row>
    <row r="52" spans="1:43" ht="27.75" customHeight="1" thickBot="1" x14ac:dyDescent="0.45">
      <c r="A52" s="337" t="s">
        <v>68</v>
      </c>
      <c r="B52" s="32" t="s">
        <v>0</v>
      </c>
      <c r="C52" s="48">
        <f>IFERROR(VLOOKUP(C166,DAY!$A$2:$E$3000,2,0),0)</f>
        <v>9</v>
      </c>
      <c r="D52" s="48">
        <f>IFERROR(VLOOKUP(D166,DAY!$A$2:$E$744,2,0),0)</f>
        <v>9</v>
      </c>
      <c r="E52" s="48">
        <f>IFERROR(VLOOKUP(E166,DAY!$A$2:$E$744,2,0),0)</f>
        <v>9</v>
      </c>
      <c r="F52" s="48">
        <f>IFERROR(VLOOKUP(F166,DAY!$A$2:$E$744,2,0),0)</f>
        <v>9</v>
      </c>
      <c r="G52" s="48">
        <f>IFERROR(VLOOKUP(G166,DAY!$A$2:$E$744,2,0),0)</f>
        <v>9</v>
      </c>
      <c r="H52" s="48">
        <f>IFERROR(VLOOKUP(H166,DAY!$A$2:$E$744,2,0),0)</f>
        <v>9</v>
      </c>
      <c r="I52" s="48">
        <f>IFERROR(VLOOKUP(I166,DAY!$A$2:$E$744,2,0),0)</f>
        <v>9</v>
      </c>
      <c r="J52" s="48">
        <f>IFERROR(VLOOKUP(J166,DAY!$A$2:$E$744,2,0),0)</f>
        <v>9</v>
      </c>
      <c r="K52" s="48">
        <f>IFERROR(VLOOKUP(K166,DAY!$A$2:$E$744,2,0),0)</f>
        <v>9</v>
      </c>
      <c r="L52" s="48">
        <f>IFERROR(VLOOKUP(L166,DAY!$A$2:$E$744,2,0),0)</f>
        <v>9</v>
      </c>
      <c r="M52" s="48">
        <f>IFERROR(VLOOKUP(M166,DAY!$A$2:$E$744,2,0),0)</f>
        <v>9</v>
      </c>
      <c r="N52" s="48">
        <f>IFERROR(VLOOKUP(N166,DAY!$A$2:$E$744,2,0),0)</f>
        <v>9</v>
      </c>
      <c r="O52" s="48">
        <f>IFERROR(VLOOKUP(O166,DAY!$A$2:$E$744,2,0),0)</f>
        <v>9</v>
      </c>
      <c r="P52" s="48">
        <f>IFERROR(VLOOKUP(P166,DAY!$A$2:$E$744,2,0),0)</f>
        <v>9</v>
      </c>
      <c r="Q52" s="48">
        <f>IFERROR(VLOOKUP(Q166,DAY!$A$2:$E$744,2,0),0)</f>
        <v>9</v>
      </c>
      <c r="R52" s="48">
        <f>IFERROR(VLOOKUP(R166,DAY!$A$2:$E$744,2,0),0)</f>
        <v>10</v>
      </c>
      <c r="S52" s="48">
        <f>IFERROR(VLOOKUP(S166,DAY!$A$2:$E$744,2,0),0)</f>
        <v>10</v>
      </c>
      <c r="T52" s="48">
        <f>IFERROR(VLOOKUP(T166,DAY!$A$2:$E$744,2,0),0)</f>
        <v>10</v>
      </c>
      <c r="U52" s="48">
        <f>IFERROR(VLOOKUP(U166,DAY!$A$2:$E$744,2,0),0)</f>
        <v>10</v>
      </c>
      <c r="V52" s="48">
        <f>IFERROR(VLOOKUP(V166,DAY!$A$2:$E$744,2,0),0)</f>
        <v>10</v>
      </c>
      <c r="W52" s="48">
        <f>IFERROR(VLOOKUP(W166,DAY!$A$2:$E$744,2,0),0)</f>
        <v>10</v>
      </c>
      <c r="X52" s="48">
        <f>IFERROR(VLOOKUP(X166,DAY!$A$2:$E$744,2,0),0)</f>
        <v>10</v>
      </c>
      <c r="Y52" s="48">
        <f>IFERROR(VLOOKUP(Y166,DAY!$A$2:$E$744,2,0),0)</f>
        <v>10</v>
      </c>
      <c r="Z52" s="48">
        <f>IFERROR(VLOOKUP(Z166,DAY!$A$2:$E$744,2,0),0)</f>
        <v>10</v>
      </c>
      <c r="AA52" s="48">
        <f>IFERROR(VLOOKUP(AA166,DAY!$A$2:$E$744,2,0),0)</f>
        <v>10</v>
      </c>
      <c r="AB52" s="48">
        <f>IFERROR(VLOOKUP(AB166,DAY!$A$2:$E$744,2,0),0)</f>
        <v>10</v>
      </c>
      <c r="AC52" s="48">
        <f>IFERROR(VLOOKUP(AC166,DAY!$A$2:$E$744,2,0),0)</f>
        <v>10</v>
      </c>
      <c r="AD52" s="48">
        <f>IFERROR(VLOOKUP(AD166,DAY!$A$2:$E$744,2,0),0)</f>
        <v>10</v>
      </c>
      <c r="AE52" s="477" t="s">
        <v>11</v>
      </c>
      <c r="AF52" s="479" t="s">
        <v>12</v>
      </c>
      <c r="AG52" s="352" t="s">
        <v>84</v>
      </c>
      <c r="AH52" s="481" t="s">
        <v>11</v>
      </c>
      <c r="AI52" s="482" t="s">
        <v>13</v>
      </c>
      <c r="AJ52" s="352" t="s">
        <v>84</v>
      </c>
      <c r="AK52" s="40"/>
      <c r="AM52" s="33"/>
      <c r="AN52" s="33"/>
      <c r="AQ52" s="45">
        <f>IFERROR(VLOOKUP(AQ166,DAY!$A$2:$E$744,7,0),0)</f>
        <v>0</v>
      </c>
    </row>
    <row r="53" spans="1:43" ht="27.75" customHeight="1" x14ac:dyDescent="0.4">
      <c r="A53" s="334"/>
      <c r="B53" s="35" t="s">
        <v>1</v>
      </c>
      <c r="C53" s="35">
        <f>IFERROR(VLOOKUP(C166,DAY!$A$2:$E$3000,3,0),0)</f>
        <v>16</v>
      </c>
      <c r="D53" s="35">
        <f>IFERROR(VLOOKUP(D166,DAY!$A$2:$E$744,3,0),0)</f>
        <v>17</v>
      </c>
      <c r="E53" s="35">
        <f>IFERROR(VLOOKUP(E166,DAY!$A$2:$E$744,3,0),0)</f>
        <v>18</v>
      </c>
      <c r="F53" s="35">
        <f>IFERROR(VLOOKUP(F166,DAY!$A$2:$E$744,3,0),0)</f>
        <v>19</v>
      </c>
      <c r="G53" s="35">
        <f>IFERROR(VLOOKUP(G166,DAY!$A$2:$E$744,3,0),0)</f>
        <v>20</v>
      </c>
      <c r="H53" s="35">
        <f>IFERROR(VLOOKUP(H166,DAY!$A$2:$E$744,3,0),0)</f>
        <v>21</v>
      </c>
      <c r="I53" s="35">
        <f>IFERROR(VLOOKUP(I166,DAY!$A$2:$E$744,3,0),0)</f>
        <v>22</v>
      </c>
      <c r="J53" s="35">
        <f>IFERROR(VLOOKUP(J166,DAY!$A$2:$E$744,3,0),0)</f>
        <v>23</v>
      </c>
      <c r="K53" s="35">
        <f>IFERROR(VLOOKUP(K166,DAY!$A$2:$E$744,3,0),0)</f>
        <v>24</v>
      </c>
      <c r="L53" s="35">
        <f>IFERROR(VLOOKUP(L166,DAY!$A$2:$E$744,3,0),0)</f>
        <v>25</v>
      </c>
      <c r="M53" s="35">
        <f>IFERROR(VLOOKUP(M166,DAY!$A$2:$E$744,3,0),0)</f>
        <v>26</v>
      </c>
      <c r="N53" s="35">
        <f>IFERROR(VLOOKUP(N166,DAY!$A$2:$E$744,3,0),0)</f>
        <v>27</v>
      </c>
      <c r="O53" s="35">
        <f>IFERROR(VLOOKUP(O166,DAY!$A$2:$E$744,3,0),0)</f>
        <v>28</v>
      </c>
      <c r="P53" s="35">
        <f>IFERROR(VLOOKUP(P166,DAY!$A$2:$E$744,3,0),0)</f>
        <v>29</v>
      </c>
      <c r="Q53" s="35">
        <f>IFERROR(VLOOKUP(Q166,DAY!$A$2:$E$744,3,0),0)</f>
        <v>30</v>
      </c>
      <c r="R53" s="35">
        <f>IFERROR(VLOOKUP(R166,DAY!$A$2:$E$744,3,0),0)</f>
        <v>1</v>
      </c>
      <c r="S53" s="35">
        <f>IFERROR(VLOOKUP(S166,DAY!$A$2:$E$744,3,0),0)</f>
        <v>2</v>
      </c>
      <c r="T53" s="35">
        <f>IFERROR(VLOOKUP(T166,DAY!$A$2:$E$744,3,0),0)</f>
        <v>3</v>
      </c>
      <c r="U53" s="35">
        <f>IFERROR(VLOOKUP(U166,DAY!$A$2:$E$744,3,0),0)</f>
        <v>4</v>
      </c>
      <c r="V53" s="35">
        <f>IFERROR(VLOOKUP(V166,DAY!$A$2:$E$744,3,0),0)</f>
        <v>5</v>
      </c>
      <c r="W53" s="35">
        <f>IFERROR(VLOOKUP(W166,DAY!$A$2:$E$744,3,0),0)</f>
        <v>6</v>
      </c>
      <c r="X53" s="35">
        <f>IFERROR(VLOOKUP(X166,DAY!$A$2:$E$744,3,0),0)</f>
        <v>7</v>
      </c>
      <c r="Y53" s="35">
        <f>IFERROR(VLOOKUP(Y166,DAY!$A$2:$E$744,3,0),0)</f>
        <v>8</v>
      </c>
      <c r="Z53" s="35">
        <f>IFERROR(VLOOKUP(Z166,DAY!$A$2:$E$744,3,0),0)</f>
        <v>9</v>
      </c>
      <c r="AA53" s="35">
        <f>IFERROR(VLOOKUP(AA166,DAY!$A$2:$E$744,3,0),0)</f>
        <v>10</v>
      </c>
      <c r="AB53" s="35">
        <f>IFERROR(VLOOKUP(AB166,DAY!$A$2:$E$744,3,0),0)</f>
        <v>11</v>
      </c>
      <c r="AC53" s="35">
        <f>IFERROR(VLOOKUP(AC166,DAY!$A$2:$E$744,3,0),0)</f>
        <v>12</v>
      </c>
      <c r="AD53" s="36">
        <f>IFERROR(VLOOKUP(AD166,DAY!$A$2:$E$744,3,0),0)</f>
        <v>13</v>
      </c>
      <c r="AE53" s="478"/>
      <c r="AF53" s="480"/>
      <c r="AG53" s="352"/>
      <c r="AH53" s="478"/>
      <c r="AI53" s="480"/>
      <c r="AJ53" s="352"/>
      <c r="AM53" s="33"/>
      <c r="AN53" s="33"/>
      <c r="AQ53" s="38">
        <f>IFERROR(VLOOKUP(AQ167,DAY!$A$2:$E$744,2,0),0)</f>
        <v>0</v>
      </c>
    </row>
    <row r="54" spans="1:43" ht="27.75" customHeight="1" x14ac:dyDescent="0.4">
      <c r="A54" s="334"/>
      <c r="B54" s="38" t="s">
        <v>2</v>
      </c>
      <c r="C54" s="38" t="str">
        <f>IFERROR(VLOOKUP(C166,DAY!$A$2:$E$3000,4,0),0)</f>
        <v>月</v>
      </c>
      <c r="D54" s="38" t="str">
        <f>IFERROR(VLOOKUP(D166,DAY!$A$2:$E$3000,4,0),0)</f>
        <v>火</v>
      </c>
      <c r="E54" s="38" t="str">
        <f>IFERROR(VLOOKUP(E166,DAY!$A$2:$E$3000,4,0),0)</f>
        <v>水</v>
      </c>
      <c r="F54" s="38" t="str">
        <f>IFERROR(VLOOKUP(F166,DAY!$A$2:$E$3000,4,0),0)</f>
        <v>木</v>
      </c>
      <c r="G54" s="38" t="str">
        <f>IFERROR(VLOOKUP(G166,DAY!$A$2:$E$3000,4,0),0)</f>
        <v>金</v>
      </c>
      <c r="H54" s="38" t="str">
        <f>IFERROR(VLOOKUP(H166,DAY!$A$2:$E$3000,4,0),0)</f>
        <v>土</v>
      </c>
      <c r="I54" s="38" t="str">
        <f>IFERROR(VLOOKUP(I166,DAY!$A$2:$E$3000,4,0),0)</f>
        <v>日</v>
      </c>
      <c r="J54" s="38" t="str">
        <f>IFERROR(VLOOKUP(J166,DAY!$A$2:$E$3000,4,0),0)</f>
        <v>月</v>
      </c>
      <c r="K54" s="38" t="str">
        <f>IFERROR(VLOOKUP(K166,DAY!$A$2:$E$3000,4,0),0)</f>
        <v>火</v>
      </c>
      <c r="L54" s="38" t="str">
        <f>IFERROR(VLOOKUP(L166,DAY!$A$2:$E$3000,4,0),0)</f>
        <v>水</v>
      </c>
      <c r="M54" s="38" t="str">
        <f>IFERROR(VLOOKUP(M166,DAY!$A$2:$E$3000,4,0),0)</f>
        <v>木</v>
      </c>
      <c r="N54" s="38" t="str">
        <f>IFERROR(VLOOKUP(N166,DAY!$A$2:$E$3000,4,0),0)</f>
        <v>金</v>
      </c>
      <c r="O54" s="38" t="str">
        <f>IFERROR(VLOOKUP(O166,DAY!$A$2:$E$3000,4,0),0)</f>
        <v>土</v>
      </c>
      <c r="P54" s="38" t="str">
        <f>IFERROR(VLOOKUP(P166,DAY!$A$2:$E$3000,4,0),0)</f>
        <v>日</v>
      </c>
      <c r="Q54" s="38" t="str">
        <f>IFERROR(VLOOKUP(Q166,DAY!$A$2:$E$3000,4,0),0)</f>
        <v>月</v>
      </c>
      <c r="R54" s="38" t="str">
        <f>IFERROR(VLOOKUP(R166,DAY!$A$2:$E$3000,4,0),0)</f>
        <v>火</v>
      </c>
      <c r="S54" s="38" t="str">
        <f>IFERROR(VLOOKUP(S166,DAY!$A$2:$E$3000,4,0),0)</f>
        <v>水</v>
      </c>
      <c r="T54" s="38" t="str">
        <f>IFERROR(VLOOKUP(T166,DAY!$A$2:$E$3000,4,0),0)</f>
        <v>木</v>
      </c>
      <c r="U54" s="38" t="str">
        <f>IFERROR(VLOOKUP(U166,DAY!$A$2:$E$3000,4,0),0)</f>
        <v>金</v>
      </c>
      <c r="V54" s="38" t="str">
        <f>IFERROR(VLOOKUP(V166,DAY!$A$2:$E$3000,4,0),0)</f>
        <v>土</v>
      </c>
      <c r="W54" s="38" t="str">
        <f>IFERROR(VLOOKUP(W166,DAY!$A$2:$E$3000,4,0),0)</f>
        <v>日</v>
      </c>
      <c r="X54" s="38" t="str">
        <f>IFERROR(VLOOKUP(X166,DAY!$A$2:$E$3000,4,0),0)</f>
        <v>月</v>
      </c>
      <c r="Y54" s="38" t="str">
        <f>IFERROR(VLOOKUP(Y166,DAY!$A$2:$E$3000,4,0),0)</f>
        <v>火</v>
      </c>
      <c r="Z54" s="38" t="str">
        <f>IFERROR(VLOOKUP(Z166,DAY!$A$2:$E$3000,4,0),0)</f>
        <v>水</v>
      </c>
      <c r="AA54" s="38" t="str">
        <f>IFERROR(VLOOKUP(AA166,DAY!$A$2:$E$3000,4,0),0)</f>
        <v>木</v>
      </c>
      <c r="AB54" s="38" t="str">
        <f>IFERROR(VLOOKUP(AB166,DAY!$A$2:$E$3000,4,0),0)</f>
        <v>金</v>
      </c>
      <c r="AC54" s="38" t="str">
        <f>IFERROR(VLOOKUP(AC166,DAY!$A$2:$E$3000,4,0),0)</f>
        <v>土</v>
      </c>
      <c r="AD54" s="38" t="str">
        <f>IFERROR(VLOOKUP(AD166,DAY!$A$2:$E$3000,4,0),0)</f>
        <v>日</v>
      </c>
      <c r="AE54" s="478"/>
      <c r="AF54" s="480"/>
      <c r="AG54" s="352"/>
      <c r="AH54" s="478"/>
      <c r="AI54" s="480"/>
      <c r="AJ54" s="352"/>
      <c r="AM54" s="33"/>
      <c r="AN54" s="33"/>
      <c r="AQ54" s="37">
        <f>IFERROR(VLOOKUP(AQ167,DAY!$A$2:$E$744,3,0),0)</f>
        <v>0</v>
      </c>
    </row>
    <row r="55" spans="1:43" ht="88.5" customHeight="1" x14ac:dyDescent="0.4">
      <c r="A55" s="334"/>
      <c r="B55" s="39" t="s">
        <v>3</v>
      </c>
      <c r="C55" s="39" t="str">
        <f>IFERROR(VLOOKUP(C166,DAY!$A$2:$E$3000,5,0),0)</f>
        <v>敬老の日</v>
      </c>
      <c r="D55" s="39" t="str">
        <f>IFERROR(VLOOKUP(D166,DAY!$A$2:$E$3000,5,0),0)</f>
        <v/>
      </c>
      <c r="E55" s="39" t="str">
        <f>IFERROR(VLOOKUP(E166,DAY!$A$2:$E$3000,5,0),0)</f>
        <v/>
      </c>
      <c r="F55" s="39" t="str">
        <f>IFERROR(VLOOKUP(F166,DAY!$A$2:$E$3000,5,0),0)</f>
        <v/>
      </c>
      <c r="G55" s="39" t="str">
        <f>IFERROR(VLOOKUP(G166,DAY!$A$2:$E$3000,5,0),0)</f>
        <v/>
      </c>
      <c r="H55" s="39" t="str">
        <f>IFERROR(VLOOKUP(H166,DAY!$A$2:$E$3000,5,0),0)</f>
        <v/>
      </c>
      <c r="I55" s="39" t="str">
        <f>IFERROR(VLOOKUP(I166,DAY!$A$2:$E$3000,5,0),0)</f>
        <v>秋分の日</v>
      </c>
      <c r="J55" s="39" t="str">
        <f>IFERROR(VLOOKUP(J166,DAY!$A$2:$E$3000,5,0),0)</f>
        <v>振替休日</v>
      </c>
      <c r="K55" s="39" t="str">
        <f>IFERROR(VLOOKUP(K166,DAY!$A$2:$E$3000,5,0),0)</f>
        <v/>
      </c>
      <c r="L55" s="39" t="str">
        <f>IFERROR(VLOOKUP(L166,DAY!$A$2:$E$3000,5,0),0)</f>
        <v/>
      </c>
      <c r="M55" s="39" t="str">
        <f>IFERROR(VLOOKUP(M166,DAY!$A$2:$E$3000,5,0),0)</f>
        <v/>
      </c>
      <c r="N55" s="39" t="str">
        <f>IFERROR(VLOOKUP(N166,DAY!$A$2:$E$3000,5,0),0)</f>
        <v/>
      </c>
      <c r="O55" s="39" t="str">
        <f>IFERROR(VLOOKUP(O166,DAY!$A$2:$E$3000,5,0),0)</f>
        <v/>
      </c>
      <c r="P55" s="39" t="str">
        <f>IFERROR(VLOOKUP(P166,DAY!$A$2:$E$3000,5,0),0)</f>
        <v/>
      </c>
      <c r="Q55" s="39" t="str">
        <f>IFERROR(VLOOKUP(Q166,DAY!$A$2:$E$3000,5,0),0)</f>
        <v/>
      </c>
      <c r="R55" s="39" t="str">
        <f>IFERROR(VLOOKUP(R166,DAY!$A$2:$E$3000,5,0),0)</f>
        <v/>
      </c>
      <c r="S55" s="39" t="str">
        <f>IFERROR(VLOOKUP(S166,DAY!$A$2:$E$3000,5,0),0)</f>
        <v/>
      </c>
      <c r="T55" s="39" t="str">
        <f>IFERROR(VLOOKUP(T166,DAY!$A$2:$E$3000,5,0),0)</f>
        <v/>
      </c>
      <c r="U55" s="39" t="str">
        <f>IFERROR(VLOOKUP(U166,DAY!$A$2:$E$3000,5,0),0)</f>
        <v/>
      </c>
      <c r="V55" s="39" t="str">
        <f>IFERROR(VLOOKUP(V166,DAY!$A$2:$E$3000,5,0),0)</f>
        <v/>
      </c>
      <c r="W55" s="39" t="str">
        <f>IFERROR(VLOOKUP(W166,DAY!$A$2:$E$3000,5,0),0)</f>
        <v/>
      </c>
      <c r="X55" s="39" t="str">
        <f>IFERROR(VLOOKUP(X166,DAY!$A$2:$E$3000,5,0),0)</f>
        <v/>
      </c>
      <c r="Y55" s="39" t="str">
        <f>IFERROR(VLOOKUP(Y166,DAY!$A$2:$E$3000,5,0),0)</f>
        <v/>
      </c>
      <c r="Z55" s="39" t="str">
        <f>IFERROR(VLOOKUP(Z166,DAY!$A$2:$E$3000,5,0),0)</f>
        <v/>
      </c>
      <c r="AA55" s="39" t="str">
        <f>IFERROR(VLOOKUP(AA166,DAY!$A$2:$E$3000,5,0),0)</f>
        <v/>
      </c>
      <c r="AB55" s="39" t="str">
        <f>IFERROR(VLOOKUP(AB166,DAY!$A$2:$E$3000,5,0),0)</f>
        <v/>
      </c>
      <c r="AC55" s="39" t="str">
        <f>IFERROR(VLOOKUP(AC166,DAY!$A$2:$E$3000,5,0),0)</f>
        <v/>
      </c>
      <c r="AD55" s="39" t="str">
        <f>IFERROR(VLOOKUP(AD166,DAY!$A$2:$E$3000,5,0),0)</f>
        <v/>
      </c>
      <c r="AE55" s="478"/>
      <c r="AF55" s="480"/>
      <c r="AG55" s="353"/>
      <c r="AH55" s="478"/>
      <c r="AI55" s="480"/>
      <c r="AJ55" s="353"/>
      <c r="AM55" s="41"/>
      <c r="AN55" s="41"/>
      <c r="AQ55" s="37">
        <f>IFERROR(VLOOKUP(AQ167,DAY!$A$2:$E$744,4,0),0)</f>
        <v>0</v>
      </c>
    </row>
    <row r="56" spans="1:43" ht="29.25" customHeight="1" x14ac:dyDescent="0.4">
      <c r="A56" s="334"/>
      <c r="B56" s="120" t="s">
        <v>4</v>
      </c>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22">
        <f>IF(COUNT(C56:AD56)=0,+(COUNTIF(C56:AD56,"作業"))+(COUNTIF(C56:AD56,"休日")),"")</f>
        <v>0</v>
      </c>
      <c r="AF56" s="123">
        <f>IF(+COUNT(C56:AD56)=0,(COUNTIF(C56:AD56,"休日")),"")</f>
        <v>0</v>
      </c>
      <c r="AG56" s="473">
        <f>IFERROR(IF(COUNTA(C56:AD56)=0,0,IF(COUNTA(C56:AD56)&lt;28,$F$150,IF(AM57&gt;0.284,$F$148,$F$149))),0)</f>
        <v>0</v>
      </c>
      <c r="AH56" s="122">
        <f>IF(COUNT(C57:AD57)=0,+(COUNTIF(C57:AD57,"作業"))+(COUNTIF(C57:AD57,"休日")),"")</f>
        <v>0</v>
      </c>
      <c r="AI56" s="123">
        <f>IF(COUNT(C57:AD57)=0,(COUNTIF(C57:AD57,"休日")),"")</f>
        <v>0</v>
      </c>
      <c r="AJ56" s="473">
        <f>IFERROR(IF(COUNTA(C57:AD57)=0,0,IF(COUNTA(C57:AD57)&lt;28,$F$150,IF(AN57&gt;0.284,$F$146,$F$147))),0)</f>
        <v>0</v>
      </c>
      <c r="AL56" s="40"/>
      <c r="AM56" s="33"/>
      <c r="AN56" s="33"/>
      <c r="AQ56" s="39">
        <f>IFERROR(VLOOKUP(AQ167,DAY!$A$2:$E$744,5,0),0)</f>
        <v>0</v>
      </c>
    </row>
    <row r="57" spans="1:43" ht="29.25" customHeight="1" thickBot="1" x14ac:dyDescent="0.45">
      <c r="A57" s="363"/>
      <c r="B57" s="121" t="s">
        <v>5</v>
      </c>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475">
        <f>IFERROR(AM57,0)</f>
        <v>0</v>
      </c>
      <c r="AF57" s="476"/>
      <c r="AG57" s="474"/>
      <c r="AH57" s="475">
        <f>IFERROR(AN57,0)</f>
        <v>0</v>
      </c>
      <c r="AI57" s="476"/>
      <c r="AJ57" s="474"/>
      <c r="AM57" s="46" t="e">
        <f>ROUND(AF56/AE56,3)</f>
        <v>#DIV/0!</v>
      </c>
      <c r="AN57" s="47" t="e">
        <f>ROUND(AI56/AH56,3)</f>
        <v>#DIV/0!</v>
      </c>
      <c r="AQ57" s="43">
        <f>IFERROR(VLOOKUP(AQ167,DAY!$A$2:$E$744,6,0),0)</f>
        <v>0</v>
      </c>
    </row>
    <row r="58" spans="1:43" ht="27.75" customHeight="1" x14ac:dyDescent="0.4">
      <c r="A58" s="337" t="s">
        <v>69</v>
      </c>
      <c r="B58" s="32" t="s">
        <v>0</v>
      </c>
      <c r="C58" s="86">
        <f>IFERROR(VLOOKUP(C167,DAY!$A$2:$E$3000,2,0),0)</f>
        <v>10</v>
      </c>
      <c r="D58" s="86">
        <f>IFERROR(VLOOKUP(D167,DAY!$A$2:$E$744,2,0),0)</f>
        <v>10</v>
      </c>
      <c r="E58" s="86">
        <f>IFERROR(VLOOKUP(E167,DAY!$A$2:$E$744,2,0),0)</f>
        <v>10</v>
      </c>
      <c r="F58" s="86">
        <f>IFERROR(VLOOKUP(F167,DAY!$A$2:$E$744,2,0),0)</f>
        <v>10</v>
      </c>
      <c r="G58" s="86">
        <f>IFERROR(VLOOKUP(G167,DAY!$A$2:$E$744,2,0),0)</f>
        <v>10</v>
      </c>
      <c r="H58" s="86">
        <f>IFERROR(VLOOKUP(H167,DAY!$A$2:$E$744,2,0),0)</f>
        <v>10</v>
      </c>
      <c r="I58" s="86">
        <f>IFERROR(VLOOKUP(I167,DAY!$A$2:$E$744,2,0),0)</f>
        <v>10</v>
      </c>
      <c r="J58" s="86">
        <f>IFERROR(VLOOKUP(J167,DAY!$A$2:$E$744,2,0),0)</f>
        <v>10</v>
      </c>
      <c r="K58" s="86">
        <f>IFERROR(VLOOKUP(K167,DAY!$A$2:$E$744,2,0),0)</f>
        <v>10</v>
      </c>
      <c r="L58" s="86">
        <f>IFERROR(VLOOKUP(L167,DAY!$A$2:$E$744,2,0),0)</f>
        <v>10</v>
      </c>
      <c r="M58" s="86">
        <f>IFERROR(VLOOKUP(M167,DAY!$A$2:$E$744,2,0),0)</f>
        <v>10</v>
      </c>
      <c r="N58" s="86">
        <f>IFERROR(VLOOKUP(N167,DAY!$A$2:$E$744,2,0),0)</f>
        <v>10</v>
      </c>
      <c r="O58" s="86">
        <f>IFERROR(VLOOKUP(O167,DAY!$A$2:$E$744,2,0),0)</f>
        <v>10</v>
      </c>
      <c r="P58" s="86">
        <f>IFERROR(VLOOKUP(P167,DAY!$A$2:$E$744,2,0),0)</f>
        <v>10</v>
      </c>
      <c r="Q58" s="86">
        <f>IFERROR(VLOOKUP(Q167,DAY!$A$2:$E$744,2,0),0)</f>
        <v>10</v>
      </c>
      <c r="R58" s="86">
        <f>IFERROR(VLOOKUP(R167,DAY!$A$2:$E$744,2,0),0)</f>
        <v>10</v>
      </c>
      <c r="S58" s="86">
        <f>IFERROR(VLOOKUP(S167,DAY!$A$2:$E$744,2,0),0)</f>
        <v>10</v>
      </c>
      <c r="T58" s="86">
        <f>IFERROR(VLOOKUP(T167,DAY!$A$2:$E$744,2,0),0)</f>
        <v>10</v>
      </c>
      <c r="U58" s="86">
        <f>IFERROR(VLOOKUP(U167,DAY!$A$2:$E$744,2,0),0)</f>
        <v>11</v>
      </c>
      <c r="V58" s="86">
        <f>IFERROR(VLOOKUP(V167,DAY!$A$2:$E$744,2,0),0)</f>
        <v>11</v>
      </c>
      <c r="W58" s="86">
        <f>IFERROR(VLOOKUP(W167,DAY!$A$2:$E$744,2,0),0)</f>
        <v>11</v>
      </c>
      <c r="X58" s="86">
        <f>IFERROR(VLOOKUP(X167,DAY!$A$2:$E$744,2,0),0)</f>
        <v>11</v>
      </c>
      <c r="Y58" s="86">
        <f>IFERROR(VLOOKUP(Y167,DAY!$A$2:$E$744,2,0),0)</f>
        <v>11</v>
      </c>
      <c r="Z58" s="86">
        <f>IFERROR(VLOOKUP(Z167,DAY!$A$2:$E$744,2,0),0)</f>
        <v>11</v>
      </c>
      <c r="AA58" s="86">
        <f>IFERROR(VLOOKUP(AA167,DAY!$A$2:$E$744,2,0),0)</f>
        <v>11</v>
      </c>
      <c r="AB58" s="86">
        <f>IFERROR(VLOOKUP(AB167,DAY!$A$2:$E$744,2,0),0)</f>
        <v>11</v>
      </c>
      <c r="AC58" s="86">
        <f>IFERROR(VLOOKUP(AC167,DAY!$A$2:$E$744,2,0),0)</f>
        <v>11</v>
      </c>
      <c r="AD58" s="86">
        <f>IFERROR(VLOOKUP(AD167,DAY!$A$2:$E$744,2,0),0)</f>
        <v>11</v>
      </c>
      <c r="AE58" s="477" t="s">
        <v>11</v>
      </c>
      <c r="AF58" s="479" t="s">
        <v>12</v>
      </c>
      <c r="AG58" s="352" t="s">
        <v>84</v>
      </c>
      <c r="AH58" s="481" t="s">
        <v>11</v>
      </c>
      <c r="AI58" s="482" t="s">
        <v>13</v>
      </c>
      <c r="AJ58" s="352" t="s">
        <v>84</v>
      </c>
      <c r="AK58" s="40"/>
      <c r="AM58" s="33"/>
      <c r="AN58" s="33"/>
      <c r="AQ58" s="50">
        <f>IFERROR(VLOOKUP(AQ167,DAY!$A$2:$E$744,7,0),0)</f>
        <v>0</v>
      </c>
    </row>
    <row r="59" spans="1:43" ht="27.75" customHeight="1" x14ac:dyDescent="0.4">
      <c r="A59" s="334"/>
      <c r="B59" s="35" t="s">
        <v>1</v>
      </c>
      <c r="C59" s="87">
        <f>IFERROR(VLOOKUP(C167,DAY!$A$2:$E$3000,3,0),0)</f>
        <v>14</v>
      </c>
      <c r="D59" s="87">
        <f>IFERROR(VLOOKUP(D167,DAY!$A$2:$E$744,3,0),0)</f>
        <v>15</v>
      </c>
      <c r="E59" s="87">
        <f>IFERROR(VLOOKUP(E167,DAY!$A$2:$E$744,3,0),0)</f>
        <v>16</v>
      </c>
      <c r="F59" s="87">
        <f>IFERROR(VLOOKUP(F167,DAY!$A$2:$E$744,3,0),0)</f>
        <v>17</v>
      </c>
      <c r="G59" s="87">
        <f>IFERROR(VLOOKUP(G167,DAY!$A$2:$E$744,3,0),0)</f>
        <v>18</v>
      </c>
      <c r="H59" s="87">
        <f>IFERROR(VLOOKUP(H167,DAY!$A$2:$E$744,3,0),0)</f>
        <v>19</v>
      </c>
      <c r="I59" s="87">
        <f>IFERROR(VLOOKUP(I167,DAY!$A$2:$E$744,3,0),0)</f>
        <v>20</v>
      </c>
      <c r="J59" s="87">
        <f>IFERROR(VLOOKUP(J167,DAY!$A$2:$E$744,3,0),0)</f>
        <v>21</v>
      </c>
      <c r="K59" s="87">
        <f>IFERROR(VLOOKUP(K167,DAY!$A$2:$E$744,3,0),0)</f>
        <v>22</v>
      </c>
      <c r="L59" s="87">
        <f>IFERROR(VLOOKUP(L167,DAY!$A$2:$E$744,3,0),0)</f>
        <v>23</v>
      </c>
      <c r="M59" s="87">
        <f>IFERROR(VLOOKUP(M167,DAY!$A$2:$E$744,3,0),0)</f>
        <v>24</v>
      </c>
      <c r="N59" s="87">
        <f>IFERROR(VLOOKUP(N167,DAY!$A$2:$E$744,3,0),0)</f>
        <v>25</v>
      </c>
      <c r="O59" s="87">
        <f>IFERROR(VLOOKUP(O167,DAY!$A$2:$E$744,3,0),0)</f>
        <v>26</v>
      </c>
      <c r="P59" s="87">
        <f>IFERROR(VLOOKUP(P167,DAY!$A$2:$E$744,3,0),0)</f>
        <v>27</v>
      </c>
      <c r="Q59" s="87">
        <f>IFERROR(VLOOKUP(Q167,DAY!$A$2:$E$744,3,0),0)</f>
        <v>28</v>
      </c>
      <c r="R59" s="87">
        <f>IFERROR(VLOOKUP(R167,DAY!$A$2:$E$744,3,0),0)</f>
        <v>29</v>
      </c>
      <c r="S59" s="87">
        <f>IFERROR(VLOOKUP(S167,DAY!$A$2:$E$744,3,0),0)</f>
        <v>30</v>
      </c>
      <c r="T59" s="87">
        <f>IFERROR(VLOOKUP(T167,DAY!$A$2:$E$744,3,0),0)</f>
        <v>31</v>
      </c>
      <c r="U59" s="87">
        <f>IFERROR(VLOOKUP(U167,DAY!$A$2:$E$744,3,0),0)</f>
        <v>1</v>
      </c>
      <c r="V59" s="87">
        <f>IFERROR(VLOOKUP(V167,DAY!$A$2:$E$744,3,0),0)</f>
        <v>2</v>
      </c>
      <c r="W59" s="87">
        <f>IFERROR(VLOOKUP(W167,DAY!$A$2:$E$744,3,0),0)</f>
        <v>3</v>
      </c>
      <c r="X59" s="87">
        <f>IFERROR(VLOOKUP(X167,DAY!$A$2:$E$744,3,0),0)</f>
        <v>4</v>
      </c>
      <c r="Y59" s="87">
        <f>IFERROR(VLOOKUP(Y167,DAY!$A$2:$E$744,3,0),0)</f>
        <v>5</v>
      </c>
      <c r="Z59" s="87">
        <f>IFERROR(VLOOKUP(Z167,DAY!$A$2:$E$744,3,0),0)</f>
        <v>6</v>
      </c>
      <c r="AA59" s="87">
        <f>IFERROR(VLOOKUP(AA167,DAY!$A$2:$E$744,3,0),0)</f>
        <v>7</v>
      </c>
      <c r="AB59" s="87">
        <f>IFERROR(VLOOKUP(AB167,DAY!$A$2:$E$744,3,0),0)</f>
        <v>8</v>
      </c>
      <c r="AC59" s="87">
        <f>IFERROR(VLOOKUP(AC167,DAY!$A$2:$E$744,3,0),0)</f>
        <v>9</v>
      </c>
      <c r="AD59" s="88">
        <f>IFERROR(VLOOKUP(AD167,DAY!$A$2:$E$744,3,0),0)</f>
        <v>10</v>
      </c>
      <c r="AE59" s="478"/>
      <c r="AF59" s="480"/>
      <c r="AG59" s="352"/>
      <c r="AH59" s="478"/>
      <c r="AI59" s="480"/>
      <c r="AJ59" s="352"/>
      <c r="AM59" s="33"/>
      <c r="AN59" s="33"/>
      <c r="AQ59" s="118">
        <f>IFERROR(VLOOKUP(AQ168,DAY!$A$2:$E$744,2,0),0)</f>
        <v>0</v>
      </c>
    </row>
    <row r="60" spans="1:43" ht="27.75" customHeight="1" x14ac:dyDescent="0.4">
      <c r="A60" s="334"/>
      <c r="B60" s="38" t="s">
        <v>2</v>
      </c>
      <c r="C60" s="89" t="str">
        <f>IFERROR(VLOOKUP(C167,DAY!$A$2:$E$3000,4,0),0)</f>
        <v>月</v>
      </c>
      <c r="D60" s="89" t="str">
        <f>IFERROR(VLOOKUP(D167,DAY!$A$2:$E$3000,4,0),0)</f>
        <v>火</v>
      </c>
      <c r="E60" s="89" t="str">
        <f>IFERROR(VLOOKUP(E167,DAY!$A$2:$E$3000,4,0),0)</f>
        <v>水</v>
      </c>
      <c r="F60" s="89" t="str">
        <f>IFERROR(VLOOKUP(F167,DAY!$A$2:$E$3000,4,0),0)</f>
        <v>木</v>
      </c>
      <c r="G60" s="89" t="str">
        <f>IFERROR(VLOOKUP(G167,DAY!$A$2:$E$3000,4,0),0)</f>
        <v>金</v>
      </c>
      <c r="H60" s="89" t="str">
        <f>IFERROR(VLOOKUP(H167,DAY!$A$2:$E$3000,4,0),0)</f>
        <v>土</v>
      </c>
      <c r="I60" s="89" t="str">
        <f>IFERROR(VLOOKUP(I167,DAY!$A$2:$E$3000,4,0),0)</f>
        <v>日</v>
      </c>
      <c r="J60" s="89" t="str">
        <f>IFERROR(VLOOKUP(J167,DAY!$A$2:$E$3000,4,0),0)</f>
        <v>月</v>
      </c>
      <c r="K60" s="89" t="str">
        <f>IFERROR(VLOOKUP(K167,DAY!$A$2:$E$3000,4,0),0)</f>
        <v>火</v>
      </c>
      <c r="L60" s="89" t="str">
        <f>IFERROR(VLOOKUP(L167,DAY!$A$2:$E$3000,4,0),0)</f>
        <v>水</v>
      </c>
      <c r="M60" s="89" t="str">
        <f>IFERROR(VLOOKUP(M167,DAY!$A$2:$E$3000,4,0),0)</f>
        <v>木</v>
      </c>
      <c r="N60" s="89" t="str">
        <f>IFERROR(VLOOKUP(N167,DAY!$A$2:$E$3000,4,0),0)</f>
        <v>金</v>
      </c>
      <c r="O60" s="89" t="str">
        <f>IFERROR(VLOOKUP(O167,DAY!$A$2:$E$3000,4,0),0)</f>
        <v>土</v>
      </c>
      <c r="P60" s="89" t="str">
        <f>IFERROR(VLOOKUP(P167,DAY!$A$2:$E$3000,4,0),0)</f>
        <v>日</v>
      </c>
      <c r="Q60" s="89" t="str">
        <f>IFERROR(VLOOKUP(Q167,DAY!$A$2:$E$3000,4,0),0)</f>
        <v>月</v>
      </c>
      <c r="R60" s="89" t="str">
        <f>IFERROR(VLOOKUP(R167,DAY!$A$2:$E$3000,4,0),0)</f>
        <v>火</v>
      </c>
      <c r="S60" s="89" t="str">
        <f>IFERROR(VLOOKUP(S167,DAY!$A$2:$E$3000,4,0),0)</f>
        <v>水</v>
      </c>
      <c r="T60" s="89" t="str">
        <f>IFERROR(VLOOKUP(T167,DAY!$A$2:$E$3000,4,0),0)</f>
        <v>木</v>
      </c>
      <c r="U60" s="89" t="str">
        <f>IFERROR(VLOOKUP(U167,DAY!$A$2:$E$3000,4,0),0)</f>
        <v>金</v>
      </c>
      <c r="V60" s="89" t="str">
        <f>IFERROR(VLOOKUP(V167,DAY!$A$2:$E$3000,4,0),0)</f>
        <v>土</v>
      </c>
      <c r="W60" s="89" t="str">
        <f>IFERROR(VLOOKUP(W167,DAY!$A$2:$E$3000,4,0),0)</f>
        <v>日</v>
      </c>
      <c r="X60" s="89" t="str">
        <f>IFERROR(VLOOKUP(X167,DAY!$A$2:$E$3000,4,0),0)</f>
        <v>月</v>
      </c>
      <c r="Y60" s="89" t="str">
        <f>IFERROR(VLOOKUP(Y167,DAY!$A$2:$E$3000,4,0),0)</f>
        <v>火</v>
      </c>
      <c r="Z60" s="89" t="str">
        <f>IFERROR(VLOOKUP(Z167,DAY!$A$2:$E$3000,4,0),0)</f>
        <v>水</v>
      </c>
      <c r="AA60" s="89" t="str">
        <f>IFERROR(VLOOKUP(AA167,DAY!$A$2:$E$3000,4,0),0)</f>
        <v>木</v>
      </c>
      <c r="AB60" s="89" t="str">
        <f>IFERROR(VLOOKUP(AB167,DAY!$A$2:$E$3000,4,0),0)</f>
        <v>金</v>
      </c>
      <c r="AC60" s="89" t="str">
        <f>IFERROR(VLOOKUP(AC167,DAY!$A$2:$E$3000,4,0),0)</f>
        <v>土</v>
      </c>
      <c r="AD60" s="89" t="str">
        <f>IFERROR(VLOOKUP(AD167,DAY!$A$2:$E$3000,4,0),0)</f>
        <v>日</v>
      </c>
      <c r="AE60" s="478"/>
      <c r="AF60" s="480"/>
      <c r="AG60" s="352"/>
      <c r="AH60" s="478"/>
      <c r="AI60" s="480"/>
      <c r="AJ60" s="352"/>
      <c r="AM60" s="33"/>
      <c r="AN60" s="33"/>
      <c r="AQ60" s="37">
        <f>IFERROR(VLOOKUP(AQ168,DAY!$A$2:$E$744,3,0),0)</f>
        <v>0</v>
      </c>
    </row>
    <row r="61" spans="1:43" ht="88.5" customHeight="1" x14ac:dyDescent="0.4">
      <c r="A61" s="334"/>
      <c r="B61" s="39" t="s">
        <v>3</v>
      </c>
      <c r="C61" s="90" t="str">
        <f>IFERROR(VLOOKUP(C167,DAY!$A$2:$E$3000,5,0),0)</f>
        <v>スポーツの日</v>
      </c>
      <c r="D61" s="90" t="str">
        <f>IFERROR(VLOOKUP(D167,DAY!$A$2:$E$3000,5,0),0)</f>
        <v/>
      </c>
      <c r="E61" s="90" t="str">
        <f>IFERROR(VLOOKUP(E167,DAY!$A$2:$E$3000,5,0),0)</f>
        <v/>
      </c>
      <c r="F61" s="90" t="str">
        <f>IFERROR(VLOOKUP(F167,DAY!$A$2:$E$3000,5,0),0)</f>
        <v/>
      </c>
      <c r="G61" s="90" t="str">
        <f>IFERROR(VLOOKUP(G167,DAY!$A$2:$E$3000,5,0),0)</f>
        <v/>
      </c>
      <c r="H61" s="90" t="str">
        <f>IFERROR(VLOOKUP(H167,DAY!$A$2:$E$3000,5,0),0)</f>
        <v/>
      </c>
      <c r="I61" s="90" t="str">
        <f>IFERROR(VLOOKUP(I167,DAY!$A$2:$E$3000,5,0),0)</f>
        <v/>
      </c>
      <c r="J61" s="90" t="str">
        <f>IFERROR(VLOOKUP(J167,DAY!$A$2:$E$3000,5,0),0)</f>
        <v/>
      </c>
      <c r="K61" s="90" t="str">
        <f>IFERROR(VLOOKUP(K167,DAY!$A$2:$E$3000,5,0),0)</f>
        <v/>
      </c>
      <c r="L61" s="90" t="str">
        <f>IFERROR(VLOOKUP(L167,DAY!$A$2:$E$3000,5,0),0)</f>
        <v/>
      </c>
      <c r="M61" s="90" t="str">
        <f>IFERROR(VLOOKUP(M167,DAY!$A$2:$E$3000,5,0),0)</f>
        <v/>
      </c>
      <c r="N61" s="90" t="str">
        <f>IFERROR(VLOOKUP(N167,DAY!$A$2:$E$3000,5,0),0)</f>
        <v/>
      </c>
      <c r="O61" s="90" t="str">
        <f>IFERROR(VLOOKUP(O167,DAY!$A$2:$E$3000,5,0),0)</f>
        <v/>
      </c>
      <c r="P61" s="90" t="str">
        <f>IFERROR(VLOOKUP(P167,DAY!$A$2:$E$3000,5,0),0)</f>
        <v/>
      </c>
      <c r="Q61" s="90" t="str">
        <f>IFERROR(VLOOKUP(Q167,DAY!$A$2:$E$3000,5,0),0)</f>
        <v/>
      </c>
      <c r="R61" s="90" t="str">
        <f>IFERROR(VLOOKUP(R167,DAY!$A$2:$E$3000,5,0),0)</f>
        <v/>
      </c>
      <c r="S61" s="90" t="str">
        <f>IFERROR(VLOOKUP(S167,DAY!$A$2:$E$3000,5,0),0)</f>
        <v/>
      </c>
      <c r="T61" s="90" t="str">
        <f>IFERROR(VLOOKUP(T167,DAY!$A$2:$E$3000,5,0),0)</f>
        <v/>
      </c>
      <c r="U61" s="90" t="str">
        <f>IFERROR(VLOOKUP(U167,DAY!$A$2:$E$3000,5,0),0)</f>
        <v/>
      </c>
      <c r="V61" s="90" t="str">
        <f>IFERROR(VLOOKUP(V167,DAY!$A$2:$E$3000,5,0),0)</f>
        <v/>
      </c>
      <c r="W61" s="90" t="str">
        <f>IFERROR(VLOOKUP(W167,DAY!$A$2:$E$3000,5,0),0)</f>
        <v>文化の日</v>
      </c>
      <c r="X61" s="90" t="str">
        <f>IFERROR(VLOOKUP(X167,DAY!$A$2:$E$3000,5,0),0)</f>
        <v>振替休日</v>
      </c>
      <c r="Y61" s="90" t="str">
        <f>IFERROR(VLOOKUP(Y167,DAY!$A$2:$E$3000,5,0),0)</f>
        <v/>
      </c>
      <c r="Z61" s="90" t="str">
        <f>IFERROR(VLOOKUP(Z167,DAY!$A$2:$E$3000,5,0),0)</f>
        <v/>
      </c>
      <c r="AA61" s="90" t="str">
        <f>IFERROR(VLOOKUP(AA167,DAY!$A$2:$E$3000,5,0),0)</f>
        <v/>
      </c>
      <c r="AB61" s="90" t="str">
        <f>IFERROR(VLOOKUP(AB167,DAY!$A$2:$E$3000,5,0),0)</f>
        <v/>
      </c>
      <c r="AC61" s="90" t="str">
        <f>IFERROR(VLOOKUP(AC167,DAY!$A$2:$E$3000,5,0),0)</f>
        <v/>
      </c>
      <c r="AD61" s="90" t="str">
        <f>IFERROR(VLOOKUP(AD167,DAY!$A$2:$E$3000,5,0),0)</f>
        <v/>
      </c>
      <c r="AE61" s="478"/>
      <c r="AF61" s="480"/>
      <c r="AG61" s="353"/>
      <c r="AH61" s="478"/>
      <c r="AI61" s="480"/>
      <c r="AJ61" s="353"/>
      <c r="AM61" s="41"/>
      <c r="AN61" s="41"/>
      <c r="AQ61" s="37">
        <f>IFERROR(VLOOKUP(AQ168,DAY!$A$2:$E$744,4,0),0)</f>
        <v>0</v>
      </c>
    </row>
    <row r="62" spans="1:43" ht="27.75" customHeight="1" x14ac:dyDescent="0.4">
      <c r="A62" s="334"/>
      <c r="B62" s="120" t="s">
        <v>4</v>
      </c>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22">
        <f>IF(COUNT(C62:AD62)=0,+(COUNTIF(C62:AD62,"作業"))+(COUNTIF(C62:AD62,"休日")),"")</f>
        <v>0</v>
      </c>
      <c r="AF62" s="123">
        <f>IF(+COUNT(C62:AD62)=0,(COUNTIF(C62:AD62,"休日")),"")</f>
        <v>0</v>
      </c>
      <c r="AG62" s="473">
        <f>IFERROR(IF(COUNTA(C62:AD62)=0,0,IF(COUNTA(C62:AD62)&lt;28,$F$150,IF(AM63&gt;0.284,$F$148,$F$149))),0)</f>
        <v>0</v>
      </c>
      <c r="AH62" s="122">
        <f>IF(COUNT(C63:AD63)=0,+(COUNTIF(C63:AD63,"作業"))+(COUNTIF(C63:AD63,"休日")),"")</f>
        <v>0</v>
      </c>
      <c r="AI62" s="123">
        <f>IF(COUNT(C63:AD63)=0,(COUNTIF(C63:AD63,"休日")),"")</f>
        <v>0</v>
      </c>
      <c r="AJ62" s="473">
        <f>IFERROR(IF(COUNTA(C63:AD63)=0,0,IF(COUNTA(C63:AD63)&lt;28,$F$150,IF(AN63&gt;0.284,$F$146,$F$147))),0)</f>
        <v>0</v>
      </c>
      <c r="AL62" s="40"/>
      <c r="AM62" s="33"/>
      <c r="AN62" s="33"/>
      <c r="AQ62" s="39">
        <f>IFERROR(VLOOKUP(AQ168,DAY!$A$2:$E$744,5,0),0)</f>
        <v>0</v>
      </c>
    </row>
    <row r="63" spans="1:43" ht="27.75" customHeight="1" thickBot="1" x14ac:dyDescent="0.45">
      <c r="A63" s="363"/>
      <c r="B63" s="121" t="s">
        <v>5</v>
      </c>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475">
        <f>IFERROR(AM63,0)</f>
        <v>0</v>
      </c>
      <c r="AF63" s="476"/>
      <c r="AG63" s="474"/>
      <c r="AH63" s="475">
        <f>IFERROR(AN63,0)</f>
        <v>0</v>
      </c>
      <c r="AI63" s="476"/>
      <c r="AJ63" s="474"/>
      <c r="AM63" s="46" t="e">
        <f>ROUND(AF62/AE62,3)</f>
        <v>#DIV/0!</v>
      </c>
      <c r="AN63" s="47" t="e">
        <f>ROUND(AI62/AH62,3)</f>
        <v>#DIV/0!</v>
      </c>
      <c r="AQ63" s="43">
        <f>IFERROR(VLOOKUP(AQ168,DAY!$A$2:$E$744,6,0),0)</f>
        <v>0</v>
      </c>
    </row>
    <row r="64" spans="1:43" ht="27.75" customHeight="1" thickBot="1" x14ac:dyDescent="0.45">
      <c r="A64" s="337" t="s">
        <v>70</v>
      </c>
      <c r="B64" s="32" t="s">
        <v>0</v>
      </c>
      <c r="C64" s="91">
        <f>IFERROR(VLOOKUP(C168,DAY!$A$2:$E$3000,2,0),0)</f>
        <v>11</v>
      </c>
      <c r="D64" s="91">
        <f>IFERROR(VLOOKUP(D168,DAY!$A$2:$E$744,2,0),0)</f>
        <v>11</v>
      </c>
      <c r="E64" s="91">
        <f>IFERROR(VLOOKUP(E168,DAY!$A$2:$E$744,2,0),0)</f>
        <v>11</v>
      </c>
      <c r="F64" s="91">
        <f>IFERROR(VLOOKUP(F168,DAY!$A$2:$E$744,2,0),0)</f>
        <v>11</v>
      </c>
      <c r="G64" s="91">
        <f>IFERROR(VLOOKUP(G168,DAY!$A$2:$E$744,2,0),0)</f>
        <v>11</v>
      </c>
      <c r="H64" s="91">
        <f>IFERROR(VLOOKUP(H168,DAY!$A$2:$E$744,2,0),0)</f>
        <v>11</v>
      </c>
      <c r="I64" s="91">
        <f>IFERROR(VLOOKUP(I168,DAY!$A$2:$E$744,2,0),0)</f>
        <v>11</v>
      </c>
      <c r="J64" s="91">
        <f>IFERROR(VLOOKUP(J168,DAY!$A$2:$E$744,2,0),0)</f>
        <v>11</v>
      </c>
      <c r="K64" s="91">
        <f>IFERROR(VLOOKUP(K168,DAY!$A$2:$E$744,2,0),0)</f>
        <v>11</v>
      </c>
      <c r="L64" s="91">
        <f>IFERROR(VLOOKUP(L168,DAY!$A$2:$E$744,2,0),0)</f>
        <v>11</v>
      </c>
      <c r="M64" s="91">
        <f>IFERROR(VLOOKUP(M168,DAY!$A$2:$E$744,2,0),0)</f>
        <v>11</v>
      </c>
      <c r="N64" s="91">
        <f>IFERROR(VLOOKUP(N168,DAY!$A$2:$E$744,2,0),0)</f>
        <v>11</v>
      </c>
      <c r="O64" s="91">
        <f>IFERROR(VLOOKUP(O168,DAY!$A$2:$E$744,2,0),0)</f>
        <v>11</v>
      </c>
      <c r="P64" s="91">
        <f>IFERROR(VLOOKUP(P168,DAY!$A$2:$E$744,2,0),0)</f>
        <v>11</v>
      </c>
      <c r="Q64" s="91">
        <f>IFERROR(VLOOKUP(Q168,DAY!$A$2:$E$744,2,0),0)</f>
        <v>11</v>
      </c>
      <c r="R64" s="91">
        <f>IFERROR(VLOOKUP(R168,DAY!$A$2:$E$744,2,0),0)</f>
        <v>11</v>
      </c>
      <c r="S64" s="91">
        <f>IFERROR(VLOOKUP(S168,DAY!$A$2:$E$744,2,0),0)</f>
        <v>11</v>
      </c>
      <c r="T64" s="91">
        <f>IFERROR(VLOOKUP(T168,DAY!$A$2:$E$744,2,0),0)</f>
        <v>11</v>
      </c>
      <c r="U64" s="91">
        <f>IFERROR(VLOOKUP(U168,DAY!$A$2:$E$744,2,0),0)</f>
        <v>11</v>
      </c>
      <c r="V64" s="91">
        <f>IFERROR(VLOOKUP(V168,DAY!$A$2:$E$744,2,0),0)</f>
        <v>11</v>
      </c>
      <c r="W64" s="91">
        <f>IFERROR(VLOOKUP(W168,DAY!$A$2:$E$744,2,0),0)</f>
        <v>12</v>
      </c>
      <c r="X64" s="91">
        <f>IFERROR(VLOOKUP(X168,DAY!$A$2:$E$744,2,0),0)</f>
        <v>12</v>
      </c>
      <c r="Y64" s="91">
        <f>IFERROR(VLOOKUP(Y168,DAY!$A$2:$E$744,2,0),0)</f>
        <v>12</v>
      </c>
      <c r="Z64" s="91">
        <f>IFERROR(VLOOKUP(Z168,DAY!$A$2:$E$744,2,0),0)</f>
        <v>12</v>
      </c>
      <c r="AA64" s="91">
        <f>IFERROR(VLOOKUP(AA168,DAY!$A$2:$E$744,2,0),0)</f>
        <v>12</v>
      </c>
      <c r="AB64" s="91">
        <f>IFERROR(VLOOKUP(AB168,DAY!$A$2:$E$744,2,0),0)</f>
        <v>12</v>
      </c>
      <c r="AC64" s="91">
        <f>IFERROR(VLOOKUP(AC168,DAY!$A$2:$E$744,2,0),0)</f>
        <v>12</v>
      </c>
      <c r="AD64" s="91">
        <f>IFERROR(VLOOKUP(AD168,DAY!$A$2:$E$744,2,0),0)</f>
        <v>12</v>
      </c>
      <c r="AE64" s="477" t="s">
        <v>11</v>
      </c>
      <c r="AF64" s="479" t="s">
        <v>12</v>
      </c>
      <c r="AG64" s="352" t="s">
        <v>84</v>
      </c>
      <c r="AH64" s="481" t="s">
        <v>11</v>
      </c>
      <c r="AI64" s="482" t="s">
        <v>13</v>
      </c>
      <c r="AJ64" s="352" t="s">
        <v>84</v>
      </c>
      <c r="AK64" s="40"/>
      <c r="AM64" s="33"/>
      <c r="AN64" s="33"/>
      <c r="AQ64" s="45">
        <f>IFERROR(VLOOKUP(AQ168,DAY!$A$2:$E$744,7,0),0)</f>
        <v>0</v>
      </c>
    </row>
    <row r="65" spans="1:43" ht="27.75" customHeight="1" x14ac:dyDescent="0.4">
      <c r="A65" s="334"/>
      <c r="B65" s="35" t="s">
        <v>1</v>
      </c>
      <c r="C65" s="87">
        <f>IFERROR(VLOOKUP(C168,DAY!$A$2:$E$3000,3,0),0)</f>
        <v>11</v>
      </c>
      <c r="D65" s="87">
        <f>IFERROR(VLOOKUP(D168,DAY!$A$2:$E$744,3,0),0)</f>
        <v>12</v>
      </c>
      <c r="E65" s="87">
        <f>IFERROR(VLOOKUP(E168,DAY!$A$2:$E$744,3,0),0)</f>
        <v>13</v>
      </c>
      <c r="F65" s="87">
        <f>IFERROR(VLOOKUP(F168,DAY!$A$2:$E$744,3,0),0)</f>
        <v>14</v>
      </c>
      <c r="G65" s="87">
        <f>IFERROR(VLOOKUP(G168,DAY!$A$2:$E$744,3,0),0)</f>
        <v>15</v>
      </c>
      <c r="H65" s="87">
        <f>IFERROR(VLOOKUP(H168,DAY!$A$2:$E$744,3,0),0)</f>
        <v>16</v>
      </c>
      <c r="I65" s="87">
        <f>IFERROR(VLOOKUP(I168,DAY!$A$2:$E$744,3,0),0)</f>
        <v>17</v>
      </c>
      <c r="J65" s="87">
        <f>IFERROR(VLOOKUP(J168,DAY!$A$2:$E$744,3,0),0)</f>
        <v>18</v>
      </c>
      <c r="K65" s="87">
        <f>IFERROR(VLOOKUP(K168,DAY!$A$2:$E$744,3,0),0)</f>
        <v>19</v>
      </c>
      <c r="L65" s="87">
        <f>IFERROR(VLOOKUP(L168,DAY!$A$2:$E$744,3,0),0)</f>
        <v>20</v>
      </c>
      <c r="M65" s="87">
        <f>IFERROR(VLOOKUP(M168,DAY!$A$2:$E$744,3,0),0)</f>
        <v>21</v>
      </c>
      <c r="N65" s="87">
        <f>IFERROR(VLOOKUP(N168,DAY!$A$2:$E$744,3,0),0)</f>
        <v>22</v>
      </c>
      <c r="O65" s="87">
        <f>IFERROR(VLOOKUP(O168,DAY!$A$2:$E$744,3,0),0)</f>
        <v>23</v>
      </c>
      <c r="P65" s="87">
        <f>IFERROR(VLOOKUP(P168,DAY!$A$2:$E$744,3,0),0)</f>
        <v>24</v>
      </c>
      <c r="Q65" s="87">
        <f>IFERROR(VLOOKUP(Q168,DAY!$A$2:$E$744,3,0),0)</f>
        <v>25</v>
      </c>
      <c r="R65" s="87">
        <f>IFERROR(VLOOKUP(R168,DAY!$A$2:$E$744,3,0),0)</f>
        <v>26</v>
      </c>
      <c r="S65" s="87">
        <f>IFERROR(VLOOKUP(S168,DAY!$A$2:$E$744,3,0),0)</f>
        <v>27</v>
      </c>
      <c r="T65" s="87">
        <f>IFERROR(VLOOKUP(T168,DAY!$A$2:$E$744,3,0),0)</f>
        <v>28</v>
      </c>
      <c r="U65" s="87">
        <f>IFERROR(VLOOKUP(U168,DAY!$A$2:$E$744,3,0),0)</f>
        <v>29</v>
      </c>
      <c r="V65" s="87">
        <f>IFERROR(VLOOKUP(V168,DAY!$A$2:$E$744,3,0),0)</f>
        <v>30</v>
      </c>
      <c r="W65" s="87">
        <f>IFERROR(VLOOKUP(W168,DAY!$A$2:$E$744,3,0),0)</f>
        <v>1</v>
      </c>
      <c r="X65" s="87">
        <f>IFERROR(VLOOKUP(X168,DAY!$A$2:$E$744,3,0),0)</f>
        <v>2</v>
      </c>
      <c r="Y65" s="87">
        <f>IFERROR(VLOOKUP(Y168,DAY!$A$2:$E$744,3,0),0)</f>
        <v>3</v>
      </c>
      <c r="Z65" s="87">
        <f>IFERROR(VLOOKUP(Z168,DAY!$A$2:$E$744,3,0),0)</f>
        <v>4</v>
      </c>
      <c r="AA65" s="87">
        <f>IFERROR(VLOOKUP(AA168,DAY!$A$2:$E$744,3,0),0)</f>
        <v>5</v>
      </c>
      <c r="AB65" s="87">
        <f>IFERROR(VLOOKUP(AB168,DAY!$A$2:$E$744,3,0),0)</f>
        <v>6</v>
      </c>
      <c r="AC65" s="87">
        <f>IFERROR(VLOOKUP(AC168,DAY!$A$2:$E$744,3,0),0)</f>
        <v>7</v>
      </c>
      <c r="AD65" s="88">
        <f>IFERROR(VLOOKUP(AD168,DAY!$A$2:$E$744,3,0),0)</f>
        <v>8</v>
      </c>
      <c r="AE65" s="478"/>
      <c r="AF65" s="480"/>
      <c r="AG65" s="352"/>
      <c r="AH65" s="478"/>
      <c r="AI65" s="480"/>
      <c r="AJ65" s="352"/>
      <c r="AM65" s="33"/>
      <c r="AN65" s="33"/>
      <c r="AQ65" s="38">
        <f>IFERROR(VLOOKUP(AQ169,DAY!$A$2:$E$744,2,0),0)</f>
        <v>0</v>
      </c>
    </row>
    <row r="66" spans="1:43" ht="27.75" customHeight="1" x14ac:dyDescent="0.4">
      <c r="A66" s="334"/>
      <c r="B66" s="38" t="s">
        <v>2</v>
      </c>
      <c r="C66" s="89" t="str">
        <f>IFERROR(VLOOKUP(C168,DAY!$A$2:$E$3000,4,0),0)</f>
        <v>月</v>
      </c>
      <c r="D66" s="89" t="str">
        <f>IFERROR(VLOOKUP(D168,DAY!$A$2:$E$3000,4,0),0)</f>
        <v>火</v>
      </c>
      <c r="E66" s="89" t="str">
        <f>IFERROR(VLOOKUP(E168,DAY!$A$2:$E$3000,4,0),0)</f>
        <v>水</v>
      </c>
      <c r="F66" s="89" t="str">
        <f>IFERROR(VLOOKUP(F168,DAY!$A$2:$E$3000,4,0),0)</f>
        <v>木</v>
      </c>
      <c r="G66" s="89" t="str">
        <f>IFERROR(VLOOKUP(G168,DAY!$A$2:$E$3000,4,0),0)</f>
        <v>金</v>
      </c>
      <c r="H66" s="89" t="str">
        <f>IFERROR(VLOOKUP(H168,DAY!$A$2:$E$3000,4,0),0)</f>
        <v>土</v>
      </c>
      <c r="I66" s="89" t="str">
        <f>IFERROR(VLOOKUP(I168,DAY!$A$2:$E$3000,4,0),0)</f>
        <v>日</v>
      </c>
      <c r="J66" s="89" t="str">
        <f>IFERROR(VLOOKUP(J168,DAY!$A$2:$E$3000,4,0),0)</f>
        <v>月</v>
      </c>
      <c r="K66" s="89" t="str">
        <f>IFERROR(VLOOKUP(K168,DAY!$A$2:$E$3000,4,0),0)</f>
        <v>火</v>
      </c>
      <c r="L66" s="89" t="str">
        <f>IFERROR(VLOOKUP(L168,DAY!$A$2:$E$3000,4,0),0)</f>
        <v>水</v>
      </c>
      <c r="M66" s="89" t="str">
        <f>IFERROR(VLOOKUP(M168,DAY!$A$2:$E$3000,4,0),0)</f>
        <v>木</v>
      </c>
      <c r="N66" s="89" t="str">
        <f>IFERROR(VLOOKUP(N168,DAY!$A$2:$E$3000,4,0),0)</f>
        <v>金</v>
      </c>
      <c r="O66" s="89" t="str">
        <f>IFERROR(VLOOKUP(O168,DAY!$A$2:$E$3000,4,0),0)</f>
        <v>土</v>
      </c>
      <c r="P66" s="89" t="str">
        <f>IFERROR(VLOOKUP(P168,DAY!$A$2:$E$3000,4,0),0)</f>
        <v>日</v>
      </c>
      <c r="Q66" s="89" t="str">
        <f>IFERROR(VLOOKUP(Q168,DAY!$A$2:$E$3000,4,0),0)</f>
        <v>月</v>
      </c>
      <c r="R66" s="89" t="str">
        <f>IFERROR(VLOOKUP(R168,DAY!$A$2:$E$3000,4,0),0)</f>
        <v>火</v>
      </c>
      <c r="S66" s="89" t="str">
        <f>IFERROR(VLOOKUP(S168,DAY!$A$2:$E$3000,4,0),0)</f>
        <v>水</v>
      </c>
      <c r="T66" s="89" t="str">
        <f>IFERROR(VLOOKUP(T168,DAY!$A$2:$E$3000,4,0),0)</f>
        <v>木</v>
      </c>
      <c r="U66" s="89" t="str">
        <f>IFERROR(VLOOKUP(U168,DAY!$A$2:$E$3000,4,0),0)</f>
        <v>金</v>
      </c>
      <c r="V66" s="89" t="str">
        <f>IFERROR(VLOOKUP(V168,DAY!$A$2:$E$3000,4,0),0)</f>
        <v>土</v>
      </c>
      <c r="W66" s="89" t="str">
        <f>IFERROR(VLOOKUP(W168,DAY!$A$2:$E$3000,4,0),0)</f>
        <v>日</v>
      </c>
      <c r="X66" s="89" t="str">
        <f>IFERROR(VLOOKUP(X168,DAY!$A$2:$E$3000,4,0),0)</f>
        <v>月</v>
      </c>
      <c r="Y66" s="89" t="str">
        <f>IFERROR(VLOOKUP(Y168,DAY!$A$2:$E$3000,4,0),0)</f>
        <v>火</v>
      </c>
      <c r="Z66" s="89" t="str">
        <f>IFERROR(VLOOKUP(Z168,DAY!$A$2:$E$3000,4,0),0)</f>
        <v>水</v>
      </c>
      <c r="AA66" s="89" t="str">
        <f>IFERROR(VLOOKUP(AA168,DAY!$A$2:$E$3000,4,0),0)</f>
        <v>木</v>
      </c>
      <c r="AB66" s="89" t="str">
        <f>IFERROR(VLOOKUP(AB168,DAY!$A$2:$E$3000,4,0),0)</f>
        <v>金</v>
      </c>
      <c r="AC66" s="89" t="str">
        <f>IFERROR(VLOOKUP(AC168,DAY!$A$2:$E$3000,4,0),0)</f>
        <v>土</v>
      </c>
      <c r="AD66" s="89" t="str">
        <f>IFERROR(VLOOKUP(AD168,DAY!$A$2:$E$3000,4,0),0)</f>
        <v>日</v>
      </c>
      <c r="AE66" s="478"/>
      <c r="AF66" s="480"/>
      <c r="AG66" s="352"/>
      <c r="AH66" s="478"/>
      <c r="AI66" s="480"/>
      <c r="AJ66" s="352"/>
      <c r="AM66" s="33"/>
      <c r="AN66" s="33"/>
      <c r="AQ66" s="37">
        <f>IFERROR(VLOOKUP(AQ169,DAY!$A$2:$E$744,3,0),0)</f>
        <v>0</v>
      </c>
    </row>
    <row r="67" spans="1:43" ht="89.25" customHeight="1" x14ac:dyDescent="0.4">
      <c r="A67" s="334"/>
      <c r="B67" s="39" t="s">
        <v>3</v>
      </c>
      <c r="C67" s="90" t="str">
        <f>IFERROR(VLOOKUP(C168,DAY!$A$2:$E$3000,5,0),0)</f>
        <v/>
      </c>
      <c r="D67" s="90" t="str">
        <f>IFERROR(VLOOKUP(D168,DAY!$A$2:$E$3000,5,0),0)</f>
        <v/>
      </c>
      <c r="E67" s="90" t="str">
        <f>IFERROR(VLOOKUP(E168,DAY!$A$2:$E$3000,5,0),0)</f>
        <v/>
      </c>
      <c r="F67" s="90" t="str">
        <f>IFERROR(VLOOKUP(F168,DAY!$A$2:$E$3000,5,0),0)</f>
        <v/>
      </c>
      <c r="G67" s="90" t="str">
        <f>IFERROR(VLOOKUP(G168,DAY!$A$2:$E$3000,5,0),0)</f>
        <v/>
      </c>
      <c r="H67" s="90" t="str">
        <f>IFERROR(VLOOKUP(H168,DAY!$A$2:$E$3000,5,0),0)</f>
        <v/>
      </c>
      <c r="I67" s="90" t="str">
        <f>IFERROR(VLOOKUP(I168,DAY!$A$2:$E$3000,5,0),0)</f>
        <v/>
      </c>
      <c r="J67" s="90" t="str">
        <f>IFERROR(VLOOKUP(J168,DAY!$A$2:$E$3000,5,0),0)</f>
        <v/>
      </c>
      <c r="K67" s="90" t="str">
        <f>IFERROR(VLOOKUP(K168,DAY!$A$2:$E$3000,5,0),0)</f>
        <v/>
      </c>
      <c r="L67" s="90" t="str">
        <f>IFERROR(VLOOKUP(L168,DAY!$A$2:$E$3000,5,0),0)</f>
        <v/>
      </c>
      <c r="M67" s="90" t="str">
        <f>IFERROR(VLOOKUP(M168,DAY!$A$2:$E$3000,5,0),0)</f>
        <v/>
      </c>
      <c r="N67" s="90" t="str">
        <f>IFERROR(VLOOKUP(N168,DAY!$A$2:$E$3000,5,0),0)</f>
        <v/>
      </c>
      <c r="O67" s="90" t="str">
        <f>IFERROR(VLOOKUP(O168,DAY!$A$2:$E$3000,5,0),0)</f>
        <v>勤労感謝の日</v>
      </c>
      <c r="P67" s="90" t="str">
        <f>IFERROR(VLOOKUP(P168,DAY!$A$2:$E$3000,5,0),0)</f>
        <v/>
      </c>
      <c r="Q67" s="90" t="str">
        <f>IFERROR(VLOOKUP(Q168,DAY!$A$2:$E$3000,5,0),0)</f>
        <v/>
      </c>
      <c r="R67" s="90" t="str">
        <f>IFERROR(VLOOKUP(R168,DAY!$A$2:$E$3000,5,0),0)</f>
        <v/>
      </c>
      <c r="S67" s="90" t="str">
        <f>IFERROR(VLOOKUP(S168,DAY!$A$2:$E$3000,5,0),0)</f>
        <v/>
      </c>
      <c r="T67" s="90" t="str">
        <f>IFERROR(VLOOKUP(T168,DAY!$A$2:$E$3000,5,0),0)</f>
        <v/>
      </c>
      <c r="U67" s="90" t="str">
        <f>IFERROR(VLOOKUP(U168,DAY!$A$2:$E$3000,5,0),0)</f>
        <v/>
      </c>
      <c r="V67" s="90" t="str">
        <f>IFERROR(VLOOKUP(V168,DAY!$A$2:$E$3000,5,0),0)</f>
        <v/>
      </c>
      <c r="W67" s="90" t="str">
        <f>IFERROR(VLOOKUP(W168,DAY!$A$2:$E$3000,5,0),0)</f>
        <v/>
      </c>
      <c r="X67" s="90" t="str">
        <f>IFERROR(VLOOKUP(X168,DAY!$A$2:$E$3000,5,0),0)</f>
        <v/>
      </c>
      <c r="Y67" s="90" t="str">
        <f>IFERROR(VLOOKUP(Y168,DAY!$A$2:$E$3000,5,0),0)</f>
        <v/>
      </c>
      <c r="Z67" s="90" t="str">
        <f>IFERROR(VLOOKUP(Z168,DAY!$A$2:$E$3000,5,0),0)</f>
        <v/>
      </c>
      <c r="AA67" s="90" t="str">
        <f>IFERROR(VLOOKUP(AA168,DAY!$A$2:$E$3000,5,0),0)</f>
        <v/>
      </c>
      <c r="AB67" s="90" t="str">
        <f>IFERROR(VLOOKUP(AB168,DAY!$A$2:$E$3000,5,0),0)</f>
        <v/>
      </c>
      <c r="AC67" s="90" t="str">
        <f>IFERROR(VLOOKUP(AC168,DAY!$A$2:$E$3000,5,0),0)</f>
        <v/>
      </c>
      <c r="AD67" s="90" t="str">
        <f>IFERROR(VLOOKUP(AD168,DAY!$A$2:$E$3000,5,0),0)</f>
        <v/>
      </c>
      <c r="AE67" s="478"/>
      <c r="AF67" s="480"/>
      <c r="AG67" s="353"/>
      <c r="AH67" s="478"/>
      <c r="AI67" s="480"/>
      <c r="AJ67" s="353"/>
      <c r="AM67" s="41"/>
      <c r="AN67" s="41"/>
      <c r="AQ67" s="37">
        <f>IFERROR(VLOOKUP(AQ169,DAY!$A$2:$E$744,4,0),0)</f>
        <v>0</v>
      </c>
    </row>
    <row r="68" spans="1:43" ht="27.75" customHeight="1" x14ac:dyDescent="0.4">
      <c r="A68" s="334"/>
      <c r="B68" s="120" t="s">
        <v>4</v>
      </c>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22">
        <f>IF(COUNT(C68:AD68)=0,+(COUNTIF(C68:AD68,"作業"))+(COUNTIF(C68:AD68,"休日")),"")</f>
        <v>0</v>
      </c>
      <c r="AF68" s="123">
        <f>IF(+COUNT(C68:AD68)=0,(COUNTIF(C68:AD68,"休日")),"")</f>
        <v>0</v>
      </c>
      <c r="AG68" s="473">
        <f>IFERROR(IF(COUNTA(C68:AD68)=0,0,IF(COUNTA(C68:AD68)&lt;28,$F$150,IF(AM69&gt;0.284,$F$148,$F$149))),0)</f>
        <v>0</v>
      </c>
      <c r="AH68" s="122">
        <f>IF(COUNT(C69:AD69)=0,+(COUNTIF(C69:AD69,"作業"))+(COUNTIF(C69:AD69,"休日")),"")</f>
        <v>0</v>
      </c>
      <c r="AI68" s="123">
        <f>IF(COUNT(C69:AD69)=0,(COUNTIF(C69:AD69,"休日")),"")</f>
        <v>0</v>
      </c>
      <c r="AJ68" s="473">
        <f>IFERROR(IF(COUNTA(C69:AD69)=0,0,IF(COUNTA(C69:AD69)&lt;28,$F$150,IF(AN69&gt;0.284,$F$146,$F$147))),0)</f>
        <v>0</v>
      </c>
      <c r="AL68" s="41"/>
      <c r="AM68" s="33"/>
      <c r="AN68" s="33"/>
      <c r="AQ68" s="39">
        <f>IFERROR(VLOOKUP(AQ169,DAY!$A$2:$E$744,5,0),0)</f>
        <v>0</v>
      </c>
    </row>
    <row r="69" spans="1:43" ht="27.75" customHeight="1" thickBot="1" x14ac:dyDescent="0.45">
      <c r="A69" s="363"/>
      <c r="B69" s="121" t="s">
        <v>5</v>
      </c>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475">
        <f>IFERROR(AM69,0)</f>
        <v>0</v>
      </c>
      <c r="AF69" s="476"/>
      <c r="AG69" s="474"/>
      <c r="AH69" s="475">
        <f>IFERROR(AN69,0)</f>
        <v>0</v>
      </c>
      <c r="AI69" s="476"/>
      <c r="AJ69" s="474"/>
      <c r="AM69" s="46" t="e">
        <f>ROUND(AF68/AE68,3)</f>
        <v>#DIV/0!</v>
      </c>
      <c r="AN69" s="47" t="e">
        <f>ROUND(AI68/AH68,3)</f>
        <v>#DIV/0!</v>
      </c>
      <c r="AQ69" s="43">
        <f>IFERROR(VLOOKUP(AQ169,DAY!$A$2:$E$744,6,0),0)</f>
        <v>0</v>
      </c>
    </row>
    <row r="70" spans="1:43" ht="27.75" customHeight="1" x14ac:dyDescent="0.4">
      <c r="A70" s="337" t="s">
        <v>71</v>
      </c>
      <c r="B70" s="32" t="s">
        <v>0</v>
      </c>
      <c r="C70" s="86">
        <f>IFERROR(VLOOKUP(C169,DAY!$A$2:$E$3000,2,0),0)</f>
        <v>12</v>
      </c>
      <c r="D70" s="86">
        <f>IFERROR(VLOOKUP(D169,DAY!$A$2:$E$744,2,0),0)</f>
        <v>12</v>
      </c>
      <c r="E70" s="86">
        <f>IFERROR(VLOOKUP(E169,DAY!$A$2:$E$744,2,0),0)</f>
        <v>12</v>
      </c>
      <c r="F70" s="86">
        <f>IFERROR(VLOOKUP(F169,DAY!$A$2:$E$744,2,0),0)</f>
        <v>12</v>
      </c>
      <c r="G70" s="86">
        <f>IFERROR(VLOOKUP(G169,DAY!$A$2:$E$744,2,0),0)</f>
        <v>12</v>
      </c>
      <c r="H70" s="86">
        <f>IFERROR(VLOOKUP(H169,DAY!$A$2:$E$744,2,0),0)</f>
        <v>12</v>
      </c>
      <c r="I70" s="86">
        <f>IFERROR(VLOOKUP(I169,DAY!$A$2:$E$744,2,0),0)</f>
        <v>12</v>
      </c>
      <c r="J70" s="86">
        <f>IFERROR(VLOOKUP(J169,DAY!$A$2:$E$744,2,0),0)</f>
        <v>12</v>
      </c>
      <c r="K70" s="86">
        <f>IFERROR(VLOOKUP(K169,DAY!$A$2:$E$744,2,0),0)</f>
        <v>12</v>
      </c>
      <c r="L70" s="86">
        <f>IFERROR(VLOOKUP(L169,DAY!$A$2:$E$744,2,0),0)</f>
        <v>12</v>
      </c>
      <c r="M70" s="86">
        <f>IFERROR(VLOOKUP(M169,DAY!$A$2:$E$744,2,0),0)</f>
        <v>12</v>
      </c>
      <c r="N70" s="86">
        <f>IFERROR(VLOOKUP(N169,DAY!$A$2:$E$744,2,0),0)</f>
        <v>12</v>
      </c>
      <c r="O70" s="86">
        <f>IFERROR(VLOOKUP(O169,DAY!$A$2:$E$744,2,0),0)</f>
        <v>12</v>
      </c>
      <c r="P70" s="86">
        <f>IFERROR(VLOOKUP(P169,DAY!$A$2:$E$744,2,0),0)</f>
        <v>12</v>
      </c>
      <c r="Q70" s="86">
        <f>IFERROR(VLOOKUP(Q169,DAY!$A$2:$E$744,2,0),0)</f>
        <v>12</v>
      </c>
      <c r="R70" s="86">
        <f>IFERROR(VLOOKUP(R169,DAY!$A$2:$E$744,2,0),0)</f>
        <v>12</v>
      </c>
      <c r="S70" s="86">
        <f>IFERROR(VLOOKUP(S169,DAY!$A$2:$E$744,2,0),0)</f>
        <v>12</v>
      </c>
      <c r="T70" s="86">
        <f>IFERROR(VLOOKUP(T169,DAY!$A$2:$E$744,2,0),0)</f>
        <v>12</v>
      </c>
      <c r="U70" s="86">
        <f>IFERROR(VLOOKUP(U169,DAY!$A$2:$E$744,2,0),0)</f>
        <v>12</v>
      </c>
      <c r="V70" s="86">
        <f>IFERROR(VLOOKUP(V169,DAY!$A$2:$E$744,2,0),0)</f>
        <v>12</v>
      </c>
      <c r="W70" s="86">
        <f>IFERROR(VLOOKUP(W169,DAY!$A$2:$E$744,2,0),0)</f>
        <v>12</v>
      </c>
      <c r="X70" s="86">
        <f>IFERROR(VLOOKUP(X169,DAY!$A$2:$E$744,2,0),0)</f>
        <v>12</v>
      </c>
      <c r="Y70" s="86">
        <f>IFERROR(VLOOKUP(Y169,DAY!$A$2:$E$744,2,0),0)</f>
        <v>12</v>
      </c>
      <c r="Z70" s="86">
        <f>IFERROR(VLOOKUP(Z169,DAY!$A$2:$E$744,2,0),0)</f>
        <v>1</v>
      </c>
      <c r="AA70" s="86">
        <f>IFERROR(VLOOKUP(AA169,DAY!$A$2:$E$744,2,0),0)</f>
        <v>1</v>
      </c>
      <c r="AB70" s="86">
        <f>IFERROR(VLOOKUP(AB169,DAY!$A$2:$E$744,2,0),0)</f>
        <v>1</v>
      </c>
      <c r="AC70" s="86">
        <f>IFERROR(VLOOKUP(AC169,DAY!$A$2:$E$744,2,0),0)</f>
        <v>1</v>
      </c>
      <c r="AD70" s="86">
        <f>IFERROR(VLOOKUP(AD169,DAY!$A$2:$E$744,2,0),0)</f>
        <v>1</v>
      </c>
      <c r="AE70" s="477" t="s">
        <v>11</v>
      </c>
      <c r="AF70" s="479" t="s">
        <v>12</v>
      </c>
      <c r="AG70" s="352" t="s">
        <v>84</v>
      </c>
      <c r="AH70" s="481" t="s">
        <v>11</v>
      </c>
      <c r="AI70" s="482" t="s">
        <v>13</v>
      </c>
      <c r="AJ70" s="352" t="s">
        <v>84</v>
      </c>
      <c r="AK70" s="40"/>
      <c r="AM70" s="33"/>
      <c r="AN70" s="33"/>
      <c r="AQ70" s="50">
        <f>IFERROR(VLOOKUP(AQ169,DAY!$A$2:$E$744,7,0),0)</f>
        <v>0</v>
      </c>
    </row>
    <row r="71" spans="1:43" ht="27.75" customHeight="1" x14ac:dyDescent="0.4">
      <c r="A71" s="334"/>
      <c r="B71" s="35" t="s">
        <v>1</v>
      </c>
      <c r="C71" s="87">
        <f>IFERROR(VLOOKUP(C169,DAY!$A$2:$E$3000,3,0),0)</f>
        <v>9</v>
      </c>
      <c r="D71" s="87">
        <f>IFERROR(VLOOKUP(D169,DAY!$A$2:$E$744,3,0),0)</f>
        <v>10</v>
      </c>
      <c r="E71" s="87">
        <f>IFERROR(VLOOKUP(E169,DAY!$A$2:$E$744,3,0),0)</f>
        <v>11</v>
      </c>
      <c r="F71" s="87">
        <f>IFERROR(VLOOKUP(F169,DAY!$A$2:$E$744,3,0),0)</f>
        <v>12</v>
      </c>
      <c r="G71" s="87">
        <f>IFERROR(VLOOKUP(G169,DAY!$A$2:$E$744,3,0),0)</f>
        <v>13</v>
      </c>
      <c r="H71" s="87">
        <f>IFERROR(VLOOKUP(H169,DAY!$A$2:$E$744,3,0),0)</f>
        <v>14</v>
      </c>
      <c r="I71" s="87">
        <f>IFERROR(VLOOKUP(I169,DAY!$A$2:$E$744,3,0),0)</f>
        <v>15</v>
      </c>
      <c r="J71" s="87">
        <f>IFERROR(VLOOKUP(J169,DAY!$A$2:$E$744,3,0),0)</f>
        <v>16</v>
      </c>
      <c r="K71" s="87">
        <f>IFERROR(VLOOKUP(K169,DAY!$A$2:$E$744,3,0),0)</f>
        <v>17</v>
      </c>
      <c r="L71" s="87">
        <f>IFERROR(VLOOKUP(L169,DAY!$A$2:$E$744,3,0),0)</f>
        <v>18</v>
      </c>
      <c r="M71" s="87">
        <f>IFERROR(VLOOKUP(M169,DAY!$A$2:$E$744,3,0),0)</f>
        <v>19</v>
      </c>
      <c r="N71" s="87">
        <f>IFERROR(VLOOKUP(N169,DAY!$A$2:$E$744,3,0),0)</f>
        <v>20</v>
      </c>
      <c r="O71" s="87">
        <f>IFERROR(VLOOKUP(O169,DAY!$A$2:$E$744,3,0),0)</f>
        <v>21</v>
      </c>
      <c r="P71" s="87">
        <f>IFERROR(VLOOKUP(P169,DAY!$A$2:$E$744,3,0),0)</f>
        <v>22</v>
      </c>
      <c r="Q71" s="87">
        <f>IFERROR(VLOOKUP(Q169,DAY!$A$2:$E$744,3,0),0)</f>
        <v>23</v>
      </c>
      <c r="R71" s="87">
        <f>IFERROR(VLOOKUP(R169,DAY!$A$2:$E$744,3,0),0)</f>
        <v>24</v>
      </c>
      <c r="S71" s="87">
        <f>IFERROR(VLOOKUP(S169,DAY!$A$2:$E$744,3,0),0)</f>
        <v>25</v>
      </c>
      <c r="T71" s="87">
        <f>IFERROR(VLOOKUP(T169,DAY!$A$2:$E$744,3,0),0)</f>
        <v>26</v>
      </c>
      <c r="U71" s="87">
        <f>IFERROR(VLOOKUP(U169,DAY!$A$2:$E$744,3,0),0)</f>
        <v>27</v>
      </c>
      <c r="V71" s="87">
        <f>IFERROR(VLOOKUP(V169,DAY!$A$2:$E$744,3,0),0)</f>
        <v>28</v>
      </c>
      <c r="W71" s="87">
        <f>IFERROR(VLOOKUP(W169,DAY!$A$2:$E$744,3,0),0)</f>
        <v>29</v>
      </c>
      <c r="X71" s="87">
        <f>IFERROR(VLOOKUP(X169,DAY!$A$2:$E$744,3,0),0)</f>
        <v>30</v>
      </c>
      <c r="Y71" s="87">
        <f>IFERROR(VLOOKUP(Y169,DAY!$A$2:$E$744,3,0),0)</f>
        <v>31</v>
      </c>
      <c r="Z71" s="87">
        <f>IFERROR(VLOOKUP(Z169,DAY!$A$2:$E$744,3,0),0)</f>
        <v>1</v>
      </c>
      <c r="AA71" s="87">
        <f>IFERROR(VLOOKUP(AA169,DAY!$A$2:$E$744,3,0),0)</f>
        <v>2</v>
      </c>
      <c r="AB71" s="87">
        <f>IFERROR(VLOOKUP(AB169,DAY!$A$2:$E$744,3,0),0)</f>
        <v>3</v>
      </c>
      <c r="AC71" s="87">
        <f>IFERROR(VLOOKUP(AC169,DAY!$A$2:$E$744,3,0),0)</f>
        <v>4</v>
      </c>
      <c r="AD71" s="88">
        <f>IFERROR(VLOOKUP(AD169,DAY!$A$2:$E$744,3,0),0)</f>
        <v>5</v>
      </c>
      <c r="AE71" s="478"/>
      <c r="AF71" s="480"/>
      <c r="AG71" s="352"/>
      <c r="AH71" s="478"/>
      <c r="AI71" s="480"/>
      <c r="AJ71" s="352"/>
      <c r="AM71" s="33"/>
      <c r="AN71" s="33"/>
      <c r="AQ71" s="118">
        <f>IFERROR(VLOOKUP(AQ170,DAY!$A$2:$E$744,2,0),0)</f>
        <v>0</v>
      </c>
    </row>
    <row r="72" spans="1:43" ht="27.75" customHeight="1" x14ac:dyDescent="0.4">
      <c r="A72" s="334"/>
      <c r="B72" s="38" t="s">
        <v>2</v>
      </c>
      <c r="C72" s="89" t="str">
        <f>IFERROR(VLOOKUP(C169,DAY!$A$2:$E$3000,4,0),0)</f>
        <v>月</v>
      </c>
      <c r="D72" s="89" t="str">
        <f>IFERROR(VLOOKUP(D169,DAY!$A$2:$E$3000,4,0),0)</f>
        <v>火</v>
      </c>
      <c r="E72" s="89" t="str">
        <f>IFERROR(VLOOKUP(E169,DAY!$A$2:$E$3000,4,0),0)</f>
        <v>水</v>
      </c>
      <c r="F72" s="89" t="str">
        <f>IFERROR(VLOOKUP(F169,DAY!$A$2:$E$3000,4,0),0)</f>
        <v>木</v>
      </c>
      <c r="G72" s="89" t="str">
        <f>IFERROR(VLOOKUP(G169,DAY!$A$2:$E$3000,4,0),0)</f>
        <v>金</v>
      </c>
      <c r="H72" s="89" t="str">
        <f>IFERROR(VLOOKUP(H169,DAY!$A$2:$E$3000,4,0),0)</f>
        <v>土</v>
      </c>
      <c r="I72" s="89" t="str">
        <f>IFERROR(VLOOKUP(I169,DAY!$A$2:$E$3000,4,0),0)</f>
        <v>日</v>
      </c>
      <c r="J72" s="89" t="str">
        <f>IFERROR(VLOOKUP(J169,DAY!$A$2:$E$3000,4,0),0)</f>
        <v>月</v>
      </c>
      <c r="K72" s="89" t="str">
        <f>IFERROR(VLOOKUP(K169,DAY!$A$2:$E$3000,4,0),0)</f>
        <v>火</v>
      </c>
      <c r="L72" s="89" t="str">
        <f>IFERROR(VLOOKUP(L169,DAY!$A$2:$E$3000,4,0),0)</f>
        <v>水</v>
      </c>
      <c r="M72" s="89" t="str">
        <f>IFERROR(VLOOKUP(M169,DAY!$A$2:$E$3000,4,0),0)</f>
        <v>木</v>
      </c>
      <c r="N72" s="89" t="str">
        <f>IFERROR(VLOOKUP(N169,DAY!$A$2:$E$3000,4,0),0)</f>
        <v>金</v>
      </c>
      <c r="O72" s="89" t="str">
        <f>IFERROR(VLOOKUP(O169,DAY!$A$2:$E$3000,4,0),0)</f>
        <v>土</v>
      </c>
      <c r="P72" s="89" t="str">
        <f>IFERROR(VLOOKUP(P169,DAY!$A$2:$E$3000,4,0),0)</f>
        <v>日</v>
      </c>
      <c r="Q72" s="89" t="str">
        <f>IFERROR(VLOOKUP(Q169,DAY!$A$2:$E$3000,4,0),0)</f>
        <v>月</v>
      </c>
      <c r="R72" s="89" t="str">
        <f>IFERROR(VLOOKUP(R169,DAY!$A$2:$E$3000,4,0),0)</f>
        <v>火</v>
      </c>
      <c r="S72" s="89" t="str">
        <f>IFERROR(VLOOKUP(S169,DAY!$A$2:$E$3000,4,0),0)</f>
        <v>水</v>
      </c>
      <c r="T72" s="89" t="str">
        <f>IFERROR(VLOOKUP(T169,DAY!$A$2:$E$3000,4,0),0)</f>
        <v>木</v>
      </c>
      <c r="U72" s="89" t="str">
        <f>IFERROR(VLOOKUP(U169,DAY!$A$2:$E$3000,4,0),0)</f>
        <v>金</v>
      </c>
      <c r="V72" s="89" t="str">
        <f>IFERROR(VLOOKUP(V169,DAY!$A$2:$E$3000,4,0),0)</f>
        <v>土</v>
      </c>
      <c r="W72" s="89" t="str">
        <f>IFERROR(VLOOKUP(W169,DAY!$A$2:$E$3000,4,0),0)</f>
        <v>日</v>
      </c>
      <c r="X72" s="89" t="str">
        <f>IFERROR(VLOOKUP(X169,DAY!$A$2:$E$3000,4,0),0)</f>
        <v>月</v>
      </c>
      <c r="Y72" s="89" t="str">
        <f>IFERROR(VLOOKUP(Y169,DAY!$A$2:$E$3000,4,0),0)</f>
        <v>火</v>
      </c>
      <c r="Z72" s="89" t="str">
        <f>IFERROR(VLOOKUP(Z169,DAY!$A$2:$E$3000,4,0),0)</f>
        <v>水</v>
      </c>
      <c r="AA72" s="89" t="str">
        <f>IFERROR(VLOOKUP(AA169,DAY!$A$2:$E$3000,4,0),0)</f>
        <v>木</v>
      </c>
      <c r="AB72" s="89" t="str">
        <f>IFERROR(VLOOKUP(AB169,DAY!$A$2:$E$3000,4,0),0)</f>
        <v>金</v>
      </c>
      <c r="AC72" s="89" t="str">
        <f>IFERROR(VLOOKUP(AC169,DAY!$A$2:$E$3000,4,0),0)</f>
        <v>土</v>
      </c>
      <c r="AD72" s="89" t="str">
        <f>IFERROR(VLOOKUP(AD169,DAY!$A$2:$E$3000,4,0),0)</f>
        <v>日</v>
      </c>
      <c r="AE72" s="478"/>
      <c r="AF72" s="480"/>
      <c r="AG72" s="352"/>
      <c r="AH72" s="478"/>
      <c r="AI72" s="480"/>
      <c r="AJ72" s="352"/>
      <c r="AM72" s="33"/>
      <c r="AN72" s="33"/>
      <c r="AQ72" s="37">
        <f>IFERROR(VLOOKUP(AQ170,DAY!$A$2:$E$744,3,0),0)</f>
        <v>0</v>
      </c>
    </row>
    <row r="73" spans="1:43" ht="89.25" customHeight="1" x14ac:dyDescent="0.4">
      <c r="A73" s="334"/>
      <c r="B73" s="39" t="s">
        <v>3</v>
      </c>
      <c r="C73" s="90" t="str">
        <f>IFERROR(VLOOKUP(C169,DAY!$A$2:$E$3000,5,0),0)</f>
        <v/>
      </c>
      <c r="D73" s="90" t="str">
        <f>IFERROR(VLOOKUP(D169,DAY!$A$2:$E$3000,5,0),0)</f>
        <v/>
      </c>
      <c r="E73" s="90" t="str">
        <f>IFERROR(VLOOKUP(E169,DAY!$A$2:$E$3000,5,0),0)</f>
        <v/>
      </c>
      <c r="F73" s="90" t="str">
        <f>IFERROR(VLOOKUP(F169,DAY!$A$2:$E$3000,5,0),0)</f>
        <v/>
      </c>
      <c r="G73" s="90" t="str">
        <f>IFERROR(VLOOKUP(G169,DAY!$A$2:$E$3000,5,0),0)</f>
        <v/>
      </c>
      <c r="H73" s="90" t="str">
        <f>IFERROR(VLOOKUP(H169,DAY!$A$2:$E$3000,5,0),0)</f>
        <v/>
      </c>
      <c r="I73" s="90" t="str">
        <f>IFERROR(VLOOKUP(I169,DAY!$A$2:$E$3000,5,0),0)</f>
        <v/>
      </c>
      <c r="J73" s="90" t="str">
        <f>IFERROR(VLOOKUP(J169,DAY!$A$2:$E$3000,5,0),0)</f>
        <v/>
      </c>
      <c r="K73" s="90" t="str">
        <f>IFERROR(VLOOKUP(K169,DAY!$A$2:$E$3000,5,0),0)</f>
        <v/>
      </c>
      <c r="L73" s="90" t="str">
        <f>IFERROR(VLOOKUP(L169,DAY!$A$2:$E$3000,5,0),0)</f>
        <v/>
      </c>
      <c r="M73" s="90" t="str">
        <f>IFERROR(VLOOKUP(M169,DAY!$A$2:$E$3000,5,0),0)</f>
        <v/>
      </c>
      <c r="N73" s="90" t="str">
        <f>IFERROR(VLOOKUP(N169,DAY!$A$2:$E$3000,5,0),0)</f>
        <v/>
      </c>
      <c r="O73" s="90" t="str">
        <f>IFERROR(VLOOKUP(O169,DAY!$A$2:$E$3000,5,0),0)</f>
        <v/>
      </c>
      <c r="P73" s="90" t="str">
        <f>IFERROR(VLOOKUP(P169,DAY!$A$2:$E$3000,5,0),0)</f>
        <v/>
      </c>
      <c r="Q73" s="90" t="str">
        <f>IFERROR(VLOOKUP(Q169,DAY!$A$2:$E$3000,5,0),0)</f>
        <v/>
      </c>
      <c r="R73" s="90" t="str">
        <f>IFERROR(VLOOKUP(R169,DAY!$A$2:$E$3000,5,0),0)</f>
        <v/>
      </c>
      <c r="S73" s="90" t="str">
        <f>IFERROR(VLOOKUP(S169,DAY!$A$2:$E$3000,5,0),0)</f>
        <v/>
      </c>
      <c r="T73" s="90" t="str">
        <f>IFERROR(VLOOKUP(T169,DAY!$A$2:$E$3000,5,0),0)</f>
        <v/>
      </c>
      <c r="U73" s="90" t="str">
        <f>IFERROR(VLOOKUP(U169,DAY!$A$2:$E$3000,5,0),0)</f>
        <v/>
      </c>
      <c r="V73" s="90" t="str">
        <f>IFERROR(VLOOKUP(V169,DAY!$A$2:$E$3000,5,0),0)</f>
        <v/>
      </c>
      <c r="W73" s="90" t="str">
        <f>IFERROR(VLOOKUP(W169,DAY!$A$2:$E$3000,5,0),0)</f>
        <v/>
      </c>
      <c r="X73" s="90" t="str">
        <f>IFERROR(VLOOKUP(X169,DAY!$A$2:$E$3000,5,0),0)</f>
        <v/>
      </c>
      <c r="Y73" s="90" t="str">
        <f>IFERROR(VLOOKUP(Y169,DAY!$A$2:$E$3000,5,0),0)</f>
        <v/>
      </c>
      <c r="Z73" s="90" t="str">
        <f>IFERROR(VLOOKUP(Z169,DAY!$A$2:$E$3000,5,0),0)</f>
        <v>元日</v>
      </c>
      <c r="AA73" s="90" t="str">
        <f>IFERROR(VLOOKUP(AA169,DAY!$A$2:$E$3000,5,0),0)</f>
        <v/>
      </c>
      <c r="AB73" s="90" t="str">
        <f>IFERROR(VLOOKUP(AB169,DAY!$A$2:$E$3000,5,0),0)</f>
        <v/>
      </c>
      <c r="AC73" s="90" t="str">
        <f>IFERROR(VLOOKUP(AC169,DAY!$A$2:$E$3000,5,0),0)</f>
        <v/>
      </c>
      <c r="AD73" s="90" t="str">
        <f>IFERROR(VLOOKUP(AD169,DAY!$A$2:$E$3000,5,0),0)</f>
        <v/>
      </c>
      <c r="AE73" s="478"/>
      <c r="AF73" s="480"/>
      <c r="AG73" s="353"/>
      <c r="AH73" s="478"/>
      <c r="AI73" s="480"/>
      <c r="AJ73" s="353"/>
      <c r="AM73" s="41"/>
      <c r="AN73" s="41"/>
      <c r="AQ73" s="37">
        <f>IFERROR(VLOOKUP(AQ170,DAY!$A$2:$E$744,4,0),0)</f>
        <v>0</v>
      </c>
    </row>
    <row r="74" spans="1:43" ht="27.75" customHeight="1" x14ac:dyDescent="0.4">
      <c r="A74" s="334"/>
      <c r="B74" s="120" t="s">
        <v>4</v>
      </c>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22">
        <f>IF(COUNT(C74:AD74)=0,+(COUNTIF(C74:AD74,"作業"))+(COUNTIF(C74:AD74,"休日")),"")</f>
        <v>0</v>
      </c>
      <c r="AF74" s="123">
        <f>IF(+COUNT(C74:AD74)=0,(COUNTIF(C74:AD74,"休日")),"")</f>
        <v>0</v>
      </c>
      <c r="AG74" s="473">
        <f>IFERROR(IF(COUNTA(C74:AD74)=0,0,IF(COUNTA(C74:AD74)&lt;28,$F$150,IF(AM75&gt;0.284,$F$148,$F$149))),0)</f>
        <v>0</v>
      </c>
      <c r="AH74" s="122">
        <f>IF(COUNT(C75:AD75)=0,+(COUNTIF(C75:AD75,"作業"))+(COUNTIF(C75:AD75,"休日")),"")</f>
        <v>0</v>
      </c>
      <c r="AI74" s="123">
        <f>IF(COUNT(C75:AD75)=0,(COUNTIF(C75:AD75,"休日")),"")</f>
        <v>0</v>
      </c>
      <c r="AJ74" s="473">
        <f>IFERROR(IF(COUNTA(C75:AD75)=0,0,IF(COUNTA(C75:AD75)&lt;28,$F$150,IF(AN75&gt;0.284,$F$146,$F$147))),0)</f>
        <v>0</v>
      </c>
      <c r="AL74" s="40"/>
      <c r="AM74" s="33"/>
      <c r="AN74" s="33"/>
      <c r="AQ74" s="39">
        <f>IFERROR(VLOOKUP(AQ170,DAY!$A$2:$E$744,5,0),0)</f>
        <v>0</v>
      </c>
    </row>
    <row r="75" spans="1:43" ht="27.75" customHeight="1" thickBot="1" x14ac:dyDescent="0.45">
      <c r="A75" s="363"/>
      <c r="B75" s="121" t="s">
        <v>5</v>
      </c>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475">
        <f>IFERROR(AM75,0)</f>
        <v>0</v>
      </c>
      <c r="AF75" s="476"/>
      <c r="AG75" s="474"/>
      <c r="AH75" s="475">
        <f>IFERROR(AN75,0)</f>
        <v>0</v>
      </c>
      <c r="AI75" s="476"/>
      <c r="AJ75" s="474"/>
      <c r="AM75" s="46" t="e">
        <f>ROUND(AF74/AE74,3)</f>
        <v>#DIV/0!</v>
      </c>
      <c r="AN75" s="47" t="e">
        <f>ROUND(AI74/AH74,3)</f>
        <v>#DIV/0!</v>
      </c>
      <c r="AQ75" s="43">
        <f>IFERROR(VLOOKUP(AQ170,DAY!$A$2:$E$744,6,0),0)</f>
        <v>0</v>
      </c>
    </row>
    <row r="76" spans="1:43" ht="27.75" customHeight="1" thickBot="1" x14ac:dyDescent="0.45">
      <c r="A76" s="337" t="s">
        <v>72</v>
      </c>
      <c r="B76" s="48" t="s">
        <v>0</v>
      </c>
      <c r="C76" s="91">
        <f>IFERROR(VLOOKUP(C170,DAY!$A$2:$E$3000,2,0),0)</f>
        <v>1</v>
      </c>
      <c r="D76" s="91">
        <f>IFERROR(VLOOKUP(D170,DAY!$A$2:$E$744,2,0),0)</f>
        <v>1</v>
      </c>
      <c r="E76" s="91">
        <f>IFERROR(VLOOKUP(E170,DAY!$A$2:$E$744,2,0),0)</f>
        <v>1</v>
      </c>
      <c r="F76" s="91">
        <f>IFERROR(VLOOKUP(F170,DAY!$A$2:$E$744,2,0),0)</f>
        <v>1</v>
      </c>
      <c r="G76" s="91">
        <f>IFERROR(VLOOKUP(G170,DAY!$A$2:$E$744,2,0),0)</f>
        <v>1</v>
      </c>
      <c r="H76" s="91">
        <f>IFERROR(VLOOKUP(H170,DAY!$A$2:$E$744,2,0),0)</f>
        <v>1</v>
      </c>
      <c r="I76" s="91">
        <f>IFERROR(VLOOKUP(I170,DAY!$A$2:$E$744,2,0),0)</f>
        <v>1</v>
      </c>
      <c r="J76" s="91">
        <f>IFERROR(VLOOKUP(J170,DAY!$A$2:$E$744,2,0),0)</f>
        <v>1</v>
      </c>
      <c r="K76" s="91">
        <f>IFERROR(VLOOKUP(K170,DAY!$A$2:$E$744,2,0),0)</f>
        <v>1</v>
      </c>
      <c r="L76" s="91">
        <f>IFERROR(VLOOKUP(L170,DAY!$A$2:$E$744,2,0),0)</f>
        <v>1</v>
      </c>
      <c r="M76" s="91">
        <f>IFERROR(VLOOKUP(M170,DAY!$A$2:$E$744,2,0),0)</f>
        <v>1</v>
      </c>
      <c r="N76" s="91">
        <f>IFERROR(VLOOKUP(N170,DAY!$A$2:$E$744,2,0),0)</f>
        <v>1</v>
      </c>
      <c r="O76" s="91">
        <f>IFERROR(VLOOKUP(O170,DAY!$A$2:$E$744,2,0),0)</f>
        <v>1</v>
      </c>
      <c r="P76" s="91">
        <f>IFERROR(VLOOKUP(P170,DAY!$A$2:$E$744,2,0),0)</f>
        <v>1</v>
      </c>
      <c r="Q76" s="91">
        <f>IFERROR(VLOOKUP(Q170,DAY!$A$2:$E$744,2,0),0)</f>
        <v>1</v>
      </c>
      <c r="R76" s="91">
        <f>IFERROR(VLOOKUP(R170,DAY!$A$2:$E$744,2,0),0)</f>
        <v>1</v>
      </c>
      <c r="S76" s="91">
        <f>IFERROR(VLOOKUP(S170,DAY!$A$2:$E$744,2,0),0)</f>
        <v>1</v>
      </c>
      <c r="T76" s="91">
        <f>IFERROR(VLOOKUP(T170,DAY!$A$2:$E$744,2,0),0)</f>
        <v>1</v>
      </c>
      <c r="U76" s="91">
        <f>IFERROR(VLOOKUP(U170,DAY!$A$2:$E$744,2,0),0)</f>
        <v>1</v>
      </c>
      <c r="V76" s="91">
        <f>IFERROR(VLOOKUP(V170,DAY!$A$2:$E$744,2,0),0)</f>
        <v>1</v>
      </c>
      <c r="W76" s="91">
        <f>IFERROR(VLOOKUP(W170,DAY!$A$2:$E$744,2,0),0)</f>
        <v>1</v>
      </c>
      <c r="X76" s="91">
        <f>IFERROR(VLOOKUP(X170,DAY!$A$2:$E$744,2,0),0)</f>
        <v>1</v>
      </c>
      <c r="Y76" s="91">
        <f>IFERROR(VLOOKUP(Y170,DAY!$A$2:$E$744,2,0),0)</f>
        <v>1</v>
      </c>
      <c r="Z76" s="91">
        <f>IFERROR(VLOOKUP(Z170,DAY!$A$2:$E$744,2,0),0)</f>
        <v>1</v>
      </c>
      <c r="AA76" s="91">
        <f>IFERROR(VLOOKUP(AA170,DAY!$A$2:$E$744,2,0),0)</f>
        <v>1</v>
      </c>
      <c r="AB76" s="91">
        <f>IFERROR(VLOOKUP(AB170,DAY!$A$2:$E$744,2,0),0)</f>
        <v>1</v>
      </c>
      <c r="AC76" s="91">
        <f>IFERROR(VLOOKUP(AC170,DAY!$A$2:$E$744,2,0),0)</f>
        <v>2</v>
      </c>
      <c r="AD76" s="91">
        <f>IFERROR(VLOOKUP(AD170,DAY!$A$2:$E$744,2,0),0)</f>
        <v>2</v>
      </c>
      <c r="AE76" s="477" t="s">
        <v>11</v>
      </c>
      <c r="AF76" s="479" t="s">
        <v>12</v>
      </c>
      <c r="AG76" s="352" t="s">
        <v>84</v>
      </c>
      <c r="AH76" s="481" t="s">
        <v>11</v>
      </c>
      <c r="AI76" s="482" t="s">
        <v>13</v>
      </c>
      <c r="AJ76" s="352" t="s">
        <v>84</v>
      </c>
      <c r="AK76" s="40"/>
      <c r="AM76" s="33"/>
      <c r="AN76" s="33"/>
      <c r="AQ76" s="45">
        <f>IFERROR(VLOOKUP(AQ170,DAY!$A$2:$E$744,7,0),0)</f>
        <v>0</v>
      </c>
    </row>
    <row r="77" spans="1:43" ht="27.75" customHeight="1" x14ac:dyDescent="0.4">
      <c r="A77" s="334"/>
      <c r="B77" s="35" t="s">
        <v>1</v>
      </c>
      <c r="C77" s="87">
        <f>IFERROR(VLOOKUP(C170,DAY!$A$2:$E$3000,3,0),0)</f>
        <v>6</v>
      </c>
      <c r="D77" s="87">
        <f>IFERROR(VLOOKUP(D170,DAY!$A$2:$E$744,3,0),0)</f>
        <v>7</v>
      </c>
      <c r="E77" s="87">
        <f>IFERROR(VLOOKUP(E170,DAY!$A$2:$E$744,3,0),0)</f>
        <v>8</v>
      </c>
      <c r="F77" s="87">
        <f>IFERROR(VLOOKUP(F170,DAY!$A$2:$E$744,3,0),0)</f>
        <v>9</v>
      </c>
      <c r="G77" s="87">
        <f>IFERROR(VLOOKUP(G170,DAY!$A$2:$E$744,3,0),0)</f>
        <v>10</v>
      </c>
      <c r="H77" s="87">
        <f>IFERROR(VLOOKUP(H170,DAY!$A$2:$E$744,3,0),0)</f>
        <v>11</v>
      </c>
      <c r="I77" s="87">
        <f>IFERROR(VLOOKUP(I170,DAY!$A$2:$E$744,3,0),0)</f>
        <v>12</v>
      </c>
      <c r="J77" s="87">
        <f>IFERROR(VLOOKUP(J170,DAY!$A$2:$E$744,3,0),0)</f>
        <v>13</v>
      </c>
      <c r="K77" s="87">
        <f>IFERROR(VLOOKUP(K170,DAY!$A$2:$E$744,3,0),0)</f>
        <v>14</v>
      </c>
      <c r="L77" s="87">
        <f>IFERROR(VLOOKUP(L170,DAY!$A$2:$E$744,3,0),0)</f>
        <v>15</v>
      </c>
      <c r="M77" s="87">
        <f>IFERROR(VLOOKUP(M170,DAY!$A$2:$E$744,3,0),0)</f>
        <v>16</v>
      </c>
      <c r="N77" s="87">
        <f>IFERROR(VLOOKUP(N170,DAY!$A$2:$E$744,3,0),0)</f>
        <v>17</v>
      </c>
      <c r="O77" s="87">
        <f>IFERROR(VLOOKUP(O170,DAY!$A$2:$E$744,3,0),0)</f>
        <v>18</v>
      </c>
      <c r="P77" s="87">
        <f>IFERROR(VLOOKUP(P170,DAY!$A$2:$E$744,3,0),0)</f>
        <v>19</v>
      </c>
      <c r="Q77" s="87">
        <f>IFERROR(VLOOKUP(Q170,DAY!$A$2:$E$744,3,0),0)</f>
        <v>20</v>
      </c>
      <c r="R77" s="87">
        <f>IFERROR(VLOOKUP(R170,DAY!$A$2:$E$744,3,0),0)</f>
        <v>21</v>
      </c>
      <c r="S77" s="87">
        <f>IFERROR(VLOOKUP(S170,DAY!$A$2:$E$744,3,0),0)</f>
        <v>22</v>
      </c>
      <c r="T77" s="87">
        <f>IFERROR(VLOOKUP(T170,DAY!$A$2:$E$744,3,0),0)</f>
        <v>23</v>
      </c>
      <c r="U77" s="87">
        <f>IFERROR(VLOOKUP(U170,DAY!$A$2:$E$744,3,0),0)</f>
        <v>24</v>
      </c>
      <c r="V77" s="87">
        <f>IFERROR(VLOOKUP(V170,DAY!$A$2:$E$744,3,0),0)</f>
        <v>25</v>
      </c>
      <c r="W77" s="87">
        <f>IFERROR(VLOOKUP(W170,DAY!$A$2:$E$744,3,0),0)</f>
        <v>26</v>
      </c>
      <c r="X77" s="87">
        <f>IFERROR(VLOOKUP(X170,DAY!$A$2:$E$744,3,0),0)</f>
        <v>27</v>
      </c>
      <c r="Y77" s="87">
        <f>IFERROR(VLOOKUP(Y170,DAY!$A$2:$E$744,3,0),0)</f>
        <v>28</v>
      </c>
      <c r="Z77" s="87">
        <f>IFERROR(VLOOKUP(Z170,DAY!$A$2:$E$744,3,0),0)</f>
        <v>29</v>
      </c>
      <c r="AA77" s="87">
        <f>IFERROR(VLOOKUP(AA170,DAY!$A$2:$E$744,3,0),0)</f>
        <v>30</v>
      </c>
      <c r="AB77" s="87">
        <f>IFERROR(VLOOKUP(AB170,DAY!$A$2:$E$744,3,0),0)</f>
        <v>31</v>
      </c>
      <c r="AC77" s="87">
        <f>IFERROR(VLOOKUP(AC170,DAY!$A$2:$E$744,3,0),0)</f>
        <v>1</v>
      </c>
      <c r="AD77" s="88">
        <f>IFERROR(VLOOKUP(AD170,DAY!$A$2:$E$744,3,0),0)</f>
        <v>2</v>
      </c>
      <c r="AE77" s="478"/>
      <c r="AF77" s="480"/>
      <c r="AG77" s="352"/>
      <c r="AH77" s="478"/>
      <c r="AI77" s="480"/>
      <c r="AJ77" s="352"/>
      <c r="AM77" s="33"/>
      <c r="AN77" s="33"/>
      <c r="AQ77" s="38">
        <f>IFERROR(VLOOKUP(AQ171,DAY!$A$2:$E$744,2,0),0)</f>
        <v>0</v>
      </c>
    </row>
    <row r="78" spans="1:43" ht="27.75" customHeight="1" x14ac:dyDescent="0.4">
      <c r="A78" s="334"/>
      <c r="B78" s="38" t="s">
        <v>2</v>
      </c>
      <c r="C78" s="89" t="str">
        <f>IFERROR(VLOOKUP(C170,DAY!$A$2:$E$3000,4,0),0)</f>
        <v>月</v>
      </c>
      <c r="D78" s="89" t="str">
        <f>IFERROR(VLOOKUP(D170,DAY!$A$2:$E$3000,4,0),0)</f>
        <v>火</v>
      </c>
      <c r="E78" s="89" t="str">
        <f>IFERROR(VLOOKUP(E170,DAY!$A$2:$E$3000,4,0),0)</f>
        <v>水</v>
      </c>
      <c r="F78" s="89" t="str">
        <f>IFERROR(VLOOKUP(F170,DAY!$A$2:$E$3000,4,0),0)</f>
        <v>木</v>
      </c>
      <c r="G78" s="89" t="str">
        <f>IFERROR(VLOOKUP(G170,DAY!$A$2:$E$3000,4,0),0)</f>
        <v>金</v>
      </c>
      <c r="H78" s="89" t="str">
        <f>IFERROR(VLOOKUP(H170,DAY!$A$2:$E$3000,4,0),0)</f>
        <v>土</v>
      </c>
      <c r="I78" s="89" t="str">
        <f>IFERROR(VLOOKUP(I170,DAY!$A$2:$E$3000,4,0),0)</f>
        <v>日</v>
      </c>
      <c r="J78" s="89" t="str">
        <f>IFERROR(VLOOKUP(J170,DAY!$A$2:$E$3000,4,0),0)</f>
        <v>月</v>
      </c>
      <c r="K78" s="89" t="str">
        <f>IFERROR(VLOOKUP(K170,DAY!$A$2:$E$3000,4,0),0)</f>
        <v>火</v>
      </c>
      <c r="L78" s="89" t="str">
        <f>IFERROR(VLOOKUP(L170,DAY!$A$2:$E$3000,4,0),0)</f>
        <v>水</v>
      </c>
      <c r="M78" s="89" t="str">
        <f>IFERROR(VLOOKUP(M170,DAY!$A$2:$E$3000,4,0),0)</f>
        <v>木</v>
      </c>
      <c r="N78" s="89" t="str">
        <f>IFERROR(VLOOKUP(N170,DAY!$A$2:$E$3000,4,0),0)</f>
        <v>金</v>
      </c>
      <c r="O78" s="89" t="str">
        <f>IFERROR(VLOOKUP(O170,DAY!$A$2:$E$3000,4,0),0)</f>
        <v>土</v>
      </c>
      <c r="P78" s="89" t="str">
        <f>IFERROR(VLOOKUP(P170,DAY!$A$2:$E$3000,4,0),0)</f>
        <v>日</v>
      </c>
      <c r="Q78" s="89" t="str">
        <f>IFERROR(VLOOKUP(Q170,DAY!$A$2:$E$3000,4,0),0)</f>
        <v>月</v>
      </c>
      <c r="R78" s="89" t="str">
        <f>IFERROR(VLOOKUP(R170,DAY!$A$2:$E$3000,4,0),0)</f>
        <v>火</v>
      </c>
      <c r="S78" s="89" t="str">
        <f>IFERROR(VLOOKUP(S170,DAY!$A$2:$E$3000,4,0),0)</f>
        <v>水</v>
      </c>
      <c r="T78" s="89" t="str">
        <f>IFERROR(VLOOKUP(T170,DAY!$A$2:$E$3000,4,0),0)</f>
        <v>木</v>
      </c>
      <c r="U78" s="89" t="str">
        <f>IFERROR(VLOOKUP(U170,DAY!$A$2:$E$3000,4,0),0)</f>
        <v>金</v>
      </c>
      <c r="V78" s="89" t="str">
        <f>IFERROR(VLOOKUP(V170,DAY!$A$2:$E$3000,4,0),0)</f>
        <v>土</v>
      </c>
      <c r="W78" s="89" t="str">
        <f>IFERROR(VLOOKUP(W170,DAY!$A$2:$E$3000,4,0),0)</f>
        <v>日</v>
      </c>
      <c r="X78" s="89" t="str">
        <f>IFERROR(VLOOKUP(X170,DAY!$A$2:$E$3000,4,0),0)</f>
        <v>月</v>
      </c>
      <c r="Y78" s="89" t="str">
        <f>IFERROR(VLOOKUP(Y170,DAY!$A$2:$E$3000,4,0),0)</f>
        <v>火</v>
      </c>
      <c r="Z78" s="89" t="str">
        <f>IFERROR(VLOOKUP(Z170,DAY!$A$2:$E$3000,4,0),0)</f>
        <v>水</v>
      </c>
      <c r="AA78" s="89" t="str">
        <f>IFERROR(VLOOKUP(AA170,DAY!$A$2:$E$3000,4,0),0)</f>
        <v>木</v>
      </c>
      <c r="AB78" s="89" t="str">
        <f>IFERROR(VLOOKUP(AB170,DAY!$A$2:$E$3000,4,0),0)</f>
        <v>金</v>
      </c>
      <c r="AC78" s="89" t="str">
        <f>IFERROR(VLOOKUP(AC170,DAY!$A$2:$E$3000,4,0),0)</f>
        <v>土</v>
      </c>
      <c r="AD78" s="89" t="str">
        <f>IFERROR(VLOOKUP(AD170,DAY!$A$2:$E$3000,4,0),0)</f>
        <v>日</v>
      </c>
      <c r="AE78" s="478"/>
      <c r="AF78" s="480"/>
      <c r="AG78" s="352"/>
      <c r="AH78" s="478"/>
      <c r="AI78" s="480"/>
      <c r="AJ78" s="352"/>
      <c r="AM78" s="33"/>
      <c r="AN78" s="33"/>
      <c r="AQ78" s="37">
        <f>IFERROR(VLOOKUP(AQ171,DAY!$A$2:$E$744,3,0),0)</f>
        <v>0</v>
      </c>
    </row>
    <row r="79" spans="1:43" ht="89.25" customHeight="1" x14ac:dyDescent="0.4">
      <c r="A79" s="334"/>
      <c r="B79" s="39" t="s">
        <v>3</v>
      </c>
      <c r="C79" s="90" t="str">
        <f>IFERROR(VLOOKUP(C170,DAY!$A$2:$E$3000,5,0),0)</f>
        <v/>
      </c>
      <c r="D79" s="90" t="str">
        <f>IFERROR(VLOOKUP(D170,DAY!$A$2:$E$3000,5,0),0)</f>
        <v/>
      </c>
      <c r="E79" s="90" t="str">
        <f>IFERROR(VLOOKUP(E170,DAY!$A$2:$E$3000,5,0),0)</f>
        <v/>
      </c>
      <c r="F79" s="90" t="str">
        <f>IFERROR(VLOOKUP(F170,DAY!$A$2:$E$3000,5,0),0)</f>
        <v/>
      </c>
      <c r="G79" s="90" t="str">
        <f>IFERROR(VLOOKUP(G170,DAY!$A$2:$E$3000,5,0),0)</f>
        <v/>
      </c>
      <c r="H79" s="90" t="str">
        <f>IFERROR(VLOOKUP(H170,DAY!$A$2:$E$3000,5,0),0)</f>
        <v/>
      </c>
      <c r="I79" s="90" t="str">
        <f>IFERROR(VLOOKUP(I170,DAY!$A$2:$E$3000,5,0),0)</f>
        <v/>
      </c>
      <c r="J79" s="90" t="str">
        <f>IFERROR(VLOOKUP(J170,DAY!$A$2:$E$3000,5,0),0)</f>
        <v>成人の日</v>
      </c>
      <c r="K79" s="90" t="str">
        <f>IFERROR(VLOOKUP(K170,DAY!$A$2:$E$3000,5,0),0)</f>
        <v/>
      </c>
      <c r="L79" s="90" t="str">
        <f>IFERROR(VLOOKUP(L170,DAY!$A$2:$E$3000,5,0),0)</f>
        <v/>
      </c>
      <c r="M79" s="90" t="str">
        <f>IFERROR(VLOOKUP(M170,DAY!$A$2:$E$3000,5,0),0)</f>
        <v/>
      </c>
      <c r="N79" s="90" t="str">
        <f>IFERROR(VLOOKUP(N170,DAY!$A$2:$E$3000,5,0),0)</f>
        <v/>
      </c>
      <c r="O79" s="90" t="str">
        <f>IFERROR(VLOOKUP(O170,DAY!$A$2:$E$3000,5,0),0)</f>
        <v/>
      </c>
      <c r="P79" s="90" t="str">
        <f>IFERROR(VLOOKUP(P170,DAY!$A$2:$E$3000,5,0),0)</f>
        <v/>
      </c>
      <c r="Q79" s="90" t="str">
        <f>IFERROR(VLOOKUP(Q170,DAY!$A$2:$E$3000,5,0),0)</f>
        <v/>
      </c>
      <c r="R79" s="90" t="str">
        <f>IFERROR(VLOOKUP(R170,DAY!$A$2:$E$3000,5,0),0)</f>
        <v/>
      </c>
      <c r="S79" s="90" t="str">
        <f>IFERROR(VLOOKUP(S170,DAY!$A$2:$E$3000,5,0),0)</f>
        <v/>
      </c>
      <c r="T79" s="90" t="str">
        <f>IFERROR(VLOOKUP(T170,DAY!$A$2:$E$3000,5,0),0)</f>
        <v/>
      </c>
      <c r="U79" s="90" t="str">
        <f>IFERROR(VLOOKUP(U170,DAY!$A$2:$E$3000,5,0),0)</f>
        <v/>
      </c>
      <c r="V79" s="90" t="str">
        <f>IFERROR(VLOOKUP(V170,DAY!$A$2:$E$3000,5,0),0)</f>
        <v/>
      </c>
      <c r="W79" s="90" t="str">
        <f>IFERROR(VLOOKUP(W170,DAY!$A$2:$E$3000,5,0),0)</f>
        <v/>
      </c>
      <c r="X79" s="90" t="str">
        <f>IFERROR(VLOOKUP(X170,DAY!$A$2:$E$3000,5,0),0)</f>
        <v/>
      </c>
      <c r="Y79" s="90" t="str">
        <f>IFERROR(VLOOKUP(Y170,DAY!$A$2:$E$3000,5,0),0)</f>
        <v/>
      </c>
      <c r="Z79" s="90" t="str">
        <f>IFERROR(VLOOKUP(Z170,DAY!$A$2:$E$3000,5,0),0)</f>
        <v/>
      </c>
      <c r="AA79" s="90" t="str">
        <f>IFERROR(VLOOKUP(AA170,DAY!$A$2:$E$3000,5,0),0)</f>
        <v/>
      </c>
      <c r="AB79" s="90" t="str">
        <f>IFERROR(VLOOKUP(AB170,DAY!$A$2:$E$3000,5,0),0)</f>
        <v/>
      </c>
      <c r="AC79" s="90" t="str">
        <f>IFERROR(VLOOKUP(AC170,DAY!$A$2:$E$3000,5,0),0)</f>
        <v/>
      </c>
      <c r="AD79" s="90" t="str">
        <f>IFERROR(VLOOKUP(AD170,DAY!$A$2:$E$3000,5,0),0)</f>
        <v/>
      </c>
      <c r="AE79" s="478"/>
      <c r="AF79" s="480"/>
      <c r="AG79" s="353"/>
      <c r="AH79" s="478"/>
      <c r="AI79" s="480"/>
      <c r="AJ79" s="353"/>
      <c r="AM79" s="41"/>
      <c r="AN79" s="41"/>
      <c r="AQ79" s="37">
        <f>IFERROR(VLOOKUP(AQ171,DAY!$A$2:$E$744,4,0),0)</f>
        <v>0</v>
      </c>
    </row>
    <row r="80" spans="1:43" ht="27.75" customHeight="1" x14ac:dyDescent="0.4">
      <c r="A80" s="334"/>
      <c r="B80" s="120" t="s">
        <v>4</v>
      </c>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22">
        <f>IF(COUNT(C80:AD80)=0,+(COUNTIF(C80:AD80,"作業"))+(COUNTIF(C80:AD80,"休日")),"")</f>
        <v>0</v>
      </c>
      <c r="AF80" s="123">
        <f>IF(+COUNT(C80:AD80)=0,(COUNTIF(C80:AD80,"休日")),"")</f>
        <v>0</v>
      </c>
      <c r="AG80" s="473">
        <f>IFERROR(IF(COUNTA(C80:AD80)=0,0,IF(COUNTA(C80:AD80)&lt;28,$F$150,IF(AM81&gt;0.284,$F$148,$F$149))),0)</f>
        <v>0</v>
      </c>
      <c r="AH80" s="122">
        <f>IF(COUNT(C81:AD81)=0,+(COUNTIF(C81:AD81,"作業"))+(COUNTIF(C81:AD81,"休日")),"")</f>
        <v>0</v>
      </c>
      <c r="AI80" s="123">
        <f>IF(COUNT(C81:AD81)=0,(COUNTIF(C81:AD81,"休日")),"")</f>
        <v>0</v>
      </c>
      <c r="AJ80" s="473">
        <f>IFERROR(IF(COUNTA(C81:AD81)=0,0,IF(COUNTA(C81:AD81)&lt;28,$F$150,IF(AN81&gt;0.284,$F$146,$F$147))),0)</f>
        <v>0</v>
      </c>
      <c r="AL80" s="40"/>
      <c r="AM80" s="33"/>
      <c r="AN80" s="33"/>
      <c r="AQ80" s="39">
        <f>IFERROR(VLOOKUP(AQ171,DAY!$A$2:$E$744,5,0),0)</f>
        <v>0</v>
      </c>
    </row>
    <row r="81" spans="1:43" ht="27.75" customHeight="1" thickBot="1" x14ac:dyDescent="0.45">
      <c r="A81" s="363"/>
      <c r="B81" s="121" t="s">
        <v>5</v>
      </c>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475">
        <f>IFERROR(AM81,0)</f>
        <v>0</v>
      </c>
      <c r="AF81" s="476"/>
      <c r="AG81" s="474"/>
      <c r="AH81" s="475">
        <f>IFERROR(AN81,0)</f>
        <v>0</v>
      </c>
      <c r="AI81" s="476"/>
      <c r="AJ81" s="474"/>
      <c r="AM81" s="46" t="e">
        <f>ROUND(AF80/AE80,3)</f>
        <v>#DIV/0!</v>
      </c>
      <c r="AN81" s="47" t="e">
        <f>ROUND(AI80/AH80,3)</f>
        <v>#DIV/0!</v>
      </c>
      <c r="AQ81" s="43">
        <f>IFERROR(VLOOKUP(AQ171,DAY!$A$2:$E$744,6,0),0)</f>
        <v>0</v>
      </c>
    </row>
    <row r="82" spans="1:43" ht="27.75" customHeight="1" x14ac:dyDescent="0.4">
      <c r="A82" s="337" t="s">
        <v>73</v>
      </c>
      <c r="B82" s="32" t="s">
        <v>0</v>
      </c>
      <c r="C82" s="86">
        <f>IFERROR(VLOOKUP(C171,DAY!$A$2:$E$3000,2,0),0)</f>
        <v>2</v>
      </c>
      <c r="D82" s="86">
        <f>IFERROR(VLOOKUP(D171,DAY!$A$2:$E$744,2,0),0)</f>
        <v>2</v>
      </c>
      <c r="E82" s="86">
        <f>IFERROR(VLOOKUP(E171,DAY!$A$2:$E$744,2,0),0)</f>
        <v>2</v>
      </c>
      <c r="F82" s="86">
        <f>IFERROR(VLOOKUP(F171,DAY!$A$2:$E$744,2,0),0)</f>
        <v>2</v>
      </c>
      <c r="G82" s="86">
        <f>IFERROR(VLOOKUP(G171,DAY!$A$2:$E$744,2,0),0)</f>
        <v>2</v>
      </c>
      <c r="H82" s="86">
        <f>IFERROR(VLOOKUP(H171,DAY!$A$2:$E$744,2,0),0)</f>
        <v>2</v>
      </c>
      <c r="I82" s="86">
        <f>IFERROR(VLOOKUP(I171,DAY!$A$2:$E$744,2,0),0)</f>
        <v>2</v>
      </c>
      <c r="J82" s="86">
        <f>IFERROR(VLOOKUP(J171,DAY!$A$2:$E$744,2,0),0)</f>
        <v>2</v>
      </c>
      <c r="K82" s="86">
        <f>IFERROR(VLOOKUP(K171,DAY!$A$2:$E$744,2,0),0)</f>
        <v>2</v>
      </c>
      <c r="L82" s="86">
        <f>IFERROR(VLOOKUP(L171,DAY!$A$2:$E$744,2,0),0)</f>
        <v>2</v>
      </c>
      <c r="M82" s="86">
        <f>IFERROR(VLOOKUP(M171,DAY!$A$2:$E$744,2,0),0)</f>
        <v>2</v>
      </c>
      <c r="N82" s="86">
        <f>IFERROR(VLOOKUP(N171,DAY!$A$2:$E$744,2,0),0)</f>
        <v>2</v>
      </c>
      <c r="O82" s="86">
        <f>IFERROR(VLOOKUP(O171,DAY!$A$2:$E$744,2,0),0)</f>
        <v>2</v>
      </c>
      <c r="P82" s="86">
        <f>IFERROR(VLOOKUP(P171,DAY!$A$2:$E$744,2,0),0)</f>
        <v>2</v>
      </c>
      <c r="Q82" s="86">
        <f>IFERROR(VLOOKUP(Q171,DAY!$A$2:$E$744,2,0),0)</f>
        <v>2</v>
      </c>
      <c r="R82" s="86">
        <f>IFERROR(VLOOKUP(R171,DAY!$A$2:$E$744,2,0),0)</f>
        <v>2</v>
      </c>
      <c r="S82" s="86">
        <f>IFERROR(VLOOKUP(S171,DAY!$A$2:$E$744,2,0),0)</f>
        <v>2</v>
      </c>
      <c r="T82" s="86">
        <f>IFERROR(VLOOKUP(T171,DAY!$A$2:$E$744,2,0),0)</f>
        <v>2</v>
      </c>
      <c r="U82" s="86">
        <f>IFERROR(VLOOKUP(U171,DAY!$A$2:$E$744,2,0),0)</f>
        <v>2</v>
      </c>
      <c r="V82" s="86">
        <f>IFERROR(VLOOKUP(V171,DAY!$A$2:$E$744,2,0),0)</f>
        <v>2</v>
      </c>
      <c r="W82" s="86">
        <f>IFERROR(VLOOKUP(W171,DAY!$A$2:$E$744,2,0),0)</f>
        <v>2</v>
      </c>
      <c r="X82" s="86">
        <f>IFERROR(VLOOKUP(X171,DAY!$A$2:$E$744,2,0),0)</f>
        <v>2</v>
      </c>
      <c r="Y82" s="86">
        <f>IFERROR(VLOOKUP(Y171,DAY!$A$2:$E$744,2,0),0)</f>
        <v>2</v>
      </c>
      <c r="Z82" s="86">
        <f>IFERROR(VLOOKUP(Z171,DAY!$A$2:$E$744,2,0),0)</f>
        <v>2</v>
      </c>
      <c r="AA82" s="86">
        <f>IFERROR(VLOOKUP(AA171,DAY!$A$2:$E$744,2,0),0)</f>
        <v>2</v>
      </c>
      <c r="AB82" s="86">
        <f>IFERROR(VLOOKUP(AB171,DAY!$A$2:$E$744,2,0),0)</f>
        <v>2</v>
      </c>
      <c r="AC82" s="86">
        <f>IFERROR(VLOOKUP(AC171,DAY!$A$2:$E$744,2,0),0)</f>
        <v>3</v>
      </c>
      <c r="AD82" s="86">
        <f>IFERROR(VLOOKUP(AD171,DAY!$A$2:$E$744,2,0),0)</f>
        <v>3</v>
      </c>
      <c r="AE82" s="477" t="s">
        <v>11</v>
      </c>
      <c r="AF82" s="479" t="s">
        <v>12</v>
      </c>
      <c r="AG82" s="352" t="s">
        <v>84</v>
      </c>
      <c r="AH82" s="481" t="s">
        <v>11</v>
      </c>
      <c r="AI82" s="482" t="s">
        <v>13</v>
      </c>
      <c r="AJ82" s="352" t="s">
        <v>84</v>
      </c>
      <c r="AK82" s="40"/>
      <c r="AM82" s="33"/>
      <c r="AN82" s="33"/>
      <c r="AQ82" s="50">
        <f>IFERROR(VLOOKUP(AQ171,DAY!$A$2:$E$744,7,0),0)</f>
        <v>0</v>
      </c>
    </row>
    <row r="83" spans="1:43" ht="27.75" customHeight="1" x14ac:dyDescent="0.4">
      <c r="A83" s="334"/>
      <c r="B83" s="35" t="s">
        <v>1</v>
      </c>
      <c r="C83" s="87">
        <f>IFERROR(VLOOKUP(C171,DAY!$A$2:$E$3000,3,0),0)</f>
        <v>3</v>
      </c>
      <c r="D83" s="87">
        <f>IFERROR(VLOOKUP(D171,DAY!$A$2:$E$744,3,0),0)</f>
        <v>4</v>
      </c>
      <c r="E83" s="87">
        <f>IFERROR(VLOOKUP(E171,DAY!$A$2:$E$744,3,0),0)</f>
        <v>5</v>
      </c>
      <c r="F83" s="87">
        <f>IFERROR(VLOOKUP(F171,DAY!$A$2:$E$744,3,0),0)</f>
        <v>6</v>
      </c>
      <c r="G83" s="87">
        <f>IFERROR(VLOOKUP(G171,DAY!$A$2:$E$744,3,0),0)</f>
        <v>7</v>
      </c>
      <c r="H83" s="87">
        <f>IFERROR(VLOOKUP(H171,DAY!$A$2:$E$744,3,0),0)</f>
        <v>8</v>
      </c>
      <c r="I83" s="87">
        <f>IFERROR(VLOOKUP(I171,DAY!$A$2:$E$744,3,0),0)</f>
        <v>9</v>
      </c>
      <c r="J83" s="87">
        <f>IFERROR(VLOOKUP(J171,DAY!$A$2:$E$744,3,0),0)</f>
        <v>10</v>
      </c>
      <c r="K83" s="87">
        <f>IFERROR(VLOOKUP(K171,DAY!$A$2:$E$744,3,0),0)</f>
        <v>11</v>
      </c>
      <c r="L83" s="87">
        <f>IFERROR(VLOOKUP(L171,DAY!$A$2:$E$744,3,0),0)</f>
        <v>12</v>
      </c>
      <c r="M83" s="87">
        <f>IFERROR(VLOOKUP(M171,DAY!$A$2:$E$744,3,0),0)</f>
        <v>13</v>
      </c>
      <c r="N83" s="87">
        <f>IFERROR(VLOOKUP(N171,DAY!$A$2:$E$744,3,0),0)</f>
        <v>14</v>
      </c>
      <c r="O83" s="87">
        <f>IFERROR(VLOOKUP(O171,DAY!$A$2:$E$744,3,0),0)</f>
        <v>15</v>
      </c>
      <c r="P83" s="87">
        <f>IFERROR(VLOOKUP(P171,DAY!$A$2:$E$744,3,0),0)</f>
        <v>16</v>
      </c>
      <c r="Q83" s="87">
        <f>IFERROR(VLOOKUP(Q171,DAY!$A$2:$E$744,3,0),0)</f>
        <v>17</v>
      </c>
      <c r="R83" s="87">
        <f>IFERROR(VLOOKUP(R171,DAY!$A$2:$E$744,3,0),0)</f>
        <v>18</v>
      </c>
      <c r="S83" s="87">
        <f>IFERROR(VLOOKUP(S171,DAY!$A$2:$E$744,3,0),0)</f>
        <v>19</v>
      </c>
      <c r="T83" s="87">
        <f>IFERROR(VLOOKUP(T171,DAY!$A$2:$E$744,3,0),0)</f>
        <v>20</v>
      </c>
      <c r="U83" s="87">
        <f>IFERROR(VLOOKUP(U171,DAY!$A$2:$E$744,3,0),0)</f>
        <v>21</v>
      </c>
      <c r="V83" s="87">
        <f>IFERROR(VLOOKUP(V171,DAY!$A$2:$E$744,3,0),0)</f>
        <v>22</v>
      </c>
      <c r="W83" s="87">
        <f>IFERROR(VLOOKUP(W171,DAY!$A$2:$E$744,3,0),0)</f>
        <v>23</v>
      </c>
      <c r="X83" s="87">
        <f>IFERROR(VLOOKUP(X171,DAY!$A$2:$E$744,3,0),0)</f>
        <v>24</v>
      </c>
      <c r="Y83" s="87">
        <f>IFERROR(VLOOKUP(Y171,DAY!$A$2:$E$744,3,0),0)</f>
        <v>25</v>
      </c>
      <c r="Z83" s="87">
        <f>IFERROR(VLOOKUP(Z171,DAY!$A$2:$E$744,3,0),0)</f>
        <v>26</v>
      </c>
      <c r="AA83" s="87">
        <f>IFERROR(VLOOKUP(AA171,DAY!$A$2:$E$744,3,0),0)</f>
        <v>27</v>
      </c>
      <c r="AB83" s="87">
        <f>IFERROR(VLOOKUP(AB171,DAY!$A$2:$E$744,3,0),0)</f>
        <v>28</v>
      </c>
      <c r="AC83" s="87">
        <f>IFERROR(VLOOKUP(AC171,DAY!$A$2:$E$744,3,0),0)</f>
        <v>1</v>
      </c>
      <c r="AD83" s="88">
        <f>IFERROR(VLOOKUP(AD171,DAY!$A$2:$E$744,3,0),0)</f>
        <v>2</v>
      </c>
      <c r="AE83" s="478"/>
      <c r="AF83" s="480"/>
      <c r="AG83" s="352"/>
      <c r="AH83" s="478"/>
      <c r="AI83" s="480"/>
      <c r="AJ83" s="352"/>
      <c r="AM83" s="33"/>
      <c r="AN83" s="33"/>
      <c r="AQ83" s="118">
        <f>IFERROR(VLOOKUP(AQ172,DAY!$A$2:$E$744,2,0),0)</f>
        <v>0</v>
      </c>
    </row>
    <row r="84" spans="1:43" ht="27.75" customHeight="1" x14ac:dyDescent="0.4">
      <c r="A84" s="334"/>
      <c r="B84" s="38" t="s">
        <v>2</v>
      </c>
      <c r="C84" s="89" t="str">
        <f>IFERROR(VLOOKUP(C171,DAY!$A$2:$E$3000,4,0),0)</f>
        <v>月</v>
      </c>
      <c r="D84" s="89" t="str">
        <f>IFERROR(VLOOKUP(D171,DAY!$A$2:$E$3000,4,0),0)</f>
        <v>火</v>
      </c>
      <c r="E84" s="89" t="str">
        <f>IFERROR(VLOOKUP(E171,DAY!$A$2:$E$3000,4,0),0)</f>
        <v>水</v>
      </c>
      <c r="F84" s="89" t="str">
        <f>IFERROR(VLOOKUP(F171,DAY!$A$2:$E$3000,4,0),0)</f>
        <v>木</v>
      </c>
      <c r="G84" s="89" t="str">
        <f>IFERROR(VLOOKUP(G171,DAY!$A$2:$E$3000,4,0),0)</f>
        <v>金</v>
      </c>
      <c r="H84" s="89" t="str">
        <f>IFERROR(VLOOKUP(H171,DAY!$A$2:$E$3000,4,0),0)</f>
        <v>土</v>
      </c>
      <c r="I84" s="89" t="str">
        <f>IFERROR(VLOOKUP(I171,DAY!$A$2:$E$3000,4,0),0)</f>
        <v>日</v>
      </c>
      <c r="J84" s="89" t="str">
        <f>IFERROR(VLOOKUP(J171,DAY!$A$2:$E$3000,4,0),0)</f>
        <v>月</v>
      </c>
      <c r="K84" s="89" t="str">
        <f>IFERROR(VLOOKUP(K171,DAY!$A$2:$E$3000,4,0),0)</f>
        <v>火</v>
      </c>
      <c r="L84" s="89" t="str">
        <f>IFERROR(VLOOKUP(L171,DAY!$A$2:$E$3000,4,0),0)</f>
        <v>水</v>
      </c>
      <c r="M84" s="89" t="str">
        <f>IFERROR(VLOOKUP(M171,DAY!$A$2:$E$3000,4,0),0)</f>
        <v>木</v>
      </c>
      <c r="N84" s="89" t="str">
        <f>IFERROR(VLOOKUP(N171,DAY!$A$2:$E$3000,4,0),0)</f>
        <v>金</v>
      </c>
      <c r="O84" s="89" t="str">
        <f>IFERROR(VLOOKUP(O171,DAY!$A$2:$E$3000,4,0),0)</f>
        <v>土</v>
      </c>
      <c r="P84" s="89" t="str">
        <f>IFERROR(VLOOKUP(P171,DAY!$A$2:$E$3000,4,0),0)</f>
        <v>日</v>
      </c>
      <c r="Q84" s="89" t="str">
        <f>IFERROR(VLOOKUP(Q171,DAY!$A$2:$E$3000,4,0),0)</f>
        <v>月</v>
      </c>
      <c r="R84" s="89" t="str">
        <f>IFERROR(VLOOKUP(R171,DAY!$A$2:$E$3000,4,0),0)</f>
        <v>火</v>
      </c>
      <c r="S84" s="89" t="str">
        <f>IFERROR(VLOOKUP(S171,DAY!$A$2:$E$3000,4,0),0)</f>
        <v>水</v>
      </c>
      <c r="T84" s="89" t="str">
        <f>IFERROR(VLOOKUP(T171,DAY!$A$2:$E$3000,4,0),0)</f>
        <v>木</v>
      </c>
      <c r="U84" s="89" t="str">
        <f>IFERROR(VLOOKUP(U171,DAY!$A$2:$E$3000,4,0),0)</f>
        <v>金</v>
      </c>
      <c r="V84" s="89" t="str">
        <f>IFERROR(VLOOKUP(V171,DAY!$A$2:$E$3000,4,0),0)</f>
        <v>土</v>
      </c>
      <c r="W84" s="89" t="str">
        <f>IFERROR(VLOOKUP(W171,DAY!$A$2:$E$3000,4,0),0)</f>
        <v>日</v>
      </c>
      <c r="X84" s="89" t="str">
        <f>IFERROR(VLOOKUP(X171,DAY!$A$2:$E$3000,4,0),0)</f>
        <v>月</v>
      </c>
      <c r="Y84" s="89" t="str">
        <f>IFERROR(VLOOKUP(Y171,DAY!$A$2:$E$3000,4,0),0)</f>
        <v>火</v>
      </c>
      <c r="Z84" s="89" t="str">
        <f>IFERROR(VLOOKUP(Z171,DAY!$A$2:$E$3000,4,0),0)</f>
        <v>水</v>
      </c>
      <c r="AA84" s="89" t="str">
        <f>IFERROR(VLOOKUP(AA171,DAY!$A$2:$E$3000,4,0),0)</f>
        <v>木</v>
      </c>
      <c r="AB84" s="89" t="str">
        <f>IFERROR(VLOOKUP(AB171,DAY!$A$2:$E$3000,4,0),0)</f>
        <v>金</v>
      </c>
      <c r="AC84" s="89" t="str">
        <f>IFERROR(VLOOKUP(AC171,DAY!$A$2:$E$3000,4,0),0)</f>
        <v>土</v>
      </c>
      <c r="AD84" s="89" t="str">
        <f>IFERROR(VLOOKUP(AD171,DAY!$A$2:$E$3000,4,0),0)</f>
        <v>日</v>
      </c>
      <c r="AE84" s="478"/>
      <c r="AF84" s="480"/>
      <c r="AG84" s="352"/>
      <c r="AH84" s="478"/>
      <c r="AI84" s="480"/>
      <c r="AJ84" s="352"/>
      <c r="AM84" s="33"/>
      <c r="AN84" s="33"/>
      <c r="AQ84" s="37">
        <f>IFERROR(VLOOKUP(AQ172,DAY!$A$2:$E$744,3,0),0)</f>
        <v>0</v>
      </c>
    </row>
    <row r="85" spans="1:43" ht="89.25" customHeight="1" x14ac:dyDescent="0.4">
      <c r="A85" s="334"/>
      <c r="B85" s="39" t="s">
        <v>3</v>
      </c>
      <c r="C85" s="90" t="str">
        <f>IFERROR(VLOOKUP(C171,DAY!$A$2:$E$3000,5,0),0)</f>
        <v/>
      </c>
      <c r="D85" s="90" t="str">
        <f>IFERROR(VLOOKUP(D171,DAY!$A$2:$E$3000,5,0),0)</f>
        <v/>
      </c>
      <c r="E85" s="90" t="str">
        <f>IFERROR(VLOOKUP(E171,DAY!$A$2:$E$3000,5,0),0)</f>
        <v/>
      </c>
      <c r="F85" s="90" t="str">
        <f>IFERROR(VLOOKUP(F171,DAY!$A$2:$E$3000,5,0),0)</f>
        <v/>
      </c>
      <c r="G85" s="90" t="str">
        <f>IFERROR(VLOOKUP(G171,DAY!$A$2:$E$3000,5,0),0)</f>
        <v/>
      </c>
      <c r="H85" s="90" t="str">
        <f>IFERROR(VLOOKUP(H171,DAY!$A$2:$E$3000,5,0),0)</f>
        <v/>
      </c>
      <c r="I85" s="90" t="str">
        <f>IFERROR(VLOOKUP(I171,DAY!$A$2:$E$3000,5,0),0)</f>
        <v/>
      </c>
      <c r="J85" s="90" t="str">
        <f>IFERROR(VLOOKUP(J171,DAY!$A$2:$E$3000,5,0),0)</f>
        <v/>
      </c>
      <c r="K85" s="90" t="str">
        <f>IFERROR(VLOOKUP(K171,DAY!$A$2:$E$3000,5,0),0)</f>
        <v>建国記念の日</v>
      </c>
      <c r="L85" s="90" t="str">
        <f>IFERROR(VLOOKUP(L171,DAY!$A$2:$E$3000,5,0),0)</f>
        <v/>
      </c>
      <c r="M85" s="90" t="str">
        <f>IFERROR(VLOOKUP(M171,DAY!$A$2:$E$3000,5,0),0)</f>
        <v/>
      </c>
      <c r="N85" s="90" t="str">
        <f>IFERROR(VLOOKUP(N171,DAY!$A$2:$E$3000,5,0),0)</f>
        <v/>
      </c>
      <c r="O85" s="90" t="str">
        <f>IFERROR(VLOOKUP(O171,DAY!$A$2:$E$3000,5,0),0)</f>
        <v/>
      </c>
      <c r="P85" s="90" t="str">
        <f>IFERROR(VLOOKUP(P171,DAY!$A$2:$E$3000,5,0),0)</f>
        <v/>
      </c>
      <c r="Q85" s="90" t="str">
        <f>IFERROR(VLOOKUP(Q171,DAY!$A$2:$E$3000,5,0),0)</f>
        <v/>
      </c>
      <c r="R85" s="90" t="str">
        <f>IFERROR(VLOOKUP(R171,DAY!$A$2:$E$3000,5,0),0)</f>
        <v/>
      </c>
      <c r="S85" s="90" t="str">
        <f>IFERROR(VLOOKUP(S171,DAY!$A$2:$E$3000,5,0),0)</f>
        <v/>
      </c>
      <c r="T85" s="90" t="str">
        <f>IFERROR(VLOOKUP(T171,DAY!$A$2:$E$3000,5,0),0)</f>
        <v/>
      </c>
      <c r="U85" s="90" t="str">
        <f>IFERROR(VLOOKUP(U171,DAY!$A$2:$E$3000,5,0),0)</f>
        <v/>
      </c>
      <c r="V85" s="90" t="str">
        <f>IFERROR(VLOOKUP(V171,DAY!$A$2:$E$3000,5,0),0)</f>
        <v/>
      </c>
      <c r="W85" s="90" t="str">
        <f>IFERROR(VLOOKUP(W171,DAY!$A$2:$E$3000,5,0),0)</f>
        <v>天皇誕生日</v>
      </c>
      <c r="X85" s="90" t="str">
        <f>IFERROR(VLOOKUP(X171,DAY!$A$2:$E$3000,5,0),0)</f>
        <v>振替休日</v>
      </c>
      <c r="Y85" s="90" t="str">
        <f>IFERROR(VLOOKUP(Y171,DAY!$A$2:$E$3000,5,0),0)</f>
        <v/>
      </c>
      <c r="Z85" s="90" t="str">
        <f>IFERROR(VLOOKUP(Z171,DAY!$A$2:$E$3000,5,0),0)</f>
        <v/>
      </c>
      <c r="AA85" s="90" t="str">
        <f>IFERROR(VLOOKUP(AA171,DAY!$A$2:$E$3000,5,0),0)</f>
        <v/>
      </c>
      <c r="AB85" s="90" t="str">
        <f>IFERROR(VLOOKUP(AB171,DAY!$A$2:$E$3000,5,0),0)</f>
        <v/>
      </c>
      <c r="AC85" s="90" t="str">
        <f>IFERROR(VLOOKUP(AC171,DAY!$A$2:$E$3000,5,0),0)</f>
        <v/>
      </c>
      <c r="AD85" s="90" t="str">
        <f>IFERROR(VLOOKUP(AD171,DAY!$A$2:$E$3000,5,0),0)</f>
        <v/>
      </c>
      <c r="AE85" s="478"/>
      <c r="AF85" s="480"/>
      <c r="AG85" s="353"/>
      <c r="AH85" s="478"/>
      <c r="AI85" s="480"/>
      <c r="AJ85" s="353"/>
      <c r="AM85" s="41"/>
      <c r="AN85" s="41"/>
      <c r="AQ85" s="37">
        <f>IFERROR(VLOOKUP(AQ172,DAY!$A$2:$E$744,4,0),0)</f>
        <v>0</v>
      </c>
    </row>
    <row r="86" spans="1:43" ht="27.75" customHeight="1" x14ac:dyDescent="0.4">
      <c r="A86" s="334"/>
      <c r="B86" s="120" t="s">
        <v>4</v>
      </c>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22">
        <f>IF(COUNT(C86:AD86)=0,+(COUNTIF(C86:AD86,"作業"))+(COUNTIF(C86:AD86,"休日")),"")</f>
        <v>0</v>
      </c>
      <c r="AF86" s="123">
        <f>IF(+COUNT(C86:AD86)=0,(COUNTIF(C86:AD86,"休日")),"")</f>
        <v>0</v>
      </c>
      <c r="AG86" s="473">
        <f>IFERROR(IF(COUNTA(C86:AD86)=0,0,IF(COUNTA(C86:AD86)&lt;28,$F$150,IF(AM87&gt;0.284,$F$148,$F$149))),0)</f>
        <v>0</v>
      </c>
      <c r="AH86" s="122">
        <f>IF(COUNT(C87:AD87)=0,+(COUNTIF(C87:AD87,"作業"))+(COUNTIF(C87:AD87,"休日")),"")</f>
        <v>0</v>
      </c>
      <c r="AI86" s="123">
        <f>IF(COUNT(C87:AD87)=0,(COUNTIF(C87:AD87,"休日")),"")</f>
        <v>0</v>
      </c>
      <c r="AJ86" s="473">
        <f>IFERROR(IF(COUNTA(C87:AD87)=0,0,IF(COUNTA(C87:AD87)&lt;28,$F$150,IF(AN87&gt;0.284,$F$146,$F$147))),0)</f>
        <v>0</v>
      </c>
      <c r="AL86" s="40"/>
      <c r="AM86" s="33"/>
      <c r="AN86" s="33"/>
      <c r="AQ86" s="39">
        <f>IFERROR(VLOOKUP(AQ172,DAY!$A$2:$E$744,5,0),0)</f>
        <v>0</v>
      </c>
    </row>
    <row r="87" spans="1:43" ht="27.75" customHeight="1" thickBot="1" x14ac:dyDescent="0.45">
      <c r="A87" s="363"/>
      <c r="B87" s="121" t="s">
        <v>5</v>
      </c>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475">
        <f>IFERROR(AM87,0)</f>
        <v>0</v>
      </c>
      <c r="AF87" s="476"/>
      <c r="AG87" s="474"/>
      <c r="AH87" s="475">
        <f>IFERROR(AN87,0)</f>
        <v>0</v>
      </c>
      <c r="AI87" s="476"/>
      <c r="AJ87" s="474"/>
      <c r="AM87" s="46" t="e">
        <f>ROUND(AF86/AE86,3)</f>
        <v>#DIV/0!</v>
      </c>
      <c r="AN87" s="47" t="e">
        <f>ROUND(AI86/AH86,3)</f>
        <v>#DIV/0!</v>
      </c>
      <c r="AQ87" s="43">
        <f>IFERROR(VLOOKUP(AQ172,DAY!$A$2:$E$744,6,0),0)</f>
        <v>0</v>
      </c>
    </row>
    <row r="88" spans="1:43" ht="27.75" customHeight="1" thickBot="1" x14ac:dyDescent="0.45">
      <c r="A88" s="337" t="s">
        <v>74</v>
      </c>
      <c r="B88" s="48" t="s">
        <v>0</v>
      </c>
      <c r="C88" s="91">
        <f>IFERROR(VLOOKUP(C172,DAY!$A$2:$E$3000,2,0),0)</f>
        <v>3</v>
      </c>
      <c r="D88" s="91">
        <f>IFERROR(VLOOKUP(D172,DAY!$A$2:$E$744,2,0),0)</f>
        <v>3</v>
      </c>
      <c r="E88" s="91">
        <f>IFERROR(VLOOKUP(E172,DAY!$A$2:$E$744,2,0),0)</f>
        <v>3</v>
      </c>
      <c r="F88" s="91">
        <f>IFERROR(VLOOKUP(F172,DAY!$A$2:$E$744,2,0),0)</f>
        <v>3</v>
      </c>
      <c r="G88" s="91">
        <f>IFERROR(VLOOKUP(G172,DAY!$A$2:$E$744,2,0),0)</f>
        <v>3</v>
      </c>
      <c r="H88" s="91">
        <f>IFERROR(VLOOKUP(H172,DAY!$A$2:$E$744,2,0),0)</f>
        <v>3</v>
      </c>
      <c r="I88" s="91">
        <f>IFERROR(VLOOKUP(I172,DAY!$A$2:$E$744,2,0),0)</f>
        <v>3</v>
      </c>
      <c r="J88" s="91">
        <f>IFERROR(VLOOKUP(J172,DAY!$A$2:$E$744,2,0),0)</f>
        <v>3</v>
      </c>
      <c r="K88" s="91">
        <f>IFERROR(VLOOKUP(K172,DAY!$A$2:$E$744,2,0),0)</f>
        <v>3</v>
      </c>
      <c r="L88" s="91">
        <f>IFERROR(VLOOKUP(L172,DAY!$A$2:$E$744,2,0),0)</f>
        <v>3</v>
      </c>
      <c r="M88" s="91">
        <f>IFERROR(VLOOKUP(M172,DAY!$A$2:$E$744,2,0),0)</f>
        <v>3</v>
      </c>
      <c r="N88" s="91">
        <f>IFERROR(VLOOKUP(N172,DAY!$A$2:$E$744,2,0),0)</f>
        <v>3</v>
      </c>
      <c r="O88" s="91">
        <f>IFERROR(VLOOKUP(O172,DAY!$A$2:$E$744,2,0),0)</f>
        <v>3</v>
      </c>
      <c r="P88" s="91">
        <f>IFERROR(VLOOKUP(P172,DAY!$A$2:$E$744,2,0),0)</f>
        <v>3</v>
      </c>
      <c r="Q88" s="91">
        <f>IFERROR(VLOOKUP(Q172,DAY!$A$2:$E$744,2,0),0)</f>
        <v>3</v>
      </c>
      <c r="R88" s="91">
        <f>IFERROR(VLOOKUP(R172,DAY!$A$2:$E$744,2,0),0)</f>
        <v>3</v>
      </c>
      <c r="S88" s="91">
        <f>IFERROR(VLOOKUP(S172,DAY!$A$2:$E$744,2,0),0)</f>
        <v>3</v>
      </c>
      <c r="T88" s="91">
        <f>IFERROR(VLOOKUP(T172,DAY!$A$2:$E$744,2,0),0)</f>
        <v>3</v>
      </c>
      <c r="U88" s="91">
        <f>IFERROR(VLOOKUP(U172,DAY!$A$2:$E$744,2,0),0)</f>
        <v>3</v>
      </c>
      <c r="V88" s="91">
        <f>IFERROR(VLOOKUP(V172,DAY!$A$2:$E$744,2,0),0)</f>
        <v>3</v>
      </c>
      <c r="W88" s="91">
        <f>IFERROR(VLOOKUP(W172,DAY!$A$2:$E$744,2,0),0)</f>
        <v>3</v>
      </c>
      <c r="X88" s="91">
        <f>IFERROR(VLOOKUP(X172,DAY!$A$2:$E$744,2,0),0)</f>
        <v>3</v>
      </c>
      <c r="Y88" s="91">
        <f>IFERROR(VLOOKUP(Y172,DAY!$A$2:$E$744,2,0),0)</f>
        <v>3</v>
      </c>
      <c r="Z88" s="91">
        <f>IFERROR(VLOOKUP(Z172,DAY!$A$2:$E$744,2,0),0)</f>
        <v>3</v>
      </c>
      <c r="AA88" s="91">
        <f>IFERROR(VLOOKUP(AA172,DAY!$A$2:$E$744,2,0),0)</f>
        <v>3</v>
      </c>
      <c r="AB88" s="91">
        <f>IFERROR(VLOOKUP(AB172,DAY!$A$2:$E$744,2,0),0)</f>
        <v>3</v>
      </c>
      <c r="AC88" s="91">
        <f>IFERROR(VLOOKUP(AC172,DAY!$A$2:$E$744,2,0),0)</f>
        <v>3</v>
      </c>
      <c r="AD88" s="91">
        <f>IFERROR(VLOOKUP(AD172,DAY!$A$2:$E$744,2,0),0)</f>
        <v>3</v>
      </c>
      <c r="AE88" s="477" t="s">
        <v>11</v>
      </c>
      <c r="AF88" s="479" t="s">
        <v>12</v>
      </c>
      <c r="AG88" s="352" t="s">
        <v>84</v>
      </c>
      <c r="AH88" s="481" t="s">
        <v>11</v>
      </c>
      <c r="AI88" s="482" t="s">
        <v>13</v>
      </c>
      <c r="AJ88" s="352" t="s">
        <v>84</v>
      </c>
      <c r="AK88" s="40"/>
      <c r="AM88" s="33"/>
      <c r="AN88" s="33"/>
      <c r="AQ88" s="45">
        <f>IFERROR(VLOOKUP(AQ172,DAY!$A$2:$E$744,7,0),0)</f>
        <v>0</v>
      </c>
    </row>
    <row r="89" spans="1:43" ht="27.75" customHeight="1" x14ac:dyDescent="0.4">
      <c r="A89" s="334"/>
      <c r="B89" s="35" t="s">
        <v>1</v>
      </c>
      <c r="C89" s="87">
        <f>IFERROR(VLOOKUP(C172,DAY!$A$2:$E$3000,3,0),0)</f>
        <v>3</v>
      </c>
      <c r="D89" s="87">
        <f>IFERROR(VLOOKUP(D172,DAY!$A$2:$E$744,3,0),0)</f>
        <v>4</v>
      </c>
      <c r="E89" s="87">
        <f>IFERROR(VLOOKUP(E172,DAY!$A$2:$E$744,3,0),0)</f>
        <v>5</v>
      </c>
      <c r="F89" s="87">
        <f>IFERROR(VLOOKUP(F172,DAY!$A$2:$E$744,3,0),0)</f>
        <v>6</v>
      </c>
      <c r="G89" s="87">
        <f>IFERROR(VLOOKUP(G172,DAY!$A$2:$E$744,3,0),0)</f>
        <v>7</v>
      </c>
      <c r="H89" s="87">
        <f>IFERROR(VLOOKUP(H172,DAY!$A$2:$E$744,3,0),0)</f>
        <v>8</v>
      </c>
      <c r="I89" s="87">
        <f>IFERROR(VLOOKUP(I172,DAY!$A$2:$E$744,3,0),0)</f>
        <v>9</v>
      </c>
      <c r="J89" s="87">
        <f>IFERROR(VLOOKUP(J172,DAY!$A$2:$E$744,3,0),0)</f>
        <v>10</v>
      </c>
      <c r="K89" s="87">
        <f>IFERROR(VLOOKUP(K172,DAY!$A$2:$E$744,3,0),0)</f>
        <v>11</v>
      </c>
      <c r="L89" s="87">
        <f>IFERROR(VLOOKUP(L172,DAY!$A$2:$E$744,3,0),0)</f>
        <v>12</v>
      </c>
      <c r="M89" s="87">
        <f>IFERROR(VLOOKUP(M172,DAY!$A$2:$E$744,3,0),0)</f>
        <v>13</v>
      </c>
      <c r="N89" s="87">
        <f>IFERROR(VLOOKUP(N172,DAY!$A$2:$E$744,3,0),0)</f>
        <v>14</v>
      </c>
      <c r="O89" s="87">
        <f>IFERROR(VLOOKUP(O172,DAY!$A$2:$E$744,3,0),0)</f>
        <v>15</v>
      </c>
      <c r="P89" s="87">
        <f>IFERROR(VLOOKUP(P172,DAY!$A$2:$E$744,3,0),0)</f>
        <v>16</v>
      </c>
      <c r="Q89" s="87">
        <f>IFERROR(VLOOKUP(Q172,DAY!$A$2:$E$744,3,0),0)</f>
        <v>17</v>
      </c>
      <c r="R89" s="87">
        <f>IFERROR(VLOOKUP(R172,DAY!$A$2:$E$744,3,0),0)</f>
        <v>18</v>
      </c>
      <c r="S89" s="87">
        <f>IFERROR(VLOOKUP(S172,DAY!$A$2:$E$744,3,0),0)</f>
        <v>19</v>
      </c>
      <c r="T89" s="87">
        <f>IFERROR(VLOOKUP(T172,DAY!$A$2:$E$744,3,0),0)</f>
        <v>20</v>
      </c>
      <c r="U89" s="87">
        <f>IFERROR(VLOOKUP(U172,DAY!$A$2:$E$744,3,0),0)</f>
        <v>21</v>
      </c>
      <c r="V89" s="87">
        <f>IFERROR(VLOOKUP(V172,DAY!$A$2:$E$744,3,0),0)</f>
        <v>22</v>
      </c>
      <c r="W89" s="87">
        <f>IFERROR(VLOOKUP(W172,DAY!$A$2:$E$744,3,0),0)</f>
        <v>23</v>
      </c>
      <c r="X89" s="87">
        <f>IFERROR(VLOOKUP(X172,DAY!$A$2:$E$744,3,0),0)</f>
        <v>24</v>
      </c>
      <c r="Y89" s="87">
        <f>IFERROR(VLOOKUP(Y172,DAY!$A$2:$E$744,3,0),0)</f>
        <v>25</v>
      </c>
      <c r="Z89" s="87">
        <f>IFERROR(VLOOKUP(Z172,DAY!$A$2:$E$744,3,0),0)</f>
        <v>26</v>
      </c>
      <c r="AA89" s="87">
        <f>IFERROR(VLOOKUP(AA172,DAY!$A$2:$E$744,3,0),0)</f>
        <v>27</v>
      </c>
      <c r="AB89" s="87">
        <f>IFERROR(VLOOKUP(AB172,DAY!$A$2:$E$744,3,0),0)</f>
        <v>28</v>
      </c>
      <c r="AC89" s="87">
        <f>IFERROR(VLOOKUP(AC172,DAY!$A$2:$E$744,3,0),0)</f>
        <v>29</v>
      </c>
      <c r="AD89" s="88">
        <f>IFERROR(VLOOKUP(AD172,DAY!$A$2:$E$744,3,0),0)</f>
        <v>30</v>
      </c>
      <c r="AE89" s="478"/>
      <c r="AF89" s="480"/>
      <c r="AG89" s="352"/>
      <c r="AH89" s="478"/>
      <c r="AI89" s="480"/>
      <c r="AJ89" s="352"/>
      <c r="AM89" s="33"/>
      <c r="AN89" s="33"/>
      <c r="AQ89" s="38">
        <f>IFERROR(VLOOKUP(AQ173,DAY!$A$2:$E$744,2,0),0)</f>
        <v>0</v>
      </c>
    </row>
    <row r="90" spans="1:43" ht="27.75" customHeight="1" x14ac:dyDescent="0.4">
      <c r="A90" s="334"/>
      <c r="B90" s="38" t="s">
        <v>2</v>
      </c>
      <c r="C90" s="89" t="str">
        <f>IFERROR(VLOOKUP(C172,DAY!$A$2:$E$3000,4,0),0)</f>
        <v>月</v>
      </c>
      <c r="D90" s="89" t="str">
        <f>IFERROR(VLOOKUP(D172,DAY!$A$2:$E$3000,4,0),0)</f>
        <v>火</v>
      </c>
      <c r="E90" s="89" t="str">
        <f>IFERROR(VLOOKUP(E172,DAY!$A$2:$E$3000,4,0),0)</f>
        <v>水</v>
      </c>
      <c r="F90" s="89" t="str">
        <f>IFERROR(VLOOKUP(F172,DAY!$A$2:$E$3000,4,0),0)</f>
        <v>木</v>
      </c>
      <c r="G90" s="89" t="str">
        <f>IFERROR(VLOOKUP(G172,DAY!$A$2:$E$3000,4,0),0)</f>
        <v>金</v>
      </c>
      <c r="H90" s="89" t="str">
        <f>IFERROR(VLOOKUP(H172,DAY!$A$2:$E$3000,4,0),0)</f>
        <v>土</v>
      </c>
      <c r="I90" s="89" t="str">
        <f>IFERROR(VLOOKUP(I172,DAY!$A$2:$E$3000,4,0),0)</f>
        <v>日</v>
      </c>
      <c r="J90" s="89" t="str">
        <f>IFERROR(VLOOKUP(J172,DAY!$A$2:$E$3000,4,0),0)</f>
        <v>月</v>
      </c>
      <c r="K90" s="89" t="str">
        <f>IFERROR(VLOOKUP(K172,DAY!$A$2:$E$3000,4,0),0)</f>
        <v>火</v>
      </c>
      <c r="L90" s="89" t="str">
        <f>IFERROR(VLOOKUP(L172,DAY!$A$2:$E$3000,4,0),0)</f>
        <v>水</v>
      </c>
      <c r="M90" s="89" t="str">
        <f>IFERROR(VLOOKUP(M172,DAY!$A$2:$E$3000,4,0),0)</f>
        <v>木</v>
      </c>
      <c r="N90" s="89" t="str">
        <f>IFERROR(VLOOKUP(N172,DAY!$A$2:$E$3000,4,0),0)</f>
        <v>金</v>
      </c>
      <c r="O90" s="89" t="str">
        <f>IFERROR(VLOOKUP(O172,DAY!$A$2:$E$3000,4,0),0)</f>
        <v>土</v>
      </c>
      <c r="P90" s="89" t="str">
        <f>IFERROR(VLOOKUP(P172,DAY!$A$2:$E$3000,4,0),0)</f>
        <v>日</v>
      </c>
      <c r="Q90" s="89" t="str">
        <f>IFERROR(VLOOKUP(Q172,DAY!$A$2:$E$3000,4,0),0)</f>
        <v>月</v>
      </c>
      <c r="R90" s="89" t="str">
        <f>IFERROR(VLOOKUP(R172,DAY!$A$2:$E$3000,4,0),0)</f>
        <v>火</v>
      </c>
      <c r="S90" s="89" t="str">
        <f>IFERROR(VLOOKUP(S172,DAY!$A$2:$E$3000,4,0),0)</f>
        <v>水</v>
      </c>
      <c r="T90" s="89" t="str">
        <f>IFERROR(VLOOKUP(T172,DAY!$A$2:$E$3000,4,0),0)</f>
        <v>木</v>
      </c>
      <c r="U90" s="89" t="str">
        <f>IFERROR(VLOOKUP(U172,DAY!$A$2:$E$3000,4,0),0)</f>
        <v>金</v>
      </c>
      <c r="V90" s="89" t="str">
        <f>IFERROR(VLOOKUP(V172,DAY!$A$2:$E$3000,4,0),0)</f>
        <v>土</v>
      </c>
      <c r="W90" s="89" t="str">
        <f>IFERROR(VLOOKUP(W172,DAY!$A$2:$E$3000,4,0),0)</f>
        <v>日</v>
      </c>
      <c r="X90" s="89" t="str">
        <f>IFERROR(VLOOKUP(X172,DAY!$A$2:$E$3000,4,0),0)</f>
        <v>月</v>
      </c>
      <c r="Y90" s="89" t="str">
        <f>IFERROR(VLOOKUP(Y172,DAY!$A$2:$E$3000,4,0),0)</f>
        <v>火</v>
      </c>
      <c r="Z90" s="89" t="str">
        <f>IFERROR(VLOOKUP(Z172,DAY!$A$2:$E$3000,4,0),0)</f>
        <v>水</v>
      </c>
      <c r="AA90" s="89" t="str">
        <f>IFERROR(VLOOKUP(AA172,DAY!$A$2:$E$3000,4,0),0)</f>
        <v>木</v>
      </c>
      <c r="AB90" s="89" t="str">
        <f>IFERROR(VLOOKUP(AB172,DAY!$A$2:$E$3000,4,0),0)</f>
        <v>金</v>
      </c>
      <c r="AC90" s="89" t="str">
        <f>IFERROR(VLOOKUP(AC172,DAY!$A$2:$E$3000,4,0),0)</f>
        <v>土</v>
      </c>
      <c r="AD90" s="89" t="str">
        <f>IFERROR(VLOOKUP(AD172,DAY!$A$2:$E$3000,4,0),0)</f>
        <v>日</v>
      </c>
      <c r="AE90" s="478"/>
      <c r="AF90" s="480"/>
      <c r="AG90" s="352"/>
      <c r="AH90" s="478"/>
      <c r="AI90" s="480"/>
      <c r="AJ90" s="352"/>
      <c r="AM90" s="33"/>
      <c r="AN90" s="33"/>
      <c r="AQ90" s="37">
        <f>IFERROR(VLOOKUP(AQ173,DAY!$A$2:$E$744,3,0),0)</f>
        <v>0</v>
      </c>
    </row>
    <row r="91" spans="1:43" ht="89.25" customHeight="1" x14ac:dyDescent="0.4">
      <c r="A91" s="334"/>
      <c r="B91" s="39" t="s">
        <v>3</v>
      </c>
      <c r="C91" s="90" t="str">
        <f>IFERROR(VLOOKUP(C172,DAY!$A$2:$E$3000,5,0),0)</f>
        <v/>
      </c>
      <c r="D91" s="90" t="str">
        <f>IFERROR(VLOOKUP(D172,DAY!$A$2:$E$3000,5,0),0)</f>
        <v/>
      </c>
      <c r="E91" s="90" t="str">
        <f>IFERROR(VLOOKUP(E172,DAY!$A$2:$E$3000,5,0),0)</f>
        <v/>
      </c>
      <c r="F91" s="90" t="str">
        <f>IFERROR(VLOOKUP(F172,DAY!$A$2:$E$3000,5,0),0)</f>
        <v/>
      </c>
      <c r="G91" s="90" t="str">
        <f>IFERROR(VLOOKUP(G172,DAY!$A$2:$E$3000,5,0),0)</f>
        <v/>
      </c>
      <c r="H91" s="90" t="str">
        <f>IFERROR(VLOOKUP(H172,DAY!$A$2:$E$3000,5,0),0)</f>
        <v/>
      </c>
      <c r="I91" s="90" t="str">
        <f>IFERROR(VLOOKUP(I172,DAY!$A$2:$E$3000,5,0),0)</f>
        <v/>
      </c>
      <c r="J91" s="90" t="str">
        <f>IFERROR(VLOOKUP(J172,DAY!$A$2:$E$3000,5,0),0)</f>
        <v/>
      </c>
      <c r="K91" s="90" t="str">
        <f>IFERROR(VLOOKUP(K172,DAY!$A$2:$E$3000,5,0),0)</f>
        <v/>
      </c>
      <c r="L91" s="90" t="str">
        <f>IFERROR(VLOOKUP(L172,DAY!$A$2:$E$3000,5,0),0)</f>
        <v/>
      </c>
      <c r="M91" s="90" t="str">
        <f>IFERROR(VLOOKUP(M172,DAY!$A$2:$E$3000,5,0),0)</f>
        <v/>
      </c>
      <c r="N91" s="90" t="str">
        <f>IFERROR(VLOOKUP(N172,DAY!$A$2:$E$3000,5,0),0)</f>
        <v/>
      </c>
      <c r="O91" s="90" t="str">
        <f>IFERROR(VLOOKUP(O172,DAY!$A$2:$E$3000,5,0),0)</f>
        <v/>
      </c>
      <c r="P91" s="90" t="str">
        <f>IFERROR(VLOOKUP(P172,DAY!$A$2:$E$3000,5,0),0)</f>
        <v/>
      </c>
      <c r="Q91" s="90" t="str">
        <f>IFERROR(VLOOKUP(Q172,DAY!$A$2:$E$3000,5,0),0)</f>
        <v/>
      </c>
      <c r="R91" s="90" t="str">
        <f>IFERROR(VLOOKUP(R172,DAY!$A$2:$E$3000,5,0),0)</f>
        <v/>
      </c>
      <c r="S91" s="90" t="str">
        <f>IFERROR(VLOOKUP(S172,DAY!$A$2:$E$3000,5,0),0)</f>
        <v/>
      </c>
      <c r="T91" s="90" t="str">
        <f>IFERROR(VLOOKUP(T172,DAY!$A$2:$E$3000,5,0),0)</f>
        <v>春分の日</v>
      </c>
      <c r="U91" s="90" t="str">
        <f>IFERROR(VLOOKUP(U172,DAY!$A$2:$E$3000,5,0),0)</f>
        <v/>
      </c>
      <c r="V91" s="90" t="str">
        <f>IFERROR(VLOOKUP(V172,DAY!$A$2:$E$3000,5,0),0)</f>
        <v/>
      </c>
      <c r="W91" s="90" t="str">
        <f>IFERROR(VLOOKUP(W172,DAY!$A$2:$E$3000,5,0),0)</f>
        <v/>
      </c>
      <c r="X91" s="90" t="str">
        <f>IFERROR(VLOOKUP(X172,DAY!$A$2:$E$3000,5,0),0)</f>
        <v/>
      </c>
      <c r="Y91" s="90" t="str">
        <f>IFERROR(VLOOKUP(Y172,DAY!$A$2:$E$3000,5,0),0)</f>
        <v/>
      </c>
      <c r="Z91" s="90" t="str">
        <f>IFERROR(VLOOKUP(Z172,DAY!$A$2:$E$3000,5,0),0)</f>
        <v/>
      </c>
      <c r="AA91" s="90" t="str">
        <f>IFERROR(VLOOKUP(AA172,DAY!$A$2:$E$3000,5,0),0)</f>
        <v/>
      </c>
      <c r="AB91" s="90" t="str">
        <f>IFERROR(VLOOKUP(AB172,DAY!$A$2:$E$3000,5,0),0)</f>
        <v/>
      </c>
      <c r="AC91" s="90" t="str">
        <f>IFERROR(VLOOKUP(AC172,DAY!$A$2:$E$3000,5,0),0)</f>
        <v/>
      </c>
      <c r="AD91" s="90" t="str">
        <f>IFERROR(VLOOKUP(AD172,DAY!$A$2:$E$3000,5,0),0)</f>
        <v/>
      </c>
      <c r="AE91" s="478"/>
      <c r="AF91" s="480"/>
      <c r="AG91" s="353"/>
      <c r="AH91" s="478"/>
      <c r="AI91" s="480"/>
      <c r="AJ91" s="353"/>
      <c r="AM91" s="41"/>
      <c r="AN91" s="41"/>
      <c r="AQ91" s="37">
        <f>IFERROR(VLOOKUP(AQ173,DAY!$A$2:$E$744,4,0),0)</f>
        <v>0</v>
      </c>
    </row>
    <row r="92" spans="1:43" ht="27.75" customHeight="1" x14ac:dyDescent="0.4">
      <c r="A92" s="334"/>
      <c r="B92" s="120" t="s">
        <v>4</v>
      </c>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22">
        <f>IF(COUNT(C92:AD92)=0,+(COUNTIF(C92:AD92,"作業"))+(COUNTIF(C92:AD92,"休日")),"")</f>
        <v>0</v>
      </c>
      <c r="AF92" s="123">
        <f>IF(+COUNT(C92:AD92)=0,(COUNTIF(C92:AD92,"休日")),"")</f>
        <v>0</v>
      </c>
      <c r="AG92" s="473">
        <f>IFERROR(IF(COUNTA(C92:AD92)=0,0,IF(COUNTA(C92:AD92)&lt;28,$F$150,IF(AM93&gt;0.284,$F$148,$F$149))),0)</f>
        <v>0</v>
      </c>
      <c r="AH92" s="122">
        <f>IF(COUNT(C93:AD93)=0,+(COUNTIF(C93:AD93,"作業"))+(COUNTIF(C93:AD93,"休日")),"")</f>
        <v>0</v>
      </c>
      <c r="AI92" s="123">
        <f>IF(COUNT(C93:AD93)=0,(COUNTIF(C93:AD93,"休日")),"")</f>
        <v>0</v>
      </c>
      <c r="AJ92" s="473">
        <f>IFERROR(IF(COUNTA(C93:AD93)=0,0,IF(COUNTA(C93:AD93)&lt;28,$F$150,IF(AN93&gt;0.284,$F$146,$F$147))),0)</f>
        <v>0</v>
      </c>
      <c r="AL92" s="40"/>
      <c r="AM92" s="33"/>
      <c r="AN92" s="33"/>
      <c r="AQ92" s="39">
        <f>IFERROR(VLOOKUP(AQ173,DAY!$A$2:$E$744,5,0),0)</f>
        <v>0</v>
      </c>
    </row>
    <row r="93" spans="1:43" ht="27.75" customHeight="1" thickBot="1" x14ac:dyDescent="0.45">
      <c r="A93" s="363"/>
      <c r="B93" s="121" t="s">
        <v>5</v>
      </c>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475">
        <f>IFERROR(AM93,0)</f>
        <v>0</v>
      </c>
      <c r="AF93" s="476"/>
      <c r="AG93" s="474"/>
      <c r="AH93" s="475">
        <f>IFERROR(AN93,0)</f>
        <v>0</v>
      </c>
      <c r="AI93" s="476"/>
      <c r="AJ93" s="474"/>
      <c r="AM93" s="46" t="e">
        <f>ROUND(AF92/AE92,3)</f>
        <v>#DIV/0!</v>
      </c>
      <c r="AN93" s="47" t="e">
        <f>ROUND(AI92/AH92,3)</f>
        <v>#DIV/0!</v>
      </c>
      <c r="AQ93" s="43">
        <f>IFERROR(VLOOKUP(AQ173,DAY!$A$2:$E$744,6,0),0)</f>
        <v>0</v>
      </c>
    </row>
    <row r="94" spans="1:43" ht="27.75" customHeight="1" x14ac:dyDescent="0.4">
      <c r="A94" s="337" t="s">
        <v>75</v>
      </c>
      <c r="B94" s="32" t="s">
        <v>0</v>
      </c>
      <c r="C94" s="86">
        <f>IFERROR(VLOOKUP(C173,DAY!$A$2:$E$3000,2,0),0)</f>
        <v>3</v>
      </c>
      <c r="D94" s="86">
        <f>IFERROR(VLOOKUP(D173,DAY!$A$2:$E$744,2,0),0)</f>
        <v>4</v>
      </c>
      <c r="E94" s="86">
        <f>IFERROR(VLOOKUP(E173,DAY!$A$2:$E$744,2,0),0)</f>
        <v>4</v>
      </c>
      <c r="F94" s="86">
        <f>IFERROR(VLOOKUP(F173,DAY!$A$2:$E$744,2,0),0)</f>
        <v>4</v>
      </c>
      <c r="G94" s="86">
        <f>IFERROR(VLOOKUP(G173,DAY!$A$2:$E$744,2,0),0)</f>
        <v>4</v>
      </c>
      <c r="H94" s="86">
        <f>IFERROR(VLOOKUP(H173,DAY!$A$2:$E$744,2,0),0)</f>
        <v>4</v>
      </c>
      <c r="I94" s="86">
        <f>IFERROR(VLOOKUP(I173,DAY!$A$2:$E$744,2,0),0)</f>
        <v>4</v>
      </c>
      <c r="J94" s="86">
        <f>IFERROR(VLOOKUP(J173,DAY!$A$2:$E$744,2,0),0)</f>
        <v>4</v>
      </c>
      <c r="K94" s="86">
        <f>IFERROR(VLOOKUP(K173,DAY!$A$2:$E$744,2,0),0)</f>
        <v>4</v>
      </c>
      <c r="L94" s="86">
        <f>IFERROR(VLOOKUP(L173,DAY!$A$2:$E$744,2,0),0)</f>
        <v>4</v>
      </c>
      <c r="M94" s="86">
        <f>IFERROR(VLOOKUP(M173,DAY!$A$2:$E$744,2,0),0)</f>
        <v>4</v>
      </c>
      <c r="N94" s="86">
        <f>IFERROR(VLOOKUP(N173,DAY!$A$2:$E$744,2,0),0)</f>
        <v>4</v>
      </c>
      <c r="O94" s="86">
        <f>IFERROR(VLOOKUP(O173,DAY!$A$2:$E$744,2,0),0)</f>
        <v>4</v>
      </c>
      <c r="P94" s="86">
        <f>IFERROR(VLOOKUP(P173,DAY!$A$2:$E$744,2,0),0)</f>
        <v>4</v>
      </c>
      <c r="Q94" s="86">
        <f>IFERROR(VLOOKUP(Q173,DAY!$A$2:$E$744,2,0),0)</f>
        <v>4</v>
      </c>
      <c r="R94" s="86">
        <f>IFERROR(VLOOKUP(R173,DAY!$A$2:$E$744,2,0),0)</f>
        <v>4</v>
      </c>
      <c r="S94" s="86">
        <f>IFERROR(VLOOKUP(S173,DAY!$A$2:$E$744,2,0),0)</f>
        <v>4</v>
      </c>
      <c r="T94" s="86">
        <f>IFERROR(VLOOKUP(T173,DAY!$A$2:$E$744,2,0),0)</f>
        <v>4</v>
      </c>
      <c r="U94" s="86">
        <f>IFERROR(VLOOKUP(U173,DAY!$A$2:$E$744,2,0),0)</f>
        <v>4</v>
      </c>
      <c r="V94" s="86">
        <f>IFERROR(VLOOKUP(V173,DAY!$A$2:$E$744,2,0),0)</f>
        <v>4</v>
      </c>
      <c r="W94" s="86">
        <f>IFERROR(VLOOKUP(W173,DAY!$A$2:$E$744,2,0),0)</f>
        <v>4</v>
      </c>
      <c r="X94" s="86">
        <f>IFERROR(VLOOKUP(X173,DAY!$A$2:$E$744,2,0),0)</f>
        <v>4</v>
      </c>
      <c r="Y94" s="86">
        <f>IFERROR(VLOOKUP(Y173,DAY!$A$2:$E$744,2,0),0)</f>
        <v>4</v>
      </c>
      <c r="Z94" s="86">
        <f>IFERROR(VLOOKUP(Z173,DAY!$A$2:$E$744,2,0),0)</f>
        <v>4</v>
      </c>
      <c r="AA94" s="86">
        <f>IFERROR(VLOOKUP(AA173,DAY!$A$2:$E$744,2,0),0)</f>
        <v>4</v>
      </c>
      <c r="AB94" s="86">
        <f>IFERROR(VLOOKUP(AB173,DAY!$A$2:$E$744,2,0),0)</f>
        <v>4</v>
      </c>
      <c r="AC94" s="86">
        <f>IFERROR(VLOOKUP(AC173,DAY!$A$2:$E$744,2,0),0)</f>
        <v>4</v>
      </c>
      <c r="AD94" s="86">
        <f>IFERROR(VLOOKUP(AD173,DAY!$A$2:$E$744,2,0),0)</f>
        <v>4</v>
      </c>
      <c r="AE94" s="477" t="s">
        <v>11</v>
      </c>
      <c r="AF94" s="479" t="s">
        <v>12</v>
      </c>
      <c r="AG94" s="352" t="s">
        <v>84</v>
      </c>
      <c r="AH94" s="481" t="s">
        <v>11</v>
      </c>
      <c r="AI94" s="482" t="s">
        <v>13</v>
      </c>
      <c r="AJ94" s="352" t="s">
        <v>84</v>
      </c>
      <c r="AK94" s="40"/>
      <c r="AM94" s="33"/>
      <c r="AN94" s="33"/>
      <c r="AQ94" s="50">
        <f>IFERROR(VLOOKUP(AQ173,DAY!$A$2:$E$744,7,0),0)</f>
        <v>0</v>
      </c>
    </row>
    <row r="95" spans="1:43" ht="27.75" customHeight="1" x14ac:dyDescent="0.4">
      <c r="A95" s="334"/>
      <c r="B95" s="35" t="s">
        <v>1</v>
      </c>
      <c r="C95" s="87">
        <f>IFERROR(VLOOKUP(C173,DAY!$A$2:$E$3000,3,0),0)</f>
        <v>31</v>
      </c>
      <c r="D95" s="87">
        <f>IFERROR(VLOOKUP(D173,DAY!$A$2:$E$744,3,0),0)</f>
        <v>1</v>
      </c>
      <c r="E95" s="87">
        <f>IFERROR(VLOOKUP(E173,DAY!$A$2:$E$744,3,0),0)</f>
        <v>2</v>
      </c>
      <c r="F95" s="87">
        <f>IFERROR(VLOOKUP(F173,DAY!$A$2:$E$744,3,0),0)</f>
        <v>3</v>
      </c>
      <c r="G95" s="87">
        <f>IFERROR(VLOOKUP(G173,DAY!$A$2:$E$744,3,0),0)</f>
        <v>4</v>
      </c>
      <c r="H95" s="87">
        <f>IFERROR(VLOOKUP(H173,DAY!$A$2:$E$744,3,0),0)</f>
        <v>5</v>
      </c>
      <c r="I95" s="87">
        <f>IFERROR(VLOOKUP(I173,DAY!$A$2:$E$744,3,0),0)</f>
        <v>6</v>
      </c>
      <c r="J95" s="87">
        <f>IFERROR(VLOOKUP(J173,DAY!$A$2:$E$744,3,0),0)</f>
        <v>7</v>
      </c>
      <c r="K95" s="87">
        <f>IFERROR(VLOOKUP(K173,DAY!$A$2:$E$744,3,0),0)</f>
        <v>8</v>
      </c>
      <c r="L95" s="87">
        <f>IFERROR(VLOOKUP(L173,DAY!$A$2:$E$744,3,0),0)</f>
        <v>9</v>
      </c>
      <c r="M95" s="87">
        <f>IFERROR(VLOOKUP(M173,DAY!$A$2:$E$744,3,0),0)</f>
        <v>10</v>
      </c>
      <c r="N95" s="87">
        <f>IFERROR(VLOOKUP(N173,DAY!$A$2:$E$744,3,0),0)</f>
        <v>11</v>
      </c>
      <c r="O95" s="87">
        <f>IFERROR(VLOOKUP(O173,DAY!$A$2:$E$744,3,0),0)</f>
        <v>12</v>
      </c>
      <c r="P95" s="87">
        <f>IFERROR(VLOOKUP(P173,DAY!$A$2:$E$744,3,0),0)</f>
        <v>13</v>
      </c>
      <c r="Q95" s="87">
        <f>IFERROR(VLOOKUP(Q173,DAY!$A$2:$E$744,3,0),0)</f>
        <v>14</v>
      </c>
      <c r="R95" s="87">
        <f>IFERROR(VLOOKUP(R173,DAY!$A$2:$E$744,3,0),0)</f>
        <v>15</v>
      </c>
      <c r="S95" s="87">
        <f>IFERROR(VLOOKUP(S173,DAY!$A$2:$E$744,3,0),0)</f>
        <v>16</v>
      </c>
      <c r="T95" s="87">
        <f>IFERROR(VLOOKUP(T173,DAY!$A$2:$E$744,3,0),0)</f>
        <v>17</v>
      </c>
      <c r="U95" s="87">
        <f>IFERROR(VLOOKUP(U173,DAY!$A$2:$E$744,3,0),0)</f>
        <v>18</v>
      </c>
      <c r="V95" s="87">
        <f>IFERROR(VLOOKUP(V173,DAY!$A$2:$E$744,3,0),0)</f>
        <v>19</v>
      </c>
      <c r="W95" s="87">
        <f>IFERROR(VLOOKUP(W173,DAY!$A$2:$E$744,3,0),0)</f>
        <v>20</v>
      </c>
      <c r="X95" s="87">
        <f>IFERROR(VLOOKUP(X173,DAY!$A$2:$E$744,3,0),0)</f>
        <v>21</v>
      </c>
      <c r="Y95" s="87">
        <f>IFERROR(VLOOKUP(Y173,DAY!$A$2:$E$744,3,0),0)</f>
        <v>22</v>
      </c>
      <c r="Z95" s="87">
        <f>IFERROR(VLOOKUP(Z173,DAY!$A$2:$E$744,3,0),0)</f>
        <v>23</v>
      </c>
      <c r="AA95" s="87">
        <f>IFERROR(VLOOKUP(AA173,DAY!$A$2:$E$744,3,0),0)</f>
        <v>24</v>
      </c>
      <c r="AB95" s="87">
        <f>IFERROR(VLOOKUP(AB173,DAY!$A$2:$E$744,3,0),0)</f>
        <v>25</v>
      </c>
      <c r="AC95" s="87">
        <f>IFERROR(VLOOKUP(AC173,DAY!$A$2:$E$744,3,0),0)</f>
        <v>26</v>
      </c>
      <c r="AD95" s="88">
        <f>IFERROR(VLOOKUP(AD173,DAY!$A$2:$E$744,3,0),0)</f>
        <v>27</v>
      </c>
      <c r="AE95" s="478"/>
      <c r="AF95" s="480"/>
      <c r="AG95" s="352"/>
      <c r="AH95" s="478"/>
      <c r="AI95" s="480"/>
      <c r="AJ95" s="352"/>
      <c r="AM95" s="33"/>
      <c r="AN95" s="33"/>
      <c r="AQ95" s="118">
        <f>IFERROR(VLOOKUP(AQ174,DAY!$A$2:$E$744,2,0),0)</f>
        <v>0</v>
      </c>
    </row>
    <row r="96" spans="1:43" ht="27.75" customHeight="1" x14ac:dyDescent="0.4">
      <c r="A96" s="334"/>
      <c r="B96" s="38" t="s">
        <v>2</v>
      </c>
      <c r="C96" s="89" t="str">
        <f>IFERROR(VLOOKUP(C173,DAY!$A$2:$E$3000,4,0),0)</f>
        <v>月</v>
      </c>
      <c r="D96" s="89" t="str">
        <f>IFERROR(VLOOKUP(D173,DAY!$A$2:$E$3000,4,0),0)</f>
        <v>火</v>
      </c>
      <c r="E96" s="89" t="str">
        <f>IFERROR(VLOOKUP(E173,DAY!$A$2:$E$3000,4,0),0)</f>
        <v>水</v>
      </c>
      <c r="F96" s="89" t="str">
        <f>IFERROR(VLOOKUP(F173,DAY!$A$2:$E$3000,4,0),0)</f>
        <v>木</v>
      </c>
      <c r="G96" s="89" t="str">
        <f>IFERROR(VLOOKUP(G173,DAY!$A$2:$E$3000,4,0),0)</f>
        <v>金</v>
      </c>
      <c r="H96" s="89" t="str">
        <f>IFERROR(VLOOKUP(H173,DAY!$A$2:$E$3000,4,0),0)</f>
        <v>土</v>
      </c>
      <c r="I96" s="89" t="str">
        <f>IFERROR(VLOOKUP(I173,DAY!$A$2:$E$3000,4,0),0)</f>
        <v>日</v>
      </c>
      <c r="J96" s="89" t="str">
        <f>IFERROR(VLOOKUP(J173,DAY!$A$2:$E$3000,4,0),0)</f>
        <v>月</v>
      </c>
      <c r="K96" s="89" t="str">
        <f>IFERROR(VLOOKUP(K173,DAY!$A$2:$E$3000,4,0),0)</f>
        <v>火</v>
      </c>
      <c r="L96" s="89" t="str">
        <f>IFERROR(VLOOKUP(L173,DAY!$A$2:$E$3000,4,0),0)</f>
        <v>水</v>
      </c>
      <c r="M96" s="89" t="str">
        <f>IFERROR(VLOOKUP(M173,DAY!$A$2:$E$3000,4,0),0)</f>
        <v>木</v>
      </c>
      <c r="N96" s="89" t="str">
        <f>IFERROR(VLOOKUP(N173,DAY!$A$2:$E$3000,4,0),0)</f>
        <v>金</v>
      </c>
      <c r="O96" s="89" t="str">
        <f>IFERROR(VLOOKUP(O173,DAY!$A$2:$E$3000,4,0),0)</f>
        <v>土</v>
      </c>
      <c r="P96" s="89" t="str">
        <f>IFERROR(VLOOKUP(P173,DAY!$A$2:$E$3000,4,0),0)</f>
        <v>日</v>
      </c>
      <c r="Q96" s="89" t="str">
        <f>IFERROR(VLOOKUP(Q173,DAY!$A$2:$E$3000,4,0),0)</f>
        <v>月</v>
      </c>
      <c r="R96" s="89" t="str">
        <f>IFERROR(VLOOKUP(R173,DAY!$A$2:$E$3000,4,0),0)</f>
        <v>火</v>
      </c>
      <c r="S96" s="89" t="str">
        <f>IFERROR(VLOOKUP(S173,DAY!$A$2:$E$3000,4,0),0)</f>
        <v>水</v>
      </c>
      <c r="T96" s="89" t="str">
        <f>IFERROR(VLOOKUP(T173,DAY!$A$2:$E$3000,4,0),0)</f>
        <v>木</v>
      </c>
      <c r="U96" s="89" t="str">
        <f>IFERROR(VLOOKUP(U173,DAY!$A$2:$E$3000,4,0),0)</f>
        <v>金</v>
      </c>
      <c r="V96" s="89" t="str">
        <f>IFERROR(VLOOKUP(V173,DAY!$A$2:$E$3000,4,0),0)</f>
        <v>土</v>
      </c>
      <c r="W96" s="89" t="str">
        <f>IFERROR(VLOOKUP(W173,DAY!$A$2:$E$3000,4,0),0)</f>
        <v>日</v>
      </c>
      <c r="X96" s="89" t="str">
        <f>IFERROR(VLOOKUP(X173,DAY!$A$2:$E$3000,4,0),0)</f>
        <v>月</v>
      </c>
      <c r="Y96" s="89" t="str">
        <f>IFERROR(VLOOKUP(Y173,DAY!$A$2:$E$3000,4,0),0)</f>
        <v>火</v>
      </c>
      <c r="Z96" s="89" t="str">
        <f>IFERROR(VLOOKUP(Z173,DAY!$A$2:$E$3000,4,0),0)</f>
        <v>水</v>
      </c>
      <c r="AA96" s="89" t="str">
        <f>IFERROR(VLOOKUP(AA173,DAY!$A$2:$E$3000,4,0),0)</f>
        <v>木</v>
      </c>
      <c r="AB96" s="89" t="str">
        <f>IFERROR(VLOOKUP(AB173,DAY!$A$2:$E$3000,4,0),0)</f>
        <v>金</v>
      </c>
      <c r="AC96" s="89" t="str">
        <f>IFERROR(VLOOKUP(AC173,DAY!$A$2:$E$3000,4,0),0)</f>
        <v>土</v>
      </c>
      <c r="AD96" s="89" t="str">
        <f>IFERROR(VLOOKUP(AD173,DAY!$A$2:$E$3000,4,0),0)</f>
        <v>日</v>
      </c>
      <c r="AE96" s="478"/>
      <c r="AF96" s="480"/>
      <c r="AG96" s="352"/>
      <c r="AH96" s="478"/>
      <c r="AI96" s="480"/>
      <c r="AJ96" s="352"/>
      <c r="AM96" s="33"/>
      <c r="AN96" s="33"/>
      <c r="AQ96" s="37">
        <f>IFERROR(VLOOKUP(AQ174,DAY!$A$2:$E$744,3,0),0)</f>
        <v>0</v>
      </c>
    </row>
    <row r="97" spans="1:43" ht="89.25" customHeight="1" x14ac:dyDescent="0.4">
      <c r="A97" s="334"/>
      <c r="B97" s="39" t="s">
        <v>3</v>
      </c>
      <c r="C97" s="90" t="str">
        <f>IFERROR(VLOOKUP(C173,DAY!$A$2:$E$3000,5,0),0)</f>
        <v/>
      </c>
      <c r="D97" s="90" t="str">
        <f>IFERROR(VLOOKUP(D173,DAY!$A$2:$E$3000,5,0),0)</f>
        <v/>
      </c>
      <c r="E97" s="90" t="str">
        <f>IFERROR(VLOOKUP(E173,DAY!$A$2:$E$3000,5,0),0)</f>
        <v/>
      </c>
      <c r="F97" s="90" t="str">
        <f>IFERROR(VLOOKUP(F173,DAY!$A$2:$E$3000,5,0),0)</f>
        <v/>
      </c>
      <c r="G97" s="90" t="str">
        <f>IFERROR(VLOOKUP(G173,DAY!$A$2:$E$3000,5,0),0)</f>
        <v/>
      </c>
      <c r="H97" s="90" t="str">
        <f>IFERROR(VLOOKUP(H173,DAY!$A$2:$E$3000,5,0),0)</f>
        <v/>
      </c>
      <c r="I97" s="90" t="str">
        <f>IFERROR(VLOOKUP(I173,DAY!$A$2:$E$3000,5,0),0)</f>
        <v/>
      </c>
      <c r="J97" s="90" t="str">
        <f>IFERROR(VLOOKUP(J173,DAY!$A$2:$E$3000,5,0),0)</f>
        <v/>
      </c>
      <c r="K97" s="90" t="str">
        <f>IFERROR(VLOOKUP(K173,DAY!$A$2:$E$3000,5,0),0)</f>
        <v/>
      </c>
      <c r="L97" s="90" t="str">
        <f>IFERROR(VLOOKUP(L173,DAY!$A$2:$E$3000,5,0),0)</f>
        <v/>
      </c>
      <c r="M97" s="90" t="str">
        <f>IFERROR(VLOOKUP(M173,DAY!$A$2:$E$3000,5,0),0)</f>
        <v/>
      </c>
      <c r="N97" s="90" t="str">
        <f>IFERROR(VLOOKUP(N173,DAY!$A$2:$E$3000,5,0),0)</f>
        <v/>
      </c>
      <c r="O97" s="90" t="str">
        <f>IFERROR(VLOOKUP(O173,DAY!$A$2:$E$3000,5,0),0)</f>
        <v/>
      </c>
      <c r="P97" s="90" t="str">
        <f>IFERROR(VLOOKUP(P173,DAY!$A$2:$E$3000,5,0),0)</f>
        <v/>
      </c>
      <c r="Q97" s="90" t="str">
        <f>IFERROR(VLOOKUP(Q173,DAY!$A$2:$E$3000,5,0),0)</f>
        <v/>
      </c>
      <c r="R97" s="90" t="str">
        <f>IFERROR(VLOOKUP(R173,DAY!$A$2:$E$3000,5,0),0)</f>
        <v/>
      </c>
      <c r="S97" s="90" t="str">
        <f>IFERROR(VLOOKUP(S173,DAY!$A$2:$E$3000,5,0),0)</f>
        <v/>
      </c>
      <c r="T97" s="90" t="str">
        <f>IFERROR(VLOOKUP(T173,DAY!$A$2:$E$3000,5,0),0)</f>
        <v/>
      </c>
      <c r="U97" s="90" t="str">
        <f>IFERROR(VLOOKUP(U173,DAY!$A$2:$E$3000,5,0),0)</f>
        <v/>
      </c>
      <c r="V97" s="90" t="str">
        <f>IFERROR(VLOOKUP(V173,DAY!$A$2:$E$3000,5,0),0)</f>
        <v/>
      </c>
      <c r="W97" s="90" t="str">
        <f>IFERROR(VLOOKUP(W173,DAY!$A$2:$E$3000,5,0),0)</f>
        <v/>
      </c>
      <c r="X97" s="90" t="str">
        <f>IFERROR(VLOOKUP(X173,DAY!$A$2:$E$3000,5,0),0)</f>
        <v/>
      </c>
      <c r="Y97" s="90" t="str">
        <f>IFERROR(VLOOKUP(Y173,DAY!$A$2:$E$3000,5,0),0)</f>
        <v/>
      </c>
      <c r="Z97" s="90" t="str">
        <f>IFERROR(VLOOKUP(Z173,DAY!$A$2:$E$3000,5,0),0)</f>
        <v/>
      </c>
      <c r="AA97" s="90" t="str">
        <f>IFERROR(VLOOKUP(AA173,DAY!$A$2:$E$3000,5,0),0)</f>
        <v/>
      </c>
      <c r="AB97" s="90" t="str">
        <f>IFERROR(VLOOKUP(AB173,DAY!$A$2:$E$3000,5,0),0)</f>
        <v/>
      </c>
      <c r="AC97" s="90" t="str">
        <f>IFERROR(VLOOKUP(AC173,DAY!$A$2:$E$3000,5,0),0)</f>
        <v/>
      </c>
      <c r="AD97" s="90" t="str">
        <f>IFERROR(VLOOKUP(AD173,DAY!$A$2:$E$3000,5,0),0)</f>
        <v/>
      </c>
      <c r="AE97" s="478"/>
      <c r="AF97" s="480"/>
      <c r="AG97" s="353"/>
      <c r="AH97" s="478"/>
      <c r="AI97" s="480"/>
      <c r="AJ97" s="353"/>
      <c r="AM97" s="41"/>
      <c r="AN97" s="41"/>
      <c r="AQ97" s="37">
        <f>IFERROR(VLOOKUP(AQ174,DAY!$A$2:$E$744,4,0),0)</f>
        <v>0</v>
      </c>
    </row>
    <row r="98" spans="1:43" ht="27.75" customHeight="1" x14ac:dyDescent="0.4">
      <c r="A98" s="334"/>
      <c r="B98" s="120" t="s">
        <v>4</v>
      </c>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22">
        <f>IF(COUNT(C98:AD98)=0,+(COUNTIF(C98:AD98,"作業"))+(COUNTIF(C98:AD98,"休日")),"")</f>
        <v>0</v>
      </c>
      <c r="AF98" s="123">
        <f>IF(+COUNT(C98:AD98)=0,(COUNTIF(C98:AD98,"休日")),"")</f>
        <v>0</v>
      </c>
      <c r="AG98" s="473">
        <f>IFERROR(IF(COUNTA(C98:AD98)=0,0,IF(COUNTA(C98:AD98)&lt;28,$F$150,IF(AM99&gt;0.284,$F$148,$F$149))),0)</f>
        <v>0</v>
      </c>
      <c r="AH98" s="122">
        <f>IF(COUNT(C99:AD99)=0,+(COUNTIF(C99:AD99,"作業"))+(COUNTIF(C99:AD99,"休日")),"")</f>
        <v>0</v>
      </c>
      <c r="AI98" s="123">
        <f>IF(COUNT(C99:AD99)=0,(COUNTIF(C99:AD99,"休日")),"")</f>
        <v>0</v>
      </c>
      <c r="AJ98" s="473">
        <f>IFERROR(IF(COUNTA(C99:AD99)=0,0,IF(COUNTA(C99:AD99)&lt;28,$F$150,IF(AN99&gt;0.284,$F$146,$F$147))),0)</f>
        <v>0</v>
      </c>
      <c r="AL98" s="40"/>
      <c r="AM98" s="33"/>
      <c r="AN98" s="33"/>
      <c r="AQ98" s="39">
        <f>IFERROR(VLOOKUP(AQ174,DAY!$A$2:$E$744,5,0),0)</f>
        <v>0</v>
      </c>
    </row>
    <row r="99" spans="1:43" ht="27.75" customHeight="1" thickBot="1" x14ac:dyDescent="0.45">
      <c r="A99" s="363"/>
      <c r="B99" s="121" t="s">
        <v>5</v>
      </c>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475">
        <f>IFERROR(AM99,0)</f>
        <v>0</v>
      </c>
      <c r="AF99" s="476"/>
      <c r="AG99" s="474"/>
      <c r="AH99" s="475">
        <f>IFERROR(AN99,0)</f>
        <v>0</v>
      </c>
      <c r="AI99" s="476"/>
      <c r="AJ99" s="474"/>
      <c r="AM99" s="46" t="e">
        <f>ROUND(AF98/AE98,3)</f>
        <v>#DIV/0!</v>
      </c>
      <c r="AN99" s="47" t="e">
        <f>ROUND(AI98/AH98,3)</f>
        <v>#DIV/0!</v>
      </c>
      <c r="AQ99" s="43">
        <f>IFERROR(VLOOKUP(AQ174,DAY!$A$2:$E$744,6,0),0)</f>
        <v>0</v>
      </c>
    </row>
    <row r="100" spans="1:43" ht="27.75" customHeight="1" thickBot="1" x14ac:dyDescent="0.45">
      <c r="A100" s="337" t="s">
        <v>76</v>
      </c>
      <c r="B100" s="32" t="s">
        <v>0</v>
      </c>
      <c r="C100" s="86">
        <f>IFERROR(VLOOKUP(C174,DAY!$A$2:$E$3000,2,0),0)</f>
        <v>4</v>
      </c>
      <c r="D100" s="86">
        <f>IFERROR(VLOOKUP(D174,DAY!$A$2:$E$744,2,0),0)</f>
        <v>4</v>
      </c>
      <c r="E100" s="86">
        <f>IFERROR(VLOOKUP(E174,DAY!$A$2:$E$744,2,0),0)</f>
        <v>4</v>
      </c>
      <c r="F100" s="86">
        <f>IFERROR(VLOOKUP(F174,DAY!$A$2:$E$744,2,0),0)</f>
        <v>5</v>
      </c>
      <c r="G100" s="86">
        <f>IFERROR(VLOOKUP(G174,DAY!$A$2:$E$744,2,0),0)</f>
        <v>5</v>
      </c>
      <c r="H100" s="86">
        <f>IFERROR(VLOOKUP(H174,DAY!$A$2:$E$744,2,0),0)</f>
        <v>5</v>
      </c>
      <c r="I100" s="86">
        <f>IFERROR(VLOOKUP(I174,DAY!$A$2:$E$744,2,0),0)</f>
        <v>5</v>
      </c>
      <c r="J100" s="86">
        <f>IFERROR(VLOOKUP(J174,DAY!$A$2:$E$744,2,0),0)</f>
        <v>5</v>
      </c>
      <c r="K100" s="86">
        <f>IFERROR(VLOOKUP(K174,DAY!$A$2:$E$744,2,0),0)</f>
        <v>5</v>
      </c>
      <c r="L100" s="86">
        <f>IFERROR(VLOOKUP(L174,DAY!$A$2:$E$744,2,0),0)</f>
        <v>5</v>
      </c>
      <c r="M100" s="86">
        <f>IFERROR(VLOOKUP(M174,DAY!$A$2:$E$744,2,0),0)</f>
        <v>5</v>
      </c>
      <c r="N100" s="86">
        <f>IFERROR(VLOOKUP(N174,DAY!$A$2:$E$744,2,0),0)</f>
        <v>5</v>
      </c>
      <c r="O100" s="86">
        <f>IFERROR(VLOOKUP(O174,DAY!$A$2:$E$744,2,0),0)</f>
        <v>5</v>
      </c>
      <c r="P100" s="86">
        <f>IFERROR(VLOOKUP(P174,DAY!$A$2:$E$744,2,0),0)</f>
        <v>5</v>
      </c>
      <c r="Q100" s="86">
        <f>IFERROR(VLOOKUP(Q174,DAY!$A$2:$E$744,2,0),0)</f>
        <v>5</v>
      </c>
      <c r="R100" s="86">
        <f>IFERROR(VLOOKUP(R174,DAY!$A$2:$E$744,2,0),0)</f>
        <v>5</v>
      </c>
      <c r="S100" s="86">
        <f>IFERROR(VLOOKUP(S174,DAY!$A$2:$E$744,2,0),0)</f>
        <v>5</v>
      </c>
      <c r="T100" s="86">
        <f>IFERROR(VLOOKUP(T174,DAY!$A$2:$E$744,2,0),0)</f>
        <v>5</v>
      </c>
      <c r="U100" s="86">
        <f>IFERROR(VLOOKUP(U174,DAY!$A$2:$E$744,2,0),0)</f>
        <v>5</v>
      </c>
      <c r="V100" s="86">
        <f>IFERROR(VLOOKUP(V174,DAY!$A$2:$E$744,2,0),0)</f>
        <v>5</v>
      </c>
      <c r="W100" s="86">
        <f>IFERROR(VLOOKUP(W174,DAY!$A$2:$E$744,2,0),0)</f>
        <v>5</v>
      </c>
      <c r="X100" s="86">
        <f>IFERROR(VLOOKUP(X174,DAY!$A$2:$E$744,2,0),0)</f>
        <v>5</v>
      </c>
      <c r="Y100" s="86">
        <f>IFERROR(VLOOKUP(Y174,DAY!$A$2:$E$744,2,0),0)</f>
        <v>5</v>
      </c>
      <c r="Z100" s="86">
        <f>IFERROR(VLOOKUP(Z174,DAY!$A$2:$E$744,2,0),0)</f>
        <v>5</v>
      </c>
      <c r="AA100" s="86">
        <f>IFERROR(VLOOKUP(AA174,DAY!$A$2:$E$744,2,0),0)</f>
        <v>5</v>
      </c>
      <c r="AB100" s="86">
        <f>IFERROR(VLOOKUP(AB174,DAY!$A$2:$E$744,2,0),0)</f>
        <v>5</v>
      </c>
      <c r="AC100" s="86">
        <f>IFERROR(VLOOKUP(AC174,DAY!$A$2:$E$744,2,0),0)</f>
        <v>5</v>
      </c>
      <c r="AD100" s="86">
        <f>IFERROR(VLOOKUP(AD174,DAY!$A$2:$E$744,2,0),0)</f>
        <v>5</v>
      </c>
      <c r="AE100" s="477" t="s">
        <v>11</v>
      </c>
      <c r="AF100" s="479" t="s">
        <v>12</v>
      </c>
      <c r="AG100" s="352" t="s">
        <v>84</v>
      </c>
      <c r="AH100" s="481" t="s">
        <v>11</v>
      </c>
      <c r="AI100" s="482" t="s">
        <v>13</v>
      </c>
      <c r="AJ100" s="352" t="s">
        <v>84</v>
      </c>
      <c r="AK100" s="40"/>
      <c r="AM100" s="33"/>
      <c r="AN100" s="33"/>
      <c r="AQ100" s="45">
        <f>IFERROR(VLOOKUP(AQ174,DAY!$A$2:$E$744,7,0),0)</f>
        <v>0</v>
      </c>
    </row>
    <row r="101" spans="1:43" ht="27.75" customHeight="1" x14ac:dyDescent="0.4">
      <c r="A101" s="334"/>
      <c r="B101" s="35" t="s">
        <v>1</v>
      </c>
      <c r="C101" s="87">
        <f>IFERROR(VLOOKUP(C174,DAY!$A$2:$E$3000,3,0),0)</f>
        <v>28</v>
      </c>
      <c r="D101" s="87">
        <f>IFERROR(VLOOKUP(D174,DAY!$A$2:$E$744,3,0),0)</f>
        <v>29</v>
      </c>
      <c r="E101" s="87">
        <f>IFERROR(VLOOKUP(E174,DAY!$A$2:$E$744,3,0),0)</f>
        <v>30</v>
      </c>
      <c r="F101" s="87">
        <f>IFERROR(VLOOKUP(F174,DAY!$A$2:$E$744,3,0),0)</f>
        <v>1</v>
      </c>
      <c r="G101" s="87">
        <f>IFERROR(VLOOKUP(G174,DAY!$A$2:$E$744,3,0),0)</f>
        <v>2</v>
      </c>
      <c r="H101" s="87">
        <f>IFERROR(VLOOKUP(H174,DAY!$A$2:$E$744,3,0),0)</f>
        <v>3</v>
      </c>
      <c r="I101" s="87">
        <f>IFERROR(VLOOKUP(I174,DAY!$A$2:$E$744,3,0),0)</f>
        <v>4</v>
      </c>
      <c r="J101" s="87">
        <f>IFERROR(VLOOKUP(J174,DAY!$A$2:$E$744,3,0),0)</f>
        <v>5</v>
      </c>
      <c r="K101" s="87">
        <f>IFERROR(VLOOKUP(K174,DAY!$A$2:$E$744,3,0),0)</f>
        <v>6</v>
      </c>
      <c r="L101" s="87">
        <f>IFERROR(VLOOKUP(L174,DAY!$A$2:$E$744,3,0),0)</f>
        <v>7</v>
      </c>
      <c r="M101" s="87">
        <f>IFERROR(VLOOKUP(M174,DAY!$A$2:$E$744,3,0),0)</f>
        <v>8</v>
      </c>
      <c r="N101" s="87">
        <f>IFERROR(VLOOKUP(N174,DAY!$A$2:$E$744,3,0),0)</f>
        <v>9</v>
      </c>
      <c r="O101" s="87">
        <f>IFERROR(VLOOKUP(O174,DAY!$A$2:$E$744,3,0),0)</f>
        <v>10</v>
      </c>
      <c r="P101" s="87">
        <f>IFERROR(VLOOKUP(P174,DAY!$A$2:$E$744,3,0),0)</f>
        <v>11</v>
      </c>
      <c r="Q101" s="87">
        <f>IFERROR(VLOOKUP(Q174,DAY!$A$2:$E$744,3,0),0)</f>
        <v>12</v>
      </c>
      <c r="R101" s="87">
        <f>IFERROR(VLOOKUP(R174,DAY!$A$2:$E$744,3,0),0)</f>
        <v>13</v>
      </c>
      <c r="S101" s="87">
        <f>IFERROR(VLOOKUP(S174,DAY!$A$2:$E$744,3,0),0)</f>
        <v>14</v>
      </c>
      <c r="T101" s="87">
        <f>IFERROR(VLOOKUP(T174,DAY!$A$2:$E$744,3,0),0)</f>
        <v>15</v>
      </c>
      <c r="U101" s="87">
        <f>IFERROR(VLOOKUP(U174,DAY!$A$2:$E$744,3,0),0)</f>
        <v>16</v>
      </c>
      <c r="V101" s="87">
        <f>IFERROR(VLOOKUP(V174,DAY!$A$2:$E$744,3,0),0)</f>
        <v>17</v>
      </c>
      <c r="W101" s="87">
        <f>IFERROR(VLOOKUP(W174,DAY!$A$2:$E$744,3,0),0)</f>
        <v>18</v>
      </c>
      <c r="X101" s="87">
        <f>IFERROR(VLOOKUP(X174,DAY!$A$2:$E$744,3,0),0)</f>
        <v>19</v>
      </c>
      <c r="Y101" s="87">
        <f>IFERROR(VLOOKUP(Y174,DAY!$A$2:$E$744,3,0),0)</f>
        <v>20</v>
      </c>
      <c r="Z101" s="87">
        <f>IFERROR(VLOOKUP(Z174,DAY!$A$2:$E$744,3,0),0)</f>
        <v>21</v>
      </c>
      <c r="AA101" s="87">
        <f>IFERROR(VLOOKUP(AA174,DAY!$A$2:$E$744,3,0),0)</f>
        <v>22</v>
      </c>
      <c r="AB101" s="87">
        <f>IFERROR(VLOOKUP(AB174,DAY!$A$2:$E$744,3,0),0)</f>
        <v>23</v>
      </c>
      <c r="AC101" s="87">
        <f>IFERROR(VLOOKUP(AC174,DAY!$A$2:$E$744,3,0),0)</f>
        <v>24</v>
      </c>
      <c r="AD101" s="88">
        <f>IFERROR(VLOOKUP(AD174,DAY!$A$2:$E$744,3,0),0)</f>
        <v>25</v>
      </c>
      <c r="AE101" s="478"/>
      <c r="AF101" s="480"/>
      <c r="AG101" s="352"/>
      <c r="AH101" s="478"/>
      <c r="AI101" s="480"/>
      <c r="AJ101" s="352"/>
      <c r="AM101" s="33"/>
      <c r="AN101" s="33"/>
      <c r="AQ101" s="118">
        <f>IFERROR(VLOOKUP(AQ180,DAY!$A$2:$E$744,2,0),0)</f>
        <v>0</v>
      </c>
    </row>
    <row r="102" spans="1:43" ht="27.75" customHeight="1" x14ac:dyDescent="0.4">
      <c r="A102" s="334"/>
      <c r="B102" s="38" t="s">
        <v>2</v>
      </c>
      <c r="C102" s="89" t="str">
        <f>IFERROR(VLOOKUP(C174,DAY!$A$2:$E$3000,4,0),0)</f>
        <v>月</v>
      </c>
      <c r="D102" s="89" t="str">
        <f>IFERROR(VLOOKUP(D174,DAY!$A$2:$E$3000,4,0),0)</f>
        <v>火</v>
      </c>
      <c r="E102" s="89" t="str">
        <f>IFERROR(VLOOKUP(E174,DAY!$A$2:$E$3000,4,0),0)</f>
        <v>水</v>
      </c>
      <c r="F102" s="89" t="str">
        <f>IFERROR(VLOOKUP(F174,DAY!$A$2:$E$3000,4,0),0)</f>
        <v>木</v>
      </c>
      <c r="G102" s="89" t="str">
        <f>IFERROR(VLOOKUP(G174,DAY!$A$2:$E$3000,4,0),0)</f>
        <v>金</v>
      </c>
      <c r="H102" s="89" t="str">
        <f>IFERROR(VLOOKUP(H174,DAY!$A$2:$E$3000,4,0),0)</f>
        <v>土</v>
      </c>
      <c r="I102" s="89" t="str">
        <f>IFERROR(VLOOKUP(I174,DAY!$A$2:$E$3000,4,0),0)</f>
        <v>日</v>
      </c>
      <c r="J102" s="89" t="str">
        <f>IFERROR(VLOOKUP(J174,DAY!$A$2:$E$3000,4,0),0)</f>
        <v>月</v>
      </c>
      <c r="K102" s="89" t="str">
        <f>IFERROR(VLOOKUP(K174,DAY!$A$2:$E$3000,4,0),0)</f>
        <v>火</v>
      </c>
      <c r="L102" s="89" t="str">
        <f>IFERROR(VLOOKUP(L174,DAY!$A$2:$E$3000,4,0),0)</f>
        <v>水</v>
      </c>
      <c r="M102" s="89" t="str">
        <f>IFERROR(VLOOKUP(M174,DAY!$A$2:$E$3000,4,0),0)</f>
        <v>木</v>
      </c>
      <c r="N102" s="89" t="str">
        <f>IFERROR(VLOOKUP(N174,DAY!$A$2:$E$3000,4,0),0)</f>
        <v>金</v>
      </c>
      <c r="O102" s="89" t="str">
        <f>IFERROR(VLOOKUP(O174,DAY!$A$2:$E$3000,4,0),0)</f>
        <v>土</v>
      </c>
      <c r="P102" s="89" t="str">
        <f>IFERROR(VLOOKUP(P174,DAY!$A$2:$E$3000,4,0),0)</f>
        <v>日</v>
      </c>
      <c r="Q102" s="89" t="str">
        <f>IFERROR(VLOOKUP(Q174,DAY!$A$2:$E$3000,4,0),0)</f>
        <v>月</v>
      </c>
      <c r="R102" s="89" t="str">
        <f>IFERROR(VLOOKUP(R174,DAY!$A$2:$E$3000,4,0),0)</f>
        <v>火</v>
      </c>
      <c r="S102" s="89" t="str">
        <f>IFERROR(VLOOKUP(S174,DAY!$A$2:$E$3000,4,0),0)</f>
        <v>水</v>
      </c>
      <c r="T102" s="89" t="str">
        <f>IFERROR(VLOOKUP(T174,DAY!$A$2:$E$3000,4,0),0)</f>
        <v>木</v>
      </c>
      <c r="U102" s="89" t="str">
        <f>IFERROR(VLOOKUP(U174,DAY!$A$2:$E$3000,4,0),0)</f>
        <v>金</v>
      </c>
      <c r="V102" s="89" t="str">
        <f>IFERROR(VLOOKUP(V174,DAY!$A$2:$E$3000,4,0),0)</f>
        <v>土</v>
      </c>
      <c r="W102" s="89" t="str">
        <f>IFERROR(VLOOKUP(W174,DAY!$A$2:$E$3000,4,0),0)</f>
        <v>日</v>
      </c>
      <c r="X102" s="89" t="str">
        <f>IFERROR(VLOOKUP(X174,DAY!$A$2:$E$3000,4,0),0)</f>
        <v>月</v>
      </c>
      <c r="Y102" s="89" t="str">
        <f>IFERROR(VLOOKUP(Y174,DAY!$A$2:$E$3000,4,0),0)</f>
        <v>火</v>
      </c>
      <c r="Z102" s="89" t="str">
        <f>IFERROR(VLOOKUP(Z174,DAY!$A$2:$E$3000,4,0),0)</f>
        <v>水</v>
      </c>
      <c r="AA102" s="89" t="str">
        <f>IFERROR(VLOOKUP(AA174,DAY!$A$2:$E$3000,4,0),0)</f>
        <v>木</v>
      </c>
      <c r="AB102" s="89" t="str">
        <f>IFERROR(VLOOKUP(AB174,DAY!$A$2:$E$3000,4,0),0)</f>
        <v>金</v>
      </c>
      <c r="AC102" s="89" t="str">
        <f>IFERROR(VLOOKUP(AC174,DAY!$A$2:$E$3000,4,0),0)</f>
        <v>土</v>
      </c>
      <c r="AD102" s="89" t="str">
        <f>IFERROR(VLOOKUP(AD174,DAY!$A$2:$E$3000,4,0),0)</f>
        <v>日</v>
      </c>
      <c r="AE102" s="478"/>
      <c r="AF102" s="480"/>
      <c r="AG102" s="352"/>
      <c r="AH102" s="478"/>
      <c r="AI102" s="480"/>
      <c r="AJ102" s="352"/>
      <c r="AM102" s="33"/>
      <c r="AN102" s="33"/>
      <c r="AQ102" s="37">
        <f>IFERROR(VLOOKUP(AQ180,DAY!$A$2:$E$744,3,0),0)</f>
        <v>0</v>
      </c>
    </row>
    <row r="103" spans="1:43" ht="89.25" customHeight="1" x14ac:dyDescent="0.4">
      <c r="A103" s="334"/>
      <c r="B103" s="39" t="s">
        <v>3</v>
      </c>
      <c r="C103" s="90" t="str">
        <f>IFERROR(VLOOKUP(C174,DAY!$A$2:$E$3000,5,0),0)</f>
        <v/>
      </c>
      <c r="D103" s="90" t="str">
        <f>IFERROR(VLOOKUP(D174,DAY!$A$2:$E$3000,5,0),0)</f>
        <v>昭和の日</v>
      </c>
      <c r="E103" s="90" t="str">
        <f>IFERROR(VLOOKUP(E174,DAY!$A$2:$E$3000,5,0),0)</f>
        <v/>
      </c>
      <c r="F103" s="90" t="str">
        <f>IFERROR(VLOOKUP(F174,DAY!$A$2:$E$3000,5,0),0)</f>
        <v/>
      </c>
      <c r="G103" s="90" t="str">
        <f>IFERROR(VLOOKUP(G174,DAY!$A$2:$E$3000,5,0),0)</f>
        <v/>
      </c>
      <c r="H103" s="90" t="str">
        <f>IFERROR(VLOOKUP(H174,DAY!$A$2:$E$3000,5,0),0)</f>
        <v>憲法記念日</v>
      </c>
      <c r="I103" s="90" t="str">
        <f>IFERROR(VLOOKUP(I174,DAY!$A$2:$E$3000,5,0),0)</f>
        <v>みどりの日</v>
      </c>
      <c r="J103" s="90" t="str">
        <f>IFERROR(VLOOKUP(J174,DAY!$A$2:$E$3000,5,0),0)</f>
        <v>こどもの日</v>
      </c>
      <c r="K103" s="90" t="str">
        <f>IFERROR(VLOOKUP(K174,DAY!$A$2:$E$3000,5,0),0)</f>
        <v>振替休日</v>
      </c>
      <c r="L103" s="90" t="str">
        <f>IFERROR(VLOOKUP(L174,DAY!$A$2:$E$3000,5,0),0)</f>
        <v/>
      </c>
      <c r="M103" s="90" t="str">
        <f>IFERROR(VLOOKUP(M174,DAY!$A$2:$E$3000,5,0),0)</f>
        <v/>
      </c>
      <c r="N103" s="90" t="str">
        <f>IFERROR(VLOOKUP(N174,DAY!$A$2:$E$3000,5,0),0)</f>
        <v/>
      </c>
      <c r="O103" s="90" t="str">
        <f>IFERROR(VLOOKUP(O174,DAY!$A$2:$E$3000,5,0),0)</f>
        <v/>
      </c>
      <c r="P103" s="90" t="str">
        <f>IFERROR(VLOOKUP(P174,DAY!$A$2:$E$3000,5,0),0)</f>
        <v/>
      </c>
      <c r="Q103" s="90" t="str">
        <f>IFERROR(VLOOKUP(Q174,DAY!$A$2:$E$3000,5,0),0)</f>
        <v/>
      </c>
      <c r="R103" s="90" t="str">
        <f>IFERROR(VLOOKUP(R174,DAY!$A$2:$E$3000,5,0),0)</f>
        <v/>
      </c>
      <c r="S103" s="90" t="str">
        <f>IFERROR(VLOOKUP(S174,DAY!$A$2:$E$3000,5,0),0)</f>
        <v/>
      </c>
      <c r="T103" s="90" t="str">
        <f>IFERROR(VLOOKUP(T174,DAY!$A$2:$E$3000,5,0),0)</f>
        <v/>
      </c>
      <c r="U103" s="90" t="str">
        <f>IFERROR(VLOOKUP(U174,DAY!$A$2:$E$3000,5,0),0)</f>
        <v/>
      </c>
      <c r="V103" s="90" t="str">
        <f>IFERROR(VLOOKUP(V174,DAY!$A$2:$E$3000,5,0),0)</f>
        <v/>
      </c>
      <c r="W103" s="90" t="str">
        <f>IFERROR(VLOOKUP(W174,DAY!$A$2:$E$3000,5,0),0)</f>
        <v/>
      </c>
      <c r="X103" s="90" t="str">
        <f>IFERROR(VLOOKUP(X174,DAY!$A$2:$E$3000,5,0),0)</f>
        <v/>
      </c>
      <c r="Y103" s="90" t="str">
        <f>IFERROR(VLOOKUP(Y174,DAY!$A$2:$E$3000,5,0),0)</f>
        <v/>
      </c>
      <c r="Z103" s="90" t="str">
        <f>IFERROR(VLOOKUP(Z174,DAY!$A$2:$E$3000,5,0),0)</f>
        <v/>
      </c>
      <c r="AA103" s="90" t="str">
        <f>IFERROR(VLOOKUP(AA174,DAY!$A$2:$E$3000,5,0),0)</f>
        <v/>
      </c>
      <c r="AB103" s="90" t="str">
        <f>IFERROR(VLOOKUP(AB174,DAY!$A$2:$E$3000,5,0),0)</f>
        <v/>
      </c>
      <c r="AC103" s="90" t="str">
        <f>IFERROR(VLOOKUP(AC174,DAY!$A$2:$E$3000,5,0),0)</f>
        <v/>
      </c>
      <c r="AD103" s="90" t="str">
        <f>IFERROR(VLOOKUP(AD174,DAY!$A$2:$E$3000,5,0),0)</f>
        <v/>
      </c>
      <c r="AE103" s="478"/>
      <c r="AF103" s="480"/>
      <c r="AG103" s="353"/>
      <c r="AH103" s="478"/>
      <c r="AI103" s="480"/>
      <c r="AJ103" s="353"/>
      <c r="AM103" s="41"/>
      <c r="AN103" s="41"/>
      <c r="AQ103" s="37">
        <f>IFERROR(VLOOKUP(AQ180,DAY!$A$2:$E$744,4,0),0)</f>
        <v>0</v>
      </c>
    </row>
    <row r="104" spans="1:43" ht="27.75" customHeight="1" x14ac:dyDescent="0.4">
      <c r="A104" s="334"/>
      <c r="B104" s="120" t="s">
        <v>4</v>
      </c>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22">
        <f>IF(COUNT(C104:AD104)=0,+(COUNTIF(C104:AD104,"作業"))+(COUNTIF(C104:AD104,"休日")),"")</f>
        <v>0</v>
      </c>
      <c r="AF104" s="123">
        <f>IF(+COUNT(C104:AD104)=0,(COUNTIF(C104:AD104,"休日")),"")</f>
        <v>0</v>
      </c>
      <c r="AG104" s="473">
        <f>IFERROR(IF(COUNTA(C104:AD104)=0,0,IF(COUNTA(C104:AD104)&lt;28,$F$150,IF(AM105&gt;0.284,$F$148,$F$149))),0)</f>
        <v>0</v>
      </c>
      <c r="AH104" s="122">
        <f>IF(COUNT(C105:AD105)=0,+(COUNTIF(C105:AD105,"作業"))+(COUNTIF(C105:AD105,"休日")),"")</f>
        <v>0</v>
      </c>
      <c r="AI104" s="123">
        <f>IF(COUNT(C105:AD105)=0,(COUNTIF(C105:AD105,"休日")),"")</f>
        <v>0</v>
      </c>
      <c r="AJ104" s="473">
        <f>IFERROR(IF(COUNTA(C105:AD105)=0,0,IF(COUNTA(C105:AD105)&lt;28,$F$150,IF(AN105&gt;0.284,$F$146,$F$147))),0)</f>
        <v>0</v>
      </c>
      <c r="AL104" s="40"/>
      <c r="AM104" s="33"/>
      <c r="AN104" s="33"/>
      <c r="AQ104" s="39">
        <f>IFERROR(VLOOKUP(AQ180,DAY!$A$2:$E$744,5,0),0)</f>
        <v>0</v>
      </c>
    </row>
    <row r="105" spans="1:43" ht="27.75" customHeight="1" thickBot="1" x14ac:dyDescent="0.45">
      <c r="A105" s="363"/>
      <c r="B105" s="121" t="s">
        <v>5</v>
      </c>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475">
        <f>IFERROR(AM105,0)</f>
        <v>0</v>
      </c>
      <c r="AF105" s="476"/>
      <c r="AG105" s="474"/>
      <c r="AH105" s="475">
        <f>IFERROR(AN105,0)</f>
        <v>0</v>
      </c>
      <c r="AI105" s="476"/>
      <c r="AJ105" s="474"/>
      <c r="AM105" s="46" t="e">
        <f>ROUND(AF104/AE104,3)</f>
        <v>#DIV/0!</v>
      </c>
      <c r="AN105" s="47" t="e">
        <f>ROUND(AI104/AH104,3)</f>
        <v>#DIV/0!</v>
      </c>
      <c r="AQ105" s="43">
        <f>IFERROR(VLOOKUP(AQ180,DAY!$A$2:$E$744,6,0),0)</f>
        <v>0</v>
      </c>
    </row>
    <row r="106" spans="1:43" ht="27.75" customHeight="1" thickBot="1" x14ac:dyDescent="0.45">
      <c r="A106" s="337" t="s">
        <v>77</v>
      </c>
      <c r="B106" s="32" t="s">
        <v>0</v>
      </c>
      <c r="C106" s="86">
        <f>IFERROR(VLOOKUP(C175,DAY!$A$2:$E$3000,2,0),0)</f>
        <v>5</v>
      </c>
      <c r="D106" s="86">
        <f>IFERROR(VLOOKUP(D175,DAY!$A$2:$E$3000,2,0),0)</f>
        <v>5</v>
      </c>
      <c r="E106" s="86">
        <f>IFERROR(VLOOKUP(E175,DAY!$A$2:$E$3000,2,0),0)</f>
        <v>5</v>
      </c>
      <c r="F106" s="86">
        <f>IFERROR(VLOOKUP(F175,DAY!$A$2:$E$3000,2,0),0)</f>
        <v>5</v>
      </c>
      <c r="G106" s="86">
        <f>IFERROR(VLOOKUP(G175,DAY!$A$2:$E$3000,2,0),0)</f>
        <v>5</v>
      </c>
      <c r="H106" s="86">
        <f>IFERROR(VLOOKUP(H175,DAY!$A$2:$E$3000,2,0),0)</f>
        <v>5</v>
      </c>
      <c r="I106" s="86">
        <f>IFERROR(VLOOKUP(I175,DAY!$A$2:$E$3000,2,0),0)</f>
        <v>6</v>
      </c>
      <c r="J106" s="86">
        <f>IFERROR(VLOOKUP(J175,DAY!$A$2:$E$3000,2,0),0)</f>
        <v>6</v>
      </c>
      <c r="K106" s="86">
        <f>IFERROR(VLOOKUP(K175,DAY!$A$2:$E$3000,2,0),0)</f>
        <v>6</v>
      </c>
      <c r="L106" s="86">
        <f>IFERROR(VLOOKUP(L175,DAY!$A$2:$E$3000,2,0),0)</f>
        <v>6</v>
      </c>
      <c r="M106" s="86">
        <f>IFERROR(VLOOKUP(M175,DAY!$A$2:$E$3000,2,0),0)</f>
        <v>6</v>
      </c>
      <c r="N106" s="86">
        <f>IFERROR(VLOOKUP(N175,DAY!$A$2:$E$3000,2,0),0)</f>
        <v>6</v>
      </c>
      <c r="O106" s="86">
        <f>IFERROR(VLOOKUP(O175,DAY!$A$2:$E$3000,2,0),0)</f>
        <v>6</v>
      </c>
      <c r="P106" s="86">
        <f>IFERROR(VLOOKUP(P175,DAY!$A$2:$E$3000,2,0),0)</f>
        <v>6</v>
      </c>
      <c r="Q106" s="86">
        <f>IFERROR(VLOOKUP(Q175,DAY!$A$2:$E$3000,2,0),0)</f>
        <v>6</v>
      </c>
      <c r="R106" s="86">
        <f>IFERROR(VLOOKUP(R175,DAY!$A$2:$E$3000,2,0),0)</f>
        <v>6</v>
      </c>
      <c r="S106" s="86">
        <f>IFERROR(VLOOKUP(S175,DAY!$A$2:$E$3000,2,0),0)</f>
        <v>6</v>
      </c>
      <c r="T106" s="86">
        <f>IFERROR(VLOOKUP(T175,DAY!$A$2:$E$3000,2,0),0)</f>
        <v>6</v>
      </c>
      <c r="U106" s="86">
        <f>IFERROR(VLOOKUP(U175,DAY!$A$2:$E$3000,2,0),0)</f>
        <v>6</v>
      </c>
      <c r="V106" s="86">
        <f>IFERROR(VLOOKUP(V175,DAY!$A$2:$E$3000,2,0),0)</f>
        <v>6</v>
      </c>
      <c r="W106" s="86">
        <f>IFERROR(VLOOKUP(W175,DAY!$A$2:$E$3000,2,0),0)</f>
        <v>6</v>
      </c>
      <c r="X106" s="86">
        <f>IFERROR(VLOOKUP(X175,DAY!$A$2:$E$3000,2,0),0)</f>
        <v>6</v>
      </c>
      <c r="Y106" s="86">
        <f>IFERROR(VLOOKUP(Y175,DAY!$A$2:$E$3000,2,0),0)</f>
        <v>6</v>
      </c>
      <c r="Z106" s="86">
        <f>IFERROR(VLOOKUP(Z175,DAY!$A$2:$E$3000,2,0),0)</f>
        <v>6</v>
      </c>
      <c r="AA106" s="86">
        <f>IFERROR(VLOOKUP(AA175,DAY!$A$2:$E$3000,2,0),0)</f>
        <v>6</v>
      </c>
      <c r="AB106" s="86">
        <f>IFERROR(VLOOKUP(AB175,DAY!$A$2:$E$3000,2,0),0)</f>
        <v>6</v>
      </c>
      <c r="AC106" s="86">
        <f>IFERROR(VLOOKUP(AC175,DAY!$A$2:$E$3000,2,0),0)</f>
        <v>6</v>
      </c>
      <c r="AD106" s="86">
        <f>IFERROR(VLOOKUP(AD175,DAY!$A$2:$E$3000,2,0),0)</f>
        <v>6</v>
      </c>
      <c r="AE106" s="477" t="s">
        <v>11</v>
      </c>
      <c r="AF106" s="479" t="s">
        <v>12</v>
      </c>
      <c r="AG106" s="352" t="s">
        <v>84</v>
      </c>
      <c r="AH106" s="481" t="s">
        <v>11</v>
      </c>
      <c r="AI106" s="482" t="s">
        <v>13</v>
      </c>
      <c r="AJ106" s="352" t="s">
        <v>84</v>
      </c>
      <c r="AK106" s="40"/>
      <c r="AM106" s="33"/>
      <c r="AN106" s="33"/>
      <c r="AQ106" s="45">
        <f>IFERROR(VLOOKUP(AQ180,DAY!$A$2:$E$744,7,0),0)</f>
        <v>0</v>
      </c>
    </row>
    <row r="107" spans="1:43" ht="27.75" customHeight="1" x14ac:dyDescent="0.4">
      <c r="A107" s="334"/>
      <c r="B107" s="35" t="s">
        <v>1</v>
      </c>
      <c r="C107" s="87">
        <f>IFERROR(VLOOKUP(C175,DAY!$A$2:$E$3000,3,0),0)</f>
        <v>26</v>
      </c>
      <c r="D107" s="87">
        <f>IFERROR(VLOOKUP(D175,DAY!$A$2:$E$3000,3,0),0)</f>
        <v>27</v>
      </c>
      <c r="E107" s="87">
        <f>IFERROR(VLOOKUP(E175,DAY!$A$2:$E$3000,3,0),0)</f>
        <v>28</v>
      </c>
      <c r="F107" s="87">
        <f>IFERROR(VLOOKUP(F175,DAY!$A$2:$E$3000,3,0),0)</f>
        <v>29</v>
      </c>
      <c r="G107" s="87">
        <f>IFERROR(VLOOKUP(G175,DAY!$A$2:$E$3000,3,0),0)</f>
        <v>30</v>
      </c>
      <c r="H107" s="87">
        <f>IFERROR(VLOOKUP(H175,DAY!$A$2:$E$3000,3,0),0)</f>
        <v>31</v>
      </c>
      <c r="I107" s="87">
        <f>IFERROR(VLOOKUP(I175,DAY!$A$2:$E$3000,3,0),0)</f>
        <v>1</v>
      </c>
      <c r="J107" s="87">
        <f>IFERROR(VLOOKUP(J175,DAY!$A$2:$E$3000,3,0),0)</f>
        <v>2</v>
      </c>
      <c r="K107" s="87">
        <f>IFERROR(VLOOKUP(K175,DAY!$A$2:$E$3000,3,0),0)</f>
        <v>3</v>
      </c>
      <c r="L107" s="87">
        <f>IFERROR(VLOOKUP(L175,DAY!$A$2:$E$3000,3,0),0)</f>
        <v>4</v>
      </c>
      <c r="M107" s="87">
        <f>IFERROR(VLOOKUP(M175,DAY!$A$2:$E$3000,3,0),0)</f>
        <v>5</v>
      </c>
      <c r="N107" s="87">
        <f>IFERROR(VLOOKUP(N175,DAY!$A$2:$E$3000,3,0),0)</f>
        <v>6</v>
      </c>
      <c r="O107" s="87">
        <f>IFERROR(VLOOKUP(O175,DAY!$A$2:$E$3000,3,0),0)</f>
        <v>7</v>
      </c>
      <c r="P107" s="87">
        <f>IFERROR(VLOOKUP(P175,DAY!$A$2:$E$3000,3,0),0)</f>
        <v>8</v>
      </c>
      <c r="Q107" s="87">
        <f>IFERROR(VLOOKUP(Q175,DAY!$A$2:$E$3000,3,0),0)</f>
        <v>9</v>
      </c>
      <c r="R107" s="87">
        <f>IFERROR(VLOOKUP(R175,DAY!$A$2:$E$3000,3,0),0)</f>
        <v>10</v>
      </c>
      <c r="S107" s="87">
        <f>IFERROR(VLOOKUP(S175,DAY!$A$2:$E$3000,3,0),0)</f>
        <v>11</v>
      </c>
      <c r="T107" s="87">
        <f>IFERROR(VLOOKUP(T175,DAY!$A$2:$E$3000,3,0),0)</f>
        <v>12</v>
      </c>
      <c r="U107" s="87">
        <f>IFERROR(VLOOKUP(U175,DAY!$A$2:$E$3000,3,0),0)</f>
        <v>13</v>
      </c>
      <c r="V107" s="87">
        <f>IFERROR(VLOOKUP(V175,DAY!$A$2:$E$3000,3,0),0)</f>
        <v>14</v>
      </c>
      <c r="W107" s="87">
        <f>IFERROR(VLOOKUP(W175,DAY!$A$2:$E$3000,3,0),0)</f>
        <v>15</v>
      </c>
      <c r="X107" s="87">
        <f>IFERROR(VLOOKUP(X175,DAY!$A$2:$E$3000,3,0),0)</f>
        <v>16</v>
      </c>
      <c r="Y107" s="87">
        <f>IFERROR(VLOOKUP(Y175,DAY!$A$2:$E$3000,3,0),0)</f>
        <v>17</v>
      </c>
      <c r="Z107" s="87">
        <f>IFERROR(VLOOKUP(Z175,DAY!$A$2:$E$3000,3,0),0)</f>
        <v>18</v>
      </c>
      <c r="AA107" s="87">
        <f>IFERROR(VLOOKUP(AA175,DAY!$A$2:$E$3000,3,0),0)</f>
        <v>19</v>
      </c>
      <c r="AB107" s="87">
        <f>IFERROR(VLOOKUP(AB175,DAY!$A$2:$E$3000,3,0),0)</f>
        <v>20</v>
      </c>
      <c r="AC107" s="87">
        <f>IFERROR(VLOOKUP(AC175,DAY!$A$2:$E$3000,3,0),0)</f>
        <v>21</v>
      </c>
      <c r="AD107" s="88">
        <f>IFERROR(VLOOKUP(AD175,DAY!$A$2:$E$3000,3,0),0)</f>
        <v>22</v>
      </c>
      <c r="AE107" s="478"/>
      <c r="AF107" s="480"/>
      <c r="AG107" s="352"/>
      <c r="AH107" s="478"/>
      <c r="AI107" s="480"/>
      <c r="AJ107" s="352"/>
      <c r="AM107" s="33"/>
      <c r="AN107" s="33"/>
      <c r="AQ107" s="118">
        <f>IFERROR(VLOOKUP(AQ186,DAY!$A$2:$E$744,2,0),0)</f>
        <v>0</v>
      </c>
    </row>
    <row r="108" spans="1:43" ht="27.75" customHeight="1" x14ac:dyDescent="0.4">
      <c r="A108" s="334"/>
      <c r="B108" s="38" t="s">
        <v>2</v>
      </c>
      <c r="C108" s="89" t="str">
        <f>IFERROR(VLOOKUP(C175,DAY!$A$2:$E$3000,4,0),0)</f>
        <v>月</v>
      </c>
      <c r="D108" s="89" t="str">
        <f>IFERROR(VLOOKUP(D175,DAY!$A$2:$E$3000,4,0),0)</f>
        <v>火</v>
      </c>
      <c r="E108" s="89" t="str">
        <f>IFERROR(VLOOKUP(E175,DAY!$A$2:$E$3000,4,0),0)</f>
        <v>水</v>
      </c>
      <c r="F108" s="89" t="str">
        <f>IFERROR(VLOOKUP(F175,DAY!$A$2:$E$3000,4,0),0)</f>
        <v>木</v>
      </c>
      <c r="G108" s="89" t="str">
        <f>IFERROR(VLOOKUP(G175,DAY!$A$2:$E$3000,4,0),0)</f>
        <v>金</v>
      </c>
      <c r="H108" s="89" t="str">
        <f>IFERROR(VLOOKUP(H175,DAY!$A$2:$E$3000,4,0),0)</f>
        <v>土</v>
      </c>
      <c r="I108" s="89" t="str">
        <f>IFERROR(VLOOKUP(I175,DAY!$A$2:$E$3000,4,0),0)</f>
        <v>日</v>
      </c>
      <c r="J108" s="89" t="str">
        <f>IFERROR(VLOOKUP(J175,DAY!$A$2:$E$3000,4,0),0)</f>
        <v>月</v>
      </c>
      <c r="K108" s="89" t="str">
        <f>IFERROR(VLOOKUP(K175,DAY!$A$2:$E$3000,4,0),0)</f>
        <v>火</v>
      </c>
      <c r="L108" s="89" t="str">
        <f>IFERROR(VLOOKUP(L175,DAY!$A$2:$E$3000,4,0),0)</f>
        <v>水</v>
      </c>
      <c r="M108" s="89" t="str">
        <f>IFERROR(VLOOKUP(M175,DAY!$A$2:$E$3000,4,0),0)</f>
        <v>木</v>
      </c>
      <c r="N108" s="89" t="str">
        <f>IFERROR(VLOOKUP(N175,DAY!$A$2:$E$3000,4,0),0)</f>
        <v>金</v>
      </c>
      <c r="O108" s="89" t="str">
        <f>IFERROR(VLOOKUP(O175,DAY!$A$2:$E$3000,4,0),0)</f>
        <v>土</v>
      </c>
      <c r="P108" s="89" t="str">
        <f>IFERROR(VLOOKUP(P175,DAY!$A$2:$E$3000,4,0),0)</f>
        <v>日</v>
      </c>
      <c r="Q108" s="89" t="str">
        <f>IFERROR(VLOOKUP(Q175,DAY!$A$2:$E$3000,4,0),0)</f>
        <v>月</v>
      </c>
      <c r="R108" s="89" t="str">
        <f>IFERROR(VLOOKUP(R175,DAY!$A$2:$E$3000,4,0),0)</f>
        <v>火</v>
      </c>
      <c r="S108" s="89" t="str">
        <f>IFERROR(VLOOKUP(S175,DAY!$A$2:$E$3000,4,0),0)</f>
        <v>水</v>
      </c>
      <c r="T108" s="89" t="str">
        <f>IFERROR(VLOOKUP(T175,DAY!$A$2:$E$3000,4,0),0)</f>
        <v>木</v>
      </c>
      <c r="U108" s="89" t="str">
        <f>IFERROR(VLOOKUP(U175,DAY!$A$2:$E$3000,4,0),0)</f>
        <v>金</v>
      </c>
      <c r="V108" s="89" t="str">
        <f>IFERROR(VLOOKUP(V175,DAY!$A$2:$E$3000,4,0),0)</f>
        <v>土</v>
      </c>
      <c r="W108" s="89" t="str">
        <f>IFERROR(VLOOKUP(W175,DAY!$A$2:$E$3000,4,0),0)</f>
        <v>日</v>
      </c>
      <c r="X108" s="89" t="str">
        <f>IFERROR(VLOOKUP(X175,DAY!$A$2:$E$3000,4,0),0)</f>
        <v>月</v>
      </c>
      <c r="Y108" s="89" t="str">
        <f>IFERROR(VLOOKUP(Y175,DAY!$A$2:$E$3000,4,0),0)</f>
        <v>火</v>
      </c>
      <c r="Z108" s="89" t="str">
        <f>IFERROR(VLOOKUP(Z175,DAY!$A$2:$E$3000,4,0),0)</f>
        <v>水</v>
      </c>
      <c r="AA108" s="89" t="str">
        <f>IFERROR(VLOOKUP(AA175,DAY!$A$2:$E$3000,4,0),0)</f>
        <v>木</v>
      </c>
      <c r="AB108" s="89" t="str">
        <f>IFERROR(VLOOKUP(AB175,DAY!$A$2:$E$3000,4,0),0)</f>
        <v>金</v>
      </c>
      <c r="AC108" s="89" t="str">
        <f>IFERROR(VLOOKUP(AC175,DAY!$A$2:$E$3000,4,0),0)</f>
        <v>土</v>
      </c>
      <c r="AD108" s="89" t="str">
        <f>IFERROR(VLOOKUP(AD175,DAY!$A$2:$E$3000,4,0),0)</f>
        <v>日</v>
      </c>
      <c r="AE108" s="478"/>
      <c r="AF108" s="480"/>
      <c r="AG108" s="352"/>
      <c r="AH108" s="478"/>
      <c r="AI108" s="480"/>
      <c r="AJ108" s="352"/>
      <c r="AM108" s="33"/>
      <c r="AN108" s="33"/>
      <c r="AQ108" s="37">
        <f>IFERROR(VLOOKUP(AQ186,DAY!$A$2:$E$744,3,0),0)</f>
        <v>0</v>
      </c>
    </row>
    <row r="109" spans="1:43" ht="89.25" customHeight="1" x14ac:dyDescent="0.4">
      <c r="A109" s="334"/>
      <c r="B109" s="39" t="s">
        <v>3</v>
      </c>
      <c r="C109" s="90" t="str">
        <f>IFERROR(VLOOKUP(C175,DAY!$A$2:$E$3000,5,0),0)</f>
        <v/>
      </c>
      <c r="D109" s="90" t="str">
        <f>IFERROR(VLOOKUP(D175,DAY!$A$2:$E$3000,5,0),0)</f>
        <v/>
      </c>
      <c r="E109" s="90" t="str">
        <f>IFERROR(VLOOKUP(E175,DAY!$A$2:$E$3000,5,0),0)</f>
        <v/>
      </c>
      <c r="F109" s="90" t="str">
        <f>IFERROR(VLOOKUP(F175,DAY!$A$2:$E$3000,5,0),0)</f>
        <v/>
      </c>
      <c r="G109" s="90" t="str">
        <f>IFERROR(VLOOKUP(G175,DAY!$A$2:$E$3000,5,0),0)</f>
        <v/>
      </c>
      <c r="H109" s="90" t="str">
        <f>IFERROR(VLOOKUP(H175,DAY!$A$2:$E$3000,5,0),0)</f>
        <v/>
      </c>
      <c r="I109" s="90" t="str">
        <f>IFERROR(VLOOKUP(I175,DAY!$A$2:$E$3000,5,0),0)</f>
        <v/>
      </c>
      <c r="J109" s="90" t="str">
        <f>IFERROR(VLOOKUP(J175,DAY!$A$2:$E$3000,5,0),0)</f>
        <v/>
      </c>
      <c r="K109" s="90" t="str">
        <f>IFERROR(VLOOKUP(K175,DAY!$A$2:$E$3000,5,0),0)</f>
        <v/>
      </c>
      <c r="L109" s="90" t="str">
        <f>IFERROR(VLOOKUP(L175,DAY!$A$2:$E$3000,5,0),0)</f>
        <v/>
      </c>
      <c r="M109" s="90" t="str">
        <f>IFERROR(VLOOKUP(M175,DAY!$A$2:$E$3000,5,0),0)</f>
        <v/>
      </c>
      <c r="N109" s="90" t="str">
        <f>IFERROR(VLOOKUP(N175,DAY!$A$2:$E$3000,5,0),0)</f>
        <v/>
      </c>
      <c r="O109" s="90" t="str">
        <f>IFERROR(VLOOKUP(O175,DAY!$A$2:$E$3000,5,0),0)</f>
        <v/>
      </c>
      <c r="P109" s="90" t="str">
        <f>IFERROR(VLOOKUP(P175,DAY!$A$2:$E$3000,5,0),0)</f>
        <v/>
      </c>
      <c r="Q109" s="90" t="str">
        <f>IFERROR(VLOOKUP(Q175,DAY!$A$2:$E$3000,5,0),0)</f>
        <v/>
      </c>
      <c r="R109" s="90" t="str">
        <f>IFERROR(VLOOKUP(R175,DAY!$A$2:$E$3000,5,0),0)</f>
        <v/>
      </c>
      <c r="S109" s="90" t="str">
        <f>IFERROR(VLOOKUP(S175,DAY!$A$2:$E$3000,5,0),0)</f>
        <v/>
      </c>
      <c r="T109" s="90" t="str">
        <f>IFERROR(VLOOKUP(T175,DAY!$A$2:$E$3000,5,0),0)</f>
        <v/>
      </c>
      <c r="U109" s="90" t="str">
        <f>IFERROR(VLOOKUP(U175,DAY!$A$2:$E$3000,5,0),0)</f>
        <v/>
      </c>
      <c r="V109" s="90" t="str">
        <f>IFERROR(VLOOKUP(V175,DAY!$A$2:$E$3000,5,0),0)</f>
        <v/>
      </c>
      <c r="W109" s="90" t="str">
        <f>IFERROR(VLOOKUP(W175,DAY!$A$2:$E$3000,5,0),0)</f>
        <v/>
      </c>
      <c r="X109" s="90" t="str">
        <f>IFERROR(VLOOKUP(X175,DAY!$A$2:$E$3000,5,0),0)</f>
        <v/>
      </c>
      <c r="Y109" s="90" t="str">
        <f>IFERROR(VLOOKUP(Y175,DAY!$A$2:$E$3000,5,0),0)</f>
        <v/>
      </c>
      <c r="Z109" s="90" t="str">
        <f>IFERROR(VLOOKUP(Z175,DAY!$A$2:$E$3000,5,0),0)</f>
        <v/>
      </c>
      <c r="AA109" s="90" t="str">
        <f>IFERROR(VLOOKUP(AA175,DAY!$A$2:$E$3000,5,0),0)</f>
        <v/>
      </c>
      <c r="AB109" s="90" t="str">
        <f>IFERROR(VLOOKUP(AB175,DAY!$A$2:$E$3000,5,0),0)</f>
        <v/>
      </c>
      <c r="AC109" s="90" t="str">
        <f>IFERROR(VLOOKUP(AC175,DAY!$A$2:$E$3000,5,0),0)</f>
        <v/>
      </c>
      <c r="AD109" s="90" t="str">
        <f>IFERROR(VLOOKUP(AD175,DAY!$A$2:$E$3000,5,0),0)</f>
        <v/>
      </c>
      <c r="AE109" s="478"/>
      <c r="AF109" s="480"/>
      <c r="AG109" s="353"/>
      <c r="AH109" s="478"/>
      <c r="AI109" s="480"/>
      <c r="AJ109" s="353"/>
      <c r="AM109" s="41"/>
      <c r="AN109" s="41"/>
      <c r="AQ109" s="37">
        <f>IFERROR(VLOOKUP(AQ186,DAY!$A$2:$E$744,4,0),0)</f>
        <v>0</v>
      </c>
    </row>
    <row r="110" spans="1:43" ht="27.75" customHeight="1" x14ac:dyDescent="0.4">
      <c r="A110" s="334"/>
      <c r="B110" s="120" t="s">
        <v>4</v>
      </c>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22">
        <f>IF(COUNT(C110:AD110)=0,+(COUNTIF(C110:AD110,"作業"))+(COUNTIF(C110:AD110,"休日")),"")</f>
        <v>0</v>
      </c>
      <c r="AF110" s="123">
        <f>IF(+COUNT(C110:AD110)=0,(COUNTIF(C110:AD110,"休日")),"")</f>
        <v>0</v>
      </c>
      <c r="AG110" s="473">
        <f>IFERROR(IF(COUNTA(C110:AD110)=0,0,IF(COUNTA(C110:AD110)&lt;28,$F$150,IF(AM111&gt;0.284,$F$148,$F$149))),0)</f>
        <v>0</v>
      </c>
      <c r="AH110" s="122">
        <f>IF(COUNT(C111:AD111)=0,+(COUNTIF(C111:AD111,"作業"))+(COUNTIF(C111:AD111,"休日")),"")</f>
        <v>0</v>
      </c>
      <c r="AI110" s="123">
        <f>IF(COUNT(C111:AD111)=0,(COUNTIF(C111:AD111,"休日")),"")</f>
        <v>0</v>
      </c>
      <c r="AJ110" s="473">
        <f>IFERROR(IF(COUNTA(C111:AD111)=0,0,IF(COUNTA(C111:AD111)&lt;28,$F$150,IF(AN111&gt;0.284,$F$146,$F$147))),0)</f>
        <v>0</v>
      </c>
      <c r="AL110" s="40"/>
      <c r="AM110" s="33"/>
      <c r="AN110" s="33"/>
      <c r="AQ110" s="39">
        <f>IFERROR(VLOOKUP(AQ186,DAY!$A$2:$E$744,5,0),0)</f>
        <v>0</v>
      </c>
    </row>
    <row r="111" spans="1:43" ht="27.75" customHeight="1" thickBot="1" x14ac:dyDescent="0.45">
      <c r="A111" s="363"/>
      <c r="B111" s="121" t="s">
        <v>5</v>
      </c>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475">
        <f>IFERROR(AM111,0)</f>
        <v>0</v>
      </c>
      <c r="AF111" s="476"/>
      <c r="AG111" s="474"/>
      <c r="AH111" s="475">
        <f>IFERROR(AN111,0)</f>
        <v>0</v>
      </c>
      <c r="AI111" s="476"/>
      <c r="AJ111" s="474"/>
      <c r="AM111" s="46" t="e">
        <f>ROUND(AF110/AE110,3)</f>
        <v>#DIV/0!</v>
      </c>
      <c r="AN111" s="47" t="e">
        <f>ROUND(AI110/AH110,3)</f>
        <v>#DIV/0!</v>
      </c>
      <c r="AQ111" s="43">
        <f>IFERROR(VLOOKUP(AQ186,DAY!$A$2:$E$744,6,0),0)</f>
        <v>0</v>
      </c>
    </row>
    <row r="112" spans="1:43" ht="27.75" customHeight="1" thickBot="1" x14ac:dyDescent="0.45">
      <c r="A112" s="337" t="s">
        <v>78</v>
      </c>
      <c r="B112" s="32" t="s">
        <v>0</v>
      </c>
      <c r="C112" s="86">
        <f>IFERROR(VLOOKUP(C176,DAY!$A$2:$E$3000,2,0),0)</f>
        <v>6</v>
      </c>
      <c r="D112" s="86">
        <f>IFERROR(VLOOKUP(D176,DAY!$A$2:$E$3000,2,0),0)</f>
        <v>6</v>
      </c>
      <c r="E112" s="86">
        <f>IFERROR(VLOOKUP(E176,DAY!$A$2:$E$3000,2,0),0)</f>
        <v>6</v>
      </c>
      <c r="F112" s="86">
        <f>IFERROR(VLOOKUP(F176,DAY!$A$2:$E$3000,2,0),0)</f>
        <v>6</v>
      </c>
      <c r="G112" s="86">
        <f>IFERROR(VLOOKUP(G176,DAY!$A$2:$E$3000,2,0),0)</f>
        <v>6</v>
      </c>
      <c r="H112" s="86">
        <f>IFERROR(VLOOKUP(H176,DAY!$A$2:$E$3000,2,0),0)</f>
        <v>6</v>
      </c>
      <c r="I112" s="86">
        <f>IFERROR(VLOOKUP(I176,DAY!$A$2:$E$3000,2,0),0)</f>
        <v>6</v>
      </c>
      <c r="J112" s="86">
        <f>IFERROR(VLOOKUP(J176,DAY!$A$2:$E$3000,2,0),0)</f>
        <v>6</v>
      </c>
      <c r="K112" s="86">
        <f>IFERROR(VLOOKUP(K176,DAY!$A$2:$E$3000,2,0),0)</f>
        <v>7</v>
      </c>
      <c r="L112" s="86">
        <f>IFERROR(VLOOKUP(L176,DAY!$A$2:$E$3000,2,0),0)</f>
        <v>7</v>
      </c>
      <c r="M112" s="86">
        <f>IFERROR(VLOOKUP(M176,DAY!$A$2:$E$3000,2,0),0)</f>
        <v>7</v>
      </c>
      <c r="N112" s="86">
        <f>IFERROR(VLOOKUP(N176,DAY!$A$2:$E$3000,2,0),0)</f>
        <v>7</v>
      </c>
      <c r="O112" s="86">
        <f>IFERROR(VLOOKUP(O176,DAY!$A$2:$E$3000,2,0),0)</f>
        <v>7</v>
      </c>
      <c r="P112" s="86">
        <f>IFERROR(VLOOKUP(P176,DAY!$A$2:$E$3000,2,0),0)</f>
        <v>7</v>
      </c>
      <c r="Q112" s="86">
        <f>IFERROR(VLOOKUP(Q176,DAY!$A$2:$E$3000,2,0),0)</f>
        <v>7</v>
      </c>
      <c r="R112" s="86">
        <f>IFERROR(VLOOKUP(R176,DAY!$A$2:$E$3000,2,0),0)</f>
        <v>7</v>
      </c>
      <c r="S112" s="86">
        <f>IFERROR(VLOOKUP(S176,DAY!$A$2:$E$3000,2,0),0)</f>
        <v>7</v>
      </c>
      <c r="T112" s="86">
        <f>IFERROR(VLOOKUP(T176,DAY!$A$2:$E$3000,2,0),0)</f>
        <v>7</v>
      </c>
      <c r="U112" s="86">
        <f>IFERROR(VLOOKUP(U176,DAY!$A$2:$E$3000,2,0),0)</f>
        <v>7</v>
      </c>
      <c r="V112" s="86">
        <f>IFERROR(VLOOKUP(V176,DAY!$A$2:$E$3000,2,0),0)</f>
        <v>7</v>
      </c>
      <c r="W112" s="86">
        <f>IFERROR(VLOOKUP(W176,DAY!$A$2:$E$3000,2,0),0)</f>
        <v>7</v>
      </c>
      <c r="X112" s="86">
        <f>IFERROR(VLOOKUP(X176,DAY!$A$2:$E$3000,2,0),0)</f>
        <v>7</v>
      </c>
      <c r="Y112" s="86">
        <f>IFERROR(VLOOKUP(Y176,DAY!$A$2:$E$3000,2,0),0)</f>
        <v>7</v>
      </c>
      <c r="Z112" s="86">
        <f>IFERROR(VLOOKUP(Z176,DAY!$A$2:$E$3000,2,0),0)</f>
        <v>7</v>
      </c>
      <c r="AA112" s="86">
        <f>IFERROR(VLOOKUP(AA176,DAY!$A$2:$E$3000,2,0),0)</f>
        <v>7</v>
      </c>
      <c r="AB112" s="86">
        <f>IFERROR(VLOOKUP(AB176,DAY!$A$2:$E$3000,2,0),0)</f>
        <v>7</v>
      </c>
      <c r="AC112" s="86">
        <f>IFERROR(VLOOKUP(AC176,DAY!$A$2:$E$3000,2,0),0)</f>
        <v>7</v>
      </c>
      <c r="AD112" s="86">
        <f>IFERROR(VLOOKUP(AD176,DAY!$A$2:$E$3000,2,0),0)</f>
        <v>7</v>
      </c>
      <c r="AE112" s="477" t="s">
        <v>11</v>
      </c>
      <c r="AF112" s="479" t="s">
        <v>12</v>
      </c>
      <c r="AG112" s="352" t="s">
        <v>84</v>
      </c>
      <c r="AH112" s="481" t="s">
        <v>11</v>
      </c>
      <c r="AI112" s="482" t="s">
        <v>13</v>
      </c>
      <c r="AJ112" s="352" t="s">
        <v>84</v>
      </c>
      <c r="AK112" s="40"/>
      <c r="AM112" s="33"/>
      <c r="AN112" s="33"/>
      <c r="AQ112" s="45">
        <f>IFERROR(VLOOKUP(AQ186,DAY!$A$2:$E$744,7,0),0)</f>
        <v>0</v>
      </c>
    </row>
    <row r="113" spans="1:43" ht="27.75" customHeight="1" x14ac:dyDescent="0.4">
      <c r="A113" s="334"/>
      <c r="B113" s="35" t="s">
        <v>1</v>
      </c>
      <c r="C113" s="87">
        <f>IFERROR(VLOOKUP(C176,DAY!$A$2:$E$3000,3,0),0)</f>
        <v>23</v>
      </c>
      <c r="D113" s="87">
        <f>IFERROR(VLOOKUP(D176,DAY!$A$2:$E$3000,3,0),0)</f>
        <v>24</v>
      </c>
      <c r="E113" s="87">
        <f>IFERROR(VLOOKUP(E176,DAY!$A$2:$E$3000,3,0),0)</f>
        <v>25</v>
      </c>
      <c r="F113" s="87">
        <f>IFERROR(VLOOKUP(F176,DAY!$A$2:$E$3000,3,0),0)</f>
        <v>26</v>
      </c>
      <c r="G113" s="87">
        <f>IFERROR(VLOOKUP(G176,DAY!$A$2:$E$3000,3,0),0)</f>
        <v>27</v>
      </c>
      <c r="H113" s="87">
        <f>IFERROR(VLOOKUP(H176,DAY!$A$2:$E$3000,3,0),0)</f>
        <v>28</v>
      </c>
      <c r="I113" s="87">
        <f>IFERROR(VLOOKUP(I176,DAY!$A$2:$E$3000,3,0),0)</f>
        <v>29</v>
      </c>
      <c r="J113" s="87">
        <f>IFERROR(VLOOKUP(J176,DAY!$A$2:$E$3000,3,0),0)</f>
        <v>30</v>
      </c>
      <c r="K113" s="87">
        <f>IFERROR(VLOOKUP(K176,DAY!$A$2:$E$3000,3,0),0)</f>
        <v>1</v>
      </c>
      <c r="L113" s="87">
        <f>IFERROR(VLOOKUP(L176,DAY!$A$2:$E$3000,3,0),0)</f>
        <v>2</v>
      </c>
      <c r="M113" s="87">
        <f>IFERROR(VLOOKUP(M176,DAY!$A$2:$E$3000,3,0),0)</f>
        <v>3</v>
      </c>
      <c r="N113" s="87">
        <f>IFERROR(VLOOKUP(N176,DAY!$A$2:$E$3000,3,0),0)</f>
        <v>4</v>
      </c>
      <c r="O113" s="87">
        <f>IFERROR(VLOOKUP(O176,DAY!$A$2:$E$3000,3,0),0)</f>
        <v>5</v>
      </c>
      <c r="P113" s="87">
        <f>IFERROR(VLOOKUP(P176,DAY!$A$2:$E$3000,3,0),0)</f>
        <v>6</v>
      </c>
      <c r="Q113" s="87">
        <f>IFERROR(VLOOKUP(Q176,DAY!$A$2:$E$3000,3,0),0)</f>
        <v>7</v>
      </c>
      <c r="R113" s="87">
        <f>IFERROR(VLOOKUP(R176,DAY!$A$2:$E$3000,3,0),0)</f>
        <v>8</v>
      </c>
      <c r="S113" s="87">
        <f>IFERROR(VLOOKUP(S176,DAY!$A$2:$E$3000,3,0),0)</f>
        <v>9</v>
      </c>
      <c r="T113" s="87">
        <f>IFERROR(VLOOKUP(T176,DAY!$A$2:$E$3000,3,0),0)</f>
        <v>10</v>
      </c>
      <c r="U113" s="87">
        <f>IFERROR(VLOOKUP(U176,DAY!$A$2:$E$3000,3,0),0)</f>
        <v>11</v>
      </c>
      <c r="V113" s="87">
        <f>IFERROR(VLOOKUP(V176,DAY!$A$2:$E$3000,3,0),0)</f>
        <v>12</v>
      </c>
      <c r="W113" s="87">
        <f>IFERROR(VLOOKUP(W176,DAY!$A$2:$E$3000,3,0),0)</f>
        <v>13</v>
      </c>
      <c r="X113" s="87">
        <f>IFERROR(VLOOKUP(X176,DAY!$A$2:$E$3000,3,0),0)</f>
        <v>14</v>
      </c>
      <c r="Y113" s="87">
        <f>IFERROR(VLOOKUP(Y176,DAY!$A$2:$E$3000,3,0),0)</f>
        <v>15</v>
      </c>
      <c r="Z113" s="87">
        <f>IFERROR(VLOOKUP(Z176,DAY!$A$2:$E$3000,3,0),0)</f>
        <v>16</v>
      </c>
      <c r="AA113" s="87">
        <f>IFERROR(VLOOKUP(AA176,DAY!$A$2:$E$3000,3,0),0)</f>
        <v>17</v>
      </c>
      <c r="AB113" s="87">
        <f>IFERROR(VLOOKUP(AB176,DAY!$A$2:$E$3000,3,0),0)</f>
        <v>18</v>
      </c>
      <c r="AC113" s="87">
        <f>IFERROR(VLOOKUP(AC176,DAY!$A$2:$E$3000,3,0),0)</f>
        <v>19</v>
      </c>
      <c r="AD113" s="88">
        <f>IFERROR(VLOOKUP(AD176,DAY!$A$2:$E$3000,3,0),0)</f>
        <v>20</v>
      </c>
      <c r="AE113" s="478"/>
      <c r="AF113" s="480"/>
      <c r="AG113" s="352"/>
      <c r="AH113" s="478"/>
      <c r="AI113" s="480"/>
      <c r="AJ113" s="352"/>
      <c r="AM113" s="33"/>
      <c r="AN113" s="33"/>
      <c r="AQ113" s="118">
        <f>IFERROR(VLOOKUP(AQ192,DAY!$A$2:$E$744,2,0),0)</f>
        <v>0</v>
      </c>
    </row>
    <row r="114" spans="1:43" ht="27.75" customHeight="1" x14ac:dyDescent="0.4">
      <c r="A114" s="334"/>
      <c r="B114" s="38" t="s">
        <v>2</v>
      </c>
      <c r="C114" s="89" t="str">
        <f>IFERROR(VLOOKUP(C176,DAY!$A$2:$E$3000,4,0),0)</f>
        <v>月</v>
      </c>
      <c r="D114" s="89" t="str">
        <f>IFERROR(VLOOKUP(D176,DAY!$A$2:$E$3000,4,0),0)</f>
        <v>火</v>
      </c>
      <c r="E114" s="89" t="str">
        <f>IFERROR(VLOOKUP(E176,DAY!$A$2:$E$3000,4,0),0)</f>
        <v>水</v>
      </c>
      <c r="F114" s="89" t="str">
        <f>IFERROR(VLOOKUP(F176,DAY!$A$2:$E$3000,4,0),0)</f>
        <v>木</v>
      </c>
      <c r="G114" s="89" t="str">
        <f>IFERROR(VLOOKUP(G176,DAY!$A$2:$E$3000,4,0),0)</f>
        <v>金</v>
      </c>
      <c r="H114" s="89" t="str">
        <f>IFERROR(VLOOKUP(H176,DAY!$A$2:$E$3000,4,0),0)</f>
        <v>土</v>
      </c>
      <c r="I114" s="89" t="str">
        <f>IFERROR(VLOOKUP(I176,DAY!$A$2:$E$3000,4,0),0)</f>
        <v>日</v>
      </c>
      <c r="J114" s="89" t="str">
        <f>IFERROR(VLOOKUP(J176,DAY!$A$2:$E$3000,4,0),0)</f>
        <v>月</v>
      </c>
      <c r="K114" s="89" t="str">
        <f>IFERROR(VLOOKUP(K176,DAY!$A$2:$E$3000,4,0),0)</f>
        <v>火</v>
      </c>
      <c r="L114" s="89" t="str">
        <f>IFERROR(VLOOKUP(L176,DAY!$A$2:$E$3000,4,0),0)</f>
        <v>水</v>
      </c>
      <c r="M114" s="89" t="str">
        <f>IFERROR(VLOOKUP(M176,DAY!$A$2:$E$3000,4,0),0)</f>
        <v>木</v>
      </c>
      <c r="N114" s="89" t="str">
        <f>IFERROR(VLOOKUP(N176,DAY!$A$2:$E$3000,4,0),0)</f>
        <v>金</v>
      </c>
      <c r="O114" s="89" t="str">
        <f>IFERROR(VLOOKUP(O176,DAY!$A$2:$E$3000,4,0),0)</f>
        <v>土</v>
      </c>
      <c r="P114" s="89" t="str">
        <f>IFERROR(VLOOKUP(P176,DAY!$A$2:$E$3000,4,0),0)</f>
        <v>日</v>
      </c>
      <c r="Q114" s="89" t="str">
        <f>IFERROR(VLOOKUP(Q176,DAY!$A$2:$E$3000,4,0),0)</f>
        <v>月</v>
      </c>
      <c r="R114" s="89" t="str">
        <f>IFERROR(VLOOKUP(R176,DAY!$A$2:$E$3000,4,0),0)</f>
        <v>火</v>
      </c>
      <c r="S114" s="89" t="str">
        <f>IFERROR(VLOOKUP(S176,DAY!$A$2:$E$3000,4,0),0)</f>
        <v>水</v>
      </c>
      <c r="T114" s="89" t="str">
        <f>IFERROR(VLOOKUP(T176,DAY!$A$2:$E$3000,4,0),0)</f>
        <v>木</v>
      </c>
      <c r="U114" s="89" t="str">
        <f>IFERROR(VLOOKUP(U176,DAY!$A$2:$E$3000,4,0),0)</f>
        <v>金</v>
      </c>
      <c r="V114" s="89" t="str">
        <f>IFERROR(VLOOKUP(V176,DAY!$A$2:$E$3000,4,0),0)</f>
        <v>土</v>
      </c>
      <c r="W114" s="89" t="str">
        <f>IFERROR(VLOOKUP(W176,DAY!$A$2:$E$3000,4,0),0)</f>
        <v>日</v>
      </c>
      <c r="X114" s="89" t="str">
        <f>IFERROR(VLOOKUP(X176,DAY!$A$2:$E$3000,4,0),0)</f>
        <v>月</v>
      </c>
      <c r="Y114" s="89" t="str">
        <f>IFERROR(VLOOKUP(Y176,DAY!$A$2:$E$3000,4,0),0)</f>
        <v>火</v>
      </c>
      <c r="Z114" s="89" t="str">
        <f>IFERROR(VLOOKUP(Z176,DAY!$A$2:$E$3000,4,0),0)</f>
        <v>水</v>
      </c>
      <c r="AA114" s="89" t="str">
        <f>IFERROR(VLOOKUP(AA176,DAY!$A$2:$E$3000,4,0),0)</f>
        <v>木</v>
      </c>
      <c r="AB114" s="89" t="str">
        <f>IFERROR(VLOOKUP(AB176,DAY!$A$2:$E$3000,4,0),0)</f>
        <v>金</v>
      </c>
      <c r="AC114" s="89" t="str">
        <f>IFERROR(VLOOKUP(AC176,DAY!$A$2:$E$3000,4,0),0)</f>
        <v>土</v>
      </c>
      <c r="AD114" s="89" t="str">
        <f>IFERROR(VLOOKUP(AD176,DAY!$A$2:$E$3000,4,0),0)</f>
        <v>日</v>
      </c>
      <c r="AE114" s="478"/>
      <c r="AF114" s="480"/>
      <c r="AG114" s="352"/>
      <c r="AH114" s="478"/>
      <c r="AI114" s="480"/>
      <c r="AJ114" s="352"/>
      <c r="AM114" s="33"/>
      <c r="AN114" s="33"/>
      <c r="AQ114" s="37">
        <f>IFERROR(VLOOKUP(AQ192,DAY!$A$2:$E$744,3,0),0)</f>
        <v>0</v>
      </c>
    </row>
    <row r="115" spans="1:43" ht="89.25" customHeight="1" x14ac:dyDescent="0.4">
      <c r="A115" s="334"/>
      <c r="B115" s="39" t="s">
        <v>3</v>
      </c>
      <c r="C115" s="90" t="str">
        <f>IFERROR(VLOOKUP(C176,DAY!$A$2:$E$3000,5,0),0)</f>
        <v/>
      </c>
      <c r="D115" s="90" t="str">
        <f>IFERROR(VLOOKUP(D176,DAY!$A$2:$E$3000,5,0),0)</f>
        <v/>
      </c>
      <c r="E115" s="90" t="str">
        <f>IFERROR(VLOOKUP(E176,DAY!$A$2:$E$3000,5,0),0)</f>
        <v/>
      </c>
      <c r="F115" s="90" t="str">
        <f>IFERROR(VLOOKUP(F176,DAY!$A$2:$E$3000,5,0),0)</f>
        <v/>
      </c>
      <c r="G115" s="90" t="str">
        <f>IFERROR(VLOOKUP(G176,DAY!$A$2:$E$3000,5,0),0)</f>
        <v/>
      </c>
      <c r="H115" s="90" t="str">
        <f>IFERROR(VLOOKUP(H176,DAY!$A$2:$E$3000,5,0),0)</f>
        <v/>
      </c>
      <c r="I115" s="90" t="str">
        <f>IFERROR(VLOOKUP(I176,DAY!$A$2:$E$3000,5,0),0)</f>
        <v/>
      </c>
      <c r="J115" s="90" t="str">
        <f>IFERROR(VLOOKUP(J176,DAY!$A$2:$E$3000,5,0),0)</f>
        <v/>
      </c>
      <c r="K115" s="90" t="str">
        <f>IFERROR(VLOOKUP(K176,DAY!$A$2:$E$3000,5,0),0)</f>
        <v/>
      </c>
      <c r="L115" s="90" t="str">
        <f>IFERROR(VLOOKUP(L176,DAY!$A$2:$E$3000,5,0),0)</f>
        <v/>
      </c>
      <c r="M115" s="90" t="str">
        <f>IFERROR(VLOOKUP(M176,DAY!$A$2:$E$3000,5,0),0)</f>
        <v/>
      </c>
      <c r="N115" s="90" t="str">
        <f>IFERROR(VLOOKUP(N176,DAY!$A$2:$E$3000,5,0),0)</f>
        <v/>
      </c>
      <c r="O115" s="90" t="str">
        <f>IFERROR(VLOOKUP(O176,DAY!$A$2:$E$3000,5,0),0)</f>
        <v/>
      </c>
      <c r="P115" s="90" t="str">
        <f>IFERROR(VLOOKUP(P176,DAY!$A$2:$E$3000,5,0),0)</f>
        <v/>
      </c>
      <c r="Q115" s="90" t="str">
        <f>IFERROR(VLOOKUP(Q176,DAY!$A$2:$E$3000,5,0),0)</f>
        <v/>
      </c>
      <c r="R115" s="90" t="str">
        <f>IFERROR(VLOOKUP(R176,DAY!$A$2:$E$3000,5,0),0)</f>
        <v/>
      </c>
      <c r="S115" s="90" t="str">
        <f>IFERROR(VLOOKUP(S176,DAY!$A$2:$E$3000,5,0),0)</f>
        <v/>
      </c>
      <c r="T115" s="90" t="str">
        <f>IFERROR(VLOOKUP(T176,DAY!$A$2:$E$3000,5,0),0)</f>
        <v/>
      </c>
      <c r="U115" s="90" t="str">
        <f>IFERROR(VLOOKUP(U176,DAY!$A$2:$E$3000,5,0),0)</f>
        <v/>
      </c>
      <c r="V115" s="90" t="str">
        <f>IFERROR(VLOOKUP(V176,DAY!$A$2:$E$3000,5,0),0)</f>
        <v/>
      </c>
      <c r="W115" s="90" t="str">
        <f>IFERROR(VLOOKUP(W176,DAY!$A$2:$E$3000,5,0),0)</f>
        <v/>
      </c>
      <c r="X115" s="90" t="str">
        <f>IFERROR(VLOOKUP(X176,DAY!$A$2:$E$3000,5,0),0)</f>
        <v/>
      </c>
      <c r="Y115" s="90" t="str">
        <f>IFERROR(VLOOKUP(Y176,DAY!$A$2:$E$3000,5,0),0)</f>
        <v/>
      </c>
      <c r="Z115" s="90" t="str">
        <f>IFERROR(VLOOKUP(Z176,DAY!$A$2:$E$3000,5,0),0)</f>
        <v/>
      </c>
      <c r="AA115" s="90" t="str">
        <f>IFERROR(VLOOKUP(AA176,DAY!$A$2:$E$3000,5,0),0)</f>
        <v/>
      </c>
      <c r="AB115" s="90" t="str">
        <f>IFERROR(VLOOKUP(AB176,DAY!$A$2:$E$3000,5,0),0)</f>
        <v/>
      </c>
      <c r="AC115" s="90" t="str">
        <f>IFERROR(VLOOKUP(AC176,DAY!$A$2:$E$3000,5,0),0)</f>
        <v/>
      </c>
      <c r="AD115" s="90" t="str">
        <f>IFERROR(VLOOKUP(AD176,DAY!$A$2:$E$3000,5,0),0)</f>
        <v/>
      </c>
      <c r="AE115" s="478"/>
      <c r="AF115" s="480"/>
      <c r="AG115" s="353"/>
      <c r="AH115" s="478"/>
      <c r="AI115" s="480"/>
      <c r="AJ115" s="353"/>
      <c r="AM115" s="41"/>
      <c r="AN115" s="41"/>
      <c r="AQ115" s="37">
        <f>IFERROR(VLOOKUP(AQ192,DAY!$A$2:$E$744,4,0),0)</f>
        <v>0</v>
      </c>
    </row>
    <row r="116" spans="1:43" ht="27.75" customHeight="1" x14ac:dyDescent="0.4">
      <c r="A116" s="334"/>
      <c r="B116" s="120" t="s">
        <v>4</v>
      </c>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22">
        <f>IF(COUNT(C116:AD116)=0,+(COUNTIF(C116:AD116,"作業"))+(COUNTIF(C116:AD116,"休日")),"")</f>
        <v>0</v>
      </c>
      <c r="AF116" s="123">
        <f>IF(+COUNT(C116:AD116)=0,(COUNTIF(C116:AD116,"休日")),"")</f>
        <v>0</v>
      </c>
      <c r="AG116" s="473">
        <f>IFERROR(IF(COUNTA(C116:AD116)=0,0,IF(COUNTA(C116:AD116)&lt;28,$F$150,IF(AM117&gt;0.284,$F$148,$F$149))),0)</f>
        <v>0</v>
      </c>
      <c r="AH116" s="122">
        <f>IF(COUNT(C117:AD117)=0,+(COUNTIF(C117:AD117,"作業"))+(COUNTIF(C117:AD117,"休日")),"")</f>
        <v>0</v>
      </c>
      <c r="AI116" s="123">
        <f>IF(COUNT(C117:AD117)=0,(COUNTIF(C117:AD117,"休日")),"")</f>
        <v>0</v>
      </c>
      <c r="AJ116" s="473">
        <f>IFERROR(IF(COUNTA(C117:AD117)=0,0,IF(COUNTA(C117:AD117)&lt;28,$F$150,IF(AN117&gt;0.284,$F$146,$F$147))),0)</f>
        <v>0</v>
      </c>
      <c r="AL116" s="40"/>
      <c r="AM116" s="33"/>
      <c r="AN116" s="33"/>
      <c r="AQ116" s="39">
        <f>IFERROR(VLOOKUP(AQ192,DAY!$A$2:$E$744,5,0),0)</f>
        <v>0</v>
      </c>
    </row>
    <row r="117" spans="1:43" ht="27.75" customHeight="1" thickBot="1" x14ac:dyDescent="0.45">
      <c r="A117" s="363"/>
      <c r="B117" s="121" t="s">
        <v>5</v>
      </c>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475">
        <f>IFERROR(AM117,0)</f>
        <v>0</v>
      </c>
      <c r="AF117" s="476"/>
      <c r="AG117" s="474"/>
      <c r="AH117" s="475">
        <f>IFERROR(AN117,0)</f>
        <v>0</v>
      </c>
      <c r="AI117" s="476"/>
      <c r="AJ117" s="474"/>
      <c r="AM117" s="46" t="e">
        <f>ROUND(AF116/AE116,3)</f>
        <v>#DIV/0!</v>
      </c>
      <c r="AN117" s="47" t="e">
        <f>ROUND(AI116/AH116,3)</f>
        <v>#DIV/0!</v>
      </c>
      <c r="AQ117" s="43">
        <f>IFERROR(VLOOKUP(AQ192,DAY!$A$2:$E$744,6,0),0)</f>
        <v>0</v>
      </c>
    </row>
    <row r="118" spans="1:43" ht="27.75" customHeight="1" thickBot="1" x14ac:dyDescent="0.45">
      <c r="A118" s="337" t="s">
        <v>79</v>
      </c>
      <c r="B118" s="32" t="s">
        <v>0</v>
      </c>
      <c r="C118" s="86">
        <f>IFERROR(VLOOKUP(C177,DAY!$A$2:$E$3000,2,0),0)</f>
        <v>7</v>
      </c>
      <c r="D118" s="86">
        <f>IFERROR(VLOOKUP(D177,DAY!$A$2:$E$3000,2,0),0)</f>
        <v>7</v>
      </c>
      <c r="E118" s="86">
        <f>IFERROR(VLOOKUP(E177,DAY!$A$2:$E$3000,2,0),0)</f>
        <v>7</v>
      </c>
      <c r="F118" s="86">
        <f>IFERROR(VLOOKUP(F177,DAY!$A$2:$E$3000,2,0),0)</f>
        <v>7</v>
      </c>
      <c r="G118" s="86">
        <f>IFERROR(VLOOKUP(G177,DAY!$A$2:$E$3000,2,0),0)</f>
        <v>7</v>
      </c>
      <c r="H118" s="86">
        <f>IFERROR(VLOOKUP(H177,DAY!$A$2:$E$3000,2,0),0)</f>
        <v>7</v>
      </c>
      <c r="I118" s="86">
        <f>IFERROR(VLOOKUP(I177,DAY!$A$2:$E$3000,2,0),0)</f>
        <v>7</v>
      </c>
      <c r="J118" s="86">
        <f>IFERROR(VLOOKUP(J177,DAY!$A$2:$E$3000,2,0),0)</f>
        <v>7</v>
      </c>
      <c r="K118" s="86">
        <f>IFERROR(VLOOKUP(K177,DAY!$A$2:$E$3000,2,0),0)</f>
        <v>7</v>
      </c>
      <c r="L118" s="86">
        <f>IFERROR(VLOOKUP(L177,DAY!$A$2:$E$3000,2,0),0)</f>
        <v>7</v>
      </c>
      <c r="M118" s="86">
        <f>IFERROR(VLOOKUP(M177,DAY!$A$2:$E$3000,2,0),0)</f>
        <v>7</v>
      </c>
      <c r="N118" s="86">
        <f>IFERROR(VLOOKUP(N177,DAY!$A$2:$E$3000,2,0),0)</f>
        <v>8</v>
      </c>
      <c r="O118" s="86">
        <f>IFERROR(VLOOKUP(O177,DAY!$A$2:$E$3000,2,0),0)</f>
        <v>8</v>
      </c>
      <c r="P118" s="86">
        <f>IFERROR(VLOOKUP(P177,DAY!$A$2:$E$3000,2,0),0)</f>
        <v>8</v>
      </c>
      <c r="Q118" s="86">
        <f>IFERROR(VLOOKUP(Q177,DAY!$A$2:$E$3000,2,0),0)</f>
        <v>8</v>
      </c>
      <c r="R118" s="86">
        <f>IFERROR(VLOOKUP(R177,DAY!$A$2:$E$3000,2,0),0)</f>
        <v>8</v>
      </c>
      <c r="S118" s="86">
        <f>IFERROR(VLOOKUP(S177,DAY!$A$2:$E$3000,2,0),0)</f>
        <v>8</v>
      </c>
      <c r="T118" s="86">
        <f>IFERROR(VLOOKUP(T177,DAY!$A$2:$E$3000,2,0),0)</f>
        <v>8</v>
      </c>
      <c r="U118" s="86">
        <f>IFERROR(VLOOKUP(U177,DAY!$A$2:$E$3000,2,0),0)</f>
        <v>8</v>
      </c>
      <c r="V118" s="86">
        <f>IFERROR(VLOOKUP(V177,DAY!$A$2:$E$3000,2,0),0)</f>
        <v>8</v>
      </c>
      <c r="W118" s="86">
        <f>IFERROR(VLOOKUP(W177,DAY!$A$2:$E$3000,2,0),0)</f>
        <v>8</v>
      </c>
      <c r="X118" s="86">
        <f>IFERROR(VLOOKUP(X177,DAY!$A$2:$E$3000,2,0),0)</f>
        <v>8</v>
      </c>
      <c r="Y118" s="86">
        <f>IFERROR(VLOOKUP(Y177,DAY!$A$2:$E$3000,2,0),0)</f>
        <v>8</v>
      </c>
      <c r="Z118" s="86">
        <f>IFERROR(VLOOKUP(Z177,DAY!$A$2:$E$3000,2,0),0)</f>
        <v>8</v>
      </c>
      <c r="AA118" s="86">
        <f>IFERROR(VLOOKUP(AA177,DAY!$A$2:$E$3000,2,0),0)</f>
        <v>8</v>
      </c>
      <c r="AB118" s="86">
        <f>IFERROR(VLOOKUP(AB177,DAY!$A$2:$E$3000,2,0),0)</f>
        <v>8</v>
      </c>
      <c r="AC118" s="86">
        <f>IFERROR(VLOOKUP(AC177,DAY!$A$2:$E$3000,2,0),0)</f>
        <v>8</v>
      </c>
      <c r="AD118" s="86">
        <f>IFERROR(VLOOKUP(AD177,DAY!$A$2:$E$3000,2,0),0)</f>
        <v>8</v>
      </c>
      <c r="AE118" s="492" t="s">
        <v>11</v>
      </c>
      <c r="AF118" s="494" t="s">
        <v>12</v>
      </c>
      <c r="AG118" s="414" t="s">
        <v>84</v>
      </c>
      <c r="AH118" s="492" t="s">
        <v>11</v>
      </c>
      <c r="AI118" s="494" t="s">
        <v>13</v>
      </c>
      <c r="AJ118" s="414" t="s">
        <v>84</v>
      </c>
      <c r="AK118" s="40"/>
      <c r="AM118" s="33"/>
      <c r="AN118" s="33"/>
      <c r="AQ118" s="45">
        <f>IFERROR(VLOOKUP(AQ192,DAY!$A$2:$E$744,7,0),0)</f>
        <v>0</v>
      </c>
    </row>
    <row r="119" spans="1:43" ht="27.75" customHeight="1" x14ac:dyDescent="0.4">
      <c r="A119" s="334"/>
      <c r="B119" s="35" t="s">
        <v>1</v>
      </c>
      <c r="C119" s="87">
        <f>IFERROR(VLOOKUP(C177,DAY!$A$2:$E$3000,3,0),0)</f>
        <v>21</v>
      </c>
      <c r="D119" s="87">
        <f>IFERROR(VLOOKUP(D177,DAY!$A$2:$E$3000,3,0),0)</f>
        <v>22</v>
      </c>
      <c r="E119" s="87">
        <f>IFERROR(VLOOKUP(E177,DAY!$A$2:$E$3000,3,0),0)</f>
        <v>23</v>
      </c>
      <c r="F119" s="87">
        <f>IFERROR(VLOOKUP(F177,DAY!$A$2:$E$3000,3,0),0)</f>
        <v>24</v>
      </c>
      <c r="G119" s="87">
        <f>IFERROR(VLOOKUP(G177,DAY!$A$2:$E$3000,3,0),0)</f>
        <v>25</v>
      </c>
      <c r="H119" s="87">
        <f>IFERROR(VLOOKUP(H177,DAY!$A$2:$E$3000,3,0),0)</f>
        <v>26</v>
      </c>
      <c r="I119" s="87">
        <f>IFERROR(VLOOKUP(I177,DAY!$A$2:$E$3000,3,0),0)</f>
        <v>27</v>
      </c>
      <c r="J119" s="87">
        <f>IFERROR(VLOOKUP(J177,DAY!$A$2:$E$3000,3,0),0)</f>
        <v>28</v>
      </c>
      <c r="K119" s="87">
        <f>IFERROR(VLOOKUP(K177,DAY!$A$2:$E$3000,3,0),0)</f>
        <v>29</v>
      </c>
      <c r="L119" s="87">
        <f>IFERROR(VLOOKUP(L177,DAY!$A$2:$E$3000,3,0),0)</f>
        <v>30</v>
      </c>
      <c r="M119" s="87">
        <f>IFERROR(VLOOKUP(M177,DAY!$A$2:$E$3000,3,0),0)</f>
        <v>31</v>
      </c>
      <c r="N119" s="87">
        <f>IFERROR(VLOOKUP(N177,DAY!$A$2:$E$3000,3,0),0)</f>
        <v>1</v>
      </c>
      <c r="O119" s="87">
        <f>IFERROR(VLOOKUP(O177,DAY!$A$2:$E$3000,3,0),0)</f>
        <v>2</v>
      </c>
      <c r="P119" s="87">
        <f>IFERROR(VLOOKUP(P177,DAY!$A$2:$E$3000,3,0),0)</f>
        <v>3</v>
      </c>
      <c r="Q119" s="87">
        <f>IFERROR(VLOOKUP(Q177,DAY!$A$2:$E$3000,3,0),0)</f>
        <v>4</v>
      </c>
      <c r="R119" s="87">
        <f>IFERROR(VLOOKUP(R177,DAY!$A$2:$E$3000,3,0),0)</f>
        <v>5</v>
      </c>
      <c r="S119" s="87">
        <f>IFERROR(VLOOKUP(S177,DAY!$A$2:$E$3000,3,0),0)</f>
        <v>6</v>
      </c>
      <c r="T119" s="87">
        <f>IFERROR(VLOOKUP(T177,DAY!$A$2:$E$3000,3,0),0)</f>
        <v>7</v>
      </c>
      <c r="U119" s="87">
        <f>IFERROR(VLOOKUP(U177,DAY!$A$2:$E$3000,3,0),0)</f>
        <v>8</v>
      </c>
      <c r="V119" s="87">
        <f>IFERROR(VLOOKUP(V177,DAY!$A$2:$E$3000,3,0),0)</f>
        <v>9</v>
      </c>
      <c r="W119" s="87">
        <f>IFERROR(VLOOKUP(W177,DAY!$A$2:$E$3000,3,0),0)</f>
        <v>10</v>
      </c>
      <c r="X119" s="87">
        <f>IFERROR(VLOOKUP(X177,DAY!$A$2:$E$3000,3,0),0)</f>
        <v>11</v>
      </c>
      <c r="Y119" s="87">
        <f>IFERROR(VLOOKUP(Y177,DAY!$A$2:$E$3000,3,0),0)</f>
        <v>12</v>
      </c>
      <c r="Z119" s="87">
        <f>IFERROR(VLOOKUP(Z177,DAY!$A$2:$E$3000,3,0),0)</f>
        <v>13</v>
      </c>
      <c r="AA119" s="87">
        <f>IFERROR(VLOOKUP(AA177,DAY!$A$2:$E$3000,3,0),0)</f>
        <v>14</v>
      </c>
      <c r="AB119" s="87">
        <f>IFERROR(VLOOKUP(AB177,DAY!$A$2:$E$3000,3,0),0)</f>
        <v>15</v>
      </c>
      <c r="AC119" s="87">
        <f>IFERROR(VLOOKUP(AC177,DAY!$A$2:$E$3000,3,0),0)</f>
        <v>16</v>
      </c>
      <c r="AD119" s="88">
        <f>IFERROR(VLOOKUP(AD177,DAY!$A$2:$E$3000,3,0),0)</f>
        <v>17</v>
      </c>
      <c r="AE119" s="493"/>
      <c r="AF119" s="495"/>
      <c r="AG119" s="352"/>
      <c r="AH119" s="493"/>
      <c r="AI119" s="495"/>
      <c r="AJ119" s="352"/>
      <c r="AM119" s="33"/>
      <c r="AN119" s="33"/>
      <c r="AQ119" s="118">
        <f>IFERROR(VLOOKUP(AQ198,DAY!$A$2:$E$744,2,0),0)</f>
        <v>0</v>
      </c>
    </row>
    <row r="120" spans="1:43" ht="27.75" customHeight="1" x14ac:dyDescent="0.4">
      <c r="A120" s="334"/>
      <c r="B120" s="38" t="s">
        <v>2</v>
      </c>
      <c r="C120" s="89" t="str">
        <f>IFERROR(VLOOKUP(C177,DAY!$A$2:$E$3000,4,0),0)</f>
        <v>月</v>
      </c>
      <c r="D120" s="89" t="str">
        <f>IFERROR(VLOOKUP(D177,DAY!$A$2:$E$3000,4,0),0)</f>
        <v>火</v>
      </c>
      <c r="E120" s="89" t="str">
        <f>IFERROR(VLOOKUP(E177,DAY!$A$2:$E$3000,4,0),0)</f>
        <v>水</v>
      </c>
      <c r="F120" s="89" t="str">
        <f>IFERROR(VLOOKUP(F177,DAY!$A$2:$E$3000,4,0),0)</f>
        <v>木</v>
      </c>
      <c r="G120" s="89" t="str">
        <f>IFERROR(VLOOKUP(G177,DAY!$A$2:$E$3000,4,0),0)</f>
        <v>金</v>
      </c>
      <c r="H120" s="89" t="str">
        <f>IFERROR(VLOOKUP(H177,DAY!$A$2:$E$3000,4,0),0)</f>
        <v>土</v>
      </c>
      <c r="I120" s="89" t="str">
        <f>IFERROR(VLOOKUP(I177,DAY!$A$2:$E$3000,4,0),0)</f>
        <v>日</v>
      </c>
      <c r="J120" s="89" t="str">
        <f>IFERROR(VLOOKUP(J177,DAY!$A$2:$E$3000,4,0),0)</f>
        <v>月</v>
      </c>
      <c r="K120" s="89" t="str">
        <f>IFERROR(VLOOKUP(K177,DAY!$A$2:$E$3000,4,0),0)</f>
        <v>火</v>
      </c>
      <c r="L120" s="89" t="str">
        <f>IFERROR(VLOOKUP(L177,DAY!$A$2:$E$3000,4,0),0)</f>
        <v>水</v>
      </c>
      <c r="M120" s="89" t="str">
        <f>IFERROR(VLOOKUP(M177,DAY!$A$2:$E$3000,4,0),0)</f>
        <v>木</v>
      </c>
      <c r="N120" s="89" t="str">
        <f>IFERROR(VLOOKUP(N177,DAY!$A$2:$E$3000,4,0),0)</f>
        <v>金</v>
      </c>
      <c r="O120" s="89" t="str">
        <f>IFERROR(VLOOKUP(O177,DAY!$A$2:$E$3000,4,0),0)</f>
        <v>土</v>
      </c>
      <c r="P120" s="89" t="str">
        <f>IFERROR(VLOOKUP(P177,DAY!$A$2:$E$3000,4,0),0)</f>
        <v>日</v>
      </c>
      <c r="Q120" s="89" t="str">
        <f>IFERROR(VLOOKUP(Q177,DAY!$A$2:$E$3000,4,0),0)</f>
        <v>月</v>
      </c>
      <c r="R120" s="89" t="str">
        <f>IFERROR(VLOOKUP(R177,DAY!$A$2:$E$3000,4,0),0)</f>
        <v>火</v>
      </c>
      <c r="S120" s="89" t="str">
        <f>IFERROR(VLOOKUP(S177,DAY!$A$2:$E$3000,4,0),0)</f>
        <v>水</v>
      </c>
      <c r="T120" s="89" t="str">
        <f>IFERROR(VLOOKUP(T177,DAY!$A$2:$E$3000,4,0),0)</f>
        <v>木</v>
      </c>
      <c r="U120" s="89" t="str">
        <f>IFERROR(VLOOKUP(U177,DAY!$A$2:$E$3000,4,0),0)</f>
        <v>金</v>
      </c>
      <c r="V120" s="89" t="str">
        <f>IFERROR(VLOOKUP(V177,DAY!$A$2:$E$3000,4,0),0)</f>
        <v>土</v>
      </c>
      <c r="W120" s="89" t="str">
        <f>IFERROR(VLOOKUP(W177,DAY!$A$2:$E$3000,4,0),0)</f>
        <v>日</v>
      </c>
      <c r="X120" s="89" t="str">
        <f>IFERROR(VLOOKUP(X177,DAY!$A$2:$E$3000,4,0),0)</f>
        <v>月</v>
      </c>
      <c r="Y120" s="89" t="str">
        <f>IFERROR(VLOOKUP(Y177,DAY!$A$2:$E$3000,4,0),0)</f>
        <v>火</v>
      </c>
      <c r="Z120" s="89" t="str">
        <f>IFERROR(VLOOKUP(Z177,DAY!$A$2:$E$3000,4,0),0)</f>
        <v>水</v>
      </c>
      <c r="AA120" s="89" t="str">
        <f>IFERROR(VLOOKUP(AA177,DAY!$A$2:$E$3000,4,0),0)</f>
        <v>木</v>
      </c>
      <c r="AB120" s="89" t="str">
        <f>IFERROR(VLOOKUP(AB177,DAY!$A$2:$E$3000,4,0),0)</f>
        <v>金</v>
      </c>
      <c r="AC120" s="89" t="str">
        <f>IFERROR(VLOOKUP(AC177,DAY!$A$2:$E$3000,4,0),0)</f>
        <v>土</v>
      </c>
      <c r="AD120" s="89" t="str">
        <f>IFERROR(VLOOKUP(AD177,DAY!$A$2:$E$3000,4,0),0)</f>
        <v>日</v>
      </c>
      <c r="AE120" s="493"/>
      <c r="AF120" s="495"/>
      <c r="AG120" s="352"/>
      <c r="AH120" s="493"/>
      <c r="AI120" s="495"/>
      <c r="AJ120" s="352"/>
      <c r="AM120" s="33"/>
      <c r="AN120" s="33"/>
      <c r="AQ120" s="37">
        <f>IFERROR(VLOOKUP(AQ198,DAY!$A$2:$E$744,3,0),0)</f>
        <v>0</v>
      </c>
    </row>
    <row r="121" spans="1:43" ht="89.25" customHeight="1" x14ac:dyDescent="0.4">
      <c r="A121" s="334"/>
      <c r="B121" s="39" t="s">
        <v>3</v>
      </c>
      <c r="C121" s="90" t="str">
        <f>IFERROR(VLOOKUP(C177,DAY!$A$2:$E$3000,5,0),0)</f>
        <v>海の日</v>
      </c>
      <c r="D121" s="90" t="str">
        <f>IFERROR(VLOOKUP(D177,DAY!$A$2:$E$3000,5,0),0)</f>
        <v/>
      </c>
      <c r="E121" s="90" t="str">
        <f>IFERROR(VLOOKUP(E177,DAY!$A$2:$E$3000,5,0),0)</f>
        <v/>
      </c>
      <c r="F121" s="90" t="str">
        <f>IFERROR(VLOOKUP(F177,DAY!$A$2:$E$3000,5,0),0)</f>
        <v/>
      </c>
      <c r="G121" s="90" t="str">
        <f>IFERROR(VLOOKUP(G177,DAY!$A$2:$E$3000,5,0),0)</f>
        <v/>
      </c>
      <c r="H121" s="90" t="str">
        <f>IFERROR(VLOOKUP(H177,DAY!$A$2:$E$3000,5,0),0)</f>
        <v/>
      </c>
      <c r="I121" s="90" t="str">
        <f>IFERROR(VLOOKUP(I177,DAY!$A$2:$E$3000,5,0),0)</f>
        <v/>
      </c>
      <c r="J121" s="90" t="str">
        <f>IFERROR(VLOOKUP(J177,DAY!$A$2:$E$3000,5,0),0)</f>
        <v/>
      </c>
      <c r="K121" s="90" t="str">
        <f>IFERROR(VLOOKUP(K177,DAY!$A$2:$E$3000,5,0),0)</f>
        <v/>
      </c>
      <c r="L121" s="90" t="str">
        <f>IFERROR(VLOOKUP(L177,DAY!$A$2:$E$3000,5,0),0)</f>
        <v/>
      </c>
      <c r="M121" s="90" t="str">
        <f>IFERROR(VLOOKUP(M177,DAY!$A$2:$E$3000,5,0),0)</f>
        <v/>
      </c>
      <c r="N121" s="90" t="str">
        <f>IFERROR(VLOOKUP(N177,DAY!$A$2:$E$3000,5,0),0)</f>
        <v/>
      </c>
      <c r="O121" s="90" t="str">
        <f>IFERROR(VLOOKUP(O177,DAY!$A$2:$E$3000,5,0),0)</f>
        <v/>
      </c>
      <c r="P121" s="90" t="str">
        <f>IFERROR(VLOOKUP(P177,DAY!$A$2:$E$3000,5,0),0)</f>
        <v/>
      </c>
      <c r="Q121" s="90" t="str">
        <f>IFERROR(VLOOKUP(Q177,DAY!$A$2:$E$3000,5,0),0)</f>
        <v/>
      </c>
      <c r="R121" s="90" t="str">
        <f>IFERROR(VLOOKUP(R177,DAY!$A$2:$E$3000,5,0),0)</f>
        <v/>
      </c>
      <c r="S121" s="90" t="str">
        <f>IFERROR(VLOOKUP(S177,DAY!$A$2:$E$3000,5,0),0)</f>
        <v/>
      </c>
      <c r="T121" s="90" t="str">
        <f>IFERROR(VLOOKUP(T177,DAY!$A$2:$E$3000,5,0),0)</f>
        <v/>
      </c>
      <c r="U121" s="90" t="str">
        <f>IFERROR(VLOOKUP(U177,DAY!$A$2:$E$3000,5,0),0)</f>
        <v/>
      </c>
      <c r="V121" s="90" t="str">
        <f>IFERROR(VLOOKUP(V177,DAY!$A$2:$E$3000,5,0),0)</f>
        <v/>
      </c>
      <c r="W121" s="90" t="str">
        <f>IFERROR(VLOOKUP(W177,DAY!$A$2:$E$3000,5,0),0)</f>
        <v/>
      </c>
      <c r="X121" s="90" t="str">
        <f>IFERROR(VLOOKUP(X177,DAY!$A$2:$E$3000,5,0),0)</f>
        <v>山の日</v>
      </c>
      <c r="Y121" s="90" t="str">
        <f>IFERROR(VLOOKUP(Y177,DAY!$A$2:$E$3000,5,0),0)</f>
        <v/>
      </c>
      <c r="Z121" s="90" t="str">
        <f>IFERROR(VLOOKUP(Z177,DAY!$A$2:$E$3000,5,0),0)</f>
        <v/>
      </c>
      <c r="AA121" s="90" t="str">
        <f>IFERROR(VLOOKUP(AA177,DAY!$A$2:$E$3000,5,0),0)</f>
        <v/>
      </c>
      <c r="AB121" s="90" t="str">
        <f>IFERROR(VLOOKUP(AB177,DAY!$A$2:$E$3000,5,0),0)</f>
        <v/>
      </c>
      <c r="AC121" s="90" t="str">
        <f>IFERROR(VLOOKUP(AC177,DAY!$A$2:$E$3000,5,0),0)</f>
        <v/>
      </c>
      <c r="AD121" s="90" t="str">
        <f>IFERROR(VLOOKUP(AD177,DAY!$A$2:$E$3000,5,0),0)</f>
        <v/>
      </c>
      <c r="AE121" s="477"/>
      <c r="AF121" s="479"/>
      <c r="AG121" s="353"/>
      <c r="AH121" s="477"/>
      <c r="AI121" s="479"/>
      <c r="AJ121" s="353"/>
      <c r="AM121" s="41"/>
      <c r="AN121" s="41"/>
      <c r="AQ121" s="37">
        <f>IFERROR(VLOOKUP(AQ198,DAY!$A$2:$E$744,4,0),0)</f>
        <v>0</v>
      </c>
    </row>
    <row r="122" spans="1:43" ht="27.75" customHeight="1" x14ac:dyDescent="0.4">
      <c r="A122" s="334"/>
      <c r="B122" s="120" t="s">
        <v>4</v>
      </c>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22">
        <f>IF(COUNT(C122:AD122)=0,+(COUNTIF(C122:AD122,"作業"))+(COUNTIF(C122:AD122,"休日")),"")</f>
        <v>0</v>
      </c>
      <c r="AF122" s="123">
        <f>IF(+COUNT(C122:AD122)=0,(COUNTIF(C122:AD122,"休日")),"")</f>
        <v>0</v>
      </c>
      <c r="AG122" s="473">
        <f>IFERROR(IF(COUNTA(C122:AD122)=0,0,IF(COUNTA(C122:AD122)&lt;28,$F$150,IF(AM123&gt;0.284,$F$148,$F$149))),0)</f>
        <v>0</v>
      </c>
      <c r="AH122" s="122">
        <f>IF(COUNT(C123:AD123)=0,+(COUNTIF(C123:AD123,"作業"))+(COUNTIF(C123:AD123,"休日")),"")</f>
        <v>0</v>
      </c>
      <c r="AI122" s="123">
        <f>IF(COUNT(C123:AD123)=0,(COUNTIF(C123:AD123,"休日")),"")</f>
        <v>0</v>
      </c>
      <c r="AJ122" s="473">
        <f>IFERROR(IF(COUNTA(C123:AD123)=0,0,IF(COUNTA(C123:AD123)&lt;28,$F$150,IF(AN123&gt;0.284,$F$146,$F$147))),0)</f>
        <v>0</v>
      </c>
      <c r="AL122" s="40"/>
      <c r="AM122" s="33"/>
      <c r="AN122" s="33"/>
      <c r="AQ122" s="39">
        <f>IFERROR(VLOOKUP(AQ198,DAY!$A$2:$E$744,5,0),0)</f>
        <v>0</v>
      </c>
    </row>
    <row r="123" spans="1:43" ht="27.75" customHeight="1" thickBot="1" x14ac:dyDescent="0.45">
      <c r="A123" s="363"/>
      <c r="B123" s="121" t="s">
        <v>5</v>
      </c>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475">
        <f>IFERROR(AM123,0)</f>
        <v>0</v>
      </c>
      <c r="AF123" s="476"/>
      <c r="AG123" s="474"/>
      <c r="AH123" s="475">
        <f>IFERROR(AN123,0)</f>
        <v>0</v>
      </c>
      <c r="AI123" s="476"/>
      <c r="AJ123" s="474"/>
      <c r="AM123" s="46" t="e">
        <f>ROUND(AF122/AE122,3)</f>
        <v>#DIV/0!</v>
      </c>
      <c r="AN123" s="47" t="e">
        <f>ROUND(AI122/AH122,3)</f>
        <v>#DIV/0!</v>
      </c>
      <c r="AQ123" s="43">
        <f>IFERROR(VLOOKUP(AQ198,DAY!$A$2:$E$744,6,0),0)</f>
        <v>0</v>
      </c>
    </row>
    <row r="124" spans="1:43" ht="27.75" customHeight="1" thickBot="1" x14ac:dyDescent="0.45">
      <c r="A124" s="337" t="s">
        <v>80</v>
      </c>
      <c r="B124" s="32" t="s">
        <v>0</v>
      </c>
      <c r="C124" s="86">
        <f>IFERROR(VLOOKUP(C178,DAY!$A$2:$E$3000,2,0),0)</f>
        <v>8</v>
      </c>
      <c r="D124" s="86">
        <f>IFERROR(VLOOKUP(D178,DAY!$A$2:$E$3000,2,0),0)</f>
        <v>8</v>
      </c>
      <c r="E124" s="86">
        <f>IFERROR(VLOOKUP(E178,DAY!$A$2:$E$3000,2,0),0)</f>
        <v>8</v>
      </c>
      <c r="F124" s="86">
        <f>IFERROR(VLOOKUP(F178,DAY!$A$2:$E$3000,2,0),0)</f>
        <v>8</v>
      </c>
      <c r="G124" s="86">
        <f>IFERROR(VLOOKUP(G178,DAY!$A$2:$E$3000,2,0),0)</f>
        <v>8</v>
      </c>
      <c r="H124" s="86">
        <f>IFERROR(VLOOKUP(H178,DAY!$A$2:$E$3000,2,0),0)</f>
        <v>8</v>
      </c>
      <c r="I124" s="86">
        <f>IFERROR(VLOOKUP(I178,DAY!$A$2:$E$3000,2,0),0)</f>
        <v>8</v>
      </c>
      <c r="J124" s="86">
        <f>IFERROR(VLOOKUP(J178,DAY!$A$2:$E$3000,2,0),0)</f>
        <v>8</v>
      </c>
      <c r="K124" s="86">
        <f>IFERROR(VLOOKUP(K178,DAY!$A$2:$E$3000,2,0),0)</f>
        <v>8</v>
      </c>
      <c r="L124" s="86">
        <f>IFERROR(VLOOKUP(L178,DAY!$A$2:$E$3000,2,0),0)</f>
        <v>8</v>
      </c>
      <c r="M124" s="86">
        <f>IFERROR(VLOOKUP(M178,DAY!$A$2:$E$3000,2,0),0)</f>
        <v>8</v>
      </c>
      <c r="N124" s="86">
        <f>IFERROR(VLOOKUP(N178,DAY!$A$2:$E$3000,2,0),0)</f>
        <v>8</v>
      </c>
      <c r="O124" s="86">
        <f>IFERROR(VLOOKUP(O178,DAY!$A$2:$E$3000,2,0),0)</f>
        <v>8</v>
      </c>
      <c r="P124" s="86">
        <f>IFERROR(VLOOKUP(P178,DAY!$A$2:$E$3000,2,0),0)</f>
        <v>8</v>
      </c>
      <c r="Q124" s="86">
        <f>IFERROR(VLOOKUP(Q178,DAY!$A$2:$E$3000,2,0),0)</f>
        <v>9</v>
      </c>
      <c r="R124" s="86">
        <f>IFERROR(VLOOKUP(R178,DAY!$A$2:$E$3000,2,0),0)</f>
        <v>9</v>
      </c>
      <c r="S124" s="86">
        <f>IFERROR(VLOOKUP(S178,DAY!$A$2:$E$3000,2,0),0)</f>
        <v>9</v>
      </c>
      <c r="T124" s="86">
        <f>IFERROR(VLOOKUP(T178,DAY!$A$2:$E$3000,2,0),0)</f>
        <v>9</v>
      </c>
      <c r="U124" s="86">
        <f>IFERROR(VLOOKUP(U178,DAY!$A$2:$E$3000,2,0),0)</f>
        <v>9</v>
      </c>
      <c r="V124" s="86">
        <f>IFERROR(VLOOKUP(V178,DAY!$A$2:$E$3000,2,0),0)</f>
        <v>9</v>
      </c>
      <c r="W124" s="86">
        <f>IFERROR(VLOOKUP(W178,DAY!$A$2:$E$3000,2,0),0)</f>
        <v>9</v>
      </c>
      <c r="X124" s="86">
        <f>IFERROR(VLOOKUP(X178,DAY!$A$2:$E$3000,2,0),0)</f>
        <v>9</v>
      </c>
      <c r="Y124" s="86">
        <f>IFERROR(VLOOKUP(Y178,DAY!$A$2:$E$3000,2,0),0)</f>
        <v>9</v>
      </c>
      <c r="Z124" s="86">
        <f>IFERROR(VLOOKUP(Z178,DAY!$A$2:$E$3000,2,0),0)</f>
        <v>9</v>
      </c>
      <c r="AA124" s="86">
        <f>IFERROR(VLOOKUP(AA178,DAY!$A$2:$E$3000,2,0),0)</f>
        <v>9</v>
      </c>
      <c r="AB124" s="86">
        <f>IFERROR(VLOOKUP(AB178,DAY!$A$2:$E$3000,2,0),0)</f>
        <v>9</v>
      </c>
      <c r="AC124" s="86">
        <f>IFERROR(VLOOKUP(AC178,DAY!$A$2:$E$3000,2,0),0)</f>
        <v>9</v>
      </c>
      <c r="AD124" s="86">
        <f>IFERROR(VLOOKUP(AD178,DAY!$A$2:$E$3000,2,0),0)</f>
        <v>9</v>
      </c>
      <c r="AE124" s="477" t="s">
        <v>11</v>
      </c>
      <c r="AF124" s="479" t="s">
        <v>12</v>
      </c>
      <c r="AG124" s="352" t="s">
        <v>84</v>
      </c>
      <c r="AH124" s="481" t="s">
        <v>11</v>
      </c>
      <c r="AI124" s="482" t="s">
        <v>13</v>
      </c>
      <c r="AJ124" s="352" t="s">
        <v>84</v>
      </c>
      <c r="AK124" s="40"/>
      <c r="AM124" s="33"/>
      <c r="AN124" s="33"/>
      <c r="AQ124" s="45">
        <f>IFERROR(VLOOKUP(AQ198,DAY!$A$2:$E$744,7,0),0)</f>
        <v>0</v>
      </c>
    </row>
    <row r="125" spans="1:43" ht="27.75" customHeight="1" x14ac:dyDescent="0.4">
      <c r="A125" s="334"/>
      <c r="B125" s="35" t="s">
        <v>1</v>
      </c>
      <c r="C125" s="87">
        <f>IFERROR(VLOOKUP(C178,DAY!$A$2:$E$3000,3,0),0)</f>
        <v>18</v>
      </c>
      <c r="D125" s="87">
        <f>IFERROR(VLOOKUP(D178,DAY!$A$2:$E$3000,3,0),0)</f>
        <v>19</v>
      </c>
      <c r="E125" s="87">
        <f>IFERROR(VLOOKUP(E178,DAY!$A$2:$E$3000,3,0),0)</f>
        <v>20</v>
      </c>
      <c r="F125" s="87">
        <f>IFERROR(VLOOKUP(F178,DAY!$A$2:$E$3000,3,0),0)</f>
        <v>21</v>
      </c>
      <c r="G125" s="87">
        <f>IFERROR(VLOOKUP(G178,DAY!$A$2:$E$3000,3,0),0)</f>
        <v>22</v>
      </c>
      <c r="H125" s="87">
        <f>IFERROR(VLOOKUP(H178,DAY!$A$2:$E$3000,3,0),0)</f>
        <v>23</v>
      </c>
      <c r="I125" s="87">
        <f>IFERROR(VLOOKUP(I178,DAY!$A$2:$E$3000,3,0),0)</f>
        <v>24</v>
      </c>
      <c r="J125" s="87">
        <f>IFERROR(VLOOKUP(J178,DAY!$A$2:$E$3000,3,0),0)</f>
        <v>25</v>
      </c>
      <c r="K125" s="87">
        <f>IFERROR(VLOOKUP(K178,DAY!$A$2:$E$3000,3,0),0)</f>
        <v>26</v>
      </c>
      <c r="L125" s="87">
        <f>IFERROR(VLOOKUP(L178,DAY!$A$2:$E$3000,3,0),0)</f>
        <v>27</v>
      </c>
      <c r="M125" s="87">
        <f>IFERROR(VLOOKUP(M178,DAY!$A$2:$E$3000,3,0),0)</f>
        <v>28</v>
      </c>
      <c r="N125" s="87">
        <f>IFERROR(VLOOKUP(N178,DAY!$A$2:$E$3000,3,0),0)</f>
        <v>29</v>
      </c>
      <c r="O125" s="87">
        <f>IFERROR(VLOOKUP(O178,DAY!$A$2:$E$3000,3,0),0)</f>
        <v>30</v>
      </c>
      <c r="P125" s="87">
        <f>IFERROR(VLOOKUP(P178,DAY!$A$2:$E$3000,3,0),0)</f>
        <v>31</v>
      </c>
      <c r="Q125" s="87">
        <f>IFERROR(VLOOKUP(Q178,DAY!$A$2:$E$3000,3,0),0)</f>
        <v>1</v>
      </c>
      <c r="R125" s="87">
        <f>IFERROR(VLOOKUP(R178,DAY!$A$2:$E$3000,3,0),0)</f>
        <v>2</v>
      </c>
      <c r="S125" s="87">
        <f>IFERROR(VLOOKUP(S178,DAY!$A$2:$E$3000,3,0),0)</f>
        <v>3</v>
      </c>
      <c r="T125" s="87">
        <f>IFERROR(VLOOKUP(T178,DAY!$A$2:$E$3000,3,0),0)</f>
        <v>4</v>
      </c>
      <c r="U125" s="87">
        <f>IFERROR(VLOOKUP(U178,DAY!$A$2:$E$3000,3,0),0)</f>
        <v>5</v>
      </c>
      <c r="V125" s="87">
        <f>IFERROR(VLOOKUP(V178,DAY!$A$2:$E$3000,3,0),0)</f>
        <v>6</v>
      </c>
      <c r="W125" s="87">
        <f>IFERROR(VLOOKUP(W178,DAY!$A$2:$E$3000,3,0),0)</f>
        <v>7</v>
      </c>
      <c r="X125" s="87">
        <f>IFERROR(VLOOKUP(X178,DAY!$A$2:$E$3000,3,0),0)</f>
        <v>8</v>
      </c>
      <c r="Y125" s="87">
        <f>IFERROR(VLOOKUP(Y178,DAY!$A$2:$E$3000,3,0),0)</f>
        <v>9</v>
      </c>
      <c r="Z125" s="87">
        <f>IFERROR(VLOOKUP(Z178,DAY!$A$2:$E$3000,3,0),0)</f>
        <v>10</v>
      </c>
      <c r="AA125" s="87">
        <f>IFERROR(VLOOKUP(AA178,DAY!$A$2:$E$3000,3,0),0)</f>
        <v>11</v>
      </c>
      <c r="AB125" s="87">
        <f>IFERROR(VLOOKUP(AB178,DAY!$A$2:$E$3000,3,0),0)</f>
        <v>12</v>
      </c>
      <c r="AC125" s="87">
        <f>IFERROR(VLOOKUP(AC178,DAY!$A$2:$E$3000,3,0),0)</f>
        <v>13</v>
      </c>
      <c r="AD125" s="88">
        <f>IFERROR(VLOOKUP(AD178,DAY!$A$2:$E$3000,3,0),0)</f>
        <v>14</v>
      </c>
      <c r="AE125" s="478"/>
      <c r="AF125" s="480"/>
      <c r="AG125" s="352"/>
      <c r="AH125" s="478"/>
      <c r="AI125" s="480"/>
      <c r="AJ125" s="352"/>
      <c r="AM125" s="33"/>
      <c r="AN125" s="33"/>
      <c r="AQ125" s="118">
        <f>IFERROR(VLOOKUP(AQ204,DAY!$A$2:$E$744,2,0),0)</f>
        <v>0</v>
      </c>
    </row>
    <row r="126" spans="1:43" ht="27.75" customHeight="1" x14ac:dyDescent="0.4">
      <c r="A126" s="334"/>
      <c r="B126" s="38" t="s">
        <v>2</v>
      </c>
      <c r="C126" s="89" t="str">
        <f>IFERROR(VLOOKUP(C178,DAY!$A$2:$E$3000,4,0),0)</f>
        <v>月</v>
      </c>
      <c r="D126" s="89" t="str">
        <f>IFERROR(VLOOKUP(D178,DAY!$A$2:$E$3000,4,0),0)</f>
        <v>火</v>
      </c>
      <c r="E126" s="89" t="str">
        <f>IFERROR(VLOOKUP(E178,DAY!$A$2:$E$3000,4,0),0)</f>
        <v>水</v>
      </c>
      <c r="F126" s="89" t="str">
        <f>IFERROR(VLOOKUP(F178,DAY!$A$2:$E$3000,4,0),0)</f>
        <v>木</v>
      </c>
      <c r="G126" s="89" t="str">
        <f>IFERROR(VLOOKUP(G178,DAY!$A$2:$E$3000,4,0),0)</f>
        <v>金</v>
      </c>
      <c r="H126" s="89" t="str">
        <f>IFERROR(VLOOKUP(H178,DAY!$A$2:$E$3000,4,0),0)</f>
        <v>土</v>
      </c>
      <c r="I126" s="89" t="str">
        <f>IFERROR(VLOOKUP(I178,DAY!$A$2:$E$3000,4,0),0)</f>
        <v>日</v>
      </c>
      <c r="J126" s="89" t="str">
        <f>IFERROR(VLOOKUP(J178,DAY!$A$2:$E$3000,4,0),0)</f>
        <v>月</v>
      </c>
      <c r="K126" s="89" t="str">
        <f>IFERROR(VLOOKUP(K178,DAY!$A$2:$E$3000,4,0),0)</f>
        <v>火</v>
      </c>
      <c r="L126" s="89" t="str">
        <f>IFERROR(VLOOKUP(L178,DAY!$A$2:$E$3000,4,0),0)</f>
        <v>水</v>
      </c>
      <c r="M126" s="89" t="str">
        <f>IFERROR(VLOOKUP(M178,DAY!$A$2:$E$3000,4,0),0)</f>
        <v>木</v>
      </c>
      <c r="N126" s="89" t="str">
        <f>IFERROR(VLOOKUP(N178,DAY!$A$2:$E$3000,4,0),0)</f>
        <v>金</v>
      </c>
      <c r="O126" s="89" t="str">
        <f>IFERROR(VLOOKUP(O178,DAY!$A$2:$E$3000,4,0),0)</f>
        <v>土</v>
      </c>
      <c r="P126" s="89" t="str">
        <f>IFERROR(VLOOKUP(P178,DAY!$A$2:$E$3000,4,0),0)</f>
        <v>日</v>
      </c>
      <c r="Q126" s="89" t="str">
        <f>IFERROR(VLOOKUP(Q178,DAY!$A$2:$E$3000,4,0),0)</f>
        <v>月</v>
      </c>
      <c r="R126" s="89" t="str">
        <f>IFERROR(VLOOKUP(R178,DAY!$A$2:$E$3000,4,0),0)</f>
        <v>火</v>
      </c>
      <c r="S126" s="89" t="str">
        <f>IFERROR(VLOOKUP(S178,DAY!$A$2:$E$3000,4,0),0)</f>
        <v>水</v>
      </c>
      <c r="T126" s="89" t="str">
        <f>IFERROR(VLOOKUP(T178,DAY!$A$2:$E$3000,4,0),0)</f>
        <v>木</v>
      </c>
      <c r="U126" s="89" t="str">
        <f>IFERROR(VLOOKUP(U178,DAY!$A$2:$E$3000,4,0),0)</f>
        <v>金</v>
      </c>
      <c r="V126" s="89" t="str">
        <f>IFERROR(VLOOKUP(V178,DAY!$A$2:$E$3000,4,0),0)</f>
        <v>土</v>
      </c>
      <c r="W126" s="89" t="str">
        <f>IFERROR(VLOOKUP(W178,DAY!$A$2:$E$3000,4,0),0)</f>
        <v>日</v>
      </c>
      <c r="X126" s="89" t="str">
        <f>IFERROR(VLOOKUP(X178,DAY!$A$2:$E$3000,4,0),0)</f>
        <v>月</v>
      </c>
      <c r="Y126" s="89" t="str">
        <f>IFERROR(VLOOKUP(Y178,DAY!$A$2:$E$3000,4,0),0)</f>
        <v>火</v>
      </c>
      <c r="Z126" s="89" t="str">
        <f>IFERROR(VLOOKUP(Z178,DAY!$A$2:$E$3000,4,0),0)</f>
        <v>水</v>
      </c>
      <c r="AA126" s="89" t="str">
        <f>IFERROR(VLOOKUP(AA178,DAY!$A$2:$E$3000,4,0),0)</f>
        <v>木</v>
      </c>
      <c r="AB126" s="89" t="str">
        <f>IFERROR(VLOOKUP(AB178,DAY!$A$2:$E$3000,4,0),0)</f>
        <v>金</v>
      </c>
      <c r="AC126" s="89" t="str">
        <f>IFERROR(VLOOKUP(AC178,DAY!$A$2:$E$3000,4,0),0)</f>
        <v>土</v>
      </c>
      <c r="AD126" s="89" t="str">
        <f>IFERROR(VLOOKUP(AD178,DAY!$A$2:$E$3000,4,0),0)</f>
        <v>日</v>
      </c>
      <c r="AE126" s="478"/>
      <c r="AF126" s="480"/>
      <c r="AG126" s="352"/>
      <c r="AH126" s="478"/>
      <c r="AI126" s="480"/>
      <c r="AJ126" s="352"/>
      <c r="AM126" s="33"/>
      <c r="AN126" s="33"/>
      <c r="AQ126" s="37">
        <f>IFERROR(VLOOKUP(AQ204,DAY!$A$2:$E$744,3,0),0)</f>
        <v>0</v>
      </c>
    </row>
    <row r="127" spans="1:43" ht="89.25" customHeight="1" x14ac:dyDescent="0.4">
      <c r="A127" s="334"/>
      <c r="B127" s="39" t="s">
        <v>3</v>
      </c>
      <c r="C127" s="90" t="str">
        <f>IFERROR(VLOOKUP(C178,DAY!$A$2:$E$3000,5,0),0)</f>
        <v/>
      </c>
      <c r="D127" s="90" t="str">
        <f>IFERROR(VLOOKUP(D178,DAY!$A$2:$E$3000,5,0),0)</f>
        <v/>
      </c>
      <c r="E127" s="90" t="str">
        <f>IFERROR(VLOOKUP(E178,DAY!$A$2:$E$3000,5,0),0)</f>
        <v/>
      </c>
      <c r="F127" s="90" t="str">
        <f>IFERROR(VLOOKUP(F178,DAY!$A$2:$E$3000,5,0),0)</f>
        <v/>
      </c>
      <c r="G127" s="90" t="str">
        <f>IFERROR(VLOOKUP(G178,DAY!$A$2:$E$3000,5,0),0)</f>
        <v/>
      </c>
      <c r="H127" s="90" t="str">
        <f>IFERROR(VLOOKUP(H178,DAY!$A$2:$E$3000,5,0),0)</f>
        <v/>
      </c>
      <c r="I127" s="90" t="str">
        <f>IFERROR(VLOOKUP(I178,DAY!$A$2:$E$3000,5,0),0)</f>
        <v/>
      </c>
      <c r="J127" s="90" t="str">
        <f>IFERROR(VLOOKUP(J178,DAY!$A$2:$E$3000,5,0),0)</f>
        <v/>
      </c>
      <c r="K127" s="90" t="str">
        <f>IFERROR(VLOOKUP(K178,DAY!$A$2:$E$3000,5,0),0)</f>
        <v/>
      </c>
      <c r="L127" s="90" t="str">
        <f>IFERROR(VLOOKUP(L178,DAY!$A$2:$E$3000,5,0),0)</f>
        <v/>
      </c>
      <c r="M127" s="90" t="str">
        <f>IFERROR(VLOOKUP(M178,DAY!$A$2:$E$3000,5,0),0)</f>
        <v/>
      </c>
      <c r="N127" s="90" t="str">
        <f>IFERROR(VLOOKUP(N178,DAY!$A$2:$E$3000,5,0),0)</f>
        <v/>
      </c>
      <c r="O127" s="90" t="str">
        <f>IFERROR(VLOOKUP(O178,DAY!$A$2:$E$3000,5,0),0)</f>
        <v/>
      </c>
      <c r="P127" s="90" t="str">
        <f>IFERROR(VLOOKUP(P178,DAY!$A$2:$E$3000,5,0),0)</f>
        <v/>
      </c>
      <c r="Q127" s="90" t="str">
        <f>IFERROR(VLOOKUP(Q178,DAY!$A$2:$E$3000,5,0),0)</f>
        <v/>
      </c>
      <c r="R127" s="90" t="str">
        <f>IFERROR(VLOOKUP(R178,DAY!$A$2:$E$3000,5,0),0)</f>
        <v/>
      </c>
      <c r="S127" s="90" t="str">
        <f>IFERROR(VLOOKUP(S178,DAY!$A$2:$E$3000,5,0),0)</f>
        <v/>
      </c>
      <c r="T127" s="90" t="str">
        <f>IFERROR(VLOOKUP(T178,DAY!$A$2:$E$3000,5,0),0)</f>
        <v/>
      </c>
      <c r="U127" s="90" t="str">
        <f>IFERROR(VLOOKUP(U178,DAY!$A$2:$E$3000,5,0),0)</f>
        <v/>
      </c>
      <c r="V127" s="90" t="str">
        <f>IFERROR(VLOOKUP(V178,DAY!$A$2:$E$3000,5,0),0)</f>
        <v/>
      </c>
      <c r="W127" s="90" t="str">
        <f>IFERROR(VLOOKUP(W178,DAY!$A$2:$E$3000,5,0),0)</f>
        <v/>
      </c>
      <c r="X127" s="90" t="str">
        <f>IFERROR(VLOOKUP(X178,DAY!$A$2:$E$3000,5,0),0)</f>
        <v/>
      </c>
      <c r="Y127" s="90" t="str">
        <f>IFERROR(VLOOKUP(Y178,DAY!$A$2:$E$3000,5,0),0)</f>
        <v/>
      </c>
      <c r="Z127" s="90" t="str">
        <f>IFERROR(VLOOKUP(Z178,DAY!$A$2:$E$3000,5,0),0)</f>
        <v/>
      </c>
      <c r="AA127" s="90" t="str">
        <f>IFERROR(VLOOKUP(AA178,DAY!$A$2:$E$3000,5,0),0)</f>
        <v/>
      </c>
      <c r="AB127" s="90" t="str">
        <f>IFERROR(VLOOKUP(AB178,DAY!$A$2:$E$3000,5,0),0)</f>
        <v/>
      </c>
      <c r="AC127" s="90" t="str">
        <f>IFERROR(VLOOKUP(AC178,DAY!$A$2:$E$3000,5,0),0)</f>
        <v/>
      </c>
      <c r="AD127" s="90" t="str">
        <f>IFERROR(VLOOKUP(AD178,DAY!$A$2:$E$3000,5,0),0)</f>
        <v/>
      </c>
      <c r="AE127" s="478"/>
      <c r="AF127" s="480"/>
      <c r="AG127" s="353"/>
      <c r="AH127" s="478"/>
      <c r="AI127" s="480"/>
      <c r="AJ127" s="353"/>
      <c r="AM127" s="41"/>
      <c r="AN127" s="41"/>
      <c r="AQ127" s="37">
        <f>IFERROR(VLOOKUP(AQ204,DAY!$A$2:$E$744,4,0),0)</f>
        <v>0</v>
      </c>
    </row>
    <row r="128" spans="1:43" ht="27.75" customHeight="1" x14ac:dyDescent="0.4">
      <c r="A128" s="334"/>
      <c r="B128" s="120" t="s">
        <v>4</v>
      </c>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22">
        <f>IF(COUNT(C128:AD128)=0,+(COUNTIF(C128:AD128,"作業"))+(COUNTIF(C128:AD128,"休日")),"")</f>
        <v>0</v>
      </c>
      <c r="AF128" s="123">
        <f>IF(+COUNT(C128:AD128)=0,(COUNTIF(C128:AD128,"休日")),"")</f>
        <v>0</v>
      </c>
      <c r="AG128" s="473">
        <f>IFERROR(IF(COUNTA(C128:AD128)=0,0,IF(COUNTA(C128:AD128)&lt;28,$F$150,IF(AM129&gt;0.284,$F$148,$F$149))),0)</f>
        <v>0</v>
      </c>
      <c r="AH128" s="122">
        <f>IF(COUNT(C129:AD129)=0,+(COUNTIF(C129:AD129,"作業"))+(COUNTIF(C129:AD129,"休日")),"")</f>
        <v>0</v>
      </c>
      <c r="AI128" s="123">
        <f>IF(COUNT(C129:AD129)=0,(COUNTIF(C129:AD129,"休日")),"")</f>
        <v>0</v>
      </c>
      <c r="AJ128" s="473">
        <f>IFERROR(IF(COUNTA(C129:AD129)=0,0,IF(COUNTA(C129:AD129)&lt;28,$F$150,IF(AN129&gt;0.284,$F$146,$F$147))),0)</f>
        <v>0</v>
      </c>
      <c r="AL128" s="40"/>
      <c r="AM128" s="33"/>
      <c r="AN128" s="33"/>
      <c r="AQ128" s="39">
        <f>IFERROR(VLOOKUP(AQ204,DAY!$A$2:$E$744,5,0),0)</f>
        <v>0</v>
      </c>
    </row>
    <row r="129" spans="1:62" ht="27.75" customHeight="1" thickBot="1" x14ac:dyDescent="0.45">
      <c r="A129" s="363"/>
      <c r="B129" s="121" t="s">
        <v>5</v>
      </c>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475">
        <f>IFERROR(AM129,0)</f>
        <v>0</v>
      </c>
      <c r="AF129" s="476"/>
      <c r="AG129" s="474"/>
      <c r="AH129" s="475">
        <f>IFERROR(AN129,0)</f>
        <v>0</v>
      </c>
      <c r="AI129" s="476"/>
      <c r="AJ129" s="474"/>
      <c r="AM129" s="46" t="e">
        <f>ROUND(AF128/AE128,3)</f>
        <v>#DIV/0!</v>
      </c>
      <c r="AN129" s="47" t="e">
        <f>ROUND(AI128/AH128,3)</f>
        <v>#DIV/0!</v>
      </c>
      <c r="AQ129" s="43">
        <f>IFERROR(VLOOKUP(AQ204,DAY!$A$2:$E$744,6,0),0)</f>
        <v>0</v>
      </c>
    </row>
    <row r="130" spans="1:62" ht="27.75" customHeight="1" thickBot="1" x14ac:dyDescent="0.45">
      <c r="A130" s="337" t="s">
        <v>81</v>
      </c>
      <c r="B130" s="32" t="s">
        <v>0</v>
      </c>
      <c r="C130" s="86">
        <f>IFERROR(VLOOKUP(C179,DAY!$A$2:$E$3000,2,0),0)</f>
        <v>9</v>
      </c>
      <c r="D130" s="86">
        <f>IFERROR(VLOOKUP(D179,DAY!$A$2:$E$3000,2,0),0)</f>
        <v>9</v>
      </c>
      <c r="E130" s="86">
        <f>IFERROR(VLOOKUP(E179,DAY!$A$2:$E$3000,2,0),0)</f>
        <v>9</v>
      </c>
      <c r="F130" s="86">
        <f>IFERROR(VLOOKUP(F179,DAY!$A$2:$E$3000,2,0),0)</f>
        <v>9</v>
      </c>
      <c r="G130" s="86">
        <f>IFERROR(VLOOKUP(G179,DAY!$A$2:$E$3000,2,0),0)</f>
        <v>9</v>
      </c>
      <c r="H130" s="86">
        <f>IFERROR(VLOOKUP(H179,DAY!$A$2:$E$3000,2,0),0)</f>
        <v>9</v>
      </c>
      <c r="I130" s="86">
        <f>IFERROR(VLOOKUP(I179,DAY!$A$2:$E$3000,2,0),0)</f>
        <v>9</v>
      </c>
      <c r="J130" s="86">
        <f>IFERROR(VLOOKUP(J179,DAY!$A$2:$E$3000,2,0),0)</f>
        <v>9</v>
      </c>
      <c r="K130" s="86">
        <f>IFERROR(VLOOKUP(K179,DAY!$A$2:$E$3000,2,0),0)</f>
        <v>9</v>
      </c>
      <c r="L130" s="86">
        <f>IFERROR(VLOOKUP(L179,DAY!$A$2:$E$3000,2,0),0)</f>
        <v>9</v>
      </c>
      <c r="M130" s="86">
        <f>IFERROR(VLOOKUP(M179,DAY!$A$2:$E$3000,2,0),0)</f>
        <v>9</v>
      </c>
      <c r="N130" s="86">
        <f>IFERROR(VLOOKUP(N179,DAY!$A$2:$E$3000,2,0),0)</f>
        <v>9</v>
      </c>
      <c r="O130" s="86">
        <f>IFERROR(VLOOKUP(O179,DAY!$A$2:$E$3000,2,0),0)</f>
        <v>9</v>
      </c>
      <c r="P130" s="86">
        <f>IFERROR(VLOOKUP(P179,DAY!$A$2:$E$3000,2,0),0)</f>
        <v>9</v>
      </c>
      <c r="Q130" s="86">
        <f>IFERROR(VLOOKUP(Q179,DAY!$A$2:$E$3000,2,0),0)</f>
        <v>9</v>
      </c>
      <c r="R130" s="86">
        <f>IFERROR(VLOOKUP(R179,DAY!$A$2:$E$3000,2,0),0)</f>
        <v>9</v>
      </c>
      <c r="S130" s="86">
        <f>IFERROR(VLOOKUP(S179,DAY!$A$2:$E$3000,2,0),0)</f>
        <v>10</v>
      </c>
      <c r="T130" s="86">
        <f>IFERROR(VLOOKUP(T179,DAY!$A$2:$E$3000,2,0),0)</f>
        <v>10</v>
      </c>
      <c r="U130" s="86">
        <f>IFERROR(VLOOKUP(U179,DAY!$A$2:$E$3000,2,0),0)</f>
        <v>10</v>
      </c>
      <c r="V130" s="86">
        <f>IFERROR(VLOOKUP(V179,DAY!$A$2:$E$3000,2,0),0)</f>
        <v>10</v>
      </c>
      <c r="W130" s="86">
        <f>IFERROR(VLOOKUP(W179,DAY!$A$2:$E$3000,2,0),0)</f>
        <v>10</v>
      </c>
      <c r="X130" s="86">
        <f>IFERROR(VLOOKUP(X179,DAY!$A$2:$E$3000,2,0),0)</f>
        <v>10</v>
      </c>
      <c r="Y130" s="86">
        <f>IFERROR(VLOOKUP(Y179,DAY!$A$2:$E$3000,2,0),0)</f>
        <v>10</v>
      </c>
      <c r="Z130" s="86">
        <f>IFERROR(VLOOKUP(Z179,DAY!$A$2:$E$3000,2,0),0)</f>
        <v>10</v>
      </c>
      <c r="AA130" s="86">
        <f>IFERROR(VLOOKUP(AA179,DAY!$A$2:$E$3000,2,0),0)</f>
        <v>10</v>
      </c>
      <c r="AB130" s="86">
        <f>IFERROR(VLOOKUP(AB179,DAY!$A$2:$E$3000,2,0),0)</f>
        <v>10</v>
      </c>
      <c r="AC130" s="86">
        <f>IFERROR(VLOOKUP(AC179,DAY!$A$2:$E$3000,2,0),0)</f>
        <v>10</v>
      </c>
      <c r="AD130" s="86">
        <f>IFERROR(VLOOKUP(AD179,DAY!$A$2:$E$3000,2,0),0)</f>
        <v>10</v>
      </c>
      <c r="AE130" s="477" t="s">
        <v>11</v>
      </c>
      <c r="AF130" s="479" t="s">
        <v>12</v>
      </c>
      <c r="AG130" s="352" t="s">
        <v>84</v>
      </c>
      <c r="AH130" s="481" t="s">
        <v>11</v>
      </c>
      <c r="AI130" s="482" t="s">
        <v>13</v>
      </c>
      <c r="AJ130" s="352" t="s">
        <v>84</v>
      </c>
      <c r="AK130" s="40"/>
      <c r="AM130" s="33"/>
      <c r="AN130" s="33"/>
      <c r="AQ130" s="45">
        <f>IFERROR(VLOOKUP(AQ204,DAY!$A$2:$E$744,7,0),0)</f>
        <v>0</v>
      </c>
    </row>
    <row r="131" spans="1:62" ht="27.75" customHeight="1" x14ac:dyDescent="0.4">
      <c r="A131" s="334"/>
      <c r="B131" s="35" t="s">
        <v>1</v>
      </c>
      <c r="C131" s="87">
        <f>IFERROR(VLOOKUP(C179,DAY!$A$2:$E$3000,3,0),0)</f>
        <v>15</v>
      </c>
      <c r="D131" s="87">
        <f>IFERROR(VLOOKUP(D179,DAY!$A$2:$E$3000,3,0),0)</f>
        <v>16</v>
      </c>
      <c r="E131" s="87">
        <f>IFERROR(VLOOKUP(E179,DAY!$A$2:$E$3000,3,0),0)</f>
        <v>17</v>
      </c>
      <c r="F131" s="87">
        <f>IFERROR(VLOOKUP(F179,DAY!$A$2:$E$3000,3,0),0)</f>
        <v>18</v>
      </c>
      <c r="G131" s="87">
        <f>IFERROR(VLOOKUP(G179,DAY!$A$2:$E$3000,3,0),0)</f>
        <v>19</v>
      </c>
      <c r="H131" s="87">
        <f>IFERROR(VLOOKUP(H179,DAY!$A$2:$E$3000,3,0),0)</f>
        <v>20</v>
      </c>
      <c r="I131" s="87">
        <f>IFERROR(VLOOKUP(I179,DAY!$A$2:$E$3000,3,0),0)</f>
        <v>21</v>
      </c>
      <c r="J131" s="87">
        <f>IFERROR(VLOOKUP(J179,DAY!$A$2:$E$3000,3,0),0)</f>
        <v>22</v>
      </c>
      <c r="K131" s="87">
        <f>IFERROR(VLOOKUP(K179,DAY!$A$2:$E$3000,3,0),0)</f>
        <v>23</v>
      </c>
      <c r="L131" s="87">
        <f>IFERROR(VLOOKUP(L179,DAY!$A$2:$E$3000,3,0),0)</f>
        <v>24</v>
      </c>
      <c r="M131" s="87">
        <f>IFERROR(VLOOKUP(M179,DAY!$A$2:$E$3000,3,0),0)</f>
        <v>25</v>
      </c>
      <c r="N131" s="87">
        <f>IFERROR(VLOOKUP(N179,DAY!$A$2:$E$3000,3,0),0)</f>
        <v>26</v>
      </c>
      <c r="O131" s="87">
        <f>IFERROR(VLOOKUP(O179,DAY!$A$2:$E$3000,3,0),0)</f>
        <v>27</v>
      </c>
      <c r="P131" s="87">
        <f>IFERROR(VLOOKUP(P179,DAY!$A$2:$E$3000,3,0),0)</f>
        <v>28</v>
      </c>
      <c r="Q131" s="87">
        <f>IFERROR(VLOOKUP(Q179,DAY!$A$2:$E$3000,3,0),0)</f>
        <v>29</v>
      </c>
      <c r="R131" s="87">
        <f>IFERROR(VLOOKUP(R179,DAY!$A$2:$E$3000,3,0),0)</f>
        <v>30</v>
      </c>
      <c r="S131" s="87">
        <f>IFERROR(VLOOKUP(S179,DAY!$A$2:$E$3000,3,0),0)</f>
        <v>1</v>
      </c>
      <c r="T131" s="87">
        <f>IFERROR(VLOOKUP(T179,DAY!$A$2:$E$3000,3,0),0)</f>
        <v>2</v>
      </c>
      <c r="U131" s="87">
        <f>IFERROR(VLOOKUP(U179,DAY!$A$2:$E$3000,3,0),0)</f>
        <v>3</v>
      </c>
      <c r="V131" s="87">
        <f>IFERROR(VLOOKUP(V179,DAY!$A$2:$E$3000,3,0),0)</f>
        <v>4</v>
      </c>
      <c r="W131" s="87">
        <f>IFERROR(VLOOKUP(W179,DAY!$A$2:$E$3000,3,0),0)</f>
        <v>5</v>
      </c>
      <c r="X131" s="87">
        <f>IFERROR(VLOOKUP(X179,DAY!$A$2:$E$3000,3,0),0)</f>
        <v>6</v>
      </c>
      <c r="Y131" s="87">
        <f>IFERROR(VLOOKUP(Y179,DAY!$A$2:$E$3000,3,0),0)</f>
        <v>7</v>
      </c>
      <c r="Z131" s="87">
        <f>IFERROR(VLOOKUP(Z179,DAY!$A$2:$E$3000,3,0),0)</f>
        <v>8</v>
      </c>
      <c r="AA131" s="87">
        <f>IFERROR(VLOOKUP(AA179,DAY!$A$2:$E$3000,3,0),0)</f>
        <v>9</v>
      </c>
      <c r="AB131" s="87">
        <f>IFERROR(VLOOKUP(AB179,DAY!$A$2:$E$3000,3,0),0)</f>
        <v>10</v>
      </c>
      <c r="AC131" s="87">
        <f>IFERROR(VLOOKUP(AC179,DAY!$A$2:$E$3000,3,0),0)</f>
        <v>11</v>
      </c>
      <c r="AD131" s="88">
        <f>IFERROR(VLOOKUP(AD179,DAY!$A$2:$E$3000,3,0),0)</f>
        <v>12</v>
      </c>
      <c r="AE131" s="478"/>
      <c r="AF131" s="480"/>
      <c r="AG131" s="352"/>
      <c r="AH131" s="478"/>
      <c r="AI131" s="480"/>
      <c r="AJ131" s="352"/>
      <c r="AM131" s="33"/>
      <c r="AN131" s="33"/>
      <c r="AQ131" s="118">
        <f>IFERROR(VLOOKUP(AQ210,DAY!$A$2:$E$744,2,0),0)</f>
        <v>0</v>
      </c>
    </row>
    <row r="132" spans="1:62" ht="27.75" customHeight="1" x14ac:dyDescent="0.4">
      <c r="A132" s="334"/>
      <c r="B132" s="38" t="s">
        <v>2</v>
      </c>
      <c r="C132" s="89" t="str">
        <f>IFERROR(VLOOKUP(C179,DAY!$A$2:$E$3000,4,0),0)</f>
        <v>月</v>
      </c>
      <c r="D132" s="89" t="str">
        <f>IFERROR(VLOOKUP(D179,DAY!$A$2:$E$3000,4,0),0)</f>
        <v>火</v>
      </c>
      <c r="E132" s="89" t="str">
        <f>IFERROR(VLOOKUP(E179,DAY!$A$2:$E$3000,4,0),0)</f>
        <v>水</v>
      </c>
      <c r="F132" s="89" t="str">
        <f>IFERROR(VLOOKUP(F179,DAY!$A$2:$E$3000,4,0),0)</f>
        <v>木</v>
      </c>
      <c r="G132" s="89" t="str">
        <f>IFERROR(VLOOKUP(G179,DAY!$A$2:$E$3000,4,0),0)</f>
        <v>金</v>
      </c>
      <c r="H132" s="89" t="str">
        <f>IFERROR(VLOOKUP(H179,DAY!$A$2:$E$3000,4,0),0)</f>
        <v>土</v>
      </c>
      <c r="I132" s="89" t="str">
        <f>IFERROR(VLOOKUP(I179,DAY!$A$2:$E$3000,4,0),0)</f>
        <v>日</v>
      </c>
      <c r="J132" s="89" t="str">
        <f>IFERROR(VLOOKUP(J179,DAY!$A$2:$E$3000,4,0),0)</f>
        <v>月</v>
      </c>
      <c r="K132" s="89" t="str">
        <f>IFERROR(VLOOKUP(K179,DAY!$A$2:$E$3000,4,0),0)</f>
        <v>火</v>
      </c>
      <c r="L132" s="89" t="str">
        <f>IFERROR(VLOOKUP(L179,DAY!$A$2:$E$3000,4,0),0)</f>
        <v>水</v>
      </c>
      <c r="M132" s="89" t="str">
        <f>IFERROR(VLOOKUP(M179,DAY!$A$2:$E$3000,4,0),0)</f>
        <v>木</v>
      </c>
      <c r="N132" s="89" t="str">
        <f>IFERROR(VLOOKUP(N179,DAY!$A$2:$E$3000,4,0),0)</f>
        <v>金</v>
      </c>
      <c r="O132" s="89" t="str">
        <f>IFERROR(VLOOKUP(O179,DAY!$A$2:$E$3000,4,0),0)</f>
        <v>土</v>
      </c>
      <c r="P132" s="89" t="str">
        <f>IFERROR(VLOOKUP(P179,DAY!$A$2:$E$3000,4,0),0)</f>
        <v>日</v>
      </c>
      <c r="Q132" s="89" t="str">
        <f>IFERROR(VLOOKUP(Q179,DAY!$A$2:$E$3000,4,0),0)</f>
        <v>月</v>
      </c>
      <c r="R132" s="89" t="str">
        <f>IFERROR(VLOOKUP(R179,DAY!$A$2:$E$3000,4,0),0)</f>
        <v>火</v>
      </c>
      <c r="S132" s="89" t="str">
        <f>IFERROR(VLOOKUP(S179,DAY!$A$2:$E$3000,4,0),0)</f>
        <v>水</v>
      </c>
      <c r="T132" s="89" t="str">
        <f>IFERROR(VLOOKUP(T179,DAY!$A$2:$E$3000,4,0),0)</f>
        <v>木</v>
      </c>
      <c r="U132" s="89" t="str">
        <f>IFERROR(VLOOKUP(U179,DAY!$A$2:$E$3000,4,0),0)</f>
        <v>金</v>
      </c>
      <c r="V132" s="89" t="str">
        <f>IFERROR(VLOOKUP(V179,DAY!$A$2:$E$3000,4,0),0)</f>
        <v>土</v>
      </c>
      <c r="W132" s="89" t="str">
        <f>IFERROR(VLOOKUP(W179,DAY!$A$2:$E$3000,4,0),0)</f>
        <v>日</v>
      </c>
      <c r="X132" s="89" t="str">
        <f>IFERROR(VLOOKUP(X179,DAY!$A$2:$E$3000,4,0),0)</f>
        <v>月</v>
      </c>
      <c r="Y132" s="89" t="str">
        <f>IFERROR(VLOOKUP(Y179,DAY!$A$2:$E$3000,4,0),0)</f>
        <v>火</v>
      </c>
      <c r="Z132" s="89" t="str">
        <f>IFERROR(VLOOKUP(Z179,DAY!$A$2:$E$3000,4,0),0)</f>
        <v>水</v>
      </c>
      <c r="AA132" s="89" t="str">
        <f>IFERROR(VLOOKUP(AA179,DAY!$A$2:$E$3000,4,0),0)</f>
        <v>木</v>
      </c>
      <c r="AB132" s="89" t="str">
        <f>IFERROR(VLOOKUP(AB179,DAY!$A$2:$E$3000,4,0),0)</f>
        <v>金</v>
      </c>
      <c r="AC132" s="89" t="str">
        <f>IFERROR(VLOOKUP(AC179,DAY!$A$2:$E$3000,4,0),0)</f>
        <v>土</v>
      </c>
      <c r="AD132" s="89" t="str">
        <f>IFERROR(VLOOKUP(AD179,DAY!$A$2:$E$3000,4,0),0)</f>
        <v>日</v>
      </c>
      <c r="AE132" s="478"/>
      <c r="AF132" s="480"/>
      <c r="AG132" s="352"/>
      <c r="AH132" s="478"/>
      <c r="AI132" s="480"/>
      <c r="AJ132" s="352"/>
      <c r="AM132" s="33"/>
      <c r="AN132" s="33"/>
      <c r="AQ132" s="37">
        <f>IFERROR(VLOOKUP(AQ210,DAY!$A$2:$E$744,3,0),0)</f>
        <v>0</v>
      </c>
    </row>
    <row r="133" spans="1:62" ht="89.25" customHeight="1" x14ac:dyDescent="0.4">
      <c r="A133" s="334"/>
      <c r="B133" s="39" t="s">
        <v>3</v>
      </c>
      <c r="C133" s="90" t="str">
        <f>IFERROR(VLOOKUP(C179,DAY!$A$2:$E$3000,5,0),0)</f>
        <v>敬老の日</v>
      </c>
      <c r="D133" s="90" t="str">
        <f>IFERROR(VLOOKUP(D179,DAY!$A$2:$E$3000,5,0),0)</f>
        <v/>
      </c>
      <c r="E133" s="90" t="str">
        <f>IFERROR(VLOOKUP(E179,DAY!$A$2:$E$3000,5,0),0)</f>
        <v/>
      </c>
      <c r="F133" s="90" t="str">
        <f>IFERROR(VLOOKUP(F179,DAY!$A$2:$E$3000,5,0),0)</f>
        <v/>
      </c>
      <c r="G133" s="90" t="str">
        <f>IFERROR(VLOOKUP(G179,DAY!$A$2:$E$3000,5,0),0)</f>
        <v/>
      </c>
      <c r="H133" s="90" t="str">
        <f>IFERROR(VLOOKUP(H179,DAY!$A$2:$E$3000,5,0),0)</f>
        <v/>
      </c>
      <c r="I133" s="90" t="str">
        <f>IFERROR(VLOOKUP(I179,DAY!$A$2:$E$3000,5,0),0)</f>
        <v/>
      </c>
      <c r="J133" s="90" t="str">
        <f>IFERROR(VLOOKUP(J179,DAY!$A$2:$E$3000,5,0),0)</f>
        <v/>
      </c>
      <c r="K133" s="90" t="str">
        <f>IFERROR(VLOOKUP(K179,DAY!$A$2:$E$3000,5,0),0)</f>
        <v>秋分の日</v>
      </c>
      <c r="L133" s="90" t="str">
        <f>IFERROR(VLOOKUP(L179,DAY!$A$2:$E$3000,5,0),0)</f>
        <v/>
      </c>
      <c r="M133" s="90" t="str">
        <f>IFERROR(VLOOKUP(M179,DAY!$A$2:$E$3000,5,0),0)</f>
        <v/>
      </c>
      <c r="N133" s="90" t="str">
        <f>IFERROR(VLOOKUP(N179,DAY!$A$2:$E$3000,5,0),0)</f>
        <v/>
      </c>
      <c r="O133" s="90" t="str">
        <f>IFERROR(VLOOKUP(O179,DAY!$A$2:$E$3000,5,0),0)</f>
        <v/>
      </c>
      <c r="P133" s="90" t="str">
        <f>IFERROR(VLOOKUP(P179,DAY!$A$2:$E$3000,5,0),0)</f>
        <v/>
      </c>
      <c r="Q133" s="90" t="str">
        <f>IFERROR(VLOOKUP(Q179,DAY!$A$2:$E$3000,5,0),0)</f>
        <v/>
      </c>
      <c r="R133" s="90" t="str">
        <f>IFERROR(VLOOKUP(R179,DAY!$A$2:$E$3000,5,0),0)</f>
        <v/>
      </c>
      <c r="S133" s="90" t="str">
        <f>IFERROR(VLOOKUP(S179,DAY!$A$2:$E$3000,5,0),0)</f>
        <v/>
      </c>
      <c r="T133" s="90" t="str">
        <f>IFERROR(VLOOKUP(T179,DAY!$A$2:$E$3000,5,0),0)</f>
        <v/>
      </c>
      <c r="U133" s="90" t="str">
        <f>IFERROR(VLOOKUP(U179,DAY!$A$2:$E$3000,5,0),0)</f>
        <v/>
      </c>
      <c r="V133" s="90" t="str">
        <f>IFERROR(VLOOKUP(V179,DAY!$A$2:$E$3000,5,0),0)</f>
        <v/>
      </c>
      <c r="W133" s="90" t="str">
        <f>IFERROR(VLOOKUP(W179,DAY!$A$2:$E$3000,5,0),0)</f>
        <v/>
      </c>
      <c r="X133" s="90" t="str">
        <f>IFERROR(VLOOKUP(X179,DAY!$A$2:$E$3000,5,0),0)</f>
        <v/>
      </c>
      <c r="Y133" s="90" t="str">
        <f>IFERROR(VLOOKUP(Y179,DAY!$A$2:$E$3000,5,0),0)</f>
        <v/>
      </c>
      <c r="Z133" s="90" t="str">
        <f>IFERROR(VLOOKUP(Z179,DAY!$A$2:$E$3000,5,0),0)</f>
        <v/>
      </c>
      <c r="AA133" s="90" t="str">
        <f>IFERROR(VLOOKUP(AA179,DAY!$A$2:$E$3000,5,0),0)</f>
        <v/>
      </c>
      <c r="AB133" s="90" t="str">
        <f>IFERROR(VLOOKUP(AB179,DAY!$A$2:$E$3000,5,0),0)</f>
        <v/>
      </c>
      <c r="AC133" s="90" t="str">
        <f>IFERROR(VLOOKUP(AC179,DAY!$A$2:$E$3000,5,0),0)</f>
        <v/>
      </c>
      <c r="AD133" s="90" t="str">
        <f>IFERROR(VLOOKUP(AD179,DAY!$A$2:$E$3000,5,0),0)</f>
        <v/>
      </c>
      <c r="AE133" s="478"/>
      <c r="AF133" s="480"/>
      <c r="AG133" s="353"/>
      <c r="AH133" s="478"/>
      <c r="AI133" s="480"/>
      <c r="AJ133" s="353"/>
      <c r="AM133" s="41"/>
      <c r="AN133" s="41"/>
      <c r="AQ133" s="37">
        <f>IFERROR(VLOOKUP(AQ210,DAY!$A$2:$E$744,4,0),0)</f>
        <v>0</v>
      </c>
    </row>
    <row r="134" spans="1:62" ht="27.75" customHeight="1" x14ac:dyDescent="0.4">
      <c r="A134" s="334"/>
      <c r="B134" s="120" t="s">
        <v>4</v>
      </c>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22">
        <f>IF(COUNT(C134:AD134)=0,+(COUNTIF(C134:AD134,"作業"))+(COUNTIF(C134:AD134,"休日")),"")</f>
        <v>0</v>
      </c>
      <c r="AF134" s="123">
        <f>IF(+COUNT(C134:AD134)=0,(COUNTIF(C134:AD134,"休日")),"")</f>
        <v>0</v>
      </c>
      <c r="AG134" s="473">
        <f>IFERROR(IF(COUNTA(C134:AD134)=0,0,IF(COUNTA(C134:AD134)&lt;28,$F$150,IF(AM135&gt;0.284,$F$148,$F$149))),0)</f>
        <v>0</v>
      </c>
      <c r="AH134" s="122">
        <f>IF(COUNT(C135:AD135)=0,+(COUNTIF(C135:AD135,"作業"))+(COUNTIF(C135:AD135,"休日")),"")</f>
        <v>0</v>
      </c>
      <c r="AI134" s="123">
        <f>IF(COUNT(C135:AD135)=0,(COUNTIF(C135:AD135,"休日")),"")</f>
        <v>0</v>
      </c>
      <c r="AJ134" s="473">
        <f>IFERROR(IF(COUNTA(C135:AD135)=0,0,IF(COUNTA(C135:AD135)&lt;28,$F$150,IF(AN135&gt;0.284,$F$146,$F$147))),0)</f>
        <v>0</v>
      </c>
      <c r="AL134" s="40"/>
      <c r="AM134" s="33"/>
      <c r="AN134" s="33"/>
      <c r="AQ134" s="39">
        <f>IFERROR(VLOOKUP(AQ210,DAY!$A$2:$E$744,5,0),0)</f>
        <v>0</v>
      </c>
    </row>
    <row r="135" spans="1:62" ht="27.75" customHeight="1" thickBot="1" x14ac:dyDescent="0.45">
      <c r="A135" s="363"/>
      <c r="B135" s="121" t="s">
        <v>5</v>
      </c>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475">
        <f>IFERROR(AM135,0)</f>
        <v>0</v>
      </c>
      <c r="AF135" s="476"/>
      <c r="AG135" s="474"/>
      <c r="AH135" s="475">
        <f>IFERROR(AN135,0)</f>
        <v>0</v>
      </c>
      <c r="AI135" s="476"/>
      <c r="AJ135" s="474"/>
      <c r="AM135" s="46" t="e">
        <f>ROUND(AF134/AE134,3)</f>
        <v>#DIV/0!</v>
      </c>
      <c r="AN135" s="47" t="e">
        <f>ROUND(AI134/AH134,3)</f>
        <v>#DIV/0!</v>
      </c>
      <c r="AQ135" s="43">
        <f>IFERROR(VLOOKUP(AQ210,DAY!$A$2:$E$744,6,0),0)</f>
        <v>0</v>
      </c>
    </row>
    <row r="136" spans="1:62" ht="21.75" hidden="1" customHeight="1" thickBot="1" x14ac:dyDescent="0.45">
      <c r="A136" s="23"/>
      <c r="B136" s="51"/>
      <c r="C136" s="51"/>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370"/>
      <c r="AF136" s="370"/>
      <c r="AG136" s="116"/>
      <c r="AH136" s="370"/>
      <c r="AI136" s="370"/>
      <c r="AJ136" s="96"/>
      <c r="AK136" s="40"/>
      <c r="AM136" s="33"/>
      <c r="AN136" s="33"/>
      <c r="AQ136" s="45">
        <f>IFERROR(VLOOKUP(AQ210,DAY!$A$2:$E$744,7,0),0)</f>
        <v>0</v>
      </c>
      <c r="BJ136" s="133"/>
    </row>
    <row r="137" spans="1:62" ht="15" hidden="1" customHeight="1" x14ac:dyDescent="0.4">
      <c r="A137" s="23"/>
      <c r="B137" s="51"/>
      <c r="C137" s="51"/>
      <c r="D137" s="23"/>
      <c r="E137" s="23"/>
      <c r="F137" s="23"/>
      <c r="G137" s="23"/>
      <c r="H137" s="23"/>
      <c r="I137" s="23"/>
      <c r="J137" s="23"/>
      <c r="K137" s="23"/>
      <c r="L137" s="23"/>
      <c r="M137" s="23"/>
      <c r="N137" s="23"/>
      <c r="O137" s="23"/>
      <c r="P137" s="23"/>
      <c r="Q137" s="23"/>
      <c r="R137" s="23"/>
      <c r="S137" s="23"/>
      <c r="T137" s="23"/>
      <c r="U137" s="23"/>
      <c r="V137" s="23"/>
      <c r="W137" s="23"/>
      <c r="X137" s="23"/>
      <c r="Y137" s="23"/>
      <c r="AM137" s="33"/>
      <c r="AN137" s="33"/>
    </row>
    <row r="138" spans="1:62" hidden="1" x14ac:dyDescent="0.4">
      <c r="A138" s="23"/>
      <c r="B138" s="51"/>
      <c r="C138" s="51"/>
      <c r="D138" s="23"/>
      <c r="E138" s="23"/>
      <c r="F138" s="23"/>
      <c r="G138" s="23"/>
      <c r="H138" s="23"/>
      <c r="I138" s="23"/>
      <c r="J138" s="23"/>
      <c r="K138" s="23"/>
      <c r="L138" s="23"/>
      <c r="M138" s="23"/>
      <c r="N138" s="23"/>
      <c r="O138" s="23"/>
      <c r="P138" s="23"/>
      <c r="Q138" s="23"/>
      <c r="R138" s="23"/>
      <c r="S138" s="23"/>
      <c r="T138" s="23"/>
      <c r="U138" s="23"/>
      <c r="V138" s="23"/>
      <c r="W138" s="23"/>
      <c r="X138" s="23"/>
      <c r="Y138" s="23"/>
      <c r="AM138" s="33"/>
      <c r="AN138" s="33"/>
    </row>
    <row r="139" spans="1:62" hidden="1" x14ac:dyDescent="0.4">
      <c r="A139" s="23"/>
      <c r="B139" s="51"/>
      <c r="C139" s="51"/>
      <c r="D139" s="23"/>
      <c r="E139" s="23"/>
      <c r="F139" s="23"/>
      <c r="G139" s="23"/>
      <c r="H139" s="23"/>
      <c r="I139" s="23"/>
      <c r="J139" s="23"/>
      <c r="K139" s="23"/>
      <c r="L139" s="23"/>
      <c r="M139" s="23"/>
      <c r="N139" s="23"/>
      <c r="O139" s="23"/>
      <c r="P139" s="23"/>
      <c r="Q139" s="23"/>
      <c r="R139" s="23"/>
      <c r="S139" s="23"/>
      <c r="T139" s="23"/>
      <c r="U139" s="23"/>
      <c r="V139" s="23"/>
      <c r="W139" s="23"/>
      <c r="X139" s="23"/>
      <c r="Y139" s="23"/>
      <c r="AM139" s="33"/>
      <c r="AN139" s="33"/>
    </row>
    <row r="140" spans="1:62" ht="15" hidden="1" customHeight="1" x14ac:dyDescent="0.4">
      <c r="A140" s="23"/>
      <c r="B140" s="51"/>
      <c r="C140" s="51"/>
      <c r="D140" s="23"/>
      <c r="E140" s="23"/>
      <c r="F140" s="23"/>
      <c r="G140" s="23"/>
      <c r="H140" s="23"/>
      <c r="I140" s="23"/>
      <c r="J140" s="23"/>
      <c r="K140" s="23"/>
      <c r="L140" s="23"/>
      <c r="M140" s="23"/>
      <c r="N140" s="23"/>
      <c r="O140" s="23"/>
      <c r="P140" s="23"/>
      <c r="Q140" s="23"/>
      <c r="AM140" s="33"/>
      <c r="AN140" s="33"/>
    </row>
    <row r="141" spans="1:62" ht="15" hidden="1" customHeight="1" x14ac:dyDescent="0.4">
      <c r="A141" s="23"/>
      <c r="B141" s="51"/>
      <c r="C141" s="51"/>
      <c r="D141" s="23"/>
      <c r="E141" s="23"/>
      <c r="F141" s="23"/>
      <c r="G141" s="23"/>
      <c r="H141" s="23"/>
      <c r="I141" s="23"/>
      <c r="J141" s="23"/>
      <c r="K141" s="23"/>
      <c r="L141" s="23"/>
      <c r="M141" s="23"/>
      <c r="N141" s="23"/>
      <c r="O141" s="23"/>
      <c r="P141" s="23"/>
      <c r="Q141" s="23"/>
      <c r="AM141" s="33"/>
      <c r="AN141" s="33"/>
    </row>
    <row r="142" spans="1:62" hidden="1" x14ac:dyDescent="0.4">
      <c r="A142" s="23"/>
      <c r="B142" s="51"/>
      <c r="C142" s="51"/>
      <c r="D142" s="23"/>
      <c r="E142" s="23"/>
      <c r="F142" s="23"/>
      <c r="G142" s="23"/>
      <c r="H142" s="23"/>
      <c r="I142" s="23"/>
      <c r="J142" s="23"/>
      <c r="K142" s="23"/>
      <c r="L142" s="23"/>
      <c r="M142" s="23"/>
      <c r="N142" s="23"/>
      <c r="O142" s="23"/>
      <c r="P142" s="23"/>
      <c r="Q142" s="23"/>
      <c r="AM142" s="33"/>
      <c r="AN142" s="33"/>
    </row>
    <row r="143" spans="1:62" ht="26.25" hidden="1" x14ac:dyDescent="0.4">
      <c r="A143" s="23"/>
      <c r="B143" s="51"/>
      <c r="C143" s="51"/>
      <c r="D143" s="23"/>
      <c r="E143" s="23"/>
      <c r="F143" s="23"/>
      <c r="G143" s="23"/>
      <c r="H143" s="23"/>
      <c r="I143" s="23"/>
      <c r="J143" s="23"/>
      <c r="K143" s="23"/>
      <c r="L143" s="23"/>
      <c r="M143" s="23"/>
      <c r="N143" s="23"/>
      <c r="O143" s="23"/>
      <c r="P143" s="23"/>
      <c r="Q143" s="23"/>
      <c r="R143" s="23"/>
      <c r="S143" s="23"/>
      <c r="T143" s="23"/>
      <c r="U143" s="23"/>
      <c r="V143" s="23"/>
      <c r="W143" s="23"/>
      <c r="X143" s="23"/>
      <c r="Y143" s="23"/>
      <c r="Z143" s="112"/>
      <c r="AA143" s="113"/>
      <c r="AB143" s="113"/>
      <c r="AC143" s="113"/>
      <c r="AD143" s="113"/>
      <c r="AE143" s="114"/>
      <c r="AF143" s="114"/>
      <c r="AG143" s="114"/>
      <c r="AH143" s="113"/>
      <c r="AI143" s="113"/>
      <c r="AJ143" s="113"/>
      <c r="AM143" s="33"/>
      <c r="AN143" s="33"/>
    </row>
    <row r="144" spans="1:62" hidden="1" x14ac:dyDescent="0.4"/>
    <row r="145" spans="1:40" hidden="1" x14ac:dyDescent="0.4">
      <c r="A145" s="55"/>
      <c r="B145" s="56"/>
      <c r="C145" s="37"/>
      <c r="D145" s="57"/>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9"/>
      <c r="AJ145" s="62"/>
    </row>
    <row r="146" spans="1:40" ht="21" hidden="1" x14ac:dyDescent="0.4">
      <c r="A146" s="60"/>
      <c r="B146" s="30"/>
      <c r="C146" s="61" t="s">
        <v>87</v>
      </c>
      <c r="D146" s="61" t="s">
        <v>87</v>
      </c>
      <c r="E146" s="62"/>
      <c r="F146" s="57" t="s">
        <v>82</v>
      </c>
      <c r="G146" s="62"/>
      <c r="H146" s="62"/>
      <c r="I146" s="62"/>
      <c r="J146" s="62"/>
      <c r="K146" s="62"/>
      <c r="L146" s="62"/>
      <c r="M146" s="62"/>
      <c r="N146" s="62"/>
      <c r="O146" s="62"/>
      <c r="P146" s="62"/>
      <c r="Q146" s="62"/>
      <c r="R146" s="62"/>
      <c r="S146" s="62"/>
      <c r="T146" s="62"/>
      <c r="U146" s="62"/>
      <c r="V146" s="62"/>
      <c r="W146" s="62"/>
      <c r="X146" s="62"/>
      <c r="Y146" s="62"/>
      <c r="Z146" s="62" t="s">
        <v>49</v>
      </c>
      <c r="AA146" s="62">
        <v>0</v>
      </c>
      <c r="AB146" s="62"/>
      <c r="AC146" s="62"/>
      <c r="AD146" s="62"/>
      <c r="AE146" s="97"/>
      <c r="AF146" s="62"/>
      <c r="AG146" s="62"/>
      <c r="AH146" s="62"/>
      <c r="AI146" s="63"/>
      <c r="AJ146" s="62"/>
    </row>
    <row r="147" spans="1:40" ht="31.5" hidden="1" x14ac:dyDescent="0.4">
      <c r="A147" s="60"/>
      <c r="B147" s="30"/>
      <c r="C147" s="61" t="s">
        <v>19</v>
      </c>
      <c r="D147" s="61" t="s">
        <v>19</v>
      </c>
      <c r="E147" s="62"/>
      <c r="F147" s="57" t="s">
        <v>14</v>
      </c>
      <c r="G147" s="62"/>
      <c r="H147" s="62"/>
      <c r="I147" s="62"/>
      <c r="J147" s="143" t="s">
        <v>113</v>
      </c>
      <c r="K147" s="65"/>
      <c r="L147" s="65"/>
      <c r="M147" s="65"/>
      <c r="N147" s="65"/>
      <c r="O147" s="65"/>
      <c r="P147" s="65"/>
      <c r="Q147" s="65"/>
      <c r="R147" s="65"/>
      <c r="S147" s="65"/>
      <c r="T147" s="65"/>
      <c r="U147" s="65"/>
      <c r="V147" s="65"/>
      <c r="W147" s="65"/>
      <c r="X147" s="66"/>
      <c r="Y147" s="62"/>
      <c r="Z147" s="21" t="s">
        <v>50</v>
      </c>
      <c r="AA147" s="62">
        <v>1</v>
      </c>
      <c r="AB147" s="62"/>
      <c r="AC147" s="62"/>
      <c r="AD147" s="62"/>
      <c r="AE147" s="97"/>
      <c r="AF147" s="62"/>
      <c r="AG147" s="62"/>
      <c r="AH147" s="62"/>
      <c r="AI147" s="63"/>
      <c r="AJ147" s="62"/>
    </row>
    <row r="148" spans="1:40" ht="31.5" hidden="1" customHeight="1" x14ac:dyDescent="0.4">
      <c r="A148" s="60"/>
      <c r="B148" s="30"/>
      <c r="C148" s="61" t="s">
        <v>99</v>
      </c>
      <c r="D148" s="61" t="s">
        <v>99</v>
      </c>
      <c r="E148" s="62"/>
      <c r="F148" s="57" t="s">
        <v>105</v>
      </c>
      <c r="G148" s="62"/>
      <c r="H148" s="62"/>
      <c r="I148" s="62"/>
      <c r="J148" s="143" t="s">
        <v>114</v>
      </c>
      <c r="K148" s="65"/>
      <c r="L148" s="65"/>
      <c r="M148" s="65"/>
      <c r="N148" s="65"/>
      <c r="O148" s="65"/>
      <c r="P148" s="65"/>
      <c r="Q148" s="65"/>
      <c r="R148" s="65"/>
      <c r="S148" s="65"/>
      <c r="T148" s="65"/>
      <c r="U148" s="65"/>
      <c r="V148" s="65"/>
      <c r="W148" s="65"/>
      <c r="X148" s="66"/>
      <c r="Y148" s="62"/>
      <c r="Z148" s="62" t="s">
        <v>51</v>
      </c>
      <c r="AA148" s="62">
        <v>2</v>
      </c>
      <c r="AB148" s="62"/>
      <c r="AC148" s="62"/>
      <c r="AD148" s="62"/>
      <c r="AE148" s="97"/>
      <c r="AF148" s="62"/>
      <c r="AG148" s="62"/>
      <c r="AH148" s="62"/>
      <c r="AI148" s="63"/>
      <c r="AJ148" s="62"/>
    </row>
    <row r="149" spans="1:40" ht="31.5" hidden="1" customHeight="1" x14ac:dyDescent="0.4">
      <c r="A149" s="60"/>
      <c r="B149" s="30"/>
      <c r="C149" s="61" t="s">
        <v>88</v>
      </c>
      <c r="D149" s="61" t="s">
        <v>88</v>
      </c>
      <c r="E149" s="62"/>
      <c r="F149" s="57" t="s">
        <v>104</v>
      </c>
      <c r="G149" s="62"/>
      <c r="H149" s="62"/>
      <c r="I149" s="62"/>
      <c r="J149" s="143" t="s">
        <v>115</v>
      </c>
      <c r="K149" s="65"/>
      <c r="L149" s="65"/>
      <c r="M149" s="65"/>
      <c r="N149" s="65"/>
      <c r="O149" s="65"/>
      <c r="P149" s="65"/>
      <c r="Q149" s="65"/>
      <c r="R149" s="65"/>
      <c r="S149" s="65"/>
      <c r="T149" s="65"/>
      <c r="U149" s="65"/>
      <c r="V149" s="65"/>
      <c r="W149" s="65"/>
      <c r="X149" s="66"/>
      <c r="Y149" s="62"/>
      <c r="Z149" s="62" t="s">
        <v>52</v>
      </c>
      <c r="AA149" s="62">
        <v>3</v>
      </c>
      <c r="AB149" s="62"/>
      <c r="AC149" s="62"/>
      <c r="AD149" s="62"/>
      <c r="AE149" s="62"/>
      <c r="AF149" s="62"/>
      <c r="AG149" s="62"/>
      <c r="AH149" s="62"/>
      <c r="AI149" s="63"/>
      <c r="AJ149" s="62"/>
    </row>
    <row r="150" spans="1:40" ht="31.5" hidden="1" customHeight="1" x14ac:dyDescent="0.4">
      <c r="A150" s="60"/>
      <c r="B150" s="30"/>
      <c r="C150" s="61" t="s">
        <v>89</v>
      </c>
      <c r="D150" s="61" t="s">
        <v>89</v>
      </c>
      <c r="E150" s="62"/>
      <c r="F150" s="62" t="s">
        <v>83</v>
      </c>
      <c r="G150" s="62"/>
      <c r="H150" s="62"/>
      <c r="I150" s="62"/>
      <c r="J150" s="143" t="s">
        <v>116</v>
      </c>
      <c r="K150" s="65"/>
      <c r="L150" s="65"/>
      <c r="M150" s="65"/>
      <c r="N150" s="65"/>
      <c r="O150" s="65"/>
      <c r="P150" s="65"/>
      <c r="Q150" s="65"/>
      <c r="R150" s="65"/>
      <c r="S150" s="65"/>
      <c r="T150" s="65"/>
      <c r="U150" s="65"/>
      <c r="V150" s="65"/>
      <c r="W150" s="65"/>
      <c r="X150" s="66"/>
      <c r="Y150" s="62"/>
      <c r="Z150" s="62" t="s">
        <v>53</v>
      </c>
      <c r="AA150" s="62">
        <v>4</v>
      </c>
      <c r="AB150" s="62"/>
      <c r="AC150" s="62"/>
      <c r="AD150" s="62"/>
      <c r="AE150" s="62"/>
      <c r="AF150" s="62"/>
      <c r="AG150" s="62"/>
      <c r="AH150" s="62"/>
      <c r="AI150" s="63"/>
      <c r="AJ150" s="62"/>
    </row>
    <row r="151" spans="1:40" ht="21" hidden="1" customHeight="1" x14ac:dyDescent="0.4">
      <c r="A151" s="60"/>
      <c r="B151" s="30"/>
      <c r="C151" s="61"/>
      <c r="D151" s="61"/>
      <c r="E151" s="62"/>
      <c r="F151" s="62"/>
      <c r="G151" s="62"/>
      <c r="H151" s="62"/>
      <c r="I151" s="62"/>
      <c r="J151" s="67"/>
      <c r="K151" s="65"/>
      <c r="L151" s="65"/>
      <c r="M151" s="65"/>
      <c r="N151" s="65"/>
      <c r="O151" s="65"/>
      <c r="P151" s="65"/>
      <c r="Q151" s="65"/>
      <c r="R151" s="65"/>
      <c r="S151" s="65"/>
      <c r="T151" s="65"/>
      <c r="U151" s="65"/>
      <c r="V151" s="65"/>
      <c r="W151" s="65"/>
      <c r="X151" s="66"/>
      <c r="Y151" s="62"/>
      <c r="Z151" s="62" t="s">
        <v>54</v>
      </c>
      <c r="AA151" s="62">
        <v>5</v>
      </c>
      <c r="AB151" s="62"/>
      <c r="AC151" s="62"/>
      <c r="AD151" s="62"/>
      <c r="AE151" s="62"/>
      <c r="AF151" s="62"/>
      <c r="AG151" s="62"/>
      <c r="AH151" s="62"/>
      <c r="AI151" s="63"/>
      <c r="AJ151" s="62"/>
    </row>
    <row r="152" spans="1:40" ht="21" hidden="1" customHeight="1" x14ac:dyDescent="0.4">
      <c r="A152" s="60"/>
      <c r="B152" s="30"/>
      <c r="C152" s="61"/>
      <c r="D152" s="61"/>
      <c r="E152" s="62"/>
      <c r="F152" s="62"/>
      <c r="G152" s="62"/>
      <c r="H152" s="62"/>
      <c r="I152" s="62"/>
      <c r="J152" s="67"/>
      <c r="K152" s="65"/>
      <c r="L152" s="65"/>
      <c r="M152" s="65"/>
      <c r="N152" s="65"/>
      <c r="O152" s="65"/>
      <c r="P152" s="65"/>
      <c r="Q152" s="65"/>
      <c r="R152" s="65"/>
      <c r="S152" s="65"/>
      <c r="T152" s="65"/>
      <c r="U152" s="65"/>
      <c r="V152" s="65"/>
      <c r="W152" s="65"/>
      <c r="X152" s="66"/>
      <c r="Y152" s="62"/>
      <c r="Z152" s="62" t="s">
        <v>55</v>
      </c>
      <c r="AA152" s="62">
        <v>6</v>
      </c>
      <c r="AB152" s="62"/>
      <c r="AC152" s="62"/>
      <c r="AD152" s="62"/>
      <c r="AE152" s="62"/>
      <c r="AF152" s="62"/>
      <c r="AG152" s="62"/>
      <c r="AH152" s="62"/>
      <c r="AI152" s="63"/>
      <c r="AJ152" s="62"/>
    </row>
    <row r="153" spans="1:40" ht="21" hidden="1" customHeight="1" x14ac:dyDescent="0.4">
      <c r="A153" s="60"/>
      <c r="B153" s="30"/>
      <c r="C153" s="61"/>
      <c r="D153" s="61"/>
      <c r="E153" s="62"/>
      <c r="F153" s="62"/>
      <c r="G153" s="62"/>
      <c r="H153" s="62"/>
      <c r="I153" s="62"/>
      <c r="J153" s="67"/>
      <c r="K153" s="65"/>
      <c r="L153" s="65"/>
      <c r="M153" s="65"/>
      <c r="N153" s="65"/>
      <c r="O153" s="65"/>
      <c r="P153" s="65"/>
      <c r="Q153" s="65"/>
      <c r="R153" s="65"/>
      <c r="S153" s="65"/>
      <c r="T153" s="65"/>
      <c r="U153" s="65"/>
      <c r="V153" s="65"/>
      <c r="W153" s="65"/>
      <c r="X153" s="66"/>
      <c r="Y153" s="62"/>
      <c r="Z153" s="62"/>
      <c r="AA153" s="62"/>
      <c r="AB153" s="62"/>
      <c r="AC153" s="62"/>
      <c r="AD153" s="62"/>
      <c r="AE153" s="62"/>
      <c r="AF153" s="62"/>
      <c r="AG153" s="62"/>
      <c r="AH153" s="62"/>
      <c r="AI153" s="63"/>
      <c r="AJ153" s="62"/>
    </row>
    <row r="154" spans="1:40" ht="21" hidden="1" customHeight="1" x14ac:dyDescent="0.4">
      <c r="A154" s="60"/>
      <c r="B154" s="30"/>
      <c r="C154" s="54"/>
      <c r="D154" s="61"/>
      <c r="E154" s="62"/>
      <c r="F154" s="62"/>
      <c r="G154" s="62"/>
      <c r="H154" s="62"/>
      <c r="I154" s="62"/>
      <c r="J154" s="67"/>
      <c r="K154" s="65"/>
      <c r="L154" s="65"/>
      <c r="M154" s="65"/>
      <c r="N154" s="65"/>
      <c r="O154" s="65"/>
      <c r="P154" s="65"/>
      <c r="Q154" s="65"/>
      <c r="R154" s="65"/>
      <c r="S154" s="65"/>
      <c r="T154" s="65"/>
      <c r="U154" s="65"/>
      <c r="V154" s="65"/>
      <c r="W154" s="65"/>
      <c r="X154" s="66"/>
      <c r="Y154" s="62"/>
      <c r="Z154" s="62"/>
      <c r="AA154" s="62"/>
      <c r="AB154" s="62"/>
      <c r="AC154" s="62"/>
      <c r="AD154" s="62"/>
      <c r="AE154" s="62"/>
      <c r="AF154" s="62"/>
      <c r="AG154" s="62"/>
      <c r="AH154" s="62"/>
      <c r="AI154" s="63"/>
      <c r="AJ154" s="62"/>
    </row>
    <row r="155" spans="1:40" ht="15" hidden="1" customHeight="1" x14ac:dyDescent="0.4">
      <c r="A155" s="60"/>
      <c r="B155" s="30"/>
      <c r="C155" s="30"/>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3"/>
      <c r="AJ155" s="62"/>
    </row>
    <row r="156" spans="1:40" ht="15" hidden="1" customHeight="1" x14ac:dyDescent="0.4">
      <c r="A156" s="60"/>
      <c r="B156" s="30"/>
      <c r="C156" s="30"/>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3"/>
      <c r="AJ156" s="62"/>
    </row>
    <row r="157" spans="1:40" ht="15" hidden="1" customHeight="1" x14ac:dyDescent="0.4">
      <c r="A157" s="60"/>
      <c r="B157" s="30"/>
      <c r="C157" s="30"/>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3"/>
      <c r="AJ157" s="62"/>
    </row>
    <row r="158" spans="1:40" hidden="1" x14ac:dyDescent="0.4">
      <c r="A158" s="60"/>
      <c r="B158" s="30"/>
      <c r="C158" s="30"/>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3"/>
      <c r="AJ158" s="62"/>
    </row>
    <row r="159" spans="1:40" hidden="1" x14ac:dyDescent="0.4">
      <c r="A159" s="60"/>
      <c r="B159" s="30"/>
      <c r="C159" s="30">
        <v>1</v>
      </c>
      <c r="D159" s="30">
        <v>2</v>
      </c>
      <c r="E159" s="30">
        <v>3</v>
      </c>
      <c r="F159" s="30">
        <v>4</v>
      </c>
      <c r="G159" s="30">
        <v>5</v>
      </c>
      <c r="H159" s="30">
        <v>6</v>
      </c>
      <c r="I159" s="30">
        <v>7</v>
      </c>
      <c r="J159" s="30">
        <v>8</v>
      </c>
      <c r="K159" s="30">
        <v>9</v>
      </c>
      <c r="L159" s="30">
        <v>10</v>
      </c>
      <c r="M159" s="30">
        <v>11</v>
      </c>
      <c r="N159" s="30">
        <v>12</v>
      </c>
      <c r="O159" s="30">
        <v>13</v>
      </c>
      <c r="P159" s="30">
        <v>14</v>
      </c>
      <c r="Q159" s="30">
        <v>15</v>
      </c>
      <c r="R159" s="30">
        <v>16</v>
      </c>
      <c r="S159" s="30">
        <v>17</v>
      </c>
      <c r="T159" s="30">
        <v>18</v>
      </c>
      <c r="U159" s="30">
        <v>19</v>
      </c>
      <c r="V159" s="30">
        <v>20</v>
      </c>
      <c r="W159" s="30">
        <v>21</v>
      </c>
      <c r="X159" s="30">
        <v>22</v>
      </c>
      <c r="Y159" s="30">
        <v>23</v>
      </c>
      <c r="Z159" s="30">
        <v>24</v>
      </c>
      <c r="AA159" s="30">
        <v>25</v>
      </c>
      <c r="AB159" s="30">
        <v>26</v>
      </c>
      <c r="AC159" s="30">
        <v>27</v>
      </c>
      <c r="AD159" s="30">
        <v>28</v>
      </c>
      <c r="AE159" s="62"/>
      <c r="AF159" s="62"/>
      <c r="AG159" s="62"/>
      <c r="AH159" s="62"/>
      <c r="AI159" s="63"/>
      <c r="AJ159" s="62"/>
    </row>
    <row r="160" spans="1:40" hidden="1" x14ac:dyDescent="0.4">
      <c r="A160" s="68"/>
      <c r="B160" s="69">
        <v>1</v>
      </c>
      <c r="C160" s="70">
        <f>G4</f>
        <v>45383</v>
      </c>
      <c r="D160" s="70">
        <f>C160+1</f>
        <v>45384</v>
      </c>
      <c r="E160" s="70">
        <f>D160+1</f>
        <v>45385</v>
      </c>
      <c r="F160" s="70">
        <f t="shared" ref="F160:U175" si="0">E160+1</f>
        <v>45386</v>
      </c>
      <c r="G160" s="70">
        <f t="shared" si="0"/>
        <v>45387</v>
      </c>
      <c r="H160" s="70">
        <f t="shared" si="0"/>
        <v>45388</v>
      </c>
      <c r="I160" s="70">
        <f t="shared" si="0"/>
        <v>45389</v>
      </c>
      <c r="J160" s="70">
        <f t="shared" si="0"/>
        <v>45390</v>
      </c>
      <c r="K160" s="70">
        <f t="shared" si="0"/>
        <v>45391</v>
      </c>
      <c r="L160" s="70">
        <f t="shared" si="0"/>
        <v>45392</v>
      </c>
      <c r="M160" s="70">
        <f t="shared" si="0"/>
        <v>45393</v>
      </c>
      <c r="N160" s="70">
        <f t="shared" si="0"/>
        <v>45394</v>
      </c>
      <c r="O160" s="70">
        <f t="shared" si="0"/>
        <v>45395</v>
      </c>
      <c r="P160" s="70">
        <f t="shared" si="0"/>
        <v>45396</v>
      </c>
      <c r="Q160" s="70">
        <f t="shared" si="0"/>
        <v>45397</v>
      </c>
      <c r="R160" s="70">
        <f t="shared" si="0"/>
        <v>45398</v>
      </c>
      <c r="S160" s="70">
        <f t="shared" si="0"/>
        <v>45399</v>
      </c>
      <c r="T160" s="70">
        <f t="shared" si="0"/>
        <v>45400</v>
      </c>
      <c r="U160" s="70">
        <f t="shared" si="0"/>
        <v>45401</v>
      </c>
      <c r="V160" s="70">
        <f t="shared" ref="V160:AD175" si="1">U160+1</f>
        <v>45402</v>
      </c>
      <c r="W160" s="70">
        <f t="shared" si="1"/>
        <v>45403</v>
      </c>
      <c r="X160" s="70">
        <f t="shared" si="1"/>
        <v>45404</v>
      </c>
      <c r="Y160" s="70">
        <f t="shared" si="1"/>
        <v>45405</v>
      </c>
      <c r="Z160" s="70">
        <f t="shared" si="1"/>
        <v>45406</v>
      </c>
      <c r="AA160" s="70">
        <f t="shared" si="1"/>
        <v>45407</v>
      </c>
      <c r="AB160" s="70">
        <f t="shared" si="1"/>
        <v>45408</v>
      </c>
      <c r="AC160" s="70">
        <f t="shared" si="1"/>
        <v>45409</v>
      </c>
      <c r="AD160" s="70">
        <f>AC160+1</f>
        <v>45410</v>
      </c>
      <c r="AE160" s="71"/>
      <c r="AF160" s="71"/>
      <c r="AG160" s="71"/>
      <c r="AH160" s="71"/>
      <c r="AI160" s="72"/>
      <c r="AJ160" s="71"/>
      <c r="AM160" s="73"/>
      <c r="AN160" s="73"/>
    </row>
    <row r="161" spans="1:52" hidden="1" x14ac:dyDescent="0.4">
      <c r="A161" s="68"/>
      <c r="B161" s="69">
        <v>2</v>
      </c>
      <c r="C161" s="70">
        <f>AD160+1</f>
        <v>45411</v>
      </c>
      <c r="D161" s="70">
        <f>C161+1</f>
        <v>45412</v>
      </c>
      <c r="E161" s="70">
        <f>D161+1</f>
        <v>45413</v>
      </c>
      <c r="F161" s="70">
        <f t="shared" si="0"/>
        <v>45414</v>
      </c>
      <c r="G161" s="70">
        <f t="shared" si="0"/>
        <v>45415</v>
      </c>
      <c r="H161" s="70">
        <f t="shared" si="0"/>
        <v>45416</v>
      </c>
      <c r="I161" s="70">
        <f t="shared" si="0"/>
        <v>45417</v>
      </c>
      <c r="J161" s="70">
        <f t="shared" si="0"/>
        <v>45418</v>
      </c>
      <c r="K161" s="70">
        <f t="shared" si="0"/>
        <v>45419</v>
      </c>
      <c r="L161" s="70">
        <f t="shared" si="0"/>
        <v>45420</v>
      </c>
      <c r="M161" s="70">
        <f t="shared" si="0"/>
        <v>45421</v>
      </c>
      <c r="N161" s="70">
        <f t="shared" si="0"/>
        <v>45422</v>
      </c>
      <c r="O161" s="70">
        <f t="shared" si="0"/>
        <v>45423</v>
      </c>
      <c r="P161" s="70">
        <f t="shared" si="0"/>
        <v>45424</v>
      </c>
      <c r="Q161" s="70">
        <f t="shared" si="0"/>
        <v>45425</v>
      </c>
      <c r="R161" s="70">
        <f t="shared" si="0"/>
        <v>45426</v>
      </c>
      <c r="S161" s="70">
        <f t="shared" si="0"/>
        <v>45427</v>
      </c>
      <c r="T161" s="70">
        <f t="shared" si="0"/>
        <v>45428</v>
      </c>
      <c r="U161" s="70">
        <f t="shared" si="0"/>
        <v>45429</v>
      </c>
      <c r="V161" s="70">
        <f t="shared" si="1"/>
        <v>45430</v>
      </c>
      <c r="W161" s="70">
        <f t="shared" si="1"/>
        <v>45431</v>
      </c>
      <c r="X161" s="70">
        <f t="shared" si="1"/>
        <v>45432</v>
      </c>
      <c r="Y161" s="70">
        <f t="shared" si="1"/>
        <v>45433</v>
      </c>
      <c r="Z161" s="70">
        <f t="shared" si="1"/>
        <v>45434</v>
      </c>
      <c r="AA161" s="70">
        <f t="shared" si="1"/>
        <v>45435</v>
      </c>
      <c r="AB161" s="70">
        <f t="shared" si="1"/>
        <v>45436</v>
      </c>
      <c r="AC161" s="70">
        <f t="shared" si="1"/>
        <v>45437</v>
      </c>
      <c r="AD161" s="70">
        <f t="shared" si="1"/>
        <v>45438</v>
      </c>
      <c r="AE161" s="71"/>
      <c r="AF161" s="71"/>
      <c r="AG161" s="71"/>
      <c r="AH161" s="71"/>
      <c r="AI161" s="72"/>
      <c r="AJ161" s="71"/>
      <c r="AL161" s="73"/>
      <c r="AM161" s="73"/>
      <c r="AN161" s="73"/>
      <c r="AO161" s="73"/>
      <c r="AP161" s="73"/>
      <c r="AQ161" s="74"/>
      <c r="AR161" s="74"/>
      <c r="AS161" s="74"/>
      <c r="AT161" s="74"/>
      <c r="AU161" s="74"/>
      <c r="AV161" s="74"/>
      <c r="AW161" s="74"/>
      <c r="AX161" s="74"/>
      <c r="AY161" s="74"/>
      <c r="AZ161" s="74"/>
    </row>
    <row r="162" spans="1:52" hidden="1" x14ac:dyDescent="0.4">
      <c r="A162" s="68"/>
      <c r="B162" s="69">
        <v>3</v>
      </c>
      <c r="C162" s="70">
        <f t="shared" ref="C162:C199" si="2">AD161+1</f>
        <v>45439</v>
      </c>
      <c r="D162" s="70">
        <f t="shared" ref="D162:S177" si="3">C162+1</f>
        <v>45440</v>
      </c>
      <c r="E162" s="70">
        <f t="shared" si="3"/>
        <v>45441</v>
      </c>
      <c r="F162" s="70">
        <f t="shared" si="3"/>
        <v>45442</v>
      </c>
      <c r="G162" s="70">
        <f t="shared" si="3"/>
        <v>45443</v>
      </c>
      <c r="H162" s="70">
        <f t="shared" si="3"/>
        <v>45444</v>
      </c>
      <c r="I162" s="70">
        <f t="shared" si="3"/>
        <v>45445</v>
      </c>
      <c r="J162" s="70">
        <f t="shared" si="3"/>
        <v>45446</v>
      </c>
      <c r="K162" s="70">
        <f t="shared" si="3"/>
        <v>45447</v>
      </c>
      <c r="L162" s="70">
        <f t="shared" si="3"/>
        <v>45448</v>
      </c>
      <c r="M162" s="70">
        <f t="shared" si="3"/>
        <v>45449</v>
      </c>
      <c r="N162" s="70">
        <f t="shared" si="3"/>
        <v>45450</v>
      </c>
      <c r="O162" s="70">
        <f t="shared" si="3"/>
        <v>45451</v>
      </c>
      <c r="P162" s="70">
        <f t="shared" si="3"/>
        <v>45452</v>
      </c>
      <c r="Q162" s="70">
        <f t="shared" si="3"/>
        <v>45453</v>
      </c>
      <c r="R162" s="70">
        <f t="shared" si="3"/>
        <v>45454</v>
      </c>
      <c r="S162" s="70">
        <f t="shared" si="3"/>
        <v>45455</v>
      </c>
      <c r="T162" s="70">
        <f t="shared" si="0"/>
        <v>45456</v>
      </c>
      <c r="U162" s="70">
        <f t="shared" si="0"/>
        <v>45457</v>
      </c>
      <c r="V162" s="70">
        <f t="shared" si="1"/>
        <v>45458</v>
      </c>
      <c r="W162" s="70">
        <f t="shared" si="1"/>
        <v>45459</v>
      </c>
      <c r="X162" s="70">
        <f t="shared" si="1"/>
        <v>45460</v>
      </c>
      <c r="Y162" s="70">
        <f t="shared" si="1"/>
        <v>45461</v>
      </c>
      <c r="Z162" s="70">
        <f t="shared" si="1"/>
        <v>45462</v>
      </c>
      <c r="AA162" s="70">
        <f t="shared" si="1"/>
        <v>45463</v>
      </c>
      <c r="AB162" s="70">
        <f t="shared" si="1"/>
        <v>45464</v>
      </c>
      <c r="AC162" s="70">
        <f t="shared" si="1"/>
        <v>45465</v>
      </c>
      <c r="AD162" s="70">
        <f t="shared" si="1"/>
        <v>45466</v>
      </c>
      <c r="AE162" s="71"/>
      <c r="AF162" s="71"/>
      <c r="AG162" s="71"/>
      <c r="AH162" s="71"/>
      <c r="AI162" s="72"/>
      <c r="AJ162" s="71"/>
      <c r="AL162" s="73"/>
      <c r="AM162" s="73"/>
      <c r="AN162" s="73"/>
      <c r="AO162" s="73"/>
      <c r="AP162" s="73"/>
      <c r="AQ162" s="74"/>
      <c r="AR162" s="74"/>
      <c r="AS162" s="74"/>
      <c r="AT162" s="74"/>
      <c r="AU162" s="74"/>
      <c r="AV162" s="74"/>
      <c r="AW162" s="74"/>
      <c r="AX162" s="74"/>
      <c r="AY162" s="74"/>
      <c r="AZ162" s="74"/>
    </row>
    <row r="163" spans="1:52" s="74" customFormat="1" ht="8.25" hidden="1" customHeight="1" x14ac:dyDescent="0.4">
      <c r="A163" s="68"/>
      <c r="B163" s="69">
        <v>4</v>
      </c>
      <c r="C163" s="70">
        <f t="shared" si="2"/>
        <v>45467</v>
      </c>
      <c r="D163" s="70">
        <f t="shared" si="3"/>
        <v>45468</v>
      </c>
      <c r="E163" s="70">
        <f t="shared" si="3"/>
        <v>45469</v>
      </c>
      <c r="F163" s="70">
        <f t="shared" si="3"/>
        <v>45470</v>
      </c>
      <c r="G163" s="70">
        <f t="shared" si="3"/>
        <v>45471</v>
      </c>
      <c r="H163" s="70">
        <f t="shared" si="3"/>
        <v>45472</v>
      </c>
      <c r="I163" s="70">
        <f t="shared" si="3"/>
        <v>45473</v>
      </c>
      <c r="J163" s="70">
        <f t="shared" si="3"/>
        <v>45474</v>
      </c>
      <c r="K163" s="70">
        <f t="shared" si="3"/>
        <v>45475</v>
      </c>
      <c r="L163" s="70">
        <f t="shared" si="3"/>
        <v>45476</v>
      </c>
      <c r="M163" s="70">
        <f t="shared" si="3"/>
        <v>45477</v>
      </c>
      <c r="N163" s="70">
        <f t="shared" si="3"/>
        <v>45478</v>
      </c>
      <c r="O163" s="70">
        <f t="shared" si="3"/>
        <v>45479</v>
      </c>
      <c r="P163" s="70">
        <f t="shared" si="3"/>
        <v>45480</v>
      </c>
      <c r="Q163" s="70">
        <f t="shared" si="3"/>
        <v>45481</v>
      </c>
      <c r="R163" s="70">
        <f t="shared" si="3"/>
        <v>45482</v>
      </c>
      <c r="S163" s="70">
        <f t="shared" si="3"/>
        <v>45483</v>
      </c>
      <c r="T163" s="70">
        <f t="shared" si="0"/>
        <v>45484</v>
      </c>
      <c r="U163" s="70">
        <f t="shared" si="0"/>
        <v>45485</v>
      </c>
      <c r="V163" s="70">
        <f t="shared" si="1"/>
        <v>45486</v>
      </c>
      <c r="W163" s="70">
        <f t="shared" si="1"/>
        <v>45487</v>
      </c>
      <c r="X163" s="70">
        <f t="shared" si="1"/>
        <v>45488</v>
      </c>
      <c r="Y163" s="70">
        <f t="shared" si="1"/>
        <v>45489</v>
      </c>
      <c r="Z163" s="70">
        <f t="shared" si="1"/>
        <v>45490</v>
      </c>
      <c r="AA163" s="70">
        <f t="shared" si="1"/>
        <v>45491</v>
      </c>
      <c r="AB163" s="70">
        <f t="shared" si="1"/>
        <v>45492</v>
      </c>
      <c r="AC163" s="70">
        <f t="shared" si="1"/>
        <v>45493</v>
      </c>
      <c r="AD163" s="70">
        <f t="shared" si="1"/>
        <v>45494</v>
      </c>
      <c r="AE163" s="71"/>
      <c r="AF163" s="71"/>
      <c r="AG163" s="71"/>
      <c r="AH163" s="71"/>
      <c r="AI163" s="72"/>
      <c r="AJ163" s="71"/>
      <c r="AK163" s="73"/>
      <c r="AL163" s="73"/>
      <c r="AM163" s="73"/>
      <c r="AN163" s="73"/>
      <c r="AO163" s="73"/>
      <c r="AP163" s="73"/>
    </row>
    <row r="164" spans="1:52" s="74" customFormat="1" ht="8.25" hidden="1" customHeight="1" x14ac:dyDescent="0.4">
      <c r="A164" s="68"/>
      <c r="B164" s="69">
        <v>5</v>
      </c>
      <c r="C164" s="70">
        <f t="shared" si="2"/>
        <v>45495</v>
      </c>
      <c r="D164" s="70">
        <f t="shared" si="3"/>
        <v>45496</v>
      </c>
      <c r="E164" s="70">
        <f t="shared" si="3"/>
        <v>45497</v>
      </c>
      <c r="F164" s="70">
        <f t="shared" si="3"/>
        <v>45498</v>
      </c>
      <c r="G164" s="70">
        <f t="shared" si="3"/>
        <v>45499</v>
      </c>
      <c r="H164" s="70">
        <f t="shared" si="3"/>
        <v>45500</v>
      </c>
      <c r="I164" s="70">
        <f t="shared" si="3"/>
        <v>45501</v>
      </c>
      <c r="J164" s="70">
        <f t="shared" si="3"/>
        <v>45502</v>
      </c>
      <c r="K164" s="70">
        <f t="shared" si="3"/>
        <v>45503</v>
      </c>
      <c r="L164" s="70">
        <f t="shared" si="3"/>
        <v>45504</v>
      </c>
      <c r="M164" s="70">
        <f t="shared" si="3"/>
        <v>45505</v>
      </c>
      <c r="N164" s="70">
        <f t="shared" si="3"/>
        <v>45506</v>
      </c>
      <c r="O164" s="70">
        <f t="shared" si="3"/>
        <v>45507</v>
      </c>
      <c r="P164" s="70">
        <f t="shared" si="3"/>
        <v>45508</v>
      </c>
      <c r="Q164" s="70">
        <f t="shared" si="3"/>
        <v>45509</v>
      </c>
      <c r="R164" s="70">
        <f t="shared" si="3"/>
        <v>45510</v>
      </c>
      <c r="S164" s="70">
        <f t="shared" si="3"/>
        <v>45511</v>
      </c>
      <c r="T164" s="70">
        <f t="shared" si="0"/>
        <v>45512</v>
      </c>
      <c r="U164" s="70">
        <f t="shared" si="0"/>
        <v>45513</v>
      </c>
      <c r="V164" s="70">
        <f t="shared" si="1"/>
        <v>45514</v>
      </c>
      <c r="W164" s="70">
        <f t="shared" si="1"/>
        <v>45515</v>
      </c>
      <c r="X164" s="70">
        <f t="shared" si="1"/>
        <v>45516</v>
      </c>
      <c r="Y164" s="70">
        <f t="shared" si="1"/>
        <v>45517</v>
      </c>
      <c r="Z164" s="70">
        <f t="shared" si="1"/>
        <v>45518</v>
      </c>
      <c r="AA164" s="70">
        <f t="shared" si="1"/>
        <v>45519</v>
      </c>
      <c r="AB164" s="70">
        <f t="shared" si="1"/>
        <v>45520</v>
      </c>
      <c r="AC164" s="70">
        <f t="shared" si="1"/>
        <v>45521</v>
      </c>
      <c r="AD164" s="70">
        <f t="shared" si="1"/>
        <v>45522</v>
      </c>
      <c r="AE164" s="71"/>
      <c r="AF164" s="71"/>
      <c r="AG164" s="71"/>
      <c r="AH164" s="71"/>
      <c r="AI164" s="72"/>
      <c r="AJ164" s="71"/>
      <c r="AK164" s="73"/>
      <c r="AL164" s="73"/>
      <c r="AM164" s="73"/>
      <c r="AN164" s="73"/>
      <c r="AO164" s="73"/>
      <c r="AP164" s="73"/>
    </row>
    <row r="165" spans="1:52" s="74" customFormat="1" ht="8.25" hidden="1" customHeight="1" x14ac:dyDescent="0.4">
      <c r="A165" s="68"/>
      <c r="B165" s="69">
        <v>6</v>
      </c>
      <c r="C165" s="70">
        <f t="shared" si="2"/>
        <v>45523</v>
      </c>
      <c r="D165" s="70">
        <f t="shared" si="3"/>
        <v>45524</v>
      </c>
      <c r="E165" s="70">
        <f t="shared" si="3"/>
        <v>45525</v>
      </c>
      <c r="F165" s="70">
        <f t="shared" si="3"/>
        <v>45526</v>
      </c>
      <c r="G165" s="70">
        <f t="shared" si="3"/>
        <v>45527</v>
      </c>
      <c r="H165" s="70">
        <f t="shared" si="3"/>
        <v>45528</v>
      </c>
      <c r="I165" s="70">
        <f t="shared" si="3"/>
        <v>45529</v>
      </c>
      <c r="J165" s="70">
        <f t="shared" si="3"/>
        <v>45530</v>
      </c>
      <c r="K165" s="70">
        <f t="shared" si="3"/>
        <v>45531</v>
      </c>
      <c r="L165" s="70">
        <f t="shared" si="3"/>
        <v>45532</v>
      </c>
      <c r="M165" s="70">
        <f t="shared" si="3"/>
        <v>45533</v>
      </c>
      <c r="N165" s="70">
        <f t="shared" si="3"/>
        <v>45534</v>
      </c>
      <c r="O165" s="70">
        <f t="shared" si="3"/>
        <v>45535</v>
      </c>
      <c r="P165" s="70">
        <f t="shared" si="3"/>
        <v>45536</v>
      </c>
      <c r="Q165" s="70">
        <f t="shared" si="3"/>
        <v>45537</v>
      </c>
      <c r="R165" s="70">
        <f t="shared" si="3"/>
        <v>45538</v>
      </c>
      <c r="S165" s="70">
        <f t="shared" si="3"/>
        <v>45539</v>
      </c>
      <c r="T165" s="70">
        <f t="shared" si="0"/>
        <v>45540</v>
      </c>
      <c r="U165" s="70">
        <f t="shared" si="0"/>
        <v>45541</v>
      </c>
      <c r="V165" s="70">
        <f t="shared" si="1"/>
        <v>45542</v>
      </c>
      <c r="W165" s="70">
        <f t="shared" si="1"/>
        <v>45543</v>
      </c>
      <c r="X165" s="70">
        <f t="shared" si="1"/>
        <v>45544</v>
      </c>
      <c r="Y165" s="70">
        <f t="shared" si="1"/>
        <v>45545</v>
      </c>
      <c r="Z165" s="70">
        <f t="shared" si="1"/>
        <v>45546</v>
      </c>
      <c r="AA165" s="70">
        <f t="shared" si="1"/>
        <v>45547</v>
      </c>
      <c r="AB165" s="70">
        <f t="shared" si="1"/>
        <v>45548</v>
      </c>
      <c r="AC165" s="70">
        <f t="shared" si="1"/>
        <v>45549</v>
      </c>
      <c r="AD165" s="70">
        <f t="shared" si="1"/>
        <v>45550</v>
      </c>
      <c r="AE165" s="71"/>
      <c r="AF165" s="71"/>
      <c r="AG165" s="71"/>
      <c r="AH165" s="71"/>
      <c r="AI165" s="72"/>
      <c r="AJ165" s="71"/>
      <c r="AK165" s="73"/>
      <c r="AL165" s="73"/>
      <c r="AM165" s="73"/>
      <c r="AN165" s="73"/>
      <c r="AO165" s="73"/>
      <c r="AP165" s="73"/>
    </row>
    <row r="166" spans="1:52" s="74" customFormat="1" ht="8.25" hidden="1" customHeight="1" x14ac:dyDescent="0.4">
      <c r="A166" s="68"/>
      <c r="B166" s="69">
        <v>7</v>
      </c>
      <c r="C166" s="70">
        <f t="shared" si="2"/>
        <v>45551</v>
      </c>
      <c r="D166" s="70">
        <f t="shared" si="3"/>
        <v>45552</v>
      </c>
      <c r="E166" s="70">
        <f t="shared" si="3"/>
        <v>45553</v>
      </c>
      <c r="F166" s="70">
        <f t="shared" si="3"/>
        <v>45554</v>
      </c>
      <c r="G166" s="70">
        <f t="shared" si="3"/>
        <v>45555</v>
      </c>
      <c r="H166" s="70">
        <f t="shared" si="3"/>
        <v>45556</v>
      </c>
      <c r="I166" s="70">
        <f t="shared" si="3"/>
        <v>45557</v>
      </c>
      <c r="J166" s="70">
        <f t="shared" si="3"/>
        <v>45558</v>
      </c>
      <c r="K166" s="70">
        <f t="shared" si="3"/>
        <v>45559</v>
      </c>
      <c r="L166" s="70">
        <f t="shared" si="3"/>
        <v>45560</v>
      </c>
      <c r="M166" s="70">
        <f t="shared" si="3"/>
        <v>45561</v>
      </c>
      <c r="N166" s="70">
        <f t="shared" si="3"/>
        <v>45562</v>
      </c>
      <c r="O166" s="70">
        <f t="shared" si="3"/>
        <v>45563</v>
      </c>
      <c r="P166" s="70">
        <f t="shared" si="3"/>
        <v>45564</v>
      </c>
      <c r="Q166" s="70">
        <f t="shared" si="3"/>
        <v>45565</v>
      </c>
      <c r="R166" s="70">
        <f t="shared" si="3"/>
        <v>45566</v>
      </c>
      <c r="S166" s="70">
        <f t="shared" si="3"/>
        <v>45567</v>
      </c>
      <c r="T166" s="70">
        <f t="shared" si="0"/>
        <v>45568</v>
      </c>
      <c r="U166" s="70">
        <f t="shared" si="0"/>
        <v>45569</v>
      </c>
      <c r="V166" s="70">
        <f t="shared" si="1"/>
        <v>45570</v>
      </c>
      <c r="W166" s="70">
        <f t="shared" si="1"/>
        <v>45571</v>
      </c>
      <c r="X166" s="70">
        <f t="shared" si="1"/>
        <v>45572</v>
      </c>
      <c r="Y166" s="70">
        <f t="shared" si="1"/>
        <v>45573</v>
      </c>
      <c r="Z166" s="70">
        <f t="shared" si="1"/>
        <v>45574</v>
      </c>
      <c r="AA166" s="70">
        <f t="shared" si="1"/>
        <v>45575</v>
      </c>
      <c r="AB166" s="70">
        <f t="shared" si="1"/>
        <v>45576</v>
      </c>
      <c r="AC166" s="70">
        <f t="shared" si="1"/>
        <v>45577</v>
      </c>
      <c r="AD166" s="70">
        <f t="shared" si="1"/>
        <v>45578</v>
      </c>
      <c r="AE166" s="71"/>
      <c r="AF166" s="71"/>
      <c r="AG166" s="71"/>
      <c r="AH166" s="71"/>
      <c r="AI166" s="72"/>
      <c r="AJ166" s="71"/>
      <c r="AK166" s="73"/>
      <c r="AL166" s="73"/>
      <c r="AM166" s="73"/>
      <c r="AN166" s="73"/>
      <c r="AO166" s="73"/>
      <c r="AP166" s="73"/>
    </row>
    <row r="167" spans="1:52" s="74" customFormat="1" ht="8.25" hidden="1" customHeight="1" x14ac:dyDescent="0.4">
      <c r="A167" s="68"/>
      <c r="B167" s="69">
        <v>8</v>
      </c>
      <c r="C167" s="70">
        <f t="shared" si="2"/>
        <v>45579</v>
      </c>
      <c r="D167" s="70">
        <f t="shared" si="3"/>
        <v>45580</v>
      </c>
      <c r="E167" s="70">
        <f t="shared" si="3"/>
        <v>45581</v>
      </c>
      <c r="F167" s="70">
        <f t="shared" si="3"/>
        <v>45582</v>
      </c>
      <c r="G167" s="70">
        <f t="shared" si="3"/>
        <v>45583</v>
      </c>
      <c r="H167" s="70">
        <f t="shared" si="3"/>
        <v>45584</v>
      </c>
      <c r="I167" s="70">
        <f t="shared" si="3"/>
        <v>45585</v>
      </c>
      <c r="J167" s="70">
        <f t="shared" si="3"/>
        <v>45586</v>
      </c>
      <c r="K167" s="70">
        <f t="shared" si="3"/>
        <v>45587</v>
      </c>
      <c r="L167" s="70">
        <f t="shared" si="3"/>
        <v>45588</v>
      </c>
      <c r="M167" s="70">
        <f t="shared" si="3"/>
        <v>45589</v>
      </c>
      <c r="N167" s="70">
        <f t="shared" si="3"/>
        <v>45590</v>
      </c>
      <c r="O167" s="70">
        <f t="shared" si="3"/>
        <v>45591</v>
      </c>
      <c r="P167" s="70">
        <f t="shared" si="3"/>
        <v>45592</v>
      </c>
      <c r="Q167" s="70">
        <f t="shared" si="3"/>
        <v>45593</v>
      </c>
      <c r="R167" s="70">
        <f t="shared" si="3"/>
        <v>45594</v>
      </c>
      <c r="S167" s="70">
        <f t="shared" si="3"/>
        <v>45595</v>
      </c>
      <c r="T167" s="70">
        <f t="shared" si="0"/>
        <v>45596</v>
      </c>
      <c r="U167" s="70">
        <f t="shared" si="0"/>
        <v>45597</v>
      </c>
      <c r="V167" s="70">
        <f t="shared" si="1"/>
        <v>45598</v>
      </c>
      <c r="W167" s="70">
        <f t="shared" si="1"/>
        <v>45599</v>
      </c>
      <c r="X167" s="70">
        <f t="shared" si="1"/>
        <v>45600</v>
      </c>
      <c r="Y167" s="70">
        <f t="shared" si="1"/>
        <v>45601</v>
      </c>
      <c r="Z167" s="70">
        <f t="shared" si="1"/>
        <v>45602</v>
      </c>
      <c r="AA167" s="70">
        <f t="shared" si="1"/>
        <v>45603</v>
      </c>
      <c r="AB167" s="70">
        <f t="shared" si="1"/>
        <v>45604</v>
      </c>
      <c r="AC167" s="70">
        <f t="shared" si="1"/>
        <v>45605</v>
      </c>
      <c r="AD167" s="70">
        <f t="shared" si="1"/>
        <v>45606</v>
      </c>
      <c r="AE167" s="71"/>
      <c r="AF167" s="71"/>
      <c r="AG167" s="71"/>
      <c r="AH167" s="71"/>
      <c r="AI167" s="72"/>
      <c r="AJ167" s="71"/>
      <c r="AK167" s="73"/>
      <c r="AL167" s="73"/>
      <c r="AM167" s="73"/>
      <c r="AN167" s="73"/>
      <c r="AO167" s="73"/>
      <c r="AP167" s="73"/>
    </row>
    <row r="168" spans="1:52" s="74" customFormat="1" ht="8.25" hidden="1" customHeight="1" x14ac:dyDescent="0.4">
      <c r="A168" s="68"/>
      <c r="B168" s="69">
        <v>9</v>
      </c>
      <c r="C168" s="70">
        <f t="shared" si="2"/>
        <v>45607</v>
      </c>
      <c r="D168" s="70">
        <f t="shared" si="3"/>
        <v>45608</v>
      </c>
      <c r="E168" s="70">
        <f t="shared" si="3"/>
        <v>45609</v>
      </c>
      <c r="F168" s="70">
        <f t="shared" si="3"/>
        <v>45610</v>
      </c>
      <c r="G168" s="70">
        <f t="shared" si="3"/>
        <v>45611</v>
      </c>
      <c r="H168" s="70">
        <f t="shared" si="3"/>
        <v>45612</v>
      </c>
      <c r="I168" s="70">
        <f t="shared" si="3"/>
        <v>45613</v>
      </c>
      <c r="J168" s="70">
        <f t="shared" si="3"/>
        <v>45614</v>
      </c>
      <c r="K168" s="70">
        <f t="shared" si="3"/>
        <v>45615</v>
      </c>
      <c r="L168" s="70">
        <f t="shared" si="3"/>
        <v>45616</v>
      </c>
      <c r="M168" s="70">
        <f t="shared" si="3"/>
        <v>45617</v>
      </c>
      <c r="N168" s="70">
        <f t="shared" si="3"/>
        <v>45618</v>
      </c>
      <c r="O168" s="70">
        <f t="shared" si="3"/>
        <v>45619</v>
      </c>
      <c r="P168" s="70">
        <f t="shared" si="3"/>
        <v>45620</v>
      </c>
      <c r="Q168" s="70">
        <f t="shared" si="3"/>
        <v>45621</v>
      </c>
      <c r="R168" s="70">
        <f t="shared" si="3"/>
        <v>45622</v>
      </c>
      <c r="S168" s="70">
        <f t="shared" si="3"/>
        <v>45623</v>
      </c>
      <c r="T168" s="70">
        <f t="shared" si="0"/>
        <v>45624</v>
      </c>
      <c r="U168" s="70">
        <f t="shared" si="0"/>
        <v>45625</v>
      </c>
      <c r="V168" s="70">
        <f t="shared" si="1"/>
        <v>45626</v>
      </c>
      <c r="W168" s="70">
        <f t="shared" si="1"/>
        <v>45627</v>
      </c>
      <c r="X168" s="70">
        <f t="shared" si="1"/>
        <v>45628</v>
      </c>
      <c r="Y168" s="70">
        <f t="shared" si="1"/>
        <v>45629</v>
      </c>
      <c r="Z168" s="70">
        <f t="shared" si="1"/>
        <v>45630</v>
      </c>
      <c r="AA168" s="70">
        <f t="shared" si="1"/>
        <v>45631</v>
      </c>
      <c r="AB168" s="70">
        <f t="shared" si="1"/>
        <v>45632</v>
      </c>
      <c r="AC168" s="70">
        <f t="shared" si="1"/>
        <v>45633</v>
      </c>
      <c r="AD168" s="70">
        <f t="shared" si="1"/>
        <v>45634</v>
      </c>
      <c r="AE168" s="71"/>
      <c r="AF168" s="71"/>
      <c r="AG168" s="71"/>
      <c r="AH168" s="71"/>
      <c r="AI168" s="72"/>
      <c r="AJ168" s="71"/>
      <c r="AK168" s="73"/>
      <c r="AL168" s="73"/>
      <c r="AM168" s="73"/>
      <c r="AN168" s="73"/>
      <c r="AO168" s="73"/>
      <c r="AP168" s="73"/>
    </row>
    <row r="169" spans="1:52" s="74" customFormat="1" ht="8.25" hidden="1" customHeight="1" x14ac:dyDescent="0.4">
      <c r="A169" s="68"/>
      <c r="B169" s="69">
        <v>10</v>
      </c>
      <c r="C169" s="70">
        <f t="shared" si="2"/>
        <v>45635</v>
      </c>
      <c r="D169" s="70">
        <f t="shared" si="3"/>
        <v>45636</v>
      </c>
      <c r="E169" s="70">
        <f t="shared" si="3"/>
        <v>45637</v>
      </c>
      <c r="F169" s="70">
        <f t="shared" si="3"/>
        <v>45638</v>
      </c>
      <c r="G169" s="70">
        <f t="shared" si="3"/>
        <v>45639</v>
      </c>
      <c r="H169" s="70">
        <f t="shared" si="3"/>
        <v>45640</v>
      </c>
      <c r="I169" s="70">
        <f t="shared" si="3"/>
        <v>45641</v>
      </c>
      <c r="J169" s="70">
        <f t="shared" si="3"/>
        <v>45642</v>
      </c>
      <c r="K169" s="70">
        <f t="shared" si="3"/>
        <v>45643</v>
      </c>
      <c r="L169" s="70">
        <f t="shared" si="3"/>
        <v>45644</v>
      </c>
      <c r="M169" s="70">
        <f t="shared" si="3"/>
        <v>45645</v>
      </c>
      <c r="N169" s="70">
        <f t="shared" si="3"/>
        <v>45646</v>
      </c>
      <c r="O169" s="70">
        <f t="shared" si="3"/>
        <v>45647</v>
      </c>
      <c r="P169" s="70">
        <f t="shared" si="3"/>
        <v>45648</v>
      </c>
      <c r="Q169" s="70">
        <f t="shared" si="3"/>
        <v>45649</v>
      </c>
      <c r="R169" s="70">
        <f t="shared" si="3"/>
        <v>45650</v>
      </c>
      <c r="S169" s="70">
        <f t="shared" si="3"/>
        <v>45651</v>
      </c>
      <c r="T169" s="70">
        <f t="shared" si="0"/>
        <v>45652</v>
      </c>
      <c r="U169" s="70">
        <f t="shared" si="0"/>
        <v>45653</v>
      </c>
      <c r="V169" s="70">
        <f t="shared" si="1"/>
        <v>45654</v>
      </c>
      <c r="W169" s="70">
        <f t="shared" si="1"/>
        <v>45655</v>
      </c>
      <c r="X169" s="70">
        <f t="shared" si="1"/>
        <v>45656</v>
      </c>
      <c r="Y169" s="70">
        <f t="shared" si="1"/>
        <v>45657</v>
      </c>
      <c r="Z169" s="70">
        <f t="shared" si="1"/>
        <v>45658</v>
      </c>
      <c r="AA169" s="70">
        <f t="shared" si="1"/>
        <v>45659</v>
      </c>
      <c r="AB169" s="70">
        <f t="shared" si="1"/>
        <v>45660</v>
      </c>
      <c r="AC169" s="70">
        <f t="shared" si="1"/>
        <v>45661</v>
      </c>
      <c r="AD169" s="70">
        <f t="shared" si="1"/>
        <v>45662</v>
      </c>
      <c r="AE169" s="71"/>
      <c r="AF169" s="71"/>
      <c r="AG169" s="71"/>
      <c r="AH169" s="71"/>
      <c r="AI169" s="72"/>
      <c r="AJ169" s="71"/>
      <c r="AK169" s="73"/>
      <c r="AL169" s="73"/>
      <c r="AM169" s="73"/>
      <c r="AN169" s="73"/>
      <c r="AO169" s="73"/>
      <c r="AP169" s="73"/>
    </row>
    <row r="170" spans="1:52" s="74" customFormat="1" ht="8.25" hidden="1" customHeight="1" x14ac:dyDescent="0.4">
      <c r="A170" s="68"/>
      <c r="B170" s="69">
        <v>11</v>
      </c>
      <c r="C170" s="70">
        <f t="shared" si="2"/>
        <v>45663</v>
      </c>
      <c r="D170" s="70">
        <f t="shared" si="3"/>
        <v>45664</v>
      </c>
      <c r="E170" s="70">
        <f t="shared" si="3"/>
        <v>45665</v>
      </c>
      <c r="F170" s="70">
        <f t="shared" si="3"/>
        <v>45666</v>
      </c>
      <c r="G170" s="70">
        <f t="shared" si="3"/>
        <v>45667</v>
      </c>
      <c r="H170" s="70">
        <f t="shared" si="3"/>
        <v>45668</v>
      </c>
      <c r="I170" s="70">
        <f t="shared" si="3"/>
        <v>45669</v>
      </c>
      <c r="J170" s="70">
        <f t="shared" si="3"/>
        <v>45670</v>
      </c>
      <c r="K170" s="70">
        <f t="shared" si="3"/>
        <v>45671</v>
      </c>
      <c r="L170" s="70">
        <f t="shared" si="3"/>
        <v>45672</v>
      </c>
      <c r="M170" s="70">
        <f t="shared" si="3"/>
        <v>45673</v>
      </c>
      <c r="N170" s="70">
        <f t="shared" si="3"/>
        <v>45674</v>
      </c>
      <c r="O170" s="70">
        <f t="shared" si="3"/>
        <v>45675</v>
      </c>
      <c r="P170" s="70">
        <f t="shared" si="3"/>
        <v>45676</v>
      </c>
      <c r="Q170" s="70">
        <f t="shared" si="3"/>
        <v>45677</v>
      </c>
      <c r="R170" s="70">
        <f t="shared" si="3"/>
        <v>45678</v>
      </c>
      <c r="S170" s="70">
        <f t="shared" si="3"/>
        <v>45679</v>
      </c>
      <c r="T170" s="70">
        <f t="shared" si="0"/>
        <v>45680</v>
      </c>
      <c r="U170" s="70">
        <f t="shared" si="0"/>
        <v>45681</v>
      </c>
      <c r="V170" s="70">
        <f t="shared" si="1"/>
        <v>45682</v>
      </c>
      <c r="W170" s="70">
        <f t="shared" si="1"/>
        <v>45683</v>
      </c>
      <c r="X170" s="70">
        <f t="shared" si="1"/>
        <v>45684</v>
      </c>
      <c r="Y170" s="70">
        <f t="shared" si="1"/>
        <v>45685</v>
      </c>
      <c r="Z170" s="70">
        <f t="shared" si="1"/>
        <v>45686</v>
      </c>
      <c r="AA170" s="70">
        <f t="shared" si="1"/>
        <v>45687</v>
      </c>
      <c r="AB170" s="70">
        <f t="shared" si="1"/>
        <v>45688</v>
      </c>
      <c r="AC170" s="70">
        <f t="shared" si="1"/>
        <v>45689</v>
      </c>
      <c r="AD170" s="70">
        <f t="shared" si="1"/>
        <v>45690</v>
      </c>
      <c r="AE170" s="71"/>
      <c r="AF170" s="71"/>
      <c r="AG170" s="71"/>
      <c r="AH170" s="71"/>
      <c r="AI170" s="72"/>
      <c r="AJ170" s="71"/>
      <c r="AK170" s="73"/>
      <c r="AL170" s="73"/>
      <c r="AM170" s="73"/>
      <c r="AN170" s="73"/>
      <c r="AO170" s="73"/>
      <c r="AP170" s="73"/>
    </row>
    <row r="171" spans="1:52" s="74" customFormat="1" ht="8.25" hidden="1" customHeight="1" x14ac:dyDescent="0.4">
      <c r="A171" s="68"/>
      <c r="B171" s="69">
        <v>12</v>
      </c>
      <c r="C171" s="70">
        <f t="shared" si="2"/>
        <v>45691</v>
      </c>
      <c r="D171" s="70">
        <f t="shared" si="3"/>
        <v>45692</v>
      </c>
      <c r="E171" s="70">
        <f t="shared" si="3"/>
        <v>45693</v>
      </c>
      <c r="F171" s="70">
        <f t="shared" si="3"/>
        <v>45694</v>
      </c>
      <c r="G171" s="70">
        <f t="shared" si="3"/>
        <v>45695</v>
      </c>
      <c r="H171" s="70">
        <f t="shared" si="3"/>
        <v>45696</v>
      </c>
      <c r="I171" s="70">
        <f t="shared" si="3"/>
        <v>45697</v>
      </c>
      <c r="J171" s="70">
        <f t="shared" si="3"/>
        <v>45698</v>
      </c>
      <c r="K171" s="70">
        <f t="shared" si="3"/>
        <v>45699</v>
      </c>
      <c r="L171" s="70">
        <f t="shared" si="3"/>
        <v>45700</v>
      </c>
      <c r="M171" s="70">
        <f t="shared" si="3"/>
        <v>45701</v>
      </c>
      <c r="N171" s="70">
        <f t="shared" si="3"/>
        <v>45702</v>
      </c>
      <c r="O171" s="70">
        <f t="shared" si="3"/>
        <v>45703</v>
      </c>
      <c r="P171" s="70">
        <f t="shared" si="3"/>
        <v>45704</v>
      </c>
      <c r="Q171" s="70">
        <f t="shared" si="3"/>
        <v>45705</v>
      </c>
      <c r="R171" s="70">
        <f t="shared" si="3"/>
        <v>45706</v>
      </c>
      <c r="S171" s="70">
        <f t="shared" si="3"/>
        <v>45707</v>
      </c>
      <c r="T171" s="70">
        <f t="shared" si="0"/>
        <v>45708</v>
      </c>
      <c r="U171" s="70">
        <f t="shared" si="0"/>
        <v>45709</v>
      </c>
      <c r="V171" s="70">
        <f t="shared" si="1"/>
        <v>45710</v>
      </c>
      <c r="W171" s="70">
        <f t="shared" si="1"/>
        <v>45711</v>
      </c>
      <c r="X171" s="70">
        <f t="shared" si="1"/>
        <v>45712</v>
      </c>
      <c r="Y171" s="70">
        <f t="shared" si="1"/>
        <v>45713</v>
      </c>
      <c r="Z171" s="70">
        <f t="shared" si="1"/>
        <v>45714</v>
      </c>
      <c r="AA171" s="70">
        <f t="shared" si="1"/>
        <v>45715</v>
      </c>
      <c r="AB171" s="70">
        <f t="shared" si="1"/>
        <v>45716</v>
      </c>
      <c r="AC171" s="70">
        <f t="shared" si="1"/>
        <v>45717</v>
      </c>
      <c r="AD171" s="70">
        <f t="shared" si="1"/>
        <v>45718</v>
      </c>
      <c r="AE171" s="71"/>
      <c r="AF171" s="71"/>
      <c r="AG171" s="71"/>
      <c r="AH171" s="71"/>
      <c r="AI171" s="72"/>
      <c r="AJ171" s="71"/>
      <c r="AK171" s="73"/>
      <c r="AL171" s="73"/>
      <c r="AM171" s="75"/>
      <c r="AN171" s="75"/>
      <c r="AO171" s="73"/>
      <c r="AP171" s="73"/>
    </row>
    <row r="172" spans="1:52" s="74" customFormat="1" ht="8.25" hidden="1" customHeight="1" x14ac:dyDescent="0.4">
      <c r="A172" s="68"/>
      <c r="B172" s="69">
        <v>13</v>
      </c>
      <c r="C172" s="70">
        <f t="shared" si="2"/>
        <v>45719</v>
      </c>
      <c r="D172" s="70">
        <f t="shared" si="3"/>
        <v>45720</v>
      </c>
      <c r="E172" s="70">
        <f t="shared" si="3"/>
        <v>45721</v>
      </c>
      <c r="F172" s="70">
        <f t="shared" si="3"/>
        <v>45722</v>
      </c>
      <c r="G172" s="70">
        <f t="shared" si="3"/>
        <v>45723</v>
      </c>
      <c r="H172" s="70">
        <f t="shared" si="3"/>
        <v>45724</v>
      </c>
      <c r="I172" s="70">
        <f t="shared" si="3"/>
        <v>45725</v>
      </c>
      <c r="J172" s="70">
        <f t="shared" si="3"/>
        <v>45726</v>
      </c>
      <c r="K172" s="70">
        <f t="shared" si="3"/>
        <v>45727</v>
      </c>
      <c r="L172" s="70">
        <f t="shared" si="3"/>
        <v>45728</v>
      </c>
      <c r="M172" s="70">
        <f t="shared" si="3"/>
        <v>45729</v>
      </c>
      <c r="N172" s="70">
        <f t="shared" si="3"/>
        <v>45730</v>
      </c>
      <c r="O172" s="70">
        <f t="shared" si="3"/>
        <v>45731</v>
      </c>
      <c r="P172" s="70">
        <f t="shared" si="3"/>
        <v>45732</v>
      </c>
      <c r="Q172" s="70">
        <f t="shared" si="3"/>
        <v>45733</v>
      </c>
      <c r="R172" s="70">
        <f t="shared" si="3"/>
        <v>45734</v>
      </c>
      <c r="S172" s="70">
        <f t="shared" si="3"/>
        <v>45735</v>
      </c>
      <c r="T172" s="70">
        <f t="shared" si="0"/>
        <v>45736</v>
      </c>
      <c r="U172" s="70">
        <f t="shared" si="0"/>
        <v>45737</v>
      </c>
      <c r="V172" s="70">
        <f t="shared" si="1"/>
        <v>45738</v>
      </c>
      <c r="W172" s="70">
        <f t="shared" si="1"/>
        <v>45739</v>
      </c>
      <c r="X172" s="70">
        <f t="shared" si="1"/>
        <v>45740</v>
      </c>
      <c r="Y172" s="70">
        <f t="shared" si="1"/>
        <v>45741</v>
      </c>
      <c r="Z172" s="70">
        <f t="shared" si="1"/>
        <v>45742</v>
      </c>
      <c r="AA172" s="70">
        <f t="shared" si="1"/>
        <v>45743</v>
      </c>
      <c r="AB172" s="70">
        <f t="shared" si="1"/>
        <v>45744</v>
      </c>
      <c r="AC172" s="70">
        <f t="shared" si="1"/>
        <v>45745</v>
      </c>
      <c r="AD172" s="70">
        <f t="shared" si="1"/>
        <v>45746</v>
      </c>
      <c r="AE172" s="71"/>
      <c r="AF172" s="71"/>
      <c r="AG172" s="71"/>
      <c r="AH172" s="71"/>
      <c r="AI172" s="72"/>
      <c r="AJ172" s="71"/>
      <c r="AK172" s="73"/>
      <c r="AL172" s="75"/>
      <c r="AM172" s="75"/>
      <c r="AN172" s="75"/>
      <c r="AO172" s="73"/>
      <c r="AP172" s="73"/>
    </row>
    <row r="173" spans="1:52" s="74" customFormat="1" ht="8.25" hidden="1" customHeight="1" x14ac:dyDescent="0.4">
      <c r="A173" s="68"/>
      <c r="B173" s="69">
        <v>14</v>
      </c>
      <c r="C173" s="70">
        <f t="shared" si="2"/>
        <v>45747</v>
      </c>
      <c r="D173" s="70">
        <f t="shared" si="3"/>
        <v>45748</v>
      </c>
      <c r="E173" s="70">
        <f t="shared" si="3"/>
        <v>45749</v>
      </c>
      <c r="F173" s="70">
        <f t="shared" si="3"/>
        <v>45750</v>
      </c>
      <c r="G173" s="70">
        <f t="shared" si="3"/>
        <v>45751</v>
      </c>
      <c r="H173" s="70">
        <f t="shared" si="3"/>
        <v>45752</v>
      </c>
      <c r="I173" s="70">
        <f t="shared" si="3"/>
        <v>45753</v>
      </c>
      <c r="J173" s="70">
        <f t="shared" si="3"/>
        <v>45754</v>
      </c>
      <c r="K173" s="70">
        <f t="shared" si="3"/>
        <v>45755</v>
      </c>
      <c r="L173" s="70">
        <f t="shared" si="3"/>
        <v>45756</v>
      </c>
      <c r="M173" s="70">
        <f t="shared" si="3"/>
        <v>45757</v>
      </c>
      <c r="N173" s="70">
        <f t="shared" si="3"/>
        <v>45758</v>
      </c>
      <c r="O173" s="70">
        <f t="shared" si="3"/>
        <v>45759</v>
      </c>
      <c r="P173" s="70">
        <f t="shared" si="3"/>
        <v>45760</v>
      </c>
      <c r="Q173" s="70">
        <f t="shared" si="3"/>
        <v>45761</v>
      </c>
      <c r="R173" s="70">
        <f t="shared" si="3"/>
        <v>45762</v>
      </c>
      <c r="S173" s="70">
        <f t="shared" si="3"/>
        <v>45763</v>
      </c>
      <c r="T173" s="70">
        <f t="shared" si="0"/>
        <v>45764</v>
      </c>
      <c r="U173" s="70">
        <f t="shared" si="0"/>
        <v>45765</v>
      </c>
      <c r="V173" s="70">
        <f t="shared" si="1"/>
        <v>45766</v>
      </c>
      <c r="W173" s="70">
        <f t="shared" si="1"/>
        <v>45767</v>
      </c>
      <c r="X173" s="70">
        <f t="shared" si="1"/>
        <v>45768</v>
      </c>
      <c r="Y173" s="70">
        <f t="shared" si="1"/>
        <v>45769</v>
      </c>
      <c r="Z173" s="70">
        <f t="shared" si="1"/>
        <v>45770</v>
      </c>
      <c r="AA173" s="70">
        <f t="shared" si="1"/>
        <v>45771</v>
      </c>
      <c r="AB173" s="70">
        <f t="shared" si="1"/>
        <v>45772</v>
      </c>
      <c r="AC173" s="70">
        <f t="shared" si="1"/>
        <v>45773</v>
      </c>
      <c r="AD173" s="70">
        <f t="shared" si="1"/>
        <v>45774</v>
      </c>
      <c r="AE173" s="71"/>
      <c r="AF173" s="71"/>
      <c r="AG173" s="71"/>
      <c r="AH173" s="71"/>
      <c r="AI173" s="72"/>
      <c r="AJ173" s="71"/>
      <c r="AK173" s="73"/>
      <c r="AL173" s="75"/>
      <c r="AM173" s="75"/>
      <c r="AN173" s="75"/>
      <c r="AO173" s="73"/>
      <c r="AP173" s="73"/>
    </row>
    <row r="174" spans="1:52" s="74" customFormat="1" ht="8.25" hidden="1" customHeight="1" x14ac:dyDescent="0.4">
      <c r="A174" s="68"/>
      <c r="B174" s="69">
        <v>15</v>
      </c>
      <c r="C174" s="70">
        <f t="shared" si="2"/>
        <v>45775</v>
      </c>
      <c r="D174" s="70">
        <f t="shared" si="3"/>
        <v>45776</v>
      </c>
      <c r="E174" s="70">
        <f t="shared" si="3"/>
        <v>45777</v>
      </c>
      <c r="F174" s="70">
        <f t="shared" si="3"/>
        <v>45778</v>
      </c>
      <c r="G174" s="70">
        <f t="shared" si="3"/>
        <v>45779</v>
      </c>
      <c r="H174" s="70">
        <f t="shared" si="3"/>
        <v>45780</v>
      </c>
      <c r="I174" s="70">
        <f t="shared" si="3"/>
        <v>45781</v>
      </c>
      <c r="J174" s="70">
        <f t="shared" si="3"/>
        <v>45782</v>
      </c>
      <c r="K174" s="70">
        <f t="shared" si="3"/>
        <v>45783</v>
      </c>
      <c r="L174" s="70">
        <f t="shared" si="3"/>
        <v>45784</v>
      </c>
      <c r="M174" s="70">
        <f t="shared" si="3"/>
        <v>45785</v>
      </c>
      <c r="N174" s="70">
        <f t="shared" si="3"/>
        <v>45786</v>
      </c>
      <c r="O174" s="70">
        <f t="shared" si="3"/>
        <v>45787</v>
      </c>
      <c r="P174" s="70">
        <f t="shared" si="3"/>
        <v>45788</v>
      </c>
      <c r="Q174" s="70">
        <f t="shared" si="3"/>
        <v>45789</v>
      </c>
      <c r="R174" s="70">
        <f t="shared" si="3"/>
        <v>45790</v>
      </c>
      <c r="S174" s="70">
        <f t="shared" si="3"/>
        <v>45791</v>
      </c>
      <c r="T174" s="70">
        <f t="shared" si="0"/>
        <v>45792</v>
      </c>
      <c r="U174" s="70">
        <f t="shared" si="0"/>
        <v>45793</v>
      </c>
      <c r="V174" s="70">
        <f t="shared" si="1"/>
        <v>45794</v>
      </c>
      <c r="W174" s="70">
        <f t="shared" si="1"/>
        <v>45795</v>
      </c>
      <c r="X174" s="70">
        <f t="shared" si="1"/>
        <v>45796</v>
      </c>
      <c r="Y174" s="70">
        <f t="shared" si="1"/>
        <v>45797</v>
      </c>
      <c r="Z174" s="70">
        <f t="shared" si="1"/>
        <v>45798</v>
      </c>
      <c r="AA174" s="70">
        <f t="shared" si="1"/>
        <v>45799</v>
      </c>
      <c r="AB174" s="70">
        <f t="shared" si="1"/>
        <v>45800</v>
      </c>
      <c r="AC174" s="70">
        <f t="shared" si="1"/>
        <v>45801</v>
      </c>
      <c r="AD174" s="70">
        <f t="shared" si="1"/>
        <v>45802</v>
      </c>
      <c r="AE174" s="71"/>
      <c r="AF174" s="71"/>
      <c r="AG174" s="71"/>
      <c r="AH174" s="71"/>
      <c r="AI174" s="72"/>
      <c r="AJ174" s="71"/>
      <c r="AK174" s="75"/>
      <c r="AL174" s="75"/>
      <c r="AM174" s="75"/>
      <c r="AN174" s="75"/>
      <c r="AO174" s="73"/>
      <c r="AP174" s="73"/>
    </row>
    <row r="175" spans="1:52" s="74" customFormat="1" ht="8.25" hidden="1" customHeight="1" x14ac:dyDescent="0.4">
      <c r="A175" s="68"/>
      <c r="B175" s="69">
        <v>16</v>
      </c>
      <c r="C175" s="70">
        <f t="shared" si="2"/>
        <v>45803</v>
      </c>
      <c r="D175" s="70">
        <f t="shared" si="3"/>
        <v>45804</v>
      </c>
      <c r="E175" s="70">
        <f t="shared" si="3"/>
        <v>45805</v>
      </c>
      <c r="F175" s="70">
        <f t="shared" si="3"/>
        <v>45806</v>
      </c>
      <c r="G175" s="70">
        <f t="shared" si="3"/>
        <v>45807</v>
      </c>
      <c r="H175" s="70">
        <f t="shared" si="3"/>
        <v>45808</v>
      </c>
      <c r="I175" s="70">
        <f t="shared" si="3"/>
        <v>45809</v>
      </c>
      <c r="J175" s="70">
        <f t="shared" si="3"/>
        <v>45810</v>
      </c>
      <c r="K175" s="70">
        <f t="shared" si="3"/>
        <v>45811</v>
      </c>
      <c r="L175" s="70">
        <f t="shared" si="3"/>
        <v>45812</v>
      </c>
      <c r="M175" s="70">
        <f t="shared" si="3"/>
        <v>45813</v>
      </c>
      <c r="N175" s="70">
        <f t="shared" si="3"/>
        <v>45814</v>
      </c>
      <c r="O175" s="70">
        <f t="shared" si="3"/>
        <v>45815</v>
      </c>
      <c r="P175" s="70">
        <f t="shared" si="3"/>
        <v>45816</v>
      </c>
      <c r="Q175" s="70">
        <f t="shared" si="3"/>
        <v>45817</v>
      </c>
      <c r="R175" s="70">
        <f t="shared" si="3"/>
        <v>45818</v>
      </c>
      <c r="S175" s="70">
        <f t="shared" si="3"/>
        <v>45819</v>
      </c>
      <c r="T175" s="70">
        <f t="shared" si="0"/>
        <v>45820</v>
      </c>
      <c r="U175" s="70">
        <f t="shared" si="0"/>
        <v>45821</v>
      </c>
      <c r="V175" s="70">
        <f t="shared" si="1"/>
        <v>45822</v>
      </c>
      <c r="W175" s="70">
        <f t="shared" si="1"/>
        <v>45823</v>
      </c>
      <c r="X175" s="70">
        <f t="shared" si="1"/>
        <v>45824</v>
      </c>
      <c r="Y175" s="70">
        <f t="shared" si="1"/>
        <v>45825</v>
      </c>
      <c r="Z175" s="70">
        <f t="shared" si="1"/>
        <v>45826</v>
      </c>
      <c r="AA175" s="70">
        <f t="shared" si="1"/>
        <v>45827</v>
      </c>
      <c r="AB175" s="70">
        <f t="shared" si="1"/>
        <v>45828</v>
      </c>
      <c r="AC175" s="70">
        <f t="shared" si="1"/>
        <v>45829</v>
      </c>
      <c r="AD175" s="70">
        <f t="shared" si="1"/>
        <v>45830</v>
      </c>
      <c r="AE175" s="71"/>
      <c r="AF175" s="71"/>
      <c r="AG175" s="71"/>
      <c r="AH175" s="71"/>
      <c r="AI175" s="72"/>
      <c r="AJ175" s="71"/>
      <c r="AK175" s="75"/>
      <c r="AL175" s="75"/>
      <c r="AM175" s="73"/>
      <c r="AN175" s="73"/>
      <c r="AO175" s="73"/>
      <c r="AP175" s="73"/>
    </row>
    <row r="176" spans="1:52" s="74" customFormat="1" ht="8.25" hidden="1" customHeight="1" x14ac:dyDescent="0.4">
      <c r="A176" s="68"/>
      <c r="B176" s="69">
        <v>17</v>
      </c>
      <c r="C176" s="70">
        <f t="shared" si="2"/>
        <v>45831</v>
      </c>
      <c r="D176" s="70">
        <f t="shared" si="3"/>
        <v>45832</v>
      </c>
      <c r="E176" s="70">
        <f t="shared" si="3"/>
        <v>45833</v>
      </c>
      <c r="F176" s="70">
        <f t="shared" si="3"/>
        <v>45834</v>
      </c>
      <c r="G176" s="70">
        <f t="shared" si="3"/>
        <v>45835</v>
      </c>
      <c r="H176" s="70">
        <f t="shared" si="3"/>
        <v>45836</v>
      </c>
      <c r="I176" s="70">
        <f t="shared" si="3"/>
        <v>45837</v>
      </c>
      <c r="J176" s="70">
        <f t="shared" si="3"/>
        <v>45838</v>
      </c>
      <c r="K176" s="70">
        <f t="shared" si="3"/>
        <v>45839</v>
      </c>
      <c r="L176" s="70">
        <f t="shared" si="3"/>
        <v>45840</v>
      </c>
      <c r="M176" s="70">
        <f t="shared" si="3"/>
        <v>45841</v>
      </c>
      <c r="N176" s="70">
        <f t="shared" si="3"/>
        <v>45842</v>
      </c>
      <c r="O176" s="70">
        <f t="shared" si="3"/>
        <v>45843</v>
      </c>
      <c r="P176" s="70">
        <f t="shared" si="3"/>
        <v>45844</v>
      </c>
      <c r="Q176" s="70">
        <f t="shared" si="3"/>
        <v>45845</v>
      </c>
      <c r="R176" s="70">
        <f t="shared" si="3"/>
        <v>45846</v>
      </c>
      <c r="S176" s="70">
        <f t="shared" si="3"/>
        <v>45847</v>
      </c>
      <c r="T176" s="70">
        <f t="shared" ref="T176:AD176" si="4">S176+1</f>
        <v>45848</v>
      </c>
      <c r="U176" s="70">
        <f t="shared" si="4"/>
        <v>45849</v>
      </c>
      <c r="V176" s="70">
        <f t="shared" si="4"/>
        <v>45850</v>
      </c>
      <c r="W176" s="70">
        <f t="shared" si="4"/>
        <v>45851</v>
      </c>
      <c r="X176" s="70">
        <f t="shared" si="4"/>
        <v>45852</v>
      </c>
      <c r="Y176" s="70">
        <f t="shared" si="4"/>
        <v>45853</v>
      </c>
      <c r="Z176" s="70">
        <f t="shared" si="4"/>
        <v>45854</v>
      </c>
      <c r="AA176" s="70">
        <f t="shared" si="4"/>
        <v>45855</v>
      </c>
      <c r="AB176" s="70">
        <f t="shared" si="4"/>
        <v>45856</v>
      </c>
      <c r="AC176" s="70">
        <f t="shared" si="4"/>
        <v>45857</v>
      </c>
      <c r="AD176" s="70">
        <f t="shared" si="4"/>
        <v>45858</v>
      </c>
      <c r="AE176" s="71"/>
      <c r="AF176" s="71"/>
      <c r="AG176" s="71"/>
      <c r="AH176" s="71"/>
      <c r="AI176" s="72"/>
      <c r="AJ176" s="71"/>
      <c r="AK176" s="75"/>
      <c r="AL176" s="73"/>
      <c r="AM176" s="73"/>
      <c r="AN176" s="73"/>
      <c r="AO176" s="73"/>
      <c r="AP176" s="73"/>
    </row>
    <row r="177" spans="1:52" s="74" customFormat="1" ht="8.25" hidden="1" customHeight="1" x14ac:dyDescent="0.4">
      <c r="A177" s="68"/>
      <c r="B177" s="69">
        <v>18</v>
      </c>
      <c r="C177" s="70">
        <f t="shared" si="2"/>
        <v>45859</v>
      </c>
      <c r="D177" s="70">
        <f t="shared" si="3"/>
        <v>45860</v>
      </c>
      <c r="E177" s="70">
        <f t="shared" si="3"/>
        <v>45861</v>
      </c>
      <c r="F177" s="70">
        <f t="shared" si="3"/>
        <v>45862</v>
      </c>
      <c r="G177" s="70">
        <f t="shared" si="3"/>
        <v>45863</v>
      </c>
      <c r="H177" s="70">
        <f t="shared" si="3"/>
        <v>45864</v>
      </c>
      <c r="I177" s="70">
        <f t="shared" si="3"/>
        <v>45865</v>
      </c>
      <c r="J177" s="70">
        <f t="shared" si="3"/>
        <v>45866</v>
      </c>
      <c r="K177" s="70">
        <f t="shared" si="3"/>
        <v>45867</v>
      </c>
      <c r="L177" s="70">
        <f t="shared" si="3"/>
        <v>45868</v>
      </c>
      <c r="M177" s="70">
        <f t="shared" si="3"/>
        <v>45869</v>
      </c>
      <c r="N177" s="70">
        <f t="shared" si="3"/>
        <v>45870</v>
      </c>
      <c r="O177" s="70">
        <f t="shared" si="3"/>
        <v>45871</v>
      </c>
      <c r="P177" s="70">
        <f t="shared" si="3"/>
        <v>45872</v>
      </c>
      <c r="Q177" s="70">
        <f t="shared" si="3"/>
        <v>45873</v>
      </c>
      <c r="R177" s="70">
        <f t="shared" si="3"/>
        <v>45874</v>
      </c>
      <c r="S177" s="70">
        <f t="shared" ref="P177:AD192" si="5">R177+1</f>
        <v>45875</v>
      </c>
      <c r="T177" s="70">
        <f t="shared" si="5"/>
        <v>45876</v>
      </c>
      <c r="U177" s="70">
        <f t="shared" si="5"/>
        <v>45877</v>
      </c>
      <c r="V177" s="70">
        <f t="shared" si="5"/>
        <v>45878</v>
      </c>
      <c r="W177" s="70">
        <f t="shared" si="5"/>
        <v>45879</v>
      </c>
      <c r="X177" s="70">
        <f t="shared" si="5"/>
        <v>45880</v>
      </c>
      <c r="Y177" s="70">
        <f t="shared" si="5"/>
        <v>45881</v>
      </c>
      <c r="Z177" s="70">
        <f t="shared" si="5"/>
        <v>45882</v>
      </c>
      <c r="AA177" s="70">
        <f t="shared" si="5"/>
        <v>45883</v>
      </c>
      <c r="AB177" s="70">
        <f t="shared" si="5"/>
        <v>45884</v>
      </c>
      <c r="AC177" s="70">
        <f t="shared" si="5"/>
        <v>45885</v>
      </c>
      <c r="AD177" s="70">
        <f t="shared" si="5"/>
        <v>45886</v>
      </c>
      <c r="AE177" s="71"/>
      <c r="AF177" s="71"/>
      <c r="AG177" s="71"/>
      <c r="AH177" s="71"/>
      <c r="AI177" s="72"/>
      <c r="AJ177" s="71"/>
      <c r="AK177" s="75"/>
      <c r="AL177" s="73"/>
      <c r="AM177" s="73"/>
      <c r="AN177" s="73"/>
      <c r="AO177" s="73"/>
      <c r="AP177" s="73"/>
    </row>
    <row r="178" spans="1:52" s="74" customFormat="1" ht="8.25" hidden="1" customHeight="1" x14ac:dyDescent="0.4">
      <c r="A178" s="68"/>
      <c r="B178" s="69">
        <v>19</v>
      </c>
      <c r="C178" s="70">
        <f t="shared" si="2"/>
        <v>45887</v>
      </c>
      <c r="D178" s="70">
        <f t="shared" ref="D178:S193" si="6">C178+1</f>
        <v>45888</v>
      </c>
      <c r="E178" s="70">
        <f t="shared" si="6"/>
        <v>45889</v>
      </c>
      <c r="F178" s="70">
        <f t="shared" si="6"/>
        <v>45890</v>
      </c>
      <c r="G178" s="70">
        <f t="shared" si="6"/>
        <v>45891</v>
      </c>
      <c r="H178" s="70">
        <f t="shared" si="6"/>
        <v>45892</v>
      </c>
      <c r="I178" s="70">
        <f t="shared" si="6"/>
        <v>45893</v>
      </c>
      <c r="J178" s="70">
        <f t="shared" si="6"/>
        <v>45894</v>
      </c>
      <c r="K178" s="70">
        <f t="shared" si="6"/>
        <v>45895</v>
      </c>
      <c r="L178" s="70">
        <f t="shared" si="6"/>
        <v>45896</v>
      </c>
      <c r="M178" s="70">
        <f t="shared" si="6"/>
        <v>45897</v>
      </c>
      <c r="N178" s="70">
        <f t="shared" si="6"/>
        <v>45898</v>
      </c>
      <c r="O178" s="70">
        <f t="shared" si="6"/>
        <v>45899</v>
      </c>
      <c r="P178" s="70">
        <f t="shared" si="6"/>
        <v>45900</v>
      </c>
      <c r="Q178" s="70">
        <f t="shared" si="6"/>
        <v>45901</v>
      </c>
      <c r="R178" s="70">
        <f t="shared" si="6"/>
        <v>45902</v>
      </c>
      <c r="S178" s="70">
        <f t="shared" si="6"/>
        <v>45903</v>
      </c>
      <c r="T178" s="70">
        <f t="shared" si="5"/>
        <v>45904</v>
      </c>
      <c r="U178" s="70">
        <f t="shared" si="5"/>
        <v>45905</v>
      </c>
      <c r="V178" s="70">
        <f t="shared" si="5"/>
        <v>45906</v>
      </c>
      <c r="W178" s="70">
        <f t="shared" si="5"/>
        <v>45907</v>
      </c>
      <c r="X178" s="70">
        <f t="shared" si="5"/>
        <v>45908</v>
      </c>
      <c r="Y178" s="70">
        <f t="shared" si="5"/>
        <v>45909</v>
      </c>
      <c r="Z178" s="70">
        <f t="shared" si="5"/>
        <v>45910</v>
      </c>
      <c r="AA178" s="70">
        <f t="shared" si="5"/>
        <v>45911</v>
      </c>
      <c r="AB178" s="70">
        <f t="shared" si="5"/>
        <v>45912</v>
      </c>
      <c r="AC178" s="70">
        <f t="shared" si="5"/>
        <v>45913</v>
      </c>
      <c r="AD178" s="70">
        <f t="shared" si="5"/>
        <v>45914</v>
      </c>
      <c r="AE178" s="71"/>
      <c r="AF178" s="71"/>
      <c r="AG178" s="71"/>
      <c r="AH178" s="71"/>
      <c r="AI178" s="72"/>
      <c r="AJ178" s="71"/>
      <c r="AK178" s="73"/>
      <c r="AL178" s="73"/>
      <c r="AM178" s="73"/>
      <c r="AN178" s="73"/>
      <c r="AO178" s="73"/>
      <c r="AP178" s="73"/>
    </row>
    <row r="179" spans="1:52" s="74" customFormat="1" ht="8.25" hidden="1" customHeight="1" x14ac:dyDescent="0.4">
      <c r="A179" s="68"/>
      <c r="B179" s="69">
        <v>20</v>
      </c>
      <c r="C179" s="70">
        <f t="shared" si="2"/>
        <v>45915</v>
      </c>
      <c r="D179" s="70">
        <f t="shared" si="6"/>
        <v>45916</v>
      </c>
      <c r="E179" s="70">
        <f t="shared" si="6"/>
        <v>45917</v>
      </c>
      <c r="F179" s="70">
        <f t="shared" si="6"/>
        <v>45918</v>
      </c>
      <c r="G179" s="70">
        <f t="shared" si="6"/>
        <v>45919</v>
      </c>
      <c r="H179" s="70">
        <f t="shared" si="6"/>
        <v>45920</v>
      </c>
      <c r="I179" s="70">
        <f t="shared" si="6"/>
        <v>45921</v>
      </c>
      <c r="J179" s="70">
        <f t="shared" si="6"/>
        <v>45922</v>
      </c>
      <c r="K179" s="70">
        <f t="shared" si="6"/>
        <v>45923</v>
      </c>
      <c r="L179" s="70">
        <f t="shared" si="6"/>
        <v>45924</v>
      </c>
      <c r="M179" s="70">
        <f t="shared" si="6"/>
        <v>45925</v>
      </c>
      <c r="N179" s="70">
        <f t="shared" si="6"/>
        <v>45926</v>
      </c>
      <c r="O179" s="70">
        <f t="shared" si="6"/>
        <v>45927</v>
      </c>
      <c r="P179" s="70">
        <f t="shared" si="6"/>
        <v>45928</v>
      </c>
      <c r="Q179" s="70">
        <f t="shared" si="6"/>
        <v>45929</v>
      </c>
      <c r="R179" s="70">
        <f t="shared" si="6"/>
        <v>45930</v>
      </c>
      <c r="S179" s="70">
        <f t="shared" si="6"/>
        <v>45931</v>
      </c>
      <c r="T179" s="70">
        <f t="shared" si="5"/>
        <v>45932</v>
      </c>
      <c r="U179" s="70">
        <f t="shared" si="5"/>
        <v>45933</v>
      </c>
      <c r="V179" s="70">
        <f t="shared" si="5"/>
        <v>45934</v>
      </c>
      <c r="W179" s="70">
        <f t="shared" si="5"/>
        <v>45935</v>
      </c>
      <c r="X179" s="70">
        <f t="shared" si="5"/>
        <v>45936</v>
      </c>
      <c r="Y179" s="70">
        <f t="shared" si="5"/>
        <v>45937</v>
      </c>
      <c r="Z179" s="70">
        <f t="shared" si="5"/>
        <v>45938</v>
      </c>
      <c r="AA179" s="70">
        <f t="shared" si="5"/>
        <v>45939</v>
      </c>
      <c r="AB179" s="70">
        <f t="shared" si="5"/>
        <v>45940</v>
      </c>
      <c r="AC179" s="70">
        <f t="shared" si="5"/>
        <v>45941</v>
      </c>
      <c r="AD179" s="70">
        <f t="shared" si="5"/>
        <v>45942</v>
      </c>
      <c r="AE179" s="71"/>
      <c r="AF179" s="71"/>
      <c r="AG179" s="71"/>
      <c r="AH179" s="71"/>
      <c r="AI179" s="72"/>
      <c r="AJ179" s="71"/>
      <c r="AK179" s="73"/>
      <c r="AL179" s="73"/>
      <c r="AM179" s="73"/>
      <c r="AN179" s="73"/>
      <c r="AO179" s="73"/>
      <c r="AP179" s="73"/>
    </row>
    <row r="180" spans="1:52" s="74" customFormat="1" ht="8.25" hidden="1" customHeight="1" x14ac:dyDescent="0.4">
      <c r="A180" s="68"/>
      <c r="B180" s="69">
        <v>21</v>
      </c>
      <c r="C180" s="70">
        <f t="shared" si="2"/>
        <v>45943</v>
      </c>
      <c r="D180" s="70">
        <f t="shared" si="6"/>
        <v>45944</v>
      </c>
      <c r="E180" s="70">
        <f t="shared" si="6"/>
        <v>45945</v>
      </c>
      <c r="F180" s="70">
        <f t="shared" si="6"/>
        <v>45946</v>
      </c>
      <c r="G180" s="70">
        <f t="shared" si="6"/>
        <v>45947</v>
      </c>
      <c r="H180" s="70">
        <f t="shared" si="6"/>
        <v>45948</v>
      </c>
      <c r="I180" s="70">
        <f t="shared" si="6"/>
        <v>45949</v>
      </c>
      <c r="J180" s="70">
        <f t="shared" si="6"/>
        <v>45950</v>
      </c>
      <c r="K180" s="70">
        <f t="shared" si="6"/>
        <v>45951</v>
      </c>
      <c r="L180" s="70">
        <f t="shared" si="6"/>
        <v>45952</v>
      </c>
      <c r="M180" s="70">
        <f t="shared" si="6"/>
        <v>45953</v>
      </c>
      <c r="N180" s="70">
        <f t="shared" si="6"/>
        <v>45954</v>
      </c>
      <c r="O180" s="70">
        <f t="shared" si="6"/>
        <v>45955</v>
      </c>
      <c r="P180" s="70">
        <f t="shared" si="6"/>
        <v>45956</v>
      </c>
      <c r="Q180" s="70">
        <f t="shared" si="6"/>
        <v>45957</v>
      </c>
      <c r="R180" s="70">
        <f t="shared" si="6"/>
        <v>45958</v>
      </c>
      <c r="S180" s="70">
        <f t="shared" si="6"/>
        <v>45959</v>
      </c>
      <c r="T180" s="70">
        <f t="shared" si="5"/>
        <v>45960</v>
      </c>
      <c r="U180" s="70">
        <f t="shared" si="5"/>
        <v>45961</v>
      </c>
      <c r="V180" s="70">
        <f t="shared" si="5"/>
        <v>45962</v>
      </c>
      <c r="W180" s="70">
        <f t="shared" si="5"/>
        <v>45963</v>
      </c>
      <c r="X180" s="70">
        <f t="shared" si="5"/>
        <v>45964</v>
      </c>
      <c r="Y180" s="70">
        <f t="shared" si="5"/>
        <v>45965</v>
      </c>
      <c r="Z180" s="70">
        <f t="shared" si="5"/>
        <v>45966</v>
      </c>
      <c r="AA180" s="70">
        <f t="shared" si="5"/>
        <v>45967</v>
      </c>
      <c r="AB180" s="70">
        <f t="shared" si="5"/>
        <v>45968</v>
      </c>
      <c r="AC180" s="70">
        <f t="shared" si="5"/>
        <v>45969</v>
      </c>
      <c r="AD180" s="70">
        <f t="shared" si="5"/>
        <v>45970</v>
      </c>
      <c r="AE180" s="71"/>
      <c r="AF180" s="71"/>
      <c r="AG180" s="71"/>
      <c r="AH180" s="71"/>
      <c r="AI180" s="72"/>
      <c r="AJ180" s="71"/>
      <c r="AK180" s="73"/>
      <c r="AL180" s="73"/>
      <c r="AM180" s="73"/>
      <c r="AN180" s="73"/>
      <c r="AO180" s="73"/>
      <c r="AP180" s="73"/>
    </row>
    <row r="181" spans="1:52" s="74" customFormat="1" ht="15" hidden="1" customHeight="1" x14ac:dyDescent="0.4">
      <c r="A181" s="60"/>
      <c r="B181" s="69">
        <v>22</v>
      </c>
      <c r="C181" s="70">
        <f t="shared" si="2"/>
        <v>45971</v>
      </c>
      <c r="D181" s="70">
        <f t="shared" si="6"/>
        <v>45972</v>
      </c>
      <c r="E181" s="70">
        <f t="shared" si="6"/>
        <v>45973</v>
      </c>
      <c r="F181" s="70">
        <f t="shared" si="6"/>
        <v>45974</v>
      </c>
      <c r="G181" s="70">
        <f t="shared" si="6"/>
        <v>45975</v>
      </c>
      <c r="H181" s="70">
        <f t="shared" si="6"/>
        <v>45976</v>
      </c>
      <c r="I181" s="70">
        <f t="shared" si="6"/>
        <v>45977</v>
      </c>
      <c r="J181" s="70">
        <f t="shared" si="6"/>
        <v>45978</v>
      </c>
      <c r="K181" s="70">
        <f t="shared" si="6"/>
        <v>45979</v>
      </c>
      <c r="L181" s="70">
        <f t="shared" si="6"/>
        <v>45980</v>
      </c>
      <c r="M181" s="70">
        <f t="shared" si="6"/>
        <v>45981</v>
      </c>
      <c r="N181" s="70">
        <f t="shared" si="6"/>
        <v>45982</v>
      </c>
      <c r="O181" s="70">
        <f t="shared" si="6"/>
        <v>45983</v>
      </c>
      <c r="P181" s="70">
        <f t="shared" si="6"/>
        <v>45984</v>
      </c>
      <c r="Q181" s="70">
        <f t="shared" si="6"/>
        <v>45985</v>
      </c>
      <c r="R181" s="70">
        <f t="shared" si="6"/>
        <v>45986</v>
      </c>
      <c r="S181" s="70">
        <f t="shared" si="6"/>
        <v>45987</v>
      </c>
      <c r="T181" s="70">
        <f t="shared" si="5"/>
        <v>45988</v>
      </c>
      <c r="U181" s="70">
        <f t="shared" si="5"/>
        <v>45989</v>
      </c>
      <c r="V181" s="70">
        <f t="shared" si="5"/>
        <v>45990</v>
      </c>
      <c r="W181" s="70">
        <f t="shared" si="5"/>
        <v>45991</v>
      </c>
      <c r="X181" s="70">
        <f t="shared" si="5"/>
        <v>45992</v>
      </c>
      <c r="Y181" s="70">
        <f t="shared" si="5"/>
        <v>45993</v>
      </c>
      <c r="Z181" s="70">
        <f t="shared" si="5"/>
        <v>45994</v>
      </c>
      <c r="AA181" s="70">
        <f t="shared" si="5"/>
        <v>45995</v>
      </c>
      <c r="AB181" s="70">
        <f t="shared" si="5"/>
        <v>45996</v>
      </c>
      <c r="AC181" s="70">
        <f t="shared" si="5"/>
        <v>45997</v>
      </c>
      <c r="AD181" s="70">
        <f t="shared" si="5"/>
        <v>45998</v>
      </c>
      <c r="AE181" s="62"/>
      <c r="AF181" s="62"/>
      <c r="AG181" s="62"/>
      <c r="AH181" s="62"/>
      <c r="AI181" s="63"/>
      <c r="AJ181" s="62"/>
      <c r="AK181" s="73"/>
      <c r="AL181" s="73"/>
      <c r="AM181" s="20"/>
      <c r="AN181" s="20"/>
      <c r="AO181" s="73"/>
      <c r="AP181" s="73"/>
    </row>
    <row r="182" spans="1:52" s="74" customFormat="1" ht="15" hidden="1" customHeight="1" x14ac:dyDescent="0.4">
      <c r="A182" s="60"/>
      <c r="B182" s="69">
        <v>23</v>
      </c>
      <c r="C182" s="70">
        <f t="shared" si="2"/>
        <v>45999</v>
      </c>
      <c r="D182" s="70">
        <f t="shared" si="6"/>
        <v>46000</v>
      </c>
      <c r="E182" s="70">
        <f t="shared" si="6"/>
        <v>46001</v>
      </c>
      <c r="F182" s="70">
        <f t="shared" si="6"/>
        <v>46002</v>
      </c>
      <c r="G182" s="70">
        <f t="shared" si="6"/>
        <v>46003</v>
      </c>
      <c r="H182" s="70">
        <f t="shared" si="6"/>
        <v>46004</v>
      </c>
      <c r="I182" s="70">
        <f t="shared" si="6"/>
        <v>46005</v>
      </c>
      <c r="J182" s="70">
        <f t="shared" si="6"/>
        <v>46006</v>
      </c>
      <c r="K182" s="70">
        <f t="shared" si="6"/>
        <v>46007</v>
      </c>
      <c r="L182" s="70">
        <f t="shared" si="6"/>
        <v>46008</v>
      </c>
      <c r="M182" s="70">
        <f t="shared" si="6"/>
        <v>46009</v>
      </c>
      <c r="N182" s="70">
        <f t="shared" si="6"/>
        <v>46010</v>
      </c>
      <c r="O182" s="70">
        <f t="shared" si="6"/>
        <v>46011</v>
      </c>
      <c r="P182" s="70">
        <f t="shared" si="5"/>
        <v>46012</v>
      </c>
      <c r="Q182" s="70">
        <f t="shared" si="5"/>
        <v>46013</v>
      </c>
      <c r="R182" s="70">
        <f t="shared" si="5"/>
        <v>46014</v>
      </c>
      <c r="S182" s="70">
        <f t="shared" si="5"/>
        <v>46015</v>
      </c>
      <c r="T182" s="70">
        <f t="shared" si="5"/>
        <v>46016</v>
      </c>
      <c r="U182" s="70">
        <f t="shared" si="5"/>
        <v>46017</v>
      </c>
      <c r="V182" s="70">
        <f t="shared" si="5"/>
        <v>46018</v>
      </c>
      <c r="W182" s="70">
        <f t="shared" si="5"/>
        <v>46019</v>
      </c>
      <c r="X182" s="70">
        <f t="shared" si="5"/>
        <v>46020</v>
      </c>
      <c r="Y182" s="70">
        <f t="shared" si="5"/>
        <v>46021</v>
      </c>
      <c r="Z182" s="70">
        <f t="shared" si="5"/>
        <v>46022</v>
      </c>
      <c r="AA182" s="70">
        <f t="shared" si="5"/>
        <v>46023</v>
      </c>
      <c r="AB182" s="70">
        <f t="shared" si="5"/>
        <v>46024</v>
      </c>
      <c r="AC182" s="70">
        <f t="shared" si="5"/>
        <v>46025</v>
      </c>
      <c r="AD182" s="70">
        <f t="shared" si="5"/>
        <v>46026</v>
      </c>
      <c r="AE182" s="62"/>
      <c r="AF182" s="62"/>
      <c r="AG182" s="62"/>
      <c r="AH182" s="62"/>
      <c r="AI182" s="63"/>
      <c r="AJ182" s="62"/>
      <c r="AK182" s="73"/>
      <c r="AL182" s="20"/>
      <c r="AM182" s="20"/>
      <c r="AN182" s="20"/>
      <c r="AO182" s="20"/>
      <c r="AP182" s="20"/>
      <c r="AQ182" s="21"/>
      <c r="AR182" s="21"/>
      <c r="AS182" s="21"/>
      <c r="AT182" s="21"/>
      <c r="AU182" s="21"/>
      <c r="AV182" s="21"/>
      <c r="AW182" s="21"/>
      <c r="AX182" s="21"/>
      <c r="AY182" s="21"/>
      <c r="AZ182" s="21"/>
    </row>
    <row r="183" spans="1:52" s="74" customFormat="1" hidden="1" x14ac:dyDescent="0.4">
      <c r="A183" s="60"/>
      <c r="B183" s="69">
        <v>24</v>
      </c>
      <c r="C183" s="70">
        <f t="shared" si="2"/>
        <v>46027</v>
      </c>
      <c r="D183" s="70">
        <f t="shared" si="6"/>
        <v>46028</v>
      </c>
      <c r="E183" s="70">
        <f t="shared" si="6"/>
        <v>46029</v>
      </c>
      <c r="F183" s="70">
        <f t="shared" si="6"/>
        <v>46030</v>
      </c>
      <c r="G183" s="70">
        <f t="shared" si="6"/>
        <v>46031</v>
      </c>
      <c r="H183" s="70">
        <f t="shared" si="6"/>
        <v>46032</v>
      </c>
      <c r="I183" s="70">
        <f t="shared" si="6"/>
        <v>46033</v>
      </c>
      <c r="J183" s="70">
        <f t="shared" si="6"/>
        <v>46034</v>
      </c>
      <c r="K183" s="70">
        <f t="shared" si="6"/>
        <v>46035</v>
      </c>
      <c r="L183" s="70">
        <f t="shared" si="6"/>
        <v>46036</v>
      </c>
      <c r="M183" s="70">
        <f t="shared" si="6"/>
        <v>46037</v>
      </c>
      <c r="N183" s="70">
        <f t="shared" si="6"/>
        <v>46038</v>
      </c>
      <c r="O183" s="70">
        <f t="shared" si="6"/>
        <v>46039</v>
      </c>
      <c r="P183" s="70">
        <f t="shared" si="5"/>
        <v>46040</v>
      </c>
      <c r="Q183" s="70">
        <f t="shared" si="5"/>
        <v>46041</v>
      </c>
      <c r="R183" s="70">
        <f t="shared" si="5"/>
        <v>46042</v>
      </c>
      <c r="S183" s="70">
        <f t="shared" si="5"/>
        <v>46043</v>
      </c>
      <c r="T183" s="70">
        <f t="shared" si="5"/>
        <v>46044</v>
      </c>
      <c r="U183" s="70">
        <f t="shared" si="5"/>
        <v>46045</v>
      </c>
      <c r="V183" s="70">
        <f t="shared" si="5"/>
        <v>46046</v>
      </c>
      <c r="W183" s="70">
        <f t="shared" si="5"/>
        <v>46047</v>
      </c>
      <c r="X183" s="70">
        <f t="shared" si="5"/>
        <v>46048</v>
      </c>
      <c r="Y183" s="70">
        <f t="shared" si="5"/>
        <v>46049</v>
      </c>
      <c r="Z183" s="70">
        <f t="shared" si="5"/>
        <v>46050</v>
      </c>
      <c r="AA183" s="70">
        <f t="shared" si="5"/>
        <v>46051</v>
      </c>
      <c r="AB183" s="70">
        <f t="shared" si="5"/>
        <v>46052</v>
      </c>
      <c r="AC183" s="70">
        <f t="shared" si="5"/>
        <v>46053</v>
      </c>
      <c r="AD183" s="70">
        <f t="shared" si="5"/>
        <v>46054</v>
      </c>
      <c r="AE183" s="62"/>
      <c r="AF183" s="62"/>
      <c r="AG183" s="62"/>
      <c r="AH183" s="62"/>
      <c r="AI183" s="63"/>
      <c r="AJ183" s="62"/>
      <c r="AK183" s="73"/>
      <c r="AL183" s="20"/>
      <c r="AM183" s="20"/>
      <c r="AN183" s="20"/>
      <c r="AO183" s="20"/>
      <c r="AP183" s="20"/>
      <c r="AQ183" s="21"/>
      <c r="AR183" s="21"/>
      <c r="AS183" s="21"/>
      <c r="AT183" s="21"/>
      <c r="AU183" s="21"/>
      <c r="AV183" s="21"/>
      <c r="AW183" s="21"/>
      <c r="AX183" s="21"/>
      <c r="AY183" s="21"/>
      <c r="AZ183" s="21"/>
    </row>
    <row r="184" spans="1:52" hidden="1" x14ac:dyDescent="0.4">
      <c r="A184" s="60"/>
      <c r="B184" s="69">
        <v>25</v>
      </c>
      <c r="C184" s="70">
        <f t="shared" si="2"/>
        <v>46055</v>
      </c>
      <c r="D184" s="70">
        <f t="shared" si="6"/>
        <v>46056</v>
      </c>
      <c r="E184" s="70">
        <f t="shared" si="6"/>
        <v>46057</v>
      </c>
      <c r="F184" s="70">
        <f t="shared" si="6"/>
        <v>46058</v>
      </c>
      <c r="G184" s="70">
        <f t="shared" si="6"/>
        <v>46059</v>
      </c>
      <c r="H184" s="70">
        <f t="shared" si="6"/>
        <v>46060</v>
      </c>
      <c r="I184" s="70">
        <f t="shared" si="6"/>
        <v>46061</v>
      </c>
      <c r="J184" s="70">
        <f t="shared" si="6"/>
        <v>46062</v>
      </c>
      <c r="K184" s="70">
        <f t="shared" si="6"/>
        <v>46063</v>
      </c>
      <c r="L184" s="70">
        <f t="shared" si="6"/>
        <v>46064</v>
      </c>
      <c r="M184" s="70">
        <f t="shared" si="6"/>
        <v>46065</v>
      </c>
      <c r="N184" s="70">
        <f t="shared" si="6"/>
        <v>46066</v>
      </c>
      <c r="O184" s="70">
        <f t="shared" si="6"/>
        <v>46067</v>
      </c>
      <c r="P184" s="70">
        <f t="shared" si="5"/>
        <v>46068</v>
      </c>
      <c r="Q184" s="70">
        <f t="shared" si="5"/>
        <v>46069</v>
      </c>
      <c r="R184" s="70">
        <f t="shared" si="5"/>
        <v>46070</v>
      </c>
      <c r="S184" s="70">
        <f t="shared" si="5"/>
        <v>46071</v>
      </c>
      <c r="T184" s="70">
        <f t="shared" si="5"/>
        <v>46072</v>
      </c>
      <c r="U184" s="70">
        <f t="shared" si="5"/>
        <v>46073</v>
      </c>
      <c r="V184" s="70">
        <f t="shared" si="5"/>
        <v>46074</v>
      </c>
      <c r="W184" s="70">
        <f t="shared" si="5"/>
        <v>46075</v>
      </c>
      <c r="X184" s="70">
        <f t="shared" si="5"/>
        <v>46076</v>
      </c>
      <c r="Y184" s="70">
        <f t="shared" si="5"/>
        <v>46077</v>
      </c>
      <c r="Z184" s="70">
        <f t="shared" si="5"/>
        <v>46078</v>
      </c>
      <c r="AA184" s="70">
        <f t="shared" si="5"/>
        <v>46079</v>
      </c>
      <c r="AB184" s="70">
        <f t="shared" si="5"/>
        <v>46080</v>
      </c>
      <c r="AC184" s="70">
        <f t="shared" si="5"/>
        <v>46081</v>
      </c>
      <c r="AD184" s="70">
        <f t="shared" si="5"/>
        <v>46082</v>
      </c>
      <c r="AE184" s="62"/>
      <c r="AF184" s="62"/>
      <c r="AG184" s="62"/>
      <c r="AH184" s="62"/>
      <c r="AI184" s="63"/>
      <c r="AJ184" s="62"/>
    </row>
    <row r="185" spans="1:52" hidden="1" x14ac:dyDescent="0.4">
      <c r="A185" s="60"/>
      <c r="B185" s="69">
        <v>26</v>
      </c>
      <c r="C185" s="70">
        <f t="shared" si="2"/>
        <v>46083</v>
      </c>
      <c r="D185" s="70">
        <f t="shared" si="6"/>
        <v>46084</v>
      </c>
      <c r="E185" s="70">
        <f t="shared" si="6"/>
        <v>46085</v>
      </c>
      <c r="F185" s="70">
        <f t="shared" si="6"/>
        <v>46086</v>
      </c>
      <c r="G185" s="70">
        <f t="shared" si="6"/>
        <v>46087</v>
      </c>
      <c r="H185" s="70">
        <f t="shared" si="6"/>
        <v>46088</v>
      </c>
      <c r="I185" s="70">
        <f t="shared" si="6"/>
        <v>46089</v>
      </c>
      <c r="J185" s="70">
        <f t="shared" si="6"/>
        <v>46090</v>
      </c>
      <c r="K185" s="70">
        <f t="shared" si="6"/>
        <v>46091</v>
      </c>
      <c r="L185" s="70">
        <f t="shared" si="6"/>
        <v>46092</v>
      </c>
      <c r="M185" s="70">
        <f t="shared" si="6"/>
        <v>46093</v>
      </c>
      <c r="N185" s="70">
        <f t="shared" si="6"/>
        <v>46094</v>
      </c>
      <c r="O185" s="70">
        <f t="shared" si="6"/>
        <v>46095</v>
      </c>
      <c r="P185" s="70">
        <f t="shared" si="5"/>
        <v>46096</v>
      </c>
      <c r="Q185" s="70">
        <f t="shared" si="5"/>
        <v>46097</v>
      </c>
      <c r="R185" s="70">
        <f t="shared" si="5"/>
        <v>46098</v>
      </c>
      <c r="S185" s="70">
        <f t="shared" si="5"/>
        <v>46099</v>
      </c>
      <c r="T185" s="70">
        <f t="shared" si="5"/>
        <v>46100</v>
      </c>
      <c r="U185" s="70">
        <f t="shared" si="5"/>
        <v>46101</v>
      </c>
      <c r="V185" s="70">
        <f t="shared" si="5"/>
        <v>46102</v>
      </c>
      <c r="W185" s="70">
        <f t="shared" si="5"/>
        <v>46103</v>
      </c>
      <c r="X185" s="70">
        <f t="shared" si="5"/>
        <v>46104</v>
      </c>
      <c r="Y185" s="70">
        <f t="shared" si="5"/>
        <v>46105</v>
      </c>
      <c r="Z185" s="70">
        <f t="shared" si="5"/>
        <v>46106</v>
      </c>
      <c r="AA185" s="70">
        <f t="shared" si="5"/>
        <v>46107</v>
      </c>
      <c r="AB185" s="70">
        <f t="shared" si="5"/>
        <v>46108</v>
      </c>
      <c r="AC185" s="70">
        <f t="shared" si="5"/>
        <v>46109</v>
      </c>
      <c r="AD185" s="70">
        <f t="shared" si="5"/>
        <v>46110</v>
      </c>
      <c r="AE185" s="62"/>
      <c r="AF185" s="62"/>
      <c r="AG185" s="62"/>
      <c r="AH185" s="62"/>
      <c r="AI185" s="63"/>
      <c r="AJ185" s="62"/>
    </row>
    <row r="186" spans="1:52" hidden="1" x14ac:dyDescent="0.4">
      <c r="A186" s="60"/>
      <c r="B186" s="69">
        <v>27</v>
      </c>
      <c r="C186" s="70">
        <f t="shared" si="2"/>
        <v>46111</v>
      </c>
      <c r="D186" s="70">
        <f t="shared" si="6"/>
        <v>46112</v>
      </c>
      <c r="E186" s="70">
        <f t="shared" si="6"/>
        <v>46113</v>
      </c>
      <c r="F186" s="70">
        <f t="shared" si="6"/>
        <v>46114</v>
      </c>
      <c r="G186" s="70">
        <f t="shared" si="6"/>
        <v>46115</v>
      </c>
      <c r="H186" s="70">
        <f t="shared" si="6"/>
        <v>46116</v>
      </c>
      <c r="I186" s="70">
        <f t="shared" si="6"/>
        <v>46117</v>
      </c>
      <c r="J186" s="70">
        <f t="shared" si="6"/>
        <v>46118</v>
      </c>
      <c r="K186" s="70">
        <f t="shared" si="6"/>
        <v>46119</v>
      </c>
      <c r="L186" s="70">
        <f t="shared" si="6"/>
        <v>46120</v>
      </c>
      <c r="M186" s="70">
        <f t="shared" si="6"/>
        <v>46121</v>
      </c>
      <c r="N186" s="70">
        <f t="shared" si="6"/>
        <v>46122</v>
      </c>
      <c r="O186" s="70">
        <f t="shared" si="6"/>
        <v>46123</v>
      </c>
      <c r="P186" s="70">
        <f t="shared" si="5"/>
        <v>46124</v>
      </c>
      <c r="Q186" s="70">
        <f t="shared" si="5"/>
        <v>46125</v>
      </c>
      <c r="R186" s="70">
        <f t="shared" si="5"/>
        <v>46126</v>
      </c>
      <c r="S186" s="70">
        <f t="shared" si="5"/>
        <v>46127</v>
      </c>
      <c r="T186" s="70">
        <f t="shared" si="5"/>
        <v>46128</v>
      </c>
      <c r="U186" s="70">
        <f t="shared" si="5"/>
        <v>46129</v>
      </c>
      <c r="V186" s="70">
        <f t="shared" si="5"/>
        <v>46130</v>
      </c>
      <c r="W186" s="70">
        <f t="shared" si="5"/>
        <v>46131</v>
      </c>
      <c r="X186" s="70">
        <f t="shared" si="5"/>
        <v>46132</v>
      </c>
      <c r="Y186" s="70">
        <f t="shared" si="5"/>
        <v>46133</v>
      </c>
      <c r="Z186" s="70">
        <f t="shared" si="5"/>
        <v>46134</v>
      </c>
      <c r="AA186" s="70">
        <f t="shared" si="5"/>
        <v>46135</v>
      </c>
      <c r="AB186" s="70">
        <f t="shared" si="5"/>
        <v>46136</v>
      </c>
      <c r="AC186" s="70">
        <f t="shared" si="5"/>
        <v>46137</v>
      </c>
      <c r="AD186" s="70">
        <f t="shared" si="5"/>
        <v>46138</v>
      </c>
      <c r="AE186" s="62"/>
      <c r="AF186" s="62"/>
      <c r="AG186" s="62"/>
      <c r="AH186" s="62"/>
      <c r="AI186" s="63"/>
      <c r="AJ186" s="62"/>
    </row>
    <row r="187" spans="1:52" hidden="1" x14ac:dyDescent="0.4">
      <c r="A187" s="60"/>
      <c r="B187" s="69">
        <v>28</v>
      </c>
      <c r="C187" s="70">
        <f t="shared" si="2"/>
        <v>46139</v>
      </c>
      <c r="D187" s="70">
        <f t="shared" si="6"/>
        <v>46140</v>
      </c>
      <c r="E187" s="70">
        <f t="shared" si="6"/>
        <v>46141</v>
      </c>
      <c r="F187" s="70">
        <f t="shared" si="6"/>
        <v>46142</v>
      </c>
      <c r="G187" s="70">
        <f t="shared" si="6"/>
        <v>46143</v>
      </c>
      <c r="H187" s="70">
        <f t="shared" si="6"/>
        <v>46144</v>
      </c>
      <c r="I187" s="70">
        <f t="shared" si="6"/>
        <v>46145</v>
      </c>
      <c r="J187" s="70">
        <f t="shared" si="6"/>
        <v>46146</v>
      </c>
      <c r="K187" s="70">
        <f t="shared" si="6"/>
        <v>46147</v>
      </c>
      <c r="L187" s="70">
        <f t="shared" si="6"/>
        <v>46148</v>
      </c>
      <c r="M187" s="70">
        <f t="shared" si="6"/>
        <v>46149</v>
      </c>
      <c r="N187" s="70">
        <f t="shared" si="6"/>
        <v>46150</v>
      </c>
      <c r="O187" s="70">
        <f t="shared" si="6"/>
        <v>46151</v>
      </c>
      <c r="P187" s="70">
        <f t="shared" si="5"/>
        <v>46152</v>
      </c>
      <c r="Q187" s="70">
        <f t="shared" si="5"/>
        <v>46153</v>
      </c>
      <c r="R187" s="70">
        <f t="shared" si="5"/>
        <v>46154</v>
      </c>
      <c r="S187" s="70">
        <f t="shared" si="5"/>
        <v>46155</v>
      </c>
      <c r="T187" s="70">
        <f t="shared" si="5"/>
        <v>46156</v>
      </c>
      <c r="U187" s="70">
        <f t="shared" si="5"/>
        <v>46157</v>
      </c>
      <c r="V187" s="70">
        <f t="shared" si="5"/>
        <v>46158</v>
      </c>
      <c r="W187" s="70">
        <f t="shared" si="5"/>
        <v>46159</v>
      </c>
      <c r="X187" s="70">
        <f t="shared" si="5"/>
        <v>46160</v>
      </c>
      <c r="Y187" s="70">
        <f t="shared" si="5"/>
        <v>46161</v>
      </c>
      <c r="Z187" s="70">
        <f t="shared" si="5"/>
        <v>46162</v>
      </c>
      <c r="AA187" s="70">
        <f t="shared" si="5"/>
        <v>46163</v>
      </c>
      <c r="AB187" s="70">
        <f t="shared" si="5"/>
        <v>46164</v>
      </c>
      <c r="AC187" s="70">
        <f t="shared" si="5"/>
        <v>46165</v>
      </c>
      <c r="AD187" s="70">
        <f t="shared" si="5"/>
        <v>46166</v>
      </c>
      <c r="AE187" s="62"/>
      <c r="AF187" s="62"/>
      <c r="AG187" s="62"/>
      <c r="AH187" s="62"/>
      <c r="AI187" s="63"/>
      <c r="AJ187" s="62"/>
    </row>
    <row r="188" spans="1:52" hidden="1" x14ac:dyDescent="0.4">
      <c r="A188" s="60"/>
      <c r="B188" s="69">
        <v>29</v>
      </c>
      <c r="C188" s="70">
        <f t="shared" si="2"/>
        <v>46167</v>
      </c>
      <c r="D188" s="70">
        <f t="shared" si="6"/>
        <v>46168</v>
      </c>
      <c r="E188" s="70">
        <f t="shared" si="6"/>
        <v>46169</v>
      </c>
      <c r="F188" s="70">
        <f t="shared" si="6"/>
        <v>46170</v>
      </c>
      <c r="G188" s="70">
        <f t="shared" si="6"/>
        <v>46171</v>
      </c>
      <c r="H188" s="70">
        <f t="shared" si="6"/>
        <v>46172</v>
      </c>
      <c r="I188" s="70">
        <f t="shared" si="6"/>
        <v>46173</v>
      </c>
      <c r="J188" s="70">
        <f t="shared" si="6"/>
        <v>46174</v>
      </c>
      <c r="K188" s="70">
        <f t="shared" si="6"/>
        <v>46175</v>
      </c>
      <c r="L188" s="70">
        <f t="shared" si="6"/>
        <v>46176</v>
      </c>
      <c r="M188" s="70">
        <f t="shared" si="6"/>
        <v>46177</v>
      </c>
      <c r="N188" s="70">
        <f t="shared" si="6"/>
        <v>46178</v>
      </c>
      <c r="O188" s="70">
        <f t="shared" si="6"/>
        <v>46179</v>
      </c>
      <c r="P188" s="70">
        <f t="shared" si="5"/>
        <v>46180</v>
      </c>
      <c r="Q188" s="70">
        <f t="shared" si="5"/>
        <v>46181</v>
      </c>
      <c r="R188" s="70">
        <f t="shared" si="5"/>
        <v>46182</v>
      </c>
      <c r="S188" s="70">
        <f t="shared" si="5"/>
        <v>46183</v>
      </c>
      <c r="T188" s="70">
        <f t="shared" si="5"/>
        <v>46184</v>
      </c>
      <c r="U188" s="70">
        <f t="shared" si="5"/>
        <v>46185</v>
      </c>
      <c r="V188" s="70">
        <f t="shared" si="5"/>
        <v>46186</v>
      </c>
      <c r="W188" s="70">
        <f t="shared" si="5"/>
        <v>46187</v>
      </c>
      <c r="X188" s="70">
        <f t="shared" si="5"/>
        <v>46188</v>
      </c>
      <c r="Y188" s="70">
        <f t="shared" si="5"/>
        <v>46189</v>
      </c>
      <c r="Z188" s="70">
        <f t="shared" si="5"/>
        <v>46190</v>
      </c>
      <c r="AA188" s="70">
        <f t="shared" si="5"/>
        <v>46191</v>
      </c>
      <c r="AB188" s="70">
        <f t="shared" si="5"/>
        <v>46192</v>
      </c>
      <c r="AC188" s="70">
        <f t="shared" si="5"/>
        <v>46193</v>
      </c>
      <c r="AD188" s="70">
        <f t="shared" si="5"/>
        <v>46194</v>
      </c>
      <c r="AE188" s="62"/>
      <c r="AF188" s="62"/>
      <c r="AG188" s="62"/>
      <c r="AH188" s="62"/>
      <c r="AI188" s="63"/>
      <c r="AJ188" s="62"/>
    </row>
    <row r="189" spans="1:52" hidden="1" x14ac:dyDescent="0.4">
      <c r="A189" s="60"/>
      <c r="B189" s="69">
        <v>30</v>
      </c>
      <c r="C189" s="70">
        <f t="shared" si="2"/>
        <v>46195</v>
      </c>
      <c r="D189" s="70">
        <f t="shared" si="6"/>
        <v>46196</v>
      </c>
      <c r="E189" s="70">
        <f t="shared" si="6"/>
        <v>46197</v>
      </c>
      <c r="F189" s="70">
        <f t="shared" si="6"/>
        <v>46198</v>
      </c>
      <c r="G189" s="70">
        <f t="shared" si="6"/>
        <v>46199</v>
      </c>
      <c r="H189" s="70">
        <f t="shared" si="6"/>
        <v>46200</v>
      </c>
      <c r="I189" s="70">
        <f t="shared" si="6"/>
        <v>46201</v>
      </c>
      <c r="J189" s="70">
        <f t="shared" si="6"/>
        <v>46202</v>
      </c>
      <c r="K189" s="70">
        <f t="shared" si="6"/>
        <v>46203</v>
      </c>
      <c r="L189" s="70">
        <f t="shared" si="6"/>
        <v>46204</v>
      </c>
      <c r="M189" s="70">
        <f t="shared" si="6"/>
        <v>46205</v>
      </c>
      <c r="N189" s="70">
        <f t="shared" si="6"/>
        <v>46206</v>
      </c>
      <c r="O189" s="70">
        <f t="shared" si="6"/>
        <v>46207</v>
      </c>
      <c r="P189" s="70">
        <f t="shared" si="5"/>
        <v>46208</v>
      </c>
      <c r="Q189" s="70">
        <f t="shared" si="5"/>
        <v>46209</v>
      </c>
      <c r="R189" s="70">
        <f t="shared" si="5"/>
        <v>46210</v>
      </c>
      <c r="S189" s="70">
        <f t="shared" si="5"/>
        <v>46211</v>
      </c>
      <c r="T189" s="70">
        <f t="shared" si="5"/>
        <v>46212</v>
      </c>
      <c r="U189" s="70">
        <f t="shared" si="5"/>
        <v>46213</v>
      </c>
      <c r="V189" s="70">
        <f t="shared" si="5"/>
        <v>46214</v>
      </c>
      <c r="W189" s="70">
        <f t="shared" si="5"/>
        <v>46215</v>
      </c>
      <c r="X189" s="70">
        <f t="shared" si="5"/>
        <v>46216</v>
      </c>
      <c r="Y189" s="70">
        <f t="shared" si="5"/>
        <v>46217</v>
      </c>
      <c r="Z189" s="70">
        <f t="shared" si="5"/>
        <v>46218</v>
      </c>
      <c r="AA189" s="70">
        <f t="shared" si="5"/>
        <v>46219</v>
      </c>
      <c r="AB189" s="70">
        <f t="shared" si="5"/>
        <v>46220</v>
      </c>
      <c r="AC189" s="70">
        <f t="shared" si="5"/>
        <v>46221</v>
      </c>
      <c r="AD189" s="70">
        <f t="shared" si="5"/>
        <v>46222</v>
      </c>
      <c r="AE189" s="62"/>
      <c r="AF189" s="62"/>
      <c r="AG189" s="62"/>
      <c r="AH189" s="62"/>
      <c r="AI189" s="63"/>
      <c r="AJ189" s="62"/>
    </row>
    <row r="190" spans="1:52" hidden="1" x14ac:dyDescent="0.4">
      <c r="A190" s="60"/>
      <c r="B190" s="69">
        <v>31</v>
      </c>
      <c r="C190" s="70">
        <f t="shared" si="2"/>
        <v>46223</v>
      </c>
      <c r="D190" s="70">
        <f t="shared" si="6"/>
        <v>46224</v>
      </c>
      <c r="E190" s="70">
        <f t="shared" si="6"/>
        <v>46225</v>
      </c>
      <c r="F190" s="70">
        <f t="shared" si="6"/>
        <v>46226</v>
      </c>
      <c r="G190" s="70">
        <f t="shared" si="6"/>
        <v>46227</v>
      </c>
      <c r="H190" s="70">
        <f t="shared" si="6"/>
        <v>46228</v>
      </c>
      <c r="I190" s="70">
        <f t="shared" si="6"/>
        <v>46229</v>
      </c>
      <c r="J190" s="70">
        <f t="shared" si="6"/>
        <v>46230</v>
      </c>
      <c r="K190" s="70">
        <f t="shared" si="6"/>
        <v>46231</v>
      </c>
      <c r="L190" s="70">
        <f t="shared" si="6"/>
        <v>46232</v>
      </c>
      <c r="M190" s="70">
        <f t="shared" si="6"/>
        <v>46233</v>
      </c>
      <c r="N190" s="70">
        <f t="shared" si="6"/>
        <v>46234</v>
      </c>
      <c r="O190" s="70">
        <f t="shared" si="6"/>
        <v>46235</v>
      </c>
      <c r="P190" s="70">
        <f t="shared" si="5"/>
        <v>46236</v>
      </c>
      <c r="Q190" s="70">
        <f t="shared" si="5"/>
        <v>46237</v>
      </c>
      <c r="R190" s="70">
        <f t="shared" si="5"/>
        <v>46238</v>
      </c>
      <c r="S190" s="70">
        <f t="shared" si="5"/>
        <v>46239</v>
      </c>
      <c r="T190" s="70">
        <f t="shared" si="5"/>
        <v>46240</v>
      </c>
      <c r="U190" s="70">
        <f t="shared" si="5"/>
        <v>46241</v>
      </c>
      <c r="V190" s="70">
        <f t="shared" si="5"/>
        <v>46242</v>
      </c>
      <c r="W190" s="70">
        <f t="shared" si="5"/>
        <v>46243</v>
      </c>
      <c r="X190" s="70">
        <f t="shared" si="5"/>
        <v>46244</v>
      </c>
      <c r="Y190" s="70">
        <f t="shared" si="5"/>
        <v>46245</v>
      </c>
      <c r="Z190" s="70">
        <f t="shared" si="5"/>
        <v>46246</v>
      </c>
      <c r="AA190" s="70">
        <f t="shared" si="5"/>
        <v>46247</v>
      </c>
      <c r="AB190" s="70">
        <f t="shared" si="5"/>
        <v>46248</v>
      </c>
      <c r="AC190" s="70">
        <f t="shared" si="5"/>
        <v>46249</v>
      </c>
      <c r="AD190" s="70">
        <f t="shared" si="5"/>
        <v>46250</v>
      </c>
      <c r="AE190" s="62"/>
      <c r="AF190" s="62"/>
      <c r="AG190" s="62"/>
      <c r="AH190" s="62"/>
      <c r="AI190" s="63"/>
      <c r="AJ190" s="62"/>
    </row>
    <row r="191" spans="1:52" hidden="1" x14ac:dyDescent="0.4">
      <c r="A191" s="60"/>
      <c r="B191" s="69">
        <v>32</v>
      </c>
      <c r="C191" s="70">
        <f t="shared" si="2"/>
        <v>46251</v>
      </c>
      <c r="D191" s="70">
        <f t="shared" si="6"/>
        <v>46252</v>
      </c>
      <c r="E191" s="70">
        <f t="shared" si="6"/>
        <v>46253</v>
      </c>
      <c r="F191" s="70">
        <f t="shared" si="6"/>
        <v>46254</v>
      </c>
      <c r="G191" s="70">
        <f t="shared" si="6"/>
        <v>46255</v>
      </c>
      <c r="H191" s="70">
        <f t="shared" si="6"/>
        <v>46256</v>
      </c>
      <c r="I191" s="70">
        <f t="shared" si="6"/>
        <v>46257</v>
      </c>
      <c r="J191" s="70">
        <f t="shared" si="6"/>
        <v>46258</v>
      </c>
      <c r="K191" s="70">
        <f t="shared" si="6"/>
        <v>46259</v>
      </c>
      <c r="L191" s="70">
        <f t="shared" si="6"/>
        <v>46260</v>
      </c>
      <c r="M191" s="70">
        <f t="shared" si="6"/>
        <v>46261</v>
      </c>
      <c r="N191" s="70">
        <f t="shared" si="6"/>
        <v>46262</v>
      </c>
      <c r="O191" s="70">
        <f t="shared" si="6"/>
        <v>46263</v>
      </c>
      <c r="P191" s="70">
        <f t="shared" si="5"/>
        <v>46264</v>
      </c>
      <c r="Q191" s="70">
        <f t="shared" si="5"/>
        <v>46265</v>
      </c>
      <c r="R191" s="70">
        <f t="shared" si="5"/>
        <v>46266</v>
      </c>
      <c r="S191" s="70">
        <f t="shared" si="5"/>
        <v>46267</v>
      </c>
      <c r="T191" s="70">
        <f t="shared" si="5"/>
        <v>46268</v>
      </c>
      <c r="U191" s="70">
        <f t="shared" si="5"/>
        <v>46269</v>
      </c>
      <c r="V191" s="70">
        <f t="shared" si="5"/>
        <v>46270</v>
      </c>
      <c r="W191" s="70">
        <f t="shared" si="5"/>
        <v>46271</v>
      </c>
      <c r="X191" s="70">
        <f t="shared" si="5"/>
        <v>46272</v>
      </c>
      <c r="Y191" s="70">
        <f t="shared" si="5"/>
        <v>46273</v>
      </c>
      <c r="Z191" s="70">
        <f t="shared" si="5"/>
        <v>46274</v>
      </c>
      <c r="AA191" s="70">
        <f t="shared" si="5"/>
        <v>46275</v>
      </c>
      <c r="AB191" s="70">
        <f t="shared" si="5"/>
        <v>46276</v>
      </c>
      <c r="AC191" s="70">
        <f t="shared" si="5"/>
        <v>46277</v>
      </c>
      <c r="AD191" s="70">
        <f t="shared" si="5"/>
        <v>46278</v>
      </c>
      <c r="AE191" s="62"/>
      <c r="AF191" s="62"/>
      <c r="AG191" s="62"/>
      <c r="AH191" s="62"/>
      <c r="AI191" s="63"/>
      <c r="AJ191" s="62"/>
    </row>
    <row r="192" spans="1:52" hidden="1" x14ac:dyDescent="0.4">
      <c r="A192" s="60"/>
      <c r="B192" s="69">
        <v>33</v>
      </c>
      <c r="C192" s="70">
        <f t="shared" si="2"/>
        <v>46279</v>
      </c>
      <c r="D192" s="70">
        <f t="shared" si="6"/>
        <v>46280</v>
      </c>
      <c r="E192" s="70">
        <f t="shared" si="6"/>
        <v>46281</v>
      </c>
      <c r="F192" s="70">
        <f t="shared" si="6"/>
        <v>46282</v>
      </c>
      <c r="G192" s="70">
        <f t="shared" si="6"/>
        <v>46283</v>
      </c>
      <c r="H192" s="70">
        <f t="shared" si="6"/>
        <v>46284</v>
      </c>
      <c r="I192" s="70">
        <f t="shared" si="6"/>
        <v>46285</v>
      </c>
      <c r="J192" s="70">
        <f t="shared" si="6"/>
        <v>46286</v>
      </c>
      <c r="K192" s="70">
        <f t="shared" si="6"/>
        <v>46287</v>
      </c>
      <c r="L192" s="70">
        <f t="shared" si="6"/>
        <v>46288</v>
      </c>
      <c r="M192" s="70">
        <f t="shared" si="6"/>
        <v>46289</v>
      </c>
      <c r="N192" s="70">
        <f t="shared" si="6"/>
        <v>46290</v>
      </c>
      <c r="O192" s="70">
        <f t="shared" si="6"/>
        <v>46291</v>
      </c>
      <c r="P192" s="70">
        <f t="shared" si="5"/>
        <v>46292</v>
      </c>
      <c r="Q192" s="70">
        <f t="shared" si="5"/>
        <v>46293</v>
      </c>
      <c r="R192" s="70">
        <f t="shared" si="5"/>
        <v>46294</v>
      </c>
      <c r="S192" s="70">
        <f t="shared" si="5"/>
        <v>46295</v>
      </c>
      <c r="T192" s="70">
        <f t="shared" si="5"/>
        <v>46296</v>
      </c>
      <c r="U192" s="70">
        <f t="shared" si="5"/>
        <v>46297</v>
      </c>
      <c r="V192" s="70">
        <f t="shared" si="5"/>
        <v>46298</v>
      </c>
      <c r="W192" s="70">
        <f t="shared" si="5"/>
        <v>46299</v>
      </c>
      <c r="X192" s="70">
        <f t="shared" si="5"/>
        <v>46300</v>
      </c>
      <c r="Y192" s="70">
        <f t="shared" si="5"/>
        <v>46301</v>
      </c>
      <c r="Z192" s="70">
        <f t="shared" si="5"/>
        <v>46302</v>
      </c>
      <c r="AA192" s="70">
        <f t="shared" si="5"/>
        <v>46303</v>
      </c>
      <c r="AB192" s="70">
        <f t="shared" si="5"/>
        <v>46304</v>
      </c>
      <c r="AC192" s="70">
        <f t="shared" si="5"/>
        <v>46305</v>
      </c>
      <c r="AD192" s="70">
        <f t="shared" si="5"/>
        <v>46306</v>
      </c>
      <c r="AE192" s="62"/>
      <c r="AF192" s="62"/>
      <c r="AG192" s="62"/>
      <c r="AH192" s="62"/>
      <c r="AI192" s="63"/>
      <c r="AJ192" s="62"/>
    </row>
    <row r="193" spans="1:52" hidden="1" x14ac:dyDescent="0.4">
      <c r="A193" s="60"/>
      <c r="B193" s="69">
        <v>34</v>
      </c>
      <c r="C193" s="70">
        <f t="shared" si="2"/>
        <v>46307</v>
      </c>
      <c r="D193" s="70">
        <f t="shared" si="6"/>
        <v>46308</v>
      </c>
      <c r="E193" s="70">
        <f t="shared" si="6"/>
        <v>46309</v>
      </c>
      <c r="F193" s="70">
        <f t="shared" si="6"/>
        <v>46310</v>
      </c>
      <c r="G193" s="70">
        <f t="shared" si="6"/>
        <v>46311</v>
      </c>
      <c r="H193" s="70">
        <f t="shared" si="6"/>
        <v>46312</v>
      </c>
      <c r="I193" s="70">
        <f t="shared" si="6"/>
        <v>46313</v>
      </c>
      <c r="J193" s="70">
        <f t="shared" si="6"/>
        <v>46314</v>
      </c>
      <c r="K193" s="70">
        <f t="shared" si="6"/>
        <v>46315</v>
      </c>
      <c r="L193" s="70">
        <f t="shared" si="6"/>
        <v>46316</v>
      </c>
      <c r="M193" s="70">
        <f t="shared" si="6"/>
        <v>46317</v>
      </c>
      <c r="N193" s="70">
        <f t="shared" si="6"/>
        <v>46318</v>
      </c>
      <c r="O193" s="70">
        <f t="shared" si="6"/>
        <v>46319</v>
      </c>
      <c r="P193" s="70">
        <f t="shared" si="6"/>
        <v>46320</v>
      </c>
      <c r="Q193" s="70">
        <f t="shared" si="6"/>
        <v>46321</v>
      </c>
      <c r="R193" s="70">
        <f t="shared" si="6"/>
        <v>46322</v>
      </c>
      <c r="S193" s="70">
        <f t="shared" si="6"/>
        <v>46323</v>
      </c>
      <c r="T193" s="70">
        <f t="shared" ref="P193:AD199" si="7">S193+1</f>
        <v>46324</v>
      </c>
      <c r="U193" s="70">
        <f t="shared" si="7"/>
        <v>46325</v>
      </c>
      <c r="V193" s="70">
        <f t="shared" si="7"/>
        <v>46326</v>
      </c>
      <c r="W193" s="70">
        <f t="shared" si="7"/>
        <v>46327</v>
      </c>
      <c r="X193" s="70">
        <f t="shared" si="7"/>
        <v>46328</v>
      </c>
      <c r="Y193" s="70">
        <f t="shared" si="7"/>
        <v>46329</v>
      </c>
      <c r="Z193" s="70">
        <f t="shared" si="7"/>
        <v>46330</v>
      </c>
      <c r="AA193" s="70">
        <f t="shared" si="7"/>
        <v>46331</v>
      </c>
      <c r="AB193" s="70">
        <f t="shared" si="7"/>
        <v>46332</v>
      </c>
      <c r="AC193" s="70">
        <f t="shared" si="7"/>
        <v>46333</v>
      </c>
      <c r="AD193" s="70">
        <f t="shared" si="7"/>
        <v>46334</v>
      </c>
      <c r="AE193" s="62"/>
      <c r="AF193" s="62"/>
      <c r="AG193" s="62"/>
      <c r="AH193" s="62"/>
      <c r="AI193" s="63"/>
      <c r="AJ193" s="62"/>
    </row>
    <row r="194" spans="1:52" s="20" customFormat="1" hidden="1" x14ac:dyDescent="0.4">
      <c r="A194" s="60"/>
      <c r="B194" s="69">
        <v>35</v>
      </c>
      <c r="C194" s="70">
        <f t="shared" si="2"/>
        <v>46335</v>
      </c>
      <c r="D194" s="70">
        <f t="shared" ref="D194:S199" si="8">C194+1</f>
        <v>46336</v>
      </c>
      <c r="E194" s="70">
        <f t="shared" si="8"/>
        <v>46337</v>
      </c>
      <c r="F194" s="70">
        <f t="shared" si="8"/>
        <v>46338</v>
      </c>
      <c r="G194" s="70">
        <f t="shared" si="8"/>
        <v>46339</v>
      </c>
      <c r="H194" s="70">
        <f t="shared" si="8"/>
        <v>46340</v>
      </c>
      <c r="I194" s="70">
        <f t="shared" si="8"/>
        <v>46341</v>
      </c>
      <c r="J194" s="70">
        <f t="shared" si="8"/>
        <v>46342</v>
      </c>
      <c r="K194" s="70">
        <f t="shared" si="8"/>
        <v>46343</v>
      </c>
      <c r="L194" s="70">
        <f t="shared" si="8"/>
        <v>46344</v>
      </c>
      <c r="M194" s="70">
        <f t="shared" si="8"/>
        <v>46345</v>
      </c>
      <c r="N194" s="70">
        <f t="shared" si="8"/>
        <v>46346</v>
      </c>
      <c r="O194" s="70">
        <f t="shared" si="8"/>
        <v>46347</v>
      </c>
      <c r="P194" s="70">
        <f t="shared" si="7"/>
        <v>46348</v>
      </c>
      <c r="Q194" s="70">
        <f t="shared" si="7"/>
        <v>46349</v>
      </c>
      <c r="R194" s="70">
        <f t="shared" si="7"/>
        <v>46350</v>
      </c>
      <c r="S194" s="70">
        <f t="shared" si="7"/>
        <v>46351</v>
      </c>
      <c r="T194" s="70">
        <f t="shared" si="7"/>
        <v>46352</v>
      </c>
      <c r="U194" s="70">
        <f t="shared" si="7"/>
        <v>46353</v>
      </c>
      <c r="V194" s="70">
        <f t="shared" si="7"/>
        <v>46354</v>
      </c>
      <c r="W194" s="70">
        <f t="shared" si="7"/>
        <v>46355</v>
      </c>
      <c r="X194" s="70">
        <f t="shared" si="7"/>
        <v>46356</v>
      </c>
      <c r="Y194" s="70">
        <f t="shared" si="7"/>
        <v>46357</v>
      </c>
      <c r="Z194" s="70">
        <f t="shared" si="7"/>
        <v>46358</v>
      </c>
      <c r="AA194" s="70">
        <f t="shared" si="7"/>
        <v>46359</v>
      </c>
      <c r="AB194" s="70">
        <f t="shared" si="7"/>
        <v>46360</v>
      </c>
      <c r="AC194" s="70">
        <f t="shared" si="7"/>
        <v>46361</v>
      </c>
      <c r="AD194" s="70">
        <f t="shared" si="7"/>
        <v>46362</v>
      </c>
      <c r="AE194" s="62"/>
      <c r="AF194" s="62"/>
      <c r="AG194" s="62"/>
      <c r="AH194" s="62"/>
      <c r="AI194" s="63"/>
      <c r="AJ194" s="62"/>
      <c r="AQ194" s="21"/>
      <c r="AR194" s="21"/>
      <c r="AS194" s="21"/>
      <c r="AT194" s="21"/>
      <c r="AU194" s="21"/>
      <c r="AV194" s="21"/>
      <c r="AW194" s="21"/>
      <c r="AX194" s="21"/>
      <c r="AY194" s="21"/>
      <c r="AZ194" s="21"/>
    </row>
    <row r="195" spans="1:52" s="20" customFormat="1" hidden="1" x14ac:dyDescent="0.4">
      <c r="A195" s="60"/>
      <c r="B195" s="69">
        <v>36</v>
      </c>
      <c r="C195" s="70">
        <f t="shared" si="2"/>
        <v>46363</v>
      </c>
      <c r="D195" s="70">
        <f t="shared" si="8"/>
        <v>46364</v>
      </c>
      <c r="E195" s="70">
        <f t="shared" si="8"/>
        <v>46365</v>
      </c>
      <c r="F195" s="70">
        <f t="shared" si="8"/>
        <v>46366</v>
      </c>
      <c r="G195" s="70">
        <f t="shared" si="8"/>
        <v>46367</v>
      </c>
      <c r="H195" s="70">
        <f t="shared" si="8"/>
        <v>46368</v>
      </c>
      <c r="I195" s="70">
        <f t="shared" si="8"/>
        <v>46369</v>
      </c>
      <c r="J195" s="70">
        <f t="shared" si="8"/>
        <v>46370</v>
      </c>
      <c r="K195" s="70">
        <f t="shared" si="8"/>
        <v>46371</v>
      </c>
      <c r="L195" s="70">
        <f t="shared" si="8"/>
        <v>46372</v>
      </c>
      <c r="M195" s="70">
        <f t="shared" si="8"/>
        <v>46373</v>
      </c>
      <c r="N195" s="70">
        <f t="shared" si="8"/>
        <v>46374</v>
      </c>
      <c r="O195" s="70">
        <f t="shared" si="8"/>
        <v>46375</v>
      </c>
      <c r="P195" s="70">
        <f t="shared" si="7"/>
        <v>46376</v>
      </c>
      <c r="Q195" s="70">
        <f t="shared" si="7"/>
        <v>46377</v>
      </c>
      <c r="R195" s="70">
        <f t="shared" si="7"/>
        <v>46378</v>
      </c>
      <c r="S195" s="70">
        <f t="shared" si="7"/>
        <v>46379</v>
      </c>
      <c r="T195" s="70">
        <f t="shared" si="7"/>
        <v>46380</v>
      </c>
      <c r="U195" s="70">
        <f t="shared" si="7"/>
        <v>46381</v>
      </c>
      <c r="V195" s="70">
        <f t="shared" si="7"/>
        <v>46382</v>
      </c>
      <c r="W195" s="70">
        <f t="shared" si="7"/>
        <v>46383</v>
      </c>
      <c r="X195" s="70">
        <f t="shared" si="7"/>
        <v>46384</v>
      </c>
      <c r="Y195" s="70">
        <f t="shared" si="7"/>
        <v>46385</v>
      </c>
      <c r="Z195" s="70">
        <f t="shared" si="7"/>
        <v>46386</v>
      </c>
      <c r="AA195" s="70">
        <f t="shared" si="7"/>
        <v>46387</v>
      </c>
      <c r="AB195" s="70">
        <f t="shared" si="7"/>
        <v>46388</v>
      </c>
      <c r="AC195" s="70">
        <f t="shared" si="7"/>
        <v>46389</v>
      </c>
      <c r="AD195" s="70">
        <f t="shared" si="7"/>
        <v>46390</v>
      </c>
      <c r="AE195" s="62"/>
      <c r="AF195" s="62"/>
      <c r="AG195" s="62"/>
      <c r="AH195" s="62"/>
      <c r="AI195" s="63"/>
      <c r="AJ195" s="62"/>
      <c r="AQ195" s="21"/>
      <c r="AR195" s="21"/>
      <c r="AS195" s="21"/>
      <c r="AT195" s="21"/>
      <c r="AU195" s="21"/>
      <c r="AV195" s="21"/>
      <c r="AW195" s="21"/>
      <c r="AX195" s="21"/>
      <c r="AY195" s="21"/>
      <c r="AZ195" s="21"/>
    </row>
    <row r="196" spans="1:52" s="20" customFormat="1" hidden="1" x14ac:dyDescent="0.4">
      <c r="A196" s="60"/>
      <c r="B196" s="69">
        <v>37</v>
      </c>
      <c r="C196" s="70">
        <f t="shared" si="2"/>
        <v>46391</v>
      </c>
      <c r="D196" s="70">
        <f t="shared" si="8"/>
        <v>46392</v>
      </c>
      <c r="E196" s="70">
        <f t="shared" si="8"/>
        <v>46393</v>
      </c>
      <c r="F196" s="70">
        <f t="shared" si="8"/>
        <v>46394</v>
      </c>
      <c r="G196" s="70">
        <f t="shared" si="8"/>
        <v>46395</v>
      </c>
      <c r="H196" s="70">
        <f t="shared" si="8"/>
        <v>46396</v>
      </c>
      <c r="I196" s="70">
        <f t="shared" si="8"/>
        <v>46397</v>
      </c>
      <c r="J196" s="70">
        <f t="shared" si="8"/>
        <v>46398</v>
      </c>
      <c r="K196" s="70">
        <f t="shared" si="8"/>
        <v>46399</v>
      </c>
      <c r="L196" s="70">
        <f t="shared" si="8"/>
        <v>46400</v>
      </c>
      <c r="M196" s="70">
        <f t="shared" si="8"/>
        <v>46401</v>
      </c>
      <c r="N196" s="70">
        <f t="shared" si="8"/>
        <v>46402</v>
      </c>
      <c r="O196" s="70">
        <f t="shared" si="8"/>
        <v>46403</v>
      </c>
      <c r="P196" s="70">
        <f t="shared" si="7"/>
        <v>46404</v>
      </c>
      <c r="Q196" s="70">
        <f t="shared" si="7"/>
        <v>46405</v>
      </c>
      <c r="R196" s="70">
        <f t="shared" si="7"/>
        <v>46406</v>
      </c>
      <c r="S196" s="70">
        <f t="shared" si="7"/>
        <v>46407</v>
      </c>
      <c r="T196" s="70">
        <f t="shared" si="7"/>
        <v>46408</v>
      </c>
      <c r="U196" s="70">
        <f t="shared" si="7"/>
        <v>46409</v>
      </c>
      <c r="V196" s="70">
        <f t="shared" si="7"/>
        <v>46410</v>
      </c>
      <c r="W196" s="70">
        <f t="shared" si="7"/>
        <v>46411</v>
      </c>
      <c r="X196" s="70">
        <f t="shared" si="7"/>
        <v>46412</v>
      </c>
      <c r="Y196" s="70">
        <f t="shared" si="7"/>
        <v>46413</v>
      </c>
      <c r="Z196" s="70">
        <f t="shared" si="7"/>
        <v>46414</v>
      </c>
      <c r="AA196" s="70">
        <f t="shared" si="7"/>
        <v>46415</v>
      </c>
      <c r="AB196" s="70">
        <f t="shared" si="7"/>
        <v>46416</v>
      </c>
      <c r="AC196" s="70">
        <f t="shared" si="7"/>
        <v>46417</v>
      </c>
      <c r="AD196" s="70">
        <f t="shared" si="7"/>
        <v>46418</v>
      </c>
      <c r="AE196" s="62"/>
      <c r="AF196" s="62"/>
      <c r="AG196" s="62"/>
      <c r="AH196" s="62"/>
      <c r="AI196" s="63"/>
      <c r="AJ196" s="62"/>
      <c r="AQ196" s="21"/>
      <c r="AR196" s="21"/>
      <c r="AS196" s="21"/>
      <c r="AT196" s="21"/>
      <c r="AU196" s="21"/>
      <c r="AV196" s="21"/>
      <c r="AW196" s="21"/>
      <c r="AX196" s="21"/>
      <c r="AY196" s="21"/>
      <c r="AZ196" s="21"/>
    </row>
    <row r="197" spans="1:52" s="20" customFormat="1" hidden="1" x14ac:dyDescent="0.4">
      <c r="A197" s="60"/>
      <c r="B197" s="69">
        <v>38</v>
      </c>
      <c r="C197" s="70">
        <f t="shared" si="2"/>
        <v>46419</v>
      </c>
      <c r="D197" s="70">
        <f t="shared" si="8"/>
        <v>46420</v>
      </c>
      <c r="E197" s="70">
        <f t="shared" si="8"/>
        <v>46421</v>
      </c>
      <c r="F197" s="70">
        <f t="shared" si="8"/>
        <v>46422</v>
      </c>
      <c r="G197" s="70">
        <f t="shared" si="8"/>
        <v>46423</v>
      </c>
      <c r="H197" s="70">
        <f t="shared" si="8"/>
        <v>46424</v>
      </c>
      <c r="I197" s="70">
        <f t="shared" si="8"/>
        <v>46425</v>
      </c>
      <c r="J197" s="70">
        <f t="shared" si="8"/>
        <v>46426</v>
      </c>
      <c r="K197" s="70">
        <f t="shared" si="8"/>
        <v>46427</v>
      </c>
      <c r="L197" s="70">
        <f t="shared" si="8"/>
        <v>46428</v>
      </c>
      <c r="M197" s="70">
        <f t="shared" si="8"/>
        <v>46429</v>
      </c>
      <c r="N197" s="70">
        <f t="shared" si="8"/>
        <v>46430</v>
      </c>
      <c r="O197" s="70">
        <f t="shared" si="8"/>
        <v>46431</v>
      </c>
      <c r="P197" s="70">
        <f t="shared" si="7"/>
        <v>46432</v>
      </c>
      <c r="Q197" s="70">
        <f t="shared" si="7"/>
        <v>46433</v>
      </c>
      <c r="R197" s="70">
        <f t="shared" si="7"/>
        <v>46434</v>
      </c>
      <c r="S197" s="70">
        <f t="shared" si="7"/>
        <v>46435</v>
      </c>
      <c r="T197" s="70">
        <f t="shared" si="7"/>
        <v>46436</v>
      </c>
      <c r="U197" s="70">
        <f t="shared" si="7"/>
        <v>46437</v>
      </c>
      <c r="V197" s="70">
        <f t="shared" si="7"/>
        <v>46438</v>
      </c>
      <c r="W197" s="70">
        <f t="shared" si="7"/>
        <v>46439</v>
      </c>
      <c r="X197" s="70">
        <f t="shared" si="7"/>
        <v>46440</v>
      </c>
      <c r="Y197" s="70">
        <f t="shared" si="7"/>
        <v>46441</v>
      </c>
      <c r="Z197" s="70">
        <f t="shared" si="7"/>
        <v>46442</v>
      </c>
      <c r="AA197" s="70">
        <f t="shared" si="7"/>
        <v>46443</v>
      </c>
      <c r="AB197" s="70">
        <f t="shared" si="7"/>
        <v>46444</v>
      </c>
      <c r="AC197" s="70">
        <f t="shared" si="7"/>
        <v>46445</v>
      </c>
      <c r="AD197" s="70">
        <f t="shared" si="7"/>
        <v>46446</v>
      </c>
      <c r="AE197" s="62"/>
      <c r="AF197" s="62"/>
      <c r="AG197" s="62"/>
      <c r="AH197" s="62"/>
      <c r="AI197" s="63"/>
      <c r="AJ197" s="62"/>
      <c r="AQ197" s="21"/>
      <c r="AR197" s="21"/>
      <c r="AS197" s="21"/>
      <c r="AT197" s="21"/>
      <c r="AU197" s="21"/>
      <c r="AV197" s="21"/>
      <c r="AW197" s="21"/>
      <c r="AX197" s="21"/>
      <c r="AY197" s="21"/>
      <c r="AZ197" s="21"/>
    </row>
    <row r="198" spans="1:52" s="20" customFormat="1" hidden="1" x14ac:dyDescent="0.4">
      <c r="A198" s="60"/>
      <c r="B198" s="69">
        <v>39</v>
      </c>
      <c r="C198" s="70">
        <f t="shared" si="2"/>
        <v>46447</v>
      </c>
      <c r="D198" s="70">
        <f t="shared" si="8"/>
        <v>46448</v>
      </c>
      <c r="E198" s="70">
        <f t="shared" si="8"/>
        <v>46449</v>
      </c>
      <c r="F198" s="70">
        <f t="shared" si="8"/>
        <v>46450</v>
      </c>
      <c r="G198" s="70">
        <f t="shared" si="8"/>
        <v>46451</v>
      </c>
      <c r="H198" s="70">
        <f t="shared" si="8"/>
        <v>46452</v>
      </c>
      <c r="I198" s="70">
        <f t="shared" si="8"/>
        <v>46453</v>
      </c>
      <c r="J198" s="70">
        <f t="shared" si="8"/>
        <v>46454</v>
      </c>
      <c r="K198" s="70">
        <f t="shared" si="8"/>
        <v>46455</v>
      </c>
      <c r="L198" s="70">
        <f t="shared" si="8"/>
        <v>46456</v>
      </c>
      <c r="M198" s="70">
        <f t="shared" si="8"/>
        <v>46457</v>
      </c>
      <c r="N198" s="70">
        <f t="shared" si="8"/>
        <v>46458</v>
      </c>
      <c r="O198" s="70">
        <f t="shared" si="8"/>
        <v>46459</v>
      </c>
      <c r="P198" s="70">
        <f t="shared" si="8"/>
        <v>46460</v>
      </c>
      <c r="Q198" s="70">
        <f t="shared" si="8"/>
        <v>46461</v>
      </c>
      <c r="R198" s="70">
        <f t="shared" si="8"/>
        <v>46462</v>
      </c>
      <c r="S198" s="70">
        <f t="shared" si="8"/>
        <v>46463</v>
      </c>
      <c r="T198" s="70">
        <f t="shared" si="7"/>
        <v>46464</v>
      </c>
      <c r="U198" s="70">
        <f t="shared" si="7"/>
        <v>46465</v>
      </c>
      <c r="V198" s="70">
        <f t="shared" si="7"/>
        <v>46466</v>
      </c>
      <c r="W198" s="70">
        <f t="shared" si="7"/>
        <v>46467</v>
      </c>
      <c r="X198" s="70">
        <f t="shared" si="7"/>
        <v>46468</v>
      </c>
      <c r="Y198" s="70">
        <f t="shared" si="7"/>
        <v>46469</v>
      </c>
      <c r="Z198" s="70">
        <f t="shared" si="7"/>
        <v>46470</v>
      </c>
      <c r="AA198" s="70">
        <f t="shared" si="7"/>
        <v>46471</v>
      </c>
      <c r="AB198" s="70">
        <f t="shared" si="7"/>
        <v>46472</v>
      </c>
      <c r="AC198" s="70">
        <f t="shared" si="7"/>
        <v>46473</v>
      </c>
      <c r="AD198" s="70">
        <f t="shared" si="7"/>
        <v>46474</v>
      </c>
      <c r="AE198" s="62"/>
      <c r="AF198" s="62"/>
      <c r="AG198" s="62"/>
      <c r="AH198" s="62"/>
      <c r="AI198" s="63"/>
      <c r="AJ198" s="62"/>
      <c r="AQ198" s="21"/>
      <c r="AR198" s="21"/>
      <c r="AS198" s="21"/>
      <c r="AT198" s="21"/>
      <c r="AU198" s="21"/>
      <c r="AV198" s="21"/>
      <c r="AW198" s="21"/>
      <c r="AX198" s="21"/>
      <c r="AY198" s="21"/>
      <c r="AZ198" s="21"/>
    </row>
    <row r="199" spans="1:52" s="20" customFormat="1" hidden="1" x14ac:dyDescent="0.4">
      <c r="A199" s="76"/>
      <c r="B199" s="77">
        <v>40</v>
      </c>
      <c r="C199" s="78">
        <f t="shared" si="2"/>
        <v>46475</v>
      </c>
      <c r="D199" s="78">
        <f t="shared" si="8"/>
        <v>46476</v>
      </c>
      <c r="E199" s="78">
        <f t="shared" si="8"/>
        <v>46477</v>
      </c>
      <c r="F199" s="78">
        <f t="shared" si="8"/>
        <v>46478</v>
      </c>
      <c r="G199" s="78">
        <f t="shared" si="8"/>
        <v>46479</v>
      </c>
      <c r="H199" s="78">
        <f t="shared" si="8"/>
        <v>46480</v>
      </c>
      <c r="I199" s="78">
        <f t="shared" si="8"/>
        <v>46481</v>
      </c>
      <c r="J199" s="78">
        <f t="shared" si="8"/>
        <v>46482</v>
      </c>
      <c r="K199" s="78">
        <f t="shared" si="8"/>
        <v>46483</v>
      </c>
      <c r="L199" s="78">
        <f t="shared" si="8"/>
        <v>46484</v>
      </c>
      <c r="M199" s="78">
        <f t="shared" si="8"/>
        <v>46485</v>
      </c>
      <c r="N199" s="78">
        <f t="shared" si="8"/>
        <v>46486</v>
      </c>
      <c r="O199" s="78">
        <f t="shared" si="8"/>
        <v>46487</v>
      </c>
      <c r="P199" s="78">
        <f t="shared" si="8"/>
        <v>46488</v>
      </c>
      <c r="Q199" s="78">
        <f t="shared" si="8"/>
        <v>46489</v>
      </c>
      <c r="R199" s="78">
        <f t="shared" si="8"/>
        <v>46490</v>
      </c>
      <c r="S199" s="78">
        <f t="shared" si="8"/>
        <v>46491</v>
      </c>
      <c r="T199" s="78">
        <f t="shared" si="7"/>
        <v>46492</v>
      </c>
      <c r="U199" s="78">
        <f t="shared" si="7"/>
        <v>46493</v>
      </c>
      <c r="V199" s="78">
        <f t="shared" si="7"/>
        <v>46494</v>
      </c>
      <c r="W199" s="78">
        <f t="shared" si="7"/>
        <v>46495</v>
      </c>
      <c r="X199" s="78">
        <f t="shared" si="7"/>
        <v>46496</v>
      </c>
      <c r="Y199" s="78">
        <f t="shared" si="7"/>
        <v>46497</v>
      </c>
      <c r="Z199" s="78">
        <f t="shared" si="7"/>
        <v>46498</v>
      </c>
      <c r="AA199" s="78">
        <f t="shared" si="7"/>
        <v>46499</v>
      </c>
      <c r="AB199" s="78">
        <f t="shared" si="7"/>
        <v>46500</v>
      </c>
      <c r="AC199" s="78">
        <f t="shared" si="7"/>
        <v>46501</v>
      </c>
      <c r="AD199" s="78">
        <f t="shared" si="7"/>
        <v>46502</v>
      </c>
      <c r="AE199" s="79"/>
      <c r="AF199" s="79"/>
      <c r="AG199" s="79"/>
      <c r="AH199" s="79"/>
      <c r="AI199" s="80"/>
      <c r="AJ199" s="62"/>
      <c r="AQ199" s="21"/>
      <c r="AR199" s="21"/>
      <c r="AS199" s="21"/>
      <c r="AT199" s="21"/>
      <c r="AU199" s="21"/>
      <c r="AV199" s="21"/>
      <c r="AW199" s="21"/>
      <c r="AX199" s="21"/>
      <c r="AY199" s="21"/>
      <c r="AZ199" s="21"/>
    </row>
    <row r="200" spans="1:52" s="20" customFormat="1" hidden="1" x14ac:dyDescent="0.4">
      <c r="A200" s="21"/>
      <c r="B200" s="31"/>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21"/>
      <c r="AF200" s="21"/>
      <c r="AG200" s="21"/>
      <c r="AH200" s="21"/>
      <c r="AI200" s="21"/>
      <c r="AJ200" s="21"/>
      <c r="AQ200" s="21"/>
      <c r="AR200" s="21"/>
      <c r="AS200" s="21"/>
      <c r="AT200" s="21"/>
      <c r="AU200" s="21"/>
      <c r="AV200" s="21"/>
      <c r="AW200" s="21"/>
      <c r="AX200" s="21"/>
      <c r="AY200" s="21"/>
      <c r="AZ200" s="21"/>
    </row>
    <row r="201" spans="1:52" s="20" customFormat="1" hidden="1" x14ac:dyDescent="0.4">
      <c r="A201" s="21"/>
      <c r="B201" s="31"/>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21"/>
      <c r="AF201" s="21"/>
      <c r="AG201" s="21"/>
      <c r="AH201" s="21"/>
      <c r="AI201" s="21"/>
      <c r="AJ201" s="21"/>
      <c r="AQ201" s="21"/>
      <c r="AR201" s="21"/>
      <c r="AS201" s="21"/>
      <c r="AT201" s="21"/>
      <c r="AU201" s="21"/>
      <c r="AV201" s="21"/>
      <c r="AW201" s="21"/>
      <c r="AX201" s="21"/>
      <c r="AY201" s="21"/>
      <c r="AZ201" s="21"/>
    </row>
    <row r="202" spans="1:52" s="20" customFormat="1" hidden="1" x14ac:dyDescent="0.4">
      <c r="A202" s="21"/>
      <c r="B202" s="31"/>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21"/>
      <c r="AF202" s="21"/>
      <c r="AG202" s="21"/>
      <c r="AH202" s="21"/>
      <c r="AI202" s="21"/>
      <c r="AJ202" s="21"/>
      <c r="AQ202" s="21"/>
      <c r="AR202" s="21"/>
      <c r="AS202" s="21"/>
      <c r="AT202" s="21"/>
      <c r="AU202" s="21"/>
      <c r="AV202" s="21"/>
      <c r="AW202" s="21"/>
      <c r="AX202" s="21"/>
      <c r="AY202" s="21"/>
      <c r="AZ202" s="21"/>
    </row>
    <row r="203" spans="1:52" s="20" customFormat="1" hidden="1" x14ac:dyDescent="0.4">
      <c r="A203" s="21"/>
      <c r="B203" s="31"/>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21"/>
      <c r="AF203" s="21"/>
      <c r="AG203" s="21"/>
      <c r="AH203" s="21"/>
      <c r="AI203" s="21"/>
      <c r="AJ203" s="21"/>
      <c r="AQ203" s="21"/>
      <c r="AR203" s="21"/>
      <c r="AS203" s="21"/>
      <c r="AT203" s="21"/>
      <c r="AU203" s="21"/>
      <c r="AV203" s="21"/>
      <c r="AW203" s="21"/>
      <c r="AX203" s="21"/>
      <c r="AY203" s="21"/>
      <c r="AZ203" s="21"/>
    </row>
    <row r="204" spans="1:52" s="20" customFormat="1" hidden="1" x14ac:dyDescent="0.4">
      <c r="A204" s="21"/>
      <c r="B204" s="31"/>
      <c r="C204" s="70"/>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Q204" s="21"/>
      <c r="AR204" s="21"/>
      <c r="AS204" s="21"/>
      <c r="AT204" s="21"/>
      <c r="AU204" s="21"/>
      <c r="AV204" s="21"/>
      <c r="AW204" s="21"/>
      <c r="AX204" s="21"/>
      <c r="AY204" s="21"/>
      <c r="AZ204" s="21"/>
    </row>
    <row r="205" spans="1:52" s="20" customFormat="1" hidden="1" x14ac:dyDescent="0.4">
      <c r="A205" s="21"/>
      <c r="B205" s="31"/>
      <c r="C205" s="70"/>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Q205" s="21"/>
      <c r="AR205" s="21"/>
      <c r="AS205" s="21"/>
      <c r="AT205" s="21"/>
      <c r="AU205" s="21"/>
      <c r="AV205" s="21"/>
      <c r="AW205" s="21"/>
      <c r="AX205" s="21"/>
      <c r="AY205" s="21"/>
      <c r="AZ205" s="21"/>
    </row>
    <row r="206" spans="1:52" s="20" customFormat="1" hidden="1" x14ac:dyDescent="0.4">
      <c r="A206" s="21"/>
      <c r="B206" s="31"/>
      <c r="C206" s="70"/>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Q206" s="21"/>
      <c r="AR206" s="21"/>
      <c r="AS206" s="21"/>
      <c r="AT206" s="21"/>
      <c r="AU206" s="21"/>
      <c r="AV206" s="21"/>
      <c r="AW206" s="21"/>
      <c r="AX206" s="21"/>
      <c r="AY206" s="21"/>
      <c r="AZ206" s="21"/>
    </row>
    <row r="207" spans="1:52" hidden="1" x14ac:dyDescent="0.4"/>
    <row r="208" spans="1:52" hidden="1" x14ac:dyDescent="0.4"/>
    <row r="209" hidden="1" x14ac:dyDescent="0.4"/>
    <row r="210" hidden="1" x14ac:dyDescent="0.4"/>
    <row r="211" hidden="1" x14ac:dyDescent="0.4"/>
    <row r="212" hidden="1" x14ac:dyDescent="0.4"/>
    <row r="213" hidden="1" x14ac:dyDescent="0.4"/>
    <row r="214" hidden="1" x14ac:dyDescent="0.4"/>
    <row r="215" hidden="1" x14ac:dyDescent="0.4"/>
    <row r="216" hidden="1" x14ac:dyDescent="0.4"/>
    <row r="217" hidden="1" x14ac:dyDescent="0.4"/>
    <row r="218" hidden="1" x14ac:dyDescent="0.4"/>
    <row r="219" hidden="1" x14ac:dyDescent="0.4"/>
    <row r="220" hidden="1" x14ac:dyDescent="0.4"/>
    <row r="221" hidden="1" x14ac:dyDescent="0.4"/>
    <row r="222" hidden="1" x14ac:dyDescent="0.4"/>
    <row r="223" hidden="1" x14ac:dyDescent="0.4"/>
    <row r="224" hidden="1" x14ac:dyDescent="0.4"/>
    <row r="225" hidden="1" x14ac:dyDescent="0.4"/>
    <row r="226" hidden="1" x14ac:dyDescent="0.4"/>
    <row r="227" hidden="1" x14ac:dyDescent="0.4"/>
    <row r="228" hidden="1" x14ac:dyDescent="0.4"/>
    <row r="229" hidden="1" x14ac:dyDescent="0.4"/>
    <row r="230" hidden="1" x14ac:dyDescent="0.4"/>
  </sheetData>
  <mergeCells count="272">
    <mergeCell ref="AG1:AJ1"/>
    <mergeCell ref="AH136:AI136"/>
    <mergeCell ref="AI130:AI133"/>
    <mergeCell ref="AJ130:AJ133"/>
    <mergeCell ref="AG134:AG135"/>
    <mergeCell ref="AJ134:AJ135"/>
    <mergeCell ref="AE135:AF135"/>
    <mergeCell ref="AH135:AI135"/>
    <mergeCell ref="A1:U1"/>
    <mergeCell ref="T11:U11"/>
    <mergeCell ref="T12:U12"/>
    <mergeCell ref="T10:U10"/>
    <mergeCell ref="AE136:AF136"/>
    <mergeCell ref="Z7:AD8"/>
    <mergeCell ref="AE7:AG8"/>
    <mergeCell ref="AH7:AJ8"/>
    <mergeCell ref="AJ124:AJ127"/>
    <mergeCell ref="AG128:AG129"/>
    <mergeCell ref="AJ128:AJ129"/>
    <mergeCell ref="AE129:AF129"/>
    <mergeCell ref="AH129:AI129"/>
    <mergeCell ref="AI124:AI127"/>
    <mergeCell ref="A130:A135"/>
    <mergeCell ref="AE130:AE133"/>
    <mergeCell ref="AF130:AF133"/>
    <mergeCell ref="AG130:AG133"/>
    <mergeCell ref="AH130:AH133"/>
    <mergeCell ref="A124:A129"/>
    <mergeCell ref="AE124:AE127"/>
    <mergeCell ref="AF124:AF127"/>
    <mergeCell ref="AG124:AG127"/>
    <mergeCell ref="AH124:AH127"/>
    <mergeCell ref="AI118:AI121"/>
    <mergeCell ref="A118:A123"/>
    <mergeCell ref="AJ118:AJ121"/>
    <mergeCell ref="AG122:AG123"/>
    <mergeCell ref="AJ122:AJ123"/>
    <mergeCell ref="AE123:AF123"/>
    <mergeCell ref="AH123:AI123"/>
    <mergeCell ref="AJ112:AJ115"/>
    <mergeCell ref="AG116:AG117"/>
    <mergeCell ref="AJ116:AJ117"/>
    <mergeCell ref="AE117:AF117"/>
    <mergeCell ref="AH117:AI117"/>
    <mergeCell ref="AI112:AI115"/>
    <mergeCell ref="AE118:AE121"/>
    <mergeCell ref="AF118:AF121"/>
    <mergeCell ref="AG118:AG121"/>
    <mergeCell ref="AH118:AH121"/>
    <mergeCell ref="A112:A117"/>
    <mergeCell ref="AE112:AE115"/>
    <mergeCell ref="AF112:AF115"/>
    <mergeCell ref="AG112:AG115"/>
    <mergeCell ref="AH112:AH115"/>
    <mergeCell ref="AI106:AI109"/>
    <mergeCell ref="AJ106:AJ109"/>
    <mergeCell ref="AG110:AG111"/>
    <mergeCell ref="AJ110:AJ111"/>
    <mergeCell ref="AE111:AF111"/>
    <mergeCell ref="AH111:AI111"/>
    <mergeCell ref="AJ100:AJ103"/>
    <mergeCell ref="AG104:AG105"/>
    <mergeCell ref="AJ104:AJ105"/>
    <mergeCell ref="AE105:AF105"/>
    <mergeCell ref="AH105:AI105"/>
    <mergeCell ref="AI100:AI103"/>
    <mergeCell ref="A106:A111"/>
    <mergeCell ref="AE106:AE109"/>
    <mergeCell ref="AF106:AF109"/>
    <mergeCell ref="AG106:AG109"/>
    <mergeCell ref="AH106:AH109"/>
    <mergeCell ref="A100:A105"/>
    <mergeCell ref="AE100:AE103"/>
    <mergeCell ref="AF100:AF103"/>
    <mergeCell ref="AG100:AG103"/>
    <mergeCell ref="AH100:AH103"/>
    <mergeCell ref="AI94:AI97"/>
    <mergeCell ref="AJ94:AJ97"/>
    <mergeCell ref="AG98:AG99"/>
    <mergeCell ref="AJ98:AJ99"/>
    <mergeCell ref="AE99:AF99"/>
    <mergeCell ref="AH99:AI99"/>
    <mergeCell ref="AJ88:AJ91"/>
    <mergeCell ref="AG92:AG93"/>
    <mergeCell ref="AJ92:AJ93"/>
    <mergeCell ref="AE93:AF93"/>
    <mergeCell ref="AH93:AI93"/>
    <mergeCell ref="AI88:AI91"/>
    <mergeCell ref="A94:A99"/>
    <mergeCell ref="AE94:AE97"/>
    <mergeCell ref="AF94:AF97"/>
    <mergeCell ref="AG94:AG97"/>
    <mergeCell ref="AH94:AH97"/>
    <mergeCell ref="A88:A93"/>
    <mergeCell ref="AE88:AE91"/>
    <mergeCell ref="AF88:AF91"/>
    <mergeCell ref="AG88:AG91"/>
    <mergeCell ref="AH88:AH91"/>
    <mergeCell ref="AI82:AI85"/>
    <mergeCell ref="AJ82:AJ85"/>
    <mergeCell ref="AG86:AG87"/>
    <mergeCell ref="AJ86:AJ87"/>
    <mergeCell ref="AE87:AF87"/>
    <mergeCell ref="AH87:AI87"/>
    <mergeCell ref="AJ76:AJ79"/>
    <mergeCell ref="AG80:AG81"/>
    <mergeCell ref="AJ80:AJ81"/>
    <mergeCell ref="AE81:AF81"/>
    <mergeCell ref="AH81:AI81"/>
    <mergeCell ref="AI76:AI79"/>
    <mergeCell ref="A82:A87"/>
    <mergeCell ref="AE82:AE85"/>
    <mergeCell ref="AF82:AF85"/>
    <mergeCell ref="AG82:AG85"/>
    <mergeCell ref="AH82:AH85"/>
    <mergeCell ref="A76:A81"/>
    <mergeCell ref="AE76:AE79"/>
    <mergeCell ref="AF76:AF79"/>
    <mergeCell ref="AG76:AG79"/>
    <mergeCell ref="AH76:AH79"/>
    <mergeCell ref="AI70:AI73"/>
    <mergeCell ref="AJ70:AJ73"/>
    <mergeCell ref="AG74:AG75"/>
    <mergeCell ref="AJ74:AJ75"/>
    <mergeCell ref="AE75:AF75"/>
    <mergeCell ref="AH75:AI75"/>
    <mergeCell ref="AJ64:AJ67"/>
    <mergeCell ref="AG68:AG69"/>
    <mergeCell ref="AJ68:AJ69"/>
    <mergeCell ref="AE69:AF69"/>
    <mergeCell ref="AH69:AI69"/>
    <mergeCell ref="AI64:AI67"/>
    <mergeCell ref="A70:A75"/>
    <mergeCell ref="AE70:AE73"/>
    <mergeCell ref="AF70:AF73"/>
    <mergeCell ref="AG70:AG73"/>
    <mergeCell ref="AH70:AH73"/>
    <mergeCell ref="A64:A69"/>
    <mergeCell ref="AE64:AE67"/>
    <mergeCell ref="AF64:AF67"/>
    <mergeCell ref="AG64:AG67"/>
    <mergeCell ref="AH64:AH67"/>
    <mergeCell ref="AI58:AI61"/>
    <mergeCell ref="AJ58:AJ61"/>
    <mergeCell ref="AG62:AG63"/>
    <mergeCell ref="AJ62:AJ63"/>
    <mergeCell ref="AE63:AF63"/>
    <mergeCell ref="AH63:AI63"/>
    <mergeCell ref="AJ52:AJ55"/>
    <mergeCell ref="AG56:AG57"/>
    <mergeCell ref="AJ56:AJ57"/>
    <mergeCell ref="AE57:AF57"/>
    <mergeCell ref="AH57:AI57"/>
    <mergeCell ref="AI52:AI55"/>
    <mergeCell ref="A58:A63"/>
    <mergeCell ref="AE58:AE61"/>
    <mergeCell ref="AF58:AF61"/>
    <mergeCell ref="AG58:AG61"/>
    <mergeCell ref="AH58:AH61"/>
    <mergeCell ref="A52:A57"/>
    <mergeCell ref="AE52:AE55"/>
    <mergeCell ref="AF52:AF55"/>
    <mergeCell ref="AG52:AG55"/>
    <mergeCell ref="AH52:AH55"/>
    <mergeCell ref="AI46:AI49"/>
    <mergeCell ref="A34:A39"/>
    <mergeCell ref="AE34:AE37"/>
    <mergeCell ref="AF34:AF37"/>
    <mergeCell ref="AG34:AG37"/>
    <mergeCell ref="AH34:AH37"/>
    <mergeCell ref="AI34:AI37"/>
    <mergeCell ref="AJ46:AJ49"/>
    <mergeCell ref="AG50:AG51"/>
    <mergeCell ref="AJ50:AJ51"/>
    <mergeCell ref="AE51:AF51"/>
    <mergeCell ref="AH51:AI51"/>
    <mergeCell ref="AJ40:AJ43"/>
    <mergeCell ref="AG44:AG45"/>
    <mergeCell ref="AJ44:AJ45"/>
    <mergeCell ref="AE45:AF45"/>
    <mergeCell ref="AH45:AI45"/>
    <mergeCell ref="AI40:AI43"/>
    <mergeCell ref="A46:A51"/>
    <mergeCell ref="AE46:AE49"/>
    <mergeCell ref="AF46:AF49"/>
    <mergeCell ref="AG46:AG49"/>
    <mergeCell ref="AH46:AH49"/>
    <mergeCell ref="A40:A45"/>
    <mergeCell ref="AE40:AE43"/>
    <mergeCell ref="AF40:AF43"/>
    <mergeCell ref="AG40:AG43"/>
    <mergeCell ref="AH40:AH43"/>
    <mergeCell ref="AG26:AG27"/>
    <mergeCell ref="AJ26:AJ27"/>
    <mergeCell ref="AE27:AF27"/>
    <mergeCell ref="AH27:AI27"/>
    <mergeCell ref="A28:A33"/>
    <mergeCell ref="AE28:AE31"/>
    <mergeCell ref="AF28:AF31"/>
    <mergeCell ref="AG28:AG31"/>
    <mergeCell ref="AH28:AH31"/>
    <mergeCell ref="AI28:AI31"/>
    <mergeCell ref="AE33:AF33"/>
    <mergeCell ref="AH33:AI33"/>
    <mergeCell ref="AJ34:AJ37"/>
    <mergeCell ref="AG38:AG39"/>
    <mergeCell ref="AJ38:AJ39"/>
    <mergeCell ref="AE39:AF39"/>
    <mergeCell ref="AH39:AI39"/>
    <mergeCell ref="AJ28:AJ31"/>
    <mergeCell ref="AG32:AG33"/>
    <mergeCell ref="AJ32:AJ33"/>
    <mergeCell ref="A4:A5"/>
    <mergeCell ref="V10:W10"/>
    <mergeCell ref="V11:W11"/>
    <mergeCell ref="A22:A27"/>
    <mergeCell ref="AE22:AE25"/>
    <mergeCell ref="AF22:AF25"/>
    <mergeCell ref="AG22:AG25"/>
    <mergeCell ref="AH22:AH25"/>
    <mergeCell ref="AI22:AI25"/>
    <mergeCell ref="AH14:AJ15"/>
    <mergeCell ref="D9:E10"/>
    <mergeCell ref="B11:B12"/>
    <mergeCell ref="C11:C12"/>
    <mergeCell ref="D11:E12"/>
    <mergeCell ref="Z11:AD12"/>
    <mergeCell ref="Z9:AD10"/>
    <mergeCell ref="A16:A21"/>
    <mergeCell ref="AE16:AE19"/>
    <mergeCell ref="AF16:AF19"/>
    <mergeCell ref="AG16:AG19"/>
    <mergeCell ref="AH16:AH19"/>
    <mergeCell ref="AI16:AI19"/>
    <mergeCell ref="AJ16:AJ19"/>
    <mergeCell ref="AG20:AG21"/>
    <mergeCell ref="AJ22:AJ25"/>
    <mergeCell ref="AM15:AN15"/>
    <mergeCell ref="X9:Y9"/>
    <mergeCell ref="A14:B15"/>
    <mergeCell ref="C14:I14"/>
    <mergeCell ref="J14:P14"/>
    <mergeCell ref="Q14:W14"/>
    <mergeCell ref="X14:AD14"/>
    <mergeCell ref="AE14:AG15"/>
    <mergeCell ref="AJ20:AJ21"/>
    <mergeCell ref="AE21:AF21"/>
    <mergeCell ref="AH21:AI21"/>
    <mergeCell ref="AC2:AI2"/>
    <mergeCell ref="B7:N7"/>
    <mergeCell ref="B8:E8"/>
    <mergeCell ref="F8:N8"/>
    <mergeCell ref="B9:B10"/>
    <mergeCell ref="C9:C10"/>
    <mergeCell ref="X10:Y10"/>
    <mergeCell ref="F11:F12"/>
    <mergeCell ref="G11:G12"/>
    <mergeCell ref="B4:F5"/>
    <mergeCell ref="G4:J5"/>
    <mergeCell ref="K4:K5"/>
    <mergeCell ref="L4:P5"/>
    <mergeCell ref="Q4:U5"/>
    <mergeCell ref="V4:V5"/>
    <mergeCell ref="V12:W12"/>
    <mergeCell ref="V9:W9"/>
    <mergeCell ref="X11:Y11"/>
    <mergeCell ref="X12:Y12"/>
    <mergeCell ref="AE9:AG10"/>
    <mergeCell ref="AE11:AG12"/>
    <mergeCell ref="AH9:AJ10"/>
    <mergeCell ref="AH11:AJ12"/>
    <mergeCell ref="T9:U9"/>
  </mergeCells>
  <phoneticPr fontId="1"/>
  <conditionalFormatting sqref="AM11 C18:AD18">
    <cfRule type="containsText" dxfId="400" priority="317" operator="containsText" text="日">
      <formula>NOT(ISERROR(SEARCH("日",C11)))</formula>
    </cfRule>
    <cfRule type="containsText" dxfId="399" priority="318" operator="containsText" text="土">
      <formula>NOT(ISERROR(SEARCH("土",C11)))</formula>
    </cfRule>
  </conditionalFormatting>
  <conditionalFormatting sqref="C20:AD20">
    <cfRule type="containsText" dxfId="398" priority="315" operator="containsText" text="正月">
      <formula>NOT(ISERROR(SEARCH("正月",C20)))</formula>
    </cfRule>
    <cfRule type="containsText" dxfId="397" priority="316" operator="containsText" text="夏休">
      <formula>NOT(ISERROR(SEARCH("夏休",C20)))</formula>
    </cfRule>
  </conditionalFormatting>
  <conditionalFormatting sqref="C21:AD21">
    <cfRule type="containsText" dxfId="396" priority="313" operator="containsText" text="正月">
      <formula>NOT(ISERROR(SEARCH("正月",C21)))</formula>
    </cfRule>
    <cfRule type="containsText" dxfId="395" priority="314" operator="containsText" text="夏休">
      <formula>NOT(ISERROR(SEARCH("夏休",C21)))</formula>
    </cfRule>
  </conditionalFormatting>
  <conditionalFormatting sqref="C60:AD60">
    <cfRule type="containsText" dxfId="394" priority="311" operator="containsText" text="日">
      <formula>NOT(ISERROR(SEARCH("日",C60)))</formula>
    </cfRule>
    <cfRule type="containsText" dxfId="393" priority="312" operator="containsText" text="土">
      <formula>NOT(ISERROR(SEARCH("土",C60)))</formula>
    </cfRule>
  </conditionalFormatting>
  <conditionalFormatting sqref="C96:AD96">
    <cfRule type="containsText" dxfId="392" priority="309" operator="containsText" text="日">
      <formula>NOT(ISERROR(SEARCH("日",C96)))</formula>
    </cfRule>
    <cfRule type="containsText" dxfId="391" priority="310" operator="containsText" text="土">
      <formula>NOT(ISERROR(SEARCH("土",C96)))</formula>
    </cfRule>
  </conditionalFormatting>
  <conditionalFormatting sqref="C126:AD126">
    <cfRule type="containsText" dxfId="390" priority="307" operator="containsText" text="日">
      <formula>NOT(ISERROR(SEARCH("日",C126)))</formula>
    </cfRule>
    <cfRule type="containsText" dxfId="389" priority="308" operator="containsText" text="土">
      <formula>NOT(ISERROR(SEARCH("土",C126)))</formula>
    </cfRule>
  </conditionalFormatting>
  <conditionalFormatting sqref="C20:AD21">
    <cfRule type="containsText" dxfId="388" priority="199" operator="containsText" text="中止">
      <formula>NOT(ISERROR(SEARCH("中止",C20)))</formula>
    </cfRule>
    <cfRule type="containsText" dxfId="387" priority="306" operator="containsText" text="休">
      <formula>NOT(ISERROR(SEARCH("休",C20)))</formula>
    </cfRule>
  </conditionalFormatting>
  <conditionalFormatting sqref="C18:AD18">
    <cfRule type="expression" priority="305">
      <formula>IF($C$19&lt;&gt;""+$D$18,)</formula>
    </cfRule>
  </conditionalFormatting>
  <conditionalFormatting sqref="C18:AD18">
    <cfRule type="expression" dxfId="386" priority="304">
      <formula>IF(COUNTIF(C19,"*日*"),TRUE,FALSE)</formula>
    </cfRule>
  </conditionalFormatting>
  <conditionalFormatting sqref="C24:AD24">
    <cfRule type="containsText" dxfId="385" priority="302" operator="containsText" text="日">
      <formula>NOT(ISERROR(SEARCH("日",C24)))</formula>
    </cfRule>
    <cfRule type="containsText" dxfId="384" priority="303" operator="containsText" text="土">
      <formula>NOT(ISERROR(SEARCH("土",C24)))</formula>
    </cfRule>
  </conditionalFormatting>
  <conditionalFormatting sqref="C24:AD24">
    <cfRule type="expression" priority="301">
      <formula>IF($C$19&lt;&gt;""+$D$18,)</formula>
    </cfRule>
  </conditionalFormatting>
  <conditionalFormatting sqref="C24:AD24">
    <cfRule type="expression" dxfId="383" priority="300">
      <formula>IF(COUNTIF(C25,"*日*"),TRUE,FALSE)</formula>
    </cfRule>
  </conditionalFormatting>
  <conditionalFormatting sqref="C30:AD30">
    <cfRule type="containsText" dxfId="382" priority="298" operator="containsText" text="日">
      <formula>NOT(ISERROR(SEARCH("日",C30)))</formula>
    </cfRule>
    <cfRule type="containsText" dxfId="381" priority="299" operator="containsText" text="土">
      <formula>NOT(ISERROR(SEARCH("土",C30)))</formula>
    </cfRule>
  </conditionalFormatting>
  <conditionalFormatting sqref="C30:AD30">
    <cfRule type="expression" priority="297">
      <formula>IF($C$19&lt;&gt;""+$D$18,)</formula>
    </cfRule>
  </conditionalFormatting>
  <conditionalFormatting sqref="C30:AD30">
    <cfRule type="expression" dxfId="380" priority="296">
      <formula>IF(COUNTIF(C31,"*日*"),TRUE,FALSE)</formula>
    </cfRule>
  </conditionalFormatting>
  <conditionalFormatting sqref="C36:AD36">
    <cfRule type="containsText" dxfId="379" priority="294" operator="containsText" text="日">
      <formula>NOT(ISERROR(SEARCH("日",C36)))</formula>
    </cfRule>
    <cfRule type="containsText" dxfId="378" priority="295" operator="containsText" text="土">
      <formula>NOT(ISERROR(SEARCH("土",C36)))</formula>
    </cfRule>
  </conditionalFormatting>
  <conditionalFormatting sqref="C36:AD36">
    <cfRule type="expression" priority="293">
      <formula>IF($C$19&lt;&gt;""+$D$18,)</formula>
    </cfRule>
  </conditionalFormatting>
  <conditionalFormatting sqref="C36:AD36">
    <cfRule type="expression" dxfId="377" priority="292">
      <formula>IF(COUNTIF(C37,"*日*"),TRUE,FALSE)</formula>
    </cfRule>
  </conditionalFormatting>
  <conditionalFormatting sqref="C42:AD42">
    <cfRule type="containsText" dxfId="376" priority="290" operator="containsText" text="日">
      <formula>NOT(ISERROR(SEARCH("日",C42)))</formula>
    </cfRule>
    <cfRule type="containsText" dxfId="375" priority="291" operator="containsText" text="土">
      <formula>NOT(ISERROR(SEARCH("土",C42)))</formula>
    </cfRule>
  </conditionalFormatting>
  <conditionalFormatting sqref="C42:AD42">
    <cfRule type="expression" priority="289">
      <formula>IF($C$19&lt;&gt;""+$D$18,)</formula>
    </cfRule>
  </conditionalFormatting>
  <conditionalFormatting sqref="C42:AD42">
    <cfRule type="expression" dxfId="374" priority="288">
      <formula>IF(COUNTIF(C43,"*日*"),TRUE,FALSE)</formula>
    </cfRule>
  </conditionalFormatting>
  <conditionalFormatting sqref="C48:AD48">
    <cfRule type="containsText" dxfId="373" priority="286" operator="containsText" text="日">
      <formula>NOT(ISERROR(SEARCH("日",C48)))</formula>
    </cfRule>
    <cfRule type="containsText" dxfId="372" priority="287" operator="containsText" text="土">
      <formula>NOT(ISERROR(SEARCH("土",C48)))</formula>
    </cfRule>
  </conditionalFormatting>
  <conditionalFormatting sqref="C48:AD48">
    <cfRule type="expression" priority="285">
      <formula>IF($C$19&lt;&gt;""+$D$18,)</formula>
    </cfRule>
  </conditionalFormatting>
  <conditionalFormatting sqref="C48:AD48">
    <cfRule type="expression" dxfId="371" priority="284">
      <formula>IF(COUNTIF(C49,"*日*"),TRUE,FALSE)</formula>
    </cfRule>
  </conditionalFormatting>
  <conditionalFormatting sqref="C54:AD54">
    <cfRule type="containsText" dxfId="370" priority="282" operator="containsText" text="日">
      <formula>NOT(ISERROR(SEARCH("日",C54)))</formula>
    </cfRule>
    <cfRule type="containsText" dxfId="369" priority="283" operator="containsText" text="土">
      <formula>NOT(ISERROR(SEARCH("土",C54)))</formula>
    </cfRule>
  </conditionalFormatting>
  <conditionalFormatting sqref="C54:AD54">
    <cfRule type="expression" priority="281">
      <formula>IF($C$19&lt;&gt;""+$D$18,)</formula>
    </cfRule>
  </conditionalFormatting>
  <conditionalFormatting sqref="C54:AD54">
    <cfRule type="expression" dxfId="368" priority="280">
      <formula>IF(COUNTIF(C55,"*日*"),TRUE,FALSE)</formula>
    </cfRule>
  </conditionalFormatting>
  <conditionalFormatting sqref="C60:AD60">
    <cfRule type="expression" dxfId="367" priority="279">
      <formula>IF(COUNTIF(C61,"*日*"),TRUE,FALSE)</formula>
    </cfRule>
  </conditionalFormatting>
  <conditionalFormatting sqref="C66:AD66">
    <cfRule type="containsText" dxfId="366" priority="277" operator="containsText" text="日">
      <formula>NOT(ISERROR(SEARCH("日",C66)))</formula>
    </cfRule>
    <cfRule type="containsText" dxfId="365" priority="278" operator="containsText" text="土">
      <formula>NOT(ISERROR(SEARCH("土",C66)))</formula>
    </cfRule>
  </conditionalFormatting>
  <conditionalFormatting sqref="C66:AD66">
    <cfRule type="expression" dxfId="364" priority="276">
      <formula>IF(COUNTIF(C67,"*日*"),TRUE,FALSE)</formula>
    </cfRule>
  </conditionalFormatting>
  <conditionalFormatting sqref="C72:AD72">
    <cfRule type="containsText" dxfId="363" priority="274" operator="containsText" text="日">
      <formula>NOT(ISERROR(SEARCH("日",C72)))</formula>
    </cfRule>
    <cfRule type="containsText" dxfId="362" priority="275" operator="containsText" text="土">
      <formula>NOT(ISERROR(SEARCH("土",C72)))</formula>
    </cfRule>
  </conditionalFormatting>
  <conditionalFormatting sqref="C72:AD72">
    <cfRule type="expression" dxfId="361" priority="273">
      <formula>IF(COUNTIF(C73,"*日*"),TRUE,FALSE)</formula>
    </cfRule>
  </conditionalFormatting>
  <conditionalFormatting sqref="C78:AD78">
    <cfRule type="containsText" dxfId="360" priority="271" operator="containsText" text="日">
      <formula>NOT(ISERROR(SEARCH("日",C78)))</formula>
    </cfRule>
    <cfRule type="containsText" dxfId="359" priority="272" operator="containsText" text="土">
      <formula>NOT(ISERROR(SEARCH("土",C78)))</formula>
    </cfRule>
  </conditionalFormatting>
  <conditionalFormatting sqref="C78:AD78">
    <cfRule type="expression" dxfId="358" priority="270">
      <formula>IF(COUNTIF(C79,"*日*"),TRUE,FALSE)</formula>
    </cfRule>
  </conditionalFormatting>
  <conditionalFormatting sqref="C84:AD84">
    <cfRule type="containsText" dxfId="357" priority="268" operator="containsText" text="日">
      <formula>NOT(ISERROR(SEARCH("日",C84)))</formula>
    </cfRule>
    <cfRule type="containsText" dxfId="356" priority="269" operator="containsText" text="土">
      <formula>NOT(ISERROR(SEARCH("土",C84)))</formula>
    </cfRule>
  </conditionalFormatting>
  <conditionalFormatting sqref="C84:AD84">
    <cfRule type="expression" dxfId="355" priority="267">
      <formula>IF(COUNTIF(C85,"*日*"),TRUE,FALSE)</formula>
    </cfRule>
  </conditionalFormatting>
  <conditionalFormatting sqref="C90:AD90">
    <cfRule type="containsText" dxfId="354" priority="265" operator="containsText" text="日">
      <formula>NOT(ISERROR(SEARCH("日",C90)))</formula>
    </cfRule>
    <cfRule type="containsText" dxfId="353" priority="266" operator="containsText" text="土">
      <formula>NOT(ISERROR(SEARCH("土",C90)))</formula>
    </cfRule>
  </conditionalFormatting>
  <conditionalFormatting sqref="C90:AD90">
    <cfRule type="expression" dxfId="352" priority="264">
      <formula>IF(COUNTIF(C91,"*日*"),TRUE,FALSE)</formula>
    </cfRule>
  </conditionalFormatting>
  <conditionalFormatting sqref="C96:AD96">
    <cfRule type="expression" dxfId="351" priority="263">
      <formula>IF(COUNTIF(C97,"*日*"),TRUE,FALSE)</formula>
    </cfRule>
  </conditionalFormatting>
  <conditionalFormatting sqref="C102:AD102">
    <cfRule type="containsText" dxfId="350" priority="261" operator="containsText" text="日">
      <formula>NOT(ISERROR(SEARCH("日",C102)))</formula>
    </cfRule>
    <cfRule type="containsText" dxfId="349" priority="262" operator="containsText" text="土">
      <formula>NOT(ISERROR(SEARCH("土",C102)))</formula>
    </cfRule>
  </conditionalFormatting>
  <conditionalFormatting sqref="C102:AD102">
    <cfRule type="expression" dxfId="348" priority="260">
      <formula>IF(COUNTIF(C103,"*日*"),TRUE,FALSE)</formula>
    </cfRule>
  </conditionalFormatting>
  <conditionalFormatting sqref="C108:AD108">
    <cfRule type="containsText" dxfId="347" priority="258" operator="containsText" text="日">
      <formula>NOT(ISERROR(SEARCH("日",C108)))</formula>
    </cfRule>
    <cfRule type="containsText" dxfId="346" priority="259" operator="containsText" text="土">
      <formula>NOT(ISERROR(SEARCH("土",C108)))</formula>
    </cfRule>
  </conditionalFormatting>
  <conditionalFormatting sqref="C108:AD108">
    <cfRule type="expression" dxfId="345" priority="257">
      <formula>IF(COUNTIF(C109,"*日*"),TRUE,FALSE)</formula>
    </cfRule>
  </conditionalFormatting>
  <conditionalFormatting sqref="C114:AD114">
    <cfRule type="containsText" dxfId="344" priority="255" operator="containsText" text="日">
      <formula>NOT(ISERROR(SEARCH("日",C114)))</formula>
    </cfRule>
    <cfRule type="containsText" dxfId="343" priority="256" operator="containsText" text="土">
      <formula>NOT(ISERROR(SEARCH("土",C114)))</formula>
    </cfRule>
  </conditionalFormatting>
  <conditionalFormatting sqref="C114:AD114">
    <cfRule type="expression" dxfId="342" priority="254">
      <formula>IF(COUNTIF(C115,"*日*"),TRUE,FALSE)</formula>
    </cfRule>
  </conditionalFormatting>
  <conditionalFormatting sqref="C120:AD120">
    <cfRule type="containsText" dxfId="341" priority="252" operator="containsText" text="日">
      <formula>NOT(ISERROR(SEARCH("日",C120)))</formula>
    </cfRule>
    <cfRule type="containsText" dxfId="340" priority="253" operator="containsText" text="土">
      <formula>NOT(ISERROR(SEARCH("土",C120)))</formula>
    </cfRule>
  </conditionalFormatting>
  <conditionalFormatting sqref="C120:AD120">
    <cfRule type="expression" dxfId="339" priority="251">
      <formula>IF(COUNTIF(C121,"*日*"),TRUE,FALSE)</formula>
    </cfRule>
  </conditionalFormatting>
  <conditionalFormatting sqref="C126:AD126">
    <cfRule type="expression" dxfId="338" priority="250">
      <formula>IF(COUNTIF(C127,"*日*"),TRUE,FALSE)</formula>
    </cfRule>
  </conditionalFormatting>
  <conditionalFormatting sqref="C132:AD132">
    <cfRule type="containsText" dxfId="337" priority="248" operator="containsText" text="日">
      <formula>NOT(ISERROR(SEARCH("日",C132)))</formula>
    </cfRule>
    <cfRule type="containsText" dxfId="336" priority="249" operator="containsText" text="土">
      <formula>NOT(ISERROR(SEARCH("土",C132)))</formula>
    </cfRule>
  </conditionalFormatting>
  <conditionalFormatting sqref="C132:AD132">
    <cfRule type="expression" dxfId="335" priority="247">
      <formula>IF(COUNTIF(C133,"*日*"),TRUE,FALSE)</formula>
    </cfRule>
  </conditionalFormatting>
  <conditionalFormatting sqref="C26:AC26">
    <cfRule type="containsText" dxfId="334" priority="245" operator="containsText" text="正月">
      <formula>NOT(ISERROR(SEARCH("正月",C26)))</formula>
    </cfRule>
    <cfRule type="containsText" dxfId="333" priority="246" operator="containsText" text="夏休">
      <formula>NOT(ISERROR(SEARCH("夏休",C26)))</formula>
    </cfRule>
  </conditionalFormatting>
  <conditionalFormatting sqref="X27:AB27 C27:U27">
    <cfRule type="containsText" dxfId="332" priority="243" operator="containsText" text="正月">
      <formula>NOT(ISERROR(SEARCH("正月",C27)))</formula>
    </cfRule>
    <cfRule type="containsText" dxfId="331" priority="244" operator="containsText" text="夏休">
      <formula>NOT(ISERROR(SEARCH("夏休",C27)))</formula>
    </cfRule>
  </conditionalFormatting>
  <conditionalFormatting sqref="X27:AB27 C27:U27 C26:AC26">
    <cfRule type="containsText" dxfId="330" priority="198" operator="containsText" text="中止">
      <formula>NOT(ISERROR(SEARCH("中止",C26)))</formula>
    </cfRule>
    <cfRule type="containsText" dxfId="329" priority="242" operator="containsText" text="休日">
      <formula>NOT(ISERROR(SEARCH("休日",C26)))</formula>
    </cfRule>
  </conditionalFormatting>
  <conditionalFormatting sqref="J32:N32 Q32:U32 Y32:AB32">
    <cfRule type="containsText" dxfId="328" priority="240" operator="containsText" text="正月">
      <formula>NOT(ISERROR(SEARCH("正月",J32)))</formula>
    </cfRule>
    <cfRule type="containsText" dxfId="327" priority="241" operator="containsText" text="夏休">
      <formula>NOT(ISERROR(SEARCH("夏休",J32)))</formula>
    </cfRule>
  </conditionalFormatting>
  <conditionalFormatting sqref="J33:N33 Q33:U33 Y33:AB33">
    <cfRule type="containsText" dxfId="326" priority="238" operator="containsText" text="正月">
      <formula>NOT(ISERROR(SEARCH("正月",J33)))</formula>
    </cfRule>
    <cfRule type="containsText" dxfId="325" priority="239" operator="containsText" text="夏休">
      <formula>NOT(ISERROR(SEARCH("夏休",J33)))</formula>
    </cfRule>
  </conditionalFormatting>
  <conditionalFormatting sqref="J32:N33 Q32:U33 Y32:AB33">
    <cfRule type="containsText" dxfId="324" priority="197" operator="containsText" text="中止">
      <formula>NOT(ISERROR(SEARCH("中止",J32)))</formula>
    </cfRule>
    <cfRule type="containsText" dxfId="323" priority="237" operator="containsText" text="休日">
      <formula>NOT(ISERROR(SEARCH("休日",J32)))</formula>
    </cfRule>
  </conditionalFormatting>
  <conditionalFormatting sqref="C38:G38 J38:N38 Q38:AD38">
    <cfRule type="containsText" dxfId="322" priority="235" operator="containsText" text="正月">
      <formula>NOT(ISERROR(SEARCH("正月",C38)))</formula>
    </cfRule>
    <cfRule type="containsText" dxfId="321" priority="236" operator="containsText" text="夏休">
      <formula>NOT(ISERROR(SEARCH("夏休",C38)))</formula>
    </cfRule>
  </conditionalFormatting>
  <conditionalFormatting sqref="C39:G39 J39:N39 Q39:AD39">
    <cfRule type="containsText" dxfId="320" priority="233" operator="containsText" text="正月">
      <formula>NOT(ISERROR(SEARCH("正月",C39)))</formula>
    </cfRule>
    <cfRule type="containsText" dxfId="319" priority="234" operator="containsText" text="夏休">
      <formula>NOT(ISERROR(SEARCH("夏休",C39)))</formula>
    </cfRule>
  </conditionalFormatting>
  <conditionalFormatting sqref="C38:G39 J38:N39 Q38:AD39">
    <cfRule type="containsText" dxfId="318" priority="196" operator="containsText" text="中止">
      <formula>NOT(ISERROR(SEARCH("中止",C38)))</formula>
    </cfRule>
    <cfRule type="containsText" dxfId="317" priority="232" operator="containsText" text="休日">
      <formula>NOT(ISERROR(SEARCH("休日",C38)))</formula>
    </cfRule>
  </conditionalFormatting>
  <conditionalFormatting sqref="C44:AD44">
    <cfRule type="containsText" dxfId="316" priority="230" operator="containsText" text="正月">
      <formula>NOT(ISERROR(SEARCH("正月",C44)))</formula>
    </cfRule>
    <cfRule type="containsText" dxfId="315" priority="231" operator="containsText" text="夏休">
      <formula>NOT(ISERROR(SEARCH("夏休",C44)))</formula>
    </cfRule>
  </conditionalFormatting>
  <conditionalFormatting sqref="C45:AD45">
    <cfRule type="containsText" dxfId="314" priority="228" operator="containsText" text="正月">
      <formula>NOT(ISERROR(SEARCH("正月",C45)))</formula>
    </cfRule>
    <cfRule type="containsText" dxfId="313" priority="229" operator="containsText" text="夏休">
      <formula>NOT(ISERROR(SEARCH("夏休",C45)))</formula>
    </cfRule>
  </conditionalFormatting>
  <conditionalFormatting sqref="C44:AD45">
    <cfRule type="containsText" dxfId="312" priority="195" operator="containsText" text="中止">
      <formula>NOT(ISERROR(SEARCH("中止",C44)))</formula>
    </cfRule>
    <cfRule type="containsText" dxfId="311" priority="227" operator="containsText" text="休日">
      <formula>NOT(ISERROR(SEARCH("休日",C44)))</formula>
    </cfRule>
  </conditionalFormatting>
  <conditionalFormatting sqref="C50:AD50">
    <cfRule type="containsText" dxfId="310" priority="225" operator="containsText" text="正月">
      <formula>NOT(ISERROR(SEARCH("正月",C50)))</formula>
    </cfRule>
    <cfRule type="containsText" dxfId="309" priority="226" operator="containsText" text="夏休">
      <formula>NOT(ISERROR(SEARCH("夏休",C50)))</formula>
    </cfRule>
  </conditionalFormatting>
  <conditionalFormatting sqref="C51:AD51">
    <cfRule type="containsText" dxfId="308" priority="223" operator="containsText" text="正月">
      <formula>NOT(ISERROR(SEARCH("正月",C51)))</formula>
    </cfRule>
    <cfRule type="containsText" dxfId="307" priority="224" operator="containsText" text="夏休">
      <formula>NOT(ISERROR(SEARCH("夏休",C51)))</formula>
    </cfRule>
  </conditionalFormatting>
  <conditionalFormatting sqref="C50:AD51">
    <cfRule type="containsText" dxfId="306" priority="194" operator="containsText" text="中止">
      <formula>NOT(ISERROR(SEARCH("中止",C50)))</formula>
    </cfRule>
    <cfRule type="containsText" dxfId="305" priority="222" operator="containsText" text="休日">
      <formula>NOT(ISERROR(SEARCH("休日",C50)))</formula>
    </cfRule>
  </conditionalFormatting>
  <conditionalFormatting sqref="C56:AD56">
    <cfRule type="containsText" dxfId="304" priority="220" operator="containsText" text="正月">
      <formula>NOT(ISERROR(SEARCH("正月",C56)))</formula>
    </cfRule>
    <cfRule type="containsText" dxfId="303" priority="221" operator="containsText" text="夏休">
      <formula>NOT(ISERROR(SEARCH("夏休",C56)))</formula>
    </cfRule>
  </conditionalFormatting>
  <conditionalFormatting sqref="C57:AD57">
    <cfRule type="containsText" dxfId="302" priority="218" operator="containsText" text="正月">
      <formula>NOT(ISERROR(SEARCH("正月",C57)))</formula>
    </cfRule>
    <cfRule type="containsText" dxfId="301" priority="219" operator="containsText" text="夏休">
      <formula>NOT(ISERROR(SEARCH("夏休",C57)))</formula>
    </cfRule>
  </conditionalFormatting>
  <conditionalFormatting sqref="C56:AD57">
    <cfRule type="containsText" dxfId="300" priority="193" operator="containsText" text="中止">
      <formula>NOT(ISERROR(SEARCH("中止",C56)))</formula>
    </cfRule>
    <cfRule type="containsText" dxfId="299" priority="217" operator="containsText" text="休日">
      <formula>NOT(ISERROR(SEARCH("休日",C56)))</formula>
    </cfRule>
  </conditionalFormatting>
  <conditionalFormatting sqref="C62:AD62">
    <cfRule type="containsText" dxfId="298" priority="215" operator="containsText" text="正月">
      <formula>NOT(ISERROR(SEARCH("正月",C62)))</formula>
    </cfRule>
    <cfRule type="containsText" dxfId="297" priority="216" operator="containsText" text="夏休">
      <formula>NOT(ISERROR(SEARCH("夏休",C62)))</formula>
    </cfRule>
  </conditionalFormatting>
  <conditionalFormatting sqref="C63:AD63">
    <cfRule type="containsText" dxfId="296" priority="213" operator="containsText" text="正月">
      <formula>NOT(ISERROR(SEARCH("正月",C63)))</formula>
    </cfRule>
    <cfRule type="containsText" dxfId="295" priority="214" operator="containsText" text="夏休">
      <formula>NOT(ISERROR(SEARCH("夏休",C63)))</formula>
    </cfRule>
  </conditionalFormatting>
  <conditionalFormatting sqref="C62:AD63">
    <cfRule type="containsText" dxfId="294" priority="192" operator="containsText" text="中止">
      <formula>NOT(ISERROR(SEARCH("中止",C62)))</formula>
    </cfRule>
    <cfRule type="containsText" dxfId="293" priority="212" operator="containsText" text="休日">
      <formula>NOT(ISERROR(SEARCH("休日",C62)))</formula>
    </cfRule>
  </conditionalFormatting>
  <conditionalFormatting sqref="C68:AD68">
    <cfRule type="containsText" dxfId="292" priority="210" operator="containsText" text="正月">
      <formula>NOT(ISERROR(SEARCH("正月",C68)))</formula>
    </cfRule>
    <cfRule type="containsText" dxfId="291" priority="211" operator="containsText" text="夏休">
      <formula>NOT(ISERROR(SEARCH("夏休",C68)))</formula>
    </cfRule>
  </conditionalFormatting>
  <conditionalFormatting sqref="C69:AD69">
    <cfRule type="containsText" dxfId="290" priority="208" operator="containsText" text="正月">
      <formula>NOT(ISERROR(SEARCH("正月",C69)))</formula>
    </cfRule>
    <cfRule type="containsText" dxfId="289" priority="209" operator="containsText" text="夏休">
      <formula>NOT(ISERROR(SEARCH("夏休",C69)))</formula>
    </cfRule>
  </conditionalFormatting>
  <conditionalFormatting sqref="C68:AD69">
    <cfRule type="containsText" dxfId="288" priority="191" operator="containsText" text="中止">
      <formula>NOT(ISERROR(SEARCH("中止",C68)))</formula>
    </cfRule>
    <cfRule type="containsText" dxfId="287" priority="207" operator="containsText" text="休日">
      <formula>NOT(ISERROR(SEARCH("休日",C68)))</formula>
    </cfRule>
  </conditionalFormatting>
  <conditionalFormatting sqref="C74:AD74">
    <cfRule type="containsText" dxfId="286" priority="205" operator="containsText" text="正月">
      <formula>NOT(ISERROR(SEARCH("正月",C74)))</formula>
    </cfRule>
    <cfRule type="containsText" dxfId="285" priority="206" operator="containsText" text="夏休">
      <formula>NOT(ISERROR(SEARCH("夏休",C74)))</formula>
    </cfRule>
  </conditionalFormatting>
  <conditionalFormatting sqref="C75:AD75">
    <cfRule type="containsText" dxfId="284" priority="203" operator="containsText" text="正月">
      <formula>NOT(ISERROR(SEARCH("正月",C75)))</formula>
    </cfRule>
    <cfRule type="containsText" dxfId="283" priority="204" operator="containsText" text="夏休">
      <formula>NOT(ISERROR(SEARCH("夏休",C75)))</formula>
    </cfRule>
  </conditionalFormatting>
  <conditionalFormatting sqref="C74:AD75">
    <cfRule type="containsText" dxfId="282" priority="190" operator="containsText" text="中止">
      <formula>NOT(ISERROR(SEARCH("中止",C74)))</formula>
    </cfRule>
    <cfRule type="containsText" dxfId="281" priority="202" operator="containsText" text="休日">
      <formula>NOT(ISERROR(SEARCH("休日",C74)))</formula>
    </cfRule>
  </conditionalFormatting>
  <conditionalFormatting sqref="AJ20:AJ21">
    <cfRule type="containsText" dxfId="280" priority="201" operator="containsText" text="未達成">
      <formula>NOT(ISERROR(SEARCH("未達成",AJ20)))</formula>
    </cfRule>
  </conditionalFormatting>
  <conditionalFormatting sqref="AG20:AG21">
    <cfRule type="containsText" dxfId="279" priority="200" operator="containsText" text="休暇不足">
      <formula>NOT(ISERROR(SEARCH("休暇不足",AG20)))</formula>
    </cfRule>
  </conditionalFormatting>
  <conditionalFormatting sqref="C80:AD80">
    <cfRule type="containsText" dxfId="278" priority="188" operator="containsText" text="正月">
      <formula>NOT(ISERROR(SEARCH("正月",C80)))</formula>
    </cfRule>
    <cfRule type="containsText" dxfId="277" priority="189" operator="containsText" text="夏休">
      <formula>NOT(ISERROR(SEARCH("夏休",C80)))</formula>
    </cfRule>
  </conditionalFormatting>
  <conditionalFormatting sqref="C81:AD81">
    <cfRule type="containsText" dxfId="276" priority="186" operator="containsText" text="正月">
      <formula>NOT(ISERROR(SEARCH("正月",C81)))</formula>
    </cfRule>
    <cfRule type="containsText" dxfId="275" priority="187" operator="containsText" text="夏休">
      <formula>NOT(ISERROR(SEARCH("夏休",C81)))</formula>
    </cfRule>
  </conditionalFormatting>
  <conditionalFormatting sqref="C80:AD81">
    <cfRule type="containsText" dxfId="274" priority="184" operator="containsText" text="中止">
      <formula>NOT(ISERROR(SEARCH("中止",C80)))</formula>
    </cfRule>
    <cfRule type="containsText" dxfId="273" priority="185" operator="containsText" text="休日">
      <formula>NOT(ISERROR(SEARCH("休日",C80)))</formula>
    </cfRule>
  </conditionalFormatting>
  <conditionalFormatting sqref="C86:AD86">
    <cfRule type="containsText" dxfId="272" priority="182" operator="containsText" text="正月">
      <formula>NOT(ISERROR(SEARCH("正月",C86)))</formula>
    </cfRule>
    <cfRule type="containsText" dxfId="271" priority="183" operator="containsText" text="夏休">
      <formula>NOT(ISERROR(SEARCH("夏休",C86)))</formula>
    </cfRule>
  </conditionalFormatting>
  <conditionalFormatting sqref="C87:AD87">
    <cfRule type="containsText" dxfId="270" priority="180" operator="containsText" text="正月">
      <formula>NOT(ISERROR(SEARCH("正月",C87)))</formula>
    </cfRule>
    <cfRule type="containsText" dxfId="269" priority="181" operator="containsText" text="夏休">
      <formula>NOT(ISERROR(SEARCH("夏休",C87)))</formula>
    </cfRule>
  </conditionalFormatting>
  <conditionalFormatting sqref="C86:AD87">
    <cfRule type="containsText" dxfId="268" priority="178" operator="containsText" text="中止">
      <formula>NOT(ISERROR(SEARCH("中止",C86)))</formula>
    </cfRule>
    <cfRule type="containsText" dxfId="267" priority="179" operator="containsText" text="休日">
      <formula>NOT(ISERROR(SEARCH("休日",C86)))</formula>
    </cfRule>
  </conditionalFormatting>
  <conditionalFormatting sqref="C92:AD92">
    <cfRule type="containsText" dxfId="266" priority="176" operator="containsText" text="正月">
      <formula>NOT(ISERROR(SEARCH("正月",C92)))</formula>
    </cfRule>
    <cfRule type="containsText" dxfId="265" priority="177" operator="containsText" text="夏休">
      <formula>NOT(ISERROR(SEARCH("夏休",C92)))</formula>
    </cfRule>
  </conditionalFormatting>
  <conditionalFormatting sqref="C93:AD93">
    <cfRule type="containsText" dxfId="264" priority="174" operator="containsText" text="正月">
      <formula>NOT(ISERROR(SEARCH("正月",C93)))</formula>
    </cfRule>
    <cfRule type="containsText" dxfId="263" priority="175" operator="containsText" text="夏休">
      <formula>NOT(ISERROR(SEARCH("夏休",C93)))</formula>
    </cfRule>
  </conditionalFormatting>
  <conditionalFormatting sqref="C92:AD93">
    <cfRule type="containsText" dxfId="262" priority="172" operator="containsText" text="中止">
      <formula>NOT(ISERROR(SEARCH("中止",C92)))</formula>
    </cfRule>
    <cfRule type="containsText" dxfId="261" priority="173" operator="containsText" text="休日">
      <formula>NOT(ISERROR(SEARCH("休日",C92)))</formula>
    </cfRule>
  </conditionalFormatting>
  <conditionalFormatting sqref="C98:AD98">
    <cfRule type="containsText" dxfId="260" priority="170" operator="containsText" text="正月">
      <formula>NOT(ISERROR(SEARCH("正月",C98)))</formula>
    </cfRule>
    <cfRule type="containsText" dxfId="259" priority="171" operator="containsText" text="夏休">
      <formula>NOT(ISERROR(SEARCH("夏休",C98)))</formula>
    </cfRule>
  </conditionalFormatting>
  <conditionalFormatting sqref="C99:AD99">
    <cfRule type="containsText" dxfId="258" priority="168" operator="containsText" text="正月">
      <formula>NOT(ISERROR(SEARCH("正月",C99)))</formula>
    </cfRule>
    <cfRule type="containsText" dxfId="257" priority="169" operator="containsText" text="夏休">
      <formula>NOT(ISERROR(SEARCH("夏休",C99)))</formula>
    </cfRule>
  </conditionalFormatting>
  <conditionalFormatting sqref="C98:AD99">
    <cfRule type="containsText" dxfId="256" priority="166" operator="containsText" text="中止">
      <formula>NOT(ISERROR(SEARCH("中止",C98)))</formula>
    </cfRule>
    <cfRule type="containsText" dxfId="255" priority="167" operator="containsText" text="休日">
      <formula>NOT(ISERROR(SEARCH("休日",C98)))</formula>
    </cfRule>
  </conditionalFormatting>
  <conditionalFormatting sqref="C104:AD104">
    <cfRule type="containsText" dxfId="254" priority="164" operator="containsText" text="正月">
      <formula>NOT(ISERROR(SEARCH("正月",C104)))</formula>
    </cfRule>
    <cfRule type="containsText" dxfId="253" priority="165" operator="containsText" text="夏休">
      <formula>NOT(ISERROR(SEARCH("夏休",C104)))</formula>
    </cfRule>
  </conditionalFormatting>
  <conditionalFormatting sqref="C105:AD105">
    <cfRule type="containsText" dxfId="252" priority="162" operator="containsText" text="正月">
      <formula>NOT(ISERROR(SEARCH("正月",C105)))</formula>
    </cfRule>
    <cfRule type="containsText" dxfId="251" priority="163" operator="containsText" text="夏休">
      <formula>NOT(ISERROR(SEARCH("夏休",C105)))</formula>
    </cfRule>
  </conditionalFormatting>
  <conditionalFormatting sqref="C104:AD105">
    <cfRule type="containsText" dxfId="250" priority="160" operator="containsText" text="中止">
      <formula>NOT(ISERROR(SEARCH("中止",C104)))</formula>
    </cfRule>
    <cfRule type="containsText" dxfId="249" priority="161" operator="containsText" text="休日">
      <formula>NOT(ISERROR(SEARCH("休日",C104)))</formula>
    </cfRule>
  </conditionalFormatting>
  <conditionalFormatting sqref="C110:AD110">
    <cfRule type="containsText" dxfId="248" priority="158" operator="containsText" text="正月">
      <formula>NOT(ISERROR(SEARCH("正月",C110)))</formula>
    </cfRule>
    <cfRule type="containsText" dxfId="247" priority="159" operator="containsText" text="夏休">
      <formula>NOT(ISERROR(SEARCH("夏休",C110)))</formula>
    </cfRule>
  </conditionalFormatting>
  <conditionalFormatting sqref="C111:AD111">
    <cfRule type="containsText" dxfId="246" priority="156" operator="containsText" text="正月">
      <formula>NOT(ISERROR(SEARCH("正月",C111)))</formula>
    </cfRule>
    <cfRule type="containsText" dxfId="245" priority="157" operator="containsText" text="夏休">
      <formula>NOT(ISERROR(SEARCH("夏休",C111)))</formula>
    </cfRule>
  </conditionalFormatting>
  <conditionalFormatting sqref="C110:AD111">
    <cfRule type="containsText" dxfId="244" priority="154" operator="containsText" text="中止">
      <formula>NOT(ISERROR(SEARCH("中止",C110)))</formula>
    </cfRule>
    <cfRule type="containsText" dxfId="243" priority="155" operator="containsText" text="休日">
      <formula>NOT(ISERROR(SEARCH("休日",C110)))</formula>
    </cfRule>
  </conditionalFormatting>
  <conditionalFormatting sqref="C116:AD116">
    <cfRule type="containsText" dxfId="242" priority="152" operator="containsText" text="正月">
      <formula>NOT(ISERROR(SEARCH("正月",C116)))</formula>
    </cfRule>
    <cfRule type="containsText" dxfId="241" priority="153" operator="containsText" text="夏休">
      <formula>NOT(ISERROR(SEARCH("夏休",C116)))</formula>
    </cfRule>
  </conditionalFormatting>
  <conditionalFormatting sqref="C117:AD117">
    <cfRule type="containsText" dxfId="240" priority="150" operator="containsText" text="正月">
      <formula>NOT(ISERROR(SEARCH("正月",C117)))</formula>
    </cfRule>
    <cfRule type="containsText" dxfId="239" priority="151" operator="containsText" text="夏休">
      <formula>NOT(ISERROR(SEARCH("夏休",C117)))</formula>
    </cfRule>
  </conditionalFormatting>
  <conditionalFormatting sqref="C116:AD117">
    <cfRule type="containsText" dxfId="238" priority="148" operator="containsText" text="中止">
      <formula>NOT(ISERROR(SEARCH("中止",C116)))</formula>
    </cfRule>
    <cfRule type="containsText" dxfId="237" priority="149" operator="containsText" text="休日">
      <formula>NOT(ISERROR(SEARCH("休日",C116)))</formula>
    </cfRule>
  </conditionalFormatting>
  <conditionalFormatting sqref="C122:AD122">
    <cfRule type="containsText" dxfId="236" priority="146" operator="containsText" text="正月">
      <formula>NOT(ISERROR(SEARCH("正月",C122)))</formula>
    </cfRule>
    <cfRule type="containsText" dxfId="235" priority="147" operator="containsText" text="夏休">
      <formula>NOT(ISERROR(SEARCH("夏休",C122)))</formula>
    </cfRule>
  </conditionalFormatting>
  <conditionalFormatting sqref="C123:AD123">
    <cfRule type="containsText" dxfId="234" priority="144" operator="containsText" text="正月">
      <formula>NOT(ISERROR(SEARCH("正月",C123)))</formula>
    </cfRule>
    <cfRule type="containsText" dxfId="233" priority="145" operator="containsText" text="夏休">
      <formula>NOT(ISERROR(SEARCH("夏休",C123)))</formula>
    </cfRule>
  </conditionalFormatting>
  <conditionalFormatting sqref="C122:AD123">
    <cfRule type="containsText" dxfId="232" priority="142" operator="containsText" text="中止">
      <formula>NOT(ISERROR(SEARCH("中止",C122)))</formula>
    </cfRule>
    <cfRule type="containsText" dxfId="231" priority="143" operator="containsText" text="休日">
      <formula>NOT(ISERROR(SEARCH("休日",C122)))</formula>
    </cfRule>
  </conditionalFormatting>
  <conditionalFormatting sqref="C128:AD128">
    <cfRule type="containsText" dxfId="230" priority="140" operator="containsText" text="正月">
      <formula>NOT(ISERROR(SEARCH("正月",C128)))</formula>
    </cfRule>
    <cfRule type="containsText" dxfId="229" priority="141" operator="containsText" text="夏休">
      <formula>NOT(ISERROR(SEARCH("夏休",C128)))</formula>
    </cfRule>
  </conditionalFormatting>
  <conditionalFormatting sqref="C129:AD129">
    <cfRule type="containsText" dxfId="228" priority="138" operator="containsText" text="正月">
      <formula>NOT(ISERROR(SEARCH("正月",C129)))</formula>
    </cfRule>
    <cfRule type="containsText" dxfId="227" priority="139" operator="containsText" text="夏休">
      <formula>NOT(ISERROR(SEARCH("夏休",C129)))</formula>
    </cfRule>
  </conditionalFormatting>
  <conditionalFormatting sqref="C128:AD129">
    <cfRule type="containsText" dxfId="226" priority="136" operator="containsText" text="中止">
      <formula>NOT(ISERROR(SEARCH("中止",C128)))</formula>
    </cfRule>
    <cfRule type="containsText" dxfId="225" priority="137" operator="containsText" text="休日">
      <formula>NOT(ISERROR(SEARCH("休日",C128)))</formula>
    </cfRule>
  </conditionalFormatting>
  <conditionalFormatting sqref="C134:AD134">
    <cfRule type="containsText" dxfId="224" priority="134" operator="containsText" text="正月">
      <formula>NOT(ISERROR(SEARCH("正月",C134)))</formula>
    </cfRule>
    <cfRule type="containsText" dxfId="223" priority="135" operator="containsText" text="夏休">
      <formula>NOT(ISERROR(SEARCH("夏休",C134)))</formula>
    </cfRule>
  </conditionalFormatting>
  <conditionalFormatting sqref="C135:AD135">
    <cfRule type="containsText" dxfId="222" priority="132" operator="containsText" text="正月">
      <formula>NOT(ISERROR(SEARCH("正月",C135)))</formula>
    </cfRule>
    <cfRule type="containsText" dxfId="221" priority="133" operator="containsText" text="夏休">
      <formula>NOT(ISERROR(SEARCH("夏休",C135)))</formula>
    </cfRule>
  </conditionalFormatting>
  <conditionalFormatting sqref="C134:AD135">
    <cfRule type="containsText" dxfId="220" priority="130" operator="containsText" text="中止">
      <formula>NOT(ISERROR(SEARCH("中止",C134)))</formula>
    </cfRule>
    <cfRule type="containsText" dxfId="219" priority="131" operator="containsText" text="休日">
      <formula>NOT(ISERROR(SEARCH("休日",C134)))</formula>
    </cfRule>
  </conditionalFormatting>
  <conditionalFormatting sqref="AJ26:AJ27">
    <cfRule type="containsText" dxfId="218" priority="129" operator="containsText" text="未達成">
      <formula>NOT(ISERROR(SEARCH("未達成",AJ26)))</formula>
    </cfRule>
  </conditionalFormatting>
  <conditionalFormatting sqref="AG26:AG27">
    <cfRule type="containsText" dxfId="217" priority="128" operator="containsText" text="休暇不足">
      <formula>NOT(ISERROR(SEARCH("休暇不足",AG26)))</formula>
    </cfRule>
  </conditionalFormatting>
  <conditionalFormatting sqref="AJ32:AJ33">
    <cfRule type="containsText" dxfId="216" priority="127" operator="containsText" text="未達成">
      <formula>NOT(ISERROR(SEARCH("未達成",AJ32)))</formula>
    </cfRule>
  </conditionalFormatting>
  <conditionalFormatting sqref="AG32:AG33">
    <cfRule type="containsText" dxfId="215" priority="126" operator="containsText" text="休暇不足">
      <formula>NOT(ISERROR(SEARCH("休暇不足",AG32)))</formula>
    </cfRule>
  </conditionalFormatting>
  <conditionalFormatting sqref="AJ38:AJ39">
    <cfRule type="containsText" dxfId="214" priority="125" operator="containsText" text="未達成">
      <formula>NOT(ISERROR(SEARCH("未達成",AJ38)))</formula>
    </cfRule>
  </conditionalFormatting>
  <conditionalFormatting sqref="AG38:AG39">
    <cfRule type="containsText" dxfId="213" priority="124" operator="containsText" text="休暇不足">
      <formula>NOT(ISERROR(SEARCH("休暇不足",AG38)))</formula>
    </cfRule>
  </conditionalFormatting>
  <conditionalFormatting sqref="AJ44:AJ45">
    <cfRule type="containsText" dxfId="212" priority="123" operator="containsText" text="未達成">
      <formula>NOT(ISERROR(SEARCH("未達成",AJ44)))</formula>
    </cfRule>
  </conditionalFormatting>
  <conditionalFormatting sqref="AG44:AG45">
    <cfRule type="containsText" dxfId="211" priority="122" operator="containsText" text="休暇不足">
      <formula>NOT(ISERROR(SEARCH("休暇不足",AG44)))</formula>
    </cfRule>
  </conditionalFormatting>
  <conditionalFormatting sqref="AJ50:AJ51">
    <cfRule type="containsText" dxfId="210" priority="121" operator="containsText" text="未達成">
      <formula>NOT(ISERROR(SEARCH("未達成",AJ50)))</formula>
    </cfRule>
  </conditionalFormatting>
  <conditionalFormatting sqref="AG50:AG51">
    <cfRule type="containsText" dxfId="209" priority="120" operator="containsText" text="休暇不足">
      <formula>NOT(ISERROR(SEARCH("休暇不足",AG50)))</formula>
    </cfRule>
  </conditionalFormatting>
  <conditionalFormatting sqref="AJ56:AJ57">
    <cfRule type="containsText" dxfId="208" priority="119" operator="containsText" text="未達成">
      <formula>NOT(ISERROR(SEARCH("未達成",AJ56)))</formula>
    </cfRule>
  </conditionalFormatting>
  <conditionalFormatting sqref="AG56:AG57">
    <cfRule type="containsText" dxfId="207" priority="118" operator="containsText" text="休暇不足">
      <formula>NOT(ISERROR(SEARCH("休暇不足",AG56)))</formula>
    </cfRule>
  </conditionalFormatting>
  <conditionalFormatting sqref="AJ62:AJ63">
    <cfRule type="containsText" dxfId="206" priority="117" operator="containsText" text="未達成">
      <formula>NOT(ISERROR(SEARCH("未達成",AJ62)))</formula>
    </cfRule>
  </conditionalFormatting>
  <conditionalFormatting sqref="AG62:AG63">
    <cfRule type="containsText" dxfId="205" priority="116" operator="containsText" text="休暇不足">
      <formula>NOT(ISERROR(SEARCH("休暇不足",AG62)))</formula>
    </cfRule>
  </conditionalFormatting>
  <conditionalFormatting sqref="AJ68:AJ69">
    <cfRule type="containsText" dxfId="204" priority="115" operator="containsText" text="未達成">
      <formula>NOT(ISERROR(SEARCH("未達成",AJ68)))</formula>
    </cfRule>
  </conditionalFormatting>
  <conditionalFormatting sqref="AG68:AG69">
    <cfRule type="containsText" dxfId="203" priority="114" operator="containsText" text="休暇不足">
      <formula>NOT(ISERROR(SEARCH("休暇不足",AG68)))</formula>
    </cfRule>
  </conditionalFormatting>
  <conditionalFormatting sqref="AJ74:AJ75">
    <cfRule type="containsText" dxfId="202" priority="113" operator="containsText" text="未達成">
      <formula>NOT(ISERROR(SEARCH("未達成",AJ74)))</formula>
    </cfRule>
  </conditionalFormatting>
  <conditionalFormatting sqref="AG74:AG75">
    <cfRule type="containsText" dxfId="201" priority="112" operator="containsText" text="休暇不足">
      <formula>NOT(ISERROR(SEARCH("休暇不足",AG74)))</formula>
    </cfRule>
  </conditionalFormatting>
  <conditionalFormatting sqref="AJ80:AJ81">
    <cfRule type="containsText" dxfId="200" priority="111" operator="containsText" text="未達成">
      <formula>NOT(ISERROR(SEARCH("未達成",AJ80)))</formula>
    </cfRule>
  </conditionalFormatting>
  <conditionalFormatting sqref="AG80:AG81">
    <cfRule type="containsText" dxfId="199" priority="110" operator="containsText" text="休暇不足">
      <formula>NOT(ISERROR(SEARCH("休暇不足",AG80)))</formula>
    </cfRule>
  </conditionalFormatting>
  <conditionalFormatting sqref="AJ86:AJ87">
    <cfRule type="containsText" dxfId="198" priority="109" operator="containsText" text="未達成">
      <formula>NOT(ISERROR(SEARCH("未達成",AJ86)))</formula>
    </cfRule>
  </conditionalFormatting>
  <conditionalFormatting sqref="AG86:AG87">
    <cfRule type="containsText" dxfId="197" priority="108" operator="containsText" text="休暇不足">
      <formula>NOT(ISERROR(SEARCH("休暇不足",AG86)))</formula>
    </cfRule>
  </conditionalFormatting>
  <conditionalFormatting sqref="AJ92:AJ93">
    <cfRule type="containsText" dxfId="196" priority="107" operator="containsText" text="未達成">
      <formula>NOT(ISERROR(SEARCH("未達成",AJ92)))</formula>
    </cfRule>
  </conditionalFormatting>
  <conditionalFormatting sqref="AG92:AG93">
    <cfRule type="containsText" dxfId="195" priority="106" operator="containsText" text="休暇不足">
      <formula>NOT(ISERROR(SEARCH("休暇不足",AG92)))</formula>
    </cfRule>
  </conditionalFormatting>
  <conditionalFormatting sqref="AJ98:AJ99">
    <cfRule type="containsText" dxfId="194" priority="105" operator="containsText" text="未達成">
      <formula>NOT(ISERROR(SEARCH("未達成",AJ98)))</formula>
    </cfRule>
  </conditionalFormatting>
  <conditionalFormatting sqref="AG98:AG99">
    <cfRule type="containsText" dxfId="193" priority="104" operator="containsText" text="休暇不足">
      <formula>NOT(ISERROR(SEARCH("休暇不足",AG98)))</formula>
    </cfRule>
  </conditionalFormatting>
  <conditionalFormatting sqref="AJ104:AJ105">
    <cfRule type="containsText" dxfId="192" priority="103" operator="containsText" text="未達成">
      <formula>NOT(ISERROR(SEARCH("未達成",AJ104)))</formula>
    </cfRule>
  </conditionalFormatting>
  <conditionalFormatting sqref="AG104:AG105">
    <cfRule type="containsText" dxfId="191" priority="102" operator="containsText" text="休暇不足">
      <formula>NOT(ISERROR(SEARCH("休暇不足",AG104)))</formula>
    </cfRule>
  </conditionalFormatting>
  <conditionalFormatting sqref="AJ110:AJ111">
    <cfRule type="containsText" dxfId="190" priority="101" operator="containsText" text="未達成">
      <formula>NOT(ISERROR(SEARCH("未達成",AJ110)))</formula>
    </cfRule>
  </conditionalFormatting>
  <conditionalFormatting sqref="AG110:AG111">
    <cfRule type="containsText" dxfId="189" priority="100" operator="containsText" text="休暇不足">
      <formula>NOT(ISERROR(SEARCH("休暇不足",AG110)))</formula>
    </cfRule>
  </conditionalFormatting>
  <conditionalFormatting sqref="AJ116:AJ117">
    <cfRule type="containsText" dxfId="188" priority="99" operator="containsText" text="未達成">
      <formula>NOT(ISERROR(SEARCH("未達成",AJ116)))</formula>
    </cfRule>
  </conditionalFormatting>
  <conditionalFormatting sqref="AG116:AG117">
    <cfRule type="containsText" dxfId="187" priority="98" operator="containsText" text="休暇不足">
      <formula>NOT(ISERROR(SEARCH("休暇不足",AG116)))</formula>
    </cfRule>
  </conditionalFormatting>
  <conditionalFormatting sqref="AJ122:AJ123">
    <cfRule type="containsText" dxfId="186" priority="97" operator="containsText" text="未達成">
      <formula>NOT(ISERROR(SEARCH("未達成",AJ122)))</formula>
    </cfRule>
  </conditionalFormatting>
  <conditionalFormatting sqref="AG122:AG123">
    <cfRule type="containsText" dxfId="185" priority="96" operator="containsText" text="休暇不足">
      <formula>NOT(ISERROR(SEARCH("休暇不足",AG122)))</formula>
    </cfRule>
  </conditionalFormatting>
  <conditionalFormatting sqref="AJ128:AJ129">
    <cfRule type="containsText" dxfId="184" priority="95" operator="containsText" text="未達成">
      <formula>NOT(ISERROR(SEARCH("未達成",AJ128)))</formula>
    </cfRule>
  </conditionalFormatting>
  <conditionalFormatting sqref="AG128:AG129">
    <cfRule type="containsText" dxfId="183" priority="94" operator="containsText" text="休暇不足">
      <formula>NOT(ISERROR(SEARCH("休暇不足",AG128)))</formula>
    </cfRule>
  </conditionalFormatting>
  <conditionalFormatting sqref="AJ134:AJ135">
    <cfRule type="containsText" dxfId="182" priority="93" operator="containsText" text="未達成">
      <formula>NOT(ISERROR(SEARCH("未達成",AJ134)))</formula>
    </cfRule>
  </conditionalFormatting>
  <conditionalFormatting sqref="AG134:AG135">
    <cfRule type="containsText" dxfId="181" priority="92" operator="containsText" text="休暇不足">
      <formula>NOT(ISERROR(SEARCH("休暇不足",AG134)))</formula>
    </cfRule>
  </conditionalFormatting>
  <conditionalFormatting sqref="AH9 AH11">
    <cfRule type="containsText" dxfId="180" priority="90" operator="containsText" text="未達成">
      <formula>NOT(ISERROR(SEARCH("未達成",AH9)))</formula>
    </cfRule>
    <cfRule type="containsText" dxfId="179" priority="91" operator="containsText" text="達成">
      <formula>NOT(ISERROR(SEARCH("達成",AH9)))</formula>
    </cfRule>
  </conditionalFormatting>
  <conditionalFormatting sqref="V27:W27">
    <cfRule type="containsText" dxfId="178" priority="68" operator="containsText" text="正月">
      <formula>NOT(ISERROR(SEARCH("正月",V27)))</formula>
    </cfRule>
    <cfRule type="containsText" dxfId="177" priority="69" operator="containsText" text="夏休">
      <formula>NOT(ISERROR(SEARCH("夏休",V27)))</formula>
    </cfRule>
  </conditionalFormatting>
  <conditionalFormatting sqref="V27:W27">
    <cfRule type="containsText" dxfId="176" priority="66" operator="containsText" text="中止">
      <formula>NOT(ISERROR(SEARCH("中止",V27)))</formula>
    </cfRule>
    <cfRule type="containsText" dxfId="175" priority="67" operator="containsText" text="休">
      <formula>NOT(ISERROR(SEARCH("休",V27)))</formula>
    </cfRule>
  </conditionalFormatting>
  <conditionalFormatting sqref="AD26">
    <cfRule type="containsText" dxfId="174" priority="64" operator="containsText" text="正月">
      <formula>NOT(ISERROR(SEARCH("正月",AD26)))</formula>
    </cfRule>
    <cfRule type="containsText" dxfId="173" priority="65" operator="containsText" text="夏休">
      <formula>NOT(ISERROR(SEARCH("夏休",AD26)))</formula>
    </cfRule>
  </conditionalFormatting>
  <conditionalFormatting sqref="AC27:AD27">
    <cfRule type="containsText" dxfId="172" priority="62" operator="containsText" text="正月">
      <formula>NOT(ISERROR(SEARCH("正月",AC27)))</formula>
    </cfRule>
    <cfRule type="containsText" dxfId="171" priority="63" operator="containsText" text="夏休">
      <formula>NOT(ISERROR(SEARCH("夏休",AC27)))</formula>
    </cfRule>
  </conditionalFormatting>
  <conditionalFormatting sqref="AC27:AD27 AD26">
    <cfRule type="containsText" dxfId="170" priority="60" operator="containsText" text="中止">
      <formula>NOT(ISERROR(SEARCH("中止",AC26)))</formula>
    </cfRule>
    <cfRule type="containsText" dxfId="169" priority="61" operator="containsText" text="休">
      <formula>NOT(ISERROR(SEARCH("休",AC26)))</formula>
    </cfRule>
  </conditionalFormatting>
  <conditionalFormatting sqref="H32:I32">
    <cfRule type="containsText" dxfId="168" priority="58" operator="containsText" text="正月">
      <formula>NOT(ISERROR(SEARCH("正月",H32)))</formula>
    </cfRule>
    <cfRule type="containsText" dxfId="167" priority="59" operator="containsText" text="夏休">
      <formula>NOT(ISERROR(SEARCH("夏休",H32)))</formula>
    </cfRule>
  </conditionalFormatting>
  <conditionalFormatting sqref="H33:I33">
    <cfRule type="containsText" dxfId="166" priority="56" operator="containsText" text="正月">
      <formula>NOT(ISERROR(SEARCH("正月",H33)))</formula>
    </cfRule>
    <cfRule type="containsText" dxfId="165" priority="57" operator="containsText" text="夏休">
      <formula>NOT(ISERROR(SEARCH("夏休",H33)))</formula>
    </cfRule>
  </conditionalFormatting>
  <conditionalFormatting sqref="H32:I33">
    <cfRule type="containsText" dxfId="164" priority="54" operator="containsText" text="中止">
      <formula>NOT(ISERROR(SEARCH("中止",H32)))</formula>
    </cfRule>
    <cfRule type="containsText" dxfId="163" priority="55" operator="containsText" text="休">
      <formula>NOT(ISERROR(SEARCH("休",H32)))</formula>
    </cfRule>
  </conditionalFormatting>
  <conditionalFormatting sqref="O32:P32">
    <cfRule type="containsText" dxfId="162" priority="52" operator="containsText" text="正月">
      <formula>NOT(ISERROR(SEARCH("正月",O32)))</formula>
    </cfRule>
    <cfRule type="containsText" dxfId="161" priority="53" operator="containsText" text="夏休">
      <formula>NOT(ISERROR(SEARCH("夏休",O32)))</formula>
    </cfRule>
  </conditionalFormatting>
  <conditionalFormatting sqref="O33:P33">
    <cfRule type="containsText" dxfId="160" priority="50" operator="containsText" text="正月">
      <formula>NOT(ISERROR(SEARCH("正月",O33)))</formula>
    </cfRule>
    <cfRule type="containsText" dxfId="159" priority="51" operator="containsText" text="夏休">
      <formula>NOT(ISERROR(SEARCH("夏休",O33)))</formula>
    </cfRule>
  </conditionalFormatting>
  <conditionalFormatting sqref="O32:P33">
    <cfRule type="containsText" dxfId="158" priority="48" operator="containsText" text="中止">
      <formula>NOT(ISERROR(SEARCH("中止",O32)))</formula>
    </cfRule>
    <cfRule type="containsText" dxfId="157" priority="49" operator="containsText" text="休">
      <formula>NOT(ISERROR(SEARCH("休",O32)))</formula>
    </cfRule>
  </conditionalFormatting>
  <conditionalFormatting sqref="V32">
    <cfRule type="containsText" dxfId="156" priority="46" operator="containsText" text="正月">
      <formula>NOT(ISERROR(SEARCH("正月",V32)))</formula>
    </cfRule>
    <cfRule type="containsText" dxfId="155" priority="47" operator="containsText" text="夏休">
      <formula>NOT(ISERROR(SEARCH("夏休",V32)))</formula>
    </cfRule>
  </conditionalFormatting>
  <conditionalFormatting sqref="V33">
    <cfRule type="containsText" dxfId="154" priority="44" operator="containsText" text="正月">
      <formula>NOT(ISERROR(SEARCH("正月",V33)))</formula>
    </cfRule>
    <cfRule type="containsText" dxfId="153" priority="45" operator="containsText" text="夏休">
      <formula>NOT(ISERROR(SEARCH("夏休",V33)))</formula>
    </cfRule>
  </conditionalFormatting>
  <conditionalFormatting sqref="V32:V33">
    <cfRule type="containsText" dxfId="152" priority="42" operator="containsText" text="中止">
      <formula>NOT(ISERROR(SEARCH("中止",V32)))</formula>
    </cfRule>
    <cfRule type="containsText" dxfId="151" priority="43" operator="containsText" text="休">
      <formula>NOT(ISERROR(SEARCH("休",V32)))</formula>
    </cfRule>
  </conditionalFormatting>
  <conditionalFormatting sqref="W32:X32">
    <cfRule type="containsText" dxfId="150" priority="40" operator="containsText" text="正月">
      <formula>NOT(ISERROR(SEARCH("正月",W32)))</formula>
    </cfRule>
    <cfRule type="containsText" dxfId="149" priority="41" operator="containsText" text="夏休">
      <formula>NOT(ISERROR(SEARCH("夏休",W32)))</formula>
    </cfRule>
  </conditionalFormatting>
  <conditionalFormatting sqref="W33:X33">
    <cfRule type="containsText" dxfId="148" priority="38" operator="containsText" text="正月">
      <formula>NOT(ISERROR(SEARCH("正月",W33)))</formula>
    </cfRule>
    <cfRule type="containsText" dxfId="147" priority="39" operator="containsText" text="夏休">
      <formula>NOT(ISERROR(SEARCH("夏休",W33)))</formula>
    </cfRule>
  </conditionalFormatting>
  <conditionalFormatting sqref="W32:X33">
    <cfRule type="containsText" dxfId="146" priority="36" operator="containsText" text="中止">
      <formula>NOT(ISERROR(SEARCH("中止",W32)))</formula>
    </cfRule>
    <cfRule type="containsText" dxfId="145" priority="37" operator="containsText" text="休">
      <formula>NOT(ISERROR(SEARCH("休",W32)))</formula>
    </cfRule>
  </conditionalFormatting>
  <conditionalFormatting sqref="AC32:AD32">
    <cfRule type="containsText" dxfId="144" priority="34" operator="containsText" text="正月">
      <formula>NOT(ISERROR(SEARCH("正月",AC32)))</formula>
    </cfRule>
    <cfRule type="containsText" dxfId="143" priority="35" operator="containsText" text="夏休">
      <formula>NOT(ISERROR(SEARCH("夏休",AC32)))</formula>
    </cfRule>
  </conditionalFormatting>
  <conditionalFormatting sqref="AC33:AD33">
    <cfRule type="containsText" dxfId="142" priority="32" operator="containsText" text="正月">
      <formula>NOT(ISERROR(SEARCH("正月",AC33)))</formula>
    </cfRule>
    <cfRule type="containsText" dxfId="141" priority="33" operator="containsText" text="夏休">
      <formula>NOT(ISERROR(SEARCH("夏休",AC33)))</formula>
    </cfRule>
  </conditionalFormatting>
  <conditionalFormatting sqref="AC32:AD33">
    <cfRule type="containsText" dxfId="140" priority="30" operator="containsText" text="中止">
      <formula>NOT(ISERROR(SEARCH("中止",AC32)))</formula>
    </cfRule>
    <cfRule type="containsText" dxfId="139" priority="31" operator="containsText" text="休">
      <formula>NOT(ISERROR(SEARCH("休",AC32)))</formula>
    </cfRule>
  </conditionalFormatting>
  <conditionalFormatting sqref="H38:I38">
    <cfRule type="containsText" dxfId="138" priority="28" operator="containsText" text="正月">
      <formula>NOT(ISERROR(SEARCH("正月",H38)))</formula>
    </cfRule>
    <cfRule type="containsText" dxfId="137" priority="29" operator="containsText" text="夏休">
      <formula>NOT(ISERROR(SEARCH("夏休",H38)))</formula>
    </cfRule>
  </conditionalFormatting>
  <conditionalFormatting sqref="H39:I39">
    <cfRule type="containsText" dxfId="136" priority="26" operator="containsText" text="正月">
      <formula>NOT(ISERROR(SEARCH("正月",H39)))</formula>
    </cfRule>
    <cfRule type="containsText" dxfId="135" priority="27" operator="containsText" text="夏休">
      <formula>NOT(ISERROR(SEARCH("夏休",H39)))</formula>
    </cfRule>
  </conditionalFormatting>
  <conditionalFormatting sqref="H38:I39">
    <cfRule type="containsText" dxfId="134" priority="24" operator="containsText" text="中止">
      <formula>NOT(ISERROR(SEARCH("中止",H38)))</formula>
    </cfRule>
    <cfRule type="containsText" dxfId="133" priority="25" operator="containsText" text="休">
      <formula>NOT(ISERROR(SEARCH("休",H38)))</formula>
    </cfRule>
  </conditionalFormatting>
  <conditionalFormatting sqref="O38:P38">
    <cfRule type="containsText" dxfId="132" priority="22" operator="containsText" text="正月">
      <formula>NOT(ISERROR(SEARCH("正月",O38)))</formula>
    </cfRule>
    <cfRule type="containsText" dxfId="131" priority="23" operator="containsText" text="夏休">
      <formula>NOT(ISERROR(SEARCH("夏休",O38)))</formula>
    </cfRule>
  </conditionalFormatting>
  <conditionalFormatting sqref="O39:P39">
    <cfRule type="containsText" dxfId="130" priority="20" operator="containsText" text="正月">
      <formula>NOT(ISERROR(SEARCH("正月",O39)))</formula>
    </cfRule>
    <cfRule type="containsText" dxfId="129" priority="21" operator="containsText" text="夏休">
      <formula>NOT(ISERROR(SEARCH("夏休",O39)))</formula>
    </cfRule>
  </conditionalFormatting>
  <conditionalFormatting sqref="O38:P39">
    <cfRule type="containsText" dxfId="128" priority="18" operator="containsText" text="中止">
      <formula>NOT(ISERROR(SEARCH("中止",O38)))</formula>
    </cfRule>
    <cfRule type="containsText" dxfId="127" priority="19" operator="containsText" text="休">
      <formula>NOT(ISERROR(SEARCH("休",O38)))</formula>
    </cfRule>
  </conditionalFormatting>
  <conditionalFormatting sqref="C32:G32">
    <cfRule type="containsText" dxfId="126" priority="16" operator="containsText" text="正月">
      <formula>NOT(ISERROR(SEARCH("正月",C32)))</formula>
    </cfRule>
    <cfRule type="containsText" dxfId="125" priority="17" operator="containsText" text="夏休">
      <formula>NOT(ISERROR(SEARCH("夏休",C32)))</formula>
    </cfRule>
  </conditionalFormatting>
  <conditionalFormatting sqref="C33:G33">
    <cfRule type="containsText" dxfId="124" priority="14" operator="containsText" text="正月">
      <formula>NOT(ISERROR(SEARCH("正月",C33)))</formula>
    </cfRule>
    <cfRule type="containsText" dxfId="123" priority="15" operator="containsText" text="夏休">
      <formula>NOT(ISERROR(SEARCH("夏休",C33)))</formula>
    </cfRule>
  </conditionalFormatting>
  <conditionalFormatting sqref="C32:G33">
    <cfRule type="containsText" dxfId="122" priority="12" operator="containsText" text="中止">
      <formula>NOT(ISERROR(SEARCH("中止",C32)))</formula>
    </cfRule>
    <cfRule type="containsText" dxfId="121" priority="13" operator="containsText" text="休日">
      <formula>NOT(ISERROR(SEARCH("休日",C32)))</formula>
    </cfRule>
  </conditionalFormatting>
  <conditionalFormatting sqref="AE9:AG12">
    <cfRule type="expression" dxfId="120" priority="8">
      <formula>AND($AG$20="対象外",COUNTIF(AG20:AG135,"クリア")&lt;1)</formula>
    </cfRule>
    <cfRule type="expression" dxfId="119" priority="11">
      <formula>$AE$21=0</formula>
    </cfRule>
  </conditionalFormatting>
  <conditionalFormatting sqref="AH9:AJ12">
    <cfRule type="expression" dxfId="118" priority="9">
      <formula>AND($AJ$20="対象外",COUNTIF(AJ20:AJ135,"達成")&lt;1)</formula>
    </cfRule>
    <cfRule type="expression" dxfId="117" priority="10">
      <formula>$AH$21=0</formula>
    </cfRule>
  </conditionalFormatting>
  <conditionalFormatting sqref="AE11:AG12">
    <cfRule type="expression" dxfId="116" priority="3">
      <formula>AND(COUNTA(C20:AD20)&gt;=7,$AG$20="対象外")</formula>
    </cfRule>
    <cfRule type="expression" dxfId="115" priority="4">
      <formula>AND(COUNTA(C20:AD20)&gt;=7,$AG$20="休暇不足")</formula>
    </cfRule>
  </conditionalFormatting>
  <conditionalFormatting sqref="AH11:AJ12">
    <cfRule type="expression" dxfId="114" priority="1">
      <formula>AND(COUNTA(C21:AD21)&gt;=7,$AJ$20="未達成")</formula>
    </cfRule>
    <cfRule type="expression" dxfId="113" priority="2">
      <formula>AND(COUNTA(C21:AD21)&gt;=7,$AJ$20="対象外")</formula>
    </cfRule>
  </conditionalFormatting>
  <dataValidations count="3">
    <dataValidation type="list" allowBlank="1" showInputMessage="1" showErrorMessage="1" sqref="C129:AD129 C135:AD135 C33:AD33 C39:AD39 C45:AD45 C51:AD51 C57:AD57 C63:AD63 C69:AD69 C75:AD75 C27:AD27 C81:AD81 C87:AD87 C93:AD93 C99:AD99 C105:AD105 C111:AD111 C117:AD117 C123:AD123 C21:AD21" xr:uid="{00000000-0002-0000-0200-000000000000}">
      <formula1>$D$145:$D$150</formula1>
    </dataValidation>
    <dataValidation type="list" allowBlank="1" showInputMessage="1" showErrorMessage="1" sqref="C128:AD128 C74:AD74 C32:AD32 C38:AD38 C44:AD44 C50:AD50 C56:AD56 C62:AD62 C68:AD68 C26:AD26 C134:AD134 C80:AD80 C86:AD86 C92:AD92 C98:AD98 C104:AD104 C110:AD110 C116:AD116 C122:AD122 C20:AD20" xr:uid="{00000000-0002-0000-0200-000001000000}">
      <formula1>$C$145:$C$150</formula1>
    </dataValidation>
    <dataValidation type="list" allowBlank="1" showInputMessage="1" showErrorMessage="1" sqref="D3" xr:uid="{00000000-0002-0000-0200-000002000000}">
      <formula1>$J$146:$J$154</formula1>
    </dataValidation>
  </dataValidations>
  <pageMargins left="0.70866141732283472" right="0.31496062992125984" top="0.55118110236220474" bottom="0.35433070866141736" header="0.31496062992125984" footer="0"/>
  <pageSetup paperSize="9" scale="36" fitToHeight="0" orientation="portrait" r:id="rId1"/>
  <rowBreaks count="3" manualBreakCount="3">
    <brk id="63" max="35" man="1"/>
    <brk id="111" max="35" man="1"/>
    <brk id="147" max="16383" man="1"/>
  </rowBreaks>
  <colBreaks count="1" manualBreakCount="1">
    <brk id="2"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A021D-215E-4D36-93DA-8348E5443F2E}">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56ABCE7D-7784-4541-B22A-5AFB4B7C0F7E}">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A4880-E466-4845-A4B4-171455C905DB}">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37F031E4-B9EC-4EE1-AFBB-BC5C6155B0E9}">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4669F-D236-40E0-9B20-D3C8489932D9}">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C3124829-7DC8-42AB-B5FC-1B581C8E623D}">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EBF17-F5CE-4A9A-9FC5-E4F7AE1C58A1}">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8BC1F4DB-5EE4-4C6A-BA2A-ADCDEC19ADCD}">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E732C-D890-43A0-B24F-5F6107651D76}">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8D31EC1D-432C-4BA8-9724-27B9E01A3939}">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BA0A0-D806-41B1-807F-0F7E7BA2E4C0}">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C92826A8-2EE7-4FB0-83F6-0C203B247505}">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1240"/>
  <sheetViews>
    <sheetView view="pageBreakPreview" topLeftCell="A1102" zoomScale="85" zoomScaleNormal="85" zoomScaleSheetLayoutView="85" workbookViewId="0">
      <selection activeCell="F1136" sqref="F1136"/>
    </sheetView>
  </sheetViews>
  <sheetFormatPr defaultRowHeight="18.75" x14ac:dyDescent="0.4"/>
  <cols>
    <col min="1" max="1" width="14.25" style="1" customWidth="1"/>
    <col min="2" max="4" width="9" style="2"/>
    <col min="5" max="5" width="24.125" customWidth="1"/>
    <col min="6" max="6" width="9" style="2"/>
    <col min="7" max="7" width="9.375" style="2" bestFit="1" customWidth="1"/>
  </cols>
  <sheetData>
    <row r="1" spans="1:7" s="2" customFormat="1" x14ac:dyDescent="0.4">
      <c r="A1" s="3" t="s">
        <v>6</v>
      </c>
      <c r="B1" s="2" t="s">
        <v>0</v>
      </c>
      <c r="C1" s="2" t="s">
        <v>1</v>
      </c>
      <c r="D1" s="2" t="s">
        <v>2</v>
      </c>
      <c r="E1" s="2" t="s">
        <v>3</v>
      </c>
    </row>
    <row r="2" spans="1:7" x14ac:dyDescent="0.4">
      <c r="A2" s="1">
        <v>45383</v>
      </c>
      <c r="B2" s="2">
        <f>MONTH(A2)</f>
        <v>4</v>
      </c>
      <c r="C2" s="2">
        <f>DAY(A2)</f>
        <v>1</v>
      </c>
      <c r="D2" s="2" t="str">
        <f>TEXT(A2,"aaa")</f>
        <v>月</v>
      </c>
      <c r="E2" t="str">
        <f>IFERROR(VLOOKUP(A2,'HOL（2027年まで）'!$A:$C,3,0),"")</f>
        <v/>
      </c>
      <c r="F2"/>
      <c r="G2"/>
    </row>
    <row r="3" spans="1:7" x14ac:dyDescent="0.4">
      <c r="A3" s="1">
        <v>45384</v>
      </c>
      <c r="B3" s="2">
        <f t="shared" ref="B3:B66" si="0">MONTH(A3)</f>
        <v>4</v>
      </c>
      <c r="C3" s="2">
        <f t="shared" ref="C3:C5" si="1">DAY(A3)</f>
        <v>2</v>
      </c>
      <c r="D3" s="2" t="str">
        <f t="shared" ref="D3:D5" si="2">TEXT(A3,"aaa")</f>
        <v>火</v>
      </c>
      <c r="E3" t="str">
        <f>IFERROR(VLOOKUP(A3,'HOL（2027年まで）'!$A:$C,3,0),"")</f>
        <v/>
      </c>
      <c r="F3"/>
      <c r="G3"/>
    </row>
    <row r="4" spans="1:7" x14ac:dyDescent="0.4">
      <c r="A4" s="1">
        <v>45385</v>
      </c>
      <c r="B4" s="2">
        <f t="shared" si="0"/>
        <v>4</v>
      </c>
      <c r="C4" s="2">
        <f t="shared" si="1"/>
        <v>3</v>
      </c>
      <c r="D4" s="2" t="str">
        <f t="shared" si="2"/>
        <v>水</v>
      </c>
      <c r="E4" t="str">
        <f>IFERROR(VLOOKUP(A4,'HOL（2027年まで）'!$A:$C,3,0),"")</f>
        <v/>
      </c>
      <c r="F4"/>
      <c r="G4"/>
    </row>
    <row r="5" spans="1:7" x14ac:dyDescent="0.4">
      <c r="A5" s="1">
        <v>45386</v>
      </c>
      <c r="B5" s="2">
        <f t="shared" si="0"/>
        <v>4</v>
      </c>
      <c r="C5" s="2">
        <f t="shared" si="1"/>
        <v>4</v>
      </c>
      <c r="D5" s="2" t="str">
        <f t="shared" si="2"/>
        <v>木</v>
      </c>
      <c r="E5" t="str">
        <f>IFERROR(VLOOKUP(A5,'HOL（2027年まで）'!$A:$C,3,0),"")</f>
        <v/>
      </c>
      <c r="F5"/>
      <c r="G5"/>
    </row>
    <row r="6" spans="1:7" x14ac:dyDescent="0.4">
      <c r="A6" s="1">
        <v>45387</v>
      </c>
      <c r="B6" s="2">
        <f t="shared" si="0"/>
        <v>4</v>
      </c>
      <c r="C6" s="2">
        <f t="shared" ref="C6:C69" si="3">DAY(A6)</f>
        <v>5</v>
      </c>
      <c r="D6" s="2" t="str">
        <f t="shared" ref="D6:D69" si="4">TEXT(A6,"aaa")</f>
        <v>金</v>
      </c>
      <c r="E6" t="str">
        <f>IFERROR(VLOOKUP(A6,'HOL（2027年まで）'!$A:$C,3,0),"")</f>
        <v/>
      </c>
      <c r="F6"/>
      <c r="G6"/>
    </row>
    <row r="7" spans="1:7" x14ac:dyDescent="0.4">
      <c r="A7" s="1">
        <v>45388</v>
      </c>
      <c r="B7" s="2">
        <f t="shared" si="0"/>
        <v>4</v>
      </c>
      <c r="C7" s="2">
        <f t="shared" si="3"/>
        <v>6</v>
      </c>
      <c r="D7" s="2" t="str">
        <f t="shared" si="4"/>
        <v>土</v>
      </c>
      <c r="E7" t="str">
        <f>IFERROR(VLOOKUP(A7,'HOL（2027年まで）'!$A:$C,3,0),"")</f>
        <v/>
      </c>
      <c r="F7"/>
      <c r="G7"/>
    </row>
    <row r="8" spans="1:7" x14ac:dyDescent="0.4">
      <c r="A8" s="1">
        <v>45389</v>
      </c>
      <c r="B8" s="2">
        <f t="shared" si="0"/>
        <v>4</v>
      </c>
      <c r="C8" s="2">
        <f t="shared" si="3"/>
        <v>7</v>
      </c>
      <c r="D8" s="2" t="str">
        <f t="shared" si="4"/>
        <v>日</v>
      </c>
      <c r="E8" t="str">
        <f>IFERROR(VLOOKUP(A8,'HOL（2027年まで）'!$A:$C,3,0),"")</f>
        <v/>
      </c>
      <c r="F8"/>
      <c r="G8"/>
    </row>
    <row r="9" spans="1:7" x14ac:dyDescent="0.4">
      <c r="A9" s="1">
        <v>45390</v>
      </c>
      <c r="B9" s="2">
        <f t="shared" si="0"/>
        <v>4</v>
      </c>
      <c r="C9" s="2">
        <f t="shared" si="3"/>
        <v>8</v>
      </c>
      <c r="D9" s="2" t="str">
        <f t="shared" si="4"/>
        <v>月</v>
      </c>
      <c r="E9" t="str">
        <f>IFERROR(VLOOKUP(A9,'HOL（2027年まで）'!$A:$C,3,0),"")</f>
        <v/>
      </c>
      <c r="F9"/>
      <c r="G9"/>
    </row>
    <row r="10" spans="1:7" x14ac:dyDescent="0.4">
      <c r="A10" s="1">
        <v>45391</v>
      </c>
      <c r="B10" s="2">
        <f t="shared" si="0"/>
        <v>4</v>
      </c>
      <c r="C10" s="2">
        <f t="shared" si="3"/>
        <v>9</v>
      </c>
      <c r="D10" s="2" t="str">
        <f t="shared" si="4"/>
        <v>火</v>
      </c>
      <c r="E10" t="str">
        <f>IFERROR(VLOOKUP(A10,'HOL（2027年まで）'!$A:$C,3,0),"")</f>
        <v/>
      </c>
      <c r="F10"/>
      <c r="G10"/>
    </row>
    <row r="11" spans="1:7" x14ac:dyDescent="0.4">
      <c r="A11" s="1">
        <v>45392</v>
      </c>
      <c r="B11" s="2">
        <f t="shared" si="0"/>
        <v>4</v>
      </c>
      <c r="C11" s="2">
        <f t="shared" si="3"/>
        <v>10</v>
      </c>
      <c r="D11" s="2" t="str">
        <f t="shared" si="4"/>
        <v>水</v>
      </c>
      <c r="E11" t="str">
        <f>IFERROR(VLOOKUP(A11,'HOL（2027年まで）'!$A:$C,3,0),"")</f>
        <v/>
      </c>
      <c r="F11"/>
      <c r="G11"/>
    </row>
    <row r="12" spans="1:7" x14ac:dyDescent="0.4">
      <c r="A12" s="1">
        <v>45393</v>
      </c>
      <c r="B12" s="2">
        <f t="shared" si="0"/>
        <v>4</v>
      </c>
      <c r="C12" s="2">
        <f t="shared" si="3"/>
        <v>11</v>
      </c>
      <c r="D12" s="2" t="str">
        <f t="shared" si="4"/>
        <v>木</v>
      </c>
      <c r="E12" t="str">
        <f>IFERROR(VLOOKUP(A12,'HOL（2027年まで）'!$A:$C,3,0),"")</f>
        <v/>
      </c>
      <c r="F12"/>
      <c r="G12"/>
    </row>
    <row r="13" spans="1:7" x14ac:dyDescent="0.4">
      <c r="A13" s="1">
        <v>45394</v>
      </c>
      <c r="B13" s="2">
        <f t="shared" si="0"/>
        <v>4</v>
      </c>
      <c r="C13" s="2">
        <f t="shared" si="3"/>
        <v>12</v>
      </c>
      <c r="D13" s="2" t="str">
        <f t="shared" si="4"/>
        <v>金</v>
      </c>
      <c r="E13" t="str">
        <f>IFERROR(VLOOKUP(A13,'HOL（2027年まで）'!$A:$C,3,0),"")</f>
        <v/>
      </c>
      <c r="F13"/>
      <c r="G13"/>
    </row>
    <row r="14" spans="1:7" x14ac:dyDescent="0.4">
      <c r="A14" s="1">
        <v>45395</v>
      </c>
      <c r="B14" s="2">
        <f t="shared" si="0"/>
        <v>4</v>
      </c>
      <c r="C14" s="2">
        <f t="shared" si="3"/>
        <v>13</v>
      </c>
      <c r="D14" s="2" t="str">
        <f t="shared" si="4"/>
        <v>土</v>
      </c>
      <c r="E14" t="str">
        <f>IFERROR(VLOOKUP(A14,'HOL（2027年まで）'!$A:$C,3,0),"")</f>
        <v/>
      </c>
      <c r="F14"/>
      <c r="G14"/>
    </row>
    <row r="15" spans="1:7" x14ac:dyDescent="0.4">
      <c r="A15" s="1">
        <v>45396</v>
      </c>
      <c r="B15" s="2">
        <f t="shared" si="0"/>
        <v>4</v>
      </c>
      <c r="C15" s="2">
        <f t="shared" si="3"/>
        <v>14</v>
      </c>
      <c r="D15" s="2" t="str">
        <f t="shared" si="4"/>
        <v>日</v>
      </c>
      <c r="E15" t="str">
        <f>IFERROR(VLOOKUP(A15,'HOL（2027年まで）'!$A:$C,3,0),"")</f>
        <v/>
      </c>
      <c r="F15"/>
      <c r="G15"/>
    </row>
    <row r="16" spans="1:7" x14ac:dyDescent="0.4">
      <c r="A16" s="1">
        <v>45397</v>
      </c>
      <c r="B16" s="2">
        <f t="shared" si="0"/>
        <v>4</v>
      </c>
      <c r="C16" s="2">
        <f t="shared" si="3"/>
        <v>15</v>
      </c>
      <c r="D16" s="2" t="str">
        <f t="shared" si="4"/>
        <v>月</v>
      </c>
      <c r="E16" t="str">
        <f>IFERROR(VLOOKUP(A16,'HOL（2027年まで）'!$A:$C,3,0),"")</f>
        <v/>
      </c>
      <c r="F16"/>
      <c r="G16"/>
    </row>
    <row r="17" spans="1:7" x14ac:dyDescent="0.4">
      <c r="A17" s="1">
        <v>45398</v>
      </c>
      <c r="B17" s="2">
        <f t="shared" si="0"/>
        <v>4</v>
      </c>
      <c r="C17" s="2">
        <f t="shared" si="3"/>
        <v>16</v>
      </c>
      <c r="D17" s="2" t="str">
        <f t="shared" si="4"/>
        <v>火</v>
      </c>
      <c r="E17" t="str">
        <f>IFERROR(VLOOKUP(A17,'HOL（2027年まで）'!$A:$C,3,0),"")</f>
        <v/>
      </c>
      <c r="F17"/>
      <c r="G17"/>
    </row>
    <row r="18" spans="1:7" x14ac:dyDescent="0.4">
      <c r="A18" s="1">
        <v>45399</v>
      </c>
      <c r="B18" s="2">
        <f t="shared" si="0"/>
        <v>4</v>
      </c>
      <c r="C18" s="2">
        <f t="shared" si="3"/>
        <v>17</v>
      </c>
      <c r="D18" s="2" t="str">
        <f t="shared" si="4"/>
        <v>水</v>
      </c>
      <c r="E18" t="str">
        <f>IFERROR(VLOOKUP(A18,'HOL（2027年まで）'!$A:$C,3,0),"")</f>
        <v/>
      </c>
      <c r="F18"/>
      <c r="G18"/>
    </row>
    <row r="19" spans="1:7" x14ac:dyDescent="0.4">
      <c r="A19" s="1">
        <v>45400</v>
      </c>
      <c r="B19" s="2">
        <f t="shared" si="0"/>
        <v>4</v>
      </c>
      <c r="C19" s="2">
        <f t="shared" si="3"/>
        <v>18</v>
      </c>
      <c r="D19" s="2" t="str">
        <f t="shared" si="4"/>
        <v>木</v>
      </c>
      <c r="E19" t="str">
        <f>IFERROR(VLOOKUP(A19,'HOL（2027年まで）'!$A:$C,3,0),"")</f>
        <v/>
      </c>
      <c r="F19"/>
      <c r="G19"/>
    </row>
    <row r="20" spans="1:7" x14ac:dyDescent="0.4">
      <c r="A20" s="1">
        <v>45401</v>
      </c>
      <c r="B20" s="2">
        <f t="shared" si="0"/>
        <v>4</v>
      </c>
      <c r="C20" s="2">
        <f t="shared" si="3"/>
        <v>19</v>
      </c>
      <c r="D20" s="2" t="str">
        <f t="shared" si="4"/>
        <v>金</v>
      </c>
      <c r="E20" t="str">
        <f>IFERROR(VLOOKUP(A20,'HOL（2027年まで）'!$A:$C,3,0),"")</f>
        <v/>
      </c>
      <c r="F20"/>
      <c r="G20"/>
    </row>
    <row r="21" spans="1:7" x14ac:dyDescent="0.4">
      <c r="A21" s="1">
        <v>45402</v>
      </c>
      <c r="B21" s="2">
        <f t="shared" si="0"/>
        <v>4</v>
      </c>
      <c r="C21" s="2">
        <f t="shared" si="3"/>
        <v>20</v>
      </c>
      <c r="D21" s="2" t="str">
        <f t="shared" si="4"/>
        <v>土</v>
      </c>
      <c r="E21" t="str">
        <f>IFERROR(VLOOKUP(A21,'HOL（2027年まで）'!$A:$C,3,0),"")</f>
        <v/>
      </c>
      <c r="F21"/>
      <c r="G21"/>
    </row>
    <row r="22" spans="1:7" x14ac:dyDescent="0.4">
      <c r="A22" s="1">
        <v>45403</v>
      </c>
      <c r="B22" s="2">
        <f t="shared" si="0"/>
        <v>4</v>
      </c>
      <c r="C22" s="2">
        <f t="shared" si="3"/>
        <v>21</v>
      </c>
      <c r="D22" s="2" t="str">
        <f t="shared" si="4"/>
        <v>日</v>
      </c>
      <c r="E22" t="str">
        <f>IFERROR(VLOOKUP(A22,'HOL（2027年まで）'!$A:$C,3,0),"")</f>
        <v/>
      </c>
      <c r="F22"/>
      <c r="G22"/>
    </row>
    <row r="23" spans="1:7" x14ac:dyDescent="0.4">
      <c r="A23" s="1">
        <v>45404</v>
      </c>
      <c r="B23" s="2">
        <f t="shared" si="0"/>
        <v>4</v>
      </c>
      <c r="C23" s="2">
        <f t="shared" si="3"/>
        <v>22</v>
      </c>
      <c r="D23" s="2" t="str">
        <f t="shared" si="4"/>
        <v>月</v>
      </c>
      <c r="E23" t="str">
        <f>IFERROR(VLOOKUP(A23,'HOL（2027年まで）'!$A:$C,3,0),"")</f>
        <v/>
      </c>
      <c r="F23"/>
      <c r="G23"/>
    </row>
    <row r="24" spans="1:7" x14ac:dyDescent="0.4">
      <c r="A24" s="1">
        <v>45405</v>
      </c>
      <c r="B24" s="2">
        <f t="shared" si="0"/>
        <v>4</v>
      </c>
      <c r="C24" s="2">
        <f t="shared" si="3"/>
        <v>23</v>
      </c>
      <c r="D24" s="2" t="str">
        <f t="shared" si="4"/>
        <v>火</v>
      </c>
      <c r="E24" t="str">
        <f>IFERROR(VLOOKUP(A24,'HOL（2027年まで）'!$A:$C,3,0),"")</f>
        <v/>
      </c>
      <c r="F24"/>
      <c r="G24"/>
    </row>
    <row r="25" spans="1:7" x14ac:dyDescent="0.4">
      <c r="A25" s="1">
        <v>45406</v>
      </c>
      <c r="B25" s="2">
        <f t="shared" si="0"/>
        <v>4</v>
      </c>
      <c r="C25" s="2">
        <f t="shared" si="3"/>
        <v>24</v>
      </c>
      <c r="D25" s="2" t="str">
        <f t="shared" si="4"/>
        <v>水</v>
      </c>
      <c r="E25" t="str">
        <f>IFERROR(VLOOKUP(A25,'HOL（2027年まで）'!$A:$C,3,0),"")</f>
        <v/>
      </c>
      <c r="F25"/>
      <c r="G25"/>
    </row>
    <row r="26" spans="1:7" x14ac:dyDescent="0.4">
      <c r="A26" s="1">
        <v>45407</v>
      </c>
      <c r="B26" s="2">
        <f t="shared" si="0"/>
        <v>4</v>
      </c>
      <c r="C26" s="2">
        <f t="shared" si="3"/>
        <v>25</v>
      </c>
      <c r="D26" s="2" t="str">
        <f t="shared" si="4"/>
        <v>木</v>
      </c>
      <c r="E26" t="str">
        <f>IFERROR(VLOOKUP(A26,'HOL（2027年まで）'!$A:$C,3,0),"")</f>
        <v/>
      </c>
      <c r="F26"/>
      <c r="G26"/>
    </row>
    <row r="27" spans="1:7" x14ac:dyDescent="0.4">
      <c r="A27" s="1">
        <v>45408</v>
      </c>
      <c r="B27" s="2">
        <f t="shared" si="0"/>
        <v>4</v>
      </c>
      <c r="C27" s="2">
        <f t="shared" si="3"/>
        <v>26</v>
      </c>
      <c r="D27" s="2" t="str">
        <f t="shared" si="4"/>
        <v>金</v>
      </c>
      <c r="E27" t="str">
        <f>IFERROR(VLOOKUP(A27,'HOL（2027年まで）'!$A:$C,3,0),"")</f>
        <v/>
      </c>
      <c r="F27"/>
      <c r="G27"/>
    </row>
    <row r="28" spans="1:7" x14ac:dyDescent="0.4">
      <c r="A28" s="1">
        <v>45409</v>
      </c>
      <c r="B28" s="2">
        <f t="shared" si="0"/>
        <v>4</v>
      </c>
      <c r="C28" s="2">
        <f t="shared" si="3"/>
        <v>27</v>
      </c>
      <c r="D28" s="2" t="str">
        <f t="shared" si="4"/>
        <v>土</v>
      </c>
      <c r="E28" t="str">
        <f>IFERROR(VLOOKUP(A28,'HOL（2027年まで）'!$A:$C,3,0),"")</f>
        <v/>
      </c>
      <c r="F28"/>
      <c r="G28"/>
    </row>
    <row r="29" spans="1:7" x14ac:dyDescent="0.4">
      <c r="A29" s="1">
        <v>45410</v>
      </c>
      <c r="B29" s="2">
        <f t="shared" si="0"/>
        <v>4</v>
      </c>
      <c r="C29" s="2">
        <f t="shared" si="3"/>
        <v>28</v>
      </c>
      <c r="D29" s="2" t="str">
        <f t="shared" si="4"/>
        <v>日</v>
      </c>
      <c r="E29" t="str">
        <f>IFERROR(VLOOKUP(A29,'HOL（2027年まで）'!$A:$C,3,0),"")</f>
        <v/>
      </c>
      <c r="F29"/>
      <c r="G29"/>
    </row>
    <row r="30" spans="1:7" x14ac:dyDescent="0.4">
      <c r="A30" s="1">
        <v>45411</v>
      </c>
      <c r="B30" s="2">
        <f t="shared" si="0"/>
        <v>4</v>
      </c>
      <c r="C30" s="2">
        <f t="shared" si="3"/>
        <v>29</v>
      </c>
      <c r="D30" s="2" t="str">
        <f t="shared" si="4"/>
        <v>月</v>
      </c>
      <c r="E30" t="str">
        <f>IFERROR(VLOOKUP(A30,'HOL（2027年まで）'!$A:$C,3,0),"")</f>
        <v>昭和の日</v>
      </c>
      <c r="F30"/>
      <c r="G30"/>
    </row>
    <row r="31" spans="1:7" x14ac:dyDescent="0.4">
      <c r="A31" s="1">
        <v>45412</v>
      </c>
      <c r="B31" s="2">
        <f t="shared" si="0"/>
        <v>4</v>
      </c>
      <c r="C31" s="2">
        <f t="shared" si="3"/>
        <v>30</v>
      </c>
      <c r="D31" s="2" t="str">
        <f t="shared" si="4"/>
        <v>火</v>
      </c>
      <c r="E31" t="str">
        <f>IFERROR(VLOOKUP(A31,'HOL（2027年まで）'!$A:$C,3,0),"")</f>
        <v/>
      </c>
      <c r="F31"/>
      <c r="G31"/>
    </row>
    <row r="32" spans="1:7" x14ac:dyDescent="0.4">
      <c r="A32" s="1">
        <v>45413</v>
      </c>
      <c r="B32" s="2">
        <f t="shared" si="0"/>
        <v>5</v>
      </c>
      <c r="C32" s="2">
        <f t="shared" si="3"/>
        <v>1</v>
      </c>
      <c r="D32" s="2" t="str">
        <f t="shared" si="4"/>
        <v>水</v>
      </c>
      <c r="E32" t="str">
        <f>IFERROR(VLOOKUP(A32,'HOL（2027年まで）'!$A:$C,3,0),"")</f>
        <v/>
      </c>
      <c r="F32"/>
      <c r="G32"/>
    </row>
    <row r="33" spans="1:7" x14ac:dyDescent="0.4">
      <c r="A33" s="1">
        <v>45414</v>
      </c>
      <c r="B33" s="2">
        <f t="shared" si="0"/>
        <v>5</v>
      </c>
      <c r="C33" s="2">
        <f t="shared" si="3"/>
        <v>2</v>
      </c>
      <c r="D33" s="2" t="str">
        <f t="shared" si="4"/>
        <v>木</v>
      </c>
      <c r="E33" t="str">
        <f>IFERROR(VLOOKUP(A33,'HOL（2027年まで）'!$A:$C,3,0),"")</f>
        <v/>
      </c>
      <c r="F33"/>
      <c r="G33"/>
    </row>
    <row r="34" spans="1:7" x14ac:dyDescent="0.4">
      <c r="A34" s="1">
        <v>45415</v>
      </c>
      <c r="B34" s="2">
        <f t="shared" si="0"/>
        <v>5</v>
      </c>
      <c r="C34" s="2">
        <f t="shared" si="3"/>
        <v>3</v>
      </c>
      <c r="D34" s="2" t="str">
        <f t="shared" si="4"/>
        <v>金</v>
      </c>
      <c r="E34" t="str">
        <f>IFERROR(VLOOKUP(A34,'HOL（2027年まで）'!$A:$C,3,0),"")</f>
        <v>憲法記念日</v>
      </c>
      <c r="F34"/>
      <c r="G34"/>
    </row>
    <row r="35" spans="1:7" x14ac:dyDescent="0.4">
      <c r="A35" s="1">
        <v>45416</v>
      </c>
      <c r="B35" s="2">
        <f t="shared" si="0"/>
        <v>5</v>
      </c>
      <c r="C35" s="2">
        <f t="shared" si="3"/>
        <v>4</v>
      </c>
      <c r="D35" s="2" t="str">
        <f t="shared" si="4"/>
        <v>土</v>
      </c>
      <c r="E35" t="str">
        <f>IFERROR(VLOOKUP(A35,'HOL（2027年まで）'!$A:$C,3,0),"")</f>
        <v>みどりの日</v>
      </c>
      <c r="F35"/>
      <c r="G35"/>
    </row>
    <row r="36" spans="1:7" x14ac:dyDescent="0.4">
      <c r="A36" s="1">
        <v>45417</v>
      </c>
      <c r="B36" s="2">
        <f t="shared" si="0"/>
        <v>5</v>
      </c>
      <c r="C36" s="2">
        <f t="shared" si="3"/>
        <v>5</v>
      </c>
      <c r="D36" s="2" t="str">
        <f t="shared" si="4"/>
        <v>日</v>
      </c>
      <c r="E36" t="str">
        <f>IFERROR(VLOOKUP(A36,'HOL（2027年まで）'!$A:$C,3,0),"")</f>
        <v>こどもの日</v>
      </c>
      <c r="F36"/>
      <c r="G36"/>
    </row>
    <row r="37" spans="1:7" x14ac:dyDescent="0.4">
      <c r="A37" s="1">
        <v>45418</v>
      </c>
      <c r="B37" s="2">
        <f t="shared" si="0"/>
        <v>5</v>
      </c>
      <c r="C37" s="2">
        <f t="shared" si="3"/>
        <v>6</v>
      </c>
      <c r="D37" s="2" t="str">
        <f t="shared" si="4"/>
        <v>月</v>
      </c>
      <c r="E37" t="str">
        <f>IFERROR(VLOOKUP(A37,'HOL（2027年まで）'!$A:$C,3,0),"")</f>
        <v>振替休日</v>
      </c>
      <c r="F37"/>
      <c r="G37"/>
    </row>
    <row r="38" spans="1:7" x14ac:dyDescent="0.4">
      <c r="A38" s="1">
        <v>45419</v>
      </c>
      <c r="B38" s="2">
        <f t="shared" si="0"/>
        <v>5</v>
      </c>
      <c r="C38" s="2">
        <f t="shared" si="3"/>
        <v>7</v>
      </c>
      <c r="D38" s="2" t="str">
        <f t="shared" si="4"/>
        <v>火</v>
      </c>
      <c r="E38" t="str">
        <f>IFERROR(VLOOKUP(A38,'HOL（2027年まで）'!$A:$C,3,0),"")</f>
        <v/>
      </c>
      <c r="F38"/>
      <c r="G38"/>
    </row>
    <row r="39" spans="1:7" x14ac:dyDescent="0.4">
      <c r="A39" s="1">
        <v>45420</v>
      </c>
      <c r="B39" s="2">
        <f t="shared" si="0"/>
        <v>5</v>
      </c>
      <c r="C39" s="2">
        <f t="shared" si="3"/>
        <v>8</v>
      </c>
      <c r="D39" s="2" t="str">
        <f t="shared" si="4"/>
        <v>水</v>
      </c>
      <c r="E39" t="str">
        <f>IFERROR(VLOOKUP(A39,'HOL（2027年まで）'!$A:$C,3,0),"")</f>
        <v/>
      </c>
      <c r="F39"/>
      <c r="G39"/>
    </row>
    <row r="40" spans="1:7" x14ac:dyDescent="0.4">
      <c r="A40" s="1">
        <v>45421</v>
      </c>
      <c r="B40" s="2">
        <f t="shared" si="0"/>
        <v>5</v>
      </c>
      <c r="C40" s="2">
        <f t="shared" si="3"/>
        <v>9</v>
      </c>
      <c r="D40" s="2" t="str">
        <f t="shared" si="4"/>
        <v>木</v>
      </c>
      <c r="E40" t="str">
        <f>IFERROR(VLOOKUP(A40,'HOL（2027年まで）'!$A:$C,3,0),"")</f>
        <v/>
      </c>
      <c r="F40"/>
      <c r="G40"/>
    </row>
    <row r="41" spans="1:7" x14ac:dyDescent="0.4">
      <c r="A41" s="1">
        <v>45422</v>
      </c>
      <c r="B41" s="2">
        <f t="shared" si="0"/>
        <v>5</v>
      </c>
      <c r="C41" s="2">
        <f t="shared" si="3"/>
        <v>10</v>
      </c>
      <c r="D41" s="2" t="str">
        <f t="shared" si="4"/>
        <v>金</v>
      </c>
      <c r="E41" t="str">
        <f>IFERROR(VLOOKUP(A41,'HOL（2027年まで）'!$A:$C,3,0),"")</f>
        <v/>
      </c>
      <c r="F41"/>
      <c r="G41"/>
    </row>
    <row r="42" spans="1:7" x14ac:dyDescent="0.4">
      <c r="A42" s="1">
        <v>45423</v>
      </c>
      <c r="B42" s="2">
        <f t="shared" si="0"/>
        <v>5</v>
      </c>
      <c r="C42" s="2">
        <f t="shared" si="3"/>
        <v>11</v>
      </c>
      <c r="D42" s="2" t="str">
        <f t="shared" si="4"/>
        <v>土</v>
      </c>
      <c r="E42" t="str">
        <f>IFERROR(VLOOKUP(A42,'HOL（2027年まで）'!$A:$C,3,0),"")</f>
        <v/>
      </c>
      <c r="F42"/>
      <c r="G42"/>
    </row>
    <row r="43" spans="1:7" x14ac:dyDescent="0.4">
      <c r="A43" s="1">
        <v>45424</v>
      </c>
      <c r="B43" s="2">
        <f t="shared" si="0"/>
        <v>5</v>
      </c>
      <c r="C43" s="2">
        <f t="shared" si="3"/>
        <v>12</v>
      </c>
      <c r="D43" s="2" t="str">
        <f t="shared" si="4"/>
        <v>日</v>
      </c>
      <c r="E43" t="str">
        <f>IFERROR(VLOOKUP(A43,'HOL（2027年まで）'!$A:$C,3,0),"")</f>
        <v/>
      </c>
      <c r="F43"/>
      <c r="G43"/>
    </row>
    <row r="44" spans="1:7" x14ac:dyDescent="0.4">
      <c r="A44" s="1">
        <v>45425</v>
      </c>
      <c r="B44" s="2">
        <f t="shared" si="0"/>
        <v>5</v>
      </c>
      <c r="C44" s="2">
        <f t="shared" si="3"/>
        <v>13</v>
      </c>
      <c r="D44" s="2" t="str">
        <f t="shared" si="4"/>
        <v>月</v>
      </c>
      <c r="E44" t="str">
        <f>IFERROR(VLOOKUP(A44,'HOL（2027年まで）'!$A:$C,3,0),"")</f>
        <v/>
      </c>
      <c r="F44"/>
      <c r="G44"/>
    </row>
    <row r="45" spans="1:7" x14ac:dyDescent="0.4">
      <c r="A45" s="1">
        <v>45426</v>
      </c>
      <c r="B45" s="2">
        <f t="shared" si="0"/>
        <v>5</v>
      </c>
      <c r="C45" s="2">
        <f t="shared" si="3"/>
        <v>14</v>
      </c>
      <c r="D45" s="2" t="str">
        <f t="shared" si="4"/>
        <v>火</v>
      </c>
      <c r="E45" t="str">
        <f>IFERROR(VLOOKUP(A45,'HOL（2027年まで）'!$A:$C,3,0),"")</f>
        <v/>
      </c>
      <c r="F45"/>
      <c r="G45"/>
    </row>
    <row r="46" spans="1:7" x14ac:dyDescent="0.4">
      <c r="A46" s="1">
        <v>45427</v>
      </c>
      <c r="B46" s="2">
        <f t="shared" si="0"/>
        <v>5</v>
      </c>
      <c r="C46" s="2">
        <f t="shared" si="3"/>
        <v>15</v>
      </c>
      <c r="D46" s="2" t="str">
        <f t="shared" si="4"/>
        <v>水</v>
      </c>
      <c r="E46" t="str">
        <f>IFERROR(VLOOKUP(A46,'HOL（2027年まで）'!$A:$C,3,0),"")</f>
        <v/>
      </c>
      <c r="F46"/>
      <c r="G46"/>
    </row>
    <row r="47" spans="1:7" x14ac:dyDescent="0.4">
      <c r="A47" s="1">
        <v>45428</v>
      </c>
      <c r="B47" s="2">
        <f t="shared" si="0"/>
        <v>5</v>
      </c>
      <c r="C47" s="2">
        <f t="shared" si="3"/>
        <v>16</v>
      </c>
      <c r="D47" s="2" t="str">
        <f t="shared" si="4"/>
        <v>木</v>
      </c>
      <c r="E47" t="str">
        <f>IFERROR(VLOOKUP(A47,'HOL（2027年まで）'!$A:$C,3,0),"")</f>
        <v/>
      </c>
      <c r="F47"/>
      <c r="G47"/>
    </row>
    <row r="48" spans="1:7" x14ac:dyDescent="0.4">
      <c r="A48" s="1">
        <v>45429</v>
      </c>
      <c r="B48" s="2">
        <f t="shared" si="0"/>
        <v>5</v>
      </c>
      <c r="C48" s="2">
        <f t="shared" si="3"/>
        <v>17</v>
      </c>
      <c r="D48" s="2" t="str">
        <f t="shared" si="4"/>
        <v>金</v>
      </c>
      <c r="E48" t="str">
        <f>IFERROR(VLOOKUP(A48,'HOL（2027年まで）'!$A:$C,3,0),"")</f>
        <v/>
      </c>
      <c r="F48"/>
      <c r="G48"/>
    </row>
    <row r="49" spans="1:7" x14ac:dyDescent="0.4">
      <c r="A49" s="1">
        <v>45430</v>
      </c>
      <c r="B49" s="2">
        <f t="shared" si="0"/>
        <v>5</v>
      </c>
      <c r="C49" s="2">
        <f t="shared" si="3"/>
        <v>18</v>
      </c>
      <c r="D49" s="2" t="str">
        <f t="shared" si="4"/>
        <v>土</v>
      </c>
      <c r="E49" t="str">
        <f>IFERROR(VLOOKUP(A49,'HOL（2027年まで）'!$A:$C,3,0),"")</f>
        <v/>
      </c>
      <c r="F49"/>
      <c r="G49"/>
    </row>
    <row r="50" spans="1:7" x14ac:dyDescent="0.4">
      <c r="A50" s="1">
        <v>45431</v>
      </c>
      <c r="B50" s="2">
        <f t="shared" si="0"/>
        <v>5</v>
      </c>
      <c r="C50" s="2">
        <f t="shared" si="3"/>
        <v>19</v>
      </c>
      <c r="D50" s="2" t="str">
        <f t="shared" si="4"/>
        <v>日</v>
      </c>
      <c r="E50" t="str">
        <f>IFERROR(VLOOKUP(A50,'HOL（2027年まで）'!$A:$C,3,0),"")</f>
        <v/>
      </c>
      <c r="F50"/>
      <c r="G50"/>
    </row>
    <row r="51" spans="1:7" x14ac:dyDescent="0.4">
      <c r="A51" s="1">
        <v>45432</v>
      </c>
      <c r="B51" s="2">
        <f t="shared" si="0"/>
        <v>5</v>
      </c>
      <c r="C51" s="2">
        <f t="shared" si="3"/>
        <v>20</v>
      </c>
      <c r="D51" s="2" t="str">
        <f t="shared" si="4"/>
        <v>月</v>
      </c>
      <c r="E51" t="str">
        <f>IFERROR(VLOOKUP(A51,'HOL（2027年まで）'!$A:$C,3,0),"")</f>
        <v/>
      </c>
      <c r="F51"/>
      <c r="G51"/>
    </row>
    <row r="52" spans="1:7" x14ac:dyDescent="0.4">
      <c r="A52" s="1">
        <v>45433</v>
      </c>
      <c r="B52" s="2">
        <f t="shared" si="0"/>
        <v>5</v>
      </c>
      <c r="C52" s="2">
        <f t="shared" si="3"/>
        <v>21</v>
      </c>
      <c r="D52" s="2" t="str">
        <f t="shared" si="4"/>
        <v>火</v>
      </c>
      <c r="E52" t="str">
        <f>IFERROR(VLOOKUP(A52,'HOL（2027年まで）'!$A:$C,3,0),"")</f>
        <v/>
      </c>
      <c r="F52"/>
      <c r="G52"/>
    </row>
    <row r="53" spans="1:7" x14ac:dyDescent="0.4">
      <c r="A53" s="1">
        <v>45434</v>
      </c>
      <c r="B53" s="2">
        <f t="shared" si="0"/>
        <v>5</v>
      </c>
      <c r="C53" s="2">
        <f t="shared" si="3"/>
        <v>22</v>
      </c>
      <c r="D53" s="2" t="str">
        <f t="shared" si="4"/>
        <v>水</v>
      </c>
      <c r="E53" t="str">
        <f>IFERROR(VLOOKUP(A53,'HOL（2027年まで）'!$A:$C,3,0),"")</f>
        <v/>
      </c>
      <c r="F53"/>
      <c r="G53"/>
    </row>
    <row r="54" spans="1:7" x14ac:dyDescent="0.4">
      <c r="A54" s="1">
        <v>45435</v>
      </c>
      <c r="B54" s="2">
        <f t="shared" si="0"/>
        <v>5</v>
      </c>
      <c r="C54" s="2">
        <f t="shared" si="3"/>
        <v>23</v>
      </c>
      <c r="D54" s="2" t="str">
        <f t="shared" si="4"/>
        <v>木</v>
      </c>
      <c r="E54" t="str">
        <f>IFERROR(VLOOKUP(A54,'HOL（2027年まで）'!$A:$C,3,0),"")</f>
        <v/>
      </c>
      <c r="F54"/>
      <c r="G54"/>
    </row>
    <row r="55" spans="1:7" x14ac:dyDescent="0.4">
      <c r="A55" s="1">
        <v>45436</v>
      </c>
      <c r="B55" s="2">
        <f t="shared" si="0"/>
        <v>5</v>
      </c>
      <c r="C55" s="2">
        <f t="shared" si="3"/>
        <v>24</v>
      </c>
      <c r="D55" s="2" t="str">
        <f t="shared" si="4"/>
        <v>金</v>
      </c>
      <c r="E55" t="str">
        <f>IFERROR(VLOOKUP(A55,'HOL（2027年まで）'!$A:$C,3,0),"")</f>
        <v/>
      </c>
      <c r="F55"/>
      <c r="G55"/>
    </row>
    <row r="56" spans="1:7" x14ac:dyDescent="0.4">
      <c r="A56" s="1">
        <v>45437</v>
      </c>
      <c r="B56" s="2">
        <f t="shared" si="0"/>
        <v>5</v>
      </c>
      <c r="C56" s="2">
        <f t="shared" si="3"/>
        <v>25</v>
      </c>
      <c r="D56" s="2" t="str">
        <f t="shared" si="4"/>
        <v>土</v>
      </c>
      <c r="E56" t="str">
        <f>IFERROR(VLOOKUP(A56,'HOL（2027年まで）'!$A:$C,3,0),"")</f>
        <v/>
      </c>
      <c r="F56"/>
      <c r="G56"/>
    </row>
    <row r="57" spans="1:7" x14ac:dyDescent="0.4">
      <c r="A57" s="1">
        <v>45438</v>
      </c>
      <c r="B57" s="2">
        <f t="shared" si="0"/>
        <v>5</v>
      </c>
      <c r="C57" s="2">
        <f t="shared" si="3"/>
        <v>26</v>
      </c>
      <c r="D57" s="2" t="str">
        <f t="shared" si="4"/>
        <v>日</v>
      </c>
      <c r="E57" t="str">
        <f>IFERROR(VLOOKUP(A57,'HOL（2027年まで）'!$A:$C,3,0),"")</f>
        <v/>
      </c>
      <c r="F57"/>
      <c r="G57"/>
    </row>
    <row r="58" spans="1:7" x14ac:dyDescent="0.4">
      <c r="A58" s="1">
        <v>45439</v>
      </c>
      <c r="B58" s="2">
        <f t="shared" si="0"/>
        <v>5</v>
      </c>
      <c r="C58" s="2">
        <f t="shared" si="3"/>
        <v>27</v>
      </c>
      <c r="D58" s="2" t="str">
        <f t="shared" si="4"/>
        <v>月</v>
      </c>
      <c r="E58" t="str">
        <f>IFERROR(VLOOKUP(A58,'HOL（2027年まで）'!$A:$C,3,0),"")</f>
        <v/>
      </c>
      <c r="F58"/>
      <c r="G58"/>
    </row>
    <row r="59" spans="1:7" x14ac:dyDescent="0.4">
      <c r="A59" s="1">
        <v>45440</v>
      </c>
      <c r="B59" s="2">
        <f t="shared" si="0"/>
        <v>5</v>
      </c>
      <c r="C59" s="2">
        <f t="shared" si="3"/>
        <v>28</v>
      </c>
      <c r="D59" s="2" t="str">
        <f t="shared" si="4"/>
        <v>火</v>
      </c>
      <c r="E59" t="str">
        <f>IFERROR(VLOOKUP(A59,'HOL（2027年まで）'!$A:$C,3,0),"")</f>
        <v/>
      </c>
      <c r="F59"/>
      <c r="G59"/>
    </row>
    <row r="60" spans="1:7" x14ac:dyDescent="0.4">
      <c r="A60" s="1">
        <v>45441</v>
      </c>
      <c r="B60" s="2">
        <f t="shared" si="0"/>
        <v>5</v>
      </c>
      <c r="C60" s="2">
        <f t="shared" si="3"/>
        <v>29</v>
      </c>
      <c r="D60" s="2" t="str">
        <f t="shared" si="4"/>
        <v>水</v>
      </c>
      <c r="E60" t="str">
        <f>IFERROR(VLOOKUP(A60,'HOL（2027年まで）'!$A:$C,3,0),"")</f>
        <v/>
      </c>
      <c r="F60"/>
      <c r="G60"/>
    </row>
    <row r="61" spans="1:7" x14ac:dyDescent="0.4">
      <c r="A61" s="1">
        <v>45442</v>
      </c>
      <c r="B61" s="2">
        <f t="shared" si="0"/>
        <v>5</v>
      </c>
      <c r="C61" s="2">
        <f t="shared" si="3"/>
        <v>30</v>
      </c>
      <c r="D61" s="2" t="str">
        <f t="shared" si="4"/>
        <v>木</v>
      </c>
      <c r="E61" t="str">
        <f>IFERROR(VLOOKUP(A61,'HOL（2027年まで）'!$A:$C,3,0),"")</f>
        <v/>
      </c>
      <c r="F61"/>
      <c r="G61"/>
    </row>
    <row r="62" spans="1:7" x14ac:dyDescent="0.4">
      <c r="A62" s="1">
        <v>45443</v>
      </c>
      <c r="B62" s="2">
        <f t="shared" si="0"/>
        <v>5</v>
      </c>
      <c r="C62" s="2">
        <f t="shared" si="3"/>
        <v>31</v>
      </c>
      <c r="D62" s="2" t="str">
        <f t="shared" si="4"/>
        <v>金</v>
      </c>
      <c r="E62" t="str">
        <f>IFERROR(VLOOKUP(A62,'HOL（2027年まで）'!$A:$C,3,0),"")</f>
        <v/>
      </c>
      <c r="F62"/>
      <c r="G62"/>
    </row>
    <row r="63" spans="1:7" x14ac:dyDescent="0.4">
      <c r="A63" s="1">
        <v>45444</v>
      </c>
      <c r="B63" s="2">
        <f t="shared" si="0"/>
        <v>6</v>
      </c>
      <c r="C63" s="2">
        <f t="shared" si="3"/>
        <v>1</v>
      </c>
      <c r="D63" s="2" t="str">
        <f t="shared" si="4"/>
        <v>土</v>
      </c>
      <c r="E63" t="str">
        <f>IFERROR(VLOOKUP(A63,'HOL（2027年まで）'!$A:$C,3,0),"")</f>
        <v/>
      </c>
      <c r="F63"/>
      <c r="G63"/>
    </row>
    <row r="64" spans="1:7" x14ac:dyDescent="0.4">
      <c r="A64" s="1">
        <v>45445</v>
      </c>
      <c r="B64" s="2">
        <f t="shared" si="0"/>
        <v>6</v>
      </c>
      <c r="C64" s="2">
        <f t="shared" si="3"/>
        <v>2</v>
      </c>
      <c r="D64" s="2" t="str">
        <f t="shared" si="4"/>
        <v>日</v>
      </c>
      <c r="E64" t="str">
        <f>IFERROR(VLOOKUP(A64,'HOL（2027年まで）'!$A:$C,3,0),"")</f>
        <v/>
      </c>
      <c r="F64"/>
      <c r="G64"/>
    </row>
    <row r="65" spans="1:7" x14ac:dyDescent="0.4">
      <c r="A65" s="1">
        <v>45446</v>
      </c>
      <c r="B65" s="2">
        <f t="shared" si="0"/>
        <v>6</v>
      </c>
      <c r="C65" s="2">
        <f t="shared" si="3"/>
        <v>3</v>
      </c>
      <c r="D65" s="2" t="str">
        <f t="shared" si="4"/>
        <v>月</v>
      </c>
      <c r="E65" t="str">
        <f>IFERROR(VLOOKUP(A65,'HOL（2027年まで）'!$A:$C,3,0),"")</f>
        <v/>
      </c>
      <c r="F65"/>
      <c r="G65"/>
    </row>
    <row r="66" spans="1:7" x14ac:dyDescent="0.4">
      <c r="A66" s="1">
        <v>45447</v>
      </c>
      <c r="B66" s="2">
        <f t="shared" si="0"/>
        <v>6</v>
      </c>
      <c r="C66" s="2">
        <f t="shared" si="3"/>
        <v>4</v>
      </c>
      <c r="D66" s="2" t="str">
        <f t="shared" si="4"/>
        <v>火</v>
      </c>
      <c r="E66" t="str">
        <f>IFERROR(VLOOKUP(A66,'HOL（2027年まで）'!$A:$C,3,0),"")</f>
        <v/>
      </c>
      <c r="F66"/>
      <c r="G66"/>
    </row>
    <row r="67" spans="1:7" x14ac:dyDescent="0.4">
      <c r="A67" s="1">
        <v>45448</v>
      </c>
      <c r="B67" s="2">
        <f t="shared" ref="B67:B130" si="5">MONTH(A67)</f>
        <v>6</v>
      </c>
      <c r="C67" s="2">
        <f t="shared" si="3"/>
        <v>5</v>
      </c>
      <c r="D67" s="2" t="str">
        <f t="shared" si="4"/>
        <v>水</v>
      </c>
      <c r="E67" t="str">
        <f>IFERROR(VLOOKUP(A67,'HOL（2027年まで）'!$A:$C,3,0),"")</f>
        <v/>
      </c>
      <c r="F67"/>
      <c r="G67"/>
    </row>
    <row r="68" spans="1:7" x14ac:dyDescent="0.4">
      <c r="A68" s="1">
        <v>45449</v>
      </c>
      <c r="B68" s="2">
        <f t="shared" si="5"/>
        <v>6</v>
      </c>
      <c r="C68" s="2">
        <f t="shared" si="3"/>
        <v>6</v>
      </c>
      <c r="D68" s="2" t="str">
        <f t="shared" si="4"/>
        <v>木</v>
      </c>
      <c r="E68" t="str">
        <f>IFERROR(VLOOKUP(A68,'HOL（2027年まで）'!$A:$C,3,0),"")</f>
        <v/>
      </c>
      <c r="F68"/>
      <c r="G68"/>
    </row>
    <row r="69" spans="1:7" x14ac:dyDescent="0.4">
      <c r="A69" s="1">
        <v>45450</v>
      </c>
      <c r="B69" s="2">
        <f t="shared" si="5"/>
        <v>6</v>
      </c>
      <c r="C69" s="2">
        <f t="shared" si="3"/>
        <v>7</v>
      </c>
      <c r="D69" s="2" t="str">
        <f t="shared" si="4"/>
        <v>金</v>
      </c>
      <c r="E69" t="str">
        <f>IFERROR(VLOOKUP(A69,'HOL（2027年まで）'!$A:$C,3,0),"")</f>
        <v/>
      </c>
      <c r="F69"/>
      <c r="G69"/>
    </row>
    <row r="70" spans="1:7" x14ac:dyDescent="0.4">
      <c r="A70" s="1">
        <v>45451</v>
      </c>
      <c r="B70" s="2">
        <f t="shared" si="5"/>
        <v>6</v>
      </c>
      <c r="C70" s="2">
        <f t="shared" ref="C70:C133" si="6">DAY(A70)</f>
        <v>8</v>
      </c>
      <c r="D70" s="2" t="str">
        <f t="shared" ref="D70:D133" si="7">TEXT(A70,"aaa")</f>
        <v>土</v>
      </c>
      <c r="E70" t="str">
        <f>IFERROR(VLOOKUP(A70,'HOL（2027年まで）'!$A:$C,3,0),"")</f>
        <v/>
      </c>
      <c r="F70"/>
      <c r="G70"/>
    </row>
    <row r="71" spans="1:7" x14ac:dyDescent="0.4">
      <c r="A71" s="1">
        <v>45452</v>
      </c>
      <c r="B71" s="2">
        <f t="shared" si="5"/>
        <v>6</v>
      </c>
      <c r="C71" s="2">
        <f t="shared" si="6"/>
        <v>9</v>
      </c>
      <c r="D71" s="2" t="str">
        <f t="shared" si="7"/>
        <v>日</v>
      </c>
      <c r="E71" t="str">
        <f>IFERROR(VLOOKUP(A71,'HOL（2027年まで）'!$A:$C,3,0),"")</f>
        <v/>
      </c>
      <c r="F71"/>
      <c r="G71"/>
    </row>
    <row r="72" spans="1:7" x14ac:dyDescent="0.4">
      <c r="A72" s="1">
        <v>45453</v>
      </c>
      <c r="B72" s="2">
        <f t="shared" si="5"/>
        <v>6</v>
      </c>
      <c r="C72" s="2">
        <f t="shared" si="6"/>
        <v>10</v>
      </c>
      <c r="D72" s="2" t="str">
        <f t="shared" si="7"/>
        <v>月</v>
      </c>
      <c r="E72" t="str">
        <f>IFERROR(VLOOKUP(A72,'HOL（2027年まで）'!$A:$C,3,0),"")</f>
        <v/>
      </c>
      <c r="F72"/>
      <c r="G72"/>
    </row>
    <row r="73" spans="1:7" x14ac:dyDescent="0.4">
      <c r="A73" s="1">
        <v>45454</v>
      </c>
      <c r="B73" s="2">
        <f t="shared" si="5"/>
        <v>6</v>
      </c>
      <c r="C73" s="2">
        <f t="shared" si="6"/>
        <v>11</v>
      </c>
      <c r="D73" s="2" t="str">
        <f t="shared" si="7"/>
        <v>火</v>
      </c>
      <c r="E73" t="str">
        <f>IFERROR(VLOOKUP(A73,'HOL（2027年まで）'!$A:$C,3,0),"")</f>
        <v/>
      </c>
      <c r="F73"/>
      <c r="G73"/>
    </row>
    <row r="74" spans="1:7" x14ac:dyDescent="0.4">
      <c r="A74" s="1">
        <v>45455</v>
      </c>
      <c r="B74" s="2">
        <f t="shared" si="5"/>
        <v>6</v>
      </c>
      <c r="C74" s="2">
        <f t="shared" si="6"/>
        <v>12</v>
      </c>
      <c r="D74" s="2" t="str">
        <f t="shared" si="7"/>
        <v>水</v>
      </c>
      <c r="E74" t="str">
        <f>IFERROR(VLOOKUP(A74,'HOL（2027年まで）'!$A:$C,3,0),"")</f>
        <v/>
      </c>
      <c r="F74"/>
      <c r="G74"/>
    </row>
    <row r="75" spans="1:7" x14ac:dyDescent="0.4">
      <c r="A75" s="1">
        <v>45456</v>
      </c>
      <c r="B75" s="2">
        <f t="shared" si="5"/>
        <v>6</v>
      </c>
      <c r="C75" s="2">
        <f t="shared" si="6"/>
        <v>13</v>
      </c>
      <c r="D75" s="2" t="str">
        <f t="shared" si="7"/>
        <v>木</v>
      </c>
      <c r="E75" t="str">
        <f>IFERROR(VLOOKUP(A75,'HOL（2027年まで）'!$A:$C,3,0),"")</f>
        <v/>
      </c>
      <c r="F75"/>
      <c r="G75"/>
    </row>
    <row r="76" spans="1:7" x14ac:dyDescent="0.4">
      <c r="A76" s="1">
        <v>45457</v>
      </c>
      <c r="B76" s="2">
        <f t="shared" si="5"/>
        <v>6</v>
      </c>
      <c r="C76" s="2">
        <f t="shared" si="6"/>
        <v>14</v>
      </c>
      <c r="D76" s="2" t="str">
        <f t="shared" si="7"/>
        <v>金</v>
      </c>
      <c r="E76" t="str">
        <f>IFERROR(VLOOKUP(A76,'HOL（2027年まで）'!$A:$C,3,0),"")</f>
        <v/>
      </c>
      <c r="F76"/>
      <c r="G76"/>
    </row>
    <row r="77" spans="1:7" x14ac:dyDescent="0.4">
      <c r="A77" s="1">
        <v>45458</v>
      </c>
      <c r="B77" s="2">
        <f t="shared" si="5"/>
        <v>6</v>
      </c>
      <c r="C77" s="2">
        <f t="shared" si="6"/>
        <v>15</v>
      </c>
      <c r="D77" s="2" t="str">
        <f t="shared" si="7"/>
        <v>土</v>
      </c>
      <c r="E77" t="str">
        <f>IFERROR(VLOOKUP(A77,'HOL（2027年まで）'!$A:$C,3,0),"")</f>
        <v/>
      </c>
      <c r="F77"/>
      <c r="G77"/>
    </row>
    <row r="78" spans="1:7" x14ac:dyDescent="0.4">
      <c r="A78" s="1">
        <v>45459</v>
      </c>
      <c r="B78" s="2">
        <f t="shared" si="5"/>
        <v>6</v>
      </c>
      <c r="C78" s="2">
        <f t="shared" si="6"/>
        <v>16</v>
      </c>
      <c r="D78" s="2" t="str">
        <f t="shared" si="7"/>
        <v>日</v>
      </c>
      <c r="E78" t="str">
        <f>IFERROR(VLOOKUP(A78,'HOL（2027年まで）'!$A:$C,3,0),"")</f>
        <v/>
      </c>
      <c r="F78"/>
      <c r="G78"/>
    </row>
    <row r="79" spans="1:7" x14ac:dyDescent="0.4">
      <c r="A79" s="1">
        <v>45460</v>
      </c>
      <c r="B79" s="2">
        <f t="shared" si="5"/>
        <v>6</v>
      </c>
      <c r="C79" s="2">
        <f t="shared" si="6"/>
        <v>17</v>
      </c>
      <c r="D79" s="2" t="str">
        <f t="shared" si="7"/>
        <v>月</v>
      </c>
      <c r="E79" t="str">
        <f>IFERROR(VLOOKUP(A79,'HOL（2027年まで）'!$A:$C,3,0),"")</f>
        <v/>
      </c>
      <c r="F79"/>
      <c r="G79"/>
    </row>
    <row r="80" spans="1:7" x14ac:dyDescent="0.4">
      <c r="A80" s="1">
        <v>45461</v>
      </c>
      <c r="B80" s="2">
        <f t="shared" si="5"/>
        <v>6</v>
      </c>
      <c r="C80" s="2">
        <f t="shared" si="6"/>
        <v>18</v>
      </c>
      <c r="D80" s="2" t="str">
        <f t="shared" si="7"/>
        <v>火</v>
      </c>
      <c r="E80" t="str">
        <f>IFERROR(VLOOKUP(A80,'HOL（2027年まで）'!$A:$C,3,0),"")</f>
        <v/>
      </c>
      <c r="F80"/>
      <c r="G80"/>
    </row>
    <row r="81" spans="1:7" x14ac:dyDescent="0.4">
      <c r="A81" s="1">
        <v>45462</v>
      </c>
      <c r="B81" s="2">
        <f t="shared" si="5"/>
        <v>6</v>
      </c>
      <c r="C81" s="2">
        <f t="shared" si="6"/>
        <v>19</v>
      </c>
      <c r="D81" s="2" t="str">
        <f t="shared" si="7"/>
        <v>水</v>
      </c>
      <c r="E81" t="str">
        <f>IFERROR(VLOOKUP(A81,'HOL（2027年まで）'!$A:$C,3,0),"")</f>
        <v/>
      </c>
      <c r="F81"/>
      <c r="G81"/>
    </row>
    <row r="82" spans="1:7" x14ac:dyDescent="0.4">
      <c r="A82" s="1">
        <v>45463</v>
      </c>
      <c r="B82" s="2">
        <f t="shared" si="5"/>
        <v>6</v>
      </c>
      <c r="C82" s="2">
        <f t="shared" si="6"/>
        <v>20</v>
      </c>
      <c r="D82" s="2" t="str">
        <f t="shared" si="7"/>
        <v>木</v>
      </c>
      <c r="E82" t="str">
        <f>IFERROR(VLOOKUP(A82,'HOL（2027年まで）'!$A:$C,3,0),"")</f>
        <v/>
      </c>
      <c r="F82"/>
      <c r="G82"/>
    </row>
    <row r="83" spans="1:7" x14ac:dyDescent="0.4">
      <c r="A83" s="1">
        <v>45464</v>
      </c>
      <c r="B83" s="2">
        <f t="shared" si="5"/>
        <v>6</v>
      </c>
      <c r="C83" s="2">
        <f t="shared" si="6"/>
        <v>21</v>
      </c>
      <c r="D83" s="2" t="str">
        <f t="shared" si="7"/>
        <v>金</v>
      </c>
      <c r="E83" t="str">
        <f>IFERROR(VLOOKUP(A83,'HOL（2027年まで）'!$A:$C,3,0),"")</f>
        <v/>
      </c>
      <c r="F83"/>
      <c r="G83"/>
    </row>
    <row r="84" spans="1:7" x14ac:dyDescent="0.4">
      <c r="A84" s="1">
        <v>45465</v>
      </c>
      <c r="B84" s="2">
        <f t="shared" si="5"/>
        <v>6</v>
      </c>
      <c r="C84" s="2">
        <f t="shared" si="6"/>
        <v>22</v>
      </c>
      <c r="D84" s="2" t="str">
        <f t="shared" si="7"/>
        <v>土</v>
      </c>
      <c r="E84" t="str">
        <f>IFERROR(VLOOKUP(A84,'HOL（2027年まで）'!$A:$C,3,0),"")</f>
        <v/>
      </c>
      <c r="F84"/>
      <c r="G84"/>
    </row>
    <row r="85" spans="1:7" x14ac:dyDescent="0.4">
      <c r="A85" s="1">
        <v>45466</v>
      </c>
      <c r="B85" s="2">
        <f t="shared" si="5"/>
        <v>6</v>
      </c>
      <c r="C85" s="2">
        <f t="shared" si="6"/>
        <v>23</v>
      </c>
      <c r="D85" s="2" t="str">
        <f t="shared" si="7"/>
        <v>日</v>
      </c>
      <c r="E85" t="str">
        <f>IFERROR(VLOOKUP(A85,'HOL（2027年まで）'!$A:$C,3,0),"")</f>
        <v/>
      </c>
      <c r="F85"/>
      <c r="G85"/>
    </row>
    <row r="86" spans="1:7" x14ac:dyDescent="0.4">
      <c r="A86" s="1">
        <v>45467</v>
      </c>
      <c r="B86" s="2">
        <f t="shared" si="5"/>
        <v>6</v>
      </c>
      <c r="C86" s="2">
        <f t="shared" si="6"/>
        <v>24</v>
      </c>
      <c r="D86" s="2" t="str">
        <f t="shared" si="7"/>
        <v>月</v>
      </c>
      <c r="E86" t="str">
        <f>IFERROR(VLOOKUP(A86,'HOL（2027年まで）'!$A:$C,3,0),"")</f>
        <v/>
      </c>
      <c r="F86"/>
      <c r="G86"/>
    </row>
    <row r="87" spans="1:7" x14ac:dyDescent="0.4">
      <c r="A87" s="1">
        <v>45468</v>
      </c>
      <c r="B87" s="2">
        <f t="shared" si="5"/>
        <v>6</v>
      </c>
      <c r="C87" s="2">
        <f t="shared" si="6"/>
        <v>25</v>
      </c>
      <c r="D87" s="2" t="str">
        <f t="shared" si="7"/>
        <v>火</v>
      </c>
      <c r="E87" t="str">
        <f>IFERROR(VLOOKUP(A87,'HOL（2027年まで）'!$A:$C,3,0),"")</f>
        <v/>
      </c>
      <c r="F87"/>
      <c r="G87"/>
    </row>
    <row r="88" spans="1:7" x14ac:dyDescent="0.4">
      <c r="A88" s="1">
        <v>45469</v>
      </c>
      <c r="B88" s="2">
        <f t="shared" si="5"/>
        <v>6</v>
      </c>
      <c r="C88" s="2">
        <f t="shared" si="6"/>
        <v>26</v>
      </c>
      <c r="D88" s="2" t="str">
        <f t="shared" si="7"/>
        <v>水</v>
      </c>
      <c r="E88" t="str">
        <f>IFERROR(VLOOKUP(A88,'HOL（2027年まで）'!$A:$C,3,0),"")</f>
        <v/>
      </c>
      <c r="F88"/>
      <c r="G88"/>
    </row>
    <row r="89" spans="1:7" x14ac:dyDescent="0.4">
      <c r="A89" s="1">
        <v>45470</v>
      </c>
      <c r="B89" s="2">
        <f t="shared" si="5"/>
        <v>6</v>
      </c>
      <c r="C89" s="2">
        <f t="shared" si="6"/>
        <v>27</v>
      </c>
      <c r="D89" s="2" t="str">
        <f t="shared" si="7"/>
        <v>木</v>
      </c>
      <c r="E89" t="str">
        <f>IFERROR(VLOOKUP(A89,'HOL（2027年まで）'!$A:$C,3,0),"")</f>
        <v/>
      </c>
      <c r="F89"/>
      <c r="G89"/>
    </row>
    <row r="90" spans="1:7" x14ac:dyDescent="0.4">
      <c r="A90" s="1">
        <v>45471</v>
      </c>
      <c r="B90" s="2">
        <f t="shared" si="5"/>
        <v>6</v>
      </c>
      <c r="C90" s="2">
        <f t="shared" si="6"/>
        <v>28</v>
      </c>
      <c r="D90" s="2" t="str">
        <f t="shared" si="7"/>
        <v>金</v>
      </c>
      <c r="E90" t="str">
        <f>IFERROR(VLOOKUP(A90,'HOL（2027年まで）'!$A:$C,3,0),"")</f>
        <v/>
      </c>
      <c r="F90"/>
      <c r="G90"/>
    </row>
    <row r="91" spans="1:7" x14ac:dyDescent="0.4">
      <c r="A91" s="1">
        <v>45472</v>
      </c>
      <c r="B91" s="2">
        <f t="shared" si="5"/>
        <v>6</v>
      </c>
      <c r="C91" s="2">
        <f t="shared" si="6"/>
        <v>29</v>
      </c>
      <c r="D91" s="2" t="str">
        <f t="shared" si="7"/>
        <v>土</v>
      </c>
      <c r="E91" t="str">
        <f>IFERROR(VLOOKUP(A91,'HOL（2027年まで）'!$A:$C,3,0),"")</f>
        <v/>
      </c>
      <c r="F91"/>
      <c r="G91"/>
    </row>
    <row r="92" spans="1:7" x14ac:dyDescent="0.4">
      <c r="A92" s="1">
        <v>45473</v>
      </c>
      <c r="B92" s="2">
        <f t="shared" si="5"/>
        <v>6</v>
      </c>
      <c r="C92" s="2">
        <f t="shared" si="6"/>
        <v>30</v>
      </c>
      <c r="D92" s="2" t="str">
        <f t="shared" si="7"/>
        <v>日</v>
      </c>
      <c r="E92" t="str">
        <f>IFERROR(VLOOKUP(A92,'HOL（2027年まで）'!$A:$C,3,0),"")</f>
        <v/>
      </c>
      <c r="F92"/>
      <c r="G92"/>
    </row>
    <row r="93" spans="1:7" x14ac:dyDescent="0.4">
      <c r="A93" s="1">
        <v>45474</v>
      </c>
      <c r="B93" s="2">
        <f t="shared" si="5"/>
        <v>7</v>
      </c>
      <c r="C93" s="2">
        <f t="shared" si="6"/>
        <v>1</v>
      </c>
      <c r="D93" s="2" t="str">
        <f t="shared" si="7"/>
        <v>月</v>
      </c>
      <c r="E93" t="str">
        <f>IFERROR(VLOOKUP(A93,'HOL（2027年まで）'!$A:$C,3,0),"")</f>
        <v/>
      </c>
      <c r="F93"/>
      <c r="G93"/>
    </row>
    <row r="94" spans="1:7" x14ac:dyDescent="0.4">
      <c r="A94" s="1">
        <v>45475</v>
      </c>
      <c r="B94" s="2">
        <f t="shared" si="5"/>
        <v>7</v>
      </c>
      <c r="C94" s="2">
        <f t="shared" si="6"/>
        <v>2</v>
      </c>
      <c r="D94" s="2" t="str">
        <f t="shared" si="7"/>
        <v>火</v>
      </c>
      <c r="E94" t="str">
        <f>IFERROR(VLOOKUP(A94,'HOL（2027年まで）'!$A:$C,3,0),"")</f>
        <v/>
      </c>
      <c r="F94"/>
      <c r="G94"/>
    </row>
    <row r="95" spans="1:7" x14ac:dyDescent="0.4">
      <c r="A95" s="1">
        <v>45476</v>
      </c>
      <c r="B95" s="2">
        <f t="shared" si="5"/>
        <v>7</v>
      </c>
      <c r="C95" s="2">
        <f t="shared" si="6"/>
        <v>3</v>
      </c>
      <c r="D95" s="2" t="str">
        <f t="shared" si="7"/>
        <v>水</v>
      </c>
      <c r="E95" t="str">
        <f>IFERROR(VLOOKUP(A95,'HOL（2027年まで）'!$A:$C,3,0),"")</f>
        <v/>
      </c>
      <c r="F95"/>
      <c r="G95"/>
    </row>
    <row r="96" spans="1:7" x14ac:dyDescent="0.4">
      <c r="A96" s="1">
        <v>45477</v>
      </c>
      <c r="B96" s="2">
        <f t="shared" si="5"/>
        <v>7</v>
      </c>
      <c r="C96" s="2">
        <f t="shared" si="6"/>
        <v>4</v>
      </c>
      <c r="D96" s="2" t="str">
        <f t="shared" si="7"/>
        <v>木</v>
      </c>
      <c r="E96" t="str">
        <f>IFERROR(VLOOKUP(A96,'HOL（2027年まで）'!$A:$C,3,0),"")</f>
        <v/>
      </c>
      <c r="F96"/>
      <c r="G96"/>
    </row>
    <row r="97" spans="1:7" x14ac:dyDescent="0.4">
      <c r="A97" s="1">
        <v>45478</v>
      </c>
      <c r="B97" s="2">
        <f t="shared" si="5"/>
        <v>7</v>
      </c>
      <c r="C97" s="2">
        <f t="shared" si="6"/>
        <v>5</v>
      </c>
      <c r="D97" s="2" t="str">
        <f t="shared" si="7"/>
        <v>金</v>
      </c>
      <c r="E97" t="str">
        <f>IFERROR(VLOOKUP(A97,'HOL（2027年まで）'!$A:$C,3,0),"")</f>
        <v/>
      </c>
      <c r="F97"/>
      <c r="G97"/>
    </row>
    <row r="98" spans="1:7" x14ac:dyDescent="0.4">
      <c r="A98" s="1">
        <v>45479</v>
      </c>
      <c r="B98" s="2">
        <f t="shared" si="5"/>
        <v>7</v>
      </c>
      <c r="C98" s="2">
        <f t="shared" si="6"/>
        <v>6</v>
      </c>
      <c r="D98" s="2" t="str">
        <f t="shared" si="7"/>
        <v>土</v>
      </c>
      <c r="E98" t="str">
        <f>IFERROR(VLOOKUP(A98,'HOL（2027年まで）'!$A:$C,3,0),"")</f>
        <v/>
      </c>
      <c r="F98"/>
      <c r="G98"/>
    </row>
    <row r="99" spans="1:7" x14ac:dyDescent="0.4">
      <c r="A99" s="1">
        <v>45480</v>
      </c>
      <c r="B99" s="2">
        <f t="shared" si="5"/>
        <v>7</v>
      </c>
      <c r="C99" s="2">
        <f t="shared" si="6"/>
        <v>7</v>
      </c>
      <c r="D99" s="2" t="str">
        <f t="shared" si="7"/>
        <v>日</v>
      </c>
      <c r="E99" t="str">
        <f>IFERROR(VLOOKUP(A99,'HOL（2027年まで）'!$A:$C,3,0),"")</f>
        <v/>
      </c>
      <c r="F99"/>
      <c r="G99"/>
    </row>
    <row r="100" spans="1:7" x14ac:dyDescent="0.4">
      <c r="A100" s="1">
        <v>45481</v>
      </c>
      <c r="B100" s="2">
        <f t="shared" si="5"/>
        <v>7</v>
      </c>
      <c r="C100" s="2">
        <f t="shared" si="6"/>
        <v>8</v>
      </c>
      <c r="D100" s="2" t="str">
        <f t="shared" si="7"/>
        <v>月</v>
      </c>
      <c r="E100" t="str">
        <f>IFERROR(VLOOKUP(A100,'HOL（2027年まで）'!$A:$C,3,0),"")</f>
        <v/>
      </c>
      <c r="F100"/>
      <c r="G100"/>
    </row>
    <row r="101" spans="1:7" x14ac:dyDescent="0.4">
      <c r="A101" s="1">
        <v>45482</v>
      </c>
      <c r="B101" s="2">
        <f t="shared" si="5"/>
        <v>7</v>
      </c>
      <c r="C101" s="2">
        <f t="shared" si="6"/>
        <v>9</v>
      </c>
      <c r="D101" s="2" t="str">
        <f t="shared" si="7"/>
        <v>火</v>
      </c>
      <c r="E101" t="str">
        <f>IFERROR(VLOOKUP(A101,'HOL（2027年まで）'!$A:$C,3,0),"")</f>
        <v/>
      </c>
      <c r="F101"/>
      <c r="G101"/>
    </row>
    <row r="102" spans="1:7" x14ac:dyDescent="0.4">
      <c r="A102" s="1">
        <v>45483</v>
      </c>
      <c r="B102" s="2">
        <f t="shared" si="5"/>
        <v>7</v>
      </c>
      <c r="C102" s="2">
        <f t="shared" si="6"/>
        <v>10</v>
      </c>
      <c r="D102" s="2" t="str">
        <f t="shared" si="7"/>
        <v>水</v>
      </c>
      <c r="E102" t="str">
        <f>IFERROR(VLOOKUP(A102,'HOL（2027年まで）'!$A:$C,3,0),"")</f>
        <v/>
      </c>
      <c r="F102"/>
      <c r="G102"/>
    </row>
    <row r="103" spans="1:7" x14ac:dyDescent="0.4">
      <c r="A103" s="1">
        <v>45484</v>
      </c>
      <c r="B103" s="2">
        <f t="shared" si="5"/>
        <v>7</v>
      </c>
      <c r="C103" s="2">
        <f t="shared" si="6"/>
        <v>11</v>
      </c>
      <c r="D103" s="2" t="str">
        <f t="shared" si="7"/>
        <v>木</v>
      </c>
      <c r="E103" t="str">
        <f>IFERROR(VLOOKUP(A103,'HOL（2027年まで）'!$A:$C,3,0),"")</f>
        <v/>
      </c>
      <c r="F103"/>
      <c r="G103"/>
    </row>
    <row r="104" spans="1:7" x14ac:dyDescent="0.4">
      <c r="A104" s="1">
        <v>45485</v>
      </c>
      <c r="B104" s="2">
        <f t="shared" si="5"/>
        <v>7</v>
      </c>
      <c r="C104" s="2">
        <f t="shared" si="6"/>
        <v>12</v>
      </c>
      <c r="D104" s="2" t="str">
        <f t="shared" si="7"/>
        <v>金</v>
      </c>
      <c r="E104" t="str">
        <f>IFERROR(VLOOKUP(A104,'HOL（2027年まで）'!$A:$C,3,0),"")</f>
        <v/>
      </c>
      <c r="F104"/>
      <c r="G104"/>
    </row>
    <row r="105" spans="1:7" x14ac:dyDescent="0.4">
      <c r="A105" s="1">
        <v>45486</v>
      </c>
      <c r="B105" s="2">
        <f t="shared" si="5"/>
        <v>7</v>
      </c>
      <c r="C105" s="2">
        <f t="shared" si="6"/>
        <v>13</v>
      </c>
      <c r="D105" s="2" t="str">
        <f t="shared" si="7"/>
        <v>土</v>
      </c>
      <c r="E105" t="str">
        <f>IFERROR(VLOOKUP(A105,'HOL（2027年まで）'!$A:$C,3,0),"")</f>
        <v/>
      </c>
      <c r="F105"/>
      <c r="G105"/>
    </row>
    <row r="106" spans="1:7" x14ac:dyDescent="0.4">
      <c r="A106" s="1">
        <v>45487</v>
      </c>
      <c r="B106" s="2">
        <f t="shared" si="5"/>
        <v>7</v>
      </c>
      <c r="C106" s="2">
        <f t="shared" si="6"/>
        <v>14</v>
      </c>
      <c r="D106" s="2" t="str">
        <f t="shared" si="7"/>
        <v>日</v>
      </c>
      <c r="E106" t="str">
        <f>IFERROR(VLOOKUP(A106,'HOL（2027年まで）'!$A:$C,3,0),"")</f>
        <v/>
      </c>
      <c r="F106"/>
      <c r="G106"/>
    </row>
    <row r="107" spans="1:7" x14ac:dyDescent="0.4">
      <c r="A107" s="1">
        <v>45488</v>
      </c>
      <c r="B107" s="2">
        <f t="shared" si="5"/>
        <v>7</v>
      </c>
      <c r="C107" s="2">
        <f t="shared" si="6"/>
        <v>15</v>
      </c>
      <c r="D107" s="2" t="str">
        <f t="shared" si="7"/>
        <v>月</v>
      </c>
      <c r="E107" t="str">
        <f>IFERROR(VLOOKUP(A107,'HOL（2027年まで）'!$A:$C,3,0),"")</f>
        <v>海の日</v>
      </c>
      <c r="F107"/>
      <c r="G107"/>
    </row>
    <row r="108" spans="1:7" x14ac:dyDescent="0.4">
      <c r="A108" s="1">
        <v>45489</v>
      </c>
      <c r="B108" s="2">
        <f t="shared" si="5"/>
        <v>7</v>
      </c>
      <c r="C108" s="2">
        <f t="shared" si="6"/>
        <v>16</v>
      </c>
      <c r="D108" s="2" t="str">
        <f t="shared" si="7"/>
        <v>火</v>
      </c>
      <c r="E108" t="str">
        <f>IFERROR(VLOOKUP(A108,'HOL（2027年まで）'!$A:$C,3,0),"")</f>
        <v/>
      </c>
      <c r="F108"/>
      <c r="G108"/>
    </row>
    <row r="109" spans="1:7" x14ac:dyDescent="0.4">
      <c r="A109" s="1">
        <v>45490</v>
      </c>
      <c r="B109" s="2">
        <f t="shared" si="5"/>
        <v>7</v>
      </c>
      <c r="C109" s="2">
        <f t="shared" si="6"/>
        <v>17</v>
      </c>
      <c r="D109" s="2" t="str">
        <f t="shared" si="7"/>
        <v>水</v>
      </c>
      <c r="E109" t="str">
        <f>IFERROR(VLOOKUP(A109,'HOL（2027年まで）'!$A:$C,3,0),"")</f>
        <v/>
      </c>
      <c r="F109"/>
      <c r="G109"/>
    </row>
    <row r="110" spans="1:7" x14ac:dyDescent="0.4">
      <c r="A110" s="1">
        <v>45491</v>
      </c>
      <c r="B110" s="2">
        <f t="shared" si="5"/>
        <v>7</v>
      </c>
      <c r="C110" s="2">
        <f t="shared" si="6"/>
        <v>18</v>
      </c>
      <c r="D110" s="2" t="str">
        <f t="shared" si="7"/>
        <v>木</v>
      </c>
      <c r="E110" t="str">
        <f>IFERROR(VLOOKUP(A110,'HOL（2027年まで）'!$A:$C,3,0),"")</f>
        <v/>
      </c>
      <c r="F110"/>
      <c r="G110"/>
    </row>
    <row r="111" spans="1:7" x14ac:dyDescent="0.4">
      <c r="A111" s="1">
        <v>45492</v>
      </c>
      <c r="B111" s="2">
        <f t="shared" si="5"/>
        <v>7</v>
      </c>
      <c r="C111" s="2">
        <f t="shared" si="6"/>
        <v>19</v>
      </c>
      <c r="D111" s="2" t="str">
        <f t="shared" si="7"/>
        <v>金</v>
      </c>
      <c r="E111" t="str">
        <f>IFERROR(VLOOKUP(A111,'HOL（2027年まで）'!$A:$C,3,0),"")</f>
        <v/>
      </c>
      <c r="F111"/>
      <c r="G111"/>
    </row>
    <row r="112" spans="1:7" x14ac:dyDescent="0.4">
      <c r="A112" s="1">
        <v>45493</v>
      </c>
      <c r="B112" s="2">
        <f t="shared" si="5"/>
        <v>7</v>
      </c>
      <c r="C112" s="2">
        <f t="shared" si="6"/>
        <v>20</v>
      </c>
      <c r="D112" s="2" t="str">
        <f t="shared" si="7"/>
        <v>土</v>
      </c>
      <c r="E112" t="str">
        <f>IFERROR(VLOOKUP(A112,'HOL（2027年まで）'!$A:$C,3,0),"")</f>
        <v/>
      </c>
      <c r="F112"/>
      <c r="G112"/>
    </row>
    <row r="113" spans="1:7" x14ac:dyDescent="0.4">
      <c r="A113" s="1">
        <v>45494</v>
      </c>
      <c r="B113" s="2">
        <f t="shared" si="5"/>
        <v>7</v>
      </c>
      <c r="C113" s="2">
        <f t="shared" si="6"/>
        <v>21</v>
      </c>
      <c r="D113" s="2" t="str">
        <f t="shared" si="7"/>
        <v>日</v>
      </c>
      <c r="E113" t="str">
        <f>IFERROR(VLOOKUP(A113,'HOL（2027年まで）'!$A:$C,3,0),"")</f>
        <v/>
      </c>
      <c r="F113"/>
      <c r="G113"/>
    </row>
    <row r="114" spans="1:7" x14ac:dyDescent="0.4">
      <c r="A114" s="1">
        <v>45495</v>
      </c>
      <c r="B114" s="2">
        <f t="shared" si="5"/>
        <v>7</v>
      </c>
      <c r="C114" s="2">
        <f t="shared" si="6"/>
        <v>22</v>
      </c>
      <c r="D114" s="2" t="str">
        <f t="shared" si="7"/>
        <v>月</v>
      </c>
      <c r="E114" t="str">
        <f>IFERROR(VLOOKUP(A114,'HOL（2027年まで）'!$A:$C,3,0),"")</f>
        <v/>
      </c>
      <c r="F114"/>
      <c r="G114"/>
    </row>
    <row r="115" spans="1:7" x14ac:dyDescent="0.4">
      <c r="A115" s="1">
        <v>45496</v>
      </c>
      <c r="B115" s="2">
        <f t="shared" si="5"/>
        <v>7</v>
      </c>
      <c r="C115" s="2">
        <f t="shared" si="6"/>
        <v>23</v>
      </c>
      <c r="D115" s="2" t="str">
        <f t="shared" si="7"/>
        <v>火</v>
      </c>
      <c r="E115" t="str">
        <f>IFERROR(VLOOKUP(A115,'HOL（2027年まで）'!$A:$C,3,0),"")</f>
        <v/>
      </c>
      <c r="F115"/>
      <c r="G115"/>
    </row>
    <row r="116" spans="1:7" x14ac:dyDescent="0.4">
      <c r="A116" s="1">
        <v>45497</v>
      </c>
      <c r="B116" s="2">
        <f t="shared" si="5"/>
        <v>7</v>
      </c>
      <c r="C116" s="2">
        <f t="shared" si="6"/>
        <v>24</v>
      </c>
      <c r="D116" s="2" t="str">
        <f t="shared" si="7"/>
        <v>水</v>
      </c>
      <c r="E116" t="str">
        <f>IFERROR(VLOOKUP(A116,'HOL（2027年まで）'!$A:$C,3,0),"")</f>
        <v/>
      </c>
      <c r="F116"/>
      <c r="G116"/>
    </row>
    <row r="117" spans="1:7" x14ac:dyDescent="0.4">
      <c r="A117" s="1">
        <v>45498</v>
      </c>
      <c r="B117" s="2">
        <f t="shared" si="5"/>
        <v>7</v>
      </c>
      <c r="C117" s="2">
        <f t="shared" si="6"/>
        <v>25</v>
      </c>
      <c r="D117" s="2" t="str">
        <f t="shared" si="7"/>
        <v>木</v>
      </c>
      <c r="E117" t="str">
        <f>IFERROR(VLOOKUP(A117,'HOL（2027年まで）'!$A:$C,3,0),"")</f>
        <v/>
      </c>
      <c r="F117"/>
      <c r="G117"/>
    </row>
    <row r="118" spans="1:7" x14ac:dyDescent="0.4">
      <c r="A118" s="1">
        <v>45499</v>
      </c>
      <c r="B118" s="2">
        <f t="shared" si="5"/>
        <v>7</v>
      </c>
      <c r="C118" s="2">
        <f t="shared" si="6"/>
        <v>26</v>
      </c>
      <c r="D118" s="2" t="str">
        <f t="shared" si="7"/>
        <v>金</v>
      </c>
      <c r="E118" t="str">
        <f>IFERROR(VLOOKUP(A118,'HOL（2027年まで）'!$A:$C,3,0),"")</f>
        <v/>
      </c>
      <c r="F118"/>
      <c r="G118"/>
    </row>
    <row r="119" spans="1:7" x14ac:dyDescent="0.4">
      <c r="A119" s="1">
        <v>45500</v>
      </c>
      <c r="B119" s="2">
        <f t="shared" si="5"/>
        <v>7</v>
      </c>
      <c r="C119" s="2">
        <f t="shared" si="6"/>
        <v>27</v>
      </c>
      <c r="D119" s="2" t="str">
        <f t="shared" si="7"/>
        <v>土</v>
      </c>
      <c r="E119" t="str">
        <f>IFERROR(VLOOKUP(A119,'HOL（2027年まで）'!$A:$C,3,0),"")</f>
        <v/>
      </c>
      <c r="F119"/>
      <c r="G119"/>
    </row>
    <row r="120" spans="1:7" x14ac:dyDescent="0.4">
      <c r="A120" s="1">
        <v>45501</v>
      </c>
      <c r="B120" s="2">
        <f t="shared" si="5"/>
        <v>7</v>
      </c>
      <c r="C120" s="2">
        <f t="shared" si="6"/>
        <v>28</v>
      </c>
      <c r="D120" s="2" t="str">
        <f t="shared" si="7"/>
        <v>日</v>
      </c>
      <c r="E120" t="str">
        <f>IFERROR(VLOOKUP(A120,'HOL（2027年まで）'!$A:$C,3,0),"")</f>
        <v/>
      </c>
      <c r="F120"/>
      <c r="G120"/>
    </row>
    <row r="121" spans="1:7" x14ac:dyDescent="0.4">
      <c r="A121" s="1">
        <v>45502</v>
      </c>
      <c r="B121" s="2">
        <f t="shared" si="5"/>
        <v>7</v>
      </c>
      <c r="C121" s="2">
        <f t="shared" si="6"/>
        <v>29</v>
      </c>
      <c r="D121" s="2" t="str">
        <f t="shared" si="7"/>
        <v>月</v>
      </c>
      <c r="E121" t="str">
        <f>IFERROR(VLOOKUP(A121,'HOL（2027年まで）'!$A:$C,3,0),"")</f>
        <v/>
      </c>
      <c r="F121"/>
      <c r="G121"/>
    </row>
    <row r="122" spans="1:7" x14ac:dyDescent="0.4">
      <c r="A122" s="1">
        <v>45503</v>
      </c>
      <c r="B122" s="2">
        <f t="shared" si="5"/>
        <v>7</v>
      </c>
      <c r="C122" s="2">
        <f t="shared" si="6"/>
        <v>30</v>
      </c>
      <c r="D122" s="2" t="str">
        <f t="shared" si="7"/>
        <v>火</v>
      </c>
      <c r="E122" t="str">
        <f>IFERROR(VLOOKUP(A122,'HOL（2027年まで）'!$A:$C,3,0),"")</f>
        <v/>
      </c>
      <c r="F122"/>
      <c r="G122"/>
    </row>
    <row r="123" spans="1:7" x14ac:dyDescent="0.4">
      <c r="A123" s="1">
        <v>45504</v>
      </c>
      <c r="B123" s="2">
        <f t="shared" si="5"/>
        <v>7</v>
      </c>
      <c r="C123" s="2">
        <f t="shared" si="6"/>
        <v>31</v>
      </c>
      <c r="D123" s="2" t="str">
        <f t="shared" si="7"/>
        <v>水</v>
      </c>
      <c r="E123" t="str">
        <f>IFERROR(VLOOKUP(A123,'HOL（2027年まで）'!$A:$C,3,0),"")</f>
        <v/>
      </c>
      <c r="F123"/>
      <c r="G123"/>
    </row>
    <row r="124" spans="1:7" x14ac:dyDescent="0.4">
      <c r="A124" s="1">
        <v>45505</v>
      </c>
      <c r="B124" s="2">
        <f t="shared" si="5"/>
        <v>8</v>
      </c>
      <c r="C124" s="2">
        <f t="shared" si="6"/>
        <v>1</v>
      </c>
      <c r="D124" s="2" t="str">
        <f t="shared" si="7"/>
        <v>木</v>
      </c>
      <c r="E124" t="str">
        <f>IFERROR(VLOOKUP(A124,'HOL（2027年まで）'!$A:$C,3,0),"")</f>
        <v/>
      </c>
      <c r="F124"/>
      <c r="G124"/>
    </row>
    <row r="125" spans="1:7" x14ac:dyDescent="0.4">
      <c r="A125" s="1">
        <v>45506</v>
      </c>
      <c r="B125" s="2">
        <f t="shared" si="5"/>
        <v>8</v>
      </c>
      <c r="C125" s="2">
        <f t="shared" si="6"/>
        <v>2</v>
      </c>
      <c r="D125" s="2" t="str">
        <f t="shared" si="7"/>
        <v>金</v>
      </c>
      <c r="E125" t="str">
        <f>IFERROR(VLOOKUP(A125,'HOL（2027年まで）'!$A:$C,3,0),"")</f>
        <v/>
      </c>
      <c r="F125"/>
      <c r="G125"/>
    </row>
    <row r="126" spans="1:7" x14ac:dyDescent="0.4">
      <c r="A126" s="1">
        <v>45507</v>
      </c>
      <c r="B126" s="2">
        <f t="shared" si="5"/>
        <v>8</v>
      </c>
      <c r="C126" s="2">
        <f t="shared" si="6"/>
        <v>3</v>
      </c>
      <c r="D126" s="2" t="str">
        <f t="shared" si="7"/>
        <v>土</v>
      </c>
      <c r="E126" t="str">
        <f>IFERROR(VLOOKUP(A126,'HOL（2027年まで）'!$A:$C,3,0),"")</f>
        <v/>
      </c>
      <c r="F126"/>
      <c r="G126"/>
    </row>
    <row r="127" spans="1:7" x14ac:dyDescent="0.4">
      <c r="A127" s="1">
        <v>45508</v>
      </c>
      <c r="B127" s="2">
        <f t="shared" si="5"/>
        <v>8</v>
      </c>
      <c r="C127" s="2">
        <f t="shared" si="6"/>
        <v>4</v>
      </c>
      <c r="D127" s="2" t="str">
        <f t="shared" si="7"/>
        <v>日</v>
      </c>
      <c r="E127" t="str">
        <f>IFERROR(VLOOKUP(A127,'HOL（2027年まで）'!$A:$C,3,0),"")</f>
        <v/>
      </c>
      <c r="F127"/>
      <c r="G127"/>
    </row>
    <row r="128" spans="1:7" x14ac:dyDescent="0.4">
      <c r="A128" s="1">
        <v>45509</v>
      </c>
      <c r="B128" s="2">
        <f t="shared" si="5"/>
        <v>8</v>
      </c>
      <c r="C128" s="2">
        <f t="shared" si="6"/>
        <v>5</v>
      </c>
      <c r="D128" s="2" t="str">
        <f t="shared" si="7"/>
        <v>月</v>
      </c>
      <c r="E128" t="str">
        <f>IFERROR(VLOOKUP(A128,'HOL（2027年まで）'!$A:$C,3,0),"")</f>
        <v/>
      </c>
      <c r="F128"/>
      <c r="G128"/>
    </row>
    <row r="129" spans="1:7" x14ac:dyDescent="0.4">
      <c r="A129" s="1">
        <v>45510</v>
      </c>
      <c r="B129" s="2">
        <f t="shared" si="5"/>
        <v>8</v>
      </c>
      <c r="C129" s="2">
        <f t="shared" si="6"/>
        <v>6</v>
      </c>
      <c r="D129" s="2" t="str">
        <f t="shared" si="7"/>
        <v>火</v>
      </c>
      <c r="E129" t="str">
        <f>IFERROR(VLOOKUP(A129,'HOL（2027年まで）'!$A:$C,3,0),"")</f>
        <v/>
      </c>
      <c r="F129"/>
      <c r="G129"/>
    </row>
    <row r="130" spans="1:7" x14ac:dyDescent="0.4">
      <c r="A130" s="1">
        <v>45511</v>
      </c>
      <c r="B130" s="2">
        <f t="shared" si="5"/>
        <v>8</v>
      </c>
      <c r="C130" s="2">
        <f t="shared" si="6"/>
        <v>7</v>
      </c>
      <c r="D130" s="2" t="str">
        <f t="shared" si="7"/>
        <v>水</v>
      </c>
      <c r="E130" t="str">
        <f>IFERROR(VLOOKUP(A130,'HOL（2027年まで）'!$A:$C,3,0),"")</f>
        <v/>
      </c>
      <c r="F130"/>
      <c r="G130"/>
    </row>
    <row r="131" spans="1:7" x14ac:dyDescent="0.4">
      <c r="A131" s="1">
        <v>45512</v>
      </c>
      <c r="B131" s="2">
        <f t="shared" ref="B131:B194" si="8">MONTH(A131)</f>
        <v>8</v>
      </c>
      <c r="C131" s="2">
        <f t="shared" si="6"/>
        <v>8</v>
      </c>
      <c r="D131" s="2" t="str">
        <f t="shared" si="7"/>
        <v>木</v>
      </c>
      <c r="E131" t="str">
        <f>IFERROR(VLOOKUP(A131,'HOL（2027年まで）'!$A:$C,3,0),"")</f>
        <v/>
      </c>
      <c r="F131"/>
      <c r="G131"/>
    </row>
    <row r="132" spans="1:7" x14ac:dyDescent="0.4">
      <c r="A132" s="1">
        <v>45513</v>
      </c>
      <c r="B132" s="2">
        <f t="shared" si="8"/>
        <v>8</v>
      </c>
      <c r="C132" s="2">
        <f t="shared" si="6"/>
        <v>9</v>
      </c>
      <c r="D132" s="2" t="str">
        <f t="shared" si="7"/>
        <v>金</v>
      </c>
      <c r="E132" t="str">
        <f>IFERROR(VLOOKUP(A132,'HOL（2027年まで）'!$A:$C,3,0),"")</f>
        <v/>
      </c>
      <c r="F132"/>
      <c r="G132"/>
    </row>
    <row r="133" spans="1:7" x14ac:dyDescent="0.4">
      <c r="A133" s="1">
        <v>45514</v>
      </c>
      <c r="B133" s="2">
        <f t="shared" si="8"/>
        <v>8</v>
      </c>
      <c r="C133" s="2">
        <f t="shared" si="6"/>
        <v>10</v>
      </c>
      <c r="D133" s="2" t="str">
        <f t="shared" si="7"/>
        <v>土</v>
      </c>
      <c r="E133" t="str">
        <f>IFERROR(VLOOKUP(A133,'HOL（2027年まで）'!$A:$C,3,0),"")</f>
        <v/>
      </c>
      <c r="F133"/>
      <c r="G133"/>
    </row>
    <row r="134" spans="1:7" x14ac:dyDescent="0.4">
      <c r="A134" s="1">
        <v>45515</v>
      </c>
      <c r="B134" s="2">
        <f t="shared" si="8"/>
        <v>8</v>
      </c>
      <c r="C134" s="2">
        <f t="shared" ref="C134:C197" si="9">DAY(A134)</f>
        <v>11</v>
      </c>
      <c r="D134" s="2" t="str">
        <f t="shared" ref="D134:D197" si="10">TEXT(A134,"aaa")</f>
        <v>日</v>
      </c>
      <c r="E134" t="str">
        <f>IFERROR(VLOOKUP(A134,'HOL（2027年まで）'!$A:$C,3,0),"")</f>
        <v>山の日</v>
      </c>
      <c r="F134"/>
      <c r="G134"/>
    </row>
    <row r="135" spans="1:7" x14ac:dyDescent="0.4">
      <c r="A135" s="1">
        <v>45516</v>
      </c>
      <c r="B135" s="2">
        <f t="shared" si="8"/>
        <v>8</v>
      </c>
      <c r="C135" s="2">
        <f t="shared" si="9"/>
        <v>12</v>
      </c>
      <c r="D135" s="2" t="str">
        <f t="shared" si="10"/>
        <v>月</v>
      </c>
      <c r="E135" t="str">
        <f>IFERROR(VLOOKUP(A135,'HOL（2027年まで）'!$A:$C,3,0),"")</f>
        <v>振替休日</v>
      </c>
      <c r="F135"/>
      <c r="G135"/>
    </row>
    <row r="136" spans="1:7" x14ac:dyDescent="0.4">
      <c r="A136" s="1">
        <v>45517</v>
      </c>
      <c r="B136" s="2">
        <f t="shared" si="8"/>
        <v>8</v>
      </c>
      <c r="C136" s="2">
        <f t="shared" si="9"/>
        <v>13</v>
      </c>
      <c r="D136" s="2" t="str">
        <f t="shared" si="10"/>
        <v>火</v>
      </c>
      <c r="E136" t="str">
        <f>IFERROR(VLOOKUP(A136,'HOL（2027年まで）'!$A:$C,3,0),"")</f>
        <v/>
      </c>
      <c r="F136"/>
      <c r="G136"/>
    </row>
    <row r="137" spans="1:7" x14ac:dyDescent="0.4">
      <c r="A137" s="1">
        <v>45518</v>
      </c>
      <c r="B137" s="2">
        <f t="shared" si="8"/>
        <v>8</v>
      </c>
      <c r="C137" s="2">
        <f t="shared" si="9"/>
        <v>14</v>
      </c>
      <c r="D137" s="2" t="str">
        <f t="shared" si="10"/>
        <v>水</v>
      </c>
      <c r="E137" t="str">
        <f>IFERROR(VLOOKUP(A137,'HOL（2027年まで）'!$A:$C,3,0),"")</f>
        <v/>
      </c>
      <c r="F137"/>
      <c r="G137"/>
    </row>
    <row r="138" spans="1:7" x14ac:dyDescent="0.4">
      <c r="A138" s="1">
        <v>45519</v>
      </c>
      <c r="B138" s="2">
        <f t="shared" si="8"/>
        <v>8</v>
      </c>
      <c r="C138" s="2">
        <f t="shared" si="9"/>
        <v>15</v>
      </c>
      <c r="D138" s="2" t="str">
        <f t="shared" si="10"/>
        <v>木</v>
      </c>
      <c r="E138" t="str">
        <f>IFERROR(VLOOKUP(A138,'HOL（2027年まで）'!$A:$C,3,0),"")</f>
        <v/>
      </c>
      <c r="F138"/>
      <c r="G138"/>
    </row>
    <row r="139" spans="1:7" x14ac:dyDescent="0.4">
      <c r="A139" s="1">
        <v>45520</v>
      </c>
      <c r="B139" s="2">
        <f t="shared" si="8"/>
        <v>8</v>
      </c>
      <c r="C139" s="2">
        <f t="shared" si="9"/>
        <v>16</v>
      </c>
      <c r="D139" s="2" t="str">
        <f t="shared" si="10"/>
        <v>金</v>
      </c>
      <c r="E139" t="str">
        <f>IFERROR(VLOOKUP(A139,'HOL（2027年まで）'!$A:$C,3,0),"")</f>
        <v/>
      </c>
      <c r="F139"/>
      <c r="G139"/>
    </row>
    <row r="140" spans="1:7" x14ac:dyDescent="0.4">
      <c r="A140" s="1">
        <v>45521</v>
      </c>
      <c r="B140" s="2">
        <f t="shared" si="8"/>
        <v>8</v>
      </c>
      <c r="C140" s="2">
        <f t="shared" si="9"/>
        <v>17</v>
      </c>
      <c r="D140" s="2" t="str">
        <f t="shared" si="10"/>
        <v>土</v>
      </c>
      <c r="E140" t="str">
        <f>IFERROR(VLOOKUP(A140,'HOL（2027年まで）'!$A:$C,3,0),"")</f>
        <v/>
      </c>
      <c r="F140"/>
      <c r="G140"/>
    </row>
    <row r="141" spans="1:7" x14ac:dyDescent="0.4">
      <c r="A141" s="1">
        <v>45522</v>
      </c>
      <c r="B141" s="2">
        <f t="shared" si="8"/>
        <v>8</v>
      </c>
      <c r="C141" s="2">
        <f t="shared" si="9"/>
        <v>18</v>
      </c>
      <c r="D141" s="2" t="str">
        <f t="shared" si="10"/>
        <v>日</v>
      </c>
      <c r="E141" t="str">
        <f>IFERROR(VLOOKUP(A141,'HOL（2027年まで）'!$A:$C,3,0),"")</f>
        <v/>
      </c>
      <c r="F141"/>
      <c r="G141"/>
    </row>
    <row r="142" spans="1:7" x14ac:dyDescent="0.4">
      <c r="A142" s="1">
        <v>45523</v>
      </c>
      <c r="B142" s="2">
        <f t="shared" si="8"/>
        <v>8</v>
      </c>
      <c r="C142" s="2">
        <f t="shared" si="9"/>
        <v>19</v>
      </c>
      <c r="D142" s="2" t="str">
        <f t="shared" si="10"/>
        <v>月</v>
      </c>
      <c r="E142" t="str">
        <f>IFERROR(VLOOKUP(A142,'HOL（2027年まで）'!$A:$C,3,0),"")</f>
        <v/>
      </c>
      <c r="F142"/>
      <c r="G142"/>
    </row>
    <row r="143" spans="1:7" x14ac:dyDescent="0.4">
      <c r="A143" s="1">
        <v>45524</v>
      </c>
      <c r="B143" s="2">
        <f t="shared" si="8"/>
        <v>8</v>
      </c>
      <c r="C143" s="2">
        <f t="shared" si="9"/>
        <v>20</v>
      </c>
      <c r="D143" s="2" t="str">
        <f t="shared" si="10"/>
        <v>火</v>
      </c>
      <c r="E143" t="str">
        <f>IFERROR(VLOOKUP(A143,'HOL（2027年まで）'!$A:$C,3,0),"")</f>
        <v/>
      </c>
      <c r="F143"/>
      <c r="G143"/>
    </row>
    <row r="144" spans="1:7" x14ac:dyDescent="0.4">
      <c r="A144" s="1">
        <v>45525</v>
      </c>
      <c r="B144" s="2">
        <f t="shared" si="8"/>
        <v>8</v>
      </c>
      <c r="C144" s="2">
        <f t="shared" si="9"/>
        <v>21</v>
      </c>
      <c r="D144" s="2" t="str">
        <f t="shared" si="10"/>
        <v>水</v>
      </c>
      <c r="E144" t="str">
        <f>IFERROR(VLOOKUP(A144,'HOL（2027年まで）'!$A:$C,3,0),"")</f>
        <v/>
      </c>
      <c r="F144"/>
      <c r="G144"/>
    </row>
    <row r="145" spans="1:7" x14ac:dyDescent="0.4">
      <c r="A145" s="1">
        <v>45526</v>
      </c>
      <c r="B145" s="2">
        <f t="shared" si="8"/>
        <v>8</v>
      </c>
      <c r="C145" s="2">
        <f t="shared" si="9"/>
        <v>22</v>
      </c>
      <c r="D145" s="2" t="str">
        <f t="shared" si="10"/>
        <v>木</v>
      </c>
      <c r="E145" t="str">
        <f>IFERROR(VLOOKUP(A145,'HOL（2027年まで）'!$A:$C,3,0),"")</f>
        <v/>
      </c>
      <c r="F145"/>
      <c r="G145"/>
    </row>
    <row r="146" spans="1:7" x14ac:dyDescent="0.4">
      <c r="A146" s="1">
        <v>45527</v>
      </c>
      <c r="B146" s="2">
        <f t="shared" si="8"/>
        <v>8</v>
      </c>
      <c r="C146" s="2">
        <f t="shared" si="9"/>
        <v>23</v>
      </c>
      <c r="D146" s="2" t="str">
        <f t="shared" si="10"/>
        <v>金</v>
      </c>
      <c r="E146" t="str">
        <f>IFERROR(VLOOKUP(A146,'HOL（2027年まで）'!$A:$C,3,0),"")</f>
        <v/>
      </c>
      <c r="F146"/>
      <c r="G146"/>
    </row>
    <row r="147" spans="1:7" x14ac:dyDescent="0.4">
      <c r="A147" s="1">
        <v>45528</v>
      </c>
      <c r="B147" s="2">
        <f t="shared" si="8"/>
        <v>8</v>
      </c>
      <c r="C147" s="2">
        <f t="shared" si="9"/>
        <v>24</v>
      </c>
      <c r="D147" s="2" t="str">
        <f t="shared" si="10"/>
        <v>土</v>
      </c>
      <c r="E147" t="str">
        <f>IFERROR(VLOOKUP(A147,'HOL（2027年まで）'!$A:$C,3,0),"")</f>
        <v/>
      </c>
      <c r="F147"/>
      <c r="G147"/>
    </row>
    <row r="148" spans="1:7" x14ac:dyDescent="0.4">
      <c r="A148" s="1">
        <v>45529</v>
      </c>
      <c r="B148" s="2">
        <f t="shared" si="8"/>
        <v>8</v>
      </c>
      <c r="C148" s="2">
        <f t="shared" si="9"/>
        <v>25</v>
      </c>
      <c r="D148" s="2" t="str">
        <f t="shared" si="10"/>
        <v>日</v>
      </c>
      <c r="E148" t="str">
        <f>IFERROR(VLOOKUP(A148,'HOL（2027年まで）'!$A:$C,3,0),"")</f>
        <v/>
      </c>
      <c r="F148"/>
      <c r="G148"/>
    </row>
    <row r="149" spans="1:7" x14ac:dyDescent="0.4">
      <c r="A149" s="1">
        <v>45530</v>
      </c>
      <c r="B149" s="2">
        <f t="shared" si="8"/>
        <v>8</v>
      </c>
      <c r="C149" s="2">
        <f t="shared" si="9"/>
        <v>26</v>
      </c>
      <c r="D149" s="2" t="str">
        <f t="shared" si="10"/>
        <v>月</v>
      </c>
      <c r="E149" t="str">
        <f>IFERROR(VLOOKUP(A149,'HOL（2027年まで）'!$A:$C,3,0),"")</f>
        <v/>
      </c>
      <c r="F149"/>
      <c r="G149"/>
    </row>
    <row r="150" spans="1:7" x14ac:dyDescent="0.4">
      <c r="A150" s="1">
        <v>45531</v>
      </c>
      <c r="B150" s="2">
        <f t="shared" si="8"/>
        <v>8</v>
      </c>
      <c r="C150" s="2">
        <f t="shared" si="9"/>
        <v>27</v>
      </c>
      <c r="D150" s="2" t="str">
        <f t="shared" si="10"/>
        <v>火</v>
      </c>
      <c r="E150" t="str">
        <f>IFERROR(VLOOKUP(A150,'HOL（2027年まで）'!$A:$C,3,0),"")</f>
        <v/>
      </c>
      <c r="F150"/>
      <c r="G150"/>
    </row>
    <row r="151" spans="1:7" x14ac:dyDescent="0.4">
      <c r="A151" s="1">
        <v>45532</v>
      </c>
      <c r="B151" s="2">
        <f t="shared" si="8"/>
        <v>8</v>
      </c>
      <c r="C151" s="2">
        <f t="shared" si="9"/>
        <v>28</v>
      </c>
      <c r="D151" s="2" t="str">
        <f t="shared" si="10"/>
        <v>水</v>
      </c>
      <c r="E151" t="str">
        <f>IFERROR(VLOOKUP(A151,'HOL（2027年まで）'!$A:$C,3,0),"")</f>
        <v/>
      </c>
      <c r="F151"/>
      <c r="G151"/>
    </row>
    <row r="152" spans="1:7" x14ac:dyDescent="0.4">
      <c r="A152" s="1">
        <v>45533</v>
      </c>
      <c r="B152" s="2">
        <f t="shared" si="8"/>
        <v>8</v>
      </c>
      <c r="C152" s="2">
        <f t="shared" si="9"/>
        <v>29</v>
      </c>
      <c r="D152" s="2" t="str">
        <f t="shared" si="10"/>
        <v>木</v>
      </c>
      <c r="E152" t="str">
        <f>IFERROR(VLOOKUP(A152,'HOL（2027年まで）'!$A:$C,3,0),"")</f>
        <v/>
      </c>
      <c r="F152"/>
      <c r="G152"/>
    </row>
    <row r="153" spans="1:7" x14ac:dyDescent="0.4">
      <c r="A153" s="1">
        <v>45534</v>
      </c>
      <c r="B153" s="2">
        <f t="shared" si="8"/>
        <v>8</v>
      </c>
      <c r="C153" s="2">
        <f t="shared" si="9"/>
        <v>30</v>
      </c>
      <c r="D153" s="2" t="str">
        <f t="shared" si="10"/>
        <v>金</v>
      </c>
      <c r="E153" t="str">
        <f>IFERROR(VLOOKUP(A153,'HOL（2027年まで）'!$A:$C,3,0),"")</f>
        <v/>
      </c>
      <c r="F153"/>
      <c r="G153"/>
    </row>
    <row r="154" spans="1:7" x14ac:dyDescent="0.4">
      <c r="A154" s="1">
        <v>45535</v>
      </c>
      <c r="B154" s="2">
        <f t="shared" si="8"/>
        <v>8</v>
      </c>
      <c r="C154" s="2">
        <f t="shared" si="9"/>
        <v>31</v>
      </c>
      <c r="D154" s="2" t="str">
        <f t="shared" si="10"/>
        <v>土</v>
      </c>
      <c r="E154" t="str">
        <f>IFERROR(VLOOKUP(A154,'HOL（2027年まで）'!$A:$C,3,0),"")</f>
        <v/>
      </c>
      <c r="F154"/>
      <c r="G154"/>
    </row>
    <row r="155" spans="1:7" x14ac:dyDescent="0.4">
      <c r="A155" s="1">
        <v>45536</v>
      </c>
      <c r="B155" s="2">
        <f t="shared" si="8"/>
        <v>9</v>
      </c>
      <c r="C155" s="2">
        <f t="shared" si="9"/>
        <v>1</v>
      </c>
      <c r="D155" s="2" t="str">
        <f t="shared" si="10"/>
        <v>日</v>
      </c>
      <c r="E155" t="str">
        <f>IFERROR(VLOOKUP(A155,'HOL（2027年まで）'!$A:$C,3,0),"")</f>
        <v/>
      </c>
      <c r="F155"/>
      <c r="G155"/>
    </row>
    <row r="156" spans="1:7" x14ac:dyDescent="0.4">
      <c r="A156" s="1">
        <v>45537</v>
      </c>
      <c r="B156" s="2">
        <f t="shared" si="8"/>
        <v>9</v>
      </c>
      <c r="C156" s="2">
        <f t="shared" si="9"/>
        <v>2</v>
      </c>
      <c r="D156" s="2" t="str">
        <f t="shared" si="10"/>
        <v>月</v>
      </c>
      <c r="E156" t="str">
        <f>IFERROR(VLOOKUP(A156,'HOL（2027年まで）'!$A:$C,3,0),"")</f>
        <v/>
      </c>
      <c r="F156"/>
      <c r="G156"/>
    </row>
    <row r="157" spans="1:7" x14ac:dyDescent="0.4">
      <c r="A157" s="1">
        <v>45538</v>
      </c>
      <c r="B157" s="2">
        <f t="shared" si="8"/>
        <v>9</v>
      </c>
      <c r="C157" s="2">
        <f t="shared" si="9"/>
        <v>3</v>
      </c>
      <c r="D157" s="2" t="str">
        <f t="shared" si="10"/>
        <v>火</v>
      </c>
      <c r="E157" t="str">
        <f>IFERROR(VLOOKUP(A157,'HOL（2027年まで）'!$A:$C,3,0),"")</f>
        <v/>
      </c>
      <c r="F157"/>
      <c r="G157"/>
    </row>
    <row r="158" spans="1:7" x14ac:dyDescent="0.4">
      <c r="A158" s="1">
        <v>45539</v>
      </c>
      <c r="B158" s="2">
        <f t="shared" si="8"/>
        <v>9</v>
      </c>
      <c r="C158" s="2">
        <f t="shared" si="9"/>
        <v>4</v>
      </c>
      <c r="D158" s="2" t="str">
        <f t="shared" si="10"/>
        <v>水</v>
      </c>
      <c r="E158" t="str">
        <f>IFERROR(VLOOKUP(A158,'HOL（2027年まで）'!$A:$C,3,0),"")</f>
        <v/>
      </c>
      <c r="F158"/>
      <c r="G158"/>
    </row>
    <row r="159" spans="1:7" x14ac:dyDescent="0.4">
      <c r="A159" s="1">
        <v>45540</v>
      </c>
      <c r="B159" s="2">
        <f t="shared" si="8"/>
        <v>9</v>
      </c>
      <c r="C159" s="2">
        <f t="shared" si="9"/>
        <v>5</v>
      </c>
      <c r="D159" s="2" t="str">
        <f t="shared" si="10"/>
        <v>木</v>
      </c>
      <c r="E159" t="str">
        <f>IFERROR(VLOOKUP(A159,'HOL（2027年まで）'!$A:$C,3,0),"")</f>
        <v/>
      </c>
      <c r="F159"/>
      <c r="G159"/>
    </row>
    <row r="160" spans="1:7" x14ac:dyDescent="0.4">
      <c r="A160" s="1">
        <v>45541</v>
      </c>
      <c r="B160" s="2">
        <f t="shared" si="8"/>
        <v>9</v>
      </c>
      <c r="C160" s="2">
        <f t="shared" si="9"/>
        <v>6</v>
      </c>
      <c r="D160" s="2" t="str">
        <f t="shared" si="10"/>
        <v>金</v>
      </c>
      <c r="E160" t="str">
        <f>IFERROR(VLOOKUP(A160,'HOL（2027年まで）'!$A:$C,3,0),"")</f>
        <v/>
      </c>
      <c r="F160"/>
      <c r="G160"/>
    </row>
    <row r="161" spans="1:7" x14ac:dyDescent="0.4">
      <c r="A161" s="1">
        <v>45542</v>
      </c>
      <c r="B161" s="2">
        <f t="shared" si="8"/>
        <v>9</v>
      </c>
      <c r="C161" s="2">
        <f t="shared" si="9"/>
        <v>7</v>
      </c>
      <c r="D161" s="2" t="str">
        <f t="shared" si="10"/>
        <v>土</v>
      </c>
      <c r="E161" t="str">
        <f>IFERROR(VLOOKUP(A161,'HOL（2027年まで）'!$A:$C,3,0),"")</f>
        <v/>
      </c>
      <c r="F161"/>
      <c r="G161"/>
    </row>
    <row r="162" spans="1:7" x14ac:dyDescent="0.4">
      <c r="A162" s="1">
        <v>45543</v>
      </c>
      <c r="B162" s="2">
        <f t="shared" si="8"/>
        <v>9</v>
      </c>
      <c r="C162" s="2">
        <f t="shared" si="9"/>
        <v>8</v>
      </c>
      <c r="D162" s="2" t="str">
        <f t="shared" si="10"/>
        <v>日</v>
      </c>
      <c r="E162" t="str">
        <f>IFERROR(VLOOKUP(A162,'HOL（2027年まで）'!$A:$C,3,0),"")</f>
        <v/>
      </c>
      <c r="F162"/>
      <c r="G162"/>
    </row>
    <row r="163" spans="1:7" x14ac:dyDescent="0.4">
      <c r="A163" s="1">
        <v>45544</v>
      </c>
      <c r="B163" s="2">
        <f t="shared" si="8"/>
        <v>9</v>
      </c>
      <c r="C163" s="2">
        <f t="shared" si="9"/>
        <v>9</v>
      </c>
      <c r="D163" s="2" t="str">
        <f t="shared" si="10"/>
        <v>月</v>
      </c>
      <c r="E163" t="str">
        <f>IFERROR(VLOOKUP(A163,'HOL（2027年まで）'!$A:$C,3,0),"")</f>
        <v/>
      </c>
      <c r="F163"/>
      <c r="G163"/>
    </row>
    <row r="164" spans="1:7" x14ac:dyDescent="0.4">
      <c r="A164" s="1">
        <v>45545</v>
      </c>
      <c r="B164" s="2">
        <f t="shared" si="8"/>
        <v>9</v>
      </c>
      <c r="C164" s="2">
        <f t="shared" si="9"/>
        <v>10</v>
      </c>
      <c r="D164" s="2" t="str">
        <f t="shared" si="10"/>
        <v>火</v>
      </c>
      <c r="E164" t="str">
        <f>IFERROR(VLOOKUP(A164,'HOL（2027年まで）'!$A:$C,3,0),"")</f>
        <v/>
      </c>
      <c r="F164"/>
      <c r="G164"/>
    </row>
    <row r="165" spans="1:7" x14ac:dyDescent="0.4">
      <c r="A165" s="1">
        <v>45546</v>
      </c>
      <c r="B165" s="2">
        <f t="shared" si="8"/>
        <v>9</v>
      </c>
      <c r="C165" s="2">
        <f t="shared" si="9"/>
        <v>11</v>
      </c>
      <c r="D165" s="2" t="str">
        <f t="shared" si="10"/>
        <v>水</v>
      </c>
      <c r="E165" t="str">
        <f>IFERROR(VLOOKUP(A165,'HOL（2027年まで）'!$A:$C,3,0),"")</f>
        <v/>
      </c>
      <c r="F165"/>
      <c r="G165"/>
    </row>
    <row r="166" spans="1:7" x14ac:dyDescent="0.4">
      <c r="A166" s="1">
        <v>45547</v>
      </c>
      <c r="B166" s="2">
        <f t="shared" si="8"/>
        <v>9</v>
      </c>
      <c r="C166" s="2">
        <f t="shared" si="9"/>
        <v>12</v>
      </c>
      <c r="D166" s="2" t="str">
        <f t="shared" si="10"/>
        <v>木</v>
      </c>
      <c r="E166" t="str">
        <f>IFERROR(VLOOKUP(A166,'HOL（2027年まで）'!$A:$C,3,0),"")</f>
        <v/>
      </c>
      <c r="F166"/>
      <c r="G166"/>
    </row>
    <row r="167" spans="1:7" x14ac:dyDescent="0.4">
      <c r="A167" s="1">
        <v>45548</v>
      </c>
      <c r="B167" s="2">
        <f t="shared" si="8"/>
        <v>9</v>
      </c>
      <c r="C167" s="2">
        <f t="shared" si="9"/>
        <v>13</v>
      </c>
      <c r="D167" s="2" t="str">
        <f t="shared" si="10"/>
        <v>金</v>
      </c>
      <c r="E167" t="str">
        <f>IFERROR(VLOOKUP(A167,'HOL（2027年まで）'!$A:$C,3,0),"")</f>
        <v/>
      </c>
      <c r="F167"/>
      <c r="G167"/>
    </row>
    <row r="168" spans="1:7" x14ac:dyDescent="0.4">
      <c r="A168" s="1">
        <v>45549</v>
      </c>
      <c r="B168" s="2">
        <f t="shared" si="8"/>
        <v>9</v>
      </c>
      <c r="C168" s="2">
        <f t="shared" si="9"/>
        <v>14</v>
      </c>
      <c r="D168" s="2" t="str">
        <f t="shared" si="10"/>
        <v>土</v>
      </c>
      <c r="E168" t="str">
        <f>IFERROR(VLOOKUP(A168,'HOL（2027年まで）'!$A:$C,3,0),"")</f>
        <v/>
      </c>
      <c r="F168"/>
      <c r="G168"/>
    </row>
    <row r="169" spans="1:7" x14ac:dyDescent="0.4">
      <c r="A169" s="1">
        <v>45550</v>
      </c>
      <c r="B169" s="2">
        <f t="shared" si="8"/>
        <v>9</v>
      </c>
      <c r="C169" s="2">
        <f t="shared" si="9"/>
        <v>15</v>
      </c>
      <c r="D169" s="2" t="str">
        <f t="shared" si="10"/>
        <v>日</v>
      </c>
      <c r="E169" t="str">
        <f>IFERROR(VLOOKUP(A169,'HOL（2027年まで）'!$A:$C,3,0),"")</f>
        <v/>
      </c>
      <c r="F169"/>
      <c r="G169"/>
    </row>
    <row r="170" spans="1:7" x14ac:dyDescent="0.4">
      <c r="A170" s="1">
        <v>45551</v>
      </c>
      <c r="B170" s="2">
        <f t="shared" si="8"/>
        <v>9</v>
      </c>
      <c r="C170" s="2">
        <f t="shared" si="9"/>
        <v>16</v>
      </c>
      <c r="D170" s="2" t="str">
        <f t="shared" si="10"/>
        <v>月</v>
      </c>
      <c r="E170" t="str">
        <f>IFERROR(VLOOKUP(A170,'HOL（2027年まで）'!$A:$C,3,0),"")</f>
        <v>敬老の日</v>
      </c>
      <c r="F170"/>
      <c r="G170"/>
    </row>
    <row r="171" spans="1:7" x14ac:dyDescent="0.4">
      <c r="A171" s="1">
        <v>45552</v>
      </c>
      <c r="B171" s="2">
        <f t="shared" si="8"/>
        <v>9</v>
      </c>
      <c r="C171" s="2">
        <f t="shared" si="9"/>
        <v>17</v>
      </c>
      <c r="D171" s="2" t="str">
        <f t="shared" si="10"/>
        <v>火</v>
      </c>
      <c r="E171" t="str">
        <f>IFERROR(VLOOKUP(A171,'HOL（2027年まで）'!$A:$C,3,0),"")</f>
        <v/>
      </c>
      <c r="F171"/>
      <c r="G171"/>
    </row>
    <row r="172" spans="1:7" x14ac:dyDescent="0.4">
      <c r="A172" s="1">
        <v>45553</v>
      </c>
      <c r="B172" s="2">
        <f t="shared" si="8"/>
        <v>9</v>
      </c>
      <c r="C172" s="2">
        <f t="shared" si="9"/>
        <v>18</v>
      </c>
      <c r="D172" s="2" t="str">
        <f t="shared" si="10"/>
        <v>水</v>
      </c>
      <c r="E172" t="str">
        <f>IFERROR(VLOOKUP(A172,'HOL（2027年まで）'!$A:$C,3,0),"")</f>
        <v/>
      </c>
      <c r="F172"/>
      <c r="G172"/>
    </row>
    <row r="173" spans="1:7" x14ac:dyDescent="0.4">
      <c r="A173" s="1">
        <v>45554</v>
      </c>
      <c r="B173" s="2">
        <f t="shared" si="8"/>
        <v>9</v>
      </c>
      <c r="C173" s="2">
        <f t="shared" si="9"/>
        <v>19</v>
      </c>
      <c r="D173" s="2" t="str">
        <f t="shared" si="10"/>
        <v>木</v>
      </c>
      <c r="E173" t="str">
        <f>IFERROR(VLOOKUP(A173,'HOL（2027年まで）'!$A:$C,3,0),"")</f>
        <v/>
      </c>
      <c r="F173"/>
      <c r="G173"/>
    </row>
    <row r="174" spans="1:7" x14ac:dyDescent="0.4">
      <c r="A174" s="1">
        <v>45555</v>
      </c>
      <c r="B174" s="2">
        <f t="shared" si="8"/>
        <v>9</v>
      </c>
      <c r="C174" s="2">
        <f t="shared" si="9"/>
        <v>20</v>
      </c>
      <c r="D174" s="2" t="str">
        <f t="shared" si="10"/>
        <v>金</v>
      </c>
      <c r="E174" t="str">
        <f>IFERROR(VLOOKUP(A174,'HOL（2027年まで）'!$A:$C,3,0),"")</f>
        <v/>
      </c>
      <c r="F174"/>
      <c r="G174"/>
    </row>
    <row r="175" spans="1:7" x14ac:dyDescent="0.4">
      <c r="A175" s="1">
        <v>45556</v>
      </c>
      <c r="B175" s="2">
        <f t="shared" si="8"/>
        <v>9</v>
      </c>
      <c r="C175" s="2">
        <f t="shared" si="9"/>
        <v>21</v>
      </c>
      <c r="D175" s="2" t="str">
        <f t="shared" si="10"/>
        <v>土</v>
      </c>
      <c r="E175" t="str">
        <f>IFERROR(VLOOKUP(A175,'HOL（2027年まで）'!$A:$C,3,0),"")</f>
        <v/>
      </c>
      <c r="F175"/>
      <c r="G175"/>
    </row>
    <row r="176" spans="1:7" x14ac:dyDescent="0.4">
      <c r="A176" s="1">
        <v>45557</v>
      </c>
      <c r="B176" s="2">
        <f t="shared" si="8"/>
        <v>9</v>
      </c>
      <c r="C176" s="2">
        <f t="shared" si="9"/>
        <v>22</v>
      </c>
      <c r="D176" s="2" t="str">
        <f t="shared" si="10"/>
        <v>日</v>
      </c>
      <c r="E176" t="str">
        <f>IFERROR(VLOOKUP(A176,'HOL（2027年まで）'!$A:$C,3,0),"")</f>
        <v>秋分の日</v>
      </c>
      <c r="F176"/>
      <c r="G176"/>
    </row>
    <row r="177" spans="1:7" x14ac:dyDescent="0.4">
      <c r="A177" s="1">
        <v>45558</v>
      </c>
      <c r="B177" s="2">
        <f t="shared" si="8"/>
        <v>9</v>
      </c>
      <c r="C177" s="2">
        <f t="shared" si="9"/>
        <v>23</v>
      </c>
      <c r="D177" s="2" t="str">
        <f t="shared" si="10"/>
        <v>月</v>
      </c>
      <c r="E177" t="str">
        <f>IFERROR(VLOOKUP(A177,'HOL（2027年まで）'!$A:$C,3,0),"")</f>
        <v>振替休日</v>
      </c>
      <c r="F177"/>
      <c r="G177"/>
    </row>
    <row r="178" spans="1:7" x14ac:dyDescent="0.4">
      <c r="A178" s="1">
        <v>45559</v>
      </c>
      <c r="B178" s="2">
        <f t="shared" si="8"/>
        <v>9</v>
      </c>
      <c r="C178" s="2">
        <f t="shared" si="9"/>
        <v>24</v>
      </c>
      <c r="D178" s="2" t="str">
        <f t="shared" si="10"/>
        <v>火</v>
      </c>
      <c r="E178" t="str">
        <f>IFERROR(VLOOKUP(A178,'HOL（2027年まで）'!$A:$C,3,0),"")</f>
        <v/>
      </c>
      <c r="F178"/>
      <c r="G178"/>
    </row>
    <row r="179" spans="1:7" x14ac:dyDescent="0.4">
      <c r="A179" s="1">
        <v>45560</v>
      </c>
      <c r="B179" s="2">
        <f t="shared" si="8"/>
        <v>9</v>
      </c>
      <c r="C179" s="2">
        <f t="shared" si="9"/>
        <v>25</v>
      </c>
      <c r="D179" s="2" t="str">
        <f t="shared" si="10"/>
        <v>水</v>
      </c>
      <c r="E179" t="str">
        <f>IFERROR(VLOOKUP(A179,'HOL（2027年まで）'!$A:$C,3,0),"")</f>
        <v/>
      </c>
      <c r="F179"/>
      <c r="G179"/>
    </row>
    <row r="180" spans="1:7" x14ac:dyDescent="0.4">
      <c r="A180" s="1">
        <v>45561</v>
      </c>
      <c r="B180" s="2">
        <f t="shared" si="8"/>
        <v>9</v>
      </c>
      <c r="C180" s="2">
        <f t="shared" si="9"/>
        <v>26</v>
      </c>
      <c r="D180" s="2" t="str">
        <f t="shared" si="10"/>
        <v>木</v>
      </c>
      <c r="E180" t="str">
        <f>IFERROR(VLOOKUP(A180,'HOL（2027年まで）'!$A:$C,3,0),"")</f>
        <v/>
      </c>
      <c r="F180"/>
      <c r="G180"/>
    </row>
    <row r="181" spans="1:7" x14ac:dyDescent="0.4">
      <c r="A181" s="1">
        <v>45562</v>
      </c>
      <c r="B181" s="2">
        <f t="shared" si="8"/>
        <v>9</v>
      </c>
      <c r="C181" s="2">
        <f t="shared" si="9"/>
        <v>27</v>
      </c>
      <c r="D181" s="2" t="str">
        <f t="shared" si="10"/>
        <v>金</v>
      </c>
      <c r="E181" t="str">
        <f>IFERROR(VLOOKUP(A181,'HOL（2027年まで）'!$A:$C,3,0),"")</f>
        <v/>
      </c>
      <c r="F181"/>
      <c r="G181"/>
    </row>
    <row r="182" spans="1:7" x14ac:dyDescent="0.4">
      <c r="A182" s="1">
        <v>45563</v>
      </c>
      <c r="B182" s="2">
        <f t="shared" si="8"/>
        <v>9</v>
      </c>
      <c r="C182" s="2">
        <f t="shared" si="9"/>
        <v>28</v>
      </c>
      <c r="D182" s="2" t="str">
        <f t="shared" si="10"/>
        <v>土</v>
      </c>
      <c r="E182" t="str">
        <f>IFERROR(VLOOKUP(A182,'HOL（2027年まで）'!$A:$C,3,0),"")</f>
        <v/>
      </c>
      <c r="F182"/>
      <c r="G182"/>
    </row>
    <row r="183" spans="1:7" x14ac:dyDescent="0.4">
      <c r="A183" s="1">
        <v>45564</v>
      </c>
      <c r="B183" s="2">
        <f t="shared" si="8"/>
        <v>9</v>
      </c>
      <c r="C183" s="2">
        <f t="shared" si="9"/>
        <v>29</v>
      </c>
      <c r="D183" s="2" t="str">
        <f t="shared" si="10"/>
        <v>日</v>
      </c>
      <c r="E183" t="str">
        <f>IFERROR(VLOOKUP(A183,'HOL（2027年まで）'!$A:$C,3,0),"")</f>
        <v/>
      </c>
      <c r="F183"/>
      <c r="G183"/>
    </row>
    <row r="184" spans="1:7" x14ac:dyDescent="0.4">
      <c r="A184" s="1">
        <v>45565</v>
      </c>
      <c r="B184" s="2">
        <f t="shared" si="8"/>
        <v>9</v>
      </c>
      <c r="C184" s="2">
        <f t="shared" si="9"/>
        <v>30</v>
      </c>
      <c r="D184" s="2" t="str">
        <f t="shared" si="10"/>
        <v>月</v>
      </c>
      <c r="E184" t="str">
        <f>IFERROR(VLOOKUP(A184,'HOL（2027年まで）'!$A:$C,3,0),"")</f>
        <v/>
      </c>
      <c r="F184"/>
      <c r="G184"/>
    </row>
    <row r="185" spans="1:7" x14ac:dyDescent="0.4">
      <c r="A185" s="1">
        <v>45566</v>
      </c>
      <c r="B185" s="2">
        <f t="shared" si="8"/>
        <v>10</v>
      </c>
      <c r="C185" s="2">
        <f t="shared" si="9"/>
        <v>1</v>
      </c>
      <c r="D185" s="2" t="str">
        <f t="shared" si="10"/>
        <v>火</v>
      </c>
      <c r="E185" t="str">
        <f>IFERROR(VLOOKUP(A185,'HOL（2027年まで）'!$A:$C,3,0),"")</f>
        <v/>
      </c>
      <c r="F185"/>
      <c r="G185"/>
    </row>
    <row r="186" spans="1:7" x14ac:dyDescent="0.4">
      <c r="A186" s="1">
        <v>45567</v>
      </c>
      <c r="B186" s="2">
        <f t="shared" si="8"/>
        <v>10</v>
      </c>
      <c r="C186" s="2">
        <f t="shared" si="9"/>
        <v>2</v>
      </c>
      <c r="D186" s="2" t="str">
        <f t="shared" si="10"/>
        <v>水</v>
      </c>
      <c r="E186" t="str">
        <f>IFERROR(VLOOKUP(A186,'HOL（2027年まで）'!$A:$C,3,0),"")</f>
        <v/>
      </c>
      <c r="F186"/>
      <c r="G186"/>
    </row>
    <row r="187" spans="1:7" x14ac:dyDescent="0.4">
      <c r="A187" s="1">
        <v>45568</v>
      </c>
      <c r="B187" s="2">
        <f t="shared" si="8"/>
        <v>10</v>
      </c>
      <c r="C187" s="2">
        <f t="shared" si="9"/>
        <v>3</v>
      </c>
      <c r="D187" s="2" t="str">
        <f t="shared" si="10"/>
        <v>木</v>
      </c>
      <c r="E187" t="str">
        <f>IFERROR(VLOOKUP(A187,'HOL（2027年まで）'!$A:$C,3,0),"")</f>
        <v/>
      </c>
      <c r="F187"/>
      <c r="G187"/>
    </row>
    <row r="188" spans="1:7" x14ac:dyDescent="0.4">
      <c r="A188" s="1">
        <v>45569</v>
      </c>
      <c r="B188" s="2">
        <f t="shared" si="8"/>
        <v>10</v>
      </c>
      <c r="C188" s="2">
        <f t="shared" si="9"/>
        <v>4</v>
      </c>
      <c r="D188" s="2" t="str">
        <f t="shared" si="10"/>
        <v>金</v>
      </c>
      <c r="E188" t="str">
        <f>IFERROR(VLOOKUP(A188,'HOL（2027年まで）'!$A:$C,3,0),"")</f>
        <v/>
      </c>
      <c r="F188"/>
      <c r="G188"/>
    </row>
    <row r="189" spans="1:7" x14ac:dyDescent="0.4">
      <c r="A189" s="1">
        <v>45570</v>
      </c>
      <c r="B189" s="2">
        <f t="shared" si="8"/>
        <v>10</v>
      </c>
      <c r="C189" s="2">
        <f t="shared" si="9"/>
        <v>5</v>
      </c>
      <c r="D189" s="2" t="str">
        <f t="shared" si="10"/>
        <v>土</v>
      </c>
      <c r="E189" t="str">
        <f>IFERROR(VLOOKUP(A189,'HOL（2027年まで）'!$A:$C,3,0),"")</f>
        <v/>
      </c>
      <c r="F189"/>
      <c r="G189"/>
    </row>
    <row r="190" spans="1:7" x14ac:dyDescent="0.4">
      <c r="A190" s="1">
        <v>45571</v>
      </c>
      <c r="B190" s="2">
        <f t="shared" si="8"/>
        <v>10</v>
      </c>
      <c r="C190" s="2">
        <f t="shared" si="9"/>
        <v>6</v>
      </c>
      <c r="D190" s="2" t="str">
        <f t="shared" si="10"/>
        <v>日</v>
      </c>
      <c r="E190" t="str">
        <f>IFERROR(VLOOKUP(A190,'HOL（2027年まで）'!$A:$C,3,0),"")</f>
        <v/>
      </c>
      <c r="F190"/>
      <c r="G190"/>
    </row>
    <row r="191" spans="1:7" x14ac:dyDescent="0.4">
      <c r="A191" s="1">
        <v>45572</v>
      </c>
      <c r="B191" s="2">
        <f t="shared" si="8"/>
        <v>10</v>
      </c>
      <c r="C191" s="2">
        <f t="shared" si="9"/>
        <v>7</v>
      </c>
      <c r="D191" s="2" t="str">
        <f t="shared" si="10"/>
        <v>月</v>
      </c>
      <c r="E191" t="str">
        <f>IFERROR(VLOOKUP(A191,'HOL（2027年まで）'!$A:$C,3,0),"")</f>
        <v/>
      </c>
      <c r="F191"/>
      <c r="G191"/>
    </row>
    <row r="192" spans="1:7" x14ac:dyDescent="0.4">
      <c r="A192" s="1">
        <v>45573</v>
      </c>
      <c r="B192" s="2">
        <f t="shared" si="8"/>
        <v>10</v>
      </c>
      <c r="C192" s="2">
        <f t="shared" si="9"/>
        <v>8</v>
      </c>
      <c r="D192" s="2" t="str">
        <f t="shared" si="10"/>
        <v>火</v>
      </c>
      <c r="E192" t="str">
        <f>IFERROR(VLOOKUP(A192,'HOL（2027年まで）'!$A:$C,3,0),"")</f>
        <v/>
      </c>
      <c r="F192"/>
      <c r="G192"/>
    </row>
    <row r="193" spans="1:7" x14ac:dyDescent="0.4">
      <c r="A193" s="1">
        <v>45574</v>
      </c>
      <c r="B193" s="2">
        <f t="shared" si="8"/>
        <v>10</v>
      </c>
      <c r="C193" s="2">
        <f t="shared" si="9"/>
        <v>9</v>
      </c>
      <c r="D193" s="2" t="str">
        <f t="shared" si="10"/>
        <v>水</v>
      </c>
      <c r="E193" t="str">
        <f>IFERROR(VLOOKUP(A193,'HOL（2027年まで）'!$A:$C,3,0),"")</f>
        <v/>
      </c>
      <c r="F193"/>
      <c r="G193"/>
    </row>
    <row r="194" spans="1:7" x14ac:dyDescent="0.4">
      <c r="A194" s="1">
        <v>45575</v>
      </c>
      <c r="B194" s="2">
        <f t="shared" si="8"/>
        <v>10</v>
      </c>
      <c r="C194" s="2">
        <f t="shared" si="9"/>
        <v>10</v>
      </c>
      <c r="D194" s="2" t="str">
        <f t="shared" si="10"/>
        <v>木</v>
      </c>
      <c r="E194" t="str">
        <f>IFERROR(VLOOKUP(A194,'HOL（2027年まで）'!$A:$C,3,0),"")</f>
        <v/>
      </c>
      <c r="F194"/>
      <c r="G194"/>
    </row>
    <row r="195" spans="1:7" x14ac:dyDescent="0.4">
      <c r="A195" s="1">
        <v>45576</v>
      </c>
      <c r="B195" s="2">
        <f t="shared" ref="B195:B258" si="11">MONTH(A195)</f>
        <v>10</v>
      </c>
      <c r="C195" s="2">
        <f t="shared" si="9"/>
        <v>11</v>
      </c>
      <c r="D195" s="2" t="str">
        <f t="shared" si="10"/>
        <v>金</v>
      </c>
      <c r="E195" t="str">
        <f>IFERROR(VLOOKUP(A195,'HOL（2027年まで）'!$A:$C,3,0),"")</f>
        <v/>
      </c>
      <c r="F195"/>
      <c r="G195"/>
    </row>
    <row r="196" spans="1:7" x14ac:dyDescent="0.4">
      <c r="A196" s="1">
        <v>45577</v>
      </c>
      <c r="B196" s="2">
        <f t="shared" si="11"/>
        <v>10</v>
      </c>
      <c r="C196" s="2">
        <f t="shared" si="9"/>
        <v>12</v>
      </c>
      <c r="D196" s="2" t="str">
        <f t="shared" si="10"/>
        <v>土</v>
      </c>
      <c r="E196" t="str">
        <f>IFERROR(VLOOKUP(A196,'HOL（2027年まで）'!$A:$C,3,0),"")</f>
        <v/>
      </c>
      <c r="F196"/>
      <c r="G196"/>
    </row>
    <row r="197" spans="1:7" x14ac:dyDescent="0.4">
      <c r="A197" s="1">
        <v>45578</v>
      </c>
      <c r="B197" s="2">
        <f t="shared" si="11"/>
        <v>10</v>
      </c>
      <c r="C197" s="2">
        <f t="shared" si="9"/>
        <v>13</v>
      </c>
      <c r="D197" s="2" t="str">
        <f t="shared" si="10"/>
        <v>日</v>
      </c>
      <c r="E197" t="str">
        <f>IFERROR(VLOOKUP(A197,'HOL（2027年まで）'!$A:$C,3,0),"")</f>
        <v/>
      </c>
      <c r="F197"/>
      <c r="G197"/>
    </row>
    <row r="198" spans="1:7" x14ac:dyDescent="0.4">
      <c r="A198" s="1">
        <v>45579</v>
      </c>
      <c r="B198" s="2">
        <f t="shared" si="11"/>
        <v>10</v>
      </c>
      <c r="C198" s="2">
        <f t="shared" ref="C198:C261" si="12">DAY(A198)</f>
        <v>14</v>
      </c>
      <c r="D198" s="2" t="str">
        <f t="shared" ref="D198:D261" si="13">TEXT(A198,"aaa")</f>
        <v>月</v>
      </c>
      <c r="E198" t="str">
        <f>IFERROR(VLOOKUP(A198,'HOL（2027年まで）'!$A:$C,3,0),"")</f>
        <v>スポーツの日</v>
      </c>
      <c r="F198"/>
      <c r="G198"/>
    </row>
    <row r="199" spans="1:7" x14ac:dyDescent="0.4">
      <c r="A199" s="1">
        <v>45580</v>
      </c>
      <c r="B199" s="2">
        <f t="shared" si="11"/>
        <v>10</v>
      </c>
      <c r="C199" s="2">
        <f t="shared" si="12"/>
        <v>15</v>
      </c>
      <c r="D199" s="2" t="str">
        <f t="shared" si="13"/>
        <v>火</v>
      </c>
      <c r="E199" t="str">
        <f>IFERROR(VLOOKUP(A199,'HOL（2027年まで）'!$A:$C,3,0),"")</f>
        <v/>
      </c>
      <c r="F199"/>
      <c r="G199"/>
    </row>
    <row r="200" spans="1:7" x14ac:dyDescent="0.4">
      <c r="A200" s="1">
        <v>45581</v>
      </c>
      <c r="B200" s="2">
        <f t="shared" si="11"/>
        <v>10</v>
      </c>
      <c r="C200" s="2">
        <f t="shared" si="12"/>
        <v>16</v>
      </c>
      <c r="D200" s="2" t="str">
        <f t="shared" si="13"/>
        <v>水</v>
      </c>
      <c r="E200" t="str">
        <f>IFERROR(VLOOKUP(A200,'HOL（2027年まで）'!$A:$C,3,0),"")</f>
        <v/>
      </c>
      <c r="F200"/>
      <c r="G200"/>
    </row>
    <row r="201" spans="1:7" x14ac:dyDescent="0.4">
      <c r="A201" s="1">
        <v>45582</v>
      </c>
      <c r="B201" s="2">
        <f t="shared" si="11"/>
        <v>10</v>
      </c>
      <c r="C201" s="2">
        <f t="shared" si="12"/>
        <v>17</v>
      </c>
      <c r="D201" s="2" t="str">
        <f t="shared" si="13"/>
        <v>木</v>
      </c>
      <c r="E201" t="str">
        <f>IFERROR(VLOOKUP(A201,'HOL（2027年まで）'!$A:$C,3,0),"")</f>
        <v/>
      </c>
      <c r="F201"/>
      <c r="G201"/>
    </row>
    <row r="202" spans="1:7" x14ac:dyDescent="0.4">
      <c r="A202" s="1">
        <v>45583</v>
      </c>
      <c r="B202" s="2">
        <f t="shared" si="11"/>
        <v>10</v>
      </c>
      <c r="C202" s="2">
        <f t="shared" si="12"/>
        <v>18</v>
      </c>
      <c r="D202" s="2" t="str">
        <f t="shared" si="13"/>
        <v>金</v>
      </c>
      <c r="E202" t="str">
        <f>IFERROR(VLOOKUP(A202,'HOL（2027年まで）'!$A:$C,3,0),"")</f>
        <v/>
      </c>
      <c r="F202"/>
      <c r="G202"/>
    </row>
    <row r="203" spans="1:7" x14ac:dyDescent="0.4">
      <c r="A203" s="1">
        <v>45584</v>
      </c>
      <c r="B203" s="2">
        <f t="shared" si="11"/>
        <v>10</v>
      </c>
      <c r="C203" s="2">
        <f t="shared" si="12"/>
        <v>19</v>
      </c>
      <c r="D203" s="2" t="str">
        <f t="shared" si="13"/>
        <v>土</v>
      </c>
      <c r="E203" t="str">
        <f>IFERROR(VLOOKUP(A203,'HOL（2027年まで）'!$A:$C,3,0),"")</f>
        <v/>
      </c>
      <c r="F203"/>
      <c r="G203"/>
    </row>
    <row r="204" spans="1:7" x14ac:dyDescent="0.4">
      <c r="A204" s="1">
        <v>45585</v>
      </c>
      <c r="B204" s="2">
        <f t="shared" si="11"/>
        <v>10</v>
      </c>
      <c r="C204" s="2">
        <f t="shared" si="12"/>
        <v>20</v>
      </c>
      <c r="D204" s="2" t="str">
        <f t="shared" si="13"/>
        <v>日</v>
      </c>
      <c r="E204" t="str">
        <f>IFERROR(VLOOKUP(A204,'HOL（2027年まで）'!$A:$C,3,0),"")</f>
        <v/>
      </c>
      <c r="F204"/>
      <c r="G204"/>
    </row>
    <row r="205" spans="1:7" x14ac:dyDescent="0.4">
      <c r="A205" s="1">
        <v>45586</v>
      </c>
      <c r="B205" s="2">
        <f t="shared" si="11"/>
        <v>10</v>
      </c>
      <c r="C205" s="2">
        <f t="shared" si="12"/>
        <v>21</v>
      </c>
      <c r="D205" s="2" t="str">
        <f t="shared" si="13"/>
        <v>月</v>
      </c>
      <c r="E205" t="str">
        <f>IFERROR(VLOOKUP(A205,'HOL（2027年まで）'!$A:$C,3,0),"")</f>
        <v/>
      </c>
      <c r="F205"/>
      <c r="G205"/>
    </row>
    <row r="206" spans="1:7" x14ac:dyDescent="0.4">
      <c r="A206" s="1">
        <v>45587</v>
      </c>
      <c r="B206" s="2">
        <f t="shared" si="11"/>
        <v>10</v>
      </c>
      <c r="C206" s="2">
        <f t="shared" si="12"/>
        <v>22</v>
      </c>
      <c r="D206" s="2" t="str">
        <f t="shared" si="13"/>
        <v>火</v>
      </c>
      <c r="E206" t="str">
        <f>IFERROR(VLOOKUP(A206,'HOL（2027年まで）'!$A:$C,3,0),"")</f>
        <v/>
      </c>
      <c r="F206"/>
      <c r="G206"/>
    </row>
    <row r="207" spans="1:7" x14ac:dyDescent="0.4">
      <c r="A207" s="1">
        <v>45588</v>
      </c>
      <c r="B207" s="2">
        <f t="shared" si="11"/>
        <v>10</v>
      </c>
      <c r="C207" s="2">
        <f t="shared" si="12"/>
        <v>23</v>
      </c>
      <c r="D207" s="2" t="str">
        <f t="shared" si="13"/>
        <v>水</v>
      </c>
      <c r="E207" t="str">
        <f>IFERROR(VLOOKUP(A207,'HOL（2027年まで）'!$A:$C,3,0),"")</f>
        <v/>
      </c>
      <c r="F207"/>
      <c r="G207"/>
    </row>
    <row r="208" spans="1:7" x14ac:dyDescent="0.4">
      <c r="A208" s="1">
        <v>45589</v>
      </c>
      <c r="B208" s="2">
        <f t="shared" si="11"/>
        <v>10</v>
      </c>
      <c r="C208" s="2">
        <f t="shared" si="12"/>
        <v>24</v>
      </c>
      <c r="D208" s="2" t="str">
        <f t="shared" si="13"/>
        <v>木</v>
      </c>
      <c r="E208" t="str">
        <f>IFERROR(VLOOKUP(A208,'HOL（2027年まで）'!$A:$C,3,0),"")</f>
        <v/>
      </c>
      <c r="F208"/>
      <c r="G208"/>
    </row>
    <row r="209" spans="1:7" x14ac:dyDescent="0.4">
      <c r="A209" s="1">
        <v>45590</v>
      </c>
      <c r="B209" s="2">
        <f t="shared" si="11"/>
        <v>10</v>
      </c>
      <c r="C209" s="2">
        <f t="shared" si="12"/>
        <v>25</v>
      </c>
      <c r="D209" s="2" t="str">
        <f t="shared" si="13"/>
        <v>金</v>
      </c>
      <c r="E209" t="str">
        <f>IFERROR(VLOOKUP(A209,'HOL（2027年まで）'!$A:$C,3,0),"")</f>
        <v/>
      </c>
      <c r="F209"/>
      <c r="G209"/>
    </row>
    <row r="210" spans="1:7" x14ac:dyDescent="0.4">
      <c r="A210" s="1">
        <v>45591</v>
      </c>
      <c r="B210" s="2">
        <f t="shared" si="11"/>
        <v>10</v>
      </c>
      <c r="C210" s="2">
        <f t="shared" si="12"/>
        <v>26</v>
      </c>
      <c r="D210" s="2" t="str">
        <f t="shared" si="13"/>
        <v>土</v>
      </c>
      <c r="E210" t="str">
        <f>IFERROR(VLOOKUP(A210,'HOL（2027年まで）'!$A:$C,3,0),"")</f>
        <v/>
      </c>
      <c r="F210"/>
      <c r="G210"/>
    </row>
    <row r="211" spans="1:7" x14ac:dyDescent="0.4">
      <c r="A211" s="1">
        <v>45592</v>
      </c>
      <c r="B211" s="2">
        <f t="shared" si="11"/>
        <v>10</v>
      </c>
      <c r="C211" s="2">
        <f t="shared" si="12"/>
        <v>27</v>
      </c>
      <c r="D211" s="2" t="str">
        <f t="shared" si="13"/>
        <v>日</v>
      </c>
      <c r="E211" t="str">
        <f>IFERROR(VLOOKUP(A211,'HOL（2027年まで）'!$A:$C,3,0),"")</f>
        <v/>
      </c>
      <c r="F211"/>
      <c r="G211"/>
    </row>
    <row r="212" spans="1:7" x14ac:dyDescent="0.4">
      <c r="A212" s="1">
        <v>45593</v>
      </c>
      <c r="B212" s="2">
        <f t="shared" si="11"/>
        <v>10</v>
      </c>
      <c r="C212" s="2">
        <f t="shared" si="12"/>
        <v>28</v>
      </c>
      <c r="D212" s="2" t="str">
        <f t="shared" si="13"/>
        <v>月</v>
      </c>
      <c r="E212" t="str">
        <f>IFERROR(VLOOKUP(A212,'HOL（2027年まで）'!$A:$C,3,0),"")</f>
        <v/>
      </c>
      <c r="F212"/>
      <c r="G212"/>
    </row>
    <row r="213" spans="1:7" x14ac:dyDescent="0.4">
      <c r="A213" s="1">
        <v>45594</v>
      </c>
      <c r="B213" s="2">
        <f t="shared" si="11"/>
        <v>10</v>
      </c>
      <c r="C213" s="2">
        <f t="shared" si="12"/>
        <v>29</v>
      </c>
      <c r="D213" s="2" t="str">
        <f t="shared" si="13"/>
        <v>火</v>
      </c>
      <c r="E213" t="str">
        <f>IFERROR(VLOOKUP(A213,'HOL（2027年まで）'!$A:$C,3,0),"")</f>
        <v/>
      </c>
      <c r="F213"/>
      <c r="G213"/>
    </row>
    <row r="214" spans="1:7" x14ac:dyDescent="0.4">
      <c r="A214" s="1">
        <v>45595</v>
      </c>
      <c r="B214" s="2">
        <f t="shared" si="11"/>
        <v>10</v>
      </c>
      <c r="C214" s="2">
        <f t="shared" si="12"/>
        <v>30</v>
      </c>
      <c r="D214" s="2" t="str">
        <f t="shared" si="13"/>
        <v>水</v>
      </c>
      <c r="E214" t="str">
        <f>IFERROR(VLOOKUP(A214,'HOL（2027年まで）'!$A:$C,3,0),"")</f>
        <v/>
      </c>
      <c r="F214"/>
      <c r="G214"/>
    </row>
    <row r="215" spans="1:7" x14ac:dyDescent="0.4">
      <c r="A215" s="1">
        <v>45596</v>
      </c>
      <c r="B215" s="2">
        <f t="shared" si="11"/>
        <v>10</v>
      </c>
      <c r="C215" s="2">
        <f t="shared" si="12"/>
        <v>31</v>
      </c>
      <c r="D215" s="2" t="str">
        <f t="shared" si="13"/>
        <v>木</v>
      </c>
      <c r="E215" t="str">
        <f>IFERROR(VLOOKUP(A215,'HOL（2027年まで）'!$A:$C,3,0),"")</f>
        <v/>
      </c>
      <c r="F215"/>
      <c r="G215"/>
    </row>
    <row r="216" spans="1:7" x14ac:dyDescent="0.4">
      <c r="A216" s="1">
        <v>45597</v>
      </c>
      <c r="B216" s="2">
        <f t="shared" si="11"/>
        <v>11</v>
      </c>
      <c r="C216" s="2">
        <f t="shared" si="12"/>
        <v>1</v>
      </c>
      <c r="D216" s="2" t="str">
        <f t="shared" si="13"/>
        <v>金</v>
      </c>
      <c r="E216" t="str">
        <f>IFERROR(VLOOKUP(A216,'HOL（2027年まで）'!$A:$C,3,0),"")</f>
        <v/>
      </c>
      <c r="F216"/>
      <c r="G216"/>
    </row>
    <row r="217" spans="1:7" x14ac:dyDescent="0.4">
      <c r="A217" s="1">
        <v>45598</v>
      </c>
      <c r="B217" s="2">
        <f t="shared" si="11"/>
        <v>11</v>
      </c>
      <c r="C217" s="2">
        <f t="shared" si="12"/>
        <v>2</v>
      </c>
      <c r="D217" s="2" t="str">
        <f t="shared" si="13"/>
        <v>土</v>
      </c>
      <c r="E217" t="str">
        <f>IFERROR(VLOOKUP(A217,'HOL（2027年まで）'!$A:$C,3,0),"")</f>
        <v/>
      </c>
      <c r="F217"/>
      <c r="G217"/>
    </row>
    <row r="218" spans="1:7" x14ac:dyDescent="0.4">
      <c r="A218" s="1">
        <v>45599</v>
      </c>
      <c r="B218" s="2">
        <f t="shared" si="11"/>
        <v>11</v>
      </c>
      <c r="C218" s="2">
        <f t="shared" si="12"/>
        <v>3</v>
      </c>
      <c r="D218" s="2" t="str">
        <f t="shared" si="13"/>
        <v>日</v>
      </c>
      <c r="E218" t="str">
        <f>IFERROR(VLOOKUP(A218,'HOL（2027年まで）'!$A:$C,3,0),"")</f>
        <v>文化の日</v>
      </c>
      <c r="F218"/>
      <c r="G218"/>
    </row>
    <row r="219" spans="1:7" x14ac:dyDescent="0.4">
      <c r="A219" s="1">
        <v>45600</v>
      </c>
      <c r="B219" s="2">
        <f t="shared" si="11"/>
        <v>11</v>
      </c>
      <c r="C219" s="2">
        <f t="shared" si="12"/>
        <v>4</v>
      </c>
      <c r="D219" s="2" t="str">
        <f t="shared" si="13"/>
        <v>月</v>
      </c>
      <c r="E219" t="str">
        <f>IFERROR(VLOOKUP(A219,'HOL（2027年まで）'!$A:$C,3,0),"")</f>
        <v>振替休日</v>
      </c>
      <c r="F219"/>
      <c r="G219"/>
    </row>
    <row r="220" spans="1:7" x14ac:dyDescent="0.4">
      <c r="A220" s="1">
        <v>45601</v>
      </c>
      <c r="B220" s="2">
        <f t="shared" si="11"/>
        <v>11</v>
      </c>
      <c r="C220" s="2">
        <f t="shared" si="12"/>
        <v>5</v>
      </c>
      <c r="D220" s="2" t="str">
        <f t="shared" si="13"/>
        <v>火</v>
      </c>
      <c r="E220" t="str">
        <f>IFERROR(VLOOKUP(A220,'HOL（2027年まで）'!$A:$C,3,0),"")</f>
        <v/>
      </c>
      <c r="F220"/>
      <c r="G220"/>
    </row>
    <row r="221" spans="1:7" x14ac:dyDescent="0.4">
      <c r="A221" s="1">
        <v>45602</v>
      </c>
      <c r="B221" s="2">
        <f t="shared" si="11"/>
        <v>11</v>
      </c>
      <c r="C221" s="2">
        <f t="shared" si="12"/>
        <v>6</v>
      </c>
      <c r="D221" s="2" t="str">
        <f t="shared" si="13"/>
        <v>水</v>
      </c>
      <c r="E221" t="str">
        <f>IFERROR(VLOOKUP(A221,'HOL（2027年まで）'!$A:$C,3,0),"")</f>
        <v/>
      </c>
      <c r="F221"/>
      <c r="G221"/>
    </row>
    <row r="222" spans="1:7" x14ac:dyDescent="0.4">
      <c r="A222" s="1">
        <v>45603</v>
      </c>
      <c r="B222" s="2">
        <f t="shared" si="11"/>
        <v>11</v>
      </c>
      <c r="C222" s="2">
        <f t="shared" si="12"/>
        <v>7</v>
      </c>
      <c r="D222" s="2" t="str">
        <f t="shared" si="13"/>
        <v>木</v>
      </c>
      <c r="E222" t="str">
        <f>IFERROR(VLOOKUP(A222,'HOL（2027年まで）'!$A:$C,3,0),"")</f>
        <v/>
      </c>
      <c r="F222"/>
      <c r="G222"/>
    </row>
    <row r="223" spans="1:7" x14ac:dyDescent="0.4">
      <c r="A223" s="1">
        <v>45604</v>
      </c>
      <c r="B223" s="2">
        <f t="shared" si="11"/>
        <v>11</v>
      </c>
      <c r="C223" s="2">
        <f t="shared" si="12"/>
        <v>8</v>
      </c>
      <c r="D223" s="2" t="str">
        <f t="shared" si="13"/>
        <v>金</v>
      </c>
      <c r="E223" t="str">
        <f>IFERROR(VLOOKUP(A223,'HOL（2027年まで）'!$A:$C,3,0),"")</f>
        <v/>
      </c>
      <c r="F223"/>
      <c r="G223"/>
    </row>
    <row r="224" spans="1:7" x14ac:dyDescent="0.4">
      <c r="A224" s="1">
        <v>45605</v>
      </c>
      <c r="B224" s="2">
        <f t="shared" si="11"/>
        <v>11</v>
      </c>
      <c r="C224" s="2">
        <f t="shared" si="12"/>
        <v>9</v>
      </c>
      <c r="D224" s="2" t="str">
        <f t="shared" si="13"/>
        <v>土</v>
      </c>
      <c r="E224" t="str">
        <f>IFERROR(VLOOKUP(A224,'HOL（2027年まで）'!$A:$C,3,0),"")</f>
        <v/>
      </c>
      <c r="F224"/>
      <c r="G224"/>
    </row>
    <row r="225" spans="1:7" x14ac:dyDescent="0.4">
      <c r="A225" s="1">
        <v>45606</v>
      </c>
      <c r="B225" s="2">
        <f t="shared" si="11"/>
        <v>11</v>
      </c>
      <c r="C225" s="2">
        <f t="shared" si="12"/>
        <v>10</v>
      </c>
      <c r="D225" s="2" t="str">
        <f t="shared" si="13"/>
        <v>日</v>
      </c>
      <c r="E225" t="str">
        <f>IFERROR(VLOOKUP(A225,'HOL（2027年まで）'!$A:$C,3,0),"")</f>
        <v/>
      </c>
      <c r="F225"/>
      <c r="G225"/>
    </row>
    <row r="226" spans="1:7" x14ac:dyDescent="0.4">
      <c r="A226" s="1">
        <v>45607</v>
      </c>
      <c r="B226" s="2">
        <f t="shared" si="11"/>
        <v>11</v>
      </c>
      <c r="C226" s="2">
        <f t="shared" si="12"/>
        <v>11</v>
      </c>
      <c r="D226" s="2" t="str">
        <f t="shared" si="13"/>
        <v>月</v>
      </c>
      <c r="E226" t="str">
        <f>IFERROR(VLOOKUP(A226,'HOL（2027年まで）'!$A:$C,3,0),"")</f>
        <v/>
      </c>
      <c r="F226"/>
      <c r="G226"/>
    </row>
    <row r="227" spans="1:7" x14ac:dyDescent="0.4">
      <c r="A227" s="1">
        <v>45608</v>
      </c>
      <c r="B227" s="2">
        <f t="shared" si="11"/>
        <v>11</v>
      </c>
      <c r="C227" s="2">
        <f t="shared" si="12"/>
        <v>12</v>
      </c>
      <c r="D227" s="2" t="str">
        <f t="shared" si="13"/>
        <v>火</v>
      </c>
      <c r="E227" t="str">
        <f>IFERROR(VLOOKUP(A227,'HOL（2027年まで）'!$A:$C,3,0),"")</f>
        <v/>
      </c>
      <c r="F227"/>
      <c r="G227"/>
    </row>
    <row r="228" spans="1:7" x14ac:dyDescent="0.4">
      <c r="A228" s="1">
        <v>45609</v>
      </c>
      <c r="B228" s="2">
        <f t="shared" si="11"/>
        <v>11</v>
      </c>
      <c r="C228" s="2">
        <f t="shared" si="12"/>
        <v>13</v>
      </c>
      <c r="D228" s="2" t="str">
        <f t="shared" si="13"/>
        <v>水</v>
      </c>
      <c r="E228" t="str">
        <f>IFERROR(VLOOKUP(A228,'HOL（2027年まで）'!$A:$C,3,0),"")</f>
        <v/>
      </c>
      <c r="F228"/>
      <c r="G228"/>
    </row>
    <row r="229" spans="1:7" x14ac:dyDescent="0.4">
      <c r="A229" s="1">
        <v>45610</v>
      </c>
      <c r="B229" s="2">
        <f t="shared" si="11"/>
        <v>11</v>
      </c>
      <c r="C229" s="2">
        <f t="shared" si="12"/>
        <v>14</v>
      </c>
      <c r="D229" s="2" t="str">
        <f t="shared" si="13"/>
        <v>木</v>
      </c>
      <c r="E229" t="str">
        <f>IFERROR(VLOOKUP(A229,'HOL（2027年まで）'!$A:$C,3,0),"")</f>
        <v/>
      </c>
      <c r="F229"/>
      <c r="G229"/>
    </row>
    <row r="230" spans="1:7" x14ac:dyDescent="0.4">
      <c r="A230" s="1">
        <v>45611</v>
      </c>
      <c r="B230" s="2">
        <f t="shared" si="11"/>
        <v>11</v>
      </c>
      <c r="C230" s="2">
        <f t="shared" si="12"/>
        <v>15</v>
      </c>
      <c r="D230" s="2" t="str">
        <f t="shared" si="13"/>
        <v>金</v>
      </c>
      <c r="E230" t="str">
        <f>IFERROR(VLOOKUP(A230,'HOL（2027年まで）'!$A:$C,3,0),"")</f>
        <v/>
      </c>
      <c r="F230"/>
      <c r="G230"/>
    </row>
    <row r="231" spans="1:7" x14ac:dyDescent="0.4">
      <c r="A231" s="1">
        <v>45612</v>
      </c>
      <c r="B231" s="2">
        <f t="shared" si="11"/>
        <v>11</v>
      </c>
      <c r="C231" s="2">
        <f t="shared" si="12"/>
        <v>16</v>
      </c>
      <c r="D231" s="2" t="str">
        <f t="shared" si="13"/>
        <v>土</v>
      </c>
      <c r="E231" t="str">
        <f>IFERROR(VLOOKUP(A231,'HOL（2027年まで）'!$A:$C,3,0),"")</f>
        <v/>
      </c>
      <c r="F231"/>
      <c r="G231"/>
    </row>
    <row r="232" spans="1:7" x14ac:dyDescent="0.4">
      <c r="A232" s="1">
        <v>45613</v>
      </c>
      <c r="B232" s="2">
        <f t="shared" si="11"/>
        <v>11</v>
      </c>
      <c r="C232" s="2">
        <f t="shared" si="12"/>
        <v>17</v>
      </c>
      <c r="D232" s="2" t="str">
        <f t="shared" si="13"/>
        <v>日</v>
      </c>
      <c r="E232" t="str">
        <f>IFERROR(VLOOKUP(A232,'HOL（2027年まで）'!$A:$C,3,0),"")</f>
        <v/>
      </c>
      <c r="F232"/>
      <c r="G232"/>
    </row>
    <row r="233" spans="1:7" x14ac:dyDescent="0.4">
      <c r="A233" s="1">
        <v>45614</v>
      </c>
      <c r="B233" s="2">
        <f t="shared" si="11"/>
        <v>11</v>
      </c>
      <c r="C233" s="2">
        <f t="shared" si="12"/>
        <v>18</v>
      </c>
      <c r="D233" s="2" t="str">
        <f t="shared" si="13"/>
        <v>月</v>
      </c>
      <c r="E233" t="str">
        <f>IFERROR(VLOOKUP(A233,'HOL（2027年まで）'!$A:$C,3,0),"")</f>
        <v/>
      </c>
      <c r="F233"/>
      <c r="G233"/>
    </row>
    <row r="234" spans="1:7" x14ac:dyDescent="0.4">
      <c r="A234" s="1">
        <v>45615</v>
      </c>
      <c r="B234" s="2">
        <f t="shared" si="11"/>
        <v>11</v>
      </c>
      <c r="C234" s="2">
        <f t="shared" si="12"/>
        <v>19</v>
      </c>
      <c r="D234" s="2" t="str">
        <f t="shared" si="13"/>
        <v>火</v>
      </c>
      <c r="E234" t="str">
        <f>IFERROR(VLOOKUP(A234,'HOL（2027年まで）'!$A:$C,3,0),"")</f>
        <v/>
      </c>
      <c r="F234"/>
      <c r="G234"/>
    </row>
    <row r="235" spans="1:7" x14ac:dyDescent="0.4">
      <c r="A235" s="1">
        <v>45616</v>
      </c>
      <c r="B235" s="2">
        <f t="shared" si="11"/>
        <v>11</v>
      </c>
      <c r="C235" s="2">
        <f t="shared" si="12"/>
        <v>20</v>
      </c>
      <c r="D235" s="2" t="str">
        <f t="shared" si="13"/>
        <v>水</v>
      </c>
      <c r="E235" t="str">
        <f>IFERROR(VLOOKUP(A235,'HOL（2027年まで）'!$A:$C,3,0),"")</f>
        <v/>
      </c>
      <c r="F235"/>
      <c r="G235"/>
    </row>
    <row r="236" spans="1:7" x14ac:dyDescent="0.4">
      <c r="A236" s="1">
        <v>45617</v>
      </c>
      <c r="B236" s="2">
        <f t="shared" si="11"/>
        <v>11</v>
      </c>
      <c r="C236" s="2">
        <f t="shared" si="12"/>
        <v>21</v>
      </c>
      <c r="D236" s="2" t="str">
        <f t="shared" si="13"/>
        <v>木</v>
      </c>
      <c r="E236" t="str">
        <f>IFERROR(VLOOKUP(A236,'HOL（2027年まで）'!$A:$C,3,0),"")</f>
        <v/>
      </c>
      <c r="F236"/>
      <c r="G236"/>
    </row>
    <row r="237" spans="1:7" x14ac:dyDescent="0.4">
      <c r="A237" s="1">
        <v>45618</v>
      </c>
      <c r="B237" s="2">
        <f t="shared" si="11"/>
        <v>11</v>
      </c>
      <c r="C237" s="2">
        <f t="shared" si="12"/>
        <v>22</v>
      </c>
      <c r="D237" s="2" t="str">
        <f t="shared" si="13"/>
        <v>金</v>
      </c>
      <c r="E237" t="str">
        <f>IFERROR(VLOOKUP(A237,'HOL（2027年まで）'!$A:$C,3,0),"")</f>
        <v/>
      </c>
      <c r="F237"/>
      <c r="G237"/>
    </row>
    <row r="238" spans="1:7" x14ac:dyDescent="0.4">
      <c r="A238" s="1">
        <v>45619</v>
      </c>
      <c r="B238" s="2">
        <f t="shared" si="11"/>
        <v>11</v>
      </c>
      <c r="C238" s="2">
        <f t="shared" si="12"/>
        <v>23</v>
      </c>
      <c r="D238" s="2" t="str">
        <f t="shared" si="13"/>
        <v>土</v>
      </c>
      <c r="E238" t="str">
        <f>IFERROR(VLOOKUP(A238,'HOL（2027年まで）'!$A:$C,3,0),"")</f>
        <v>勤労感謝の日</v>
      </c>
      <c r="F238"/>
      <c r="G238"/>
    </row>
    <row r="239" spans="1:7" x14ac:dyDescent="0.4">
      <c r="A239" s="1">
        <v>45620</v>
      </c>
      <c r="B239" s="2">
        <f t="shared" si="11"/>
        <v>11</v>
      </c>
      <c r="C239" s="2">
        <f t="shared" si="12"/>
        <v>24</v>
      </c>
      <c r="D239" s="2" t="str">
        <f t="shared" si="13"/>
        <v>日</v>
      </c>
      <c r="E239" t="str">
        <f>IFERROR(VLOOKUP(A239,'HOL（2027年まで）'!$A:$C,3,0),"")</f>
        <v/>
      </c>
      <c r="F239"/>
      <c r="G239"/>
    </row>
    <row r="240" spans="1:7" x14ac:dyDescent="0.4">
      <c r="A240" s="1">
        <v>45621</v>
      </c>
      <c r="B240" s="2">
        <f t="shared" si="11"/>
        <v>11</v>
      </c>
      <c r="C240" s="2">
        <f t="shared" si="12"/>
        <v>25</v>
      </c>
      <c r="D240" s="2" t="str">
        <f t="shared" si="13"/>
        <v>月</v>
      </c>
      <c r="E240" t="str">
        <f>IFERROR(VLOOKUP(A240,'HOL（2027年まで）'!$A:$C,3,0),"")</f>
        <v/>
      </c>
      <c r="F240"/>
      <c r="G240"/>
    </row>
    <row r="241" spans="1:7" x14ac:dyDescent="0.4">
      <c r="A241" s="1">
        <v>45622</v>
      </c>
      <c r="B241" s="2">
        <f t="shared" si="11"/>
        <v>11</v>
      </c>
      <c r="C241" s="2">
        <f t="shared" si="12"/>
        <v>26</v>
      </c>
      <c r="D241" s="2" t="str">
        <f t="shared" si="13"/>
        <v>火</v>
      </c>
      <c r="E241" t="str">
        <f>IFERROR(VLOOKUP(A241,'HOL（2027年まで）'!$A:$C,3,0),"")</f>
        <v/>
      </c>
      <c r="F241"/>
      <c r="G241"/>
    </row>
    <row r="242" spans="1:7" x14ac:dyDescent="0.4">
      <c r="A242" s="1">
        <v>45623</v>
      </c>
      <c r="B242" s="2">
        <f t="shared" si="11"/>
        <v>11</v>
      </c>
      <c r="C242" s="2">
        <f t="shared" si="12"/>
        <v>27</v>
      </c>
      <c r="D242" s="2" t="str">
        <f t="shared" si="13"/>
        <v>水</v>
      </c>
      <c r="E242" t="str">
        <f>IFERROR(VLOOKUP(A242,'HOL（2027年まで）'!$A:$C,3,0),"")</f>
        <v/>
      </c>
      <c r="F242"/>
      <c r="G242"/>
    </row>
    <row r="243" spans="1:7" x14ac:dyDescent="0.4">
      <c r="A243" s="1">
        <v>45624</v>
      </c>
      <c r="B243" s="2">
        <f t="shared" si="11"/>
        <v>11</v>
      </c>
      <c r="C243" s="2">
        <f t="shared" si="12"/>
        <v>28</v>
      </c>
      <c r="D243" s="2" t="str">
        <f t="shared" si="13"/>
        <v>木</v>
      </c>
      <c r="E243" t="str">
        <f>IFERROR(VLOOKUP(A243,'HOL（2027年まで）'!$A:$C,3,0),"")</f>
        <v/>
      </c>
      <c r="F243"/>
      <c r="G243"/>
    </row>
    <row r="244" spans="1:7" x14ac:dyDescent="0.4">
      <c r="A244" s="1">
        <v>45625</v>
      </c>
      <c r="B244" s="2">
        <f t="shared" si="11"/>
        <v>11</v>
      </c>
      <c r="C244" s="2">
        <f t="shared" si="12"/>
        <v>29</v>
      </c>
      <c r="D244" s="2" t="str">
        <f t="shared" si="13"/>
        <v>金</v>
      </c>
      <c r="E244" t="str">
        <f>IFERROR(VLOOKUP(A244,'HOL（2027年まで）'!$A:$C,3,0),"")</f>
        <v/>
      </c>
      <c r="F244"/>
      <c r="G244"/>
    </row>
    <row r="245" spans="1:7" x14ac:dyDescent="0.4">
      <c r="A245" s="1">
        <v>45626</v>
      </c>
      <c r="B245" s="2">
        <f t="shared" si="11"/>
        <v>11</v>
      </c>
      <c r="C245" s="2">
        <f t="shared" si="12"/>
        <v>30</v>
      </c>
      <c r="D245" s="2" t="str">
        <f t="shared" si="13"/>
        <v>土</v>
      </c>
      <c r="E245" t="str">
        <f>IFERROR(VLOOKUP(A245,'HOL（2027年まで）'!$A:$C,3,0),"")</f>
        <v/>
      </c>
      <c r="F245"/>
      <c r="G245"/>
    </row>
    <row r="246" spans="1:7" x14ac:dyDescent="0.4">
      <c r="A246" s="1">
        <v>45627</v>
      </c>
      <c r="B246" s="2">
        <f t="shared" si="11"/>
        <v>12</v>
      </c>
      <c r="C246" s="2">
        <f t="shared" si="12"/>
        <v>1</v>
      </c>
      <c r="D246" s="2" t="str">
        <f t="shared" si="13"/>
        <v>日</v>
      </c>
      <c r="E246" t="str">
        <f>IFERROR(VLOOKUP(A246,'HOL（2027年まで）'!$A:$C,3,0),"")</f>
        <v/>
      </c>
      <c r="F246"/>
      <c r="G246"/>
    </row>
    <row r="247" spans="1:7" x14ac:dyDescent="0.4">
      <c r="A247" s="1">
        <v>45628</v>
      </c>
      <c r="B247" s="2">
        <f t="shared" si="11"/>
        <v>12</v>
      </c>
      <c r="C247" s="2">
        <f t="shared" si="12"/>
        <v>2</v>
      </c>
      <c r="D247" s="2" t="str">
        <f t="shared" si="13"/>
        <v>月</v>
      </c>
      <c r="E247" t="str">
        <f>IFERROR(VLOOKUP(A247,'HOL（2027年まで）'!$A:$C,3,0),"")</f>
        <v/>
      </c>
      <c r="F247"/>
      <c r="G247"/>
    </row>
    <row r="248" spans="1:7" x14ac:dyDescent="0.4">
      <c r="A248" s="1">
        <v>45629</v>
      </c>
      <c r="B248" s="2">
        <f t="shared" si="11"/>
        <v>12</v>
      </c>
      <c r="C248" s="2">
        <f t="shared" si="12"/>
        <v>3</v>
      </c>
      <c r="D248" s="2" t="str">
        <f t="shared" si="13"/>
        <v>火</v>
      </c>
      <c r="E248" t="str">
        <f>IFERROR(VLOOKUP(A248,'HOL（2027年まで）'!$A:$C,3,0),"")</f>
        <v/>
      </c>
      <c r="F248"/>
      <c r="G248"/>
    </row>
    <row r="249" spans="1:7" x14ac:dyDescent="0.4">
      <c r="A249" s="1">
        <v>45630</v>
      </c>
      <c r="B249" s="2">
        <f t="shared" si="11"/>
        <v>12</v>
      </c>
      <c r="C249" s="2">
        <f t="shared" si="12"/>
        <v>4</v>
      </c>
      <c r="D249" s="2" t="str">
        <f t="shared" si="13"/>
        <v>水</v>
      </c>
      <c r="E249" t="str">
        <f>IFERROR(VLOOKUP(A249,'HOL（2027年まで）'!$A:$C,3,0),"")</f>
        <v/>
      </c>
      <c r="F249"/>
      <c r="G249"/>
    </row>
    <row r="250" spans="1:7" x14ac:dyDescent="0.4">
      <c r="A250" s="1">
        <v>45631</v>
      </c>
      <c r="B250" s="2">
        <f t="shared" si="11"/>
        <v>12</v>
      </c>
      <c r="C250" s="2">
        <f t="shared" si="12"/>
        <v>5</v>
      </c>
      <c r="D250" s="2" t="str">
        <f t="shared" si="13"/>
        <v>木</v>
      </c>
      <c r="E250" t="str">
        <f>IFERROR(VLOOKUP(A250,'HOL（2027年まで）'!$A:$C,3,0),"")</f>
        <v/>
      </c>
      <c r="F250"/>
      <c r="G250"/>
    </row>
    <row r="251" spans="1:7" x14ac:dyDescent="0.4">
      <c r="A251" s="1">
        <v>45632</v>
      </c>
      <c r="B251" s="2">
        <f t="shared" si="11"/>
        <v>12</v>
      </c>
      <c r="C251" s="2">
        <f t="shared" si="12"/>
        <v>6</v>
      </c>
      <c r="D251" s="2" t="str">
        <f t="shared" si="13"/>
        <v>金</v>
      </c>
      <c r="E251" t="str">
        <f>IFERROR(VLOOKUP(A251,'HOL（2027年まで）'!$A:$C,3,0),"")</f>
        <v/>
      </c>
      <c r="F251"/>
      <c r="G251"/>
    </row>
    <row r="252" spans="1:7" x14ac:dyDescent="0.4">
      <c r="A252" s="1">
        <v>45633</v>
      </c>
      <c r="B252" s="2">
        <f t="shared" si="11"/>
        <v>12</v>
      </c>
      <c r="C252" s="2">
        <f t="shared" si="12"/>
        <v>7</v>
      </c>
      <c r="D252" s="2" t="str">
        <f t="shared" si="13"/>
        <v>土</v>
      </c>
      <c r="E252" t="str">
        <f>IFERROR(VLOOKUP(A252,'HOL（2027年まで）'!$A:$C,3,0),"")</f>
        <v/>
      </c>
      <c r="F252"/>
      <c r="G252"/>
    </row>
    <row r="253" spans="1:7" x14ac:dyDescent="0.4">
      <c r="A253" s="1">
        <v>45634</v>
      </c>
      <c r="B253" s="2">
        <f t="shared" si="11"/>
        <v>12</v>
      </c>
      <c r="C253" s="2">
        <f t="shared" si="12"/>
        <v>8</v>
      </c>
      <c r="D253" s="2" t="str">
        <f t="shared" si="13"/>
        <v>日</v>
      </c>
      <c r="E253" t="str">
        <f>IFERROR(VLOOKUP(A253,'HOL（2027年まで）'!$A:$C,3,0),"")</f>
        <v/>
      </c>
      <c r="F253"/>
      <c r="G253"/>
    </row>
    <row r="254" spans="1:7" x14ac:dyDescent="0.4">
      <c r="A254" s="1">
        <v>45635</v>
      </c>
      <c r="B254" s="2">
        <f t="shared" si="11"/>
        <v>12</v>
      </c>
      <c r="C254" s="2">
        <f t="shared" si="12"/>
        <v>9</v>
      </c>
      <c r="D254" s="2" t="str">
        <f t="shared" si="13"/>
        <v>月</v>
      </c>
      <c r="E254" t="str">
        <f>IFERROR(VLOOKUP(A254,'HOL（2027年まで）'!$A:$C,3,0),"")</f>
        <v/>
      </c>
      <c r="F254"/>
      <c r="G254"/>
    </row>
    <row r="255" spans="1:7" x14ac:dyDescent="0.4">
      <c r="A255" s="1">
        <v>45636</v>
      </c>
      <c r="B255" s="2">
        <f t="shared" si="11"/>
        <v>12</v>
      </c>
      <c r="C255" s="2">
        <f t="shared" si="12"/>
        <v>10</v>
      </c>
      <c r="D255" s="2" t="str">
        <f t="shared" si="13"/>
        <v>火</v>
      </c>
      <c r="E255" t="str">
        <f>IFERROR(VLOOKUP(A255,'HOL（2027年まで）'!$A:$C,3,0),"")</f>
        <v/>
      </c>
      <c r="F255"/>
      <c r="G255"/>
    </row>
    <row r="256" spans="1:7" x14ac:dyDescent="0.4">
      <c r="A256" s="1">
        <v>45637</v>
      </c>
      <c r="B256" s="2">
        <f t="shared" si="11"/>
        <v>12</v>
      </c>
      <c r="C256" s="2">
        <f t="shared" si="12"/>
        <v>11</v>
      </c>
      <c r="D256" s="2" t="str">
        <f t="shared" si="13"/>
        <v>水</v>
      </c>
      <c r="E256" t="str">
        <f>IFERROR(VLOOKUP(A256,'HOL（2027年まで）'!$A:$C,3,0),"")</f>
        <v/>
      </c>
      <c r="F256"/>
      <c r="G256"/>
    </row>
    <row r="257" spans="1:7" x14ac:dyDescent="0.4">
      <c r="A257" s="1">
        <v>45638</v>
      </c>
      <c r="B257" s="2">
        <f t="shared" si="11"/>
        <v>12</v>
      </c>
      <c r="C257" s="2">
        <f t="shared" si="12"/>
        <v>12</v>
      </c>
      <c r="D257" s="2" t="str">
        <f t="shared" si="13"/>
        <v>木</v>
      </c>
      <c r="E257" t="str">
        <f>IFERROR(VLOOKUP(A257,'HOL（2027年まで）'!$A:$C,3,0),"")</f>
        <v/>
      </c>
      <c r="F257"/>
      <c r="G257"/>
    </row>
    <row r="258" spans="1:7" x14ac:dyDescent="0.4">
      <c r="A258" s="1">
        <v>45639</v>
      </c>
      <c r="B258" s="2">
        <f t="shared" si="11"/>
        <v>12</v>
      </c>
      <c r="C258" s="2">
        <f t="shared" si="12"/>
        <v>13</v>
      </c>
      <c r="D258" s="2" t="str">
        <f t="shared" si="13"/>
        <v>金</v>
      </c>
      <c r="E258" t="str">
        <f>IFERROR(VLOOKUP(A258,'HOL（2027年まで）'!$A:$C,3,0),"")</f>
        <v/>
      </c>
      <c r="F258"/>
      <c r="G258"/>
    </row>
    <row r="259" spans="1:7" x14ac:dyDescent="0.4">
      <c r="A259" s="1">
        <v>45640</v>
      </c>
      <c r="B259" s="2">
        <f t="shared" ref="B259:B322" si="14">MONTH(A259)</f>
        <v>12</v>
      </c>
      <c r="C259" s="2">
        <f t="shared" si="12"/>
        <v>14</v>
      </c>
      <c r="D259" s="2" t="str">
        <f t="shared" si="13"/>
        <v>土</v>
      </c>
      <c r="E259" t="str">
        <f>IFERROR(VLOOKUP(A259,'HOL（2027年まで）'!$A:$C,3,0),"")</f>
        <v/>
      </c>
      <c r="F259"/>
      <c r="G259"/>
    </row>
    <row r="260" spans="1:7" x14ac:dyDescent="0.4">
      <c r="A260" s="1">
        <v>45641</v>
      </c>
      <c r="B260" s="2">
        <f t="shared" si="14"/>
        <v>12</v>
      </c>
      <c r="C260" s="2">
        <f t="shared" si="12"/>
        <v>15</v>
      </c>
      <c r="D260" s="2" t="str">
        <f t="shared" si="13"/>
        <v>日</v>
      </c>
      <c r="E260" t="str">
        <f>IFERROR(VLOOKUP(A260,'HOL（2027年まで）'!$A:$C,3,0),"")</f>
        <v/>
      </c>
      <c r="F260"/>
      <c r="G260"/>
    </row>
    <row r="261" spans="1:7" x14ac:dyDescent="0.4">
      <c r="A261" s="1">
        <v>45642</v>
      </c>
      <c r="B261" s="2">
        <f t="shared" si="14"/>
        <v>12</v>
      </c>
      <c r="C261" s="2">
        <f t="shared" si="12"/>
        <v>16</v>
      </c>
      <c r="D261" s="2" t="str">
        <f t="shared" si="13"/>
        <v>月</v>
      </c>
      <c r="E261" t="str">
        <f>IFERROR(VLOOKUP(A261,'HOL（2027年まで）'!$A:$C,3,0),"")</f>
        <v/>
      </c>
      <c r="F261"/>
      <c r="G261"/>
    </row>
    <row r="262" spans="1:7" x14ac:dyDescent="0.4">
      <c r="A262" s="1">
        <v>45643</v>
      </c>
      <c r="B262" s="2">
        <f t="shared" si="14"/>
        <v>12</v>
      </c>
      <c r="C262" s="2">
        <f t="shared" ref="C262:C325" si="15">DAY(A262)</f>
        <v>17</v>
      </c>
      <c r="D262" s="2" t="str">
        <f t="shared" ref="D262:D325" si="16">TEXT(A262,"aaa")</f>
        <v>火</v>
      </c>
      <c r="E262" t="str">
        <f>IFERROR(VLOOKUP(A262,'HOL（2027年まで）'!$A:$C,3,0),"")</f>
        <v/>
      </c>
      <c r="F262"/>
      <c r="G262"/>
    </row>
    <row r="263" spans="1:7" x14ac:dyDescent="0.4">
      <c r="A263" s="1">
        <v>45644</v>
      </c>
      <c r="B263" s="2">
        <f t="shared" si="14"/>
        <v>12</v>
      </c>
      <c r="C263" s="2">
        <f t="shared" si="15"/>
        <v>18</v>
      </c>
      <c r="D263" s="2" t="str">
        <f t="shared" si="16"/>
        <v>水</v>
      </c>
      <c r="E263" t="str">
        <f>IFERROR(VLOOKUP(A263,'HOL（2027年まで）'!$A:$C,3,0),"")</f>
        <v/>
      </c>
      <c r="F263"/>
      <c r="G263"/>
    </row>
    <row r="264" spans="1:7" x14ac:dyDescent="0.4">
      <c r="A264" s="1">
        <v>45645</v>
      </c>
      <c r="B264" s="2">
        <f t="shared" si="14"/>
        <v>12</v>
      </c>
      <c r="C264" s="2">
        <f t="shared" si="15"/>
        <v>19</v>
      </c>
      <c r="D264" s="2" t="str">
        <f t="shared" si="16"/>
        <v>木</v>
      </c>
      <c r="E264" t="str">
        <f>IFERROR(VLOOKUP(A264,'HOL（2027年まで）'!$A:$C,3,0),"")</f>
        <v/>
      </c>
      <c r="F264"/>
      <c r="G264"/>
    </row>
    <row r="265" spans="1:7" x14ac:dyDescent="0.4">
      <c r="A265" s="1">
        <v>45646</v>
      </c>
      <c r="B265" s="2">
        <f t="shared" si="14"/>
        <v>12</v>
      </c>
      <c r="C265" s="2">
        <f t="shared" si="15"/>
        <v>20</v>
      </c>
      <c r="D265" s="2" t="str">
        <f t="shared" si="16"/>
        <v>金</v>
      </c>
      <c r="E265" t="str">
        <f>IFERROR(VLOOKUP(A265,'HOL（2027年まで）'!$A:$C,3,0),"")</f>
        <v/>
      </c>
      <c r="F265"/>
      <c r="G265"/>
    </row>
    <row r="266" spans="1:7" x14ac:dyDescent="0.4">
      <c r="A266" s="1">
        <v>45647</v>
      </c>
      <c r="B266" s="2">
        <f t="shared" si="14"/>
        <v>12</v>
      </c>
      <c r="C266" s="2">
        <f t="shared" si="15"/>
        <v>21</v>
      </c>
      <c r="D266" s="2" t="str">
        <f t="shared" si="16"/>
        <v>土</v>
      </c>
      <c r="E266" t="str">
        <f>IFERROR(VLOOKUP(A266,'HOL（2027年まで）'!$A:$C,3,0),"")</f>
        <v/>
      </c>
      <c r="F266"/>
      <c r="G266"/>
    </row>
    <row r="267" spans="1:7" x14ac:dyDescent="0.4">
      <c r="A267" s="1">
        <v>45648</v>
      </c>
      <c r="B267" s="2">
        <f t="shared" si="14"/>
        <v>12</v>
      </c>
      <c r="C267" s="2">
        <f t="shared" si="15"/>
        <v>22</v>
      </c>
      <c r="D267" s="2" t="str">
        <f t="shared" si="16"/>
        <v>日</v>
      </c>
      <c r="E267" t="str">
        <f>IFERROR(VLOOKUP(A267,'HOL（2027年まで）'!$A:$C,3,0),"")</f>
        <v/>
      </c>
      <c r="F267"/>
      <c r="G267"/>
    </row>
    <row r="268" spans="1:7" x14ac:dyDescent="0.4">
      <c r="A268" s="1">
        <v>45649</v>
      </c>
      <c r="B268" s="2">
        <f t="shared" si="14"/>
        <v>12</v>
      </c>
      <c r="C268" s="2">
        <f t="shared" si="15"/>
        <v>23</v>
      </c>
      <c r="D268" s="2" t="str">
        <f t="shared" si="16"/>
        <v>月</v>
      </c>
      <c r="E268" t="str">
        <f>IFERROR(VLOOKUP(A268,'HOL（2027年まで）'!$A:$C,3,0),"")</f>
        <v/>
      </c>
      <c r="F268"/>
      <c r="G268"/>
    </row>
    <row r="269" spans="1:7" x14ac:dyDescent="0.4">
      <c r="A269" s="1">
        <v>45650</v>
      </c>
      <c r="B269" s="2">
        <f t="shared" si="14"/>
        <v>12</v>
      </c>
      <c r="C269" s="2">
        <f t="shared" si="15"/>
        <v>24</v>
      </c>
      <c r="D269" s="2" t="str">
        <f t="shared" si="16"/>
        <v>火</v>
      </c>
      <c r="E269" t="str">
        <f>IFERROR(VLOOKUP(A269,'HOL（2027年まで）'!$A:$C,3,0),"")</f>
        <v/>
      </c>
      <c r="F269"/>
      <c r="G269"/>
    </row>
    <row r="270" spans="1:7" x14ac:dyDescent="0.4">
      <c r="A270" s="1">
        <v>45651</v>
      </c>
      <c r="B270" s="2">
        <f t="shared" si="14"/>
        <v>12</v>
      </c>
      <c r="C270" s="2">
        <f t="shared" si="15"/>
        <v>25</v>
      </c>
      <c r="D270" s="2" t="str">
        <f t="shared" si="16"/>
        <v>水</v>
      </c>
      <c r="E270" t="str">
        <f>IFERROR(VLOOKUP(A270,'HOL（2027年まで）'!$A:$C,3,0),"")</f>
        <v/>
      </c>
      <c r="F270"/>
      <c r="G270"/>
    </row>
    <row r="271" spans="1:7" x14ac:dyDescent="0.4">
      <c r="A271" s="1">
        <v>45652</v>
      </c>
      <c r="B271" s="2">
        <f t="shared" si="14"/>
        <v>12</v>
      </c>
      <c r="C271" s="2">
        <f t="shared" si="15"/>
        <v>26</v>
      </c>
      <c r="D271" s="2" t="str">
        <f t="shared" si="16"/>
        <v>木</v>
      </c>
      <c r="E271" t="str">
        <f>IFERROR(VLOOKUP(A271,'HOL（2027年まで）'!$A:$C,3,0),"")</f>
        <v/>
      </c>
      <c r="F271"/>
      <c r="G271"/>
    </row>
    <row r="272" spans="1:7" x14ac:dyDescent="0.4">
      <c r="A272" s="1">
        <v>45653</v>
      </c>
      <c r="B272" s="2">
        <f t="shared" si="14"/>
        <v>12</v>
      </c>
      <c r="C272" s="2">
        <f t="shared" si="15"/>
        <v>27</v>
      </c>
      <c r="D272" s="2" t="str">
        <f t="shared" si="16"/>
        <v>金</v>
      </c>
      <c r="E272" t="str">
        <f>IFERROR(VLOOKUP(A272,'HOL（2027年まで）'!$A:$C,3,0),"")</f>
        <v/>
      </c>
      <c r="F272"/>
      <c r="G272"/>
    </row>
    <row r="273" spans="1:7" x14ac:dyDescent="0.4">
      <c r="A273" s="1">
        <v>45654</v>
      </c>
      <c r="B273" s="2">
        <f t="shared" si="14"/>
        <v>12</v>
      </c>
      <c r="C273" s="2">
        <f t="shared" si="15"/>
        <v>28</v>
      </c>
      <c r="D273" s="2" t="str">
        <f t="shared" si="16"/>
        <v>土</v>
      </c>
      <c r="E273" t="str">
        <f>IFERROR(VLOOKUP(A273,'HOL（2027年まで）'!$A:$C,3,0),"")</f>
        <v/>
      </c>
      <c r="F273"/>
      <c r="G273"/>
    </row>
    <row r="274" spans="1:7" x14ac:dyDescent="0.4">
      <c r="A274" s="1">
        <v>45655</v>
      </c>
      <c r="B274" s="2">
        <f t="shared" si="14"/>
        <v>12</v>
      </c>
      <c r="C274" s="2">
        <f t="shared" si="15"/>
        <v>29</v>
      </c>
      <c r="D274" s="2" t="str">
        <f t="shared" si="16"/>
        <v>日</v>
      </c>
      <c r="E274" t="str">
        <f>IFERROR(VLOOKUP(A274,'HOL（2027年まで）'!$A:$C,3,0),"")</f>
        <v/>
      </c>
      <c r="F274"/>
      <c r="G274"/>
    </row>
    <row r="275" spans="1:7" x14ac:dyDescent="0.4">
      <c r="A275" s="1">
        <v>45656</v>
      </c>
      <c r="B275" s="2">
        <f t="shared" si="14"/>
        <v>12</v>
      </c>
      <c r="C275" s="2">
        <f t="shared" si="15"/>
        <v>30</v>
      </c>
      <c r="D275" s="2" t="str">
        <f t="shared" si="16"/>
        <v>月</v>
      </c>
      <c r="E275" t="str">
        <f>IFERROR(VLOOKUP(A275,'HOL（2027年まで）'!$A:$C,3,0),"")</f>
        <v/>
      </c>
      <c r="F275"/>
      <c r="G275"/>
    </row>
    <row r="276" spans="1:7" x14ac:dyDescent="0.4">
      <c r="A276" s="1">
        <v>45657</v>
      </c>
      <c r="B276" s="2">
        <f t="shared" si="14"/>
        <v>12</v>
      </c>
      <c r="C276" s="2">
        <f t="shared" si="15"/>
        <v>31</v>
      </c>
      <c r="D276" s="2" t="str">
        <f t="shared" si="16"/>
        <v>火</v>
      </c>
      <c r="E276" t="str">
        <f>IFERROR(VLOOKUP(A276,'HOL（2027年まで）'!$A:$C,3,0),"")</f>
        <v/>
      </c>
      <c r="F276"/>
      <c r="G276"/>
    </row>
    <row r="277" spans="1:7" x14ac:dyDescent="0.4">
      <c r="A277" s="1">
        <v>45658</v>
      </c>
      <c r="B277" s="2">
        <f t="shared" si="14"/>
        <v>1</v>
      </c>
      <c r="C277" s="2">
        <f t="shared" si="15"/>
        <v>1</v>
      </c>
      <c r="D277" s="2" t="str">
        <f t="shared" si="16"/>
        <v>水</v>
      </c>
      <c r="E277" t="str">
        <f>IFERROR(VLOOKUP(A277,'HOL（2027年まで）'!$A:$C,3,0),"")</f>
        <v>元日</v>
      </c>
      <c r="F277"/>
      <c r="G277"/>
    </row>
    <row r="278" spans="1:7" x14ac:dyDescent="0.4">
      <c r="A278" s="1">
        <v>45659</v>
      </c>
      <c r="B278" s="2">
        <f t="shared" si="14"/>
        <v>1</v>
      </c>
      <c r="C278" s="2">
        <f t="shared" si="15"/>
        <v>2</v>
      </c>
      <c r="D278" s="2" t="str">
        <f t="shared" si="16"/>
        <v>木</v>
      </c>
      <c r="E278" t="str">
        <f>IFERROR(VLOOKUP(A278,'HOL（2027年まで）'!$A:$C,3,0),"")</f>
        <v/>
      </c>
      <c r="F278"/>
      <c r="G278"/>
    </row>
    <row r="279" spans="1:7" x14ac:dyDescent="0.4">
      <c r="A279" s="1">
        <v>45660</v>
      </c>
      <c r="B279" s="2">
        <f t="shared" si="14"/>
        <v>1</v>
      </c>
      <c r="C279" s="2">
        <f t="shared" si="15"/>
        <v>3</v>
      </c>
      <c r="D279" s="2" t="str">
        <f t="shared" si="16"/>
        <v>金</v>
      </c>
      <c r="E279" t="str">
        <f>IFERROR(VLOOKUP(A279,'HOL（2027年まで）'!$A:$C,3,0),"")</f>
        <v/>
      </c>
      <c r="F279"/>
      <c r="G279"/>
    </row>
    <row r="280" spans="1:7" x14ac:dyDescent="0.4">
      <c r="A280" s="1">
        <v>45661</v>
      </c>
      <c r="B280" s="2">
        <f t="shared" si="14"/>
        <v>1</v>
      </c>
      <c r="C280" s="2">
        <f t="shared" si="15"/>
        <v>4</v>
      </c>
      <c r="D280" s="2" t="str">
        <f t="shared" si="16"/>
        <v>土</v>
      </c>
      <c r="E280" t="str">
        <f>IFERROR(VLOOKUP(A280,'HOL（2027年まで）'!$A:$C,3,0),"")</f>
        <v/>
      </c>
      <c r="F280"/>
      <c r="G280"/>
    </row>
    <row r="281" spans="1:7" x14ac:dyDescent="0.4">
      <c r="A281" s="1">
        <v>45662</v>
      </c>
      <c r="B281" s="2">
        <f t="shared" si="14"/>
        <v>1</v>
      </c>
      <c r="C281" s="2">
        <f t="shared" si="15"/>
        <v>5</v>
      </c>
      <c r="D281" s="2" t="str">
        <f t="shared" si="16"/>
        <v>日</v>
      </c>
      <c r="E281" t="str">
        <f>IFERROR(VLOOKUP(A281,'HOL（2027年まで）'!$A:$C,3,0),"")</f>
        <v/>
      </c>
      <c r="F281"/>
      <c r="G281"/>
    </row>
    <row r="282" spans="1:7" x14ac:dyDescent="0.4">
      <c r="A282" s="1">
        <v>45663</v>
      </c>
      <c r="B282" s="2">
        <f t="shared" si="14"/>
        <v>1</v>
      </c>
      <c r="C282" s="2">
        <f t="shared" si="15"/>
        <v>6</v>
      </c>
      <c r="D282" s="2" t="str">
        <f t="shared" si="16"/>
        <v>月</v>
      </c>
      <c r="E282" t="str">
        <f>IFERROR(VLOOKUP(A282,'HOL（2027年まで）'!$A:$C,3,0),"")</f>
        <v/>
      </c>
      <c r="F282"/>
      <c r="G282"/>
    </row>
    <row r="283" spans="1:7" x14ac:dyDescent="0.4">
      <c r="A283" s="1">
        <v>45664</v>
      </c>
      <c r="B283" s="2">
        <f t="shared" si="14"/>
        <v>1</v>
      </c>
      <c r="C283" s="2">
        <f t="shared" si="15"/>
        <v>7</v>
      </c>
      <c r="D283" s="2" t="str">
        <f t="shared" si="16"/>
        <v>火</v>
      </c>
      <c r="E283" t="str">
        <f>IFERROR(VLOOKUP(A283,'HOL（2027年まで）'!$A:$C,3,0),"")</f>
        <v/>
      </c>
      <c r="F283"/>
      <c r="G283"/>
    </row>
    <row r="284" spans="1:7" x14ac:dyDescent="0.4">
      <c r="A284" s="1">
        <v>45665</v>
      </c>
      <c r="B284" s="2">
        <f t="shared" si="14"/>
        <v>1</v>
      </c>
      <c r="C284" s="2">
        <f t="shared" si="15"/>
        <v>8</v>
      </c>
      <c r="D284" s="2" t="str">
        <f t="shared" si="16"/>
        <v>水</v>
      </c>
      <c r="E284" t="str">
        <f>IFERROR(VLOOKUP(A284,'HOL（2027年まで）'!$A:$C,3,0),"")</f>
        <v/>
      </c>
      <c r="F284"/>
      <c r="G284"/>
    </row>
    <row r="285" spans="1:7" x14ac:dyDescent="0.4">
      <c r="A285" s="1">
        <v>45666</v>
      </c>
      <c r="B285" s="2">
        <f t="shared" si="14"/>
        <v>1</v>
      </c>
      <c r="C285" s="2">
        <f t="shared" si="15"/>
        <v>9</v>
      </c>
      <c r="D285" s="2" t="str">
        <f t="shared" si="16"/>
        <v>木</v>
      </c>
      <c r="E285" t="str">
        <f>IFERROR(VLOOKUP(A285,'HOL（2027年まで）'!$A:$C,3,0),"")</f>
        <v/>
      </c>
      <c r="F285"/>
      <c r="G285"/>
    </row>
    <row r="286" spans="1:7" x14ac:dyDescent="0.4">
      <c r="A286" s="1">
        <v>45667</v>
      </c>
      <c r="B286" s="2">
        <f t="shared" si="14"/>
        <v>1</v>
      </c>
      <c r="C286" s="2">
        <f t="shared" si="15"/>
        <v>10</v>
      </c>
      <c r="D286" s="2" t="str">
        <f t="shared" si="16"/>
        <v>金</v>
      </c>
      <c r="E286" t="str">
        <f>IFERROR(VLOOKUP(A286,'HOL（2027年まで）'!$A:$C,3,0),"")</f>
        <v/>
      </c>
      <c r="F286"/>
      <c r="G286"/>
    </row>
    <row r="287" spans="1:7" x14ac:dyDescent="0.4">
      <c r="A287" s="1">
        <v>45668</v>
      </c>
      <c r="B287" s="2">
        <f t="shared" si="14"/>
        <v>1</v>
      </c>
      <c r="C287" s="2">
        <f t="shared" si="15"/>
        <v>11</v>
      </c>
      <c r="D287" s="2" t="str">
        <f t="shared" si="16"/>
        <v>土</v>
      </c>
      <c r="E287" t="str">
        <f>IFERROR(VLOOKUP(A287,'HOL（2027年まで）'!$A:$C,3,0),"")</f>
        <v/>
      </c>
      <c r="F287"/>
      <c r="G287"/>
    </row>
    <row r="288" spans="1:7" x14ac:dyDescent="0.4">
      <c r="A288" s="1">
        <v>45669</v>
      </c>
      <c r="B288" s="2">
        <f t="shared" si="14"/>
        <v>1</v>
      </c>
      <c r="C288" s="2">
        <f t="shared" si="15"/>
        <v>12</v>
      </c>
      <c r="D288" s="2" t="str">
        <f t="shared" si="16"/>
        <v>日</v>
      </c>
      <c r="E288" t="str">
        <f>IFERROR(VLOOKUP(A288,'HOL（2027年まで）'!$A:$C,3,0),"")</f>
        <v/>
      </c>
      <c r="F288"/>
      <c r="G288"/>
    </row>
    <row r="289" spans="1:7" x14ac:dyDescent="0.4">
      <c r="A289" s="1">
        <v>45670</v>
      </c>
      <c r="B289" s="2">
        <f t="shared" si="14"/>
        <v>1</v>
      </c>
      <c r="C289" s="2">
        <f t="shared" si="15"/>
        <v>13</v>
      </c>
      <c r="D289" s="2" t="str">
        <f t="shared" si="16"/>
        <v>月</v>
      </c>
      <c r="E289" t="str">
        <f>IFERROR(VLOOKUP(A289,'HOL（2027年まで）'!$A:$C,3,0),"")</f>
        <v>成人の日</v>
      </c>
      <c r="F289"/>
      <c r="G289"/>
    </row>
    <row r="290" spans="1:7" x14ac:dyDescent="0.4">
      <c r="A290" s="1">
        <v>45671</v>
      </c>
      <c r="B290" s="2">
        <f t="shared" si="14"/>
        <v>1</v>
      </c>
      <c r="C290" s="2">
        <f t="shared" si="15"/>
        <v>14</v>
      </c>
      <c r="D290" s="2" t="str">
        <f t="shared" si="16"/>
        <v>火</v>
      </c>
      <c r="E290" t="str">
        <f>IFERROR(VLOOKUP(A290,'HOL（2027年まで）'!$A:$C,3,0),"")</f>
        <v/>
      </c>
      <c r="F290"/>
      <c r="G290"/>
    </row>
    <row r="291" spans="1:7" x14ac:dyDescent="0.4">
      <c r="A291" s="1">
        <v>45672</v>
      </c>
      <c r="B291" s="2">
        <f t="shared" si="14"/>
        <v>1</v>
      </c>
      <c r="C291" s="2">
        <f t="shared" si="15"/>
        <v>15</v>
      </c>
      <c r="D291" s="2" t="str">
        <f t="shared" si="16"/>
        <v>水</v>
      </c>
      <c r="E291" t="str">
        <f>IFERROR(VLOOKUP(A291,'HOL（2027年まで）'!$A:$C,3,0),"")</f>
        <v/>
      </c>
      <c r="F291"/>
      <c r="G291"/>
    </row>
    <row r="292" spans="1:7" x14ac:dyDescent="0.4">
      <c r="A292" s="1">
        <v>45673</v>
      </c>
      <c r="B292" s="2">
        <f t="shared" si="14"/>
        <v>1</v>
      </c>
      <c r="C292" s="2">
        <f t="shared" si="15"/>
        <v>16</v>
      </c>
      <c r="D292" s="2" t="str">
        <f t="shared" si="16"/>
        <v>木</v>
      </c>
      <c r="E292" t="str">
        <f>IFERROR(VLOOKUP(A292,'HOL（2027年まで）'!$A:$C,3,0),"")</f>
        <v/>
      </c>
      <c r="F292"/>
      <c r="G292"/>
    </row>
    <row r="293" spans="1:7" x14ac:dyDescent="0.4">
      <c r="A293" s="1">
        <v>45674</v>
      </c>
      <c r="B293" s="2">
        <f t="shared" si="14"/>
        <v>1</v>
      </c>
      <c r="C293" s="2">
        <f t="shared" si="15"/>
        <v>17</v>
      </c>
      <c r="D293" s="2" t="str">
        <f t="shared" si="16"/>
        <v>金</v>
      </c>
      <c r="E293" t="str">
        <f>IFERROR(VLOOKUP(A293,'HOL（2027年まで）'!$A:$C,3,0),"")</f>
        <v/>
      </c>
      <c r="F293"/>
      <c r="G293"/>
    </row>
    <row r="294" spans="1:7" x14ac:dyDescent="0.4">
      <c r="A294" s="1">
        <v>45675</v>
      </c>
      <c r="B294" s="2">
        <f t="shared" si="14"/>
        <v>1</v>
      </c>
      <c r="C294" s="2">
        <f t="shared" si="15"/>
        <v>18</v>
      </c>
      <c r="D294" s="2" t="str">
        <f t="shared" si="16"/>
        <v>土</v>
      </c>
      <c r="E294" t="str">
        <f>IFERROR(VLOOKUP(A294,'HOL（2027年まで）'!$A:$C,3,0),"")</f>
        <v/>
      </c>
      <c r="F294"/>
      <c r="G294"/>
    </row>
    <row r="295" spans="1:7" x14ac:dyDescent="0.4">
      <c r="A295" s="1">
        <v>45676</v>
      </c>
      <c r="B295" s="2">
        <f t="shared" si="14"/>
        <v>1</v>
      </c>
      <c r="C295" s="2">
        <f t="shared" si="15"/>
        <v>19</v>
      </c>
      <c r="D295" s="2" t="str">
        <f t="shared" si="16"/>
        <v>日</v>
      </c>
      <c r="E295" t="str">
        <f>IFERROR(VLOOKUP(A295,'HOL（2027年まで）'!$A:$C,3,0),"")</f>
        <v/>
      </c>
      <c r="F295"/>
      <c r="G295"/>
    </row>
    <row r="296" spans="1:7" x14ac:dyDescent="0.4">
      <c r="A296" s="1">
        <v>45677</v>
      </c>
      <c r="B296" s="2">
        <f t="shared" si="14"/>
        <v>1</v>
      </c>
      <c r="C296" s="2">
        <f t="shared" si="15"/>
        <v>20</v>
      </c>
      <c r="D296" s="2" t="str">
        <f t="shared" si="16"/>
        <v>月</v>
      </c>
      <c r="E296" t="str">
        <f>IFERROR(VLOOKUP(A296,'HOL（2027年まで）'!$A:$C,3,0),"")</f>
        <v/>
      </c>
      <c r="F296"/>
      <c r="G296"/>
    </row>
    <row r="297" spans="1:7" x14ac:dyDescent="0.4">
      <c r="A297" s="1">
        <v>45678</v>
      </c>
      <c r="B297" s="2">
        <f t="shared" si="14"/>
        <v>1</v>
      </c>
      <c r="C297" s="2">
        <f t="shared" si="15"/>
        <v>21</v>
      </c>
      <c r="D297" s="2" t="str">
        <f t="shared" si="16"/>
        <v>火</v>
      </c>
      <c r="E297" t="str">
        <f>IFERROR(VLOOKUP(A297,'HOL（2027年まで）'!$A:$C,3,0),"")</f>
        <v/>
      </c>
      <c r="F297"/>
      <c r="G297"/>
    </row>
    <row r="298" spans="1:7" x14ac:dyDescent="0.4">
      <c r="A298" s="1">
        <v>45679</v>
      </c>
      <c r="B298" s="2">
        <f t="shared" si="14"/>
        <v>1</v>
      </c>
      <c r="C298" s="2">
        <f t="shared" si="15"/>
        <v>22</v>
      </c>
      <c r="D298" s="2" t="str">
        <f t="shared" si="16"/>
        <v>水</v>
      </c>
      <c r="E298" t="str">
        <f>IFERROR(VLOOKUP(A298,'HOL（2027年まで）'!$A:$C,3,0),"")</f>
        <v/>
      </c>
      <c r="F298"/>
      <c r="G298"/>
    </row>
    <row r="299" spans="1:7" x14ac:dyDescent="0.4">
      <c r="A299" s="1">
        <v>45680</v>
      </c>
      <c r="B299" s="2">
        <f t="shared" si="14"/>
        <v>1</v>
      </c>
      <c r="C299" s="2">
        <f t="shared" si="15"/>
        <v>23</v>
      </c>
      <c r="D299" s="2" t="str">
        <f t="shared" si="16"/>
        <v>木</v>
      </c>
      <c r="E299" t="str">
        <f>IFERROR(VLOOKUP(A299,'HOL（2027年まで）'!$A:$C,3,0),"")</f>
        <v/>
      </c>
      <c r="F299"/>
      <c r="G299"/>
    </row>
    <row r="300" spans="1:7" x14ac:dyDescent="0.4">
      <c r="A300" s="1">
        <v>45681</v>
      </c>
      <c r="B300" s="2">
        <f t="shared" si="14"/>
        <v>1</v>
      </c>
      <c r="C300" s="2">
        <f t="shared" si="15"/>
        <v>24</v>
      </c>
      <c r="D300" s="2" t="str">
        <f t="shared" si="16"/>
        <v>金</v>
      </c>
      <c r="E300" t="str">
        <f>IFERROR(VLOOKUP(A300,'HOL（2027年まで）'!$A:$C,3,0),"")</f>
        <v/>
      </c>
      <c r="F300"/>
      <c r="G300"/>
    </row>
    <row r="301" spans="1:7" x14ac:dyDescent="0.4">
      <c r="A301" s="1">
        <v>45682</v>
      </c>
      <c r="B301" s="2">
        <f t="shared" si="14"/>
        <v>1</v>
      </c>
      <c r="C301" s="2">
        <f t="shared" si="15"/>
        <v>25</v>
      </c>
      <c r="D301" s="2" t="str">
        <f t="shared" si="16"/>
        <v>土</v>
      </c>
      <c r="E301" t="str">
        <f>IFERROR(VLOOKUP(A301,'HOL（2027年まで）'!$A:$C,3,0),"")</f>
        <v/>
      </c>
      <c r="F301"/>
      <c r="G301"/>
    </row>
    <row r="302" spans="1:7" x14ac:dyDescent="0.4">
      <c r="A302" s="1">
        <v>45683</v>
      </c>
      <c r="B302" s="2">
        <f t="shared" si="14"/>
        <v>1</v>
      </c>
      <c r="C302" s="2">
        <f t="shared" si="15"/>
        <v>26</v>
      </c>
      <c r="D302" s="2" t="str">
        <f t="shared" si="16"/>
        <v>日</v>
      </c>
      <c r="E302" t="str">
        <f>IFERROR(VLOOKUP(A302,'HOL（2027年まで）'!$A:$C,3,0),"")</f>
        <v/>
      </c>
      <c r="F302"/>
      <c r="G302"/>
    </row>
    <row r="303" spans="1:7" x14ac:dyDescent="0.4">
      <c r="A303" s="1">
        <v>45684</v>
      </c>
      <c r="B303" s="2">
        <f t="shared" si="14"/>
        <v>1</v>
      </c>
      <c r="C303" s="2">
        <f t="shared" si="15"/>
        <v>27</v>
      </c>
      <c r="D303" s="2" t="str">
        <f t="shared" si="16"/>
        <v>月</v>
      </c>
      <c r="E303" t="str">
        <f>IFERROR(VLOOKUP(A303,'HOL（2027年まで）'!$A:$C,3,0),"")</f>
        <v/>
      </c>
      <c r="F303"/>
      <c r="G303"/>
    </row>
    <row r="304" spans="1:7" x14ac:dyDescent="0.4">
      <c r="A304" s="1">
        <v>45685</v>
      </c>
      <c r="B304" s="2">
        <f t="shared" si="14"/>
        <v>1</v>
      </c>
      <c r="C304" s="2">
        <f t="shared" si="15"/>
        <v>28</v>
      </c>
      <c r="D304" s="2" t="str">
        <f t="shared" si="16"/>
        <v>火</v>
      </c>
      <c r="E304" t="str">
        <f>IFERROR(VLOOKUP(A304,'HOL（2027年まで）'!$A:$C,3,0),"")</f>
        <v/>
      </c>
      <c r="F304"/>
      <c r="G304"/>
    </row>
    <row r="305" spans="1:7" x14ac:dyDescent="0.4">
      <c r="A305" s="1">
        <v>45686</v>
      </c>
      <c r="B305" s="2">
        <f t="shared" si="14"/>
        <v>1</v>
      </c>
      <c r="C305" s="2">
        <f t="shared" si="15"/>
        <v>29</v>
      </c>
      <c r="D305" s="2" t="str">
        <f t="shared" si="16"/>
        <v>水</v>
      </c>
      <c r="E305" t="str">
        <f>IFERROR(VLOOKUP(A305,'HOL（2027年まで）'!$A:$C,3,0),"")</f>
        <v/>
      </c>
      <c r="F305"/>
      <c r="G305"/>
    </row>
    <row r="306" spans="1:7" x14ac:dyDescent="0.4">
      <c r="A306" s="1">
        <v>45687</v>
      </c>
      <c r="B306" s="2">
        <f t="shared" si="14"/>
        <v>1</v>
      </c>
      <c r="C306" s="2">
        <f t="shared" si="15"/>
        <v>30</v>
      </c>
      <c r="D306" s="2" t="str">
        <f t="shared" si="16"/>
        <v>木</v>
      </c>
      <c r="E306" t="str">
        <f>IFERROR(VLOOKUP(A306,'HOL（2027年まで）'!$A:$C,3,0),"")</f>
        <v/>
      </c>
      <c r="F306"/>
      <c r="G306"/>
    </row>
    <row r="307" spans="1:7" x14ac:dyDescent="0.4">
      <c r="A307" s="1">
        <v>45688</v>
      </c>
      <c r="B307" s="2">
        <f t="shared" si="14"/>
        <v>1</v>
      </c>
      <c r="C307" s="2">
        <f t="shared" si="15"/>
        <v>31</v>
      </c>
      <c r="D307" s="2" t="str">
        <f t="shared" si="16"/>
        <v>金</v>
      </c>
      <c r="E307" t="str">
        <f>IFERROR(VLOOKUP(A307,'HOL（2027年まで）'!$A:$C,3,0),"")</f>
        <v/>
      </c>
      <c r="F307"/>
      <c r="G307"/>
    </row>
    <row r="308" spans="1:7" x14ac:dyDescent="0.4">
      <c r="A308" s="1">
        <v>45689</v>
      </c>
      <c r="B308" s="2">
        <f t="shared" si="14"/>
        <v>2</v>
      </c>
      <c r="C308" s="2">
        <f t="shared" si="15"/>
        <v>1</v>
      </c>
      <c r="D308" s="2" t="str">
        <f t="shared" si="16"/>
        <v>土</v>
      </c>
      <c r="E308" t="str">
        <f>IFERROR(VLOOKUP(A308,'HOL（2027年まで）'!$A:$C,3,0),"")</f>
        <v/>
      </c>
      <c r="F308"/>
      <c r="G308"/>
    </row>
    <row r="309" spans="1:7" x14ac:dyDescent="0.4">
      <c r="A309" s="1">
        <v>45690</v>
      </c>
      <c r="B309" s="2">
        <f t="shared" si="14"/>
        <v>2</v>
      </c>
      <c r="C309" s="2">
        <f t="shared" si="15"/>
        <v>2</v>
      </c>
      <c r="D309" s="2" t="str">
        <f t="shared" si="16"/>
        <v>日</v>
      </c>
      <c r="E309" t="str">
        <f>IFERROR(VLOOKUP(A309,'HOL（2027年まで）'!$A:$C,3,0),"")</f>
        <v/>
      </c>
      <c r="F309"/>
      <c r="G309"/>
    </row>
    <row r="310" spans="1:7" x14ac:dyDescent="0.4">
      <c r="A310" s="1">
        <v>45691</v>
      </c>
      <c r="B310" s="2">
        <f t="shared" si="14"/>
        <v>2</v>
      </c>
      <c r="C310" s="2">
        <f t="shared" si="15"/>
        <v>3</v>
      </c>
      <c r="D310" s="2" t="str">
        <f t="shared" si="16"/>
        <v>月</v>
      </c>
      <c r="E310" t="str">
        <f>IFERROR(VLOOKUP(A310,'HOL（2027年まで）'!$A:$C,3,0),"")</f>
        <v/>
      </c>
      <c r="F310"/>
      <c r="G310"/>
    </row>
    <row r="311" spans="1:7" x14ac:dyDescent="0.4">
      <c r="A311" s="1">
        <v>45692</v>
      </c>
      <c r="B311" s="2">
        <f t="shared" si="14"/>
        <v>2</v>
      </c>
      <c r="C311" s="2">
        <f t="shared" si="15"/>
        <v>4</v>
      </c>
      <c r="D311" s="2" t="str">
        <f t="shared" si="16"/>
        <v>火</v>
      </c>
      <c r="E311" t="str">
        <f>IFERROR(VLOOKUP(A311,'HOL（2027年まで）'!$A:$C,3,0),"")</f>
        <v/>
      </c>
      <c r="F311"/>
      <c r="G311"/>
    </row>
    <row r="312" spans="1:7" x14ac:dyDescent="0.4">
      <c r="A312" s="1">
        <v>45693</v>
      </c>
      <c r="B312" s="2">
        <f t="shared" si="14"/>
        <v>2</v>
      </c>
      <c r="C312" s="2">
        <f t="shared" si="15"/>
        <v>5</v>
      </c>
      <c r="D312" s="2" t="str">
        <f t="shared" si="16"/>
        <v>水</v>
      </c>
      <c r="E312" t="str">
        <f>IFERROR(VLOOKUP(A312,'HOL（2027年まで）'!$A:$C,3,0),"")</f>
        <v/>
      </c>
      <c r="F312"/>
      <c r="G312"/>
    </row>
    <row r="313" spans="1:7" x14ac:dyDescent="0.4">
      <c r="A313" s="1">
        <v>45694</v>
      </c>
      <c r="B313" s="2">
        <f t="shared" si="14"/>
        <v>2</v>
      </c>
      <c r="C313" s="2">
        <f t="shared" si="15"/>
        <v>6</v>
      </c>
      <c r="D313" s="2" t="str">
        <f t="shared" si="16"/>
        <v>木</v>
      </c>
      <c r="E313" t="str">
        <f>IFERROR(VLOOKUP(A313,'HOL（2027年まで）'!$A:$C,3,0),"")</f>
        <v/>
      </c>
      <c r="F313"/>
      <c r="G313"/>
    </row>
    <row r="314" spans="1:7" x14ac:dyDescent="0.4">
      <c r="A314" s="1">
        <v>45695</v>
      </c>
      <c r="B314" s="2">
        <f t="shared" si="14"/>
        <v>2</v>
      </c>
      <c r="C314" s="2">
        <f t="shared" si="15"/>
        <v>7</v>
      </c>
      <c r="D314" s="2" t="str">
        <f t="shared" si="16"/>
        <v>金</v>
      </c>
      <c r="E314" t="str">
        <f>IFERROR(VLOOKUP(A314,'HOL（2027年まで）'!$A:$C,3,0),"")</f>
        <v/>
      </c>
      <c r="F314"/>
      <c r="G314"/>
    </row>
    <row r="315" spans="1:7" x14ac:dyDescent="0.4">
      <c r="A315" s="1">
        <v>45696</v>
      </c>
      <c r="B315" s="2">
        <f t="shared" si="14"/>
        <v>2</v>
      </c>
      <c r="C315" s="2">
        <f t="shared" si="15"/>
        <v>8</v>
      </c>
      <c r="D315" s="2" t="str">
        <f t="shared" si="16"/>
        <v>土</v>
      </c>
      <c r="E315" t="str">
        <f>IFERROR(VLOOKUP(A315,'HOL（2027年まで）'!$A:$C,3,0),"")</f>
        <v/>
      </c>
      <c r="F315"/>
      <c r="G315"/>
    </row>
    <row r="316" spans="1:7" x14ac:dyDescent="0.4">
      <c r="A316" s="1">
        <v>45697</v>
      </c>
      <c r="B316" s="2">
        <f t="shared" si="14"/>
        <v>2</v>
      </c>
      <c r="C316" s="2">
        <f t="shared" si="15"/>
        <v>9</v>
      </c>
      <c r="D316" s="2" t="str">
        <f t="shared" si="16"/>
        <v>日</v>
      </c>
      <c r="E316" t="str">
        <f>IFERROR(VLOOKUP(A316,'HOL（2027年まで）'!$A:$C,3,0),"")</f>
        <v/>
      </c>
      <c r="F316"/>
      <c r="G316"/>
    </row>
    <row r="317" spans="1:7" x14ac:dyDescent="0.4">
      <c r="A317" s="1">
        <v>45698</v>
      </c>
      <c r="B317" s="2">
        <f t="shared" si="14"/>
        <v>2</v>
      </c>
      <c r="C317" s="2">
        <f t="shared" si="15"/>
        <v>10</v>
      </c>
      <c r="D317" s="2" t="str">
        <f t="shared" si="16"/>
        <v>月</v>
      </c>
      <c r="E317" t="str">
        <f>IFERROR(VLOOKUP(A317,'HOL（2027年まで）'!$A:$C,3,0),"")</f>
        <v/>
      </c>
      <c r="F317"/>
      <c r="G317"/>
    </row>
    <row r="318" spans="1:7" x14ac:dyDescent="0.4">
      <c r="A318" s="1">
        <v>45699</v>
      </c>
      <c r="B318" s="2">
        <f t="shared" si="14"/>
        <v>2</v>
      </c>
      <c r="C318" s="2">
        <f t="shared" si="15"/>
        <v>11</v>
      </c>
      <c r="D318" s="2" t="str">
        <f t="shared" si="16"/>
        <v>火</v>
      </c>
      <c r="E318" t="str">
        <f>IFERROR(VLOOKUP(A318,'HOL（2027年まで）'!$A:$C,3,0),"")</f>
        <v>建国記念の日</v>
      </c>
      <c r="F318"/>
      <c r="G318"/>
    </row>
    <row r="319" spans="1:7" x14ac:dyDescent="0.4">
      <c r="A319" s="1">
        <v>45700</v>
      </c>
      <c r="B319" s="2">
        <f t="shared" si="14"/>
        <v>2</v>
      </c>
      <c r="C319" s="2">
        <f t="shared" si="15"/>
        <v>12</v>
      </c>
      <c r="D319" s="2" t="str">
        <f t="shared" si="16"/>
        <v>水</v>
      </c>
      <c r="E319" t="str">
        <f>IFERROR(VLOOKUP(A319,'HOL（2027年まで）'!$A:$C,3,0),"")</f>
        <v/>
      </c>
      <c r="F319"/>
      <c r="G319"/>
    </row>
    <row r="320" spans="1:7" x14ac:dyDescent="0.4">
      <c r="A320" s="1">
        <v>45701</v>
      </c>
      <c r="B320" s="2">
        <f t="shared" si="14"/>
        <v>2</v>
      </c>
      <c r="C320" s="2">
        <f t="shared" si="15"/>
        <v>13</v>
      </c>
      <c r="D320" s="2" t="str">
        <f t="shared" si="16"/>
        <v>木</v>
      </c>
      <c r="E320" t="str">
        <f>IFERROR(VLOOKUP(A320,'HOL（2027年まで）'!$A:$C,3,0),"")</f>
        <v/>
      </c>
      <c r="F320"/>
      <c r="G320"/>
    </row>
    <row r="321" spans="1:7" x14ac:dyDescent="0.4">
      <c r="A321" s="1">
        <v>45702</v>
      </c>
      <c r="B321" s="2">
        <f t="shared" si="14"/>
        <v>2</v>
      </c>
      <c r="C321" s="2">
        <f t="shared" si="15"/>
        <v>14</v>
      </c>
      <c r="D321" s="2" t="str">
        <f t="shared" si="16"/>
        <v>金</v>
      </c>
      <c r="E321" t="str">
        <f>IFERROR(VLOOKUP(A321,'HOL（2027年まで）'!$A:$C,3,0),"")</f>
        <v/>
      </c>
      <c r="F321"/>
      <c r="G321"/>
    </row>
    <row r="322" spans="1:7" x14ac:dyDescent="0.4">
      <c r="A322" s="1">
        <v>45703</v>
      </c>
      <c r="B322" s="2">
        <f t="shared" si="14"/>
        <v>2</v>
      </c>
      <c r="C322" s="2">
        <f t="shared" si="15"/>
        <v>15</v>
      </c>
      <c r="D322" s="2" t="str">
        <f t="shared" si="16"/>
        <v>土</v>
      </c>
      <c r="E322" t="str">
        <f>IFERROR(VLOOKUP(A322,'HOL（2027年まで）'!$A:$C,3,0),"")</f>
        <v/>
      </c>
      <c r="F322"/>
      <c r="G322"/>
    </row>
    <row r="323" spans="1:7" x14ac:dyDescent="0.4">
      <c r="A323" s="1">
        <v>45704</v>
      </c>
      <c r="B323" s="2">
        <f t="shared" ref="B323:B386" si="17">MONTH(A323)</f>
        <v>2</v>
      </c>
      <c r="C323" s="2">
        <f t="shared" si="15"/>
        <v>16</v>
      </c>
      <c r="D323" s="2" t="str">
        <f t="shared" si="16"/>
        <v>日</v>
      </c>
      <c r="E323" t="str">
        <f>IFERROR(VLOOKUP(A323,'HOL（2027年まで）'!$A:$C,3,0),"")</f>
        <v/>
      </c>
      <c r="F323"/>
      <c r="G323"/>
    </row>
    <row r="324" spans="1:7" x14ac:dyDescent="0.4">
      <c r="A324" s="1">
        <v>45705</v>
      </c>
      <c r="B324" s="2">
        <f t="shared" si="17"/>
        <v>2</v>
      </c>
      <c r="C324" s="2">
        <f t="shared" si="15"/>
        <v>17</v>
      </c>
      <c r="D324" s="2" t="str">
        <f t="shared" si="16"/>
        <v>月</v>
      </c>
      <c r="E324" t="str">
        <f>IFERROR(VLOOKUP(A324,'HOL（2027年まで）'!$A:$C,3,0),"")</f>
        <v/>
      </c>
      <c r="F324"/>
      <c r="G324"/>
    </row>
    <row r="325" spans="1:7" x14ac:dyDescent="0.4">
      <c r="A325" s="1">
        <v>45706</v>
      </c>
      <c r="B325" s="2">
        <f t="shared" si="17"/>
        <v>2</v>
      </c>
      <c r="C325" s="2">
        <f t="shared" si="15"/>
        <v>18</v>
      </c>
      <c r="D325" s="2" t="str">
        <f t="shared" si="16"/>
        <v>火</v>
      </c>
      <c r="E325" t="str">
        <f>IFERROR(VLOOKUP(A325,'HOL（2027年まで）'!$A:$C,3,0),"")</f>
        <v/>
      </c>
      <c r="F325"/>
      <c r="G325"/>
    </row>
    <row r="326" spans="1:7" x14ac:dyDescent="0.4">
      <c r="A326" s="1">
        <v>45707</v>
      </c>
      <c r="B326" s="2">
        <f t="shared" si="17"/>
        <v>2</v>
      </c>
      <c r="C326" s="2">
        <f t="shared" ref="C326:C389" si="18">DAY(A326)</f>
        <v>19</v>
      </c>
      <c r="D326" s="2" t="str">
        <f t="shared" ref="D326:D389" si="19">TEXT(A326,"aaa")</f>
        <v>水</v>
      </c>
      <c r="E326" t="str">
        <f>IFERROR(VLOOKUP(A326,'HOL（2027年まで）'!$A:$C,3,0),"")</f>
        <v/>
      </c>
      <c r="F326"/>
      <c r="G326"/>
    </row>
    <row r="327" spans="1:7" x14ac:dyDescent="0.4">
      <c r="A327" s="1">
        <v>45708</v>
      </c>
      <c r="B327" s="2">
        <f t="shared" si="17"/>
        <v>2</v>
      </c>
      <c r="C327" s="2">
        <f t="shared" si="18"/>
        <v>20</v>
      </c>
      <c r="D327" s="2" t="str">
        <f t="shared" si="19"/>
        <v>木</v>
      </c>
      <c r="E327" t="str">
        <f>IFERROR(VLOOKUP(A327,'HOL（2027年まで）'!$A:$C,3,0),"")</f>
        <v/>
      </c>
      <c r="F327"/>
      <c r="G327"/>
    </row>
    <row r="328" spans="1:7" x14ac:dyDescent="0.4">
      <c r="A328" s="1">
        <v>45709</v>
      </c>
      <c r="B328" s="2">
        <f t="shared" si="17"/>
        <v>2</v>
      </c>
      <c r="C328" s="2">
        <f t="shared" si="18"/>
        <v>21</v>
      </c>
      <c r="D328" s="2" t="str">
        <f t="shared" si="19"/>
        <v>金</v>
      </c>
      <c r="E328" t="str">
        <f>IFERROR(VLOOKUP(A328,'HOL（2027年まで）'!$A:$C,3,0),"")</f>
        <v/>
      </c>
      <c r="F328"/>
      <c r="G328"/>
    </row>
    <row r="329" spans="1:7" x14ac:dyDescent="0.4">
      <c r="A329" s="1">
        <v>45710</v>
      </c>
      <c r="B329" s="2">
        <f t="shared" si="17"/>
        <v>2</v>
      </c>
      <c r="C329" s="2">
        <f t="shared" si="18"/>
        <v>22</v>
      </c>
      <c r="D329" s="2" t="str">
        <f t="shared" si="19"/>
        <v>土</v>
      </c>
      <c r="E329" t="str">
        <f>IFERROR(VLOOKUP(A329,'HOL（2027年まで）'!$A:$C,3,0),"")</f>
        <v/>
      </c>
      <c r="F329"/>
      <c r="G329"/>
    </row>
    <row r="330" spans="1:7" x14ac:dyDescent="0.4">
      <c r="A330" s="1">
        <v>45711</v>
      </c>
      <c r="B330" s="2">
        <f t="shared" si="17"/>
        <v>2</v>
      </c>
      <c r="C330" s="2">
        <f t="shared" si="18"/>
        <v>23</v>
      </c>
      <c r="D330" s="2" t="str">
        <f t="shared" si="19"/>
        <v>日</v>
      </c>
      <c r="E330" t="str">
        <f>IFERROR(VLOOKUP(A330,'HOL（2027年まで）'!$A:$C,3,0),"")</f>
        <v>天皇誕生日</v>
      </c>
      <c r="F330"/>
      <c r="G330"/>
    </row>
    <row r="331" spans="1:7" x14ac:dyDescent="0.4">
      <c r="A331" s="1">
        <v>45712</v>
      </c>
      <c r="B331" s="2">
        <f t="shared" si="17"/>
        <v>2</v>
      </c>
      <c r="C331" s="2">
        <f t="shared" si="18"/>
        <v>24</v>
      </c>
      <c r="D331" s="2" t="str">
        <f t="shared" si="19"/>
        <v>月</v>
      </c>
      <c r="E331" t="str">
        <f>IFERROR(VLOOKUP(A331,'HOL（2027年まで）'!$A:$C,3,0),"")</f>
        <v>振替休日</v>
      </c>
      <c r="F331"/>
      <c r="G331"/>
    </row>
    <row r="332" spans="1:7" x14ac:dyDescent="0.4">
      <c r="A332" s="1">
        <v>45713</v>
      </c>
      <c r="B332" s="2">
        <f t="shared" si="17"/>
        <v>2</v>
      </c>
      <c r="C332" s="2">
        <f t="shared" si="18"/>
        <v>25</v>
      </c>
      <c r="D332" s="2" t="str">
        <f t="shared" si="19"/>
        <v>火</v>
      </c>
      <c r="E332" t="str">
        <f>IFERROR(VLOOKUP(A332,'HOL（2027年まで）'!$A:$C,3,0),"")</f>
        <v/>
      </c>
      <c r="F332"/>
      <c r="G332"/>
    </row>
    <row r="333" spans="1:7" x14ac:dyDescent="0.4">
      <c r="A333" s="1">
        <v>45714</v>
      </c>
      <c r="B333" s="2">
        <f t="shared" si="17"/>
        <v>2</v>
      </c>
      <c r="C333" s="2">
        <f t="shared" si="18"/>
        <v>26</v>
      </c>
      <c r="D333" s="2" t="str">
        <f t="shared" si="19"/>
        <v>水</v>
      </c>
      <c r="E333" t="str">
        <f>IFERROR(VLOOKUP(A333,'HOL（2027年まで）'!$A:$C,3,0),"")</f>
        <v/>
      </c>
      <c r="F333"/>
      <c r="G333"/>
    </row>
    <row r="334" spans="1:7" x14ac:dyDescent="0.4">
      <c r="A334" s="1">
        <v>45715</v>
      </c>
      <c r="B334" s="2">
        <f t="shared" si="17"/>
        <v>2</v>
      </c>
      <c r="C334" s="2">
        <f t="shared" si="18"/>
        <v>27</v>
      </c>
      <c r="D334" s="2" t="str">
        <f t="shared" si="19"/>
        <v>木</v>
      </c>
      <c r="E334" t="str">
        <f>IFERROR(VLOOKUP(A334,'HOL（2027年まで）'!$A:$C,3,0),"")</f>
        <v/>
      </c>
      <c r="F334"/>
      <c r="G334"/>
    </row>
    <row r="335" spans="1:7" x14ac:dyDescent="0.4">
      <c r="A335" s="1">
        <v>45716</v>
      </c>
      <c r="B335" s="2">
        <f t="shared" si="17"/>
        <v>2</v>
      </c>
      <c r="C335" s="2">
        <f t="shared" si="18"/>
        <v>28</v>
      </c>
      <c r="D335" s="2" t="str">
        <f t="shared" si="19"/>
        <v>金</v>
      </c>
      <c r="E335" t="str">
        <f>IFERROR(VLOOKUP(A335,'HOL（2027年まで）'!$A:$C,3,0),"")</f>
        <v/>
      </c>
      <c r="F335"/>
      <c r="G335"/>
    </row>
    <row r="336" spans="1:7" x14ac:dyDescent="0.4">
      <c r="A336" s="1">
        <v>45717</v>
      </c>
      <c r="B336" s="2">
        <f t="shared" si="17"/>
        <v>3</v>
      </c>
      <c r="C336" s="2">
        <f t="shared" si="18"/>
        <v>1</v>
      </c>
      <c r="D336" s="2" t="str">
        <f t="shared" si="19"/>
        <v>土</v>
      </c>
      <c r="E336" t="str">
        <f>IFERROR(VLOOKUP(A336,'HOL（2027年まで）'!$A:$C,3,0),"")</f>
        <v/>
      </c>
      <c r="F336"/>
      <c r="G336"/>
    </row>
    <row r="337" spans="1:7" x14ac:dyDescent="0.4">
      <c r="A337" s="1">
        <v>45718</v>
      </c>
      <c r="B337" s="2">
        <f t="shared" si="17"/>
        <v>3</v>
      </c>
      <c r="C337" s="2">
        <f t="shared" si="18"/>
        <v>2</v>
      </c>
      <c r="D337" s="2" t="str">
        <f t="shared" si="19"/>
        <v>日</v>
      </c>
      <c r="E337" t="str">
        <f>IFERROR(VLOOKUP(A337,'HOL（2027年まで）'!$A:$C,3,0),"")</f>
        <v/>
      </c>
      <c r="F337"/>
      <c r="G337"/>
    </row>
    <row r="338" spans="1:7" x14ac:dyDescent="0.4">
      <c r="A338" s="1">
        <v>45719</v>
      </c>
      <c r="B338" s="2">
        <f t="shared" si="17"/>
        <v>3</v>
      </c>
      <c r="C338" s="2">
        <f t="shared" si="18"/>
        <v>3</v>
      </c>
      <c r="D338" s="2" t="str">
        <f t="shared" si="19"/>
        <v>月</v>
      </c>
      <c r="E338" t="str">
        <f>IFERROR(VLOOKUP(A338,'HOL（2027年まで）'!$A:$C,3,0),"")</f>
        <v/>
      </c>
      <c r="F338"/>
      <c r="G338"/>
    </row>
    <row r="339" spans="1:7" x14ac:dyDescent="0.4">
      <c r="A339" s="1">
        <v>45720</v>
      </c>
      <c r="B339" s="2">
        <f t="shared" si="17"/>
        <v>3</v>
      </c>
      <c r="C339" s="2">
        <f t="shared" si="18"/>
        <v>4</v>
      </c>
      <c r="D339" s="2" t="str">
        <f t="shared" si="19"/>
        <v>火</v>
      </c>
      <c r="E339" t="str">
        <f>IFERROR(VLOOKUP(A339,'HOL（2027年まで）'!$A:$C,3,0),"")</f>
        <v/>
      </c>
      <c r="F339"/>
      <c r="G339"/>
    </row>
    <row r="340" spans="1:7" x14ac:dyDescent="0.4">
      <c r="A340" s="1">
        <v>45721</v>
      </c>
      <c r="B340" s="2">
        <f t="shared" si="17"/>
        <v>3</v>
      </c>
      <c r="C340" s="2">
        <f t="shared" si="18"/>
        <v>5</v>
      </c>
      <c r="D340" s="2" t="str">
        <f t="shared" si="19"/>
        <v>水</v>
      </c>
      <c r="E340" t="str">
        <f>IFERROR(VLOOKUP(A340,'HOL（2027年まで）'!$A:$C,3,0),"")</f>
        <v/>
      </c>
      <c r="F340"/>
      <c r="G340"/>
    </row>
    <row r="341" spans="1:7" x14ac:dyDescent="0.4">
      <c r="A341" s="1">
        <v>45722</v>
      </c>
      <c r="B341" s="2">
        <f t="shared" si="17"/>
        <v>3</v>
      </c>
      <c r="C341" s="2">
        <f t="shared" si="18"/>
        <v>6</v>
      </c>
      <c r="D341" s="2" t="str">
        <f t="shared" si="19"/>
        <v>木</v>
      </c>
      <c r="E341" t="str">
        <f>IFERROR(VLOOKUP(A341,'HOL（2027年まで）'!$A:$C,3,0),"")</f>
        <v/>
      </c>
      <c r="F341"/>
      <c r="G341"/>
    </row>
    <row r="342" spans="1:7" x14ac:dyDescent="0.4">
      <c r="A342" s="1">
        <v>45723</v>
      </c>
      <c r="B342" s="2">
        <f t="shared" si="17"/>
        <v>3</v>
      </c>
      <c r="C342" s="2">
        <f t="shared" si="18"/>
        <v>7</v>
      </c>
      <c r="D342" s="2" t="str">
        <f t="shared" si="19"/>
        <v>金</v>
      </c>
      <c r="E342" t="str">
        <f>IFERROR(VLOOKUP(A342,'HOL（2027年まで）'!$A:$C,3,0),"")</f>
        <v/>
      </c>
      <c r="F342"/>
      <c r="G342"/>
    </row>
    <row r="343" spans="1:7" x14ac:dyDescent="0.4">
      <c r="A343" s="1">
        <v>45724</v>
      </c>
      <c r="B343" s="2">
        <f t="shared" si="17"/>
        <v>3</v>
      </c>
      <c r="C343" s="2">
        <f t="shared" si="18"/>
        <v>8</v>
      </c>
      <c r="D343" s="2" t="str">
        <f t="shared" si="19"/>
        <v>土</v>
      </c>
      <c r="E343" t="str">
        <f>IFERROR(VLOOKUP(A343,'HOL（2027年まで）'!$A:$C,3,0),"")</f>
        <v/>
      </c>
      <c r="F343"/>
      <c r="G343"/>
    </row>
    <row r="344" spans="1:7" x14ac:dyDescent="0.4">
      <c r="A344" s="1">
        <v>45725</v>
      </c>
      <c r="B344" s="2">
        <f t="shared" si="17"/>
        <v>3</v>
      </c>
      <c r="C344" s="2">
        <f t="shared" si="18"/>
        <v>9</v>
      </c>
      <c r="D344" s="2" t="str">
        <f t="shared" si="19"/>
        <v>日</v>
      </c>
      <c r="E344" t="str">
        <f>IFERROR(VLOOKUP(A344,'HOL（2027年まで）'!$A:$C,3,0),"")</f>
        <v/>
      </c>
      <c r="F344"/>
      <c r="G344"/>
    </row>
    <row r="345" spans="1:7" x14ac:dyDescent="0.4">
      <c r="A345" s="1">
        <v>45726</v>
      </c>
      <c r="B345" s="2">
        <f t="shared" si="17"/>
        <v>3</v>
      </c>
      <c r="C345" s="2">
        <f t="shared" si="18"/>
        <v>10</v>
      </c>
      <c r="D345" s="2" t="str">
        <f t="shared" si="19"/>
        <v>月</v>
      </c>
      <c r="E345" t="str">
        <f>IFERROR(VLOOKUP(A345,'HOL（2027年まで）'!$A:$C,3,0),"")</f>
        <v/>
      </c>
      <c r="F345"/>
      <c r="G345"/>
    </row>
    <row r="346" spans="1:7" x14ac:dyDescent="0.4">
      <c r="A346" s="1">
        <v>45727</v>
      </c>
      <c r="B346" s="2">
        <f t="shared" si="17"/>
        <v>3</v>
      </c>
      <c r="C346" s="2">
        <f t="shared" si="18"/>
        <v>11</v>
      </c>
      <c r="D346" s="2" t="str">
        <f t="shared" si="19"/>
        <v>火</v>
      </c>
      <c r="E346" t="str">
        <f>IFERROR(VLOOKUP(A346,'HOL（2027年まで）'!$A:$C,3,0),"")</f>
        <v/>
      </c>
      <c r="F346"/>
      <c r="G346"/>
    </row>
    <row r="347" spans="1:7" x14ac:dyDescent="0.4">
      <c r="A347" s="1">
        <v>45728</v>
      </c>
      <c r="B347" s="2">
        <f t="shared" si="17"/>
        <v>3</v>
      </c>
      <c r="C347" s="2">
        <f t="shared" si="18"/>
        <v>12</v>
      </c>
      <c r="D347" s="2" t="str">
        <f t="shared" si="19"/>
        <v>水</v>
      </c>
      <c r="E347" t="str">
        <f>IFERROR(VLOOKUP(A347,'HOL（2027年まで）'!$A:$C,3,0),"")</f>
        <v/>
      </c>
      <c r="F347"/>
      <c r="G347"/>
    </row>
    <row r="348" spans="1:7" x14ac:dyDescent="0.4">
      <c r="A348" s="1">
        <v>45729</v>
      </c>
      <c r="B348" s="2">
        <f t="shared" si="17"/>
        <v>3</v>
      </c>
      <c r="C348" s="2">
        <f t="shared" si="18"/>
        <v>13</v>
      </c>
      <c r="D348" s="2" t="str">
        <f t="shared" si="19"/>
        <v>木</v>
      </c>
      <c r="E348" t="str">
        <f>IFERROR(VLOOKUP(A348,'HOL（2027年まで）'!$A:$C,3,0),"")</f>
        <v/>
      </c>
      <c r="F348"/>
      <c r="G348"/>
    </row>
    <row r="349" spans="1:7" x14ac:dyDescent="0.4">
      <c r="A349" s="1">
        <v>45730</v>
      </c>
      <c r="B349" s="2">
        <f t="shared" si="17"/>
        <v>3</v>
      </c>
      <c r="C349" s="2">
        <f t="shared" si="18"/>
        <v>14</v>
      </c>
      <c r="D349" s="2" t="str">
        <f t="shared" si="19"/>
        <v>金</v>
      </c>
      <c r="E349" t="str">
        <f>IFERROR(VLOOKUP(A349,'HOL（2027年まで）'!$A:$C,3,0),"")</f>
        <v/>
      </c>
      <c r="F349"/>
      <c r="G349"/>
    </row>
    <row r="350" spans="1:7" x14ac:dyDescent="0.4">
      <c r="A350" s="1">
        <v>45731</v>
      </c>
      <c r="B350" s="2">
        <f t="shared" si="17"/>
        <v>3</v>
      </c>
      <c r="C350" s="2">
        <f t="shared" si="18"/>
        <v>15</v>
      </c>
      <c r="D350" s="2" t="str">
        <f t="shared" si="19"/>
        <v>土</v>
      </c>
      <c r="E350" t="str">
        <f>IFERROR(VLOOKUP(A350,'HOL（2027年まで）'!$A:$C,3,0),"")</f>
        <v/>
      </c>
      <c r="F350"/>
      <c r="G350"/>
    </row>
    <row r="351" spans="1:7" x14ac:dyDescent="0.4">
      <c r="A351" s="1">
        <v>45732</v>
      </c>
      <c r="B351" s="2">
        <f t="shared" si="17"/>
        <v>3</v>
      </c>
      <c r="C351" s="2">
        <f t="shared" si="18"/>
        <v>16</v>
      </c>
      <c r="D351" s="2" t="str">
        <f t="shared" si="19"/>
        <v>日</v>
      </c>
      <c r="E351" t="str">
        <f>IFERROR(VLOOKUP(A351,'HOL（2027年まで）'!$A:$C,3,0),"")</f>
        <v/>
      </c>
      <c r="F351"/>
      <c r="G351"/>
    </row>
    <row r="352" spans="1:7" x14ac:dyDescent="0.4">
      <c r="A352" s="1">
        <v>45733</v>
      </c>
      <c r="B352" s="2">
        <f t="shared" si="17"/>
        <v>3</v>
      </c>
      <c r="C352" s="2">
        <f t="shared" si="18"/>
        <v>17</v>
      </c>
      <c r="D352" s="2" t="str">
        <f t="shared" si="19"/>
        <v>月</v>
      </c>
      <c r="E352" t="str">
        <f>IFERROR(VLOOKUP(A352,'HOL（2027年まで）'!$A:$C,3,0),"")</f>
        <v/>
      </c>
      <c r="F352"/>
      <c r="G352"/>
    </row>
    <row r="353" spans="1:7" x14ac:dyDescent="0.4">
      <c r="A353" s="1">
        <v>45734</v>
      </c>
      <c r="B353" s="2">
        <f t="shared" si="17"/>
        <v>3</v>
      </c>
      <c r="C353" s="2">
        <f t="shared" si="18"/>
        <v>18</v>
      </c>
      <c r="D353" s="2" t="str">
        <f t="shared" si="19"/>
        <v>火</v>
      </c>
      <c r="E353" t="str">
        <f>IFERROR(VLOOKUP(A353,'HOL（2027年まで）'!$A:$C,3,0),"")</f>
        <v/>
      </c>
      <c r="F353"/>
      <c r="G353"/>
    </row>
    <row r="354" spans="1:7" x14ac:dyDescent="0.4">
      <c r="A354" s="1">
        <v>45735</v>
      </c>
      <c r="B354" s="2">
        <f t="shared" si="17"/>
        <v>3</v>
      </c>
      <c r="C354" s="2">
        <f t="shared" si="18"/>
        <v>19</v>
      </c>
      <c r="D354" s="2" t="str">
        <f t="shared" si="19"/>
        <v>水</v>
      </c>
      <c r="E354" t="str">
        <f>IFERROR(VLOOKUP(A354,'HOL（2027年まで）'!$A:$C,3,0),"")</f>
        <v/>
      </c>
      <c r="F354"/>
      <c r="G354"/>
    </row>
    <row r="355" spans="1:7" x14ac:dyDescent="0.4">
      <c r="A355" s="1">
        <v>45736</v>
      </c>
      <c r="B355" s="2">
        <f t="shared" si="17"/>
        <v>3</v>
      </c>
      <c r="C355" s="2">
        <f t="shared" si="18"/>
        <v>20</v>
      </c>
      <c r="D355" s="2" t="str">
        <f t="shared" si="19"/>
        <v>木</v>
      </c>
      <c r="E355" t="str">
        <f>IFERROR(VLOOKUP(A355,'HOL（2027年まで）'!$A:$C,3,0),"")</f>
        <v>春分の日</v>
      </c>
      <c r="F355"/>
      <c r="G355"/>
    </row>
    <row r="356" spans="1:7" x14ac:dyDescent="0.4">
      <c r="A356" s="1">
        <v>45737</v>
      </c>
      <c r="B356" s="2">
        <f t="shared" si="17"/>
        <v>3</v>
      </c>
      <c r="C356" s="2">
        <f t="shared" si="18"/>
        <v>21</v>
      </c>
      <c r="D356" s="2" t="str">
        <f t="shared" si="19"/>
        <v>金</v>
      </c>
      <c r="E356" t="str">
        <f>IFERROR(VLOOKUP(A356,'HOL（2027年まで）'!$A:$C,3,0),"")</f>
        <v/>
      </c>
      <c r="F356"/>
      <c r="G356"/>
    </row>
    <row r="357" spans="1:7" x14ac:dyDescent="0.4">
      <c r="A357" s="1">
        <v>45738</v>
      </c>
      <c r="B357" s="2">
        <f t="shared" si="17"/>
        <v>3</v>
      </c>
      <c r="C357" s="2">
        <f t="shared" si="18"/>
        <v>22</v>
      </c>
      <c r="D357" s="2" t="str">
        <f t="shared" si="19"/>
        <v>土</v>
      </c>
      <c r="E357" t="str">
        <f>IFERROR(VLOOKUP(A357,'HOL（2027年まで）'!$A:$C,3,0),"")</f>
        <v/>
      </c>
      <c r="F357"/>
      <c r="G357"/>
    </row>
    <row r="358" spans="1:7" x14ac:dyDescent="0.4">
      <c r="A358" s="1">
        <v>45739</v>
      </c>
      <c r="B358" s="2">
        <f t="shared" si="17"/>
        <v>3</v>
      </c>
      <c r="C358" s="2">
        <f t="shared" si="18"/>
        <v>23</v>
      </c>
      <c r="D358" s="2" t="str">
        <f t="shared" si="19"/>
        <v>日</v>
      </c>
      <c r="E358" t="str">
        <f>IFERROR(VLOOKUP(A358,'HOL（2027年まで）'!$A:$C,3,0),"")</f>
        <v/>
      </c>
      <c r="F358"/>
      <c r="G358"/>
    </row>
    <row r="359" spans="1:7" x14ac:dyDescent="0.4">
      <c r="A359" s="1">
        <v>45740</v>
      </c>
      <c r="B359" s="2">
        <f t="shared" si="17"/>
        <v>3</v>
      </c>
      <c r="C359" s="2">
        <f t="shared" si="18"/>
        <v>24</v>
      </c>
      <c r="D359" s="2" t="str">
        <f t="shared" si="19"/>
        <v>月</v>
      </c>
      <c r="E359" t="str">
        <f>IFERROR(VLOOKUP(A359,'HOL（2027年まで）'!$A:$C,3,0),"")</f>
        <v/>
      </c>
      <c r="F359"/>
      <c r="G359"/>
    </row>
    <row r="360" spans="1:7" x14ac:dyDescent="0.4">
      <c r="A360" s="1">
        <v>45741</v>
      </c>
      <c r="B360" s="2">
        <f t="shared" si="17"/>
        <v>3</v>
      </c>
      <c r="C360" s="2">
        <f t="shared" si="18"/>
        <v>25</v>
      </c>
      <c r="D360" s="2" t="str">
        <f t="shared" si="19"/>
        <v>火</v>
      </c>
      <c r="E360" t="str">
        <f>IFERROR(VLOOKUP(A360,'HOL（2027年まで）'!$A:$C,3,0),"")</f>
        <v/>
      </c>
      <c r="F360"/>
      <c r="G360"/>
    </row>
    <row r="361" spans="1:7" x14ac:dyDescent="0.4">
      <c r="A361" s="1">
        <v>45742</v>
      </c>
      <c r="B361" s="2">
        <f t="shared" si="17"/>
        <v>3</v>
      </c>
      <c r="C361" s="2">
        <f t="shared" si="18"/>
        <v>26</v>
      </c>
      <c r="D361" s="2" t="str">
        <f t="shared" si="19"/>
        <v>水</v>
      </c>
      <c r="E361" t="str">
        <f>IFERROR(VLOOKUP(A361,'HOL（2027年まで）'!$A:$C,3,0),"")</f>
        <v/>
      </c>
      <c r="F361"/>
      <c r="G361"/>
    </row>
    <row r="362" spans="1:7" x14ac:dyDescent="0.4">
      <c r="A362" s="1">
        <v>45743</v>
      </c>
      <c r="B362" s="2">
        <f t="shared" si="17"/>
        <v>3</v>
      </c>
      <c r="C362" s="2">
        <f t="shared" si="18"/>
        <v>27</v>
      </c>
      <c r="D362" s="2" t="str">
        <f t="shared" si="19"/>
        <v>木</v>
      </c>
      <c r="E362" t="str">
        <f>IFERROR(VLOOKUP(A362,'HOL（2027年まで）'!$A:$C,3,0),"")</f>
        <v/>
      </c>
      <c r="F362"/>
      <c r="G362"/>
    </row>
    <row r="363" spans="1:7" x14ac:dyDescent="0.4">
      <c r="A363" s="1">
        <v>45744</v>
      </c>
      <c r="B363" s="2">
        <f t="shared" si="17"/>
        <v>3</v>
      </c>
      <c r="C363" s="2">
        <f t="shared" si="18"/>
        <v>28</v>
      </c>
      <c r="D363" s="2" t="str">
        <f t="shared" si="19"/>
        <v>金</v>
      </c>
      <c r="E363" t="str">
        <f>IFERROR(VLOOKUP(A363,'HOL（2027年まで）'!$A:$C,3,0),"")</f>
        <v/>
      </c>
      <c r="F363"/>
      <c r="G363"/>
    </row>
    <row r="364" spans="1:7" x14ac:dyDescent="0.4">
      <c r="A364" s="1">
        <v>45745</v>
      </c>
      <c r="B364" s="2">
        <f t="shared" si="17"/>
        <v>3</v>
      </c>
      <c r="C364" s="2">
        <f t="shared" si="18"/>
        <v>29</v>
      </c>
      <c r="D364" s="2" t="str">
        <f t="shared" si="19"/>
        <v>土</v>
      </c>
      <c r="E364" t="str">
        <f>IFERROR(VLOOKUP(A364,'HOL（2027年まで）'!$A:$C,3,0),"")</f>
        <v/>
      </c>
      <c r="F364"/>
      <c r="G364"/>
    </row>
    <row r="365" spans="1:7" x14ac:dyDescent="0.4">
      <c r="A365" s="1">
        <v>45746</v>
      </c>
      <c r="B365" s="2">
        <f t="shared" si="17"/>
        <v>3</v>
      </c>
      <c r="C365" s="2">
        <f t="shared" si="18"/>
        <v>30</v>
      </c>
      <c r="D365" s="2" t="str">
        <f t="shared" si="19"/>
        <v>日</v>
      </c>
      <c r="E365" t="str">
        <f>IFERROR(VLOOKUP(A365,'HOL（2027年まで）'!$A:$C,3,0),"")</f>
        <v/>
      </c>
      <c r="F365"/>
      <c r="G365"/>
    </row>
    <row r="366" spans="1:7" x14ac:dyDescent="0.4">
      <c r="A366" s="1">
        <v>45747</v>
      </c>
      <c r="B366" s="2">
        <f t="shared" si="17"/>
        <v>3</v>
      </c>
      <c r="C366" s="2">
        <f t="shared" si="18"/>
        <v>31</v>
      </c>
      <c r="D366" s="2" t="str">
        <f t="shared" si="19"/>
        <v>月</v>
      </c>
      <c r="E366" t="str">
        <f>IFERROR(VLOOKUP(A366,'HOL（2027年まで）'!$A:$C,3,0),"")</f>
        <v/>
      </c>
      <c r="F366"/>
      <c r="G366"/>
    </row>
    <row r="367" spans="1:7" x14ac:dyDescent="0.4">
      <c r="A367" s="1">
        <v>45748</v>
      </c>
      <c r="B367" s="2">
        <f t="shared" si="17"/>
        <v>4</v>
      </c>
      <c r="C367" s="2">
        <f t="shared" si="18"/>
        <v>1</v>
      </c>
      <c r="D367" s="2" t="str">
        <f t="shared" si="19"/>
        <v>火</v>
      </c>
      <c r="E367" t="str">
        <f>IFERROR(VLOOKUP(A367,'HOL（2027年まで）'!$A:$C,3,0),"")</f>
        <v/>
      </c>
      <c r="F367"/>
      <c r="G367"/>
    </row>
    <row r="368" spans="1:7" x14ac:dyDescent="0.4">
      <c r="A368" s="1">
        <v>45749</v>
      </c>
      <c r="B368" s="2">
        <f t="shared" si="17"/>
        <v>4</v>
      </c>
      <c r="C368" s="2">
        <f t="shared" si="18"/>
        <v>2</v>
      </c>
      <c r="D368" s="2" t="str">
        <f t="shared" si="19"/>
        <v>水</v>
      </c>
      <c r="E368" t="str">
        <f>IFERROR(VLOOKUP(A368,'HOL（2027年まで）'!$A:$C,3,0),"")</f>
        <v/>
      </c>
      <c r="F368"/>
      <c r="G368"/>
    </row>
    <row r="369" spans="1:7" x14ac:dyDescent="0.4">
      <c r="A369" s="1">
        <v>45750</v>
      </c>
      <c r="B369" s="2">
        <f t="shared" si="17"/>
        <v>4</v>
      </c>
      <c r="C369" s="2">
        <f t="shared" si="18"/>
        <v>3</v>
      </c>
      <c r="D369" s="2" t="str">
        <f t="shared" si="19"/>
        <v>木</v>
      </c>
      <c r="E369" t="str">
        <f>IFERROR(VLOOKUP(A369,'HOL（2027年まで）'!$A:$C,3,0),"")</f>
        <v/>
      </c>
      <c r="F369"/>
      <c r="G369"/>
    </row>
    <row r="370" spans="1:7" x14ac:dyDescent="0.4">
      <c r="A370" s="1">
        <v>45751</v>
      </c>
      <c r="B370" s="2">
        <f t="shared" si="17"/>
        <v>4</v>
      </c>
      <c r="C370" s="2">
        <f t="shared" si="18"/>
        <v>4</v>
      </c>
      <c r="D370" s="2" t="str">
        <f t="shared" si="19"/>
        <v>金</v>
      </c>
      <c r="E370" t="str">
        <f>IFERROR(VLOOKUP(A370,'HOL（2027年まで）'!$A:$C,3,0),"")</f>
        <v/>
      </c>
      <c r="F370"/>
      <c r="G370"/>
    </row>
    <row r="371" spans="1:7" x14ac:dyDescent="0.4">
      <c r="A371" s="1">
        <v>45752</v>
      </c>
      <c r="B371" s="2">
        <f t="shared" si="17"/>
        <v>4</v>
      </c>
      <c r="C371" s="2">
        <f t="shared" si="18"/>
        <v>5</v>
      </c>
      <c r="D371" s="2" t="str">
        <f t="shared" si="19"/>
        <v>土</v>
      </c>
      <c r="E371" t="str">
        <f>IFERROR(VLOOKUP(A371,'HOL（2027年まで）'!$A:$C,3,0),"")</f>
        <v/>
      </c>
      <c r="F371"/>
      <c r="G371"/>
    </row>
    <row r="372" spans="1:7" x14ac:dyDescent="0.4">
      <c r="A372" s="1">
        <v>45753</v>
      </c>
      <c r="B372" s="2">
        <f t="shared" si="17"/>
        <v>4</v>
      </c>
      <c r="C372" s="2">
        <f t="shared" si="18"/>
        <v>6</v>
      </c>
      <c r="D372" s="2" t="str">
        <f t="shared" si="19"/>
        <v>日</v>
      </c>
      <c r="E372" t="str">
        <f>IFERROR(VLOOKUP(A372,'HOL（2027年まで）'!$A:$C,3,0),"")</f>
        <v/>
      </c>
      <c r="F372"/>
      <c r="G372"/>
    </row>
    <row r="373" spans="1:7" x14ac:dyDescent="0.4">
      <c r="A373" s="1">
        <v>45754</v>
      </c>
      <c r="B373" s="2">
        <f t="shared" si="17"/>
        <v>4</v>
      </c>
      <c r="C373" s="2">
        <f t="shared" si="18"/>
        <v>7</v>
      </c>
      <c r="D373" s="2" t="str">
        <f t="shared" si="19"/>
        <v>月</v>
      </c>
      <c r="E373" t="str">
        <f>IFERROR(VLOOKUP(A373,'HOL（2027年まで）'!$A:$C,3,0),"")</f>
        <v/>
      </c>
      <c r="F373"/>
      <c r="G373"/>
    </row>
    <row r="374" spans="1:7" x14ac:dyDescent="0.4">
      <c r="A374" s="1">
        <v>45755</v>
      </c>
      <c r="B374" s="2">
        <f t="shared" si="17"/>
        <v>4</v>
      </c>
      <c r="C374" s="2">
        <f t="shared" si="18"/>
        <v>8</v>
      </c>
      <c r="D374" s="2" t="str">
        <f t="shared" si="19"/>
        <v>火</v>
      </c>
      <c r="E374" t="str">
        <f>IFERROR(VLOOKUP(A374,'HOL（2027年まで）'!$A:$C,3,0),"")</f>
        <v/>
      </c>
      <c r="F374"/>
      <c r="G374"/>
    </row>
    <row r="375" spans="1:7" x14ac:dyDescent="0.4">
      <c r="A375" s="1">
        <v>45756</v>
      </c>
      <c r="B375" s="2">
        <f t="shared" si="17"/>
        <v>4</v>
      </c>
      <c r="C375" s="2">
        <f t="shared" si="18"/>
        <v>9</v>
      </c>
      <c r="D375" s="2" t="str">
        <f t="shared" si="19"/>
        <v>水</v>
      </c>
      <c r="E375" t="str">
        <f>IFERROR(VLOOKUP(A375,'HOL（2027年まで）'!$A:$C,3,0),"")</f>
        <v/>
      </c>
      <c r="F375"/>
      <c r="G375"/>
    </row>
    <row r="376" spans="1:7" x14ac:dyDescent="0.4">
      <c r="A376" s="1">
        <v>45757</v>
      </c>
      <c r="B376" s="2">
        <f t="shared" si="17"/>
        <v>4</v>
      </c>
      <c r="C376" s="2">
        <f t="shared" si="18"/>
        <v>10</v>
      </c>
      <c r="D376" s="2" t="str">
        <f t="shared" si="19"/>
        <v>木</v>
      </c>
      <c r="E376" t="str">
        <f>IFERROR(VLOOKUP(A376,'HOL（2027年まで）'!$A:$C,3,0),"")</f>
        <v/>
      </c>
      <c r="F376"/>
      <c r="G376"/>
    </row>
    <row r="377" spans="1:7" x14ac:dyDescent="0.4">
      <c r="A377" s="1">
        <v>45758</v>
      </c>
      <c r="B377" s="2">
        <f t="shared" si="17"/>
        <v>4</v>
      </c>
      <c r="C377" s="2">
        <f t="shared" si="18"/>
        <v>11</v>
      </c>
      <c r="D377" s="2" t="str">
        <f t="shared" si="19"/>
        <v>金</v>
      </c>
      <c r="E377" t="str">
        <f>IFERROR(VLOOKUP(A377,'HOL（2027年まで）'!$A:$C,3,0),"")</f>
        <v/>
      </c>
      <c r="F377"/>
      <c r="G377"/>
    </row>
    <row r="378" spans="1:7" x14ac:dyDescent="0.4">
      <c r="A378" s="1">
        <v>45759</v>
      </c>
      <c r="B378" s="2">
        <f t="shared" si="17"/>
        <v>4</v>
      </c>
      <c r="C378" s="2">
        <f t="shared" si="18"/>
        <v>12</v>
      </c>
      <c r="D378" s="2" t="str">
        <f t="shared" si="19"/>
        <v>土</v>
      </c>
      <c r="E378" t="str">
        <f>IFERROR(VLOOKUP(A378,'HOL（2027年まで）'!$A:$C,3,0),"")</f>
        <v/>
      </c>
      <c r="F378"/>
      <c r="G378"/>
    </row>
    <row r="379" spans="1:7" x14ac:dyDescent="0.4">
      <c r="A379" s="1">
        <v>45760</v>
      </c>
      <c r="B379" s="2">
        <f t="shared" si="17"/>
        <v>4</v>
      </c>
      <c r="C379" s="2">
        <f t="shared" si="18"/>
        <v>13</v>
      </c>
      <c r="D379" s="2" t="str">
        <f t="shared" si="19"/>
        <v>日</v>
      </c>
      <c r="E379" t="str">
        <f>IFERROR(VLOOKUP(A379,'HOL（2027年まで）'!$A:$C,3,0),"")</f>
        <v/>
      </c>
      <c r="F379"/>
      <c r="G379"/>
    </row>
    <row r="380" spans="1:7" x14ac:dyDescent="0.4">
      <c r="A380" s="1">
        <v>45761</v>
      </c>
      <c r="B380" s="2">
        <f t="shared" si="17"/>
        <v>4</v>
      </c>
      <c r="C380" s="2">
        <f t="shared" si="18"/>
        <v>14</v>
      </c>
      <c r="D380" s="2" t="str">
        <f t="shared" si="19"/>
        <v>月</v>
      </c>
      <c r="E380" t="str">
        <f>IFERROR(VLOOKUP(A380,'HOL（2027年まで）'!$A:$C,3,0),"")</f>
        <v/>
      </c>
      <c r="F380"/>
      <c r="G380"/>
    </row>
    <row r="381" spans="1:7" x14ac:dyDescent="0.4">
      <c r="A381" s="1">
        <v>45762</v>
      </c>
      <c r="B381" s="2">
        <f t="shared" si="17"/>
        <v>4</v>
      </c>
      <c r="C381" s="2">
        <f t="shared" si="18"/>
        <v>15</v>
      </c>
      <c r="D381" s="2" t="str">
        <f t="shared" si="19"/>
        <v>火</v>
      </c>
      <c r="E381" t="str">
        <f>IFERROR(VLOOKUP(A381,'HOL（2027年まで）'!$A:$C,3,0),"")</f>
        <v/>
      </c>
      <c r="F381"/>
      <c r="G381"/>
    </row>
    <row r="382" spans="1:7" x14ac:dyDescent="0.4">
      <c r="A382" s="1">
        <v>45763</v>
      </c>
      <c r="B382" s="2">
        <f t="shared" si="17"/>
        <v>4</v>
      </c>
      <c r="C382" s="2">
        <f t="shared" si="18"/>
        <v>16</v>
      </c>
      <c r="D382" s="2" t="str">
        <f t="shared" si="19"/>
        <v>水</v>
      </c>
      <c r="E382" t="str">
        <f>IFERROR(VLOOKUP(A382,'HOL（2027年まで）'!$A:$C,3,0),"")</f>
        <v/>
      </c>
      <c r="F382"/>
      <c r="G382"/>
    </row>
    <row r="383" spans="1:7" x14ac:dyDescent="0.4">
      <c r="A383" s="1">
        <v>45764</v>
      </c>
      <c r="B383" s="2">
        <f t="shared" si="17"/>
        <v>4</v>
      </c>
      <c r="C383" s="2">
        <f t="shared" si="18"/>
        <v>17</v>
      </c>
      <c r="D383" s="2" t="str">
        <f t="shared" si="19"/>
        <v>木</v>
      </c>
      <c r="E383" t="str">
        <f>IFERROR(VLOOKUP(A383,'HOL（2027年まで）'!$A:$C,3,0),"")</f>
        <v/>
      </c>
      <c r="F383"/>
      <c r="G383"/>
    </row>
    <row r="384" spans="1:7" x14ac:dyDescent="0.4">
      <c r="A384" s="1">
        <v>45765</v>
      </c>
      <c r="B384" s="2">
        <f t="shared" si="17"/>
        <v>4</v>
      </c>
      <c r="C384" s="2">
        <f t="shared" si="18"/>
        <v>18</v>
      </c>
      <c r="D384" s="2" t="str">
        <f>TEXT(A384,"aaa")</f>
        <v>金</v>
      </c>
      <c r="E384" t="str">
        <f>IFERROR(VLOOKUP(A384,'HOL（2027年まで）'!$A:$C,3,0),"")</f>
        <v/>
      </c>
      <c r="F384"/>
      <c r="G384"/>
    </row>
    <row r="385" spans="1:7" x14ac:dyDescent="0.4">
      <c r="A385" s="1">
        <v>45766</v>
      </c>
      <c r="B385" s="2">
        <f t="shared" si="17"/>
        <v>4</v>
      </c>
      <c r="C385" s="2">
        <f t="shared" si="18"/>
        <v>19</v>
      </c>
      <c r="D385" s="2" t="str">
        <f t="shared" si="19"/>
        <v>土</v>
      </c>
      <c r="E385" t="str">
        <f>IFERROR(VLOOKUP(A385,'HOL（2027年まで）'!$A:$C,3,0),"")</f>
        <v/>
      </c>
      <c r="F385"/>
      <c r="G385"/>
    </row>
    <row r="386" spans="1:7" x14ac:dyDescent="0.4">
      <c r="A386" s="1">
        <v>45767</v>
      </c>
      <c r="B386" s="2">
        <f t="shared" si="17"/>
        <v>4</v>
      </c>
      <c r="C386" s="2">
        <f t="shared" si="18"/>
        <v>20</v>
      </c>
      <c r="D386" s="2" t="str">
        <f t="shared" si="19"/>
        <v>日</v>
      </c>
      <c r="E386" t="str">
        <f>IFERROR(VLOOKUP(A386,'HOL（2027年まで）'!$A:$C,3,0),"")</f>
        <v/>
      </c>
      <c r="F386"/>
      <c r="G386"/>
    </row>
    <row r="387" spans="1:7" x14ac:dyDescent="0.4">
      <c r="A387" s="1">
        <v>45768</v>
      </c>
      <c r="B387" s="2">
        <f t="shared" ref="B387:B450" si="20">MONTH(A387)</f>
        <v>4</v>
      </c>
      <c r="C387" s="2">
        <f t="shared" si="18"/>
        <v>21</v>
      </c>
      <c r="D387" s="2" t="str">
        <f t="shared" si="19"/>
        <v>月</v>
      </c>
      <c r="E387" t="str">
        <f>IFERROR(VLOOKUP(A387,'HOL（2027年まで）'!$A:$C,3,0),"")</f>
        <v/>
      </c>
      <c r="F387"/>
      <c r="G387"/>
    </row>
    <row r="388" spans="1:7" x14ac:dyDescent="0.4">
      <c r="A388" s="1">
        <v>45769</v>
      </c>
      <c r="B388" s="2">
        <f t="shared" si="20"/>
        <v>4</v>
      </c>
      <c r="C388" s="2">
        <f t="shared" si="18"/>
        <v>22</v>
      </c>
      <c r="D388" s="2" t="str">
        <f t="shared" si="19"/>
        <v>火</v>
      </c>
      <c r="E388" t="str">
        <f>IFERROR(VLOOKUP(A388,'HOL（2027年まで）'!$A:$C,3,0),"")</f>
        <v/>
      </c>
      <c r="F388"/>
      <c r="G388"/>
    </row>
    <row r="389" spans="1:7" x14ac:dyDescent="0.4">
      <c r="A389" s="1">
        <v>45770</v>
      </c>
      <c r="B389" s="2">
        <f t="shared" si="20"/>
        <v>4</v>
      </c>
      <c r="C389" s="2">
        <f t="shared" si="18"/>
        <v>23</v>
      </c>
      <c r="D389" s="2" t="str">
        <f t="shared" si="19"/>
        <v>水</v>
      </c>
      <c r="E389" t="str">
        <f>IFERROR(VLOOKUP(A389,'HOL（2027年まで）'!$A:$C,3,0),"")</f>
        <v/>
      </c>
      <c r="F389"/>
      <c r="G389"/>
    </row>
    <row r="390" spans="1:7" x14ac:dyDescent="0.4">
      <c r="A390" s="1">
        <v>45771</v>
      </c>
      <c r="B390" s="2">
        <f t="shared" si="20"/>
        <v>4</v>
      </c>
      <c r="C390" s="2">
        <f t="shared" ref="C390:C453" si="21">DAY(A390)</f>
        <v>24</v>
      </c>
      <c r="D390" s="2" t="str">
        <f t="shared" ref="D390:D453" si="22">TEXT(A390,"aaa")</f>
        <v>木</v>
      </c>
      <c r="E390" t="str">
        <f>IFERROR(VLOOKUP(A390,'HOL（2027年まで）'!$A:$C,3,0),"")</f>
        <v/>
      </c>
      <c r="F390"/>
      <c r="G390"/>
    </row>
    <row r="391" spans="1:7" x14ac:dyDescent="0.4">
      <c r="A391" s="1">
        <v>45772</v>
      </c>
      <c r="B391" s="2">
        <f t="shared" si="20"/>
        <v>4</v>
      </c>
      <c r="C391" s="2">
        <f t="shared" si="21"/>
        <v>25</v>
      </c>
      <c r="D391" s="2" t="str">
        <f t="shared" si="22"/>
        <v>金</v>
      </c>
      <c r="E391" t="str">
        <f>IFERROR(VLOOKUP(A391,'HOL（2027年まで）'!$A:$C,3,0),"")</f>
        <v/>
      </c>
      <c r="F391"/>
      <c r="G391"/>
    </row>
    <row r="392" spans="1:7" x14ac:dyDescent="0.4">
      <c r="A392" s="1">
        <v>45773</v>
      </c>
      <c r="B392" s="2">
        <f t="shared" si="20"/>
        <v>4</v>
      </c>
      <c r="C392" s="2">
        <f t="shared" si="21"/>
        <v>26</v>
      </c>
      <c r="D392" s="2" t="str">
        <f t="shared" si="22"/>
        <v>土</v>
      </c>
      <c r="E392" t="str">
        <f>IFERROR(VLOOKUP(A392,'HOL（2027年まで）'!$A:$C,3,0),"")</f>
        <v/>
      </c>
      <c r="F392"/>
      <c r="G392"/>
    </row>
    <row r="393" spans="1:7" x14ac:dyDescent="0.4">
      <c r="A393" s="1">
        <v>45774</v>
      </c>
      <c r="B393" s="2">
        <f t="shared" si="20"/>
        <v>4</v>
      </c>
      <c r="C393" s="2">
        <f t="shared" si="21"/>
        <v>27</v>
      </c>
      <c r="D393" s="2" t="str">
        <f t="shared" si="22"/>
        <v>日</v>
      </c>
      <c r="E393" t="str">
        <f>IFERROR(VLOOKUP(A393,'HOL（2027年まで）'!$A:$C,3,0),"")</f>
        <v/>
      </c>
      <c r="F393"/>
      <c r="G393"/>
    </row>
    <row r="394" spans="1:7" x14ac:dyDescent="0.4">
      <c r="A394" s="1">
        <v>45775</v>
      </c>
      <c r="B394" s="2">
        <f t="shared" si="20"/>
        <v>4</v>
      </c>
      <c r="C394" s="2">
        <f t="shared" si="21"/>
        <v>28</v>
      </c>
      <c r="D394" s="2" t="str">
        <f t="shared" si="22"/>
        <v>月</v>
      </c>
      <c r="E394" t="str">
        <f>IFERROR(VLOOKUP(A394,'HOL（2027年まで）'!$A:$C,3,0),"")</f>
        <v/>
      </c>
      <c r="F394"/>
      <c r="G394"/>
    </row>
    <row r="395" spans="1:7" x14ac:dyDescent="0.4">
      <c r="A395" s="1">
        <v>45776</v>
      </c>
      <c r="B395" s="2">
        <f t="shared" si="20"/>
        <v>4</v>
      </c>
      <c r="C395" s="2">
        <f t="shared" si="21"/>
        <v>29</v>
      </c>
      <c r="D395" s="2" t="str">
        <f t="shared" si="22"/>
        <v>火</v>
      </c>
      <c r="E395" t="str">
        <f>IFERROR(VLOOKUP(A395,'HOL（2027年まで）'!$A:$C,3,0),"")</f>
        <v>昭和の日</v>
      </c>
      <c r="F395"/>
      <c r="G395"/>
    </row>
    <row r="396" spans="1:7" x14ac:dyDescent="0.4">
      <c r="A396" s="1">
        <v>45777</v>
      </c>
      <c r="B396" s="2">
        <f t="shared" si="20"/>
        <v>4</v>
      </c>
      <c r="C396" s="2">
        <f t="shared" si="21"/>
        <v>30</v>
      </c>
      <c r="D396" s="2" t="str">
        <f t="shared" si="22"/>
        <v>水</v>
      </c>
      <c r="E396" t="str">
        <f>IFERROR(VLOOKUP(A396,'HOL（2027年まで）'!$A:$C,3,0),"")</f>
        <v/>
      </c>
      <c r="F396"/>
      <c r="G396"/>
    </row>
    <row r="397" spans="1:7" x14ac:dyDescent="0.4">
      <c r="A397" s="1">
        <v>45778</v>
      </c>
      <c r="B397" s="2">
        <f t="shared" si="20"/>
        <v>5</v>
      </c>
      <c r="C397" s="2">
        <f t="shared" si="21"/>
        <v>1</v>
      </c>
      <c r="D397" s="2" t="str">
        <f t="shared" si="22"/>
        <v>木</v>
      </c>
      <c r="E397" t="str">
        <f>IFERROR(VLOOKUP(A397,'HOL（2027年まで）'!$A:$C,3,0),"")</f>
        <v/>
      </c>
      <c r="F397"/>
      <c r="G397"/>
    </row>
    <row r="398" spans="1:7" x14ac:dyDescent="0.4">
      <c r="A398" s="1">
        <v>45779</v>
      </c>
      <c r="B398" s="2">
        <f t="shared" si="20"/>
        <v>5</v>
      </c>
      <c r="C398" s="2">
        <f t="shared" si="21"/>
        <v>2</v>
      </c>
      <c r="D398" s="2" t="str">
        <f t="shared" si="22"/>
        <v>金</v>
      </c>
      <c r="E398" t="str">
        <f>IFERROR(VLOOKUP(A398,'HOL（2027年まで）'!$A:$C,3,0),"")</f>
        <v/>
      </c>
      <c r="F398"/>
      <c r="G398"/>
    </row>
    <row r="399" spans="1:7" x14ac:dyDescent="0.4">
      <c r="A399" s="1">
        <v>45780</v>
      </c>
      <c r="B399" s="2">
        <f t="shared" si="20"/>
        <v>5</v>
      </c>
      <c r="C399" s="2">
        <f t="shared" si="21"/>
        <v>3</v>
      </c>
      <c r="D399" s="2" t="str">
        <f t="shared" si="22"/>
        <v>土</v>
      </c>
      <c r="E399" t="str">
        <f>IFERROR(VLOOKUP(A399,'HOL（2027年まで）'!$A:$C,3,0),"")</f>
        <v>憲法記念日</v>
      </c>
      <c r="F399"/>
      <c r="G399"/>
    </row>
    <row r="400" spans="1:7" x14ac:dyDescent="0.4">
      <c r="A400" s="1">
        <v>45781</v>
      </c>
      <c r="B400" s="2">
        <f t="shared" si="20"/>
        <v>5</v>
      </c>
      <c r="C400" s="2">
        <f t="shared" si="21"/>
        <v>4</v>
      </c>
      <c r="D400" s="2" t="str">
        <f t="shared" si="22"/>
        <v>日</v>
      </c>
      <c r="E400" t="str">
        <f>IFERROR(VLOOKUP(A400,'HOL（2027年まで）'!$A:$C,3,0),"")</f>
        <v>みどりの日</v>
      </c>
      <c r="F400"/>
      <c r="G400"/>
    </row>
    <row r="401" spans="1:7" x14ac:dyDescent="0.4">
      <c r="A401" s="1">
        <v>45782</v>
      </c>
      <c r="B401" s="2">
        <f t="shared" si="20"/>
        <v>5</v>
      </c>
      <c r="C401" s="2">
        <f t="shared" si="21"/>
        <v>5</v>
      </c>
      <c r="D401" s="2" t="str">
        <f t="shared" si="22"/>
        <v>月</v>
      </c>
      <c r="E401" t="str">
        <f>IFERROR(VLOOKUP(A401,'HOL（2027年まで）'!$A:$C,3,0),"")</f>
        <v>こどもの日</v>
      </c>
      <c r="F401"/>
      <c r="G401"/>
    </row>
    <row r="402" spans="1:7" x14ac:dyDescent="0.4">
      <c r="A402" s="1">
        <v>45783</v>
      </c>
      <c r="B402" s="2">
        <f t="shared" si="20"/>
        <v>5</v>
      </c>
      <c r="C402" s="2">
        <f t="shared" si="21"/>
        <v>6</v>
      </c>
      <c r="D402" s="2" t="str">
        <f t="shared" si="22"/>
        <v>火</v>
      </c>
      <c r="E402" t="str">
        <f>IFERROR(VLOOKUP(A402,'HOL（2027年まで）'!$A:$C,3,0),"")</f>
        <v>振替休日</v>
      </c>
      <c r="F402"/>
      <c r="G402"/>
    </row>
    <row r="403" spans="1:7" x14ac:dyDescent="0.4">
      <c r="A403" s="1">
        <v>45784</v>
      </c>
      <c r="B403" s="2">
        <f t="shared" si="20"/>
        <v>5</v>
      </c>
      <c r="C403" s="2">
        <f t="shared" si="21"/>
        <v>7</v>
      </c>
      <c r="D403" s="2" t="str">
        <f t="shared" si="22"/>
        <v>水</v>
      </c>
      <c r="E403" t="str">
        <f>IFERROR(VLOOKUP(A403,'HOL（2027年まで）'!$A:$C,3,0),"")</f>
        <v/>
      </c>
      <c r="F403"/>
      <c r="G403"/>
    </row>
    <row r="404" spans="1:7" x14ac:dyDescent="0.4">
      <c r="A404" s="1">
        <v>45785</v>
      </c>
      <c r="B404" s="2">
        <f t="shared" si="20"/>
        <v>5</v>
      </c>
      <c r="C404" s="2">
        <f t="shared" si="21"/>
        <v>8</v>
      </c>
      <c r="D404" s="2" t="str">
        <f t="shared" si="22"/>
        <v>木</v>
      </c>
      <c r="E404" t="str">
        <f>IFERROR(VLOOKUP(A404,'HOL（2027年まで）'!$A:$C,3,0),"")</f>
        <v/>
      </c>
      <c r="F404"/>
      <c r="G404"/>
    </row>
    <row r="405" spans="1:7" x14ac:dyDescent="0.4">
      <c r="A405" s="1">
        <v>45786</v>
      </c>
      <c r="B405" s="2">
        <f t="shared" si="20"/>
        <v>5</v>
      </c>
      <c r="C405" s="2">
        <f t="shared" si="21"/>
        <v>9</v>
      </c>
      <c r="D405" s="2" t="str">
        <f t="shared" si="22"/>
        <v>金</v>
      </c>
      <c r="E405" t="str">
        <f>IFERROR(VLOOKUP(A405,'HOL（2027年まで）'!$A:$C,3,0),"")</f>
        <v/>
      </c>
      <c r="F405"/>
      <c r="G405"/>
    </row>
    <row r="406" spans="1:7" x14ac:dyDescent="0.4">
      <c r="A406" s="1">
        <v>45787</v>
      </c>
      <c r="B406" s="2">
        <f t="shared" si="20"/>
        <v>5</v>
      </c>
      <c r="C406" s="2">
        <f t="shared" si="21"/>
        <v>10</v>
      </c>
      <c r="D406" s="2" t="str">
        <f t="shared" si="22"/>
        <v>土</v>
      </c>
      <c r="E406" t="str">
        <f>IFERROR(VLOOKUP(A406,'HOL（2027年まで）'!$A:$C,3,0),"")</f>
        <v/>
      </c>
      <c r="F406"/>
      <c r="G406"/>
    </row>
    <row r="407" spans="1:7" x14ac:dyDescent="0.4">
      <c r="A407" s="1">
        <v>45788</v>
      </c>
      <c r="B407" s="2">
        <f t="shared" si="20"/>
        <v>5</v>
      </c>
      <c r="C407" s="2">
        <f t="shared" si="21"/>
        <v>11</v>
      </c>
      <c r="D407" s="2" t="str">
        <f t="shared" si="22"/>
        <v>日</v>
      </c>
      <c r="E407" t="str">
        <f>IFERROR(VLOOKUP(A407,'HOL（2027年まで）'!$A:$C,3,0),"")</f>
        <v/>
      </c>
      <c r="F407"/>
      <c r="G407"/>
    </row>
    <row r="408" spans="1:7" x14ac:dyDescent="0.4">
      <c r="A408" s="1">
        <v>45789</v>
      </c>
      <c r="B408" s="2">
        <f t="shared" si="20"/>
        <v>5</v>
      </c>
      <c r="C408" s="2">
        <f t="shared" si="21"/>
        <v>12</v>
      </c>
      <c r="D408" s="2" t="str">
        <f t="shared" si="22"/>
        <v>月</v>
      </c>
      <c r="E408" t="str">
        <f>IFERROR(VLOOKUP(A408,'HOL（2027年まで）'!$A:$C,3,0),"")</f>
        <v/>
      </c>
      <c r="F408"/>
      <c r="G408"/>
    </row>
    <row r="409" spans="1:7" x14ac:dyDescent="0.4">
      <c r="A409" s="1">
        <v>45790</v>
      </c>
      <c r="B409" s="2">
        <f t="shared" si="20"/>
        <v>5</v>
      </c>
      <c r="C409" s="2">
        <f t="shared" si="21"/>
        <v>13</v>
      </c>
      <c r="D409" s="2" t="str">
        <f t="shared" si="22"/>
        <v>火</v>
      </c>
      <c r="E409" t="str">
        <f>IFERROR(VLOOKUP(A409,'HOL（2027年まで）'!$A:$C,3,0),"")</f>
        <v/>
      </c>
      <c r="F409"/>
      <c r="G409"/>
    </row>
    <row r="410" spans="1:7" x14ac:dyDescent="0.4">
      <c r="A410" s="1">
        <v>45791</v>
      </c>
      <c r="B410" s="2">
        <f t="shared" si="20"/>
        <v>5</v>
      </c>
      <c r="C410" s="2">
        <f t="shared" si="21"/>
        <v>14</v>
      </c>
      <c r="D410" s="2" t="str">
        <f t="shared" si="22"/>
        <v>水</v>
      </c>
      <c r="E410" t="str">
        <f>IFERROR(VLOOKUP(A410,'HOL（2027年まで）'!$A:$C,3,0),"")</f>
        <v/>
      </c>
      <c r="F410"/>
      <c r="G410"/>
    </row>
    <row r="411" spans="1:7" x14ac:dyDescent="0.4">
      <c r="A411" s="1">
        <v>45792</v>
      </c>
      <c r="B411" s="2">
        <f t="shared" si="20"/>
        <v>5</v>
      </c>
      <c r="C411" s="2">
        <f t="shared" si="21"/>
        <v>15</v>
      </c>
      <c r="D411" s="2" t="str">
        <f t="shared" si="22"/>
        <v>木</v>
      </c>
      <c r="E411" t="str">
        <f>IFERROR(VLOOKUP(A411,'HOL（2027年まで）'!$A:$C,3,0),"")</f>
        <v/>
      </c>
      <c r="F411"/>
      <c r="G411"/>
    </row>
    <row r="412" spans="1:7" x14ac:dyDescent="0.4">
      <c r="A412" s="1">
        <v>45793</v>
      </c>
      <c r="B412" s="2">
        <f t="shared" si="20"/>
        <v>5</v>
      </c>
      <c r="C412" s="2">
        <f t="shared" si="21"/>
        <v>16</v>
      </c>
      <c r="D412" s="2" t="str">
        <f t="shared" si="22"/>
        <v>金</v>
      </c>
      <c r="E412" t="str">
        <f>IFERROR(VLOOKUP(A412,'HOL（2027年まで）'!$A:$C,3,0),"")</f>
        <v/>
      </c>
      <c r="F412"/>
      <c r="G412"/>
    </row>
    <row r="413" spans="1:7" x14ac:dyDescent="0.4">
      <c r="A413" s="1">
        <v>45794</v>
      </c>
      <c r="B413" s="2">
        <f t="shared" si="20"/>
        <v>5</v>
      </c>
      <c r="C413" s="2">
        <f t="shared" si="21"/>
        <v>17</v>
      </c>
      <c r="D413" s="2" t="str">
        <f t="shared" si="22"/>
        <v>土</v>
      </c>
      <c r="E413" t="str">
        <f>IFERROR(VLOOKUP(A413,'HOL（2027年まで）'!$A:$C,3,0),"")</f>
        <v/>
      </c>
      <c r="F413"/>
      <c r="G413"/>
    </row>
    <row r="414" spans="1:7" x14ac:dyDescent="0.4">
      <c r="A414" s="1">
        <v>45795</v>
      </c>
      <c r="B414" s="2">
        <f t="shared" si="20"/>
        <v>5</v>
      </c>
      <c r="C414" s="2">
        <f t="shared" si="21"/>
        <v>18</v>
      </c>
      <c r="D414" s="2" t="str">
        <f t="shared" si="22"/>
        <v>日</v>
      </c>
      <c r="E414" t="str">
        <f>IFERROR(VLOOKUP(A414,'HOL（2027年まで）'!$A:$C,3,0),"")</f>
        <v/>
      </c>
      <c r="F414"/>
      <c r="G414"/>
    </row>
    <row r="415" spans="1:7" x14ac:dyDescent="0.4">
      <c r="A415" s="1">
        <v>45796</v>
      </c>
      <c r="B415" s="2">
        <f t="shared" si="20"/>
        <v>5</v>
      </c>
      <c r="C415" s="2">
        <f t="shared" si="21"/>
        <v>19</v>
      </c>
      <c r="D415" s="2" t="str">
        <f t="shared" si="22"/>
        <v>月</v>
      </c>
      <c r="E415" t="str">
        <f>IFERROR(VLOOKUP(A415,'HOL（2027年まで）'!$A:$C,3,0),"")</f>
        <v/>
      </c>
      <c r="F415"/>
      <c r="G415"/>
    </row>
    <row r="416" spans="1:7" x14ac:dyDescent="0.4">
      <c r="A416" s="1">
        <v>45797</v>
      </c>
      <c r="B416" s="2">
        <f t="shared" si="20"/>
        <v>5</v>
      </c>
      <c r="C416" s="2">
        <f t="shared" si="21"/>
        <v>20</v>
      </c>
      <c r="D416" s="2" t="str">
        <f t="shared" si="22"/>
        <v>火</v>
      </c>
      <c r="E416" t="str">
        <f>IFERROR(VLOOKUP(A416,'HOL（2027年まで）'!$A:$C,3,0),"")</f>
        <v/>
      </c>
      <c r="F416"/>
      <c r="G416"/>
    </row>
    <row r="417" spans="1:7" x14ac:dyDescent="0.4">
      <c r="A417" s="1">
        <v>45798</v>
      </c>
      <c r="B417" s="2">
        <f t="shared" si="20"/>
        <v>5</v>
      </c>
      <c r="C417" s="2">
        <f t="shared" si="21"/>
        <v>21</v>
      </c>
      <c r="D417" s="2" t="str">
        <f t="shared" si="22"/>
        <v>水</v>
      </c>
      <c r="E417" t="str">
        <f>IFERROR(VLOOKUP(A417,'HOL（2027年まで）'!$A:$C,3,0),"")</f>
        <v/>
      </c>
      <c r="F417"/>
      <c r="G417"/>
    </row>
    <row r="418" spans="1:7" x14ac:dyDescent="0.4">
      <c r="A418" s="1">
        <v>45799</v>
      </c>
      <c r="B418" s="2">
        <f t="shared" si="20"/>
        <v>5</v>
      </c>
      <c r="C418" s="2">
        <f t="shared" si="21"/>
        <v>22</v>
      </c>
      <c r="D418" s="2" t="str">
        <f t="shared" si="22"/>
        <v>木</v>
      </c>
      <c r="E418" t="str">
        <f>IFERROR(VLOOKUP(A418,'HOL（2027年まで）'!$A:$C,3,0),"")</f>
        <v/>
      </c>
      <c r="F418"/>
      <c r="G418"/>
    </row>
    <row r="419" spans="1:7" x14ac:dyDescent="0.4">
      <c r="A419" s="1">
        <v>45800</v>
      </c>
      <c r="B419" s="2">
        <f t="shared" si="20"/>
        <v>5</v>
      </c>
      <c r="C419" s="2">
        <f t="shared" si="21"/>
        <v>23</v>
      </c>
      <c r="D419" s="2" t="str">
        <f t="shared" si="22"/>
        <v>金</v>
      </c>
      <c r="E419" t="str">
        <f>IFERROR(VLOOKUP(A419,'HOL（2027年まで）'!$A:$C,3,0),"")</f>
        <v/>
      </c>
      <c r="F419"/>
      <c r="G419"/>
    </row>
    <row r="420" spans="1:7" x14ac:dyDescent="0.4">
      <c r="A420" s="1">
        <v>45801</v>
      </c>
      <c r="B420" s="2">
        <f t="shared" si="20"/>
        <v>5</v>
      </c>
      <c r="C420" s="2">
        <f t="shared" si="21"/>
        <v>24</v>
      </c>
      <c r="D420" s="2" t="str">
        <f t="shared" si="22"/>
        <v>土</v>
      </c>
      <c r="E420" t="str">
        <f>IFERROR(VLOOKUP(A420,'HOL（2027年まで）'!$A:$C,3,0),"")</f>
        <v/>
      </c>
      <c r="F420"/>
      <c r="G420"/>
    </row>
    <row r="421" spans="1:7" x14ac:dyDescent="0.4">
      <c r="A421" s="1">
        <v>45802</v>
      </c>
      <c r="B421" s="2">
        <f t="shared" si="20"/>
        <v>5</v>
      </c>
      <c r="C421" s="2">
        <f t="shared" si="21"/>
        <v>25</v>
      </c>
      <c r="D421" s="2" t="str">
        <f t="shared" si="22"/>
        <v>日</v>
      </c>
      <c r="E421" t="str">
        <f>IFERROR(VLOOKUP(A421,'HOL（2027年まで）'!$A:$C,3,0),"")</f>
        <v/>
      </c>
      <c r="F421"/>
      <c r="G421"/>
    </row>
    <row r="422" spans="1:7" x14ac:dyDescent="0.4">
      <c r="A422" s="1">
        <v>45803</v>
      </c>
      <c r="B422" s="2">
        <f t="shared" si="20"/>
        <v>5</v>
      </c>
      <c r="C422" s="2">
        <f t="shared" si="21"/>
        <v>26</v>
      </c>
      <c r="D422" s="2" t="str">
        <f t="shared" si="22"/>
        <v>月</v>
      </c>
      <c r="E422" t="str">
        <f>IFERROR(VLOOKUP(A422,'HOL（2027年まで）'!$A:$C,3,0),"")</f>
        <v/>
      </c>
      <c r="F422"/>
      <c r="G422"/>
    </row>
    <row r="423" spans="1:7" x14ac:dyDescent="0.4">
      <c r="A423" s="1">
        <v>45804</v>
      </c>
      <c r="B423" s="2">
        <f t="shared" si="20"/>
        <v>5</v>
      </c>
      <c r="C423" s="2">
        <f t="shared" si="21"/>
        <v>27</v>
      </c>
      <c r="D423" s="2" t="str">
        <f t="shared" si="22"/>
        <v>火</v>
      </c>
      <c r="E423" t="str">
        <f>IFERROR(VLOOKUP(A423,'HOL（2027年まで）'!$A:$C,3,0),"")</f>
        <v/>
      </c>
      <c r="F423"/>
      <c r="G423"/>
    </row>
    <row r="424" spans="1:7" x14ac:dyDescent="0.4">
      <c r="A424" s="1">
        <v>45805</v>
      </c>
      <c r="B424" s="2">
        <f t="shared" si="20"/>
        <v>5</v>
      </c>
      <c r="C424" s="2">
        <f t="shared" si="21"/>
        <v>28</v>
      </c>
      <c r="D424" s="2" t="str">
        <f t="shared" si="22"/>
        <v>水</v>
      </c>
      <c r="E424" t="str">
        <f>IFERROR(VLOOKUP(A424,'HOL（2027年まで）'!$A:$C,3,0),"")</f>
        <v/>
      </c>
      <c r="F424"/>
      <c r="G424"/>
    </row>
    <row r="425" spans="1:7" x14ac:dyDescent="0.4">
      <c r="A425" s="1">
        <v>45806</v>
      </c>
      <c r="B425" s="2">
        <f t="shared" si="20"/>
        <v>5</v>
      </c>
      <c r="C425" s="2">
        <f t="shared" si="21"/>
        <v>29</v>
      </c>
      <c r="D425" s="2" t="str">
        <f t="shared" si="22"/>
        <v>木</v>
      </c>
      <c r="E425" t="str">
        <f>IFERROR(VLOOKUP(A425,'HOL（2027年まで）'!$A:$C,3,0),"")</f>
        <v/>
      </c>
      <c r="F425"/>
      <c r="G425"/>
    </row>
    <row r="426" spans="1:7" x14ac:dyDescent="0.4">
      <c r="A426" s="1">
        <v>45807</v>
      </c>
      <c r="B426" s="2">
        <f t="shared" si="20"/>
        <v>5</v>
      </c>
      <c r="C426" s="2">
        <f t="shared" si="21"/>
        <v>30</v>
      </c>
      <c r="D426" s="2" t="str">
        <f t="shared" si="22"/>
        <v>金</v>
      </c>
      <c r="E426" t="str">
        <f>IFERROR(VLOOKUP(A426,'HOL（2027年まで）'!$A:$C,3,0),"")</f>
        <v/>
      </c>
      <c r="F426"/>
      <c r="G426"/>
    </row>
    <row r="427" spans="1:7" x14ac:dyDescent="0.4">
      <c r="A427" s="1">
        <v>45808</v>
      </c>
      <c r="B427" s="2">
        <f t="shared" si="20"/>
        <v>5</v>
      </c>
      <c r="C427" s="2">
        <f t="shared" si="21"/>
        <v>31</v>
      </c>
      <c r="D427" s="2" t="str">
        <f t="shared" si="22"/>
        <v>土</v>
      </c>
      <c r="E427" t="str">
        <f>IFERROR(VLOOKUP(A427,'HOL（2027年まで）'!$A:$C,3,0),"")</f>
        <v/>
      </c>
      <c r="F427"/>
      <c r="G427"/>
    </row>
    <row r="428" spans="1:7" x14ac:dyDescent="0.4">
      <c r="A428" s="1">
        <v>45809</v>
      </c>
      <c r="B428" s="2">
        <f t="shared" si="20"/>
        <v>6</v>
      </c>
      <c r="C428" s="2">
        <f t="shared" si="21"/>
        <v>1</v>
      </c>
      <c r="D428" s="2" t="str">
        <f t="shared" si="22"/>
        <v>日</v>
      </c>
      <c r="E428" t="str">
        <f>IFERROR(VLOOKUP(A428,'HOL（2027年まで）'!$A:$C,3,0),"")</f>
        <v/>
      </c>
      <c r="F428"/>
      <c r="G428"/>
    </row>
    <row r="429" spans="1:7" x14ac:dyDescent="0.4">
      <c r="A429" s="1">
        <v>45810</v>
      </c>
      <c r="B429" s="2">
        <f t="shared" si="20"/>
        <v>6</v>
      </c>
      <c r="C429" s="2">
        <f t="shared" si="21"/>
        <v>2</v>
      </c>
      <c r="D429" s="2" t="str">
        <f t="shared" si="22"/>
        <v>月</v>
      </c>
      <c r="E429" t="str">
        <f>IFERROR(VLOOKUP(A429,'HOL（2027年まで）'!$A:$C,3,0),"")</f>
        <v/>
      </c>
      <c r="F429"/>
      <c r="G429"/>
    </row>
    <row r="430" spans="1:7" x14ac:dyDescent="0.4">
      <c r="A430" s="1">
        <v>45811</v>
      </c>
      <c r="B430" s="2">
        <f t="shared" si="20"/>
        <v>6</v>
      </c>
      <c r="C430" s="2">
        <f t="shared" si="21"/>
        <v>3</v>
      </c>
      <c r="D430" s="2" t="str">
        <f t="shared" si="22"/>
        <v>火</v>
      </c>
      <c r="E430" t="str">
        <f>IFERROR(VLOOKUP(A430,'HOL（2027年まで）'!$A:$C,3,0),"")</f>
        <v/>
      </c>
      <c r="F430"/>
      <c r="G430"/>
    </row>
    <row r="431" spans="1:7" x14ac:dyDescent="0.4">
      <c r="A431" s="1">
        <v>45812</v>
      </c>
      <c r="B431" s="2">
        <f t="shared" si="20"/>
        <v>6</v>
      </c>
      <c r="C431" s="2">
        <f t="shared" si="21"/>
        <v>4</v>
      </c>
      <c r="D431" s="2" t="str">
        <f t="shared" si="22"/>
        <v>水</v>
      </c>
      <c r="E431" t="str">
        <f>IFERROR(VLOOKUP(A431,'HOL（2027年まで）'!$A:$C,3,0),"")</f>
        <v/>
      </c>
      <c r="F431"/>
      <c r="G431"/>
    </row>
    <row r="432" spans="1:7" x14ac:dyDescent="0.4">
      <c r="A432" s="1">
        <v>45813</v>
      </c>
      <c r="B432" s="2">
        <f t="shared" si="20"/>
        <v>6</v>
      </c>
      <c r="C432" s="2">
        <f t="shared" si="21"/>
        <v>5</v>
      </c>
      <c r="D432" s="2" t="str">
        <f t="shared" si="22"/>
        <v>木</v>
      </c>
      <c r="E432" t="str">
        <f>IFERROR(VLOOKUP(A432,'HOL（2027年まで）'!$A:$C,3,0),"")</f>
        <v/>
      </c>
      <c r="F432"/>
      <c r="G432"/>
    </row>
    <row r="433" spans="1:7" x14ac:dyDescent="0.4">
      <c r="A433" s="1">
        <v>45814</v>
      </c>
      <c r="B433" s="2">
        <f t="shared" si="20"/>
        <v>6</v>
      </c>
      <c r="C433" s="2">
        <f t="shared" si="21"/>
        <v>6</v>
      </c>
      <c r="D433" s="2" t="str">
        <f t="shared" si="22"/>
        <v>金</v>
      </c>
      <c r="E433" t="str">
        <f>IFERROR(VLOOKUP(A433,'HOL（2027年まで）'!$A:$C,3,0),"")</f>
        <v/>
      </c>
      <c r="F433"/>
      <c r="G433"/>
    </row>
    <row r="434" spans="1:7" x14ac:dyDescent="0.4">
      <c r="A434" s="1">
        <v>45815</v>
      </c>
      <c r="B434" s="2">
        <f t="shared" si="20"/>
        <v>6</v>
      </c>
      <c r="C434" s="2">
        <f t="shared" si="21"/>
        <v>7</v>
      </c>
      <c r="D434" s="2" t="str">
        <f t="shared" si="22"/>
        <v>土</v>
      </c>
      <c r="E434" t="str">
        <f>IFERROR(VLOOKUP(A434,'HOL（2027年まで）'!$A:$C,3,0),"")</f>
        <v/>
      </c>
      <c r="F434"/>
      <c r="G434"/>
    </row>
    <row r="435" spans="1:7" x14ac:dyDescent="0.4">
      <c r="A435" s="1">
        <v>45816</v>
      </c>
      <c r="B435" s="2">
        <f t="shared" si="20"/>
        <v>6</v>
      </c>
      <c r="C435" s="2">
        <f t="shared" si="21"/>
        <v>8</v>
      </c>
      <c r="D435" s="2" t="str">
        <f t="shared" si="22"/>
        <v>日</v>
      </c>
      <c r="E435" t="str">
        <f>IFERROR(VLOOKUP(A435,'HOL（2027年まで）'!$A:$C,3,0),"")</f>
        <v/>
      </c>
      <c r="F435"/>
      <c r="G435"/>
    </row>
    <row r="436" spans="1:7" x14ac:dyDescent="0.4">
      <c r="A436" s="1">
        <v>45817</v>
      </c>
      <c r="B436" s="2">
        <f t="shared" si="20"/>
        <v>6</v>
      </c>
      <c r="C436" s="2">
        <f t="shared" si="21"/>
        <v>9</v>
      </c>
      <c r="D436" s="2" t="str">
        <f t="shared" si="22"/>
        <v>月</v>
      </c>
      <c r="E436" t="str">
        <f>IFERROR(VLOOKUP(A436,'HOL（2027年まで）'!$A:$C,3,0),"")</f>
        <v/>
      </c>
      <c r="F436"/>
      <c r="G436"/>
    </row>
    <row r="437" spans="1:7" x14ac:dyDescent="0.4">
      <c r="A437" s="1">
        <v>45818</v>
      </c>
      <c r="B437" s="2">
        <f t="shared" si="20"/>
        <v>6</v>
      </c>
      <c r="C437" s="2">
        <f t="shared" si="21"/>
        <v>10</v>
      </c>
      <c r="D437" s="2" t="str">
        <f t="shared" si="22"/>
        <v>火</v>
      </c>
      <c r="E437" t="str">
        <f>IFERROR(VLOOKUP(A437,'HOL（2027年まで）'!$A:$C,3,0),"")</f>
        <v/>
      </c>
      <c r="F437"/>
      <c r="G437"/>
    </row>
    <row r="438" spans="1:7" x14ac:dyDescent="0.4">
      <c r="A438" s="1">
        <v>45819</v>
      </c>
      <c r="B438" s="2">
        <f t="shared" si="20"/>
        <v>6</v>
      </c>
      <c r="C438" s="2">
        <f t="shared" si="21"/>
        <v>11</v>
      </c>
      <c r="D438" s="2" t="str">
        <f t="shared" si="22"/>
        <v>水</v>
      </c>
      <c r="E438" t="str">
        <f>IFERROR(VLOOKUP(A438,'HOL（2027年まで）'!$A:$C,3,0),"")</f>
        <v/>
      </c>
      <c r="F438"/>
      <c r="G438"/>
    </row>
    <row r="439" spans="1:7" x14ac:dyDescent="0.4">
      <c r="A439" s="1">
        <v>45820</v>
      </c>
      <c r="B439" s="2">
        <f t="shared" si="20"/>
        <v>6</v>
      </c>
      <c r="C439" s="2">
        <f t="shared" si="21"/>
        <v>12</v>
      </c>
      <c r="D439" s="2" t="str">
        <f t="shared" si="22"/>
        <v>木</v>
      </c>
      <c r="E439" t="str">
        <f>IFERROR(VLOOKUP(A439,'HOL（2027年まで）'!$A:$C,3,0),"")</f>
        <v/>
      </c>
      <c r="F439"/>
      <c r="G439"/>
    </row>
    <row r="440" spans="1:7" x14ac:dyDescent="0.4">
      <c r="A440" s="1">
        <v>45821</v>
      </c>
      <c r="B440" s="2">
        <f t="shared" si="20"/>
        <v>6</v>
      </c>
      <c r="C440" s="2">
        <f t="shared" si="21"/>
        <v>13</v>
      </c>
      <c r="D440" s="2" t="str">
        <f t="shared" si="22"/>
        <v>金</v>
      </c>
      <c r="E440" t="str">
        <f>IFERROR(VLOOKUP(A440,'HOL（2027年まで）'!$A:$C,3,0),"")</f>
        <v/>
      </c>
      <c r="F440"/>
      <c r="G440"/>
    </row>
    <row r="441" spans="1:7" x14ac:dyDescent="0.4">
      <c r="A441" s="1">
        <v>45822</v>
      </c>
      <c r="B441" s="2">
        <f t="shared" si="20"/>
        <v>6</v>
      </c>
      <c r="C441" s="2">
        <f t="shared" si="21"/>
        <v>14</v>
      </c>
      <c r="D441" s="2" t="str">
        <f t="shared" si="22"/>
        <v>土</v>
      </c>
      <c r="E441" t="str">
        <f>IFERROR(VLOOKUP(A441,'HOL（2027年まで）'!$A:$C,3,0),"")</f>
        <v/>
      </c>
      <c r="F441"/>
      <c r="G441"/>
    </row>
    <row r="442" spans="1:7" x14ac:dyDescent="0.4">
      <c r="A442" s="1">
        <v>45823</v>
      </c>
      <c r="B442" s="2">
        <f t="shared" si="20"/>
        <v>6</v>
      </c>
      <c r="C442" s="2">
        <f t="shared" si="21"/>
        <v>15</v>
      </c>
      <c r="D442" s="2" t="str">
        <f t="shared" si="22"/>
        <v>日</v>
      </c>
      <c r="E442" t="str">
        <f>IFERROR(VLOOKUP(A442,'HOL（2027年まで）'!$A:$C,3,0),"")</f>
        <v/>
      </c>
      <c r="F442"/>
      <c r="G442"/>
    </row>
    <row r="443" spans="1:7" x14ac:dyDescent="0.4">
      <c r="A443" s="1">
        <v>45824</v>
      </c>
      <c r="B443" s="2">
        <f t="shared" si="20"/>
        <v>6</v>
      </c>
      <c r="C443" s="2">
        <f t="shared" si="21"/>
        <v>16</v>
      </c>
      <c r="D443" s="2" t="str">
        <f t="shared" si="22"/>
        <v>月</v>
      </c>
      <c r="E443" t="str">
        <f>IFERROR(VLOOKUP(A443,'HOL（2027年まで）'!$A:$C,3,0),"")</f>
        <v/>
      </c>
      <c r="F443"/>
      <c r="G443"/>
    </row>
    <row r="444" spans="1:7" x14ac:dyDescent="0.4">
      <c r="A444" s="1">
        <v>45825</v>
      </c>
      <c r="B444" s="2">
        <f t="shared" si="20"/>
        <v>6</v>
      </c>
      <c r="C444" s="2">
        <f t="shared" si="21"/>
        <v>17</v>
      </c>
      <c r="D444" s="2" t="str">
        <f t="shared" si="22"/>
        <v>火</v>
      </c>
      <c r="E444" t="str">
        <f>IFERROR(VLOOKUP(A444,'HOL（2027年まで）'!$A:$C,3,0),"")</f>
        <v/>
      </c>
      <c r="F444"/>
      <c r="G444"/>
    </row>
    <row r="445" spans="1:7" x14ac:dyDescent="0.4">
      <c r="A445" s="1">
        <v>45826</v>
      </c>
      <c r="B445" s="2">
        <f t="shared" si="20"/>
        <v>6</v>
      </c>
      <c r="C445" s="2">
        <f t="shared" si="21"/>
        <v>18</v>
      </c>
      <c r="D445" s="2" t="str">
        <f t="shared" si="22"/>
        <v>水</v>
      </c>
      <c r="E445" t="str">
        <f>IFERROR(VLOOKUP(A445,'HOL（2027年まで）'!$A:$C,3,0),"")</f>
        <v/>
      </c>
      <c r="F445"/>
      <c r="G445"/>
    </row>
    <row r="446" spans="1:7" x14ac:dyDescent="0.4">
      <c r="A446" s="1">
        <v>45827</v>
      </c>
      <c r="B446" s="2">
        <f t="shared" si="20"/>
        <v>6</v>
      </c>
      <c r="C446" s="2">
        <f t="shared" si="21"/>
        <v>19</v>
      </c>
      <c r="D446" s="2" t="str">
        <f t="shared" si="22"/>
        <v>木</v>
      </c>
      <c r="E446" t="str">
        <f>IFERROR(VLOOKUP(A446,'HOL（2027年まで）'!$A:$C,3,0),"")</f>
        <v/>
      </c>
      <c r="F446"/>
      <c r="G446"/>
    </row>
    <row r="447" spans="1:7" x14ac:dyDescent="0.4">
      <c r="A447" s="1">
        <v>45828</v>
      </c>
      <c r="B447" s="2">
        <f t="shared" si="20"/>
        <v>6</v>
      </c>
      <c r="C447" s="2">
        <f t="shared" si="21"/>
        <v>20</v>
      </c>
      <c r="D447" s="2" t="str">
        <f t="shared" si="22"/>
        <v>金</v>
      </c>
      <c r="E447" t="str">
        <f>IFERROR(VLOOKUP(A447,'HOL（2027年まで）'!$A:$C,3,0),"")</f>
        <v/>
      </c>
      <c r="F447"/>
      <c r="G447"/>
    </row>
    <row r="448" spans="1:7" x14ac:dyDescent="0.4">
      <c r="A448" s="1">
        <v>45829</v>
      </c>
      <c r="B448" s="2">
        <f t="shared" si="20"/>
        <v>6</v>
      </c>
      <c r="C448" s="2">
        <f t="shared" si="21"/>
        <v>21</v>
      </c>
      <c r="D448" s="2" t="str">
        <f t="shared" si="22"/>
        <v>土</v>
      </c>
      <c r="E448" t="str">
        <f>IFERROR(VLOOKUP(A448,'HOL（2027年まで）'!$A:$C,3,0),"")</f>
        <v/>
      </c>
      <c r="F448"/>
      <c r="G448"/>
    </row>
    <row r="449" spans="1:7" x14ac:dyDescent="0.4">
      <c r="A449" s="1">
        <v>45830</v>
      </c>
      <c r="B449" s="2">
        <f t="shared" si="20"/>
        <v>6</v>
      </c>
      <c r="C449" s="2">
        <f t="shared" si="21"/>
        <v>22</v>
      </c>
      <c r="D449" s="2" t="str">
        <f t="shared" si="22"/>
        <v>日</v>
      </c>
      <c r="E449" t="str">
        <f>IFERROR(VLOOKUP(A449,'HOL（2027年まで）'!$A:$C,3,0),"")</f>
        <v/>
      </c>
      <c r="F449"/>
      <c r="G449"/>
    </row>
    <row r="450" spans="1:7" x14ac:dyDescent="0.4">
      <c r="A450" s="1">
        <v>45831</v>
      </c>
      <c r="B450" s="2">
        <f t="shared" si="20"/>
        <v>6</v>
      </c>
      <c r="C450" s="2">
        <f t="shared" si="21"/>
        <v>23</v>
      </c>
      <c r="D450" s="2" t="str">
        <f t="shared" si="22"/>
        <v>月</v>
      </c>
      <c r="E450" t="str">
        <f>IFERROR(VLOOKUP(A450,'HOL（2027年まで）'!$A:$C,3,0),"")</f>
        <v/>
      </c>
      <c r="F450"/>
      <c r="G450"/>
    </row>
    <row r="451" spans="1:7" x14ac:dyDescent="0.4">
      <c r="A451" s="1">
        <v>45832</v>
      </c>
      <c r="B451" s="2">
        <f t="shared" ref="B451:B514" si="23">MONTH(A451)</f>
        <v>6</v>
      </c>
      <c r="C451" s="2">
        <f t="shared" si="21"/>
        <v>24</v>
      </c>
      <c r="D451" s="2" t="str">
        <f t="shared" si="22"/>
        <v>火</v>
      </c>
      <c r="E451" t="str">
        <f>IFERROR(VLOOKUP(A451,'HOL（2027年まで）'!$A:$C,3,0),"")</f>
        <v/>
      </c>
      <c r="F451"/>
      <c r="G451"/>
    </row>
    <row r="452" spans="1:7" x14ac:dyDescent="0.4">
      <c r="A452" s="1">
        <v>45833</v>
      </c>
      <c r="B452" s="2">
        <f t="shared" si="23"/>
        <v>6</v>
      </c>
      <c r="C452" s="2">
        <f t="shared" si="21"/>
        <v>25</v>
      </c>
      <c r="D452" s="2" t="str">
        <f t="shared" si="22"/>
        <v>水</v>
      </c>
      <c r="E452" t="str">
        <f>IFERROR(VLOOKUP(A452,'HOL（2027年まで）'!$A:$C,3,0),"")</f>
        <v/>
      </c>
      <c r="F452"/>
      <c r="G452"/>
    </row>
    <row r="453" spans="1:7" x14ac:dyDescent="0.4">
      <c r="A453" s="1">
        <v>45834</v>
      </c>
      <c r="B453" s="2">
        <f t="shared" si="23"/>
        <v>6</v>
      </c>
      <c r="C453" s="2">
        <f t="shared" si="21"/>
        <v>26</v>
      </c>
      <c r="D453" s="2" t="str">
        <f t="shared" si="22"/>
        <v>木</v>
      </c>
      <c r="E453" t="str">
        <f>IFERROR(VLOOKUP(A453,'HOL（2027年まで）'!$A:$C,3,0),"")</f>
        <v/>
      </c>
      <c r="F453"/>
      <c r="G453"/>
    </row>
    <row r="454" spans="1:7" x14ac:dyDescent="0.4">
      <c r="A454" s="1">
        <v>45835</v>
      </c>
      <c r="B454" s="2">
        <f t="shared" si="23"/>
        <v>6</v>
      </c>
      <c r="C454" s="2">
        <f t="shared" ref="C454:C517" si="24">DAY(A454)</f>
        <v>27</v>
      </c>
      <c r="D454" s="2" t="str">
        <f t="shared" ref="D454:D517" si="25">TEXT(A454,"aaa")</f>
        <v>金</v>
      </c>
      <c r="E454" t="str">
        <f>IFERROR(VLOOKUP(A454,'HOL（2027年まで）'!$A:$C,3,0),"")</f>
        <v/>
      </c>
      <c r="F454"/>
      <c r="G454"/>
    </row>
    <row r="455" spans="1:7" x14ac:dyDescent="0.4">
      <c r="A455" s="1">
        <v>45836</v>
      </c>
      <c r="B455" s="2">
        <f t="shared" si="23"/>
        <v>6</v>
      </c>
      <c r="C455" s="2">
        <f t="shared" si="24"/>
        <v>28</v>
      </c>
      <c r="D455" s="2" t="str">
        <f t="shared" si="25"/>
        <v>土</v>
      </c>
      <c r="E455" t="str">
        <f>IFERROR(VLOOKUP(A455,'HOL（2027年まで）'!$A:$C,3,0),"")</f>
        <v/>
      </c>
      <c r="F455"/>
      <c r="G455"/>
    </row>
    <row r="456" spans="1:7" x14ac:dyDescent="0.4">
      <c r="A456" s="1">
        <v>45837</v>
      </c>
      <c r="B456" s="2">
        <f t="shared" si="23"/>
        <v>6</v>
      </c>
      <c r="C456" s="2">
        <f t="shared" si="24"/>
        <v>29</v>
      </c>
      <c r="D456" s="2" t="str">
        <f t="shared" si="25"/>
        <v>日</v>
      </c>
      <c r="E456" t="str">
        <f>IFERROR(VLOOKUP(A456,'HOL（2027年まで）'!$A:$C,3,0),"")</f>
        <v/>
      </c>
      <c r="F456"/>
      <c r="G456"/>
    </row>
    <row r="457" spans="1:7" x14ac:dyDescent="0.4">
      <c r="A457" s="1">
        <v>45838</v>
      </c>
      <c r="B457" s="2">
        <f t="shared" si="23"/>
        <v>6</v>
      </c>
      <c r="C457" s="2">
        <f t="shared" si="24"/>
        <v>30</v>
      </c>
      <c r="D457" s="2" t="str">
        <f t="shared" si="25"/>
        <v>月</v>
      </c>
      <c r="E457" t="str">
        <f>IFERROR(VLOOKUP(A457,'HOL（2027年まで）'!$A:$C,3,0),"")</f>
        <v/>
      </c>
      <c r="F457"/>
      <c r="G457"/>
    </row>
    <row r="458" spans="1:7" x14ac:dyDescent="0.4">
      <c r="A458" s="1">
        <v>45839</v>
      </c>
      <c r="B458" s="2">
        <f t="shared" si="23"/>
        <v>7</v>
      </c>
      <c r="C458" s="2">
        <f t="shared" si="24"/>
        <v>1</v>
      </c>
      <c r="D458" s="2" t="str">
        <f t="shared" si="25"/>
        <v>火</v>
      </c>
      <c r="E458" t="str">
        <f>IFERROR(VLOOKUP(A458,'HOL（2027年まで）'!$A:$C,3,0),"")</f>
        <v/>
      </c>
      <c r="F458"/>
      <c r="G458"/>
    </row>
    <row r="459" spans="1:7" x14ac:dyDescent="0.4">
      <c r="A459" s="1">
        <v>45840</v>
      </c>
      <c r="B459" s="2">
        <f t="shared" si="23"/>
        <v>7</v>
      </c>
      <c r="C459" s="2">
        <f t="shared" si="24"/>
        <v>2</v>
      </c>
      <c r="D459" s="2" t="str">
        <f t="shared" si="25"/>
        <v>水</v>
      </c>
      <c r="E459" t="str">
        <f>IFERROR(VLOOKUP(A459,'HOL（2027年まで）'!$A:$C,3,0),"")</f>
        <v/>
      </c>
      <c r="F459"/>
      <c r="G459"/>
    </row>
    <row r="460" spans="1:7" x14ac:dyDescent="0.4">
      <c r="A460" s="1">
        <v>45841</v>
      </c>
      <c r="B460" s="2">
        <f t="shared" si="23"/>
        <v>7</v>
      </c>
      <c r="C460" s="2">
        <f t="shared" si="24"/>
        <v>3</v>
      </c>
      <c r="D460" s="2" t="str">
        <f t="shared" si="25"/>
        <v>木</v>
      </c>
      <c r="E460" t="str">
        <f>IFERROR(VLOOKUP(A460,'HOL（2027年まで）'!$A:$C,3,0),"")</f>
        <v/>
      </c>
      <c r="F460"/>
      <c r="G460"/>
    </row>
    <row r="461" spans="1:7" x14ac:dyDescent="0.4">
      <c r="A461" s="1">
        <v>45842</v>
      </c>
      <c r="B461" s="2">
        <f t="shared" si="23"/>
        <v>7</v>
      </c>
      <c r="C461" s="2">
        <f t="shared" si="24"/>
        <v>4</v>
      </c>
      <c r="D461" s="2" t="str">
        <f t="shared" si="25"/>
        <v>金</v>
      </c>
      <c r="E461" t="str">
        <f>IFERROR(VLOOKUP(A461,'HOL（2027年まで）'!$A:$C,3,0),"")</f>
        <v/>
      </c>
      <c r="F461"/>
      <c r="G461"/>
    </row>
    <row r="462" spans="1:7" x14ac:dyDescent="0.4">
      <c r="A462" s="1">
        <v>45843</v>
      </c>
      <c r="B462" s="2">
        <f t="shared" si="23"/>
        <v>7</v>
      </c>
      <c r="C462" s="2">
        <f t="shared" si="24"/>
        <v>5</v>
      </c>
      <c r="D462" s="2" t="str">
        <f t="shared" si="25"/>
        <v>土</v>
      </c>
      <c r="E462" t="str">
        <f>IFERROR(VLOOKUP(A462,'HOL（2027年まで）'!$A:$C,3,0),"")</f>
        <v/>
      </c>
      <c r="F462"/>
      <c r="G462"/>
    </row>
    <row r="463" spans="1:7" x14ac:dyDescent="0.4">
      <c r="A463" s="1">
        <v>45844</v>
      </c>
      <c r="B463" s="2">
        <f t="shared" si="23"/>
        <v>7</v>
      </c>
      <c r="C463" s="2">
        <f t="shared" si="24"/>
        <v>6</v>
      </c>
      <c r="D463" s="2" t="str">
        <f t="shared" si="25"/>
        <v>日</v>
      </c>
      <c r="E463" t="str">
        <f>IFERROR(VLOOKUP(A463,'HOL（2027年まで）'!$A:$C,3,0),"")</f>
        <v/>
      </c>
      <c r="F463"/>
      <c r="G463"/>
    </row>
    <row r="464" spans="1:7" x14ac:dyDescent="0.4">
      <c r="A464" s="1">
        <v>45845</v>
      </c>
      <c r="B464" s="2">
        <f t="shared" si="23"/>
        <v>7</v>
      </c>
      <c r="C464" s="2">
        <f t="shared" si="24"/>
        <v>7</v>
      </c>
      <c r="D464" s="2" t="str">
        <f t="shared" si="25"/>
        <v>月</v>
      </c>
      <c r="E464" t="str">
        <f>IFERROR(VLOOKUP(A464,'HOL（2027年まで）'!$A:$C,3,0),"")</f>
        <v/>
      </c>
      <c r="F464"/>
      <c r="G464"/>
    </row>
    <row r="465" spans="1:7" x14ac:dyDescent="0.4">
      <c r="A465" s="1">
        <v>45846</v>
      </c>
      <c r="B465" s="2">
        <f t="shared" si="23"/>
        <v>7</v>
      </c>
      <c r="C465" s="2">
        <f t="shared" si="24"/>
        <v>8</v>
      </c>
      <c r="D465" s="2" t="str">
        <f t="shared" si="25"/>
        <v>火</v>
      </c>
      <c r="E465" t="str">
        <f>IFERROR(VLOOKUP(A465,'HOL（2027年まで）'!$A:$C,3,0),"")</f>
        <v/>
      </c>
      <c r="F465"/>
      <c r="G465"/>
    </row>
    <row r="466" spans="1:7" x14ac:dyDescent="0.4">
      <c r="A466" s="1">
        <v>45847</v>
      </c>
      <c r="B466" s="2">
        <f t="shared" si="23"/>
        <v>7</v>
      </c>
      <c r="C466" s="2">
        <f t="shared" si="24"/>
        <v>9</v>
      </c>
      <c r="D466" s="2" t="str">
        <f t="shared" si="25"/>
        <v>水</v>
      </c>
      <c r="E466" t="str">
        <f>IFERROR(VLOOKUP(A466,'HOL（2027年まで）'!$A:$C,3,0),"")</f>
        <v/>
      </c>
      <c r="F466"/>
      <c r="G466"/>
    </row>
    <row r="467" spans="1:7" x14ac:dyDescent="0.4">
      <c r="A467" s="1">
        <v>45848</v>
      </c>
      <c r="B467" s="2">
        <f t="shared" si="23"/>
        <v>7</v>
      </c>
      <c r="C467" s="2">
        <f t="shared" si="24"/>
        <v>10</v>
      </c>
      <c r="D467" s="2" t="str">
        <f t="shared" si="25"/>
        <v>木</v>
      </c>
      <c r="E467" t="str">
        <f>IFERROR(VLOOKUP(A467,'HOL（2027年まで）'!$A:$C,3,0),"")</f>
        <v/>
      </c>
      <c r="F467"/>
      <c r="G467"/>
    </row>
    <row r="468" spans="1:7" x14ac:dyDescent="0.4">
      <c r="A468" s="1">
        <v>45849</v>
      </c>
      <c r="B468" s="2">
        <f t="shared" si="23"/>
        <v>7</v>
      </c>
      <c r="C468" s="2">
        <f t="shared" si="24"/>
        <v>11</v>
      </c>
      <c r="D468" s="2" t="str">
        <f t="shared" si="25"/>
        <v>金</v>
      </c>
      <c r="E468" t="str">
        <f>IFERROR(VLOOKUP(A468,'HOL（2027年まで）'!$A:$C,3,0),"")</f>
        <v/>
      </c>
      <c r="F468"/>
      <c r="G468"/>
    </row>
    <row r="469" spans="1:7" x14ac:dyDescent="0.4">
      <c r="A469" s="1">
        <v>45850</v>
      </c>
      <c r="B469" s="2">
        <f t="shared" si="23"/>
        <v>7</v>
      </c>
      <c r="C469" s="2">
        <f t="shared" si="24"/>
        <v>12</v>
      </c>
      <c r="D469" s="2" t="str">
        <f t="shared" si="25"/>
        <v>土</v>
      </c>
      <c r="E469" t="str">
        <f>IFERROR(VLOOKUP(A469,'HOL（2027年まで）'!$A:$C,3,0),"")</f>
        <v/>
      </c>
      <c r="F469"/>
      <c r="G469"/>
    </row>
    <row r="470" spans="1:7" x14ac:dyDescent="0.4">
      <c r="A470" s="1">
        <v>45851</v>
      </c>
      <c r="B470" s="2">
        <f t="shared" si="23"/>
        <v>7</v>
      </c>
      <c r="C470" s="2">
        <f t="shared" si="24"/>
        <v>13</v>
      </c>
      <c r="D470" s="2" t="str">
        <f t="shared" si="25"/>
        <v>日</v>
      </c>
      <c r="E470" t="str">
        <f>IFERROR(VLOOKUP(A470,'HOL（2027年まで）'!$A:$C,3,0),"")</f>
        <v/>
      </c>
      <c r="F470"/>
      <c r="G470"/>
    </row>
    <row r="471" spans="1:7" x14ac:dyDescent="0.4">
      <c r="A471" s="1">
        <v>45852</v>
      </c>
      <c r="B471" s="2">
        <f t="shared" si="23"/>
        <v>7</v>
      </c>
      <c r="C471" s="2">
        <f t="shared" si="24"/>
        <v>14</v>
      </c>
      <c r="D471" s="2" t="str">
        <f t="shared" si="25"/>
        <v>月</v>
      </c>
      <c r="E471" t="str">
        <f>IFERROR(VLOOKUP(A471,'HOL（2027年まで）'!$A:$C,3,0),"")</f>
        <v/>
      </c>
      <c r="F471"/>
      <c r="G471"/>
    </row>
    <row r="472" spans="1:7" x14ac:dyDescent="0.4">
      <c r="A472" s="1">
        <v>45853</v>
      </c>
      <c r="B472" s="2">
        <f t="shared" si="23"/>
        <v>7</v>
      </c>
      <c r="C472" s="2">
        <f t="shared" si="24"/>
        <v>15</v>
      </c>
      <c r="D472" s="2" t="str">
        <f t="shared" si="25"/>
        <v>火</v>
      </c>
      <c r="E472" t="str">
        <f>IFERROR(VLOOKUP(A472,'HOL（2027年まで）'!$A:$C,3,0),"")</f>
        <v/>
      </c>
      <c r="F472"/>
      <c r="G472"/>
    </row>
    <row r="473" spans="1:7" x14ac:dyDescent="0.4">
      <c r="A473" s="1">
        <v>45854</v>
      </c>
      <c r="B473" s="2">
        <f t="shared" si="23"/>
        <v>7</v>
      </c>
      <c r="C473" s="2">
        <f t="shared" si="24"/>
        <v>16</v>
      </c>
      <c r="D473" s="2" t="str">
        <f t="shared" si="25"/>
        <v>水</v>
      </c>
      <c r="E473" t="str">
        <f>IFERROR(VLOOKUP(A473,'HOL（2027年まで）'!$A:$C,3,0),"")</f>
        <v/>
      </c>
      <c r="F473"/>
      <c r="G473"/>
    </row>
    <row r="474" spans="1:7" x14ac:dyDescent="0.4">
      <c r="A474" s="1">
        <v>45855</v>
      </c>
      <c r="B474" s="2">
        <f t="shared" si="23"/>
        <v>7</v>
      </c>
      <c r="C474" s="2">
        <f t="shared" si="24"/>
        <v>17</v>
      </c>
      <c r="D474" s="2" t="str">
        <f t="shared" si="25"/>
        <v>木</v>
      </c>
      <c r="E474" t="str">
        <f>IFERROR(VLOOKUP(A474,'HOL（2027年まで）'!$A:$C,3,0),"")</f>
        <v/>
      </c>
      <c r="F474"/>
      <c r="G474"/>
    </row>
    <row r="475" spans="1:7" x14ac:dyDescent="0.4">
      <c r="A475" s="1">
        <v>45856</v>
      </c>
      <c r="B475" s="2">
        <f t="shared" si="23"/>
        <v>7</v>
      </c>
      <c r="C475" s="2">
        <f t="shared" si="24"/>
        <v>18</v>
      </c>
      <c r="D475" s="2" t="str">
        <f t="shared" si="25"/>
        <v>金</v>
      </c>
      <c r="E475" t="str">
        <f>IFERROR(VLOOKUP(A475,'HOL（2027年まで）'!$A:$C,3,0),"")</f>
        <v/>
      </c>
      <c r="F475"/>
      <c r="G475"/>
    </row>
    <row r="476" spans="1:7" x14ac:dyDescent="0.4">
      <c r="A476" s="1">
        <v>45857</v>
      </c>
      <c r="B476" s="2">
        <f t="shared" si="23"/>
        <v>7</v>
      </c>
      <c r="C476" s="2">
        <f t="shared" si="24"/>
        <v>19</v>
      </c>
      <c r="D476" s="2" t="str">
        <f t="shared" si="25"/>
        <v>土</v>
      </c>
      <c r="E476" t="str">
        <f>IFERROR(VLOOKUP(A476,'HOL（2027年まで）'!$A:$C,3,0),"")</f>
        <v/>
      </c>
      <c r="F476"/>
      <c r="G476"/>
    </row>
    <row r="477" spans="1:7" x14ac:dyDescent="0.4">
      <c r="A477" s="1">
        <v>45858</v>
      </c>
      <c r="B477" s="2">
        <f t="shared" si="23"/>
        <v>7</v>
      </c>
      <c r="C477" s="2">
        <f t="shared" si="24"/>
        <v>20</v>
      </c>
      <c r="D477" s="2" t="str">
        <f t="shared" si="25"/>
        <v>日</v>
      </c>
      <c r="E477" t="str">
        <f>IFERROR(VLOOKUP(A477,'HOL（2027年まで）'!$A:$C,3,0),"")</f>
        <v/>
      </c>
      <c r="F477"/>
      <c r="G477"/>
    </row>
    <row r="478" spans="1:7" x14ac:dyDescent="0.4">
      <c r="A478" s="1">
        <v>45859</v>
      </c>
      <c r="B478" s="2">
        <f t="shared" si="23"/>
        <v>7</v>
      </c>
      <c r="C478" s="2">
        <f t="shared" si="24"/>
        <v>21</v>
      </c>
      <c r="D478" s="2" t="str">
        <f t="shared" si="25"/>
        <v>月</v>
      </c>
      <c r="E478" t="str">
        <f>IFERROR(VLOOKUP(A478,'HOL（2027年まで）'!$A:$C,3,0),"")</f>
        <v>海の日</v>
      </c>
      <c r="F478"/>
      <c r="G478"/>
    </row>
    <row r="479" spans="1:7" x14ac:dyDescent="0.4">
      <c r="A479" s="1">
        <v>45860</v>
      </c>
      <c r="B479" s="2">
        <f t="shared" si="23"/>
        <v>7</v>
      </c>
      <c r="C479" s="2">
        <f t="shared" si="24"/>
        <v>22</v>
      </c>
      <c r="D479" s="2" t="str">
        <f t="shared" si="25"/>
        <v>火</v>
      </c>
      <c r="E479" t="str">
        <f>IFERROR(VLOOKUP(A479,'HOL（2027年まで）'!$A:$C,3,0),"")</f>
        <v/>
      </c>
      <c r="F479"/>
      <c r="G479"/>
    </row>
    <row r="480" spans="1:7" x14ac:dyDescent="0.4">
      <c r="A480" s="1">
        <v>45861</v>
      </c>
      <c r="B480" s="2">
        <f t="shared" si="23"/>
        <v>7</v>
      </c>
      <c r="C480" s="2">
        <f t="shared" si="24"/>
        <v>23</v>
      </c>
      <c r="D480" s="2" t="str">
        <f t="shared" si="25"/>
        <v>水</v>
      </c>
      <c r="E480" t="str">
        <f>IFERROR(VLOOKUP(A480,'HOL（2027年まで）'!$A:$C,3,0),"")</f>
        <v/>
      </c>
      <c r="F480"/>
      <c r="G480"/>
    </row>
    <row r="481" spans="1:7" x14ac:dyDescent="0.4">
      <c r="A481" s="1">
        <v>45862</v>
      </c>
      <c r="B481" s="2">
        <f t="shared" si="23"/>
        <v>7</v>
      </c>
      <c r="C481" s="2">
        <f t="shared" si="24"/>
        <v>24</v>
      </c>
      <c r="D481" s="2" t="str">
        <f t="shared" si="25"/>
        <v>木</v>
      </c>
      <c r="E481" t="str">
        <f>IFERROR(VLOOKUP(A481,'HOL（2027年まで）'!$A:$C,3,0),"")</f>
        <v/>
      </c>
      <c r="F481"/>
      <c r="G481"/>
    </row>
    <row r="482" spans="1:7" x14ac:dyDescent="0.4">
      <c r="A482" s="1">
        <v>45863</v>
      </c>
      <c r="B482" s="2">
        <f t="shared" si="23"/>
        <v>7</v>
      </c>
      <c r="C482" s="2">
        <f t="shared" si="24"/>
        <v>25</v>
      </c>
      <c r="D482" s="2" t="str">
        <f t="shared" si="25"/>
        <v>金</v>
      </c>
      <c r="E482" t="str">
        <f>IFERROR(VLOOKUP(A482,'HOL（2027年まで）'!$A:$C,3,0),"")</f>
        <v/>
      </c>
      <c r="F482"/>
      <c r="G482"/>
    </row>
    <row r="483" spans="1:7" x14ac:dyDescent="0.4">
      <c r="A483" s="1">
        <v>45864</v>
      </c>
      <c r="B483" s="2">
        <f t="shared" si="23"/>
        <v>7</v>
      </c>
      <c r="C483" s="2">
        <f t="shared" si="24"/>
        <v>26</v>
      </c>
      <c r="D483" s="2" t="str">
        <f t="shared" si="25"/>
        <v>土</v>
      </c>
      <c r="E483" t="str">
        <f>IFERROR(VLOOKUP(A483,'HOL（2027年まで）'!$A:$C,3,0),"")</f>
        <v/>
      </c>
      <c r="F483"/>
      <c r="G483"/>
    </row>
    <row r="484" spans="1:7" x14ac:dyDescent="0.4">
      <c r="A484" s="1">
        <v>45865</v>
      </c>
      <c r="B484" s="2">
        <f t="shared" si="23"/>
        <v>7</v>
      </c>
      <c r="C484" s="2">
        <f t="shared" si="24"/>
        <v>27</v>
      </c>
      <c r="D484" s="2" t="str">
        <f t="shared" si="25"/>
        <v>日</v>
      </c>
      <c r="E484" t="str">
        <f>IFERROR(VLOOKUP(A484,'HOL（2027年まで）'!$A:$C,3,0),"")</f>
        <v/>
      </c>
      <c r="F484"/>
      <c r="G484"/>
    </row>
    <row r="485" spans="1:7" x14ac:dyDescent="0.4">
      <c r="A485" s="1">
        <v>45866</v>
      </c>
      <c r="B485" s="2">
        <f t="shared" si="23"/>
        <v>7</v>
      </c>
      <c r="C485" s="2">
        <f t="shared" si="24"/>
        <v>28</v>
      </c>
      <c r="D485" s="2" t="str">
        <f t="shared" si="25"/>
        <v>月</v>
      </c>
      <c r="E485" t="str">
        <f>IFERROR(VLOOKUP(A485,'HOL（2027年まで）'!$A:$C,3,0),"")</f>
        <v/>
      </c>
      <c r="F485"/>
      <c r="G485"/>
    </row>
    <row r="486" spans="1:7" x14ac:dyDescent="0.4">
      <c r="A486" s="1">
        <v>45867</v>
      </c>
      <c r="B486" s="2">
        <f t="shared" si="23"/>
        <v>7</v>
      </c>
      <c r="C486" s="2">
        <f t="shared" si="24"/>
        <v>29</v>
      </c>
      <c r="D486" s="2" t="str">
        <f t="shared" si="25"/>
        <v>火</v>
      </c>
      <c r="E486" t="str">
        <f>IFERROR(VLOOKUP(A486,'HOL（2027年まで）'!$A:$C,3,0),"")</f>
        <v/>
      </c>
      <c r="F486"/>
      <c r="G486"/>
    </row>
    <row r="487" spans="1:7" x14ac:dyDescent="0.4">
      <c r="A487" s="1">
        <v>45868</v>
      </c>
      <c r="B487" s="2">
        <f t="shared" si="23"/>
        <v>7</v>
      </c>
      <c r="C487" s="2">
        <f t="shared" si="24"/>
        <v>30</v>
      </c>
      <c r="D487" s="2" t="str">
        <f t="shared" si="25"/>
        <v>水</v>
      </c>
      <c r="E487" t="str">
        <f>IFERROR(VLOOKUP(A487,'HOL（2027年まで）'!$A:$C,3,0),"")</f>
        <v/>
      </c>
      <c r="F487"/>
      <c r="G487"/>
    </row>
    <row r="488" spans="1:7" x14ac:dyDescent="0.4">
      <c r="A488" s="1">
        <v>45869</v>
      </c>
      <c r="B488" s="2">
        <f t="shared" si="23"/>
        <v>7</v>
      </c>
      <c r="C488" s="2">
        <f t="shared" si="24"/>
        <v>31</v>
      </c>
      <c r="D488" s="2" t="str">
        <f t="shared" si="25"/>
        <v>木</v>
      </c>
      <c r="E488" t="str">
        <f>IFERROR(VLOOKUP(A488,'HOL（2027年まで）'!$A:$C,3,0),"")</f>
        <v/>
      </c>
      <c r="F488"/>
      <c r="G488"/>
    </row>
    <row r="489" spans="1:7" x14ac:dyDescent="0.4">
      <c r="A489" s="1">
        <v>45870</v>
      </c>
      <c r="B489" s="2">
        <f t="shared" si="23"/>
        <v>8</v>
      </c>
      <c r="C489" s="2">
        <f t="shared" si="24"/>
        <v>1</v>
      </c>
      <c r="D489" s="2" t="str">
        <f t="shared" si="25"/>
        <v>金</v>
      </c>
      <c r="E489" t="str">
        <f>IFERROR(VLOOKUP(A489,'HOL（2027年まで）'!$A:$C,3,0),"")</f>
        <v/>
      </c>
      <c r="F489"/>
      <c r="G489"/>
    </row>
    <row r="490" spans="1:7" x14ac:dyDescent="0.4">
      <c r="A490" s="1">
        <v>45871</v>
      </c>
      <c r="B490" s="2">
        <f t="shared" si="23"/>
        <v>8</v>
      </c>
      <c r="C490" s="2">
        <f t="shared" si="24"/>
        <v>2</v>
      </c>
      <c r="D490" s="2" t="str">
        <f t="shared" si="25"/>
        <v>土</v>
      </c>
      <c r="E490" t="str">
        <f>IFERROR(VLOOKUP(A490,'HOL（2027年まで）'!$A:$C,3,0),"")</f>
        <v/>
      </c>
      <c r="F490"/>
      <c r="G490"/>
    </row>
    <row r="491" spans="1:7" x14ac:dyDescent="0.4">
      <c r="A491" s="1">
        <v>45872</v>
      </c>
      <c r="B491" s="2">
        <f t="shared" si="23"/>
        <v>8</v>
      </c>
      <c r="C491" s="2">
        <f t="shared" si="24"/>
        <v>3</v>
      </c>
      <c r="D491" s="2" t="str">
        <f t="shared" si="25"/>
        <v>日</v>
      </c>
      <c r="E491" t="str">
        <f>IFERROR(VLOOKUP(A491,'HOL（2027年まで）'!$A:$C,3,0),"")</f>
        <v/>
      </c>
      <c r="F491"/>
      <c r="G491"/>
    </row>
    <row r="492" spans="1:7" x14ac:dyDescent="0.4">
      <c r="A492" s="1">
        <v>45873</v>
      </c>
      <c r="B492" s="2">
        <f t="shared" si="23"/>
        <v>8</v>
      </c>
      <c r="C492" s="2">
        <f t="shared" si="24"/>
        <v>4</v>
      </c>
      <c r="D492" s="2" t="str">
        <f t="shared" si="25"/>
        <v>月</v>
      </c>
      <c r="E492" t="str">
        <f>IFERROR(VLOOKUP(A492,'HOL（2027年まで）'!$A:$C,3,0),"")</f>
        <v/>
      </c>
      <c r="F492"/>
      <c r="G492"/>
    </row>
    <row r="493" spans="1:7" x14ac:dyDescent="0.4">
      <c r="A493" s="1">
        <v>45874</v>
      </c>
      <c r="B493" s="2">
        <f t="shared" si="23"/>
        <v>8</v>
      </c>
      <c r="C493" s="2">
        <f t="shared" si="24"/>
        <v>5</v>
      </c>
      <c r="D493" s="2" t="str">
        <f t="shared" si="25"/>
        <v>火</v>
      </c>
      <c r="E493" t="str">
        <f>IFERROR(VLOOKUP(A493,'HOL（2027年まで）'!$A:$C,3,0),"")</f>
        <v/>
      </c>
      <c r="F493"/>
      <c r="G493"/>
    </row>
    <row r="494" spans="1:7" x14ac:dyDescent="0.4">
      <c r="A494" s="1">
        <v>45875</v>
      </c>
      <c r="B494" s="2">
        <f t="shared" si="23"/>
        <v>8</v>
      </c>
      <c r="C494" s="2">
        <f t="shared" si="24"/>
        <v>6</v>
      </c>
      <c r="D494" s="2" t="str">
        <f t="shared" si="25"/>
        <v>水</v>
      </c>
      <c r="E494" t="str">
        <f>IFERROR(VLOOKUP(A494,'HOL（2027年まで）'!$A:$C,3,0),"")</f>
        <v/>
      </c>
      <c r="F494"/>
      <c r="G494"/>
    </row>
    <row r="495" spans="1:7" x14ac:dyDescent="0.4">
      <c r="A495" s="1">
        <v>45876</v>
      </c>
      <c r="B495" s="2">
        <f t="shared" si="23"/>
        <v>8</v>
      </c>
      <c r="C495" s="2">
        <f t="shared" si="24"/>
        <v>7</v>
      </c>
      <c r="D495" s="2" t="str">
        <f t="shared" si="25"/>
        <v>木</v>
      </c>
      <c r="E495" t="str">
        <f>IFERROR(VLOOKUP(A495,'HOL（2027年まで）'!$A:$C,3,0),"")</f>
        <v/>
      </c>
      <c r="F495"/>
      <c r="G495"/>
    </row>
    <row r="496" spans="1:7" x14ac:dyDescent="0.4">
      <c r="A496" s="1">
        <v>45877</v>
      </c>
      <c r="B496" s="2">
        <f t="shared" si="23"/>
        <v>8</v>
      </c>
      <c r="C496" s="2">
        <f t="shared" si="24"/>
        <v>8</v>
      </c>
      <c r="D496" s="2" t="str">
        <f t="shared" si="25"/>
        <v>金</v>
      </c>
      <c r="E496" t="str">
        <f>IFERROR(VLOOKUP(A496,'HOL（2027年まで）'!$A:$C,3,0),"")</f>
        <v/>
      </c>
      <c r="F496"/>
      <c r="G496"/>
    </row>
    <row r="497" spans="1:7" x14ac:dyDescent="0.4">
      <c r="A497" s="1">
        <v>45878</v>
      </c>
      <c r="B497" s="2">
        <f t="shared" si="23"/>
        <v>8</v>
      </c>
      <c r="C497" s="2">
        <f t="shared" si="24"/>
        <v>9</v>
      </c>
      <c r="D497" s="2" t="str">
        <f t="shared" si="25"/>
        <v>土</v>
      </c>
      <c r="E497" t="str">
        <f>IFERROR(VLOOKUP(A497,'HOL（2027年まで）'!$A:$C,3,0),"")</f>
        <v/>
      </c>
      <c r="F497"/>
      <c r="G497"/>
    </row>
    <row r="498" spans="1:7" x14ac:dyDescent="0.4">
      <c r="A498" s="1">
        <v>45879</v>
      </c>
      <c r="B498" s="2">
        <f t="shared" si="23"/>
        <v>8</v>
      </c>
      <c r="C498" s="2">
        <f t="shared" si="24"/>
        <v>10</v>
      </c>
      <c r="D498" s="2" t="str">
        <f t="shared" si="25"/>
        <v>日</v>
      </c>
      <c r="E498" t="str">
        <f>IFERROR(VLOOKUP(A498,'HOL（2027年まで）'!$A:$C,3,0),"")</f>
        <v/>
      </c>
      <c r="F498"/>
      <c r="G498"/>
    </row>
    <row r="499" spans="1:7" x14ac:dyDescent="0.4">
      <c r="A499" s="1">
        <v>45880</v>
      </c>
      <c r="B499" s="2">
        <f t="shared" si="23"/>
        <v>8</v>
      </c>
      <c r="C499" s="2">
        <f t="shared" si="24"/>
        <v>11</v>
      </c>
      <c r="D499" s="2" t="str">
        <f t="shared" si="25"/>
        <v>月</v>
      </c>
      <c r="E499" t="str">
        <f>IFERROR(VLOOKUP(A499,'HOL（2027年まで）'!$A:$C,3,0),"")</f>
        <v>山の日</v>
      </c>
      <c r="F499"/>
      <c r="G499"/>
    </row>
    <row r="500" spans="1:7" x14ac:dyDescent="0.4">
      <c r="A500" s="1">
        <v>45881</v>
      </c>
      <c r="B500" s="2">
        <f t="shared" si="23"/>
        <v>8</v>
      </c>
      <c r="C500" s="2">
        <f t="shared" si="24"/>
        <v>12</v>
      </c>
      <c r="D500" s="2" t="str">
        <f t="shared" si="25"/>
        <v>火</v>
      </c>
      <c r="E500" t="str">
        <f>IFERROR(VLOOKUP(A500,'HOL（2027年まで）'!$A:$C,3,0),"")</f>
        <v/>
      </c>
      <c r="F500"/>
      <c r="G500"/>
    </row>
    <row r="501" spans="1:7" x14ac:dyDescent="0.4">
      <c r="A501" s="1">
        <v>45882</v>
      </c>
      <c r="B501" s="2">
        <f t="shared" si="23"/>
        <v>8</v>
      </c>
      <c r="C501" s="2">
        <f t="shared" si="24"/>
        <v>13</v>
      </c>
      <c r="D501" s="2" t="str">
        <f t="shared" si="25"/>
        <v>水</v>
      </c>
      <c r="E501" t="str">
        <f>IFERROR(VLOOKUP(A501,'HOL（2027年まで）'!$A:$C,3,0),"")</f>
        <v/>
      </c>
      <c r="F501"/>
      <c r="G501"/>
    </row>
    <row r="502" spans="1:7" x14ac:dyDescent="0.4">
      <c r="A502" s="1">
        <v>45883</v>
      </c>
      <c r="B502" s="2">
        <f t="shared" si="23"/>
        <v>8</v>
      </c>
      <c r="C502" s="2">
        <f t="shared" si="24"/>
        <v>14</v>
      </c>
      <c r="D502" s="2" t="str">
        <f t="shared" si="25"/>
        <v>木</v>
      </c>
      <c r="E502" t="str">
        <f>IFERROR(VLOOKUP(A502,'HOL（2027年まで）'!$A:$C,3,0),"")</f>
        <v/>
      </c>
      <c r="F502"/>
      <c r="G502"/>
    </row>
    <row r="503" spans="1:7" x14ac:dyDescent="0.4">
      <c r="A503" s="1">
        <v>45884</v>
      </c>
      <c r="B503" s="2">
        <f t="shared" si="23"/>
        <v>8</v>
      </c>
      <c r="C503" s="2">
        <f t="shared" si="24"/>
        <v>15</v>
      </c>
      <c r="D503" s="2" t="str">
        <f t="shared" si="25"/>
        <v>金</v>
      </c>
      <c r="E503" t="str">
        <f>IFERROR(VLOOKUP(A503,'HOL（2027年まで）'!$A:$C,3,0),"")</f>
        <v/>
      </c>
      <c r="F503"/>
      <c r="G503"/>
    </row>
    <row r="504" spans="1:7" x14ac:dyDescent="0.4">
      <c r="A504" s="1">
        <v>45885</v>
      </c>
      <c r="B504" s="2">
        <f t="shared" si="23"/>
        <v>8</v>
      </c>
      <c r="C504" s="2">
        <f t="shared" si="24"/>
        <v>16</v>
      </c>
      <c r="D504" s="2" t="str">
        <f t="shared" si="25"/>
        <v>土</v>
      </c>
      <c r="E504" t="str">
        <f>IFERROR(VLOOKUP(A504,'HOL（2027年まで）'!$A:$C,3,0),"")</f>
        <v/>
      </c>
      <c r="F504"/>
      <c r="G504"/>
    </row>
    <row r="505" spans="1:7" x14ac:dyDescent="0.4">
      <c r="A505" s="1">
        <v>45886</v>
      </c>
      <c r="B505" s="2">
        <f t="shared" si="23"/>
        <v>8</v>
      </c>
      <c r="C505" s="2">
        <f t="shared" si="24"/>
        <v>17</v>
      </c>
      <c r="D505" s="2" t="str">
        <f t="shared" si="25"/>
        <v>日</v>
      </c>
      <c r="E505" t="str">
        <f>IFERROR(VLOOKUP(A505,'HOL（2027年まで）'!$A:$C,3,0),"")</f>
        <v/>
      </c>
      <c r="F505"/>
      <c r="G505"/>
    </row>
    <row r="506" spans="1:7" x14ac:dyDescent="0.4">
      <c r="A506" s="1">
        <v>45887</v>
      </c>
      <c r="B506" s="2">
        <f t="shared" si="23"/>
        <v>8</v>
      </c>
      <c r="C506" s="2">
        <f t="shared" si="24"/>
        <v>18</v>
      </c>
      <c r="D506" s="2" t="str">
        <f t="shared" si="25"/>
        <v>月</v>
      </c>
      <c r="E506" t="str">
        <f>IFERROR(VLOOKUP(A506,'HOL（2027年まで）'!$A:$C,3,0),"")</f>
        <v/>
      </c>
      <c r="F506"/>
      <c r="G506"/>
    </row>
    <row r="507" spans="1:7" x14ac:dyDescent="0.4">
      <c r="A507" s="1">
        <v>45888</v>
      </c>
      <c r="B507" s="2">
        <f t="shared" si="23"/>
        <v>8</v>
      </c>
      <c r="C507" s="2">
        <f t="shared" si="24"/>
        <v>19</v>
      </c>
      <c r="D507" s="2" t="str">
        <f t="shared" si="25"/>
        <v>火</v>
      </c>
      <c r="E507" t="str">
        <f>IFERROR(VLOOKUP(A507,'HOL（2027年まで）'!$A:$C,3,0),"")</f>
        <v/>
      </c>
      <c r="F507"/>
      <c r="G507"/>
    </row>
    <row r="508" spans="1:7" x14ac:dyDescent="0.4">
      <c r="A508" s="1">
        <v>45889</v>
      </c>
      <c r="B508" s="2">
        <f t="shared" si="23"/>
        <v>8</v>
      </c>
      <c r="C508" s="2">
        <f t="shared" si="24"/>
        <v>20</v>
      </c>
      <c r="D508" s="2" t="str">
        <f t="shared" si="25"/>
        <v>水</v>
      </c>
      <c r="E508" t="str">
        <f>IFERROR(VLOOKUP(A508,'HOL（2027年まで）'!$A:$C,3,0),"")</f>
        <v/>
      </c>
      <c r="F508"/>
      <c r="G508"/>
    </row>
    <row r="509" spans="1:7" x14ac:dyDescent="0.4">
      <c r="A509" s="1">
        <v>45890</v>
      </c>
      <c r="B509" s="2">
        <f t="shared" si="23"/>
        <v>8</v>
      </c>
      <c r="C509" s="2">
        <f t="shared" si="24"/>
        <v>21</v>
      </c>
      <c r="D509" s="2" t="str">
        <f t="shared" si="25"/>
        <v>木</v>
      </c>
      <c r="E509" t="str">
        <f>IFERROR(VLOOKUP(A509,'HOL（2027年まで）'!$A:$C,3,0),"")</f>
        <v/>
      </c>
      <c r="F509"/>
      <c r="G509"/>
    </row>
    <row r="510" spans="1:7" x14ac:dyDescent="0.4">
      <c r="A510" s="1">
        <v>45891</v>
      </c>
      <c r="B510" s="2">
        <f t="shared" si="23"/>
        <v>8</v>
      </c>
      <c r="C510" s="2">
        <f t="shared" si="24"/>
        <v>22</v>
      </c>
      <c r="D510" s="2" t="str">
        <f t="shared" si="25"/>
        <v>金</v>
      </c>
      <c r="E510" t="str">
        <f>IFERROR(VLOOKUP(A510,'HOL（2027年まで）'!$A:$C,3,0),"")</f>
        <v/>
      </c>
      <c r="F510"/>
      <c r="G510"/>
    </row>
    <row r="511" spans="1:7" x14ac:dyDescent="0.4">
      <c r="A511" s="1">
        <v>45892</v>
      </c>
      <c r="B511" s="2">
        <f t="shared" si="23"/>
        <v>8</v>
      </c>
      <c r="C511" s="2">
        <f t="shared" si="24"/>
        <v>23</v>
      </c>
      <c r="D511" s="2" t="str">
        <f t="shared" si="25"/>
        <v>土</v>
      </c>
      <c r="E511" t="str">
        <f>IFERROR(VLOOKUP(A511,'HOL（2027年まで）'!$A:$C,3,0),"")</f>
        <v/>
      </c>
      <c r="F511"/>
      <c r="G511"/>
    </row>
    <row r="512" spans="1:7" x14ac:dyDescent="0.4">
      <c r="A512" s="1">
        <v>45893</v>
      </c>
      <c r="B512" s="2">
        <f t="shared" si="23"/>
        <v>8</v>
      </c>
      <c r="C512" s="2">
        <f t="shared" si="24"/>
        <v>24</v>
      </c>
      <c r="D512" s="2" t="str">
        <f t="shared" si="25"/>
        <v>日</v>
      </c>
      <c r="E512" t="str">
        <f>IFERROR(VLOOKUP(A512,'HOL（2027年まで）'!$A:$C,3,0),"")</f>
        <v/>
      </c>
      <c r="F512"/>
      <c r="G512"/>
    </row>
    <row r="513" spans="1:7" x14ac:dyDescent="0.4">
      <c r="A513" s="1">
        <v>45894</v>
      </c>
      <c r="B513" s="2">
        <f t="shared" si="23"/>
        <v>8</v>
      </c>
      <c r="C513" s="2">
        <f t="shared" si="24"/>
        <v>25</v>
      </c>
      <c r="D513" s="2" t="str">
        <f t="shared" si="25"/>
        <v>月</v>
      </c>
      <c r="E513" t="str">
        <f>IFERROR(VLOOKUP(A513,'HOL（2027年まで）'!$A:$C,3,0),"")</f>
        <v/>
      </c>
      <c r="F513"/>
      <c r="G513"/>
    </row>
    <row r="514" spans="1:7" x14ac:dyDescent="0.4">
      <c r="A514" s="1">
        <v>45895</v>
      </c>
      <c r="B514" s="2">
        <f t="shared" si="23"/>
        <v>8</v>
      </c>
      <c r="C514" s="2">
        <f t="shared" si="24"/>
        <v>26</v>
      </c>
      <c r="D514" s="2" t="str">
        <f t="shared" si="25"/>
        <v>火</v>
      </c>
      <c r="E514" t="str">
        <f>IFERROR(VLOOKUP(A514,'HOL（2027年まで）'!$A:$C,3,0),"")</f>
        <v/>
      </c>
      <c r="F514"/>
      <c r="G514"/>
    </row>
    <row r="515" spans="1:7" x14ac:dyDescent="0.4">
      <c r="A515" s="1">
        <v>45896</v>
      </c>
      <c r="B515" s="2">
        <f t="shared" ref="B515:B578" si="26">MONTH(A515)</f>
        <v>8</v>
      </c>
      <c r="C515" s="2">
        <f t="shared" si="24"/>
        <v>27</v>
      </c>
      <c r="D515" s="2" t="str">
        <f t="shared" si="25"/>
        <v>水</v>
      </c>
      <c r="E515" t="str">
        <f>IFERROR(VLOOKUP(A515,'HOL（2027年まで）'!$A:$C,3,0),"")</f>
        <v/>
      </c>
      <c r="F515"/>
      <c r="G515"/>
    </row>
    <row r="516" spans="1:7" x14ac:dyDescent="0.4">
      <c r="A516" s="1">
        <v>45897</v>
      </c>
      <c r="B516" s="2">
        <f t="shared" si="26"/>
        <v>8</v>
      </c>
      <c r="C516" s="2">
        <f t="shared" si="24"/>
        <v>28</v>
      </c>
      <c r="D516" s="2" t="str">
        <f t="shared" si="25"/>
        <v>木</v>
      </c>
      <c r="E516" t="str">
        <f>IFERROR(VLOOKUP(A516,'HOL（2027年まで）'!$A:$C,3,0),"")</f>
        <v/>
      </c>
      <c r="F516"/>
      <c r="G516"/>
    </row>
    <row r="517" spans="1:7" x14ac:dyDescent="0.4">
      <c r="A517" s="1">
        <v>45898</v>
      </c>
      <c r="B517" s="2">
        <f t="shared" si="26"/>
        <v>8</v>
      </c>
      <c r="C517" s="2">
        <f t="shared" si="24"/>
        <v>29</v>
      </c>
      <c r="D517" s="2" t="str">
        <f t="shared" si="25"/>
        <v>金</v>
      </c>
      <c r="E517" t="str">
        <f>IFERROR(VLOOKUP(A517,'HOL（2027年まで）'!$A:$C,3,0),"")</f>
        <v/>
      </c>
      <c r="F517"/>
      <c r="G517"/>
    </row>
    <row r="518" spans="1:7" x14ac:dyDescent="0.4">
      <c r="A518" s="1">
        <v>45899</v>
      </c>
      <c r="B518" s="2">
        <f t="shared" si="26"/>
        <v>8</v>
      </c>
      <c r="C518" s="2">
        <f t="shared" ref="C518:C581" si="27">DAY(A518)</f>
        <v>30</v>
      </c>
      <c r="D518" s="2" t="str">
        <f t="shared" ref="D518:D581" si="28">TEXT(A518,"aaa")</f>
        <v>土</v>
      </c>
      <c r="E518" t="str">
        <f>IFERROR(VLOOKUP(A518,'HOL（2027年まで）'!$A:$C,3,0),"")</f>
        <v/>
      </c>
      <c r="F518"/>
      <c r="G518"/>
    </row>
    <row r="519" spans="1:7" x14ac:dyDescent="0.4">
      <c r="A519" s="1">
        <v>45900</v>
      </c>
      <c r="B519" s="2">
        <f t="shared" si="26"/>
        <v>8</v>
      </c>
      <c r="C519" s="2">
        <f t="shared" si="27"/>
        <v>31</v>
      </c>
      <c r="D519" s="2" t="str">
        <f t="shared" si="28"/>
        <v>日</v>
      </c>
      <c r="E519" t="str">
        <f>IFERROR(VLOOKUP(A519,'HOL（2027年まで）'!$A:$C,3,0),"")</f>
        <v/>
      </c>
      <c r="F519"/>
      <c r="G519"/>
    </row>
    <row r="520" spans="1:7" x14ac:dyDescent="0.4">
      <c r="A520" s="1">
        <v>45901</v>
      </c>
      <c r="B520" s="2">
        <f t="shared" si="26"/>
        <v>9</v>
      </c>
      <c r="C520" s="2">
        <f t="shared" si="27"/>
        <v>1</v>
      </c>
      <c r="D520" s="2" t="str">
        <f t="shared" si="28"/>
        <v>月</v>
      </c>
      <c r="E520" t="str">
        <f>IFERROR(VLOOKUP(A520,'HOL（2027年まで）'!$A:$C,3,0),"")</f>
        <v/>
      </c>
      <c r="F520"/>
      <c r="G520"/>
    </row>
    <row r="521" spans="1:7" x14ac:dyDescent="0.4">
      <c r="A521" s="1">
        <v>45902</v>
      </c>
      <c r="B521" s="2">
        <f t="shared" si="26"/>
        <v>9</v>
      </c>
      <c r="C521" s="2">
        <f t="shared" si="27"/>
        <v>2</v>
      </c>
      <c r="D521" s="2" t="str">
        <f t="shared" si="28"/>
        <v>火</v>
      </c>
      <c r="E521" t="str">
        <f>IFERROR(VLOOKUP(A521,'HOL（2027年まで）'!$A:$C,3,0),"")</f>
        <v/>
      </c>
      <c r="F521"/>
      <c r="G521"/>
    </row>
    <row r="522" spans="1:7" x14ac:dyDescent="0.4">
      <c r="A522" s="1">
        <v>45903</v>
      </c>
      <c r="B522" s="2">
        <f t="shared" si="26"/>
        <v>9</v>
      </c>
      <c r="C522" s="2">
        <f t="shared" si="27"/>
        <v>3</v>
      </c>
      <c r="D522" s="2" t="str">
        <f t="shared" si="28"/>
        <v>水</v>
      </c>
      <c r="E522" t="str">
        <f>IFERROR(VLOOKUP(A522,'HOL（2027年まで）'!$A:$C,3,0),"")</f>
        <v/>
      </c>
      <c r="F522"/>
      <c r="G522"/>
    </row>
    <row r="523" spans="1:7" x14ac:dyDescent="0.4">
      <c r="A523" s="1">
        <v>45904</v>
      </c>
      <c r="B523" s="2">
        <f t="shared" si="26"/>
        <v>9</v>
      </c>
      <c r="C523" s="2">
        <f t="shared" si="27"/>
        <v>4</v>
      </c>
      <c r="D523" s="2" t="str">
        <f t="shared" si="28"/>
        <v>木</v>
      </c>
      <c r="E523" t="str">
        <f>IFERROR(VLOOKUP(A523,'HOL（2027年まで）'!$A:$C,3,0),"")</f>
        <v/>
      </c>
      <c r="F523"/>
      <c r="G523"/>
    </row>
    <row r="524" spans="1:7" x14ac:dyDescent="0.4">
      <c r="A524" s="1">
        <v>45905</v>
      </c>
      <c r="B524" s="2">
        <f t="shared" si="26"/>
        <v>9</v>
      </c>
      <c r="C524" s="2">
        <f t="shared" si="27"/>
        <v>5</v>
      </c>
      <c r="D524" s="2" t="str">
        <f t="shared" si="28"/>
        <v>金</v>
      </c>
      <c r="E524" t="str">
        <f>IFERROR(VLOOKUP(A524,'HOL（2027年まで）'!$A:$C,3,0),"")</f>
        <v/>
      </c>
      <c r="F524"/>
      <c r="G524"/>
    </row>
    <row r="525" spans="1:7" x14ac:dyDescent="0.4">
      <c r="A525" s="1">
        <v>45906</v>
      </c>
      <c r="B525" s="2">
        <f t="shared" si="26"/>
        <v>9</v>
      </c>
      <c r="C525" s="2">
        <f t="shared" si="27"/>
        <v>6</v>
      </c>
      <c r="D525" s="2" t="str">
        <f t="shared" si="28"/>
        <v>土</v>
      </c>
      <c r="E525" t="str">
        <f>IFERROR(VLOOKUP(A525,'HOL（2027年まで）'!$A:$C,3,0),"")</f>
        <v/>
      </c>
      <c r="F525"/>
      <c r="G525"/>
    </row>
    <row r="526" spans="1:7" x14ac:dyDescent="0.4">
      <c r="A526" s="1">
        <v>45907</v>
      </c>
      <c r="B526" s="2">
        <f t="shared" si="26"/>
        <v>9</v>
      </c>
      <c r="C526" s="2">
        <f t="shared" si="27"/>
        <v>7</v>
      </c>
      <c r="D526" s="2" t="str">
        <f t="shared" si="28"/>
        <v>日</v>
      </c>
      <c r="E526" t="str">
        <f>IFERROR(VLOOKUP(A526,'HOL（2027年まで）'!$A:$C,3,0),"")</f>
        <v/>
      </c>
      <c r="F526"/>
      <c r="G526"/>
    </row>
    <row r="527" spans="1:7" x14ac:dyDescent="0.4">
      <c r="A527" s="1">
        <v>45908</v>
      </c>
      <c r="B527" s="2">
        <f t="shared" si="26"/>
        <v>9</v>
      </c>
      <c r="C527" s="2">
        <f t="shared" si="27"/>
        <v>8</v>
      </c>
      <c r="D527" s="2" t="str">
        <f t="shared" si="28"/>
        <v>月</v>
      </c>
      <c r="E527" t="str">
        <f>IFERROR(VLOOKUP(A527,'HOL（2027年まで）'!$A:$C,3,0),"")</f>
        <v/>
      </c>
      <c r="F527"/>
      <c r="G527"/>
    </row>
    <row r="528" spans="1:7" x14ac:dyDescent="0.4">
      <c r="A528" s="1">
        <v>45909</v>
      </c>
      <c r="B528" s="2">
        <f t="shared" si="26"/>
        <v>9</v>
      </c>
      <c r="C528" s="2">
        <f t="shared" si="27"/>
        <v>9</v>
      </c>
      <c r="D528" s="2" t="str">
        <f t="shared" si="28"/>
        <v>火</v>
      </c>
      <c r="E528" t="str">
        <f>IFERROR(VLOOKUP(A528,'HOL（2027年まで）'!$A:$C,3,0),"")</f>
        <v/>
      </c>
      <c r="F528"/>
      <c r="G528"/>
    </row>
    <row r="529" spans="1:7" x14ac:dyDescent="0.4">
      <c r="A529" s="1">
        <v>45910</v>
      </c>
      <c r="B529" s="2">
        <f t="shared" si="26"/>
        <v>9</v>
      </c>
      <c r="C529" s="2">
        <f t="shared" si="27"/>
        <v>10</v>
      </c>
      <c r="D529" s="2" t="str">
        <f t="shared" si="28"/>
        <v>水</v>
      </c>
      <c r="E529" t="str">
        <f>IFERROR(VLOOKUP(A529,'HOL（2027年まで）'!$A:$C,3,0),"")</f>
        <v/>
      </c>
      <c r="F529"/>
      <c r="G529"/>
    </row>
    <row r="530" spans="1:7" x14ac:dyDescent="0.4">
      <c r="A530" s="1">
        <v>45911</v>
      </c>
      <c r="B530" s="2">
        <f t="shared" si="26"/>
        <v>9</v>
      </c>
      <c r="C530" s="2">
        <f t="shared" si="27"/>
        <v>11</v>
      </c>
      <c r="D530" s="2" t="str">
        <f t="shared" si="28"/>
        <v>木</v>
      </c>
      <c r="E530" t="str">
        <f>IFERROR(VLOOKUP(A530,'HOL（2027年まで）'!$A:$C,3,0),"")</f>
        <v/>
      </c>
      <c r="F530"/>
      <c r="G530"/>
    </row>
    <row r="531" spans="1:7" x14ac:dyDescent="0.4">
      <c r="A531" s="1">
        <v>45912</v>
      </c>
      <c r="B531" s="2">
        <f t="shared" si="26"/>
        <v>9</v>
      </c>
      <c r="C531" s="2">
        <f t="shared" si="27"/>
        <v>12</v>
      </c>
      <c r="D531" s="2" t="str">
        <f t="shared" si="28"/>
        <v>金</v>
      </c>
      <c r="E531" t="str">
        <f>IFERROR(VLOOKUP(A531,'HOL（2027年まで）'!$A:$C,3,0),"")</f>
        <v/>
      </c>
      <c r="F531"/>
      <c r="G531"/>
    </row>
    <row r="532" spans="1:7" x14ac:dyDescent="0.4">
      <c r="A532" s="1">
        <v>45913</v>
      </c>
      <c r="B532" s="2">
        <f t="shared" si="26"/>
        <v>9</v>
      </c>
      <c r="C532" s="2">
        <f t="shared" si="27"/>
        <v>13</v>
      </c>
      <c r="D532" s="2" t="str">
        <f t="shared" si="28"/>
        <v>土</v>
      </c>
      <c r="E532" t="str">
        <f>IFERROR(VLOOKUP(A532,'HOL（2027年まで）'!$A:$C,3,0),"")</f>
        <v/>
      </c>
      <c r="F532"/>
      <c r="G532"/>
    </row>
    <row r="533" spans="1:7" x14ac:dyDescent="0.4">
      <c r="A533" s="1">
        <v>45914</v>
      </c>
      <c r="B533" s="2">
        <f t="shared" si="26"/>
        <v>9</v>
      </c>
      <c r="C533" s="2">
        <f t="shared" si="27"/>
        <v>14</v>
      </c>
      <c r="D533" s="2" t="str">
        <f t="shared" si="28"/>
        <v>日</v>
      </c>
      <c r="E533" t="str">
        <f>IFERROR(VLOOKUP(A533,'HOL（2027年まで）'!$A:$C,3,0),"")</f>
        <v/>
      </c>
      <c r="F533"/>
      <c r="G533"/>
    </row>
    <row r="534" spans="1:7" x14ac:dyDescent="0.4">
      <c r="A534" s="1">
        <v>45915</v>
      </c>
      <c r="B534" s="2">
        <f t="shared" si="26"/>
        <v>9</v>
      </c>
      <c r="C534" s="2">
        <f t="shared" si="27"/>
        <v>15</v>
      </c>
      <c r="D534" s="2" t="str">
        <f t="shared" si="28"/>
        <v>月</v>
      </c>
      <c r="E534" t="str">
        <f>IFERROR(VLOOKUP(A534,'HOL（2027年まで）'!$A:$C,3,0),"")</f>
        <v>敬老の日</v>
      </c>
      <c r="F534"/>
      <c r="G534"/>
    </row>
    <row r="535" spans="1:7" x14ac:dyDescent="0.4">
      <c r="A535" s="1">
        <v>45916</v>
      </c>
      <c r="B535" s="2">
        <f t="shared" si="26"/>
        <v>9</v>
      </c>
      <c r="C535" s="2">
        <f t="shared" si="27"/>
        <v>16</v>
      </c>
      <c r="D535" s="2" t="str">
        <f t="shared" si="28"/>
        <v>火</v>
      </c>
      <c r="E535" t="str">
        <f>IFERROR(VLOOKUP(A535,'HOL（2027年まで）'!$A:$C,3,0),"")</f>
        <v/>
      </c>
      <c r="F535"/>
      <c r="G535"/>
    </row>
    <row r="536" spans="1:7" x14ac:dyDescent="0.4">
      <c r="A536" s="1">
        <v>45917</v>
      </c>
      <c r="B536" s="2">
        <f t="shared" si="26"/>
        <v>9</v>
      </c>
      <c r="C536" s="2">
        <f t="shared" si="27"/>
        <v>17</v>
      </c>
      <c r="D536" s="2" t="str">
        <f t="shared" si="28"/>
        <v>水</v>
      </c>
      <c r="E536" t="str">
        <f>IFERROR(VLOOKUP(A536,'HOL（2027年まで）'!$A:$C,3,0),"")</f>
        <v/>
      </c>
      <c r="F536"/>
      <c r="G536"/>
    </row>
    <row r="537" spans="1:7" x14ac:dyDescent="0.4">
      <c r="A537" s="1">
        <v>45918</v>
      </c>
      <c r="B537" s="2">
        <f t="shared" si="26"/>
        <v>9</v>
      </c>
      <c r="C537" s="2">
        <f t="shared" si="27"/>
        <v>18</v>
      </c>
      <c r="D537" s="2" t="str">
        <f t="shared" si="28"/>
        <v>木</v>
      </c>
      <c r="E537" t="str">
        <f>IFERROR(VLOOKUP(A537,'HOL（2027年まで）'!$A:$C,3,0),"")</f>
        <v/>
      </c>
      <c r="F537"/>
      <c r="G537"/>
    </row>
    <row r="538" spans="1:7" x14ac:dyDescent="0.4">
      <c r="A538" s="1">
        <v>45919</v>
      </c>
      <c r="B538" s="2">
        <f t="shared" si="26"/>
        <v>9</v>
      </c>
      <c r="C538" s="2">
        <f t="shared" si="27"/>
        <v>19</v>
      </c>
      <c r="D538" s="2" t="str">
        <f t="shared" si="28"/>
        <v>金</v>
      </c>
      <c r="E538" t="str">
        <f>IFERROR(VLOOKUP(A538,'HOL（2027年まで）'!$A:$C,3,0),"")</f>
        <v/>
      </c>
      <c r="F538"/>
      <c r="G538"/>
    </row>
    <row r="539" spans="1:7" x14ac:dyDescent="0.4">
      <c r="A539" s="1">
        <v>45920</v>
      </c>
      <c r="B539" s="2">
        <f t="shared" si="26"/>
        <v>9</v>
      </c>
      <c r="C539" s="2">
        <f t="shared" si="27"/>
        <v>20</v>
      </c>
      <c r="D539" s="2" t="str">
        <f t="shared" si="28"/>
        <v>土</v>
      </c>
      <c r="E539" t="str">
        <f>IFERROR(VLOOKUP(A539,'HOL（2027年まで）'!$A:$C,3,0),"")</f>
        <v/>
      </c>
      <c r="F539"/>
      <c r="G539"/>
    </row>
    <row r="540" spans="1:7" x14ac:dyDescent="0.4">
      <c r="A540" s="1">
        <v>45921</v>
      </c>
      <c r="B540" s="2">
        <f t="shared" si="26"/>
        <v>9</v>
      </c>
      <c r="C540" s="2">
        <f t="shared" si="27"/>
        <v>21</v>
      </c>
      <c r="D540" s="2" t="str">
        <f t="shared" si="28"/>
        <v>日</v>
      </c>
      <c r="E540" t="str">
        <f>IFERROR(VLOOKUP(A540,'HOL（2027年まで）'!$A:$C,3,0),"")</f>
        <v/>
      </c>
      <c r="F540"/>
      <c r="G540"/>
    </row>
    <row r="541" spans="1:7" x14ac:dyDescent="0.4">
      <c r="A541" s="1">
        <v>45922</v>
      </c>
      <c r="B541" s="2">
        <f t="shared" si="26"/>
        <v>9</v>
      </c>
      <c r="C541" s="2">
        <f t="shared" si="27"/>
        <v>22</v>
      </c>
      <c r="D541" s="2" t="str">
        <f t="shared" si="28"/>
        <v>月</v>
      </c>
      <c r="E541" t="str">
        <f>IFERROR(VLOOKUP(A541,'HOL（2027年まで）'!$A:$C,3,0),"")</f>
        <v/>
      </c>
      <c r="F541"/>
      <c r="G541"/>
    </row>
    <row r="542" spans="1:7" x14ac:dyDescent="0.4">
      <c r="A542" s="1">
        <v>45923</v>
      </c>
      <c r="B542" s="2">
        <f t="shared" si="26"/>
        <v>9</v>
      </c>
      <c r="C542" s="2">
        <f t="shared" si="27"/>
        <v>23</v>
      </c>
      <c r="D542" s="2" t="str">
        <f t="shared" si="28"/>
        <v>火</v>
      </c>
      <c r="E542" t="str">
        <f>IFERROR(VLOOKUP(A542,'HOL（2027年まで）'!$A:$C,3,0),"")</f>
        <v>秋分の日</v>
      </c>
      <c r="F542"/>
      <c r="G542"/>
    </row>
    <row r="543" spans="1:7" x14ac:dyDescent="0.4">
      <c r="A543" s="1">
        <v>45924</v>
      </c>
      <c r="B543" s="2">
        <f t="shared" si="26"/>
        <v>9</v>
      </c>
      <c r="C543" s="2">
        <f t="shared" si="27"/>
        <v>24</v>
      </c>
      <c r="D543" s="2" t="str">
        <f t="shared" si="28"/>
        <v>水</v>
      </c>
      <c r="E543" t="str">
        <f>IFERROR(VLOOKUP(A543,'HOL（2027年まで）'!$A:$C,3,0),"")</f>
        <v/>
      </c>
      <c r="F543"/>
      <c r="G543"/>
    </row>
    <row r="544" spans="1:7" x14ac:dyDescent="0.4">
      <c r="A544" s="1">
        <v>45925</v>
      </c>
      <c r="B544" s="2">
        <f t="shared" si="26"/>
        <v>9</v>
      </c>
      <c r="C544" s="2">
        <f t="shared" si="27"/>
        <v>25</v>
      </c>
      <c r="D544" s="2" t="str">
        <f t="shared" si="28"/>
        <v>木</v>
      </c>
      <c r="E544" t="str">
        <f>IFERROR(VLOOKUP(A544,'HOL（2027年まで）'!$A:$C,3,0),"")</f>
        <v/>
      </c>
      <c r="F544"/>
      <c r="G544"/>
    </row>
    <row r="545" spans="1:7" x14ac:dyDescent="0.4">
      <c r="A545" s="1">
        <v>45926</v>
      </c>
      <c r="B545" s="2">
        <f t="shared" si="26"/>
        <v>9</v>
      </c>
      <c r="C545" s="2">
        <f t="shared" si="27"/>
        <v>26</v>
      </c>
      <c r="D545" s="2" t="str">
        <f t="shared" si="28"/>
        <v>金</v>
      </c>
      <c r="E545" t="str">
        <f>IFERROR(VLOOKUP(A545,'HOL（2027年まで）'!$A:$C,3,0),"")</f>
        <v/>
      </c>
      <c r="F545"/>
      <c r="G545"/>
    </row>
    <row r="546" spans="1:7" x14ac:dyDescent="0.4">
      <c r="A546" s="1">
        <v>45927</v>
      </c>
      <c r="B546" s="2">
        <f t="shared" si="26"/>
        <v>9</v>
      </c>
      <c r="C546" s="2">
        <f t="shared" si="27"/>
        <v>27</v>
      </c>
      <c r="D546" s="2" t="str">
        <f t="shared" si="28"/>
        <v>土</v>
      </c>
      <c r="E546" t="str">
        <f>IFERROR(VLOOKUP(A546,'HOL（2027年まで）'!$A:$C,3,0),"")</f>
        <v/>
      </c>
      <c r="F546"/>
      <c r="G546"/>
    </row>
    <row r="547" spans="1:7" x14ac:dyDescent="0.4">
      <c r="A547" s="1">
        <v>45928</v>
      </c>
      <c r="B547" s="2">
        <f t="shared" si="26"/>
        <v>9</v>
      </c>
      <c r="C547" s="2">
        <f t="shared" si="27"/>
        <v>28</v>
      </c>
      <c r="D547" s="2" t="str">
        <f t="shared" si="28"/>
        <v>日</v>
      </c>
      <c r="E547" t="str">
        <f>IFERROR(VLOOKUP(A547,'HOL（2027年まで）'!$A:$C,3,0),"")</f>
        <v/>
      </c>
      <c r="F547"/>
      <c r="G547"/>
    </row>
    <row r="548" spans="1:7" x14ac:dyDescent="0.4">
      <c r="A548" s="1">
        <v>45929</v>
      </c>
      <c r="B548" s="2">
        <f t="shared" si="26"/>
        <v>9</v>
      </c>
      <c r="C548" s="2">
        <f t="shared" si="27"/>
        <v>29</v>
      </c>
      <c r="D548" s="2" t="str">
        <f t="shared" si="28"/>
        <v>月</v>
      </c>
      <c r="E548" t="str">
        <f>IFERROR(VLOOKUP(A548,'HOL（2027年まで）'!$A:$C,3,0),"")</f>
        <v/>
      </c>
      <c r="F548"/>
      <c r="G548"/>
    </row>
    <row r="549" spans="1:7" x14ac:dyDescent="0.4">
      <c r="A549" s="1">
        <v>45930</v>
      </c>
      <c r="B549" s="2">
        <f t="shared" si="26"/>
        <v>9</v>
      </c>
      <c r="C549" s="2">
        <f t="shared" si="27"/>
        <v>30</v>
      </c>
      <c r="D549" s="2" t="str">
        <f t="shared" si="28"/>
        <v>火</v>
      </c>
      <c r="E549" t="str">
        <f>IFERROR(VLOOKUP(A549,'HOL（2027年まで）'!$A:$C,3,0),"")</f>
        <v/>
      </c>
      <c r="F549"/>
      <c r="G549"/>
    </row>
    <row r="550" spans="1:7" x14ac:dyDescent="0.4">
      <c r="A550" s="1">
        <v>45931</v>
      </c>
      <c r="B550" s="2">
        <f t="shared" si="26"/>
        <v>10</v>
      </c>
      <c r="C550" s="2">
        <f t="shared" si="27"/>
        <v>1</v>
      </c>
      <c r="D550" s="2" t="str">
        <f t="shared" si="28"/>
        <v>水</v>
      </c>
      <c r="E550" t="str">
        <f>IFERROR(VLOOKUP(A550,'HOL（2027年まで）'!$A:$C,3,0),"")</f>
        <v/>
      </c>
      <c r="F550"/>
      <c r="G550"/>
    </row>
    <row r="551" spans="1:7" x14ac:dyDescent="0.4">
      <c r="A551" s="1">
        <v>45932</v>
      </c>
      <c r="B551" s="2">
        <f t="shared" si="26"/>
        <v>10</v>
      </c>
      <c r="C551" s="2">
        <f t="shared" si="27"/>
        <v>2</v>
      </c>
      <c r="D551" s="2" t="str">
        <f t="shared" si="28"/>
        <v>木</v>
      </c>
      <c r="E551" t="str">
        <f>IFERROR(VLOOKUP(A551,'HOL（2027年まで）'!$A:$C,3,0),"")</f>
        <v/>
      </c>
      <c r="F551"/>
      <c r="G551"/>
    </row>
    <row r="552" spans="1:7" x14ac:dyDescent="0.4">
      <c r="A552" s="1">
        <v>45933</v>
      </c>
      <c r="B552" s="2">
        <f t="shared" si="26"/>
        <v>10</v>
      </c>
      <c r="C552" s="2">
        <f t="shared" si="27"/>
        <v>3</v>
      </c>
      <c r="D552" s="2" t="str">
        <f t="shared" si="28"/>
        <v>金</v>
      </c>
      <c r="E552" t="str">
        <f>IFERROR(VLOOKUP(A552,'HOL（2027年まで）'!$A:$C,3,0),"")</f>
        <v/>
      </c>
      <c r="F552"/>
      <c r="G552"/>
    </row>
    <row r="553" spans="1:7" x14ac:dyDescent="0.4">
      <c r="A553" s="1">
        <v>45934</v>
      </c>
      <c r="B553" s="2">
        <f t="shared" si="26"/>
        <v>10</v>
      </c>
      <c r="C553" s="2">
        <f t="shared" si="27"/>
        <v>4</v>
      </c>
      <c r="D553" s="2" t="str">
        <f t="shared" si="28"/>
        <v>土</v>
      </c>
      <c r="E553" t="str">
        <f>IFERROR(VLOOKUP(A553,'HOL（2027年まで）'!$A:$C,3,0),"")</f>
        <v/>
      </c>
      <c r="F553"/>
      <c r="G553"/>
    </row>
    <row r="554" spans="1:7" x14ac:dyDescent="0.4">
      <c r="A554" s="1">
        <v>45935</v>
      </c>
      <c r="B554" s="2">
        <f t="shared" si="26"/>
        <v>10</v>
      </c>
      <c r="C554" s="2">
        <f t="shared" si="27"/>
        <v>5</v>
      </c>
      <c r="D554" s="2" t="str">
        <f t="shared" si="28"/>
        <v>日</v>
      </c>
      <c r="E554" t="str">
        <f>IFERROR(VLOOKUP(A554,'HOL（2027年まで）'!$A:$C,3,0),"")</f>
        <v/>
      </c>
      <c r="F554"/>
      <c r="G554"/>
    </row>
    <row r="555" spans="1:7" x14ac:dyDescent="0.4">
      <c r="A555" s="1">
        <v>45936</v>
      </c>
      <c r="B555" s="2">
        <f t="shared" si="26"/>
        <v>10</v>
      </c>
      <c r="C555" s="2">
        <f t="shared" si="27"/>
        <v>6</v>
      </c>
      <c r="D555" s="2" t="str">
        <f t="shared" si="28"/>
        <v>月</v>
      </c>
      <c r="E555" t="str">
        <f>IFERROR(VLOOKUP(A555,'HOL（2027年まで）'!$A:$C,3,0),"")</f>
        <v/>
      </c>
      <c r="F555"/>
      <c r="G555"/>
    </row>
    <row r="556" spans="1:7" x14ac:dyDescent="0.4">
      <c r="A556" s="1">
        <v>45937</v>
      </c>
      <c r="B556" s="2">
        <f t="shared" si="26"/>
        <v>10</v>
      </c>
      <c r="C556" s="2">
        <f t="shared" si="27"/>
        <v>7</v>
      </c>
      <c r="D556" s="2" t="str">
        <f t="shared" si="28"/>
        <v>火</v>
      </c>
      <c r="E556" t="str">
        <f>IFERROR(VLOOKUP(A556,'HOL（2027年まで）'!$A:$C,3,0),"")</f>
        <v/>
      </c>
      <c r="F556"/>
      <c r="G556"/>
    </row>
    <row r="557" spans="1:7" x14ac:dyDescent="0.4">
      <c r="A557" s="1">
        <v>45938</v>
      </c>
      <c r="B557" s="2">
        <f t="shared" si="26"/>
        <v>10</v>
      </c>
      <c r="C557" s="2">
        <f t="shared" si="27"/>
        <v>8</v>
      </c>
      <c r="D557" s="2" t="str">
        <f t="shared" si="28"/>
        <v>水</v>
      </c>
      <c r="E557" t="str">
        <f>IFERROR(VLOOKUP(A557,'HOL（2027年まで）'!$A:$C,3,0),"")</f>
        <v/>
      </c>
      <c r="F557"/>
      <c r="G557"/>
    </row>
    <row r="558" spans="1:7" x14ac:dyDescent="0.4">
      <c r="A558" s="1">
        <v>45939</v>
      </c>
      <c r="B558" s="2">
        <f t="shared" si="26"/>
        <v>10</v>
      </c>
      <c r="C558" s="2">
        <f t="shared" si="27"/>
        <v>9</v>
      </c>
      <c r="D558" s="2" t="str">
        <f t="shared" si="28"/>
        <v>木</v>
      </c>
      <c r="E558" t="str">
        <f>IFERROR(VLOOKUP(A558,'HOL（2027年まで）'!$A:$C,3,0),"")</f>
        <v/>
      </c>
      <c r="F558"/>
      <c r="G558"/>
    </row>
    <row r="559" spans="1:7" x14ac:dyDescent="0.4">
      <c r="A559" s="1">
        <v>45940</v>
      </c>
      <c r="B559" s="2">
        <f t="shared" si="26"/>
        <v>10</v>
      </c>
      <c r="C559" s="2">
        <f t="shared" si="27"/>
        <v>10</v>
      </c>
      <c r="D559" s="2" t="str">
        <f t="shared" si="28"/>
        <v>金</v>
      </c>
      <c r="E559" t="str">
        <f>IFERROR(VLOOKUP(A559,'HOL（2027年まで）'!$A:$C,3,0),"")</f>
        <v/>
      </c>
      <c r="F559"/>
      <c r="G559"/>
    </row>
    <row r="560" spans="1:7" x14ac:dyDescent="0.4">
      <c r="A560" s="1">
        <v>45941</v>
      </c>
      <c r="B560" s="2">
        <f t="shared" si="26"/>
        <v>10</v>
      </c>
      <c r="C560" s="2">
        <f t="shared" si="27"/>
        <v>11</v>
      </c>
      <c r="D560" s="2" t="str">
        <f t="shared" si="28"/>
        <v>土</v>
      </c>
      <c r="E560" t="str">
        <f>IFERROR(VLOOKUP(A560,'HOL（2027年まで）'!$A:$C,3,0),"")</f>
        <v/>
      </c>
      <c r="F560"/>
      <c r="G560"/>
    </row>
    <row r="561" spans="1:7" x14ac:dyDescent="0.4">
      <c r="A561" s="1">
        <v>45942</v>
      </c>
      <c r="B561" s="2">
        <f t="shared" si="26"/>
        <v>10</v>
      </c>
      <c r="C561" s="2">
        <f t="shared" si="27"/>
        <v>12</v>
      </c>
      <c r="D561" s="2" t="str">
        <f t="shared" si="28"/>
        <v>日</v>
      </c>
      <c r="E561" t="str">
        <f>IFERROR(VLOOKUP(A561,'HOL（2027年まで）'!$A:$C,3,0),"")</f>
        <v/>
      </c>
      <c r="F561"/>
      <c r="G561"/>
    </row>
    <row r="562" spans="1:7" x14ac:dyDescent="0.4">
      <c r="A562" s="1">
        <v>45943</v>
      </c>
      <c r="B562" s="2">
        <f t="shared" si="26"/>
        <v>10</v>
      </c>
      <c r="C562" s="2">
        <f t="shared" si="27"/>
        <v>13</v>
      </c>
      <c r="D562" s="2" t="str">
        <f t="shared" si="28"/>
        <v>月</v>
      </c>
      <c r="E562" t="str">
        <f>IFERROR(VLOOKUP(A562,'HOL（2027年まで）'!$A:$C,3,0),"")</f>
        <v>スポーツの日</v>
      </c>
      <c r="F562"/>
      <c r="G562"/>
    </row>
    <row r="563" spans="1:7" x14ac:dyDescent="0.4">
      <c r="A563" s="1">
        <v>45944</v>
      </c>
      <c r="B563" s="2">
        <f t="shared" si="26"/>
        <v>10</v>
      </c>
      <c r="C563" s="2">
        <f t="shared" si="27"/>
        <v>14</v>
      </c>
      <c r="D563" s="2" t="str">
        <f t="shared" si="28"/>
        <v>火</v>
      </c>
      <c r="E563" t="str">
        <f>IFERROR(VLOOKUP(A563,'HOL（2027年まで）'!$A:$C,3,0),"")</f>
        <v/>
      </c>
      <c r="F563"/>
      <c r="G563"/>
    </row>
    <row r="564" spans="1:7" x14ac:dyDescent="0.4">
      <c r="A564" s="1">
        <v>45945</v>
      </c>
      <c r="B564" s="2">
        <f t="shared" si="26"/>
        <v>10</v>
      </c>
      <c r="C564" s="2">
        <f t="shared" si="27"/>
        <v>15</v>
      </c>
      <c r="D564" s="2" t="str">
        <f t="shared" si="28"/>
        <v>水</v>
      </c>
      <c r="E564" t="str">
        <f>IFERROR(VLOOKUP(A564,'HOL（2027年まで）'!$A:$C,3,0),"")</f>
        <v/>
      </c>
      <c r="F564"/>
      <c r="G564"/>
    </row>
    <row r="565" spans="1:7" x14ac:dyDescent="0.4">
      <c r="A565" s="1">
        <v>45946</v>
      </c>
      <c r="B565" s="2">
        <f t="shared" si="26"/>
        <v>10</v>
      </c>
      <c r="C565" s="2">
        <f t="shared" si="27"/>
        <v>16</v>
      </c>
      <c r="D565" s="2" t="str">
        <f t="shared" si="28"/>
        <v>木</v>
      </c>
      <c r="E565" t="str">
        <f>IFERROR(VLOOKUP(A565,'HOL（2027年まで）'!$A:$C,3,0),"")</f>
        <v/>
      </c>
      <c r="F565"/>
      <c r="G565"/>
    </row>
    <row r="566" spans="1:7" x14ac:dyDescent="0.4">
      <c r="A566" s="1">
        <v>45947</v>
      </c>
      <c r="B566" s="2">
        <f t="shared" si="26"/>
        <v>10</v>
      </c>
      <c r="C566" s="2">
        <f t="shared" si="27"/>
        <v>17</v>
      </c>
      <c r="D566" s="2" t="str">
        <f t="shared" si="28"/>
        <v>金</v>
      </c>
      <c r="E566" t="str">
        <f>IFERROR(VLOOKUP(A566,'HOL（2027年まで）'!$A:$C,3,0),"")</f>
        <v/>
      </c>
      <c r="F566"/>
      <c r="G566"/>
    </row>
    <row r="567" spans="1:7" x14ac:dyDescent="0.4">
      <c r="A567" s="1">
        <v>45948</v>
      </c>
      <c r="B567" s="2">
        <f t="shared" si="26"/>
        <v>10</v>
      </c>
      <c r="C567" s="2">
        <f t="shared" si="27"/>
        <v>18</v>
      </c>
      <c r="D567" s="2" t="str">
        <f t="shared" si="28"/>
        <v>土</v>
      </c>
      <c r="E567" t="str">
        <f>IFERROR(VLOOKUP(A567,'HOL（2027年まで）'!$A:$C,3,0),"")</f>
        <v/>
      </c>
      <c r="F567"/>
      <c r="G567"/>
    </row>
    <row r="568" spans="1:7" x14ac:dyDescent="0.4">
      <c r="A568" s="1">
        <v>45949</v>
      </c>
      <c r="B568" s="2">
        <f t="shared" si="26"/>
        <v>10</v>
      </c>
      <c r="C568" s="2">
        <f t="shared" si="27"/>
        <v>19</v>
      </c>
      <c r="D568" s="2" t="str">
        <f t="shared" si="28"/>
        <v>日</v>
      </c>
      <c r="E568" t="str">
        <f>IFERROR(VLOOKUP(A568,'HOL（2027年まで）'!$A:$C,3,0),"")</f>
        <v/>
      </c>
      <c r="F568"/>
      <c r="G568"/>
    </row>
    <row r="569" spans="1:7" x14ac:dyDescent="0.4">
      <c r="A569" s="1">
        <v>45950</v>
      </c>
      <c r="B569" s="2">
        <f t="shared" si="26"/>
        <v>10</v>
      </c>
      <c r="C569" s="2">
        <f t="shared" si="27"/>
        <v>20</v>
      </c>
      <c r="D569" s="2" t="str">
        <f t="shared" si="28"/>
        <v>月</v>
      </c>
      <c r="E569" t="str">
        <f>IFERROR(VLOOKUP(A569,'HOL（2027年まで）'!$A:$C,3,0),"")</f>
        <v/>
      </c>
      <c r="F569"/>
      <c r="G569"/>
    </row>
    <row r="570" spans="1:7" x14ac:dyDescent="0.4">
      <c r="A570" s="1">
        <v>45951</v>
      </c>
      <c r="B570" s="2">
        <f t="shared" si="26"/>
        <v>10</v>
      </c>
      <c r="C570" s="2">
        <f t="shared" si="27"/>
        <v>21</v>
      </c>
      <c r="D570" s="2" t="str">
        <f t="shared" si="28"/>
        <v>火</v>
      </c>
      <c r="E570" t="str">
        <f>IFERROR(VLOOKUP(A570,'HOL（2027年まで）'!$A:$C,3,0),"")</f>
        <v/>
      </c>
      <c r="F570"/>
      <c r="G570"/>
    </row>
    <row r="571" spans="1:7" x14ac:dyDescent="0.4">
      <c r="A571" s="1">
        <v>45952</v>
      </c>
      <c r="B571" s="2">
        <f t="shared" si="26"/>
        <v>10</v>
      </c>
      <c r="C571" s="2">
        <f t="shared" si="27"/>
        <v>22</v>
      </c>
      <c r="D571" s="2" t="str">
        <f t="shared" si="28"/>
        <v>水</v>
      </c>
      <c r="E571" t="str">
        <f>IFERROR(VLOOKUP(A571,'HOL（2027年まで）'!$A:$C,3,0),"")</f>
        <v/>
      </c>
      <c r="F571"/>
      <c r="G571"/>
    </row>
    <row r="572" spans="1:7" x14ac:dyDescent="0.4">
      <c r="A572" s="1">
        <v>45953</v>
      </c>
      <c r="B572" s="2">
        <f t="shared" si="26"/>
        <v>10</v>
      </c>
      <c r="C572" s="2">
        <f t="shared" si="27"/>
        <v>23</v>
      </c>
      <c r="D572" s="2" t="str">
        <f t="shared" si="28"/>
        <v>木</v>
      </c>
      <c r="E572" t="str">
        <f>IFERROR(VLOOKUP(A572,'HOL（2027年まで）'!$A:$C,3,0),"")</f>
        <v/>
      </c>
      <c r="F572"/>
      <c r="G572"/>
    </row>
    <row r="573" spans="1:7" x14ac:dyDescent="0.4">
      <c r="A573" s="1">
        <v>45954</v>
      </c>
      <c r="B573" s="2">
        <f t="shared" si="26"/>
        <v>10</v>
      </c>
      <c r="C573" s="2">
        <f t="shared" si="27"/>
        <v>24</v>
      </c>
      <c r="D573" s="2" t="str">
        <f t="shared" si="28"/>
        <v>金</v>
      </c>
      <c r="E573" t="str">
        <f>IFERROR(VLOOKUP(A573,'HOL（2027年まで）'!$A:$C,3,0),"")</f>
        <v/>
      </c>
      <c r="F573"/>
      <c r="G573"/>
    </row>
    <row r="574" spans="1:7" x14ac:dyDescent="0.4">
      <c r="A574" s="1">
        <v>45955</v>
      </c>
      <c r="B574" s="2">
        <f t="shared" si="26"/>
        <v>10</v>
      </c>
      <c r="C574" s="2">
        <f t="shared" si="27"/>
        <v>25</v>
      </c>
      <c r="D574" s="2" t="str">
        <f t="shared" si="28"/>
        <v>土</v>
      </c>
      <c r="E574" t="str">
        <f>IFERROR(VLOOKUP(A574,'HOL（2027年まで）'!$A:$C,3,0),"")</f>
        <v/>
      </c>
      <c r="F574"/>
      <c r="G574"/>
    </row>
    <row r="575" spans="1:7" x14ac:dyDescent="0.4">
      <c r="A575" s="1">
        <v>45956</v>
      </c>
      <c r="B575" s="2">
        <f t="shared" si="26"/>
        <v>10</v>
      </c>
      <c r="C575" s="2">
        <f t="shared" si="27"/>
        <v>26</v>
      </c>
      <c r="D575" s="2" t="str">
        <f t="shared" si="28"/>
        <v>日</v>
      </c>
      <c r="E575" t="str">
        <f>IFERROR(VLOOKUP(A575,'HOL（2027年まで）'!$A:$C,3,0),"")</f>
        <v/>
      </c>
      <c r="F575"/>
      <c r="G575"/>
    </row>
    <row r="576" spans="1:7" x14ac:dyDescent="0.4">
      <c r="A576" s="1">
        <v>45957</v>
      </c>
      <c r="B576" s="2">
        <f t="shared" si="26"/>
        <v>10</v>
      </c>
      <c r="C576" s="2">
        <f t="shared" si="27"/>
        <v>27</v>
      </c>
      <c r="D576" s="2" t="str">
        <f t="shared" si="28"/>
        <v>月</v>
      </c>
      <c r="E576" t="str">
        <f>IFERROR(VLOOKUP(A576,'HOL（2027年まで）'!$A:$C,3,0),"")</f>
        <v/>
      </c>
      <c r="F576"/>
      <c r="G576"/>
    </row>
    <row r="577" spans="1:7" x14ac:dyDescent="0.4">
      <c r="A577" s="1">
        <v>45958</v>
      </c>
      <c r="B577" s="2">
        <f t="shared" si="26"/>
        <v>10</v>
      </c>
      <c r="C577" s="2">
        <f t="shared" si="27"/>
        <v>28</v>
      </c>
      <c r="D577" s="2" t="str">
        <f t="shared" si="28"/>
        <v>火</v>
      </c>
      <c r="E577" t="str">
        <f>IFERROR(VLOOKUP(A577,'HOL（2027年まで）'!$A:$C,3,0),"")</f>
        <v/>
      </c>
      <c r="F577"/>
      <c r="G577"/>
    </row>
    <row r="578" spans="1:7" x14ac:dyDescent="0.4">
      <c r="A578" s="1">
        <v>45959</v>
      </c>
      <c r="B578" s="2">
        <f t="shared" si="26"/>
        <v>10</v>
      </c>
      <c r="C578" s="2">
        <f t="shared" si="27"/>
        <v>29</v>
      </c>
      <c r="D578" s="2" t="str">
        <f t="shared" si="28"/>
        <v>水</v>
      </c>
      <c r="E578" t="str">
        <f>IFERROR(VLOOKUP(A578,'HOL（2027年まで）'!$A:$C,3,0),"")</f>
        <v/>
      </c>
      <c r="F578"/>
      <c r="G578"/>
    </row>
    <row r="579" spans="1:7" x14ac:dyDescent="0.4">
      <c r="A579" s="1">
        <v>45960</v>
      </c>
      <c r="B579" s="2">
        <f t="shared" ref="B579:B642" si="29">MONTH(A579)</f>
        <v>10</v>
      </c>
      <c r="C579" s="2">
        <f t="shared" si="27"/>
        <v>30</v>
      </c>
      <c r="D579" s="2" t="str">
        <f t="shared" si="28"/>
        <v>木</v>
      </c>
      <c r="E579" t="str">
        <f>IFERROR(VLOOKUP(A579,'HOL（2027年まで）'!$A:$C,3,0),"")</f>
        <v/>
      </c>
      <c r="F579"/>
      <c r="G579"/>
    </row>
    <row r="580" spans="1:7" x14ac:dyDescent="0.4">
      <c r="A580" s="1">
        <v>45961</v>
      </c>
      <c r="B580" s="2">
        <f t="shared" si="29"/>
        <v>10</v>
      </c>
      <c r="C580" s="2">
        <f t="shared" si="27"/>
        <v>31</v>
      </c>
      <c r="D580" s="2" t="str">
        <f t="shared" si="28"/>
        <v>金</v>
      </c>
      <c r="E580" t="str">
        <f>IFERROR(VLOOKUP(A580,'HOL（2027年まで）'!$A:$C,3,0),"")</f>
        <v/>
      </c>
      <c r="F580"/>
      <c r="G580"/>
    </row>
    <row r="581" spans="1:7" x14ac:dyDescent="0.4">
      <c r="A581" s="1">
        <v>45962</v>
      </c>
      <c r="B581" s="2">
        <f t="shared" si="29"/>
        <v>11</v>
      </c>
      <c r="C581" s="2">
        <f t="shared" si="27"/>
        <v>1</v>
      </c>
      <c r="D581" s="2" t="str">
        <f t="shared" si="28"/>
        <v>土</v>
      </c>
      <c r="E581" t="str">
        <f>IFERROR(VLOOKUP(A581,'HOL（2027年まで）'!$A:$C,3,0),"")</f>
        <v/>
      </c>
      <c r="F581"/>
      <c r="G581"/>
    </row>
    <row r="582" spans="1:7" x14ac:dyDescent="0.4">
      <c r="A582" s="1">
        <v>45963</v>
      </c>
      <c r="B582" s="2">
        <f t="shared" si="29"/>
        <v>11</v>
      </c>
      <c r="C582" s="2">
        <f t="shared" ref="C582:C645" si="30">DAY(A582)</f>
        <v>2</v>
      </c>
      <c r="D582" s="2" t="str">
        <f t="shared" ref="D582:D645" si="31">TEXT(A582,"aaa")</f>
        <v>日</v>
      </c>
      <c r="E582" t="str">
        <f>IFERROR(VLOOKUP(A582,'HOL（2027年まで）'!$A:$C,3,0),"")</f>
        <v/>
      </c>
      <c r="F582"/>
      <c r="G582"/>
    </row>
    <row r="583" spans="1:7" x14ac:dyDescent="0.4">
      <c r="A583" s="1">
        <v>45964</v>
      </c>
      <c r="B583" s="2">
        <f t="shared" si="29"/>
        <v>11</v>
      </c>
      <c r="C583" s="2">
        <f t="shared" si="30"/>
        <v>3</v>
      </c>
      <c r="D583" s="2" t="str">
        <f t="shared" si="31"/>
        <v>月</v>
      </c>
      <c r="E583" t="str">
        <f>IFERROR(VLOOKUP(A583,'HOL（2027年まで）'!$A:$C,3,0),"")</f>
        <v>文化の日</v>
      </c>
      <c r="F583"/>
      <c r="G583"/>
    </row>
    <row r="584" spans="1:7" x14ac:dyDescent="0.4">
      <c r="A584" s="1">
        <v>45965</v>
      </c>
      <c r="B584" s="2">
        <f t="shared" si="29"/>
        <v>11</v>
      </c>
      <c r="C584" s="2">
        <f t="shared" si="30"/>
        <v>4</v>
      </c>
      <c r="D584" s="2" t="str">
        <f t="shared" si="31"/>
        <v>火</v>
      </c>
      <c r="E584" t="str">
        <f>IFERROR(VLOOKUP(A584,'HOL（2027年まで）'!$A:$C,3,0),"")</f>
        <v/>
      </c>
      <c r="F584"/>
      <c r="G584"/>
    </row>
    <row r="585" spans="1:7" x14ac:dyDescent="0.4">
      <c r="A585" s="1">
        <v>45966</v>
      </c>
      <c r="B585" s="2">
        <f t="shared" si="29"/>
        <v>11</v>
      </c>
      <c r="C585" s="2">
        <f t="shared" si="30"/>
        <v>5</v>
      </c>
      <c r="D585" s="2" t="str">
        <f t="shared" si="31"/>
        <v>水</v>
      </c>
      <c r="E585" t="str">
        <f>IFERROR(VLOOKUP(A585,'HOL（2027年まで）'!$A:$C,3,0),"")</f>
        <v/>
      </c>
      <c r="F585"/>
      <c r="G585"/>
    </row>
    <row r="586" spans="1:7" x14ac:dyDescent="0.4">
      <c r="A586" s="1">
        <v>45967</v>
      </c>
      <c r="B586" s="2">
        <f t="shared" si="29"/>
        <v>11</v>
      </c>
      <c r="C586" s="2">
        <f t="shared" si="30"/>
        <v>6</v>
      </c>
      <c r="D586" s="2" t="str">
        <f t="shared" si="31"/>
        <v>木</v>
      </c>
      <c r="E586" t="str">
        <f>IFERROR(VLOOKUP(A586,'HOL（2027年まで）'!$A:$C,3,0),"")</f>
        <v/>
      </c>
      <c r="F586"/>
      <c r="G586"/>
    </row>
    <row r="587" spans="1:7" x14ac:dyDescent="0.4">
      <c r="A587" s="1">
        <v>45968</v>
      </c>
      <c r="B587" s="2">
        <f t="shared" si="29"/>
        <v>11</v>
      </c>
      <c r="C587" s="2">
        <f t="shared" si="30"/>
        <v>7</v>
      </c>
      <c r="D587" s="2" t="str">
        <f t="shared" si="31"/>
        <v>金</v>
      </c>
      <c r="E587" t="str">
        <f>IFERROR(VLOOKUP(A587,'HOL（2027年まで）'!$A:$C,3,0),"")</f>
        <v/>
      </c>
      <c r="F587"/>
      <c r="G587"/>
    </row>
    <row r="588" spans="1:7" x14ac:dyDescent="0.4">
      <c r="A588" s="1">
        <v>45969</v>
      </c>
      <c r="B588" s="2">
        <f t="shared" si="29"/>
        <v>11</v>
      </c>
      <c r="C588" s="2">
        <f t="shared" si="30"/>
        <v>8</v>
      </c>
      <c r="D588" s="2" t="str">
        <f t="shared" si="31"/>
        <v>土</v>
      </c>
      <c r="E588" t="str">
        <f>IFERROR(VLOOKUP(A588,'HOL（2027年まで）'!$A:$C,3,0),"")</f>
        <v/>
      </c>
      <c r="F588"/>
      <c r="G588"/>
    </row>
    <row r="589" spans="1:7" x14ac:dyDescent="0.4">
      <c r="A589" s="1">
        <v>45970</v>
      </c>
      <c r="B589" s="2">
        <f t="shared" si="29"/>
        <v>11</v>
      </c>
      <c r="C589" s="2">
        <f t="shared" si="30"/>
        <v>9</v>
      </c>
      <c r="D589" s="2" t="str">
        <f t="shared" si="31"/>
        <v>日</v>
      </c>
      <c r="E589" t="str">
        <f>IFERROR(VLOOKUP(A589,'HOL（2027年まで）'!$A:$C,3,0),"")</f>
        <v/>
      </c>
      <c r="F589"/>
      <c r="G589"/>
    </row>
    <row r="590" spans="1:7" x14ac:dyDescent="0.4">
      <c r="A590" s="1">
        <v>45971</v>
      </c>
      <c r="B590" s="2">
        <f t="shared" si="29"/>
        <v>11</v>
      </c>
      <c r="C590" s="2">
        <f t="shared" si="30"/>
        <v>10</v>
      </c>
      <c r="D590" s="2" t="str">
        <f t="shared" si="31"/>
        <v>月</v>
      </c>
      <c r="E590" t="str">
        <f>IFERROR(VLOOKUP(A590,'HOL（2027年まで）'!$A:$C,3,0),"")</f>
        <v/>
      </c>
      <c r="F590"/>
      <c r="G590"/>
    </row>
    <row r="591" spans="1:7" x14ac:dyDescent="0.4">
      <c r="A591" s="1">
        <v>45972</v>
      </c>
      <c r="B591" s="2">
        <f t="shared" si="29"/>
        <v>11</v>
      </c>
      <c r="C591" s="2">
        <f t="shared" si="30"/>
        <v>11</v>
      </c>
      <c r="D591" s="2" t="str">
        <f t="shared" si="31"/>
        <v>火</v>
      </c>
      <c r="E591" t="str">
        <f>IFERROR(VLOOKUP(A591,'HOL（2027年まで）'!$A:$C,3,0),"")</f>
        <v/>
      </c>
      <c r="F591"/>
      <c r="G591"/>
    </row>
    <row r="592" spans="1:7" x14ac:dyDescent="0.4">
      <c r="A592" s="1">
        <v>45973</v>
      </c>
      <c r="B592" s="2">
        <f t="shared" si="29"/>
        <v>11</v>
      </c>
      <c r="C592" s="2">
        <f t="shared" si="30"/>
        <v>12</v>
      </c>
      <c r="D592" s="2" t="str">
        <f t="shared" si="31"/>
        <v>水</v>
      </c>
      <c r="E592" t="str">
        <f>IFERROR(VLOOKUP(A592,'HOL（2027年まで）'!$A:$C,3,0),"")</f>
        <v/>
      </c>
      <c r="F592"/>
      <c r="G592"/>
    </row>
    <row r="593" spans="1:7" x14ac:dyDescent="0.4">
      <c r="A593" s="1">
        <v>45974</v>
      </c>
      <c r="B593" s="2">
        <f t="shared" si="29"/>
        <v>11</v>
      </c>
      <c r="C593" s="2">
        <f t="shared" si="30"/>
        <v>13</v>
      </c>
      <c r="D593" s="2" t="str">
        <f t="shared" si="31"/>
        <v>木</v>
      </c>
      <c r="E593" t="str">
        <f>IFERROR(VLOOKUP(A593,'HOL（2027年まで）'!$A:$C,3,0),"")</f>
        <v/>
      </c>
      <c r="F593"/>
      <c r="G593"/>
    </row>
    <row r="594" spans="1:7" x14ac:dyDescent="0.4">
      <c r="A594" s="1">
        <v>45975</v>
      </c>
      <c r="B594" s="2">
        <f t="shared" si="29"/>
        <v>11</v>
      </c>
      <c r="C594" s="2">
        <f t="shared" si="30"/>
        <v>14</v>
      </c>
      <c r="D594" s="2" t="str">
        <f t="shared" si="31"/>
        <v>金</v>
      </c>
      <c r="E594" t="str">
        <f>IFERROR(VLOOKUP(A594,'HOL（2027年まで）'!$A:$C,3,0),"")</f>
        <v/>
      </c>
      <c r="F594"/>
      <c r="G594"/>
    </row>
    <row r="595" spans="1:7" x14ac:dyDescent="0.4">
      <c r="A595" s="1">
        <v>45976</v>
      </c>
      <c r="B595" s="2">
        <f t="shared" si="29"/>
        <v>11</v>
      </c>
      <c r="C595" s="2">
        <f t="shared" si="30"/>
        <v>15</v>
      </c>
      <c r="D595" s="2" t="str">
        <f t="shared" si="31"/>
        <v>土</v>
      </c>
      <c r="E595" t="str">
        <f>IFERROR(VLOOKUP(A595,'HOL（2027年まで）'!$A:$C,3,0),"")</f>
        <v/>
      </c>
      <c r="F595"/>
      <c r="G595"/>
    </row>
    <row r="596" spans="1:7" x14ac:dyDescent="0.4">
      <c r="A596" s="1">
        <v>45977</v>
      </c>
      <c r="B596" s="2">
        <f t="shared" si="29"/>
        <v>11</v>
      </c>
      <c r="C596" s="2">
        <f t="shared" si="30"/>
        <v>16</v>
      </c>
      <c r="D596" s="2" t="str">
        <f t="shared" si="31"/>
        <v>日</v>
      </c>
      <c r="E596" t="str">
        <f>IFERROR(VLOOKUP(A596,'HOL（2027年まで）'!$A:$C,3,0),"")</f>
        <v/>
      </c>
      <c r="F596"/>
      <c r="G596"/>
    </row>
    <row r="597" spans="1:7" x14ac:dyDescent="0.4">
      <c r="A597" s="1">
        <v>45978</v>
      </c>
      <c r="B597" s="2">
        <f t="shared" si="29"/>
        <v>11</v>
      </c>
      <c r="C597" s="2">
        <f t="shared" si="30"/>
        <v>17</v>
      </c>
      <c r="D597" s="2" t="str">
        <f t="shared" si="31"/>
        <v>月</v>
      </c>
      <c r="E597" t="str">
        <f>IFERROR(VLOOKUP(A597,'HOL（2027年まで）'!$A:$C,3,0),"")</f>
        <v/>
      </c>
      <c r="F597"/>
      <c r="G597"/>
    </row>
    <row r="598" spans="1:7" x14ac:dyDescent="0.4">
      <c r="A598" s="1">
        <v>45979</v>
      </c>
      <c r="B598" s="2">
        <f t="shared" si="29"/>
        <v>11</v>
      </c>
      <c r="C598" s="2">
        <f t="shared" si="30"/>
        <v>18</v>
      </c>
      <c r="D598" s="2" t="str">
        <f t="shared" si="31"/>
        <v>火</v>
      </c>
      <c r="E598" t="str">
        <f>IFERROR(VLOOKUP(A598,'HOL（2027年まで）'!$A:$C,3,0),"")</f>
        <v/>
      </c>
      <c r="F598"/>
      <c r="G598"/>
    </row>
    <row r="599" spans="1:7" x14ac:dyDescent="0.4">
      <c r="A599" s="1">
        <v>45980</v>
      </c>
      <c r="B599" s="2">
        <f t="shared" si="29"/>
        <v>11</v>
      </c>
      <c r="C599" s="2">
        <f t="shared" si="30"/>
        <v>19</v>
      </c>
      <c r="D599" s="2" t="str">
        <f t="shared" si="31"/>
        <v>水</v>
      </c>
      <c r="E599" t="str">
        <f>IFERROR(VLOOKUP(A599,'HOL（2027年まで）'!$A:$C,3,0),"")</f>
        <v/>
      </c>
      <c r="F599"/>
      <c r="G599"/>
    </row>
    <row r="600" spans="1:7" x14ac:dyDescent="0.4">
      <c r="A600" s="1">
        <v>45981</v>
      </c>
      <c r="B600" s="2">
        <f t="shared" si="29"/>
        <v>11</v>
      </c>
      <c r="C600" s="2">
        <f t="shared" si="30"/>
        <v>20</v>
      </c>
      <c r="D600" s="2" t="str">
        <f t="shared" si="31"/>
        <v>木</v>
      </c>
      <c r="E600" t="str">
        <f>IFERROR(VLOOKUP(A600,'HOL（2027年まで）'!$A:$C,3,0),"")</f>
        <v/>
      </c>
      <c r="F600"/>
      <c r="G600"/>
    </row>
    <row r="601" spans="1:7" x14ac:dyDescent="0.4">
      <c r="A601" s="1">
        <v>45982</v>
      </c>
      <c r="B601" s="2">
        <f t="shared" si="29"/>
        <v>11</v>
      </c>
      <c r="C601" s="2">
        <f t="shared" si="30"/>
        <v>21</v>
      </c>
      <c r="D601" s="2" t="str">
        <f t="shared" si="31"/>
        <v>金</v>
      </c>
      <c r="E601" t="str">
        <f>IFERROR(VLOOKUP(A601,'HOL（2027年まで）'!$A:$C,3,0),"")</f>
        <v/>
      </c>
      <c r="F601"/>
      <c r="G601"/>
    </row>
    <row r="602" spans="1:7" x14ac:dyDescent="0.4">
      <c r="A602" s="1">
        <v>45983</v>
      </c>
      <c r="B602" s="2">
        <f t="shared" si="29"/>
        <v>11</v>
      </c>
      <c r="C602" s="2">
        <f t="shared" si="30"/>
        <v>22</v>
      </c>
      <c r="D602" s="2" t="str">
        <f t="shared" si="31"/>
        <v>土</v>
      </c>
      <c r="E602" t="str">
        <f>IFERROR(VLOOKUP(A602,'HOL（2027年まで）'!$A:$C,3,0),"")</f>
        <v/>
      </c>
      <c r="F602"/>
      <c r="G602"/>
    </row>
    <row r="603" spans="1:7" x14ac:dyDescent="0.4">
      <c r="A603" s="1">
        <v>45984</v>
      </c>
      <c r="B603" s="2">
        <f t="shared" si="29"/>
        <v>11</v>
      </c>
      <c r="C603" s="2">
        <f t="shared" si="30"/>
        <v>23</v>
      </c>
      <c r="D603" s="2" t="str">
        <f t="shared" si="31"/>
        <v>日</v>
      </c>
      <c r="E603" t="str">
        <f>IFERROR(VLOOKUP(A603,'HOL（2027年まで）'!$A:$C,3,0),"")</f>
        <v>勤労感謝の日</v>
      </c>
      <c r="F603"/>
      <c r="G603"/>
    </row>
    <row r="604" spans="1:7" x14ac:dyDescent="0.4">
      <c r="A604" s="1">
        <v>45985</v>
      </c>
      <c r="B604" s="2">
        <f t="shared" si="29"/>
        <v>11</v>
      </c>
      <c r="C604" s="2">
        <f t="shared" si="30"/>
        <v>24</v>
      </c>
      <c r="D604" s="2" t="str">
        <f t="shared" si="31"/>
        <v>月</v>
      </c>
      <c r="E604" t="str">
        <f>IFERROR(VLOOKUP(A604,'HOL（2027年まで）'!$A:$C,3,0),"")</f>
        <v>振替休日</v>
      </c>
      <c r="F604"/>
      <c r="G604"/>
    </row>
    <row r="605" spans="1:7" x14ac:dyDescent="0.4">
      <c r="A605" s="1">
        <v>45986</v>
      </c>
      <c r="B605" s="2">
        <f t="shared" si="29"/>
        <v>11</v>
      </c>
      <c r="C605" s="2">
        <f t="shared" si="30"/>
        <v>25</v>
      </c>
      <c r="D605" s="2" t="str">
        <f t="shared" si="31"/>
        <v>火</v>
      </c>
      <c r="E605" t="str">
        <f>IFERROR(VLOOKUP(A605,'HOL（2027年まで）'!$A:$C,3,0),"")</f>
        <v/>
      </c>
      <c r="F605"/>
      <c r="G605"/>
    </row>
    <row r="606" spans="1:7" x14ac:dyDescent="0.4">
      <c r="A606" s="1">
        <v>45987</v>
      </c>
      <c r="B606" s="2">
        <f t="shared" si="29"/>
        <v>11</v>
      </c>
      <c r="C606" s="2">
        <f t="shared" si="30"/>
        <v>26</v>
      </c>
      <c r="D606" s="2" t="str">
        <f t="shared" si="31"/>
        <v>水</v>
      </c>
      <c r="E606" t="str">
        <f>IFERROR(VLOOKUP(A606,'HOL（2027年まで）'!$A:$C,3,0),"")</f>
        <v/>
      </c>
      <c r="F606"/>
      <c r="G606"/>
    </row>
    <row r="607" spans="1:7" x14ac:dyDescent="0.4">
      <c r="A607" s="1">
        <v>45988</v>
      </c>
      <c r="B607" s="2">
        <f t="shared" si="29"/>
        <v>11</v>
      </c>
      <c r="C607" s="2">
        <f t="shared" si="30"/>
        <v>27</v>
      </c>
      <c r="D607" s="2" t="str">
        <f t="shared" si="31"/>
        <v>木</v>
      </c>
      <c r="E607" t="str">
        <f>IFERROR(VLOOKUP(A607,'HOL（2027年まで）'!$A:$C,3,0),"")</f>
        <v/>
      </c>
      <c r="F607"/>
      <c r="G607"/>
    </row>
    <row r="608" spans="1:7" x14ac:dyDescent="0.4">
      <c r="A608" s="1">
        <v>45989</v>
      </c>
      <c r="B608" s="2">
        <f t="shared" si="29"/>
        <v>11</v>
      </c>
      <c r="C608" s="2">
        <f t="shared" si="30"/>
        <v>28</v>
      </c>
      <c r="D608" s="2" t="str">
        <f t="shared" si="31"/>
        <v>金</v>
      </c>
      <c r="E608" t="str">
        <f>IFERROR(VLOOKUP(A608,'HOL（2027年まで）'!$A:$C,3,0),"")</f>
        <v/>
      </c>
      <c r="F608"/>
      <c r="G608"/>
    </row>
    <row r="609" spans="1:7" x14ac:dyDescent="0.4">
      <c r="A609" s="1">
        <v>45990</v>
      </c>
      <c r="B609" s="2">
        <f t="shared" si="29"/>
        <v>11</v>
      </c>
      <c r="C609" s="2">
        <f t="shared" si="30"/>
        <v>29</v>
      </c>
      <c r="D609" s="2" t="str">
        <f t="shared" si="31"/>
        <v>土</v>
      </c>
      <c r="E609" t="str">
        <f>IFERROR(VLOOKUP(A609,'HOL（2027年まで）'!$A:$C,3,0),"")</f>
        <v/>
      </c>
      <c r="F609"/>
      <c r="G609"/>
    </row>
    <row r="610" spans="1:7" x14ac:dyDescent="0.4">
      <c r="A610" s="1">
        <v>45991</v>
      </c>
      <c r="B610" s="2">
        <f t="shared" si="29"/>
        <v>11</v>
      </c>
      <c r="C610" s="2">
        <f t="shared" si="30"/>
        <v>30</v>
      </c>
      <c r="D610" s="2" t="str">
        <f t="shared" si="31"/>
        <v>日</v>
      </c>
      <c r="E610" t="str">
        <f>IFERROR(VLOOKUP(A610,'HOL（2027年まで）'!$A:$C,3,0),"")</f>
        <v/>
      </c>
      <c r="F610"/>
      <c r="G610"/>
    </row>
    <row r="611" spans="1:7" x14ac:dyDescent="0.4">
      <c r="A611" s="1">
        <v>45992</v>
      </c>
      <c r="B611" s="2">
        <f t="shared" si="29"/>
        <v>12</v>
      </c>
      <c r="C611" s="2">
        <f t="shared" si="30"/>
        <v>1</v>
      </c>
      <c r="D611" s="2" t="str">
        <f t="shared" si="31"/>
        <v>月</v>
      </c>
      <c r="E611" t="str">
        <f>IFERROR(VLOOKUP(A611,'HOL（2027年まで）'!$A:$C,3,0),"")</f>
        <v/>
      </c>
      <c r="F611"/>
      <c r="G611"/>
    </row>
    <row r="612" spans="1:7" x14ac:dyDescent="0.4">
      <c r="A612" s="1">
        <v>45993</v>
      </c>
      <c r="B612" s="2">
        <f t="shared" si="29"/>
        <v>12</v>
      </c>
      <c r="C612" s="2">
        <f t="shared" si="30"/>
        <v>2</v>
      </c>
      <c r="D612" s="2" t="str">
        <f t="shared" si="31"/>
        <v>火</v>
      </c>
      <c r="E612" t="str">
        <f>IFERROR(VLOOKUP(A612,'HOL（2027年まで）'!$A:$C,3,0),"")</f>
        <v/>
      </c>
      <c r="F612"/>
      <c r="G612"/>
    </row>
    <row r="613" spans="1:7" x14ac:dyDescent="0.4">
      <c r="A613" s="1">
        <v>45994</v>
      </c>
      <c r="B613" s="2">
        <f t="shared" si="29"/>
        <v>12</v>
      </c>
      <c r="C613" s="2">
        <f t="shared" si="30"/>
        <v>3</v>
      </c>
      <c r="D613" s="2" t="str">
        <f t="shared" si="31"/>
        <v>水</v>
      </c>
      <c r="E613" t="str">
        <f>IFERROR(VLOOKUP(A613,'HOL（2027年まで）'!$A:$C,3,0),"")</f>
        <v/>
      </c>
      <c r="F613"/>
      <c r="G613"/>
    </row>
    <row r="614" spans="1:7" x14ac:dyDescent="0.4">
      <c r="A614" s="1">
        <v>45995</v>
      </c>
      <c r="B614" s="2">
        <f t="shared" si="29"/>
        <v>12</v>
      </c>
      <c r="C614" s="2">
        <f t="shared" si="30"/>
        <v>4</v>
      </c>
      <c r="D614" s="2" t="str">
        <f t="shared" si="31"/>
        <v>木</v>
      </c>
      <c r="E614" t="str">
        <f>IFERROR(VLOOKUP(A614,'HOL（2027年まで）'!$A:$C,3,0),"")</f>
        <v/>
      </c>
      <c r="F614"/>
      <c r="G614"/>
    </row>
    <row r="615" spans="1:7" x14ac:dyDescent="0.4">
      <c r="A615" s="1">
        <v>45996</v>
      </c>
      <c r="B615" s="2">
        <f t="shared" si="29"/>
        <v>12</v>
      </c>
      <c r="C615" s="2">
        <f t="shared" si="30"/>
        <v>5</v>
      </c>
      <c r="D615" s="2" t="str">
        <f t="shared" si="31"/>
        <v>金</v>
      </c>
      <c r="E615" t="str">
        <f>IFERROR(VLOOKUP(A615,'HOL（2027年まで）'!$A:$C,3,0),"")</f>
        <v/>
      </c>
      <c r="F615"/>
      <c r="G615"/>
    </row>
    <row r="616" spans="1:7" x14ac:dyDescent="0.4">
      <c r="A616" s="1">
        <v>45997</v>
      </c>
      <c r="B616" s="2">
        <f t="shared" si="29"/>
        <v>12</v>
      </c>
      <c r="C616" s="2">
        <f t="shared" si="30"/>
        <v>6</v>
      </c>
      <c r="D616" s="2" t="str">
        <f t="shared" si="31"/>
        <v>土</v>
      </c>
      <c r="E616" t="str">
        <f>IFERROR(VLOOKUP(A616,'HOL（2027年まで）'!$A:$C,3,0),"")</f>
        <v/>
      </c>
      <c r="F616"/>
      <c r="G616"/>
    </row>
    <row r="617" spans="1:7" x14ac:dyDescent="0.4">
      <c r="A617" s="1">
        <v>45998</v>
      </c>
      <c r="B617" s="2">
        <f t="shared" si="29"/>
        <v>12</v>
      </c>
      <c r="C617" s="2">
        <f t="shared" si="30"/>
        <v>7</v>
      </c>
      <c r="D617" s="2" t="str">
        <f t="shared" si="31"/>
        <v>日</v>
      </c>
      <c r="E617" t="str">
        <f>IFERROR(VLOOKUP(A617,'HOL（2027年まで）'!$A:$C,3,0),"")</f>
        <v/>
      </c>
      <c r="F617"/>
      <c r="G617"/>
    </row>
    <row r="618" spans="1:7" x14ac:dyDescent="0.4">
      <c r="A618" s="1">
        <v>45999</v>
      </c>
      <c r="B618" s="2">
        <f t="shared" si="29"/>
        <v>12</v>
      </c>
      <c r="C618" s="2">
        <f t="shared" si="30"/>
        <v>8</v>
      </c>
      <c r="D618" s="2" t="str">
        <f t="shared" si="31"/>
        <v>月</v>
      </c>
      <c r="E618" t="str">
        <f>IFERROR(VLOOKUP(A618,'HOL（2027年まで）'!$A:$C,3,0),"")</f>
        <v/>
      </c>
      <c r="F618"/>
      <c r="G618"/>
    </row>
    <row r="619" spans="1:7" x14ac:dyDescent="0.4">
      <c r="A619" s="1">
        <v>46000</v>
      </c>
      <c r="B619" s="2">
        <f t="shared" si="29"/>
        <v>12</v>
      </c>
      <c r="C619" s="2">
        <f t="shared" si="30"/>
        <v>9</v>
      </c>
      <c r="D619" s="2" t="str">
        <f t="shared" si="31"/>
        <v>火</v>
      </c>
      <c r="E619" t="str">
        <f>IFERROR(VLOOKUP(A619,'HOL（2027年まで）'!$A:$C,3,0),"")</f>
        <v/>
      </c>
      <c r="F619"/>
      <c r="G619"/>
    </row>
    <row r="620" spans="1:7" x14ac:dyDescent="0.4">
      <c r="A620" s="1">
        <v>46001</v>
      </c>
      <c r="B620" s="2">
        <f t="shared" si="29"/>
        <v>12</v>
      </c>
      <c r="C620" s="2">
        <f t="shared" si="30"/>
        <v>10</v>
      </c>
      <c r="D620" s="2" t="str">
        <f t="shared" si="31"/>
        <v>水</v>
      </c>
      <c r="E620" t="str">
        <f>IFERROR(VLOOKUP(A620,'HOL（2027年まで）'!$A:$C,3,0),"")</f>
        <v/>
      </c>
      <c r="F620"/>
      <c r="G620"/>
    </row>
    <row r="621" spans="1:7" x14ac:dyDescent="0.4">
      <c r="A621" s="1">
        <v>46002</v>
      </c>
      <c r="B621" s="2">
        <f t="shared" si="29"/>
        <v>12</v>
      </c>
      <c r="C621" s="2">
        <f t="shared" si="30"/>
        <v>11</v>
      </c>
      <c r="D621" s="2" t="str">
        <f t="shared" si="31"/>
        <v>木</v>
      </c>
      <c r="E621" t="str">
        <f>IFERROR(VLOOKUP(A621,'HOL（2027年まで）'!$A:$C,3,0),"")</f>
        <v/>
      </c>
      <c r="F621"/>
      <c r="G621"/>
    </row>
    <row r="622" spans="1:7" x14ac:dyDescent="0.4">
      <c r="A622" s="1">
        <v>46003</v>
      </c>
      <c r="B622" s="2">
        <f t="shared" si="29"/>
        <v>12</v>
      </c>
      <c r="C622" s="2">
        <f t="shared" si="30"/>
        <v>12</v>
      </c>
      <c r="D622" s="2" t="str">
        <f t="shared" si="31"/>
        <v>金</v>
      </c>
      <c r="E622" t="str">
        <f>IFERROR(VLOOKUP(A622,'HOL（2027年まで）'!$A:$C,3,0),"")</f>
        <v/>
      </c>
      <c r="F622"/>
      <c r="G622"/>
    </row>
    <row r="623" spans="1:7" x14ac:dyDescent="0.4">
      <c r="A623" s="1">
        <v>46004</v>
      </c>
      <c r="B623" s="2">
        <f t="shared" si="29"/>
        <v>12</v>
      </c>
      <c r="C623" s="2">
        <f t="shared" si="30"/>
        <v>13</v>
      </c>
      <c r="D623" s="2" t="str">
        <f t="shared" si="31"/>
        <v>土</v>
      </c>
      <c r="E623" t="str">
        <f>IFERROR(VLOOKUP(A623,'HOL（2027年まで）'!$A:$C,3,0),"")</f>
        <v/>
      </c>
      <c r="F623"/>
      <c r="G623"/>
    </row>
    <row r="624" spans="1:7" x14ac:dyDescent="0.4">
      <c r="A624" s="1">
        <v>46005</v>
      </c>
      <c r="B624" s="2">
        <f t="shared" si="29"/>
        <v>12</v>
      </c>
      <c r="C624" s="2">
        <f t="shared" si="30"/>
        <v>14</v>
      </c>
      <c r="D624" s="2" t="str">
        <f t="shared" si="31"/>
        <v>日</v>
      </c>
      <c r="E624" t="str">
        <f>IFERROR(VLOOKUP(A624,'HOL（2027年まで）'!$A:$C,3,0),"")</f>
        <v/>
      </c>
      <c r="F624"/>
      <c r="G624"/>
    </row>
    <row r="625" spans="1:7" x14ac:dyDescent="0.4">
      <c r="A625" s="1">
        <v>46006</v>
      </c>
      <c r="B625" s="2">
        <f t="shared" si="29"/>
        <v>12</v>
      </c>
      <c r="C625" s="2">
        <f t="shared" si="30"/>
        <v>15</v>
      </c>
      <c r="D625" s="2" t="str">
        <f t="shared" si="31"/>
        <v>月</v>
      </c>
      <c r="E625" t="str">
        <f>IFERROR(VLOOKUP(A625,'HOL（2027年まで）'!$A:$C,3,0),"")</f>
        <v/>
      </c>
      <c r="F625"/>
      <c r="G625"/>
    </row>
    <row r="626" spans="1:7" x14ac:dyDescent="0.4">
      <c r="A626" s="1">
        <v>46007</v>
      </c>
      <c r="B626" s="2">
        <f t="shared" si="29"/>
        <v>12</v>
      </c>
      <c r="C626" s="2">
        <f t="shared" si="30"/>
        <v>16</v>
      </c>
      <c r="D626" s="2" t="str">
        <f t="shared" si="31"/>
        <v>火</v>
      </c>
      <c r="E626" t="str">
        <f>IFERROR(VLOOKUP(A626,'HOL（2027年まで）'!$A:$C,3,0),"")</f>
        <v/>
      </c>
      <c r="F626"/>
      <c r="G626"/>
    </row>
    <row r="627" spans="1:7" x14ac:dyDescent="0.4">
      <c r="A627" s="1">
        <v>46008</v>
      </c>
      <c r="B627" s="2">
        <f t="shared" si="29"/>
        <v>12</v>
      </c>
      <c r="C627" s="2">
        <f t="shared" si="30"/>
        <v>17</v>
      </c>
      <c r="D627" s="2" t="str">
        <f t="shared" si="31"/>
        <v>水</v>
      </c>
      <c r="E627" t="str">
        <f>IFERROR(VLOOKUP(A627,'HOL（2027年まで）'!$A:$C,3,0),"")</f>
        <v/>
      </c>
      <c r="F627"/>
      <c r="G627"/>
    </row>
    <row r="628" spans="1:7" x14ac:dyDescent="0.4">
      <c r="A628" s="1">
        <v>46009</v>
      </c>
      <c r="B628" s="2">
        <f t="shared" si="29"/>
        <v>12</v>
      </c>
      <c r="C628" s="2">
        <f t="shared" si="30"/>
        <v>18</v>
      </c>
      <c r="D628" s="2" t="str">
        <f t="shared" si="31"/>
        <v>木</v>
      </c>
      <c r="E628" t="str">
        <f>IFERROR(VLOOKUP(A628,'HOL（2027年まで）'!$A:$C,3,0),"")</f>
        <v/>
      </c>
      <c r="F628"/>
      <c r="G628"/>
    </row>
    <row r="629" spans="1:7" x14ac:dyDescent="0.4">
      <c r="A629" s="1">
        <v>46010</v>
      </c>
      <c r="B629" s="2">
        <f t="shared" si="29"/>
        <v>12</v>
      </c>
      <c r="C629" s="2">
        <f t="shared" si="30"/>
        <v>19</v>
      </c>
      <c r="D629" s="2" t="str">
        <f t="shared" si="31"/>
        <v>金</v>
      </c>
      <c r="E629" t="str">
        <f>IFERROR(VLOOKUP(A629,'HOL（2027年まで）'!$A:$C,3,0),"")</f>
        <v/>
      </c>
      <c r="F629"/>
      <c r="G629"/>
    </row>
    <row r="630" spans="1:7" x14ac:dyDescent="0.4">
      <c r="A630" s="1">
        <v>46011</v>
      </c>
      <c r="B630" s="2">
        <f t="shared" si="29"/>
        <v>12</v>
      </c>
      <c r="C630" s="2">
        <f t="shared" si="30"/>
        <v>20</v>
      </c>
      <c r="D630" s="2" t="str">
        <f t="shared" si="31"/>
        <v>土</v>
      </c>
      <c r="E630" t="str">
        <f>IFERROR(VLOOKUP(A630,'HOL（2027年まで）'!$A:$C,3,0),"")</f>
        <v/>
      </c>
      <c r="F630"/>
      <c r="G630"/>
    </row>
    <row r="631" spans="1:7" x14ac:dyDescent="0.4">
      <c r="A631" s="1">
        <v>46012</v>
      </c>
      <c r="B631" s="2">
        <f t="shared" si="29"/>
        <v>12</v>
      </c>
      <c r="C631" s="2">
        <f t="shared" si="30"/>
        <v>21</v>
      </c>
      <c r="D631" s="2" t="str">
        <f t="shared" si="31"/>
        <v>日</v>
      </c>
      <c r="E631" t="str">
        <f>IFERROR(VLOOKUP(A631,'HOL（2027年まで）'!$A:$C,3,0),"")</f>
        <v/>
      </c>
      <c r="F631"/>
      <c r="G631"/>
    </row>
    <row r="632" spans="1:7" x14ac:dyDescent="0.4">
      <c r="A632" s="1">
        <v>46013</v>
      </c>
      <c r="B632" s="2">
        <f t="shared" si="29"/>
        <v>12</v>
      </c>
      <c r="C632" s="2">
        <f t="shared" si="30"/>
        <v>22</v>
      </c>
      <c r="D632" s="2" t="str">
        <f t="shared" si="31"/>
        <v>月</v>
      </c>
      <c r="E632" t="str">
        <f>IFERROR(VLOOKUP(A632,'HOL（2027年まで）'!$A:$C,3,0),"")</f>
        <v/>
      </c>
      <c r="F632"/>
      <c r="G632"/>
    </row>
    <row r="633" spans="1:7" x14ac:dyDescent="0.4">
      <c r="A633" s="1">
        <v>46014</v>
      </c>
      <c r="B633" s="2">
        <f t="shared" si="29"/>
        <v>12</v>
      </c>
      <c r="C633" s="2">
        <f t="shared" si="30"/>
        <v>23</v>
      </c>
      <c r="D633" s="2" t="str">
        <f t="shared" si="31"/>
        <v>火</v>
      </c>
      <c r="E633" t="str">
        <f>IFERROR(VLOOKUP(A633,'HOL（2027年まで）'!$A:$C,3,0),"")</f>
        <v/>
      </c>
      <c r="F633"/>
      <c r="G633"/>
    </row>
    <row r="634" spans="1:7" x14ac:dyDescent="0.4">
      <c r="A634" s="1">
        <v>46015</v>
      </c>
      <c r="B634" s="2">
        <f t="shared" si="29"/>
        <v>12</v>
      </c>
      <c r="C634" s="2">
        <f t="shared" si="30"/>
        <v>24</v>
      </c>
      <c r="D634" s="2" t="str">
        <f t="shared" si="31"/>
        <v>水</v>
      </c>
      <c r="E634" t="str">
        <f>IFERROR(VLOOKUP(A634,'HOL（2027年まで）'!$A:$C,3,0),"")</f>
        <v/>
      </c>
      <c r="F634"/>
      <c r="G634"/>
    </row>
    <row r="635" spans="1:7" x14ac:dyDescent="0.4">
      <c r="A635" s="1">
        <v>46016</v>
      </c>
      <c r="B635" s="2">
        <f t="shared" si="29"/>
        <v>12</v>
      </c>
      <c r="C635" s="2">
        <f t="shared" si="30"/>
        <v>25</v>
      </c>
      <c r="D635" s="2" t="str">
        <f t="shared" si="31"/>
        <v>木</v>
      </c>
      <c r="E635" t="str">
        <f>IFERROR(VLOOKUP(A635,'HOL（2027年まで）'!$A:$C,3,0),"")</f>
        <v/>
      </c>
      <c r="F635"/>
      <c r="G635"/>
    </row>
    <row r="636" spans="1:7" x14ac:dyDescent="0.4">
      <c r="A636" s="1">
        <v>46017</v>
      </c>
      <c r="B636" s="2">
        <f t="shared" si="29"/>
        <v>12</v>
      </c>
      <c r="C636" s="2">
        <f t="shared" si="30"/>
        <v>26</v>
      </c>
      <c r="D636" s="2" t="str">
        <f t="shared" si="31"/>
        <v>金</v>
      </c>
      <c r="E636" t="str">
        <f>IFERROR(VLOOKUP(A636,'HOL（2027年まで）'!$A:$C,3,0),"")</f>
        <v/>
      </c>
      <c r="F636"/>
      <c r="G636"/>
    </row>
    <row r="637" spans="1:7" x14ac:dyDescent="0.4">
      <c r="A637" s="1">
        <v>46018</v>
      </c>
      <c r="B637" s="2">
        <f t="shared" si="29"/>
        <v>12</v>
      </c>
      <c r="C637" s="2">
        <f t="shared" si="30"/>
        <v>27</v>
      </c>
      <c r="D637" s="2" t="str">
        <f t="shared" si="31"/>
        <v>土</v>
      </c>
      <c r="E637" t="str">
        <f>IFERROR(VLOOKUP(A637,'HOL（2027年まで）'!$A:$C,3,0),"")</f>
        <v/>
      </c>
      <c r="F637"/>
      <c r="G637"/>
    </row>
    <row r="638" spans="1:7" x14ac:dyDescent="0.4">
      <c r="A638" s="1">
        <v>46019</v>
      </c>
      <c r="B638" s="2">
        <f t="shared" si="29"/>
        <v>12</v>
      </c>
      <c r="C638" s="2">
        <f t="shared" si="30"/>
        <v>28</v>
      </c>
      <c r="D638" s="2" t="str">
        <f t="shared" si="31"/>
        <v>日</v>
      </c>
      <c r="E638" t="str">
        <f>IFERROR(VLOOKUP(A638,'HOL（2027年まで）'!$A:$C,3,0),"")</f>
        <v/>
      </c>
      <c r="F638"/>
      <c r="G638"/>
    </row>
    <row r="639" spans="1:7" x14ac:dyDescent="0.4">
      <c r="A639" s="1">
        <v>46020</v>
      </c>
      <c r="B639" s="2">
        <f t="shared" si="29"/>
        <v>12</v>
      </c>
      <c r="C639" s="2">
        <f t="shared" si="30"/>
        <v>29</v>
      </c>
      <c r="D639" s="2" t="str">
        <f t="shared" si="31"/>
        <v>月</v>
      </c>
      <c r="E639" t="str">
        <f>IFERROR(VLOOKUP(A639,'HOL（2027年まで）'!$A:$C,3,0),"")</f>
        <v/>
      </c>
      <c r="F639"/>
      <c r="G639"/>
    </row>
    <row r="640" spans="1:7" x14ac:dyDescent="0.4">
      <c r="A640" s="1">
        <v>46021</v>
      </c>
      <c r="B640" s="2">
        <f t="shared" si="29"/>
        <v>12</v>
      </c>
      <c r="C640" s="2">
        <f t="shared" si="30"/>
        <v>30</v>
      </c>
      <c r="D640" s="2" t="str">
        <f t="shared" si="31"/>
        <v>火</v>
      </c>
      <c r="E640" t="str">
        <f>IFERROR(VLOOKUP(A640,'HOL（2027年まで）'!$A:$C,3,0),"")</f>
        <v/>
      </c>
      <c r="F640"/>
      <c r="G640"/>
    </row>
    <row r="641" spans="1:7" x14ac:dyDescent="0.4">
      <c r="A641" s="1">
        <v>46022</v>
      </c>
      <c r="B641" s="2">
        <f t="shared" si="29"/>
        <v>12</v>
      </c>
      <c r="C641" s="2">
        <f t="shared" si="30"/>
        <v>31</v>
      </c>
      <c r="D641" s="2" t="str">
        <f t="shared" si="31"/>
        <v>水</v>
      </c>
      <c r="E641" t="str">
        <f>IFERROR(VLOOKUP(A641,'HOL（2027年まで）'!$A:$C,3,0),"")</f>
        <v/>
      </c>
      <c r="F641"/>
      <c r="G641"/>
    </row>
    <row r="642" spans="1:7" x14ac:dyDescent="0.4">
      <c r="A642" s="1">
        <v>46023</v>
      </c>
      <c r="B642" s="2">
        <f t="shared" si="29"/>
        <v>1</v>
      </c>
      <c r="C642" s="2">
        <f t="shared" si="30"/>
        <v>1</v>
      </c>
      <c r="D642" s="2" t="str">
        <f t="shared" si="31"/>
        <v>木</v>
      </c>
      <c r="E642" t="str">
        <f>IFERROR(VLOOKUP(A642,'HOL（2027年まで）'!$A:$C,3,0),"")</f>
        <v>元日</v>
      </c>
      <c r="F642"/>
      <c r="G642"/>
    </row>
    <row r="643" spans="1:7" x14ac:dyDescent="0.4">
      <c r="A643" s="1">
        <v>46024</v>
      </c>
      <c r="B643" s="2">
        <f t="shared" ref="B643:B706" si="32">MONTH(A643)</f>
        <v>1</v>
      </c>
      <c r="C643" s="2">
        <f t="shared" si="30"/>
        <v>2</v>
      </c>
      <c r="D643" s="2" t="str">
        <f t="shared" si="31"/>
        <v>金</v>
      </c>
      <c r="E643" t="str">
        <f>IFERROR(VLOOKUP(A643,'HOL（2027年まで）'!$A:$C,3,0),"")</f>
        <v/>
      </c>
      <c r="F643"/>
      <c r="G643"/>
    </row>
    <row r="644" spans="1:7" x14ac:dyDescent="0.4">
      <c r="A644" s="1">
        <v>46025</v>
      </c>
      <c r="B644" s="2">
        <f t="shared" si="32"/>
        <v>1</v>
      </c>
      <c r="C644" s="2">
        <f t="shared" si="30"/>
        <v>3</v>
      </c>
      <c r="D644" s="2" t="str">
        <f t="shared" si="31"/>
        <v>土</v>
      </c>
      <c r="E644" t="str">
        <f>IFERROR(VLOOKUP(A644,'HOL（2027年まで）'!$A:$C,3,0),"")</f>
        <v/>
      </c>
      <c r="F644"/>
      <c r="G644"/>
    </row>
    <row r="645" spans="1:7" x14ac:dyDescent="0.4">
      <c r="A645" s="1">
        <v>46026</v>
      </c>
      <c r="B645" s="2">
        <f t="shared" si="32"/>
        <v>1</v>
      </c>
      <c r="C645" s="2">
        <f t="shared" si="30"/>
        <v>4</v>
      </c>
      <c r="D645" s="2" t="str">
        <f t="shared" si="31"/>
        <v>日</v>
      </c>
      <c r="E645" t="str">
        <f>IFERROR(VLOOKUP(A645,'HOL（2027年まで）'!$A:$C,3,0),"")</f>
        <v/>
      </c>
      <c r="F645"/>
      <c r="G645"/>
    </row>
    <row r="646" spans="1:7" x14ac:dyDescent="0.4">
      <c r="A646" s="1">
        <v>46027</v>
      </c>
      <c r="B646" s="2">
        <f t="shared" si="32"/>
        <v>1</v>
      </c>
      <c r="C646" s="2">
        <f t="shared" ref="C646:C709" si="33">DAY(A646)</f>
        <v>5</v>
      </c>
      <c r="D646" s="2" t="str">
        <f t="shared" ref="D646:D709" si="34">TEXT(A646,"aaa")</f>
        <v>月</v>
      </c>
      <c r="E646" t="str">
        <f>IFERROR(VLOOKUP(A646,'HOL（2027年まで）'!$A:$C,3,0),"")</f>
        <v/>
      </c>
      <c r="F646"/>
      <c r="G646"/>
    </row>
    <row r="647" spans="1:7" x14ac:dyDescent="0.4">
      <c r="A647" s="1">
        <v>46028</v>
      </c>
      <c r="B647" s="2">
        <f t="shared" si="32"/>
        <v>1</v>
      </c>
      <c r="C647" s="2">
        <f t="shared" si="33"/>
        <v>6</v>
      </c>
      <c r="D647" s="2" t="str">
        <f t="shared" si="34"/>
        <v>火</v>
      </c>
      <c r="E647" t="str">
        <f>IFERROR(VLOOKUP(A647,'HOL（2027年まで）'!$A:$C,3,0),"")</f>
        <v/>
      </c>
      <c r="F647"/>
      <c r="G647"/>
    </row>
    <row r="648" spans="1:7" x14ac:dyDescent="0.4">
      <c r="A648" s="1">
        <v>46029</v>
      </c>
      <c r="B648" s="2">
        <f t="shared" si="32"/>
        <v>1</v>
      </c>
      <c r="C648" s="2">
        <f t="shared" si="33"/>
        <v>7</v>
      </c>
      <c r="D648" s="2" t="str">
        <f t="shared" si="34"/>
        <v>水</v>
      </c>
      <c r="E648" t="str">
        <f>IFERROR(VLOOKUP(A648,'HOL（2027年まで）'!$A:$C,3,0),"")</f>
        <v/>
      </c>
      <c r="F648"/>
      <c r="G648"/>
    </row>
    <row r="649" spans="1:7" x14ac:dyDescent="0.4">
      <c r="A649" s="1">
        <v>46030</v>
      </c>
      <c r="B649" s="2">
        <f t="shared" si="32"/>
        <v>1</v>
      </c>
      <c r="C649" s="2">
        <f t="shared" si="33"/>
        <v>8</v>
      </c>
      <c r="D649" s="2" t="str">
        <f t="shared" si="34"/>
        <v>木</v>
      </c>
      <c r="E649" t="str">
        <f>IFERROR(VLOOKUP(A649,'HOL（2027年まで）'!$A:$C,3,0),"")</f>
        <v/>
      </c>
      <c r="F649"/>
      <c r="G649"/>
    </row>
    <row r="650" spans="1:7" x14ac:dyDescent="0.4">
      <c r="A650" s="1">
        <v>46031</v>
      </c>
      <c r="B650" s="2">
        <f t="shared" si="32"/>
        <v>1</v>
      </c>
      <c r="C650" s="2">
        <f t="shared" si="33"/>
        <v>9</v>
      </c>
      <c r="D650" s="2" t="str">
        <f t="shared" si="34"/>
        <v>金</v>
      </c>
      <c r="E650" t="str">
        <f>IFERROR(VLOOKUP(A650,'HOL（2027年まで）'!$A:$C,3,0),"")</f>
        <v/>
      </c>
      <c r="F650"/>
      <c r="G650"/>
    </row>
    <row r="651" spans="1:7" x14ac:dyDescent="0.4">
      <c r="A651" s="1">
        <v>46032</v>
      </c>
      <c r="B651" s="2">
        <f t="shared" si="32"/>
        <v>1</v>
      </c>
      <c r="C651" s="2">
        <f t="shared" si="33"/>
        <v>10</v>
      </c>
      <c r="D651" s="2" t="str">
        <f t="shared" si="34"/>
        <v>土</v>
      </c>
      <c r="E651" t="str">
        <f>IFERROR(VLOOKUP(A651,'HOL（2027年まで）'!$A:$C,3,0),"")</f>
        <v/>
      </c>
      <c r="F651"/>
      <c r="G651"/>
    </row>
    <row r="652" spans="1:7" x14ac:dyDescent="0.4">
      <c r="A652" s="1">
        <v>46033</v>
      </c>
      <c r="B652" s="2">
        <f t="shared" si="32"/>
        <v>1</v>
      </c>
      <c r="C652" s="2">
        <f t="shared" si="33"/>
        <v>11</v>
      </c>
      <c r="D652" s="2" t="str">
        <f t="shared" si="34"/>
        <v>日</v>
      </c>
      <c r="E652" t="str">
        <f>IFERROR(VLOOKUP(A652,'HOL（2027年まで）'!$A:$C,3,0),"")</f>
        <v/>
      </c>
      <c r="F652"/>
      <c r="G652"/>
    </row>
    <row r="653" spans="1:7" x14ac:dyDescent="0.4">
      <c r="A653" s="1">
        <v>46034</v>
      </c>
      <c r="B653" s="2">
        <f t="shared" si="32"/>
        <v>1</v>
      </c>
      <c r="C653" s="2">
        <f t="shared" si="33"/>
        <v>12</v>
      </c>
      <c r="D653" s="2" t="str">
        <f t="shared" si="34"/>
        <v>月</v>
      </c>
      <c r="E653" t="str">
        <f>IFERROR(VLOOKUP(A653,'HOL（2027年まで）'!$A:$C,3,0),"")</f>
        <v>成人の日</v>
      </c>
      <c r="F653"/>
      <c r="G653"/>
    </row>
    <row r="654" spans="1:7" x14ac:dyDescent="0.4">
      <c r="A654" s="1">
        <v>46035</v>
      </c>
      <c r="B654" s="2">
        <f t="shared" si="32"/>
        <v>1</v>
      </c>
      <c r="C654" s="2">
        <f t="shared" si="33"/>
        <v>13</v>
      </c>
      <c r="D654" s="2" t="str">
        <f t="shared" si="34"/>
        <v>火</v>
      </c>
      <c r="E654" t="str">
        <f>IFERROR(VLOOKUP(A654,'HOL（2027年まで）'!$A:$C,3,0),"")</f>
        <v/>
      </c>
      <c r="F654"/>
      <c r="G654"/>
    </row>
    <row r="655" spans="1:7" x14ac:dyDescent="0.4">
      <c r="A655" s="1">
        <v>46036</v>
      </c>
      <c r="B655" s="2">
        <f t="shared" si="32"/>
        <v>1</v>
      </c>
      <c r="C655" s="2">
        <f t="shared" si="33"/>
        <v>14</v>
      </c>
      <c r="D655" s="2" t="str">
        <f t="shared" si="34"/>
        <v>水</v>
      </c>
      <c r="E655" t="str">
        <f>IFERROR(VLOOKUP(A655,'HOL（2027年まで）'!$A:$C,3,0),"")</f>
        <v/>
      </c>
      <c r="F655"/>
      <c r="G655"/>
    </row>
    <row r="656" spans="1:7" x14ac:dyDescent="0.4">
      <c r="A656" s="1">
        <v>46037</v>
      </c>
      <c r="B656" s="2">
        <f t="shared" si="32"/>
        <v>1</v>
      </c>
      <c r="C656" s="2">
        <f t="shared" si="33"/>
        <v>15</v>
      </c>
      <c r="D656" s="2" t="str">
        <f t="shared" si="34"/>
        <v>木</v>
      </c>
      <c r="E656" t="str">
        <f>IFERROR(VLOOKUP(A656,'HOL（2027年まで）'!$A:$C,3,0),"")</f>
        <v/>
      </c>
      <c r="F656"/>
      <c r="G656"/>
    </row>
    <row r="657" spans="1:7" x14ac:dyDescent="0.4">
      <c r="A657" s="1">
        <v>46038</v>
      </c>
      <c r="B657" s="2">
        <f t="shared" si="32"/>
        <v>1</v>
      </c>
      <c r="C657" s="2">
        <f t="shared" si="33"/>
        <v>16</v>
      </c>
      <c r="D657" s="2" t="str">
        <f t="shared" si="34"/>
        <v>金</v>
      </c>
      <c r="E657" t="str">
        <f>IFERROR(VLOOKUP(A657,'HOL（2027年まで）'!$A:$C,3,0),"")</f>
        <v/>
      </c>
      <c r="F657"/>
      <c r="G657"/>
    </row>
    <row r="658" spans="1:7" x14ac:dyDescent="0.4">
      <c r="A658" s="1">
        <v>46039</v>
      </c>
      <c r="B658" s="2">
        <f t="shared" si="32"/>
        <v>1</v>
      </c>
      <c r="C658" s="2">
        <f t="shared" si="33"/>
        <v>17</v>
      </c>
      <c r="D658" s="2" t="str">
        <f t="shared" si="34"/>
        <v>土</v>
      </c>
      <c r="E658" t="str">
        <f>IFERROR(VLOOKUP(A658,'HOL（2027年まで）'!$A:$C,3,0),"")</f>
        <v/>
      </c>
      <c r="F658"/>
      <c r="G658"/>
    </row>
    <row r="659" spans="1:7" x14ac:dyDescent="0.4">
      <c r="A659" s="1">
        <v>46040</v>
      </c>
      <c r="B659" s="2">
        <f t="shared" si="32"/>
        <v>1</v>
      </c>
      <c r="C659" s="2">
        <f t="shared" si="33"/>
        <v>18</v>
      </c>
      <c r="D659" s="2" t="str">
        <f t="shared" si="34"/>
        <v>日</v>
      </c>
      <c r="E659" t="str">
        <f>IFERROR(VLOOKUP(A659,'HOL（2027年まで）'!$A:$C,3,0),"")</f>
        <v/>
      </c>
      <c r="F659"/>
      <c r="G659"/>
    </row>
    <row r="660" spans="1:7" x14ac:dyDescent="0.4">
      <c r="A660" s="1">
        <v>46041</v>
      </c>
      <c r="B660" s="2">
        <f t="shared" si="32"/>
        <v>1</v>
      </c>
      <c r="C660" s="2">
        <f t="shared" si="33"/>
        <v>19</v>
      </c>
      <c r="D660" s="2" t="str">
        <f t="shared" si="34"/>
        <v>月</v>
      </c>
      <c r="E660" t="str">
        <f>IFERROR(VLOOKUP(A660,'HOL（2027年まで）'!$A:$C,3,0),"")</f>
        <v/>
      </c>
      <c r="F660"/>
      <c r="G660"/>
    </row>
    <row r="661" spans="1:7" x14ac:dyDescent="0.4">
      <c r="A661" s="1">
        <v>46042</v>
      </c>
      <c r="B661" s="2">
        <f t="shared" si="32"/>
        <v>1</v>
      </c>
      <c r="C661" s="2">
        <f t="shared" si="33"/>
        <v>20</v>
      </c>
      <c r="D661" s="2" t="str">
        <f t="shared" si="34"/>
        <v>火</v>
      </c>
      <c r="E661" t="str">
        <f>IFERROR(VLOOKUP(A661,'HOL（2027年まで）'!$A:$C,3,0),"")</f>
        <v/>
      </c>
      <c r="F661"/>
      <c r="G661"/>
    </row>
    <row r="662" spans="1:7" x14ac:dyDescent="0.4">
      <c r="A662" s="1">
        <v>46043</v>
      </c>
      <c r="B662" s="2">
        <f t="shared" si="32"/>
        <v>1</v>
      </c>
      <c r="C662" s="2">
        <f t="shared" si="33"/>
        <v>21</v>
      </c>
      <c r="D662" s="2" t="str">
        <f t="shared" si="34"/>
        <v>水</v>
      </c>
      <c r="E662" t="str">
        <f>IFERROR(VLOOKUP(A662,'HOL（2027年まで）'!$A:$C,3,0),"")</f>
        <v/>
      </c>
      <c r="F662"/>
      <c r="G662"/>
    </row>
    <row r="663" spans="1:7" x14ac:dyDescent="0.4">
      <c r="A663" s="1">
        <v>46044</v>
      </c>
      <c r="B663" s="2">
        <f t="shared" si="32"/>
        <v>1</v>
      </c>
      <c r="C663" s="2">
        <f t="shared" si="33"/>
        <v>22</v>
      </c>
      <c r="D663" s="2" t="str">
        <f t="shared" si="34"/>
        <v>木</v>
      </c>
      <c r="E663" t="str">
        <f>IFERROR(VLOOKUP(A663,'HOL（2027年まで）'!$A:$C,3,0),"")</f>
        <v/>
      </c>
      <c r="F663"/>
      <c r="G663"/>
    </row>
    <row r="664" spans="1:7" x14ac:dyDescent="0.4">
      <c r="A664" s="1">
        <v>46045</v>
      </c>
      <c r="B664" s="2">
        <f t="shared" si="32"/>
        <v>1</v>
      </c>
      <c r="C664" s="2">
        <f t="shared" si="33"/>
        <v>23</v>
      </c>
      <c r="D664" s="2" t="str">
        <f t="shared" si="34"/>
        <v>金</v>
      </c>
      <c r="E664" t="str">
        <f>IFERROR(VLOOKUP(A664,'HOL（2027年まで）'!$A:$C,3,0),"")</f>
        <v/>
      </c>
      <c r="F664"/>
      <c r="G664"/>
    </row>
    <row r="665" spans="1:7" x14ac:dyDescent="0.4">
      <c r="A665" s="1">
        <v>46046</v>
      </c>
      <c r="B665" s="2">
        <f t="shared" si="32"/>
        <v>1</v>
      </c>
      <c r="C665" s="2">
        <f t="shared" si="33"/>
        <v>24</v>
      </c>
      <c r="D665" s="2" t="str">
        <f t="shared" si="34"/>
        <v>土</v>
      </c>
      <c r="E665" t="str">
        <f>IFERROR(VLOOKUP(A665,'HOL（2027年まで）'!$A:$C,3,0),"")</f>
        <v/>
      </c>
      <c r="F665"/>
      <c r="G665"/>
    </row>
    <row r="666" spans="1:7" x14ac:dyDescent="0.4">
      <c r="A666" s="1">
        <v>46047</v>
      </c>
      <c r="B666" s="2">
        <f t="shared" si="32"/>
        <v>1</v>
      </c>
      <c r="C666" s="2">
        <f t="shared" si="33"/>
        <v>25</v>
      </c>
      <c r="D666" s="2" t="str">
        <f t="shared" si="34"/>
        <v>日</v>
      </c>
      <c r="E666" t="str">
        <f>IFERROR(VLOOKUP(A666,'HOL（2027年まで）'!$A:$C,3,0),"")</f>
        <v/>
      </c>
      <c r="F666"/>
      <c r="G666"/>
    </row>
    <row r="667" spans="1:7" x14ac:dyDescent="0.4">
      <c r="A667" s="1">
        <v>46048</v>
      </c>
      <c r="B667" s="2">
        <f t="shared" si="32"/>
        <v>1</v>
      </c>
      <c r="C667" s="2">
        <f t="shared" si="33"/>
        <v>26</v>
      </c>
      <c r="D667" s="2" t="str">
        <f t="shared" si="34"/>
        <v>月</v>
      </c>
      <c r="E667" t="str">
        <f>IFERROR(VLOOKUP(A667,'HOL（2027年まで）'!$A:$C,3,0),"")</f>
        <v/>
      </c>
      <c r="F667"/>
      <c r="G667"/>
    </row>
    <row r="668" spans="1:7" x14ac:dyDescent="0.4">
      <c r="A668" s="1">
        <v>46049</v>
      </c>
      <c r="B668" s="2">
        <f t="shared" si="32"/>
        <v>1</v>
      </c>
      <c r="C668" s="2">
        <f t="shared" si="33"/>
        <v>27</v>
      </c>
      <c r="D668" s="2" t="str">
        <f t="shared" si="34"/>
        <v>火</v>
      </c>
      <c r="E668" t="str">
        <f>IFERROR(VLOOKUP(A668,'HOL（2027年まで）'!$A:$C,3,0),"")</f>
        <v/>
      </c>
      <c r="F668"/>
      <c r="G668"/>
    </row>
    <row r="669" spans="1:7" x14ac:dyDescent="0.4">
      <c r="A669" s="1">
        <v>46050</v>
      </c>
      <c r="B669" s="2">
        <f t="shared" si="32"/>
        <v>1</v>
      </c>
      <c r="C669" s="2">
        <f t="shared" si="33"/>
        <v>28</v>
      </c>
      <c r="D669" s="2" t="str">
        <f t="shared" si="34"/>
        <v>水</v>
      </c>
      <c r="E669" t="str">
        <f>IFERROR(VLOOKUP(A669,'HOL（2027年まで）'!$A:$C,3,0),"")</f>
        <v/>
      </c>
      <c r="F669"/>
      <c r="G669"/>
    </row>
    <row r="670" spans="1:7" x14ac:dyDescent="0.4">
      <c r="A670" s="1">
        <v>46051</v>
      </c>
      <c r="B670" s="2">
        <f t="shared" si="32"/>
        <v>1</v>
      </c>
      <c r="C670" s="2">
        <f t="shared" si="33"/>
        <v>29</v>
      </c>
      <c r="D670" s="2" t="str">
        <f t="shared" si="34"/>
        <v>木</v>
      </c>
      <c r="E670" t="str">
        <f>IFERROR(VLOOKUP(A670,'HOL（2027年まで）'!$A:$C,3,0),"")</f>
        <v/>
      </c>
      <c r="F670"/>
      <c r="G670"/>
    </row>
    <row r="671" spans="1:7" x14ac:dyDescent="0.4">
      <c r="A671" s="1">
        <v>46052</v>
      </c>
      <c r="B671" s="2">
        <f t="shared" si="32"/>
        <v>1</v>
      </c>
      <c r="C671" s="2">
        <f t="shared" si="33"/>
        <v>30</v>
      </c>
      <c r="D671" s="2" t="str">
        <f t="shared" si="34"/>
        <v>金</v>
      </c>
      <c r="E671" t="str">
        <f>IFERROR(VLOOKUP(A671,'HOL（2027年まで）'!$A:$C,3,0),"")</f>
        <v/>
      </c>
      <c r="F671"/>
      <c r="G671"/>
    </row>
    <row r="672" spans="1:7" x14ac:dyDescent="0.4">
      <c r="A672" s="1">
        <v>46053</v>
      </c>
      <c r="B672" s="2">
        <f t="shared" si="32"/>
        <v>1</v>
      </c>
      <c r="C672" s="2">
        <f t="shared" si="33"/>
        <v>31</v>
      </c>
      <c r="D672" s="2" t="str">
        <f t="shared" si="34"/>
        <v>土</v>
      </c>
      <c r="E672" t="str">
        <f>IFERROR(VLOOKUP(A672,'HOL（2027年まで）'!$A:$C,3,0),"")</f>
        <v/>
      </c>
      <c r="F672"/>
      <c r="G672"/>
    </row>
    <row r="673" spans="1:7" x14ac:dyDescent="0.4">
      <c r="A673" s="1">
        <v>46054</v>
      </c>
      <c r="B673" s="2">
        <f t="shared" si="32"/>
        <v>2</v>
      </c>
      <c r="C673" s="2">
        <f t="shared" si="33"/>
        <v>1</v>
      </c>
      <c r="D673" s="2" t="str">
        <f t="shared" si="34"/>
        <v>日</v>
      </c>
      <c r="E673" t="str">
        <f>IFERROR(VLOOKUP(A673,'HOL（2027年まで）'!$A:$C,3,0),"")</f>
        <v/>
      </c>
      <c r="F673"/>
      <c r="G673"/>
    </row>
    <row r="674" spans="1:7" x14ac:dyDescent="0.4">
      <c r="A674" s="1">
        <v>46055</v>
      </c>
      <c r="B674" s="2">
        <f t="shared" si="32"/>
        <v>2</v>
      </c>
      <c r="C674" s="2">
        <f t="shared" si="33"/>
        <v>2</v>
      </c>
      <c r="D674" s="2" t="str">
        <f t="shared" si="34"/>
        <v>月</v>
      </c>
      <c r="E674" t="str">
        <f>IFERROR(VLOOKUP(A674,'HOL（2027年まで）'!$A:$C,3,0),"")</f>
        <v/>
      </c>
      <c r="F674"/>
      <c r="G674"/>
    </row>
    <row r="675" spans="1:7" x14ac:dyDescent="0.4">
      <c r="A675" s="1">
        <v>46056</v>
      </c>
      <c r="B675" s="2">
        <f t="shared" si="32"/>
        <v>2</v>
      </c>
      <c r="C675" s="2">
        <f t="shared" si="33"/>
        <v>3</v>
      </c>
      <c r="D675" s="2" t="str">
        <f t="shared" si="34"/>
        <v>火</v>
      </c>
      <c r="E675" t="str">
        <f>IFERROR(VLOOKUP(A675,'HOL（2027年まで）'!$A:$C,3,0),"")</f>
        <v/>
      </c>
      <c r="F675"/>
      <c r="G675"/>
    </row>
    <row r="676" spans="1:7" x14ac:dyDescent="0.4">
      <c r="A676" s="1">
        <v>46057</v>
      </c>
      <c r="B676" s="2">
        <f t="shared" si="32"/>
        <v>2</v>
      </c>
      <c r="C676" s="2">
        <f t="shared" si="33"/>
        <v>4</v>
      </c>
      <c r="D676" s="2" t="str">
        <f t="shared" si="34"/>
        <v>水</v>
      </c>
      <c r="E676" t="str">
        <f>IFERROR(VLOOKUP(A676,'HOL（2027年まで）'!$A:$C,3,0),"")</f>
        <v/>
      </c>
      <c r="F676"/>
      <c r="G676"/>
    </row>
    <row r="677" spans="1:7" x14ac:dyDescent="0.4">
      <c r="A677" s="1">
        <v>46058</v>
      </c>
      <c r="B677" s="2">
        <f t="shared" si="32"/>
        <v>2</v>
      </c>
      <c r="C677" s="2">
        <f t="shared" si="33"/>
        <v>5</v>
      </c>
      <c r="D677" s="2" t="str">
        <f t="shared" si="34"/>
        <v>木</v>
      </c>
      <c r="E677" t="str">
        <f>IFERROR(VLOOKUP(A677,'HOL（2027年まで）'!$A:$C,3,0),"")</f>
        <v/>
      </c>
      <c r="F677"/>
      <c r="G677"/>
    </row>
    <row r="678" spans="1:7" x14ac:dyDescent="0.4">
      <c r="A678" s="1">
        <v>46059</v>
      </c>
      <c r="B678" s="2">
        <f t="shared" si="32"/>
        <v>2</v>
      </c>
      <c r="C678" s="2">
        <f t="shared" si="33"/>
        <v>6</v>
      </c>
      <c r="D678" s="2" t="str">
        <f t="shared" si="34"/>
        <v>金</v>
      </c>
      <c r="E678" t="str">
        <f>IFERROR(VLOOKUP(A678,'HOL（2027年まで）'!$A:$C,3,0),"")</f>
        <v/>
      </c>
      <c r="F678"/>
      <c r="G678"/>
    </row>
    <row r="679" spans="1:7" x14ac:dyDescent="0.4">
      <c r="A679" s="1">
        <v>46060</v>
      </c>
      <c r="B679" s="2">
        <f t="shared" si="32"/>
        <v>2</v>
      </c>
      <c r="C679" s="2">
        <f t="shared" si="33"/>
        <v>7</v>
      </c>
      <c r="D679" s="2" t="str">
        <f t="shared" si="34"/>
        <v>土</v>
      </c>
      <c r="E679" t="str">
        <f>IFERROR(VLOOKUP(A679,'HOL（2027年まで）'!$A:$C,3,0),"")</f>
        <v/>
      </c>
      <c r="F679"/>
      <c r="G679"/>
    </row>
    <row r="680" spans="1:7" x14ac:dyDescent="0.4">
      <c r="A680" s="1">
        <v>46061</v>
      </c>
      <c r="B680" s="2">
        <f t="shared" si="32"/>
        <v>2</v>
      </c>
      <c r="C680" s="2">
        <f t="shared" si="33"/>
        <v>8</v>
      </c>
      <c r="D680" s="2" t="str">
        <f t="shared" si="34"/>
        <v>日</v>
      </c>
      <c r="E680" t="str">
        <f>IFERROR(VLOOKUP(A680,'HOL（2027年まで）'!$A:$C,3,0),"")</f>
        <v/>
      </c>
      <c r="F680"/>
      <c r="G680"/>
    </row>
    <row r="681" spans="1:7" x14ac:dyDescent="0.4">
      <c r="A681" s="1">
        <v>46062</v>
      </c>
      <c r="B681" s="2">
        <f t="shared" si="32"/>
        <v>2</v>
      </c>
      <c r="C681" s="2">
        <f t="shared" si="33"/>
        <v>9</v>
      </c>
      <c r="D681" s="2" t="str">
        <f t="shared" si="34"/>
        <v>月</v>
      </c>
      <c r="E681" t="str">
        <f>IFERROR(VLOOKUP(A681,'HOL（2027年まで）'!$A:$C,3,0),"")</f>
        <v/>
      </c>
      <c r="F681"/>
      <c r="G681"/>
    </row>
    <row r="682" spans="1:7" x14ac:dyDescent="0.4">
      <c r="A682" s="1">
        <v>46063</v>
      </c>
      <c r="B682" s="2">
        <f t="shared" si="32"/>
        <v>2</v>
      </c>
      <c r="C682" s="2">
        <f t="shared" si="33"/>
        <v>10</v>
      </c>
      <c r="D682" s="2" t="str">
        <f t="shared" si="34"/>
        <v>火</v>
      </c>
      <c r="E682" t="str">
        <f>IFERROR(VLOOKUP(A682,'HOL（2027年まで）'!$A:$C,3,0),"")</f>
        <v/>
      </c>
      <c r="F682"/>
      <c r="G682"/>
    </row>
    <row r="683" spans="1:7" x14ac:dyDescent="0.4">
      <c r="A683" s="1">
        <v>46064</v>
      </c>
      <c r="B683" s="2">
        <f t="shared" si="32"/>
        <v>2</v>
      </c>
      <c r="C683" s="2">
        <f t="shared" si="33"/>
        <v>11</v>
      </c>
      <c r="D683" s="2" t="str">
        <f t="shared" si="34"/>
        <v>水</v>
      </c>
      <c r="E683" t="str">
        <f>IFERROR(VLOOKUP(A683,'HOL（2027年まで）'!$A:$C,3,0),"")</f>
        <v>建国記念の日</v>
      </c>
      <c r="F683"/>
      <c r="G683"/>
    </row>
    <row r="684" spans="1:7" x14ac:dyDescent="0.4">
      <c r="A684" s="1">
        <v>46065</v>
      </c>
      <c r="B684" s="2">
        <f t="shared" si="32"/>
        <v>2</v>
      </c>
      <c r="C684" s="2">
        <f t="shared" si="33"/>
        <v>12</v>
      </c>
      <c r="D684" s="2" t="str">
        <f t="shared" si="34"/>
        <v>木</v>
      </c>
      <c r="E684" t="str">
        <f>IFERROR(VLOOKUP(A684,'HOL（2027年まで）'!$A:$C,3,0),"")</f>
        <v/>
      </c>
      <c r="F684"/>
      <c r="G684"/>
    </row>
    <row r="685" spans="1:7" x14ac:dyDescent="0.4">
      <c r="A685" s="1">
        <v>46066</v>
      </c>
      <c r="B685" s="2">
        <f t="shared" si="32"/>
        <v>2</v>
      </c>
      <c r="C685" s="2">
        <f t="shared" si="33"/>
        <v>13</v>
      </c>
      <c r="D685" s="2" t="str">
        <f t="shared" si="34"/>
        <v>金</v>
      </c>
      <c r="E685" t="str">
        <f>IFERROR(VLOOKUP(A685,'HOL（2027年まで）'!$A:$C,3,0),"")</f>
        <v/>
      </c>
      <c r="F685"/>
      <c r="G685"/>
    </row>
    <row r="686" spans="1:7" x14ac:dyDescent="0.4">
      <c r="A686" s="1">
        <v>46067</v>
      </c>
      <c r="B686" s="2">
        <f t="shared" si="32"/>
        <v>2</v>
      </c>
      <c r="C686" s="2">
        <f t="shared" si="33"/>
        <v>14</v>
      </c>
      <c r="D686" s="2" t="str">
        <f t="shared" si="34"/>
        <v>土</v>
      </c>
      <c r="E686" t="str">
        <f>IFERROR(VLOOKUP(A686,'HOL（2027年まで）'!$A:$C,3,0),"")</f>
        <v/>
      </c>
      <c r="F686"/>
      <c r="G686"/>
    </row>
    <row r="687" spans="1:7" x14ac:dyDescent="0.4">
      <c r="A687" s="1">
        <v>46068</v>
      </c>
      <c r="B687" s="2">
        <f t="shared" si="32"/>
        <v>2</v>
      </c>
      <c r="C687" s="2">
        <f t="shared" si="33"/>
        <v>15</v>
      </c>
      <c r="D687" s="2" t="str">
        <f t="shared" si="34"/>
        <v>日</v>
      </c>
      <c r="E687" t="str">
        <f>IFERROR(VLOOKUP(A687,'HOL（2027年まで）'!$A:$C,3,0),"")</f>
        <v/>
      </c>
      <c r="F687"/>
      <c r="G687"/>
    </row>
    <row r="688" spans="1:7" x14ac:dyDescent="0.4">
      <c r="A688" s="1">
        <v>46069</v>
      </c>
      <c r="B688" s="2">
        <f t="shared" si="32"/>
        <v>2</v>
      </c>
      <c r="C688" s="2">
        <f t="shared" si="33"/>
        <v>16</v>
      </c>
      <c r="D688" s="2" t="str">
        <f t="shared" si="34"/>
        <v>月</v>
      </c>
      <c r="E688" t="str">
        <f>IFERROR(VLOOKUP(A688,'HOL（2027年まで）'!$A:$C,3,0),"")</f>
        <v/>
      </c>
      <c r="F688"/>
      <c r="G688"/>
    </row>
    <row r="689" spans="1:7" x14ac:dyDescent="0.4">
      <c r="A689" s="1">
        <v>46070</v>
      </c>
      <c r="B689" s="2">
        <f t="shared" si="32"/>
        <v>2</v>
      </c>
      <c r="C689" s="2">
        <f t="shared" si="33"/>
        <v>17</v>
      </c>
      <c r="D689" s="2" t="str">
        <f t="shared" si="34"/>
        <v>火</v>
      </c>
      <c r="E689" t="str">
        <f>IFERROR(VLOOKUP(A689,'HOL（2027年まで）'!$A:$C,3,0),"")</f>
        <v/>
      </c>
      <c r="F689"/>
      <c r="G689"/>
    </row>
    <row r="690" spans="1:7" x14ac:dyDescent="0.4">
      <c r="A690" s="1">
        <v>46071</v>
      </c>
      <c r="B690" s="2">
        <f t="shared" si="32"/>
        <v>2</v>
      </c>
      <c r="C690" s="2">
        <f t="shared" si="33"/>
        <v>18</v>
      </c>
      <c r="D690" s="2" t="str">
        <f t="shared" si="34"/>
        <v>水</v>
      </c>
      <c r="E690" t="str">
        <f>IFERROR(VLOOKUP(A690,'HOL（2027年まで）'!$A:$C,3,0),"")</f>
        <v/>
      </c>
      <c r="F690"/>
      <c r="G690"/>
    </row>
    <row r="691" spans="1:7" x14ac:dyDescent="0.4">
      <c r="A691" s="1">
        <v>46072</v>
      </c>
      <c r="B691" s="2">
        <f t="shared" si="32"/>
        <v>2</v>
      </c>
      <c r="C691" s="2">
        <f t="shared" si="33"/>
        <v>19</v>
      </c>
      <c r="D691" s="2" t="str">
        <f t="shared" si="34"/>
        <v>木</v>
      </c>
      <c r="E691" t="str">
        <f>IFERROR(VLOOKUP(A691,'HOL（2027年まで）'!$A:$C,3,0),"")</f>
        <v/>
      </c>
      <c r="F691"/>
      <c r="G691"/>
    </row>
    <row r="692" spans="1:7" x14ac:dyDescent="0.4">
      <c r="A692" s="1">
        <v>46073</v>
      </c>
      <c r="B692" s="2">
        <f t="shared" si="32"/>
        <v>2</v>
      </c>
      <c r="C692" s="2">
        <f t="shared" si="33"/>
        <v>20</v>
      </c>
      <c r="D692" s="2" t="str">
        <f t="shared" si="34"/>
        <v>金</v>
      </c>
      <c r="E692" t="str">
        <f>IFERROR(VLOOKUP(A692,'HOL（2027年まで）'!$A:$C,3,0),"")</f>
        <v/>
      </c>
      <c r="F692"/>
      <c r="G692"/>
    </row>
    <row r="693" spans="1:7" x14ac:dyDescent="0.4">
      <c r="A693" s="1">
        <v>46074</v>
      </c>
      <c r="B693" s="2">
        <f t="shared" si="32"/>
        <v>2</v>
      </c>
      <c r="C693" s="2">
        <f t="shared" si="33"/>
        <v>21</v>
      </c>
      <c r="D693" s="2" t="str">
        <f t="shared" si="34"/>
        <v>土</v>
      </c>
      <c r="E693" t="str">
        <f>IFERROR(VLOOKUP(A693,'HOL（2027年まで）'!$A:$C,3,0),"")</f>
        <v/>
      </c>
      <c r="F693"/>
      <c r="G693"/>
    </row>
    <row r="694" spans="1:7" x14ac:dyDescent="0.4">
      <c r="A694" s="1">
        <v>46075</v>
      </c>
      <c r="B694" s="2">
        <f t="shared" si="32"/>
        <v>2</v>
      </c>
      <c r="C694" s="2">
        <f t="shared" si="33"/>
        <v>22</v>
      </c>
      <c r="D694" s="2" t="str">
        <f t="shared" si="34"/>
        <v>日</v>
      </c>
      <c r="E694" t="str">
        <f>IFERROR(VLOOKUP(A694,'HOL（2027年まで）'!$A:$C,3,0),"")</f>
        <v/>
      </c>
      <c r="F694"/>
      <c r="G694"/>
    </row>
    <row r="695" spans="1:7" x14ac:dyDescent="0.4">
      <c r="A695" s="1">
        <v>46076</v>
      </c>
      <c r="B695" s="2">
        <f t="shared" si="32"/>
        <v>2</v>
      </c>
      <c r="C695" s="2">
        <f t="shared" si="33"/>
        <v>23</v>
      </c>
      <c r="D695" s="2" t="str">
        <f t="shared" si="34"/>
        <v>月</v>
      </c>
      <c r="E695" t="str">
        <f>IFERROR(VLOOKUP(A695,'HOL（2027年まで）'!$A:$C,3,0),"")</f>
        <v>天皇誕生日</v>
      </c>
      <c r="F695"/>
      <c r="G695"/>
    </row>
    <row r="696" spans="1:7" x14ac:dyDescent="0.4">
      <c r="A696" s="1">
        <v>46077</v>
      </c>
      <c r="B696" s="2">
        <f t="shared" si="32"/>
        <v>2</v>
      </c>
      <c r="C696" s="2">
        <f t="shared" si="33"/>
        <v>24</v>
      </c>
      <c r="D696" s="2" t="str">
        <f t="shared" si="34"/>
        <v>火</v>
      </c>
      <c r="E696" t="str">
        <f>IFERROR(VLOOKUP(A696,'HOL（2027年まで）'!$A:$C,3,0),"")</f>
        <v/>
      </c>
      <c r="F696"/>
      <c r="G696"/>
    </row>
    <row r="697" spans="1:7" x14ac:dyDescent="0.4">
      <c r="A697" s="1">
        <v>46078</v>
      </c>
      <c r="B697" s="2">
        <f t="shared" si="32"/>
        <v>2</v>
      </c>
      <c r="C697" s="2">
        <f t="shared" si="33"/>
        <v>25</v>
      </c>
      <c r="D697" s="2" t="str">
        <f t="shared" si="34"/>
        <v>水</v>
      </c>
      <c r="E697" t="str">
        <f>IFERROR(VLOOKUP(A697,'HOL（2027年まで）'!$A:$C,3,0),"")</f>
        <v/>
      </c>
      <c r="F697"/>
      <c r="G697"/>
    </row>
    <row r="698" spans="1:7" x14ac:dyDescent="0.4">
      <c r="A698" s="1">
        <v>46079</v>
      </c>
      <c r="B698" s="2">
        <f t="shared" si="32"/>
        <v>2</v>
      </c>
      <c r="C698" s="2">
        <f t="shared" si="33"/>
        <v>26</v>
      </c>
      <c r="D698" s="2" t="str">
        <f t="shared" si="34"/>
        <v>木</v>
      </c>
      <c r="E698" t="str">
        <f>IFERROR(VLOOKUP(A698,'HOL（2027年まで）'!$A:$C,3,0),"")</f>
        <v/>
      </c>
      <c r="F698"/>
      <c r="G698"/>
    </row>
    <row r="699" spans="1:7" x14ac:dyDescent="0.4">
      <c r="A699" s="1">
        <v>46080</v>
      </c>
      <c r="B699" s="2">
        <f t="shared" si="32"/>
        <v>2</v>
      </c>
      <c r="C699" s="2">
        <f t="shared" si="33"/>
        <v>27</v>
      </c>
      <c r="D699" s="2" t="str">
        <f t="shared" si="34"/>
        <v>金</v>
      </c>
      <c r="E699" t="str">
        <f>IFERROR(VLOOKUP(A699,'HOL（2027年まで）'!$A:$C,3,0),"")</f>
        <v/>
      </c>
      <c r="F699"/>
      <c r="G699"/>
    </row>
    <row r="700" spans="1:7" x14ac:dyDescent="0.4">
      <c r="A700" s="1">
        <v>46081</v>
      </c>
      <c r="B700" s="2">
        <f t="shared" si="32"/>
        <v>2</v>
      </c>
      <c r="C700" s="2">
        <f t="shared" si="33"/>
        <v>28</v>
      </c>
      <c r="D700" s="2" t="str">
        <f t="shared" si="34"/>
        <v>土</v>
      </c>
      <c r="E700" t="str">
        <f>IFERROR(VLOOKUP(A700,'HOL（2027年まで）'!$A:$C,3,0),"")</f>
        <v/>
      </c>
      <c r="F700"/>
      <c r="G700"/>
    </row>
    <row r="701" spans="1:7" x14ac:dyDescent="0.4">
      <c r="A701" s="1">
        <v>46082</v>
      </c>
      <c r="B701" s="2">
        <f t="shared" si="32"/>
        <v>3</v>
      </c>
      <c r="C701" s="2">
        <f t="shared" si="33"/>
        <v>1</v>
      </c>
      <c r="D701" s="2" t="str">
        <f t="shared" si="34"/>
        <v>日</v>
      </c>
      <c r="E701" t="str">
        <f>IFERROR(VLOOKUP(A701,'HOL（2027年まで）'!$A:$C,3,0),"")</f>
        <v/>
      </c>
      <c r="F701"/>
      <c r="G701"/>
    </row>
    <row r="702" spans="1:7" x14ac:dyDescent="0.4">
      <c r="A702" s="1">
        <v>46083</v>
      </c>
      <c r="B702" s="2">
        <f t="shared" si="32"/>
        <v>3</v>
      </c>
      <c r="C702" s="2">
        <f t="shared" si="33"/>
        <v>2</v>
      </c>
      <c r="D702" s="2" t="str">
        <f t="shared" si="34"/>
        <v>月</v>
      </c>
      <c r="E702" t="str">
        <f>IFERROR(VLOOKUP(A702,'HOL（2027年まで）'!$A:$C,3,0),"")</f>
        <v/>
      </c>
      <c r="F702"/>
      <c r="G702"/>
    </row>
    <row r="703" spans="1:7" x14ac:dyDescent="0.4">
      <c r="A703" s="1">
        <v>46084</v>
      </c>
      <c r="B703" s="2">
        <f t="shared" si="32"/>
        <v>3</v>
      </c>
      <c r="C703" s="2">
        <f t="shared" si="33"/>
        <v>3</v>
      </c>
      <c r="D703" s="2" t="str">
        <f t="shared" si="34"/>
        <v>火</v>
      </c>
      <c r="E703" t="str">
        <f>IFERROR(VLOOKUP(A703,'HOL（2027年まで）'!$A:$C,3,0),"")</f>
        <v/>
      </c>
      <c r="F703"/>
      <c r="G703"/>
    </row>
    <row r="704" spans="1:7" x14ac:dyDescent="0.4">
      <c r="A704" s="1">
        <v>46085</v>
      </c>
      <c r="B704" s="2">
        <f t="shared" si="32"/>
        <v>3</v>
      </c>
      <c r="C704" s="2">
        <f t="shared" si="33"/>
        <v>4</v>
      </c>
      <c r="D704" s="2" t="str">
        <f t="shared" si="34"/>
        <v>水</v>
      </c>
      <c r="E704" t="str">
        <f>IFERROR(VLOOKUP(A704,'HOL（2027年まで）'!$A:$C,3,0),"")</f>
        <v/>
      </c>
      <c r="F704"/>
      <c r="G704"/>
    </row>
    <row r="705" spans="1:7" x14ac:dyDescent="0.4">
      <c r="A705" s="1">
        <v>46086</v>
      </c>
      <c r="B705" s="2">
        <f t="shared" si="32"/>
        <v>3</v>
      </c>
      <c r="C705" s="2">
        <f t="shared" si="33"/>
        <v>5</v>
      </c>
      <c r="D705" s="2" t="str">
        <f t="shared" si="34"/>
        <v>木</v>
      </c>
      <c r="E705" t="str">
        <f>IFERROR(VLOOKUP(A705,'HOL（2027年まで）'!$A:$C,3,0),"")</f>
        <v/>
      </c>
      <c r="F705"/>
      <c r="G705"/>
    </row>
    <row r="706" spans="1:7" x14ac:dyDescent="0.4">
      <c r="A706" s="1">
        <v>46087</v>
      </c>
      <c r="B706" s="2">
        <f t="shared" si="32"/>
        <v>3</v>
      </c>
      <c r="C706" s="2">
        <f t="shared" si="33"/>
        <v>6</v>
      </c>
      <c r="D706" s="2" t="str">
        <f t="shared" si="34"/>
        <v>金</v>
      </c>
      <c r="E706" t="str">
        <f>IFERROR(VLOOKUP(A706,'HOL（2027年まで）'!$A:$C,3,0),"")</f>
        <v/>
      </c>
      <c r="F706"/>
      <c r="G706"/>
    </row>
    <row r="707" spans="1:7" x14ac:dyDescent="0.4">
      <c r="A707" s="1">
        <v>46088</v>
      </c>
      <c r="B707" s="2">
        <f t="shared" ref="B707:B770" si="35">MONTH(A707)</f>
        <v>3</v>
      </c>
      <c r="C707" s="2">
        <f t="shared" si="33"/>
        <v>7</v>
      </c>
      <c r="D707" s="2" t="str">
        <f t="shared" si="34"/>
        <v>土</v>
      </c>
      <c r="E707" t="str">
        <f>IFERROR(VLOOKUP(A707,'HOL（2027年まで）'!$A:$C,3,0),"")</f>
        <v/>
      </c>
      <c r="F707"/>
      <c r="G707"/>
    </row>
    <row r="708" spans="1:7" x14ac:dyDescent="0.4">
      <c r="A708" s="1">
        <v>46089</v>
      </c>
      <c r="B708" s="2">
        <f t="shared" si="35"/>
        <v>3</v>
      </c>
      <c r="C708" s="2">
        <f t="shared" si="33"/>
        <v>8</v>
      </c>
      <c r="D708" s="2" t="str">
        <f t="shared" si="34"/>
        <v>日</v>
      </c>
      <c r="E708" t="str">
        <f>IFERROR(VLOOKUP(A708,'HOL（2027年まで）'!$A:$C,3,0),"")</f>
        <v/>
      </c>
      <c r="F708"/>
      <c r="G708"/>
    </row>
    <row r="709" spans="1:7" x14ac:dyDescent="0.4">
      <c r="A709" s="1">
        <v>46090</v>
      </c>
      <c r="B709" s="2">
        <f t="shared" si="35"/>
        <v>3</v>
      </c>
      <c r="C709" s="2">
        <f t="shared" si="33"/>
        <v>9</v>
      </c>
      <c r="D709" s="2" t="str">
        <f t="shared" si="34"/>
        <v>月</v>
      </c>
      <c r="E709" t="str">
        <f>IFERROR(VLOOKUP(A709,'HOL（2027年まで）'!$A:$C,3,0),"")</f>
        <v/>
      </c>
      <c r="F709"/>
      <c r="G709"/>
    </row>
    <row r="710" spans="1:7" x14ac:dyDescent="0.4">
      <c r="A710" s="1">
        <v>46091</v>
      </c>
      <c r="B710" s="2">
        <f t="shared" si="35"/>
        <v>3</v>
      </c>
      <c r="C710" s="2">
        <f t="shared" ref="C710:C773" si="36">DAY(A710)</f>
        <v>10</v>
      </c>
      <c r="D710" s="2" t="str">
        <f t="shared" ref="D710:D773" si="37">TEXT(A710,"aaa")</f>
        <v>火</v>
      </c>
      <c r="E710" t="str">
        <f>IFERROR(VLOOKUP(A710,'HOL（2027年まで）'!$A:$C,3,0),"")</f>
        <v/>
      </c>
      <c r="F710"/>
      <c r="G710"/>
    </row>
    <row r="711" spans="1:7" x14ac:dyDescent="0.4">
      <c r="A711" s="1">
        <v>46092</v>
      </c>
      <c r="B711" s="2">
        <f t="shared" si="35"/>
        <v>3</v>
      </c>
      <c r="C711" s="2">
        <f t="shared" si="36"/>
        <v>11</v>
      </c>
      <c r="D711" s="2" t="str">
        <f t="shared" si="37"/>
        <v>水</v>
      </c>
      <c r="E711" t="str">
        <f>IFERROR(VLOOKUP(A711,'HOL（2027年まで）'!$A:$C,3,0),"")</f>
        <v/>
      </c>
      <c r="F711"/>
      <c r="G711"/>
    </row>
    <row r="712" spans="1:7" x14ac:dyDescent="0.4">
      <c r="A712" s="1">
        <v>46093</v>
      </c>
      <c r="B712" s="2">
        <f t="shared" si="35"/>
        <v>3</v>
      </c>
      <c r="C712" s="2">
        <f t="shared" si="36"/>
        <v>12</v>
      </c>
      <c r="D712" s="2" t="str">
        <f t="shared" si="37"/>
        <v>木</v>
      </c>
      <c r="E712" t="str">
        <f>IFERROR(VLOOKUP(A712,'HOL（2027年まで）'!$A:$C,3,0),"")</f>
        <v/>
      </c>
      <c r="F712"/>
      <c r="G712"/>
    </row>
    <row r="713" spans="1:7" x14ac:dyDescent="0.4">
      <c r="A713" s="1">
        <v>46094</v>
      </c>
      <c r="B713" s="2">
        <f t="shared" si="35"/>
        <v>3</v>
      </c>
      <c r="C713" s="2">
        <f t="shared" si="36"/>
        <v>13</v>
      </c>
      <c r="D713" s="2" t="str">
        <f t="shared" si="37"/>
        <v>金</v>
      </c>
      <c r="E713" t="str">
        <f>IFERROR(VLOOKUP(A713,'HOL（2027年まで）'!$A:$C,3,0),"")</f>
        <v/>
      </c>
      <c r="F713"/>
      <c r="G713"/>
    </row>
    <row r="714" spans="1:7" x14ac:dyDescent="0.4">
      <c r="A714" s="1">
        <v>46095</v>
      </c>
      <c r="B714" s="2">
        <f t="shared" si="35"/>
        <v>3</v>
      </c>
      <c r="C714" s="2">
        <f t="shared" si="36"/>
        <v>14</v>
      </c>
      <c r="D714" s="2" t="str">
        <f t="shared" si="37"/>
        <v>土</v>
      </c>
      <c r="E714" t="str">
        <f>IFERROR(VLOOKUP(A714,'HOL（2027年まで）'!$A:$C,3,0),"")</f>
        <v/>
      </c>
      <c r="F714"/>
      <c r="G714"/>
    </row>
    <row r="715" spans="1:7" x14ac:dyDescent="0.4">
      <c r="A715" s="1">
        <v>46096</v>
      </c>
      <c r="B715" s="2">
        <f t="shared" si="35"/>
        <v>3</v>
      </c>
      <c r="C715" s="2">
        <f t="shared" si="36"/>
        <v>15</v>
      </c>
      <c r="D715" s="2" t="str">
        <f t="shared" si="37"/>
        <v>日</v>
      </c>
      <c r="E715" t="str">
        <f>IFERROR(VLOOKUP(A715,'HOL（2027年まで）'!$A:$C,3,0),"")</f>
        <v/>
      </c>
      <c r="F715"/>
      <c r="G715"/>
    </row>
    <row r="716" spans="1:7" x14ac:dyDescent="0.4">
      <c r="A716" s="1">
        <v>46097</v>
      </c>
      <c r="B716" s="2">
        <f t="shared" si="35"/>
        <v>3</v>
      </c>
      <c r="C716" s="2">
        <f t="shared" si="36"/>
        <v>16</v>
      </c>
      <c r="D716" s="2" t="str">
        <f t="shared" si="37"/>
        <v>月</v>
      </c>
      <c r="E716" t="str">
        <f>IFERROR(VLOOKUP(A716,'HOL（2027年まで）'!$A:$C,3,0),"")</f>
        <v/>
      </c>
      <c r="F716"/>
      <c r="G716"/>
    </row>
    <row r="717" spans="1:7" x14ac:dyDescent="0.4">
      <c r="A717" s="1">
        <v>46098</v>
      </c>
      <c r="B717" s="2">
        <f t="shared" si="35"/>
        <v>3</v>
      </c>
      <c r="C717" s="2">
        <f t="shared" si="36"/>
        <v>17</v>
      </c>
      <c r="D717" s="2" t="str">
        <f t="shared" si="37"/>
        <v>火</v>
      </c>
      <c r="E717" t="str">
        <f>IFERROR(VLOOKUP(A717,'HOL（2027年まで）'!$A:$C,3,0),"")</f>
        <v/>
      </c>
      <c r="F717"/>
      <c r="G717"/>
    </row>
    <row r="718" spans="1:7" x14ac:dyDescent="0.4">
      <c r="A718" s="1">
        <v>46099</v>
      </c>
      <c r="B718" s="2">
        <f t="shared" si="35"/>
        <v>3</v>
      </c>
      <c r="C718" s="2">
        <f t="shared" si="36"/>
        <v>18</v>
      </c>
      <c r="D718" s="2" t="str">
        <f t="shared" si="37"/>
        <v>水</v>
      </c>
      <c r="E718" t="str">
        <f>IFERROR(VLOOKUP(A718,'HOL（2027年まで）'!$A:$C,3,0),"")</f>
        <v/>
      </c>
      <c r="F718"/>
      <c r="G718"/>
    </row>
    <row r="719" spans="1:7" x14ac:dyDescent="0.4">
      <c r="A719" s="1">
        <v>46100</v>
      </c>
      <c r="B719" s="2">
        <f t="shared" si="35"/>
        <v>3</v>
      </c>
      <c r="C719" s="2">
        <f t="shared" si="36"/>
        <v>19</v>
      </c>
      <c r="D719" s="2" t="str">
        <f t="shared" si="37"/>
        <v>木</v>
      </c>
      <c r="E719" t="str">
        <f>IFERROR(VLOOKUP(A719,'HOL（2027年まで）'!$A:$C,3,0),"")</f>
        <v/>
      </c>
      <c r="F719"/>
      <c r="G719"/>
    </row>
    <row r="720" spans="1:7" x14ac:dyDescent="0.4">
      <c r="A720" s="1">
        <v>46101</v>
      </c>
      <c r="B720" s="2">
        <f t="shared" si="35"/>
        <v>3</v>
      </c>
      <c r="C720" s="2">
        <f t="shared" si="36"/>
        <v>20</v>
      </c>
      <c r="D720" s="2" t="str">
        <f t="shared" si="37"/>
        <v>金</v>
      </c>
      <c r="E720" t="str">
        <f>IFERROR(VLOOKUP(A720,'HOL（2027年まで）'!$A:$C,3,0),"")</f>
        <v>春分の日</v>
      </c>
      <c r="F720"/>
      <c r="G720"/>
    </row>
    <row r="721" spans="1:7" x14ac:dyDescent="0.4">
      <c r="A721" s="1">
        <v>46102</v>
      </c>
      <c r="B721" s="2">
        <f t="shared" si="35"/>
        <v>3</v>
      </c>
      <c r="C721" s="2">
        <f t="shared" si="36"/>
        <v>21</v>
      </c>
      <c r="D721" s="2" t="str">
        <f t="shared" si="37"/>
        <v>土</v>
      </c>
      <c r="E721" t="str">
        <f>IFERROR(VLOOKUP(A721,'HOL（2027年まで）'!$A:$C,3,0),"")</f>
        <v/>
      </c>
      <c r="F721"/>
      <c r="G721"/>
    </row>
    <row r="722" spans="1:7" x14ac:dyDescent="0.4">
      <c r="A722" s="1">
        <v>46103</v>
      </c>
      <c r="B722" s="2">
        <f t="shared" si="35"/>
        <v>3</v>
      </c>
      <c r="C722" s="2">
        <f t="shared" si="36"/>
        <v>22</v>
      </c>
      <c r="D722" s="2" t="str">
        <f t="shared" si="37"/>
        <v>日</v>
      </c>
      <c r="E722" t="str">
        <f>IFERROR(VLOOKUP(A722,'HOL（2027年まで）'!$A:$C,3,0),"")</f>
        <v/>
      </c>
      <c r="F722"/>
      <c r="G722"/>
    </row>
    <row r="723" spans="1:7" x14ac:dyDescent="0.4">
      <c r="A723" s="1">
        <v>46104</v>
      </c>
      <c r="B723" s="2">
        <f t="shared" si="35"/>
        <v>3</v>
      </c>
      <c r="C723" s="2">
        <f t="shared" si="36"/>
        <v>23</v>
      </c>
      <c r="D723" s="2" t="str">
        <f t="shared" si="37"/>
        <v>月</v>
      </c>
      <c r="E723" t="str">
        <f>IFERROR(VLOOKUP(A723,'HOL（2027年まで）'!$A:$C,3,0),"")</f>
        <v/>
      </c>
      <c r="F723"/>
      <c r="G723"/>
    </row>
    <row r="724" spans="1:7" x14ac:dyDescent="0.4">
      <c r="A724" s="1">
        <v>46105</v>
      </c>
      <c r="B724" s="2">
        <f t="shared" si="35"/>
        <v>3</v>
      </c>
      <c r="C724" s="2">
        <f t="shared" si="36"/>
        <v>24</v>
      </c>
      <c r="D724" s="2" t="str">
        <f t="shared" si="37"/>
        <v>火</v>
      </c>
      <c r="E724" t="str">
        <f>IFERROR(VLOOKUP(A724,'HOL（2027年まで）'!$A:$C,3,0),"")</f>
        <v/>
      </c>
      <c r="F724"/>
      <c r="G724"/>
    </row>
    <row r="725" spans="1:7" x14ac:dyDescent="0.4">
      <c r="A725" s="1">
        <v>46106</v>
      </c>
      <c r="B725" s="2">
        <f t="shared" si="35"/>
        <v>3</v>
      </c>
      <c r="C725" s="2">
        <f t="shared" si="36"/>
        <v>25</v>
      </c>
      <c r="D725" s="2" t="str">
        <f t="shared" si="37"/>
        <v>水</v>
      </c>
      <c r="E725" t="str">
        <f>IFERROR(VLOOKUP(A725,'HOL（2027年まで）'!$A:$C,3,0),"")</f>
        <v/>
      </c>
      <c r="F725"/>
      <c r="G725"/>
    </row>
    <row r="726" spans="1:7" x14ac:dyDescent="0.4">
      <c r="A726" s="1">
        <v>46107</v>
      </c>
      <c r="B726" s="2">
        <f t="shared" si="35"/>
        <v>3</v>
      </c>
      <c r="C726" s="2">
        <f t="shared" si="36"/>
        <v>26</v>
      </c>
      <c r="D726" s="2" t="str">
        <f t="shared" si="37"/>
        <v>木</v>
      </c>
      <c r="E726" t="str">
        <f>IFERROR(VLOOKUP(A726,'HOL（2027年まで）'!$A:$C,3,0),"")</f>
        <v/>
      </c>
      <c r="F726"/>
      <c r="G726"/>
    </row>
    <row r="727" spans="1:7" x14ac:dyDescent="0.4">
      <c r="A727" s="1">
        <v>46108</v>
      </c>
      <c r="B727" s="2">
        <f t="shared" si="35"/>
        <v>3</v>
      </c>
      <c r="C727" s="2">
        <f t="shared" si="36"/>
        <v>27</v>
      </c>
      <c r="D727" s="2" t="str">
        <f t="shared" si="37"/>
        <v>金</v>
      </c>
      <c r="E727" t="str">
        <f>IFERROR(VLOOKUP(A727,'HOL（2027年まで）'!$A:$C,3,0),"")</f>
        <v/>
      </c>
      <c r="F727"/>
      <c r="G727"/>
    </row>
    <row r="728" spans="1:7" x14ac:dyDescent="0.4">
      <c r="A728" s="1">
        <v>46109</v>
      </c>
      <c r="B728" s="2">
        <f t="shared" si="35"/>
        <v>3</v>
      </c>
      <c r="C728" s="2">
        <f t="shared" si="36"/>
        <v>28</v>
      </c>
      <c r="D728" s="2" t="str">
        <f t="shared" si="37"/>
        <v>土</v>
      </c>
      <c r="E728" t="str">
        <f>IFERROR(VLOOKUP(A728,'HOL（2027年まで）'!$A:$C,3,0),"")</f>
        <v/>
      </c>
      <c r="F728"/>
      <c r="G728"/>
    </row>
    <row r="729" spans="1:7" x14ac:dyDescent="0.4">
      <c r="A729" s="1">
        <v>46110</v>
      </c>
      <c r="B729" s="2">
        <f t="shared" si="35"/>
        <v>3</v>
      </c>
      <c r="C729" s="2">
        <f t="shared" si="36"/>
        <v>29</v>
      </c>
      <c r="D729" s="2" t="str">
        <f t="shared" si="37"/>
        <v>日</v>
      </c>
      <c r="E729" t="str">
        <f>IFERROR(VLOOKUP(A729,'HOL（2027年まで）'!$A:$C,3,0),"")</f>
        <v/>
      </c>
      <c r="F729"/>
      <c r="G729"/>
    </row>
    <row r="730" spans="1:7" x14ac:dyDescent="0.4">
      <c r="A730" s="1">
        <v>46111</v>
      </c>
      <c r="B730" s="2">
        <f t="shared" si="35"/>
        <v>3</v>
      </c>
      <c r="C730" s="2">
        <f t="shared" si="36"/>
        <v>30</v>
      </c>
      <c r="D730" s="2" t="str">
        <f t="shared" si="37"/>
        <v>月</v>
      </c>
      <c r="E730" t="str">
        <f>IFERROR(VLOOKUP(A730,'HOL（2027年まで）'!$A:$C,3,0),"")</f>
        <v/>
      </c>
      <c r="F730"/>
      <c r="G730"/>
    </row>
    <row r="731" spans="1:7" x14ac:dyDescent="0.4">
      <c r="A731" s="1">
        <v>46112</v>
      </c>
      <c r="B731" s="2">
        <f t="shared" si="35"/>
        <v>3</v>
      </c>
      <c r="C731" s="2">
        <f t="shared" si="36"/>
        <v>31</v>
      </c>
      <c r="D731" s="2" t="str">
        <f t="shared" si="37"/>
        <v>火</v>
      </c>
      <c r="E731" t="str">
        <f>IFERROR(VLOOKUP(A731,'HOL（2027年まで）'!$A:$C,3,0),"")</f>
        <v/>
      </c>
      <c r="F731"/>
      <c r="G731"/>
    </row>
    <row r="732" spans="1:7" x14ac:dyDescent="0.4">
      <c r="A732" s="1">
        <v>46113</v>
      </c>
      <c r="B732" s="2">
        <f t="shared" si="35"/>
        <v>4</v>
      </c>
      <c r="C732" s="2">
        <f t="shared" si="36"/>
        <v>1</v>
      </c>
      <c r="D732" s="2" t="str">
        <f t="shared" si="37"/>
        <v>水</v>
      </c>
      <c r="E732" t="str">
        <f>IFERROR(VLOOKUP(A732,'HOL（2027年まで）'!$A:$C,3,0),"")</f>
        <v/>
      </c>
      <c r="F732"/>
      <c r="G732"/>
    </row>
    <row r="733" spans="1:7" x14ac:dyDescent="0.4">
      <c r="A733" s="1">
        <v>46114</v>
      </c>
      <c r="B733" s="2">
        <f t="shared" si="35"/>
        <v>4</v>
      </c>
      <c r="C733" s="2">
        <f t="shared" si="36"/>
        <v>2</v>
      </c>
      <c r="D733" s="2" t="str">
        <f t="shared" si="37"/>
        <v>木</v>
      </c>
      <c r="E733" t="str">
        <f>IFERROR(VLOOKUP(A733,'HOL（2027年まで）'!$A:$C,3,0),"")</f>
        <v/>
      </c>
      <c r="F733"/>
      <c r="G733"/>
    </row>
    <row r="734" spans="1:7" x14ac:dyDescent="0.4">
      <c r="A734" s="1">
        <v>46115</v>
      </c>
      <c r="B734" s="2">
        <f t="shared" si="35"/>
        <v>4</v>
      </c>
      <c r="C734" s="2">
        <f t="shared" si="36"/>
        <v>3</v>
      </c>
      <c r="D734" s="2" t="str">
        <f t="shared" si="37"/>
        <v>金</v>
      </c>
      <c r="E734" t="str">
        <f>IFERROR(VLOOKUP(A734,'HOL（2027年まで）'!$A:$C,3,0),"")</f>
        <v/>
      </c>
      <c r="F734"/>
      <c r="G734"/>
    </row>
    <row r="735" spans="1:7" x14ac:dyDescent="0.4">
      <c r="A735" s="1">
        <v>46116</v>
      </c>
      <c r="B735" s="2">
        <f t="shared" si="35"/>
        <v>4</v>
      </c>
      <c r="C735" s="2">
        <f t="shared" si="36"/>
        <v>4</v>
      </c>
      <c r="D735" s="2" t="str">
        <f t="shared" si="37"/>
        <v>土</v>
      </c>
      <c r="E735" t="str">
        <f>IFERROR(VLOOKUP(A735,'HOL（2027年まで）'!$A:$C,3,0),"")</f>
        <v/>
      </c>
      <c r="F735"/>
      <c r="G735"/>
    </row>
    <row r="736" spans="1:7" x14ac:dyDescent="0.4">
      <c r="A736" s="1">
        <v>46117</v>
      </c>
      <c r="B736" s="2">
        <f t="shared" si="35"/>
        <v>4</v>
      </c>
      <c r="C736" s="2">
        <f t="shared" si="36"/>
        <v>5</v>
      </c>
      <c r="D736" s="2" t="str">
        <f t="shared" si="37"/>
        <v>日</v>
      </c>
      <c r="E736" t="str">
        <f>IFERROR(VLOOKUP(A736,'HOL（2027年まで）'!$A:$C,3,0),"")</f>
        <v/>
      </c>
      <c r="F736"/>
      <c r="G736"/>
    </row>
    <row r="737" spans="1:7" x14ac:dyDescent="0.4">
      <c r="A737" s="1">
        <v>46118</v>
      </c>
      <c r="B737" s="2">
        <f t="shared" si="35"/>
        <v>4</v>
      </c>
      <c r="C737" s="2">
        <f t="shared" si="36"/>
        <v>6</v>
      </c>
      <c r="D737" s="2" t="str">
        <f t="shared" si="37"/>
        <v>月</v>
      </c>
      <c r="E737" t="str">
        <f>IFERROR(VLOOKUP(A737,'HOL（2027年まで）'!$A:$C,3,0),"")</f>
        <v/>
      </c>
      <c r="F737"/>
      <c r="G737"/>
    </row>
    <row r="738" spans="1:7" x14ac:dyDescent="0.4">
      <c r="A738" s="1">
        <v>46119</v>
      </c>
      <c r="B738" s="2">
        <f t="shared" si="35"/>
        <v>4</v>
      </c>
      <c r="C738" s="2">
        <f t="shared" si="36"/>
        <v>7</v>
      </c>
      <c r="D738" s="2" t="str">
        <f t="shared" si="37"/>
        <v>火</v>
      </c>
      <c r="E738" t="str">
        <f>IFERROR(VLOOKUP(A738,'HOL（2027年まで）'!$A:$C,3,0),"")</f>
        <v/>
      </c>
      <c r="F738"/>
      <c r="G738"/>
    </row>
    <row r="739" spans="1:7" x14ac:dyDescent="0.4">
      <c r="A739" s="1">
        <v>46120</v>
      </c>
      <c r="B739" s="2">
        <f t="shared" si="35"/>
        <v>4</v>
      </c>
      <c r="C739" s="2">
        <f t="shared" si="36"/>
        <v>8</v>
      </c>
      <c r="D739" s="2" t="str">
        <f t="shared" si="37"/>
        <v>水</v>
      </c>
      <c r="E739" t="str">
        <f>IFERROR(VLOOKUP(A739,'HOL（2027年まで）'!$A:$C,3,0),"")</f>
        <v/>
      </c>
      <c r="F739"/>
      <c r="G739"/>
    </row>
    <row r="740" spans="1:7" x14ac:dyDescent="0.4">
      <c r="A740" s="1">
        <v>46121</v>
      </c>
      <c r="B740" s="2">
        <f t="shared" si="35"/>
        <v>4</v>
      </c>
      <c r="C740" s="2">
        <f t="shared" si="36"/>
        <v>9</v>
      </c>
      <c r="D740" s="2" t="str">
        <f t="shared" si="37"/>
        <v>木</v>
      </c>
      <c r="E740" t="str">
        <f>IFERROR(VLOOKUP(A740,'HOL（2027年まで）'!$A:$C,3,0),"")</f>
        <v/>
      </c>
      <c r="F740"/>
      <c r="G740"/>
    </row>
    <row r="741" spans="1:7" x14ac:dyDescent="0.4">
      <c r="A741" s="1">
        <v>46122</v>
      </c>
      <c r="B741" s="2">
        <f t="shared" si="35"/>
        <v>4</v>
      </c>
      <c r="C741" s="2">
        <f t="shared" si="36"/>
        <v>10</v>
      </c>
      <c r="D741" s="2" t="str">
        <f t="shared" si="37"/>
        <v>金</v>
      </c>
      <c r="E741" t="str">
        <f>IFERROR(VLOOKUP(A741,'HOL（2027年まで）'!$A:$C,3,0),"")</f>
        <v/>
      </c>
      <c r="F741"/>
      <c r="G741"/>
    </row>
    <row r="742" spans="1:7" x14ac:dyDescent="0.4">
      <c r="A742" s="1">
        <v>46123</v>
      </c>
      <c r="B742" s="2">
        <f t="shared" si="35"/>
        <v>4</v>
      </c>
      <c r="C742" s="2">
        <f t="shared" si="36"/>
        <v>11</v>
      </c>
      <c r="D742" s="2" t="str">
        <f t="shared" si="37"/>
        <v>土</v>
      </c>
      <c r="E742" t="str">
        <f>IFERROR(VLOOKUP(A742,'HOL（2027年まで）'!$A:$C,3,0),"")</f>
        <v/>
      </c>
      <c r="F742"/>
      <c r="G742"/>
    </row>
    <row r="743" spans="1:7" x14ac:dyDescent="0.4">
      <c r="A743" s="1">
        <v>46124</v>
      </c>
      <c r="B743" s="2">
        <f t="shared" si="35"/>
        <v>4</v>
      </c>
      <c r="C743" s="2">
        <f t="shared" si="36"/>
        <v>12</v>
      </c>
      <c r="D743" s="2" t="str">
        <f t="shared" si="37"/>
        <v>日</v>
      </c>
      <c r="E743" t="str">
        <f>IFERROR(VLOOKUP(A743,'HOL（2027年まで）'!$A:$C,3,0),"")</f>
        <v/>
      </c>
      <c r="F743"/>
      <c r="G743"/>
    </row>
    <row r="744" spans="1:7" x14ac:dyDescent="0.4">
      <c r="A744" s="1">
        <v>46125</v>
      </c>
      <c r="B744" s="2">
        <f t="shared" si="35"/>
        <v>4</v>
      </c>
      <c r="C744" s="2">
        <f t="shared" si="36"/>
        <v>13</v>
      </c>
      <c r="D744" s="2" t="str">
        <f t="shared" si="37"/>
        <v>月</v>
      </c>
      <c r="E744" t="str">
        <f>IFERROR(VLOOKUP(A744,'HOL（2027年まで）'!$A:$C,3,0),"")</f>
        <v/>
      </c>
      <c r="F744"/>
      <c r="G744"/>
    </row>
    <row r="745" spans="1:7" x14ac:dyDescent="0.4">
      <c r="A745" s="1">
        <v>46126</v>
      </c>
      <c r="B745" s="2">
        <f t="shared" si="35"/>
        <v>4</v>
      </c>
      <c r="C745" s="2">
        <f t="shared" si="36"/>
        <v>14</v>
      </c>
      <c r="D745" s="2" t="str">
        <f t="shared" si="37"/>
        <v>火</v>
      </c>
      <c r="E745" t="str">
        <f>IFERROR(VLOOKUP(A745,'HOL（2027年まで）'!$A:$C,3,0),"")</f>
        <v/>
      </c>
      <c r="F745"/>
      <c r="G745"/>
    </row>
    <row r="746" spans="1:7" x14ac:dyDescent="0.4">
      <c r="A746" s="1">
        <v>46127</v>
      </c>
      <c r="B746" s="2">
        <f t="shared" si="35"/>
        <v>4</v>
      </c>
      <c r="C746" s="2">
        <f t="shared" si="36"/>
        <v>15</v>
      </c>
      <c r="D746" s="2" t="str">
        <f t="shared" si="37"/>
        <v>水</v>
      </c>
      <c r="E746" t="str">
        <f>IFERROR(VLOOKUP(A746,'HOL（2027年まで）'!$A:$C,3,0),"")</f>
        <v/>
      </c>
      <c r="F746"/>
      <c r="G746"/>
    </row>
    <row r="747" spans="1:7" x14ac:dyDescent="0.4">
      <c r="A747" s="1">
        <v>46128</v>
      </c>
      <c r="B747" s="2">
        <f t="shared" si="35"/>
        <v>4</v>
      </c>
      <c r="C747" s="2">
        <f t="shared" si="36"/>
        <v>16</v>
      </c>
      <c r="D747" s="2" t="str">
        <f t="shared" si="37"/>
        <v>木</v>
      </c>
      <c r="E747" t="str">
        <f>IFERROR(VLOOKUP(A747,'HOL（2027年まで）'!$A:$C,3,0),"")</f>
        <v/>
      </c>
      <c r="F747"/>
      <c r="G747"/>
    </row>
    <row r="748" spans="1:7" x14ac:dyDescent="0.4">
      <c r="A748" s="1">
        <v>46129</v>
      </c>
      <c r="B748" s="2">
        <f t="shared" si="35"/>
        <v>4</v>
      </c>
      <c r="C748" s="2">
        <f t="shared" si="36"/>
        <v>17</v>
      </c>
      <c r="D748" s="2" t="str">
        <f t="shared" si="37"/>
        <v>金</v>
      </c>
      <c r="E748" t="str">
        <f>IFERROR(VLOOKUP(A748,'HOL（2027年まで）'!$A:$C,3,0),"")</f>
        <v/>
      </c>
      <c r="F748"/>
      <c r="G748"/>
    </row>
    <row r="749" spans="1:7" x14ac:dyDescent="0.4">
      <c r="A749" s="1">
        <v>46130</v>
      </c>
      <c r="B749" s="2">
        <f t="shared" si="35"/>
        <v>4</v>
      </c>
      <c r="C749" s="2">
        <f t="shared" si="36"/>
        <v>18</v>
      </c>
      <c r="D749" s="2" t="str">
        <f t="shared" si="37"/>
        <v>土</v>
      </c>
      <c r="E749" t="str">
        <f>IFERROR(VLOOKUP(A749,'HOL（2027年まで）'!$A:$C,3,0),"")</f>
        <v/>
      </c>
      <c r="F749"/>
      <c r="G749"/>
    </row>
    <row r="750" spans="1:7" x14ac:dyDescent="0.4">
      <c r="A750" s="1">
        <v>46131</v>
      </c>
      <c r="B750" s="2">
        <f t="shared" si="35"/>
        <v>4</v>
      </c>
      <c r="C750" s="2">
        <f t="shared" si="36"/>
        <v>19</v>
      </c>
      <c r="D750" s="2" t="str">
        <f t="shared" si="37"/>
        <v>日</v>
      </c>
      <c r="E750" t="str">
        <f>IFERROR(VLOOKUP(A750,'HOL（2027年まで）'!$A:$C,3,0),"")</f>
        <v/>
      </c>
      <c r="F750"/>
      <c r="G750"/>
    </row>
    <row r="751" spans="1:7" x14ac:dyDescent="0.4">
      <c r="A751" s="1">
        <v>46132</v>
      </c>
      <c r="B751" s="2">
        <f t="shared" si="35"/>
        <v>4</v>
      </c>
      <c r="C751" s="2">
        <f t="shared" si="36"/>
        <v>20</v>
      </c>
      <c r="D751" s="2" t="str">
        <f t="shared" si="37"/>
        <v>月</v>
      </c>
      <c r="E751" t="str">
        <f>IFERROR(VLOOKUP(A751,'HOL（2027年まで）'!$A:$C,3,0),"")</f>
        <v/>
      </c>
      <c r="F751"/>
      <c r="G751"/>
    </row>
    <row r="752" spans="1:7" x14ac:dyDescent="0.4">
      <c r="A752" s="1">
        <v>46133</v>
      </c>
      <c r="B752" s="2">
        <f t="shared" si="35"/>
        <v>4</v>
      </c>
      <c r="C752" s="2">
        <f t="shared" si="36"/>
        <v>21</v>
      </c>
      <c r="D752" s="2" t="str">
        <f t="shared" si="37"/>
        <v>火</v>
      </c>
      <c r="E752" t="str">
        <f>IFERROR(VLOOKUP(A752,'HOL（2027年まで）'!$A:$C,3,0),"")</f>
        <v/>
      </c>
      <c r="F752"/>
      <c r="G752"/>
    </row>
    <row r="753" spans="1:7" x14ac:dyDescent="0.4">
      <c r="A753" s="1">
        <v>46134</v>
      </c>
      <c r="B753" s="2">
        <f t="shared" si="35"/>
        <v>4</v>
      </c>
      <c r="C753" s="2">
        <f t="shared" si="36"/>
        <v>22</v>
      </c>
      <c r="D753" s="2" t="str">
        <f t="shared" si="37"/>
        <v>水</v>
      </c>
      <c r="E753" t="str">
        <f>IFERROR(VLOOKUP(A753,'HOL（2027年まで）'!$A:$C,3,0),"")</f>
        <v/>
      </c>
      <c r="F753"/>
      <c r="G753"/>
    </row>
    <row r="754" spans="1:7" x14ac:dyDescent="0.4">
      <c r="A754" s="1">
        <v>46135</v>
      </c>
      <c r="B754" s="2">
        <f t="shared" si="35"/>
        <v>4</v>
      </c>
      <c r="C754" s="2">
        <f t="shared" si="36"/>
        <v>23</v>
      </c>
      <c r="D754" s="2" t="str">
        <f t="shared" si="37"/>
        <v>木</v>
      </c>
      <c r="E754" t="str">
        <f>IFERROR(VLOOKUP(A754,'HOL（2027年まで）'!$A:$C,3,0),"")</f>
        <v/>
      </c>
      <c r="F754"/>
      <c r="G754"/>
    </row>
    <row r="755" spans="1:7" x14ac:dyDescent="0.4">
      <c r="A755" s="1">
        <v>46136</v>
      </c>
      <c r="B755" s="2">
        <f t="shared" si="35"/>
        <v>4</v>
      </c>
      <c r="C755" s="2">
        <f t="shared" si="36"/>
        <v>24</v>
      </c>
      <c r="D755" s="2" t="str">
        <f t="shared" si="37"/>
        <v>金</v>
      </c>
      <c r="E755" t="str">
        <f>IFERROR(VLOOKUP(A755,'HOL（2027年まで）'!$A:$C,3,0),"")</f>
        <v/>
      </c>
      <c r="F755"/>
      <c r="G755"/>
    </row>
    <row r="756" spans="1:7" x14ac:dyDescent="0.4">
      <c r="A756" s="1">
        <v>46137</v>
      </c>
      <c r="B756" s="2">
        <f t="shared" si="35"/>
        <v>4</v>
      </c>
      <c r="C756" s="2">
        <f t="shared" si="36"/>
        <v>25</v>
      </c>
      <c r="D756" s="2" t="str">
        <f t="shared" si="37"/>
        <v>土</v>
      </c>
      <c r="E756" t="str">
        <f>IFERROR(VLOOKUP(A756,'HOL（2027年まで）'!$A:$C,3,0),"")</f>
        <v/>
      </c>
      <c r="F756"/>
      <c r="G756"/>
    </row>
    <row r="757" spans="1:7" x14ac:dyDescent="0.4">
      <c r="A757" s="1">
        <v>46138</v>
      </c>
      <c r="B757" s="2">
        <f t="shared" si="35"/>
        <v>4</v>
      </c>
      <c r="C757" s="2">
        <f t="shared" si="36"/>
        <v>26</v>
      </c>
      <c r="D757" s="2" t="str">
        <f t="shared" si="37"/>
        <v>日</v>
      </c>
      <c r="E757" t="str">
        <f>IFERROR(VLOOKUP(A757,'HOL（2027年まで）'!$A:$C,3,0),"")</f>
        <v/>
      </c>
      <c r="F757"/>
      <c r="G757"/>
    </row>
    <row r="758" spans="1:7" x14ac:dyDescent="0.4">
      <c r="A758" s="1">
        <v>46139</v>
      </c>
      <c r="B758" s="2">
        <f t="shared" si="35"/>
        <v>4</v>
      </c>
      <c r="C758" s="2">
        <f t="shared" si="36"/>
        <v>27</v>
      </c>
      <c r="D758" s="2" t="str">
        <f t="shared" si="37"/>
        <v>月</v>
      </c>
      <c r="E758" t="str">
        <f>IFERROR(VLOOKUP(A758,'HOL（2027年まで）'!$A:$C,3,0),"")</f>
        <v/>
      </c>
      <c r="F758"/>
      <c r="G758"/>
    </row>
    <row r="759" spans="1:7" x14ac:dyDescent="0.4">
      <c r="A759" s="1">
        <v>46140</v>
      </c>
      <c r="B759" s="2">
        <f t="shared" si="35"/>
        <v>4</v>
      </c>
      <c r="C759" s="2">
        <f t="shared" si="36"/>
        <v>28</v>
      </c>
      <c r="D759" s="2" t="str">
        <f t="shared" si="37"/>
        <v>火</v>
      </c>
      <c r="E759" t="str">
        <f>IFERROR(VLOOKUP(A759,'HOL（2027年まで）'!$A:$C,3,0),"")</f>
        <v/>
      </c>
      <c r="F759"/>
      <c r="G759"/>
    </row>
    <row r="760" spans="1:7" x14ac:dyDescent="0.4">
      <c r="A760" s="1">
        <v>46141</v>
      </c>
      <c r="B760" s="2">
        <f t="shared" si="35"/>
        <v>4</v>
      </c>
      <c r="C760" s="2">
        <f t="shared" si="36"/>
        <v>29</v>
      </c>
      <c r="D760" s="2" t="str">
        <f t="shared" si="37"/>
        <v>水</v>
      </c>
      <c r="E760" t="str">
        <f>IFERROR(VLOOKUP(A760,'HOL（2027年まで）'!$A:$C,3,0),"")</f>
        <v>昭和の日</v>
      </c>
      <c r="F760"/>
      <c r="G760"/>
    </row>
    <row r="761" spans="1:7" x14ac:dyDescent="0.4">
      <c r="A761" s="1">
        <v>46142</v>
      </c>
      <c r="B761" s="2">
        <f t="shared" si="35"/>
        <v>4</v>
      </c>
      <c r="C761" s="2">
        <f t="shared" si="36"/>
        <v>30</v>
      </c>
      <c r="D761" s="2" t="str">
        <f t="shared" si="37"/>
        <v>木</v>
      </c>
      <c r="E761" t="str">
        <f>IFERROR(VLOOKUP(A761,'HOL（2027年まで）'!$A:$C,3,0),"")</f>
        <v/>
      </c>
      <c r="F761"/>
      <c r="G761"/>
    </row>
    <row r="762" spans="1:7" x14ac:dyDescent="0.4">
      <c r="A762" s="1">
        <v>46143</v>
      </c>
      <c r="B762" s="2">
        <f t="shared" si="35"/>
        <v>5</v>
      </c>
      <c r="C762" s="2">
        <f t="shared" si="36"/>
        <v>1</v>
      </c>
      <c r="D762" s="2" t="str">
        <f t="shared" si="37"/>
        <v>金</v>
      </c>
      <c r="E762" t="str">
        <f>IFERROR(VLOOKUP(A762,'HOL（2027年まで）'!$A:$C,3,0),"")</f>
        <v/>
      </c>
      <c r="F762"/>
      <c r="G762"/>
    </row>
    <row r="763" spans="1:7" x14ac:dyDescent="0.4">
      <c r="A763" s="1">
        <v>46144</v>
      </c>
      <c r="B763" s="2">
        <f t="shared" si="35"/>
        <v>5</v>
      </c>
      <c r="C763" s="2">
        <f t="shared" si="36"/>
        <v>2</v>
      </c>
      <c r="D763" s="2" t="str">
        <f t="shared" si="37"/>
        <v>土</v>
      </c>
      <c r="E763" t="str">
        <f>IFERROR(VLOOKUP(A763,'HOL（2027年まで）'!$A:$C,3,0),"")</f>
        <v/>
      </c>
      <c r="F763"/>
      <c r="G763"/>
    </row>
    <row r="764" spans="1:7" x14ac:dyDescent="0.4">
      <c r="A764" s="1">
        <v>46145</v>
      </c>
      <c r="B764" s="2">
        <f t="shared" si="35"/>
        <v>5</v>
      </c>
      <c r="C764" s="2">
        <f t="shared" si="36"/>
        <v>3</v>
      </c>
      <c r="D764" s="2" t="str">
        <f t="shared" si="37"/>
        <v>日</v>
      </c>
      <c r="E764" t="str">
        <f>IFERROR(VLOOKUP(A764,'HOL（2027年まで）'!$A:$C,3,0),"")</f>
        <v>憲法記念日</v>
      </c>
      <c r="F764"/>
      <c r="G764"/>
    </row>
    <row r="765" spans="1:7" x14ac:dyDescent="0.4">
      <c r="A765" s="1">
        <v>46146</v>
      </c>
      <c r="B765" s="2">
        <f t="shared" si="35"/>
        <v>5</v>
      </c>
      <c r="C765" s="2">
        <f t="shared" si="36"/>
        <v>4</v>
      </c>
      <c r="D765" s="2" t="str">
        <f t="shared" si="37"/>
        <v>月</v>
      </c>
      <c r="E765" t="str">
        <f>IFERROR(VLOOKUP(A765,'HOL（2027年まで）'!$A:$C,3,0),"")</f>
        <v>みどりの日</v>
      </c>
      <c r="F765"/>
      <c r="G765"/>
    </row>
    <row r="766" spans="1:7" x14ac:dyDescent="0.4">
      <c r="A766" s="1">
        <v>46147</v>
      </c>
      <c r="B766" s="2">
        <f t="shared" si="35"/>
        <v>5</v>
      </c>
      <c r="C766" s="2">
        <f t="shared" si="36"/>
        <v>5</v>
      </c>
      <c r="D766" s="2" t="str">
        <f t="shared" si="37"/>
        <v>火</v>
      </c>
      <c r="E766" t="str">
        <f>IFERROR(VLOOKUP(A766,'HOL（2027年まで）'!$A:$C,3,0),"")</f>
        <v>こどもの日</v>
      </c>
      <c r="F766"/>
      <c r="G766"/>
    </row>
    <row r="767" spans="1:7" x14ac:dyDescent="0.4">
      <c r="A767" s="1">
        <v>46148</v>
      </c>
      <c r="B767" s="2">
        <f t="shared" si="35"/>
        <v>5</v>
      </c>
      <c r="C767" s="2">
        <f t="shared" si="36"/>
        <v>6</v>
      </c>
      <c r="D767" s="2" t="str">
        <f t="shared" si="37"/>
        <v>水</v>
      </c>
      <c r="E767" t="str">
        <f>IFERROR(VLOOKUP(A767,'HOL（2027年まで）'!$A:$C,3,0),"")</f>
        <v>振替休日</v>
      </c>
      <c r="F767"/>
      <c r="G767"/>
    </row>
    <row r="768" spans="1:7" x14ac:dyDescent="0.4">
      <c r="A768" s="1">
        <v>46149</v>
      </c>
      <c r="B768" s="2">
        <f t="shared" si="35"/>
        <v>5</v>
      </c>
      <c r="C768" s="2">
        <f t="shared" si="36"/>
        <v>7</v>
      </c>
      <c r="D768" s="2" t="str">
        <f t="shared" si="37"/>
        <v>木</v>
      </c>
      <c r="E768" t="str">
        <f>IFERROR(VLOOKUP(A768,'HOL（2027年まで）'!$A:$C,3,0),"")</f>
        <v/>
      </c>
      <c r="F768"/>
      <c r="G768"/>
    </row>
    <row r="769" spans="1:7" x14ac:dyDescent="0.4">
      <c r="A769" s="1">
        <v>46150</v>
      </c>
      <c r="B769" s="2">
        <f t="shared" si="35"/>
        <v>5</v>
      </c>
      <c r="C769" s="2">
        <f t="shared" si="36"/>
        <v>8</v>
      </c>
      <c r="D769" s="2" t="str">
        <f t="shared" si="37"/>
        <v>金</v>
      </c>
      <c r="E769" t="str">
        <f>IFERROR(VLOOKUP(A769,'HOL（2027年まで）'!$A:$C,3,0),"")</f>
        <v/>
      </c>
      <c r="F769"/>
      <c r="G769"/>
    </row>
    <row r="770" spans="1:7" x14ac:dyDescent="0.4">
      <c r="A770" s="1">
        <v>46151</v>
      </c>
      <c r="B770" s="2">
        <f t="shared" si="35"/>
        <v>5</v>
      </c>
      <c r="C770" s="2">
        <f t="shared" si="36"/>
        <v>9</v>
      </c>
      <c r="D770" s="2" t="str">
        <f t="shared" si="37"/>
        <v>土</v>
      </c>
      <c r="E770" t="str">
        <f>IFERROR(VLOOKUP(A770,'HOL（2027年まで）'!$A:$C,3,0),"")</f>
        <v/>
      </c>
      <c r="F770"/>
      <c r="G770"/>
    </row>
    <row r="771" spans="1:7" x14ac:dyDescent="0.4">
      <c r="A771" s="1">
        <v>46152</v>
      </c>
      <c r="B771" s="2">
        <f t="shared" ref="B771:B834" si="38">MONTH(A771)</f>
        <v>5</v>
      </c>
      <c r="C771" s="2">
        <f t="shared" si="36"/>
        <v>10</v>
      </c>
      <c r="D771" s="2" t="str">
        <f t="shared" si="37"/>
        <v>日</v>
      </c>
      <c r="E771" t="str">
        <f>IFERROR(VLOOKUP(A771,'HOL（2027年まで）'!$A:$C,3,0),"")</f>
        <v/>
      </c>
      <c r="F771"/>
      <c r="G771"/>
    </row>
    <row r="772" spans="1:7" x14ac:dyDescent="0.4">
      <c r="A772" s="1">
        <v>46153</v>
      </c>
      <c r="B772" s="2">
        <f t="shared" si="38"/>
        <v>5</v>
      </c>
      <c r="C772" s="2">
        <f t="shared" si="36"/>
        <v>11</v>
      </c>
      <c r="D772" s="2" t="str">
        <f t="shared" si="37"/>
        <v>月</v>
      </c>
      <c r="E772" t="str">
        <f>IFERROR(VLOOKUP(A772,'HOL（2027年まで）'!$A:$C,3,0),"")</f>
        <v/>
      </c>
      <c r="F772"/>
      <c r="G772"/>
    </row>
    <row r="773" spans="1:7" x14ac:dyDescent="0.4">
      <c r="A773" s="1">
        <v>46154</v>
      </c>
      <c r="B773" s="2">
        <f t="shared" si="38"/>
        <v>5</v>
      </c>
      <c r="C773" s="2">
        <f t="shared" si="36"/>
        <v>12</v>
      </c>
      <c r="D773" s="2" t="str">
        <f t="shared" si="37"/>
        <v>火</v>
      </c>
      <c r="E773" t="str">
        <f>IFERROR(VLOOKUP(A773,'HOL（2027年まで）'!$A:$C,3,0),"")</f>
        <v/>
      </c>
      <c r="F773"/>
      <c r="G773"/>
    </row>
    <row r="774" spans="1:7" x14ac:dyDescent="0.4">
      <c r="A774" s="1">
        <v>46155</v>
      </c>
      <c r="B774" s="2">
        <f t="shared" si="38"/>
        <v>5</v>
      </c>
      <c r="C774" s="2">
        <f t="shared" ref="C774:C837" si="39">DAY(A774)</f>
        <v>13</v>
      </c>
      <c r="D774" s="2" t="str">
        <f t="shared" ref="D774:D837" si="40">TEXT(A774,"aaa")</f>
        <v>水</v>
      </c>
      <c r="E774" t="str">
        <f>IFERROR(VLOOKUP(A774,'HOL（2027年まで）'!$A:$C,3,0),"")</f>
        <v/>
      </c>
      <c r="F774"/>
      <c r="G774"/>
    </row>
    <row r="775" spans="1:7" x14ac:dyDescent="0.4">
      <c r="A775" s="1">
        <v>46156</v>
      </c>
      <c r="B775" s="2">
        <f t="shared" si="38"/>
        <v>5</v>
      </c>
      <c r="C775" s="2">
        <f t="shared" si="39"/>
        <v>14</v>
      </c>
      <c r="D775" s="2" t="str">
        <f t="shared" si="40"/>
        <v>木</v>
      </c>
      <c r="E775" t="str">
        <f>IFERROR(VLOOKUP(A775,'HOL（2027年まで）'!$A:$C,3,0),"")</f>
        <v/>
      </c>
      <c r="F775"/>
      <c r="G775"/>
    </row>
    <row r="776" spans="1:7" x14ac:dyDescent="0.4">
      <c r="A776" s="1">
        <v>46157</v>
      </c>
      <c r="B776" s="2">
        <f t="shared" si="38"/>
        <v>5</v>
      </c>
      <c r="C776" s="2">
        <f t="shared" si="39"/>
        <v>15</v>
      </c>
      <c r="D776" s="2" t="str">
        <f t="shared" si="40"/>
        <v>金</v>
      </c>
      <c r="E776" t="str">
        <f>IFERROR(VLOOKUP(A776,'HOL（2027年まで）'!$A:$C,3,0),"")</f>
        <v/>
      </c>
      <c r="F776"/>
      <c r="G776"/>
    </row>
    <row r="777" spans="1:7" x14ac:dyDescent="0.4">
      <c r="A777" s="1">
        <v>46158</v>
      </c>
      <c r="B777" s="2">
        <f t="shared" si="38"/>
        <v>5</v>
      </c>
      <c r="C777" s="2">
        <f t="shared" si="39"/>
        <v>16</v>
      </c>
      <c r="D777" s="2" t="str">
        <f t="shared" si="40"/>
        <v>土</v>
      </c>
      <c r="E777" t="str">
        <f>IFERROR(VLOOKUP(A777,'HOL（2027年まで）'!$A:$C,3,0),"")</f>
        <v/>
      </c>
      <c r="F777"/>
      <c r="G777"/>
    </row>
    <row r="778" spans="1:7" x14ac:dyDescent="0.4">
      <c r="A778" s="1">
        <v>46159</v>
      </c>
      <c r="B778" s="2">
        <f t="shared" si="38"/>
        <v>5</v>
      </c>
      <c r="C778" s="2">
        <f t="shared" si="39"/>
        <v>17</v>
      </c>
      <c r="D778" s="2" t="str">
        <f t="shared" si="40"/>
        <v>日</v>
      </c>
      <c r="E778" t="str">
        <f>IFERROR(VLOOKUP(A778,'HOL（2027年まで）'!$A:$C,3,0),"")</f>
        <v/>
      </c>
      <c r="F778"/>
      <c r="G778"/>
    </row>
    <row r="779" spans="1:7" x14ac:dyDescent="0.4">
      <c r="A779" s="1">
        <v>46160</v>
      </c>
      <c r="B779" s="2">
        <f t="shared" si="38"/>
        <v>5</v>
      </c>
      <c r="C779" s="2">
        <f t="shared" si="39"/>
        <v>18</v>
      </c>
      <c r="D779" s="2" t="str">
        <f t="shared" si="40"/>
        <v>月</v>
      </c>
      <c r="E779" t="str">
        <f>IFERROR(VLOOKUP(A779,'HOL（2027年まで）'!$A:$C,3,0),"")</f>
        <v/>
      </c>
      <c r="F779"/>
      <c r="G779"/>
    </row>
    <row r="780" spans="1:7" x14ac:dyDescent="0.4">
      <c r="A780" s="1">
        <v>46161</v>
      </c>
      <c r="B780" s="2">
        <f t="shared" si="38"/>
        <v>5</v>
      </c>
      <c r="C780" s="2">
        <f t="shared" si="39"/>
        <v>19</v>
      </c>
      <c r="D780" s="2" t="str">
        <f t="shared" si="40"/>
        <v>火</v>
      </c>
      <c r="E780" t="str">
        <f>IFERROR(VLOOKUP(A780,'HOL（2027年まで）'!$A:$C,3,0),"")</f>
        <v/>
      </c>
      <c r="F780"/>
      <c r="G780"/>
    </row>
    <row r="781" spans="1:7" x14ac:dyDescent="0.4">
      <c r="A781" s="1">
        <v>46162</v>
      </c>
      <c r="B781" s="2">
        <f t="shared" si="38"/>
        <v>5</v>
      </c>
      <c r="C781" s="2">
        <f t="shared" si="39"/>
        <v>20</v>
      </c>
      <c r="D781" s="2" t="str">
        <f t="shared" si="40"/>
        <v>水</v>
      </c>
      <c r="E781" t="str">
        <f>IFERROR(VLOOKUP(A781,'HOL（2027年まで）'!$A:$C,3,0),"")</f>
        <v/>
      </c>
      <c r="F781"/>
      <c r="G781"/>
    </row>
    <row r="782" spans="1:7" x14ac:dyDescent="0.4">
      <c r="A782" s="1">
        <v>46163</v>
      </c>
      <c r="B782" s="2">
        <f t="shared" si="38"/>
        <v>5</v>
      </c>
      <c r="C782" s="2">
        <f t="shared" si="39"/>
        <v>21</v>
      </c>
      <c r="D782" s="2" t="str">
        <f t="shared" si="40"/>
        <v>木</v>
      </c>
      <c r="E782" t="str">
        <f>IFERROR(VLOOKUP(A782,'HOL（2027年まで）'!$A:$C,3,0),"")</f>
        <v/>
      </c>
      <c r="F782"/>
      <c r="G782"/>
    </row>
    <row r="783" spans="1:7" x14ac:dyDescent="0.4">
      <c r="A783" s="1">
        <v>46164</v>
      </c>
      <c r="B783" s="2">
        <f t="shared" si="38"/>
        <v>5</v>
      </c>
      <c r="C783" s="2">
        <f t="shared" si="39"/>
        <v>22</v>
      </c>
      <c r="D783" s="2" t="str">
        <f t="shared" si="40"/>
        <v>金</v>
      </c>
      <c r="E783" t="str">
        <f>IFERROR(VLOOKUP(A783,'HOL（2027年まで）'!$A:$C,3,0),"")</f>
        <v/>
      </c>
      <c r="F783"/>
      <c r="G783"/>
    </row>
    <row r="784" spans="1:7" x14ac:dyDescent="0.4">
      <c r="A784" s="1">
        <v>46165</v>
      </c>
      <c r="B784" s="2">
        <f t="shared" si="38"/>
        <v>5</v>
      </c>
      <c r="C784" s="2">
        <f t="shared" si="39"/>
        <v>23</v>
      </c>
      <c r="D784" s="2" t="str">
        <f t="shared" si="40"/>
        <v>土</v>
      </c>
      <c r="E784" t="str">
        <f>IFERROR(VLOOKUP(A784,'HOL（2027年まで）'!$A:$C,3,0),"")</f>
        <v/>
      </c>
      <c r="F784"/>
      <c r="G784"/>
    </row>
    <row r="785" spans="1:7" x14ac:dyDescent="0.4">
      <c r="A785" s="1">
        <v>46166</v>
      </c>
      <c r="B785" s="2">
        <f t="shared" si="38"/>
        <v>5</v>
      </c>
      <c r="C785" s="2">
        <f t="shared" si="39"/>
        <v>24</v>
      </c>
      <c r="D785" s="2" t="str">
        <f t="shared" si="40"/>
        <v>日</v>
      </c>
      <c r="E785" t="str">
        <f>IFERROR(VLOOKUP(A785,'HOL（2027年まで）'!$A:$C,3,0),"")</f>
        <v/>
      </c>
      <c r="F785"/>
      <c r="G785"/>
    </row>
    <row r="786" spans="1:7" x14ac:dyDescent="0.4">
      <c r="A786" s="1">
        <v>46167</v>
      </c>
      <c r="B786" s="2">
        <f t="shared" si="38"/>
        <v>5</v>
      </c>
      <c r="C786" s="2">
        <f t="shared" si="39"/>
        <v>25</v>
      </c>
      <c r="D786" s="2" t="str">
        <f t="shared" si="40"/>
        <v>月</v>
      </c>
      <c r="E786" t="str">
        <f>IFERROR(VLOOKUP(A786,'HOL（2027年まで）'!$A:$C,3,0),"")</f>
        <v/>
      </c>
      <c r="F786"/>
      <c r="G786"/>
    </row>
    <row r="787" spans="1:7" x14ac:dyDescent="0.4">
      <c r="A787" s="1">
        <v>46168</v>
      </c>
      <c r="B787" s="2">
        <f t="shared" si="38"/>
        <v>5</v>
      </c>
      <c r="C787" s="2">
        <f t="shared" si="39"/>
        <v>26</v>
      </c>
      <c r="D787" s="2" t="str">
        <f t="shared" si="40"/>
        <v>火</v>
      </c>
      <c r="E787" t="str">
        <f>IFERROR(VLOOKUP(A787,'HOL（2027年まで）'!$A:$C,3,0),"")</f>
        <v/>
      </c>
      <c r="F787"/>
      <c r="G787"/>
    </row>
    <row r="788" spans="1:7" x14ac:dyDescent="0.4">
      <c r="A788" s="1">
        <v>46169</v>
      </c>
      <c r="B788" s="2">
        <f t="shared" si="38"/>
        <v>5</v>
      </c>
      <c r="C788" s="2">
        <f t="shared" si="39"/>
        <v>27</v>
      </c>
      <c r="D788" s="2" t="str">
        <f t="shared" si="40"/>
        <v>水</v>
      </c>
      <c r="E788" t="str">
        <f>IFERROR(VLOOKUP(A788,'HOL（2027年まで）'!$A:$C,3,0),"")</f>
        <v/>
      </c>
      <c r="F788"/>
      <c r="G788"/>
    </row>
    <row r="789" spans="1:7" x14ac:dyDescent="0.4">
      <c r="A789" s="1">
        <v>46170</v>
      </c>
      <c r="B789" s="2">
        <f t="shared" si="38"/>
        <v>5</v>
      </c>
      <c r="C789" s="2">
        <f t="shared" si="39"/>
        <v>28</v>
      </c>
      <c r="D789" s="2" t="str">
        <f t="shared" si="40"/>
        <v>木</v>
      </c>
      <c r="E789" t="str">
        <f>IFERROR(VLOOKUP(A789,'HOL（2027年まで）'!$A:$C,3,0),"")</f>
        <v/>
      </c>
      <c r="F789"/>
      <c r="G789"/>
    </row>
    <row r="790" spans="1:7" x14ac:dyDescent="0.4">
      <c r="A790" s="1">
        <v>46171</v>
      </c>
      <c r="B790" s="2">
        <f t="shared" si="38"/>
        <v>5</v>
      </c>
      <c r="C790" s="2">
        <f t="shared" si="39"/>
        <v>29</v>
      </c>
      <c r="D790" s="2" t="str">
        <f t="shared" si="40"/>
        <v>金</v>
      </c>
      <c r="E790" t="str">
        <f>IFERROR(VLOOKUP(A790,'HOL（2027年まで）'!$A:$C,3,0),"")</f>
        <v/>
      </c>
      <c r="F790"/>
      <c r="G790"/>
    </row>
    <row r="791" spans="1:7" x14ac:dyDescent="0.4">
      <c r="A791" s="1">
        <v>46172</v>
      </c>
      <c r="B791" s="2">
        <f t="shared" si="38"/>
        <v>5</v>
      </c>
      <c r="C791" s="2">
        <f t="shared" si="39"/>
        <v>30</v>
      </c>
      <c r="D791" s="2" t="str">
        <f t="shared" si="40"/>
        <v>土</v>
      </c>
      <c r="E791" t="str">
        <f>IFERROR(VLOOKUP(A791,'HOL（2027年まで）'!$A:$C,3,0),"")</f>
        <v/>
      </c>
      <c r="F791"/>
      <c r="G791"/>
    </row>
    <row r="792" spans="1:7" x14ac:dyDescent="0.4">
      <c r="A792" s="1">
        <v>46173</v>
      </c>
      <c r="B792" s="2">
        <f t="shared" si="38"/>
        <v>5</v>
      </c>
      <c r="C792" s="2">
        <f t="shared" si="39"/>
        <v>31</v>
      </c>
      <c r="D792" s="2" t="str">
        <f t="shared" si="40"/>
        <v>日</v>
      </c>
      <c r="E792" t="str">
        <f>IFERROR(VLOOKUP(A792,'HOL（2027年まで）'!$A:$C,3,0),"")</f>
        <v/>
      </c>
      <c r="F792"/>
      <c r="G792"/>
    </row>
    <row r="793" spans="1:7" x14ac:dyDescent="0.4">
      <c r="A793" s="1">
        <v>46174</v>
      </c>
      <c r="B793" s="2">
        <f t="shared" si="38"/>
        <v>6</v>
      </c>
      <c r="C793" s="2">
        <f t="shared" si="39"/>
        <v>1</v>
      </c>
      <c r="D793" s="2" t="str">
        <f t="shared" si="40"/>
        <v>月</v>
      </c>
      <c r="E793" t="str">
        <f>IFERROR(VLOOKUP(A793,'HOL（2027年まで）'!$A:$C,3,0),"")</f>
        <v/>
      </c>
      <c r="F793"/>
      <c r="G793"/>
    </row>
    <row r="794" spans="1:7" x14ac:dyDescent="0.4">
      <c r="A794" s="1">
        <v>46175</v>
      </c>
      <c r="B794" s="2">
        <f t="shared" si="38"/>
        <v>6</v>
      </c>
      <c r="C794" s="2">
        <f t="shared" si="39"/>
        <v>2</v>
      </c>
      <c r="D794" s="2" t="str">
        <f t="shared" si="40"/>
        <v>火</v>
      </c>
      <c r="E794" t="str">
        <f>IFERROR(VLOOKUP(A794,'HOL（2027年まで）'!$A:$C,3,0),"")</f>
        <v/>
      </c>
      <c r="F794"/>
      <c r="G794"/>
    </row>
    <row r="795" spans="1:7" x14ac:dyDescent="0.4">
      <c r="A795" s="1">
        <v>46176</v>
      </c>
      <c r="B795" s="2">
        <f t="shared" si="38"/>
        <v>6</v>
      </c>
      <c r="C795" s="2">
        <f t="shared" si="39"/>
        <v>3</v>
      </c>
      <c r="D795" s="2" t="str">
        <f t="shared" si="40"/>
        <v>水</v>
      </c>
      <c r="E795" t="str">
        <f>IFERROR(VLOOKUP(A795,'HOL（2027年まで）'!$A:$C,3,0),"")</f>
        <v/>
      </c>
      <c r="F795"/>
      <c r="G795"/>
    </row>
    <row r="796" spans="1:7" x14ac:dyDescent="0.4">
      <c r="A796" s="1">
        <v>46177</v>
      </c>
      <c r="B796" s="2">
        <f t="shared" si="38"/>
        <v>6</v>
      </c>
      <c r="C796" s="2">
        <f t="shared" si="39"/>
        <v>4</v>
      </c>
      <c r="D796" s="2" t="str">
        <f t="shared" si="40"/>
        <v>木</v>
      </c>
      <c r="E796" t="str">
        <f>IFERROR(VLOOKUP(A796,'HOL（2027年まで）'!$A:$C,3,0),"")</f>
        <v/>
      </c>
      <c r="F796"/>
      <c r="G796"/>
    </row>
    <row r="797" spans="1:7" x14ac:dyDescent="0.4">
      <c r="A797" s="1">
        <v>46178</v>
      </c>
      <c r="B797" s="2">
        <f t="shared" si="38"/>
        <v>6</v>
      </c>
      <c r="C797" s="2">
        <f t="shared" si="39"/>
        <v>5</v>
      </c>
      <c r="D797" s="2" t="str">
        <f t="shared" si="40"/>
        <v>金</v>
      </c>
      <c r="E797" t="str">
        <f>IFERROR(VLOOKUP(A797,'HOL（2027年まで）'!$A:$C,3,0),"")</f>
        <v/>
      </c>
      <c r="F797"/>
      <c r="G797"/>
    </row>
    <row r="798" spans="1:7" x14ac:dyDescent="0.4">
      <c r="A798" s="1">
        <v>46179</v>
      </c>
      <c r="B798" s="2">
        <f t="shared" si="38"/>
        <v>6</v>
      </c>
      <c r="C798" s="2">
        <f t="shared" si="39"/>
        <v>6</v>
      </c>
      <c r="D798" s="2" t="str">
        <f t="shared" si="40"/>
        <v>土</v>
      </c>
      <c r="E798" t="str">
        <f>IFERROR(VLOOKUP(A798,'HOL（2027年まで）'!$A:$C,3,0),"")</f>
        <v/>
      </c>
      <c r="F798"/>
      <c r="G798"/>
    </row>
    <row r="799" spans="1:7" x14ac:dyDescent="0.4">
      <c r="A799" s="1">
        <v>46180</v>
      </c>
      <c r="B799" s="2">
        <f t="shared" si="38"/>
        <v>6</v>
      </c>
      <c r="C799" s="2">
        <f t="shared" si="39"/>
        <v>7</v>
      </c>
      <c r="D799" s="2" t="str">
        <f t="shared" si="40"/>
        <v>日</v>
      </c>
      <c r="E799" t="str">
        <f>IFERROR(VLOOKUP(A799,'HOL（2027年まで）'!$A:$C,3,0),"")</f>
        <v/>
      </c>
      <c r="F799"/>
      <c r="G799"/>
    </row>
    <row r="800" spans="1:7" x14ac:dyDescent="0.4">
      <c r="A800" s="1">
        <v>46181</v>
      </c>
      <c r="B800" s="2">
        <f t="shared" si="38"/>
        <v>6</v>
      </c>
      <c r="C800" s="2">
        <f t="shared" si="39"/>
        <v>8</v>
      </c>
      <c r="D800" s="2" t="str">
        <f t="shared" si="40"/>
        <v>月</v>
      </c>
      <c r="E800" t="str">
        <f>IFERROR(VLOOKUP(A800,'HOL（2027年まで）'!$A:$C,3,0),"")</f>
        <v/>
      </c>
      <c r="F800"/>
      <c r="G800"/>
    </row>
    <row r="801" spans="1:7" x14ac:dyDescent="0.4">
      <c r="A801" s="1">
        <v>46182</v>
      </c>
      <c r="B801" s="2">
        <f t="shared" si="38"/>
        <v>6</v>
      </c>
      <c r="C801" s="2">
        <f t="shared" si="39"/>
        <v>9</v>
      </c>
      <c r="D801" s="2" t="str">
        <f t="shared" si="40"/>
        <v>火</v>
      </c>
      <c r="E801" t="str">
        <f>IFERROR(VLOOKUP(A801,'HOL（2027年まで）'!$A:$C,3,0),"")</f>
        <v/>
      </c>
      <c r="F801"/>
      <c r="G801"/>
    </row>
    <row r="802" spans="1:7" x14ac:dyDescent="0.4">
      <c r="A802" s="1">
        <v>46183</v>
      </c>
      <c r="B802" s="2">
        <f t="shared" si="38"/>
        <v>6</v>
      </c>
      <c r="C802" s="2">
        <f t="shared" si="39"/>
        <v>10</v>
      </c>
      <c r="D802" s="2" t="str">
        <f t="shared" si="40"/>
        <v>水</v>
      </c>
      <c r="E802" t="str">
        <f>IFERROR(VLOOKUP(A802,'HOL（2027年まで）'!$A:$C,3,0),"")</f>
        <v/>
      </c>
      <c r="F802"/>
      <c r="G802"/>
    </row>
    <row r="803" spans="1:7" x14ac:dyDescent="0.4">
      <c r="A803" s="1">
        <v>46184</v>
      </c>
      <c r="B803" s="2">
        <f t="shared" si="38"/>
        <v>6</v>
      </c>
      <c r="C803" s="2">
        <f t="shared" si="39"/>
        <v>11</v>
      </c>
      <c r="D803" s="2" t="str">
        <f t="shared" si="40"/>
        <v>木</v>
      </c>
      <c r="E803" t="str">
        <f>IFERROR(VLOOKUP(A803,'HOL（2027年まで）'!$A:$C,3,0),"")</f>
        <v/>
      </c>
      <c r="F803"/>
      <c r="G803"/>
    </row>
    <row r="804" spans="1:7" x14ac:dyDescent="0.4">
      <c r="A804" s="1">
        <v>46185</v>
      </c>
      <c r="B804" s="2">
        <f t="shared" si="38"/>
        <v>6</v>
      </c>
      <c r="C804" s="2">
        <f t="shared" si="39"/>
        <v>12</v>
      </c>
      <c r="D804" s="2" t="str">
        <f t="shared" si="40"/>
        <v>金</v>
      </c>
      <c r="E804" t="str">
        <f>IFERROR(VLOOKUP(A804,'HOL（2027年まで）'!$A:$C,3,0),"")</f>
        <v/>
      </c>
      <c r="F804"/>
      <c r="G804"/>
    </row>
    <row r="805" spans="1:7" x14ac:dyDescent="0.4">
      <c r="A805" s="1">
        <v>46186</v>
      </c>
      <c r="B805" s="2">
        <f t="shared" si="38"/>
        <v>6</v>
      </c>
      <c r="C805" s="2">
        <f t="shared" si="39"/>
        <v>13</v>
      </c>
      <c r="D805" s="2" t="str">
        <f t="shared" si="40"/>
        <v>土</v>
      </c>
      <c r="E805" t="str">
        <f>IFERROR(VLOOKUP(A805,'HOL（2027年まで）'!$A:$C,3,0),"")</f>
        <v/>
      </c>
      <c r="F805"/>
      <c r="G805"/>
    </row>
    <row r="806" spans="1:7" x14ac:dyDescent="0.4">
      <c r="A806" s="1">
        <v>46187</v>
      </c>
      <c r="B806" s="2">
        <f t="shared" si="38"/>
        <v>6</v>
      </c>
      <c r="C806" s="2">
        <f t="shared" si="39"/>
        <v>14</v>
      </c>
      <c r="D806" s="2" t="str">
        <f t="shared" si="40"/>
        <v>日</v>
      </c>
      <c r="E806" t="str">
        <f>IFERROR(VLOOKUP(A806,'HOL（2027年まで）'!$A:$C,3,0),"")</f>
        <v/>
      </c>
      <c r="F806"/>
      <c r="G806"/>
    </row>
    <row r="807" spans="1:7" x14ac:dyDescent="0.4">
      <c r="A807" s="1">
        <v>46188</v>
      </c>
      <c r="B807" s="2">
        <f t="shared" si="38"/>
        <v>6</v>
      </c>
      <c r="C807" s="2">
        <f t="shared" si="39"/>
        <v>15</v>
      </c>
      <c r="D807" s="2" t="str">
        <f t="shared" si="40"/>
        <v>月</v>
      </c>
      <c r="E807" t="str">
        <f>IFERROR(VLOOKUP(A807,'HOL（2027年まで）'!$A:$C,3,0),"")</f>
        <v/>
      </c>
      <c r="F807"/>
      <c r="G807"/>
    </row>
    <row r="808" spans="1:7" x14ac:dyDescent="0.4">
      <c r="A808" s="1">
        <v>46189</v>
      </c>
      <c r="B808" s="2">
        <f t="shared" si="38"/>
        <v>6</v>
      </c>
      <c r="C808" s="2">
        <f t="shared" si="39"/>
        <v>16</v>
      </c>
      <c r="D808" s="2" t="str">
        <f t="shared" si="40"/>
        <v>火</v>
      </c>
      <c r="E808" t="str">
        <f>IFERROR(VLOOKUP(A808,'HOL（2027年まで）'!$A:$C,3,0),"")</f>
        <v/>
      </c>
      <c r="F808"/>
      <c r="G808"/>
    </row>
    <row r="809" spans="1:7" x14ac:dyDescent="0.4">
      <c r="A809" s="1">
        <v>46190</v>
      </c>
      <c r="B809" s="2">
        <f t="shared" si="38"/>
        <v>6</v>
      </c>
      <c r="C809" s="2">
        <f t="shared" si="39"/>
        <v>17</v>
      </c>
      <c r="D809" s="2" t="str">
        <f t="shared" si="40"/>
        <v>水</v>
      </c>
      <c r="E809" t="str">
        <f>IFERROR(VLOOKUP(A809,'HOL（2027年まで）'!$A:$C,3,0),"")</f>
        <v/>
      </c>
      <c r="F809"/>
      <c r="G809"/>
    </row>
    <row r="810" spans="1:7" x14ac:dyDescent="0.4">
      <c r="A810" s="1">
        <v>46191</v>
      </c>
      <c r="B810" s="2">
        <f t="shared" si="38"/>
        <v>6</v>
      </c>
      <c r="C810" s="2">
        <f t="shared" si="39"/>
        <v>18</v>
      </c>
      <c r="D810" s="2" t="str">
        <f t="shared" si="40"/>
        <v>木</v>
      </c>
      <c r="E810" t="str">
        <f>IFERROR(VLOOKUP(A810,'HOL（2027年まで）'!$A:$C,3,0),"")</f>
        <v/>
      </c>
      <c r="F810"/>
      <c r="G810"/>
    </row>
    <row r="811" spans="1:7" x14ac:dyDescent="0.4">
      <c r="A811" s="1">
        <v>46192</v>
      </c>
      <c r="B811" s="2">
        <f t="shared" si="38"/>
        <v>6</v>
      </c>
      <c r="C811" s="2">
        <f t="shared" si="39"/>
        <v>19</v>
      </c>
      <c r="D811" s="2" t="str">
        <f t="shared" si="40"/>
        <v>金</v>
      </c>
      <c r="E811" t="str">
        <f>IFERROR(VLOOKUP(A811,'HOL（2027年まで）'!$A:$C,3,0),"")</f>
        <v/>
      </c>
      <c r="F811"/>
      <c r="G811"/>
    </row>
    <row r="812" spans="1:7" x14ac:dyDescent="0.4">
      <c r="A812" s="1">
        <v>46193</v>
      </c>
      <c r="B812" s="2">
        <f t="shared" si="38"/>
        <v>6</v>
      </c>
      <c r="C812" s="2">
        <f t="shared" si="39"/>
        <v>20</v>
      </c>
      <c r="D812" s="2" t="str">
        <f t="shared" si="40"/>
        <v>土</v>
      </c>
      <c r="E812" t="str">
        <f>IFERROR(VLOOKUP(A812,'HOL（2027年まで）'!$A:$C,3,0),"")</f>
        <v/>
      </c>
      <c r="F812"/>
      <c r="G812"/>
    </row>
    <row r="813" spans="1:7" x14ac:dyDescent="0.4">
      <c r="A813" s="1">
        <v>46194</v>
      </c>
      <c r="B813" s="2">
        <f t="shared" si="38"/>
        <v>6</v>
      </c>
      <c r="C813" s="2">
        <f t="shared" si="39"/>
        <v>21</v>
      </c>
      <c r="D813" s="2" t="str">
        <f t="shared" si="40"/>
        <v>日</v>
      </c>
      <c r="E813" t="str">
        <f>IFERROR(VLOOKUP(A813,'HOL（2027年まで）'!$A:$C,3,0),"")</f>
        <v/>
      </c>
      <c r="F813"/>
      <c r="G813"/>
    </row>
    <row r="814" spans="1:7" x14ac:dyDescent="0.4">
      <c r="A814" s="1">
        <v>46195</v>
      </c>
      <c r="B814" s="2">
        <f t="shared" si="38"/>
        <v>6</v>
      </c>
      <c r="C814" s="2">
        <f t="shared" si="39"/>
        <v>22</v>
      </c>
      <c r="D814" s="2" t="str">
        <f t="shared" si="40"/>
        <v>月</v>
      </c>
      <c r="E814" t="str">
        <f>IFERROR(VLOOKUP(A814,'HOL（2027年まで）'!$A:$C,3,0),"")</f>
        <v/>
      </c>
      <c r="F814"/>
      <c r="G814"/>
    </row>
    <row r="815" spans="1:7" x14ac:dyDescent="0.4">
      <c r="A815" s="1">
        <v>46196</v>
      </c>
      <c r="B815" s="2">
        <f t="shared" si="38"/>
        <v>6</v>
      </c>
      <c r="C815" s="2">
        <f t="shared" si="39"/>
        <v>23</v>
      </c>
      <c r="D815" s="2" t="str">
        <f t="shared" si="40"/>
        <v>火</v>
      </c>
      <c r="E815" t="str">
        <f>IFERROR(VLOOKUP(A815,'HOL（2027年まで）'!$A:$C,3,0),"")</f>
        <v/>
      </c>
      <c r="F815"/>
      <c r="G815"/>
    </row>
    <row r="816" spans="1:7" x14ac:dyDescent="0.4">
      <c r="A816" s="1">
        <v>46197</v>
      </c>
      <c r="B816" s="2">
        <f t="shared" si="38"/>
        <v>6</v>
      </c>
      <c r="C816" s="2">
        <f t="shared" si="39"/>
        <v>24</v>
      </c>
      <c r="D816" s="2" t="str">
        <f t="shared" si="40"/>
        <v>水</v>
      </c>
      <c r="E816" t="str">
        <f>IFERROR(VLOOKUP(A816,'HOL（2027年まで）'!$A:$C,3,0),"")</f>
        <v/>
      </c>
      <c r="F816"/>
      <c r="G816"/>
    </row>
    <row r="817" spans="1:7" x14ac:dyDescent="0.4">
      <c r="A817" s="1">
        <v>46198</v>
      </c>
      <c r="B817" s="2">
        <f t="shared" si="38"/>
        <v>6</v>
      </c>
      <c r="C817" s="2">
        <f t="shared" si="39"/>
        <v>25</v>
      </c>
      <c r="D817" s="2" t="str">
        <f t="shared" si="40"/>
        <v>木</v>
      </c>
      <c r="E817" t="str">
        <f>IFERROR(VLOOKUP(A817,'HOL（2027年まで）'!$A:$C,3,0),"")</f>
        <v/>
      </c>
      <c r="F817"/>
      <c r="G817"/>
    </row>
    <row r="818" spans="1:7" x14ac:dyDescent="0.4">
      <c r="A818" s="1">
        <v>46199</v>
      </c>
      <c r="B818" s="2">
        <f t="shared" si="38"/>
        <v>6</v>
      </c>
      <c r="C818" s="2">
        <f t="shared" si="39"/>
        <v>26</v>
      </c>
      <c r="D818" s="2" t="str">
        <f t="shared" si="40"/>
        <v>金</v>
      </c>
      <c r="E818" t="str">
        <f>IFERROR(VLOOKUP(A818,'HOL（2027年まで）'!$A:$C,3,0),"")</f>
        <v/>
      </c>
      <c r="F818"/>
      <c r="G818"/>
    </row>
    <row r="819" spans="1:7" x14ac:dyDescent="0.4">
      <c r="A819" s="1">
        <v>46200</v>
      </c>
      <c r="B819" s="2">
        <f t="shared" si="38"/>
        <v>6</v>
      </c>
      <c r="C819" s="2">
        <f t="shared" si="39"/>
        <v>27</v>
      </c>
      <c r="D819" s="2" t="str">
        <f t="shared" si="40"/>
        <v>土</v>
      </c>
      <c r="E819" t="str">
        <f>IFERROR(VLOOKUP(A819,'HOL（2027年まで）'!$A:$C,3,0),"")</f>
        <v/>
      </c>
      <c r="F819"/>
      <c r="G819"/>
    </row>
    <row r="820" spans="1:7" x14ac:dyDescent="0.4">
      <c r="A820" s="1">
        <v>46201</v>
      </c>
      <c r="B820" s="2">
        <f t="shared" si="38"/>
        <v>6</v>
      </c>
      <c r="C820" s="2">
        <f t="shared" si="39"/>
        <v>28</v>
      </c>
      <c r="D820" s="2" t="str">
        <f t="shared" si="40"/>
        <v>日</v>
      </c>
      <c r="E820" t="str">
        <f>IFERROR(VLOOKUP(A820,'HOL（2027年まで）'!$A:$C,3,0),"")</f>
        <v/>
      </c>
      <c r="F820"/>
      <c r="G820"/>
    </row>
    <row r="821" spans="1:7" x14ac:dyDescent="0.4">
      <c r="A821" s="1">
        <v>46202</v>
      </c>
      <c r="B821" s="2">
        <f t="shared" si="38"/>
        <v>6</v>
      </c>
      <c r="C821" s="2">
        <f t="shared" si="39"/>
        <v>29</v>
      </c>
      <c r="D821" s="2" t="str">
        <f t="shared" si="40"/>
        <v>月</v>
      </c>
      <c r="E821" t="str">
        <f>IFERROR(VLOOKUP(A821,'HOL（2027年まで）'!$A:$C,3,0),"")</f>
        <v/>
      </c>
      <c r="F821"/>
      <c r="G821"/>
    </row>
    <row r="822" spans="1:7" x14ac:dyDescent="0.4">
      <c r="A822" s="1">
        <v>46203</v>
      </c>
      <c r="B822" s="2">
        <f t="shared" si="38"/>
        <v>6</v>
      </c>
      <c r="C822" s="2">
        <f t="shared" si="39"/>
        <v>30</v>
      </c>
      <c r="D822" s="2" t="str">
        <f t="shared" si="40"/>
        <v>火</v>
      </c>
      <c r="E822" t="str">
        <f>IFERROR(VLOOKUP(A822,'HOL（2027年まで）'!$A:$C,3,0),"")</f>
        <v/>
      </c>
      <c r="F822"/>
      <c r="G822"/>
    </row>
    <row r="823" spans="1:7" x14ac:dyDescent="0.4">
      <c r="A823" s="1">
        <v>46204</v>
      </c>
      <c r="B823" s="2">
        <f t="shared" si="38"/>
        <v>7</v>
      </c>
      <c r="C823" s="2">
        <f t="shared" si="39"/>
        <v>1</v>
      </c>
      <c r="D823" s="2" t="str">
        <f t="shared" si="40"/>
        <v>水</v>
      </c>
      <c r="E823" t="str">
        <f>IFERROR(VLOOKUP(A823,'HOL（2027年まで）'!$A:$C,3,0),"")</f>
        <v/>
      </c>
      <c r="F823"/>
      <c r="G823"/>
    </row>
    <row r="824" spans="1:7" x14ac:dyDescent="0.4">
      <c r="A824" s="1">
        <v>46205</v>
      </c>
      <c r="B824" s="2">
        <f t="shared" si="38"/>
        <v>7</v>
      </c>
      <c r="C824" s="2">
        <f t="shared" si="39"/>
        <v>2</v>
      </c>
      <c r="D824" s="2" t="str">
        <f t="shared" si="40"/>
        <v>木</v>
      </c>
      <c r="E824" t="str">
        <f>IFERROR(VLOOKUP(A824,'HOL（2027年まで）'!$A:$C,3,0),"")</f>
        <v/>
      </c>
      <c r="F824"/>
      <c r="G824"/>
    </row>
    <row r="825" spans="1:7" x14ac:dyDescent="0.4">
      <c r="A825" s="1">
        <v>46206</v>
      </c>
      <c r="B825" s="2">
        <f t="shared" si="38"/>
        <v>7</v>
      </c>
      <c r="C825" s="2">
        <f t="shared" si="39"/>
        <v>3</v>
      </c>
      <c r="D825" s="2" t="str">
        <f t="shared" si="40"/>
        <v>金</v>
      </c>
      <c r="E825" t="str">
        <f>IFERROR(VLOOKUP(A825,'HOL（2027年まで）'!$A:$C,3,0),"")</f>
        <v/>
      </c>
      <c r="F825"/>
      <c r="G825"/>
    </row>
    <row r="826" spans="1:7" x14ac:dyDescent="0.4">
      <c r="A826" s="1">
        <v>46207</v>
      </c>
      <c r="B826" s="2">
        <f t="shared" si="38"/>
        <v>7</v>
      </c>
      <c r="C826" s="2">
        <f t="shared" si="39"/>
        <v>4</v>
      </c>
      <c r="D826" s="2" t="str">
        <f t="shared" si="40"/>
        <v>土</v>
      </c>
      <c r="E826" t="str">
        <f>IFERROR(VLOOKUP(A826,'HOL（2027年まで）'!$A:$C,3,0),"")</f>
        <v/>
      </c>
      <c r="F826"/>
      <c r="G826"/>
    </row>
    <row r="827" spans="1:7" x14ac:dyDescent="0.4">
      <c r="A827" s="1">
        <v>46208</v>
      </c>
      <c r="B827" s="2">
        <f t="shared" si="38"/>
        <v>7</v>
      </c>
      <c r="C827" s="2">
        <f t="shared" si="39"/>
        <v>5</v>
      </c>
      <c r="D827" s="2" t="str">
        <f t="shared" si="40"/>
        <v>日</v>
      </c>
      <c r="E827" t="str">
        <f>IFERROR(VLOOKUP(A827,'HOL（2027年まで）'!$A:$C,3,0),"")</f>
        <v/>
      </c>
      <c r="F827"/>
      <c r="G827"/>
    </row>
    <row r="828" spans="1:7" x14ac:dyDescent="0.4">
      <c r="A828" s="1">
        <v>46209</v>
      </c>
      <c r="B828" s="2">
        <f t="shared" si="38"/>
        <v>7</v>
      </c>
      <c r="C828" s="2">
        <f t="shared" si="39"/>
        <v>6</v>
      </c>
      <c r="D828" s="2" t="str">
        <f t="shared" si="40"/>
        <v>月</v>
      </c>
      <c r="E828" t="str">
        <f>IFERROR(VLOOKUP(A828,'HOL（2027年まで）'!$A:$C,3,0),"")</f>
        <v/>
      </c>
      <c r="F828"/>
      <c r="G828"/>
    </row>
    <row r="829" spans="1:7" x14ac:dyDescent="0.4">
      <c r="A829" s="1">
        <v>46210</v>
      </c>
      <c r="B829" s="2">
        <f t="shared" si="38"/>
        <v>7</v>
      </c>
      <c r="C829" s="2">
        <f t="shared" si="39"/>
        <v>7</v>
      </c>
      <c r="D829" s="2" t="str">
        <f t="shared" si="40"/>
        <v>火</v>
      </c>
      <c r="E829" t="str">
        <f>IFERROR(VLOOKUP(A829,'HOL（2027年まで）'!$A:$C,3,0),"")</f>
        <v/>
      </c>
      <c r="F829"/>
      <c r="G829"/>
    </row>
    <row r="830" spans="1:7" x14ac:dyDescent="0.4">
      <c r="A830" s="1">
        <v>46211</v>
      </c>
      <c r="B830" s="2">
        <f t="shared" si="38"/>
        <v>7</v>
      </c>
      <c r="C830" s="2">
        <f t="shared" si="39"/>
        <v>8</v>
      </c>
      <c r="D830" s="2" t="str">
        <f t="shared" si="40"/>
        <v>水</v>
      </c>
      <c r="E830" t="str">
        <f>IFERROR(VLOOKUP(A830,'HOL（2027年まで）'!$A:$C,3,0),"")</f>
        <v/>
      </c>
      <c r="F830"/>
      <c r="G830"/>
    </row>
    <row r="831" spans="1:7" x14ac:dyDescent="0.4">
      <c r="A831" s="1">
        <v>46212</v>
      </c>
      <c r="B831" s="2">
        <f t="shared" si="38"/>
        <v>7</v>
      </c>
      <c r="C831" s="2">
        <f t="shared" si="39"/>
        <v>9</v>
      </c>
      <c r="D831" s="2" t="str">
        <f t="shared" si="40"/>
        <v>木</v>
      </c>
      <c r="E831" t="str">
        <f>IFERROR(VLOOKUP(A831,'HOL（2027年まで）'!$A:$C,3,0),"")</f>
        <v/>
      </c>
      <c r="F831"/>
      <c r="G831"/>
    </row>
    <row r="832" spans="1:7" x14ac:dyDescent="0.4">
      <c r="A832" s="1">
        <v>46213</v>
      </c>
      <c r="B832" s="2">
        <f t="shared" si="38"/>
        <v>7</v>
      </c>
      <c r="C832" s="2">
        <f t="shared" si="39"/>
        <v>10</v>
      </c>
      <c r="D832" s="2" t="str">
        <f t="shared" si="40"/>
        <v>金</v>
      </c>
      <c r="E832" t="str">
        <f>IFERROR(VLOOKUP(A832,'HOL（2027年まで）'!$A:$C,3,0),"")</f>
        <v/>
      </c>
      <c r="F832"/>
      <c r="G832"/>
    </row>
    <row r="833" spans="1:7" x14ac:dyDescent="0.4">
      <c r="A833" s="1">
        <v>46214</v>
      </c>
      <c r="B833" s="2">
        <f t="shared" si="38"/>
        <v>7</v>
      </c>
      <c r="C833" s="2">
        <f t="shared" si="39"/>
        <v>11</v>
      </c>
      <c r="D833" s="2" t="str">
        <f t="shared" si="40"/>
        <v>土</v>
      </c>
      <c r="E833" t="str">
        <f>IFERROR(VLOOKUP(A833,'HOL（2027年まで）'!$A:$C,3,0),"")</f>
        <v/>
      </c>
      <c r="F833"/>
      <c r="G833"/>
    </row>
    <row r="834" spans="1:7" x14ac:dyDescent="0.4">
      <c r="A834" s="1">
        <v>46215</v>
      </c>
      <c r="B834" s="2">
        <f t="shared" si="38"/>
        <v>7</v>
      </c>
      <c r="C834" s="2">
        <f t="shared" si="39"/>
        <v>12</v>
      </c>
      <c r="D834" s="2" t="str">
        <f t="shared" si="40"/>
        <v>日</v>
      </c>
      <c r="E834" t="str">
        <f>IFERROR(VLOOKUP(A834,'HOL（2027年まで）'!$A:$C,3,0),"")</f>
        <v/>
      </c>
      <c r="F834"/>
      <c r="G834"/>
    </row>
    <row r="835" spans="1:7" x14ac:dyDescent="0.4">
      <c r="A835" s="1">
        <v>46216</v>
      </c>
      <c r="B835" s="2">
        <f t="shared" ref="B835:B898" si="41">MONTH(A835)</f>
        <v>7</v>
      </c>
      <c r="C835" s="2">
        <f t="shared" si="39"/>
        <v>13</v>
      </c>
      <c r="D835" s="2" t="str">
        <f t="shared" si="40"/>
        <v>月</v>
      </c>
      <c r="E835" t="str">
        <f>IFERROR(VLOOKUP(A835,'HOL（2027年まで）'!$A:$C,3,0),"")</f>
        <v/>
      </c>
      <c r="F835"/>
      <c r="G835"/>
    </row>
    <row r="836" spans="1:7" x14ac:dyDescent="0.4">
      <c r="A836" s="1">
        <v>46217</v>
      </c>
      <c r="B836" s="2">
        <f t="shared" si="41"/>
        <v>7</v>
      </c>
      <c r="C836" s="2">
        <f t="shared" si="39"/>
        <v>14</v>
      </c>
      <c r="D836" s="2" t="str">
        <f t="shared" si="40"/>
        <v>火</v>
      </c>
      <c r="E836" t="str">
        <f>IFERROR(VLOOKUP(A836,'HOL（2027年まで）'!$A:$C,3,0),"")</f>
        <v/>
      </c>
      <c r="F836"/>
      <c r="G836"/>
    </row>
    <row r="837" spans="1:7" x14ac:dyDescent="0.4">
      <c r="A837" s="1">
        <v>46218</v>
      </c>
      <c r="B837" s="2">
        <f t="shared" si="41"/>
        <v>7</v>
      </c>
      <c r="C837" s="2">
        <f t="shared" si="39"/>
        <v>15</v>
      </c>
      <c r="D837" s="2" t="str">
        <f t="shared" si="40"/>
        <v>水</v>
      </c>
      <c r="E837" t="str">
        <f>IFERROR(VLOOKUP(A837,'HOL（2027年まで）'!$A:$C,3,0),"")</f>
        <v/>
      </c>
      <c r="F837"/>
      <c r="G837"/>
    </row>
    <row r="838" spans="1:7" x14ac:dyDescent="0.4">
      <c r="A838" s="1">
        <v>46219</v>
      </c>
      <c r="B838" s="2">
        <f t="shared" si="41"/>
        <v>7</v>
      </c>
      <c r="C838" s="2">
        <f t="shared" ref="C838:C901" si="42">DAY(A838)</f>
        <v>16</v>
      </c>
      <c r="D838" s="2" t="str">
        <f t="shared" ref="D838:D901" si="43">TEXT(A838,"aaa")</f>
        <v>木</v>
      </c>
      <c r="E838" t="str">
        <f>IFERROR(VLOOKUP(A838,'HOL（2027年まで）'!$A:$C,3,0),"")</f>
        <v/>
      </c>
      <c r="F838"/>
      <c r="G838"/>
    </row>
    <row r="839" spans="1:7" x14ac:dyDescent="0.4">
      <c r="A839" s="1">
        <v>46220</v>
      </c>
      <c r="B839" s="2">
        <f t="shared" si="41"/>
        <v>7</v>
      </c>
      <c r="C839" s="2">
        <f t="shared" si="42"/>
        <v>17</v>
      </c>
      <c r="D839" s="2" t="str">
        <f t="shared" si="43"/>
        <v>金</v>
      </c>
      <c r="E839" t="str">
        <f>IFERROR(VLOOKUP(A839,'HOL（2027年まで）'!$A:$C,3,0),"")</f>
        <v/>
      </c>
      <c r="F839"/>
      <c r="G839"/>
    </row>
    <row r="840" spans="1:7" x14ac:dyDescent="0.4">
      <c r="A840" s="1">
        <v>46221</v>
      </c>
      <c r="B840" s="2">
        <f t="shared" si="41"/>
        <v>7</v>
      </c>
      <c r="C840" s="2">
        <f t="shared" si="42"/>
        <v>18</v>
      </c>
      <c r="D840" s="2" t="str">
        <f t="shared" si="43"/>
        <v>土</v>
      </c>
      <c r="E840" t="str">
        <f>IFERROR(VLOOKUP(A840,'HOL（2027年まで）'!$A:$C,3,0),"")</f>
        <v/>
      </c>
      <c r="F840"/>
      <c r="G840"/>
    </row>
    <row r="841" spans="1:7" x14ac:dyDescent="0.4">
      <c r="A841" s="1">
        <v>46222</v>
      </c>
      <c r="B841" s="2">
        <f t="shared" si="41"/>
        <v>7</v>
      </c>
      <c r="C841" s="2">
        <f t="shared" si="42"/>
        <v>19</v>
      </c>
      <c r="D841" s="2" t="str">
        <f t="shared" si="43"/>
        <v>日</v>
      </c>
      <c r="E841" t="str">
        <f>IFERROR(VLOOKUP(A841,'HOL（2027年まで）'!$A:$C,3,0),"")</f>
        <v/>
      </c>
      <c r="F841"/>
      <c r="G841"/>
    </row>
    <row r="842" spans="1:7" x14ac:dyDescent="0.4">
      <c r="A842" s="1">
        <v>46223</v>
      </c>
      <c r="B842" s="2">
        <f t="shared" si="41"/>
        <v>7</v>
      </c>
      <c r="C842" s="2">
        <f t="shared" si="42"/>
        <v>20</v>
      </c>
      <c r="D842" s="2" t="str">
        <f t="shared" si="43"/>
        <v>月</v>
      </c>
      <c r="E842" t="str">
        <f>IFERROR(VLOOKUP(A842,'HOL（2027年まで）'!$A:$C,3,0),"")</f>
        <v>海の日</v>
      </c>
      <c r="F842"/>
      <c r="G842"/>
    </row>
    <row r="843" spans="1:7" x14ac:dyDescent="0.4">
      <c r="A843" s="1">
        <v>46224</v>
      </c>
      <c r="B843" s="2">
        <f t="shared" si="41"/>
        <v>7</v>
      </c>
      <c r="C843" s="2">
        <f t="shared" si="42"/>
        <v>21</v>
      </c>
      <c r="D843" s="2" t="str">
        <f t="shared" si="43"/>
        <v>火</v>
      </c>
      <c r="E843" t="str">
        <f>IFERROR(VLOOKUP(A843,'HOL（2027年まで）'!$A:$C,3,0),"")</f>
        <v/>
      </c>
      <c r="F843"/>
      <c r="G843"/>
    </row>
    <row r="844" spans="1:7" x14ac:dyDescent="0.4">
      <c r="A844" s="1">
        <v>46225</v>
      </c>
      <c r="B844" s="2">
        <f t="shared" si="41"/>
        <v>7</v>
      </c>
      <c r="C844" s="2">
        <f t="shared" si="42"/>
        <v>22</v>
      </c>
      <c r="D844" s="2" t="str">
        <f t="shared" si="43"/>
        <v>水</v>
      </c>
      <c r="E844" t="str">
        <f>IFERROR(VLOOKUP(A844,'HOL（2027年まで）'!$A:$C,3,0),"")</f>
        <v/>
      </c>
      <c r="F844"/>
      <c r="G844"/>
    </row>
    <row r="845" spans="1:7" x14ac:dyDescent="0.4">
      <c r="A845" s="1">
        <v>46226</v>
      </c>
      <c r="B845" s="2">
        <f t="shared" si="41"/>
        <v>7</v>
      </c>
      <c r="C845" s="2">
        <f t="shared" si="42"/>
        <v>23</v>
      </c>
      <c r="D845" s="2" t="str">
        <f t="shared" si="43"/>
        <v>木</v>
      </c>
      <c r="E845" t="str">
        <f>IFERROR(VLOOKUP(A845,'HOL（2027年まで）'!$A:$C,3,0),"")</f>
        <v/>
      </c>
      <c r="F845"/>
      <c r="G845"/>
    </row>
    <row r="846" spans="1:7" x14ac:dyDescent="0.4">
      <c r="A846" s="1">
        <v>46227</v>
      </c>
      <c r="B846" s="2">
        <f t="shared" si="41"/>
        <v>7</v>
      </c>
      <c r="C846" s="2">
        <f t="shared" si="42"/>
        <v>24</v>
      </c>
      <c r="D846" s="2" t="str">
        <f t="shared" si="43"/>
        <v>金</v>
      </c>
      <c r="E846" t="str">
        <f>IFERROR(VLOOKUP(A846,'HOL（2027年まで）'!$A:$C,3,0),"")</f>
        <v/>
      </c>
      <c r="F846"/>
      <c r="G846"/>
    </row>
    <row r="847" spans="1:7" x14ac:dyDescent="0.4">
      <c r="A847" s="1">
        <v>46228</v>
      </c>
      <c r="B847" s="2">
        <f t="shared" si="41"/>
        <v>7</v>
      </c>
      <c r="C847" s="2">
        <f t="shared" si="42"/>
        <v>25</v>
      </c>
      <c r="D847" s="2" t="str">
        <f t="shared" si="43"/>
        <v>土</v>
      </c>
      <c r="E847" t="str">
        <f>IFERROR(VLOOKUP(A847,'HOL（2027年まで）'!$A:$C,3,0),"")</f>
        <v/>
      </c>
      <c r="F847"/>
      <c r="G847"/>
    </row>
    <row r="848" spans="1:7" x14ac:dyDescent="0.4">
      <c r="A848" s="1">
        <v>46229</v>
      </c>
      <c r="B848" s="2">
        <f t="shared" si="41"/>
        <v>7</v>
      </c>
      <c r="C848" s="2">
        <f t="shared" si="42"/>
        <v>26</v>
      </c>
      <c r="D848" s="2" t="str">
        <f t="shared" si="43"/>
        <v>日</v>
      </c>
      <c r="E848" t="str">
        <f>IFERROR(VLOOKUP(A848,'HOL（2027年まで）'!$A:$C,3,0),"")</f>
        <v/>
      </c>
      <c r="F848"/>
      <c r="G848"/>
    </row>
    <row r="849" spans="1:7" x14ac:dyDescent="0.4">
      <c r="A849" s="1">
        <v>46230</v>
      </c>
      <c r="B849" s="2">
        <f t="shared" si="41"/>
        <v>7</v>
      </c>
      <c r="C849" s="2">
        <f t="shared" si="42"/>
        <v>27</v>
      </c>
      <c r="D849" s="2" t="str">
        <f t="shared" si="43"/>
        <v>月</v>
      </c>
      <c r="E849" t="str">
        <f>IFERROR(VLOOKUP(A849,'HOL（2027年まで）'!$A:$C,3,0),"")</f>
        <v/>
      </c>
      <c r="F849"/>
      <c r="G849"/>
    </row>
    <row r="850" spans="1:7" x14ac:dyDescent="0.4">
      <c r="A850" s="1">
        <v>46231</v>
      </c>
      <c r="B850" s="2">
        <f t="shared" si="41"/>
        <v>7</v>
      </c>
      <c r="C850" s="2">
        <f t="shared" si="42"/>
        <v>28</v>
      </c>
      <c r="D850" s="2" t="str">
        <f t="shared" si="43"/>
        <v>火</v>
      </c>
      <c r="E850" t="str">
        <f>IFERROR(VLOOKUP(A850,'HOL（2027年まで）'!$A:$C,3,0),"")</f>
        <v/>
      </c>
      <c r="F850"/>
      <c r="G850"/>
    </row>
    <row r="851" spans="1:7" x14ac:dyDescent="0.4">
      <c r="A851" s="1">
        <v>46232</v>
      </c>
      <c r="B851" s="2">
        <f t="shared" si="41"/>
        <v>7</v>
      </c>
      <c r="C851" s="2">
        <f t="shared" si="42"/>
        <v>29</v>
      </c>
      <c r="D851" s="2" t="str">
        <f t="shared" si="43"/>
        <v>水</v>
      </c>
      <c r="E851" t="str">
        <f>IFERROR(VLOOKUP(A851,'HOL（2027年まで）'!$A:$C,3,0),"")</f>
        <v/>
      </c>
      <c r="F851"/>
      <c r="G851"/>
    </row>
    <row r="852" spans="1:7" x14ac:dyDescent="0.4">
      <c r="A852" s="1">
        <v>46233</v>
      </c>
      <c r="B852" s="2">
        <f t="shared" si="41"/>
        <v>7</v>
      </c>
      <c r="C852" s="2">
        <f t="shared" si="42"/>
        <v>30</v>
      </c>
      <c r="D852" s="2" t="str">
        <f t="shared" si="43"/>
        <v>木</v>
      </c>
      <c r="E852" t="str">
        <f>IFERROR(VLOOKUP(A852,'HOL（2027年まで）'!$A:$C,3,0),"")</f>
        <v/>
      </c>
      <c r="F852"/>
      <c r="G852"/>
    </row>
    <row r="853" spans="1:7" x14ac:dyDescent="0.4">
      <c r="A853" s="1">
        <v>46234</v>
      </c>
      <c r="B853" s="2">
        <f t="shared" si="41"/>
        <v>7</v>
      </c>
      <c r="C853" s="2">
        <f t="shared" si="42"/>
        <v>31</v>
      </c>
      <c r="D853" s="2" t="str">
        <f t="shared" si="43"/>
        <v>金</v>
      </c>
      <c r="E853" t="str">
        <f>IFERROR(VLOOKUP(A853,'HOL（2027年まで）'!$A:$C,3,0),"")</f>
        <v/>
      </c>
      <c r="F853"/>
      <c r="G853"/>
    </row>
    <row r="854" spans="1:7" x14ac:dyDescent="0.4">
      <c r="A854" s="1">
        <v>46235</v>
      </c>
      <c r="B854" s="2">
        <f t="shared" si="41"/>
        <v>8</v>
      </c>
      <c r="C854" s="2">
        <f t="shared" si="42"/>
        <v>1</v>
      </c>
      <c r="D854" s="2" t="str">
        <f t="shared" si="43"/>
        <v>土</v>
      </c>
      <c r="E854" t="str">
        <f>IFERROR(VLOOKUP(A854,'HOL（2027年まで）'!$A:$C,3,0),"")</f>
        <v/>
      </c>
      <c r="F854"/>
      <c r="G854"/>
    </row>
    <row r="855" spans="1:7" x14ac:dyDescent="0.4">
      <c r="A855" s="1">
        <v>46236</v>
      </c>
      <c r="B855" s="2">
        <f t="shared" si="41"/>
        <v>8</v>
      </c>
      <c r="C855" s="2">
        <f t="shared" si="42"/>
        <v>2</v>
      </c>
      <c r="D855" s="2" t="str">
        <f t="shared" si="43"/>
        <v>日</v>
      </c>
      <c r="E855" t="str">
        <f>IFERROR(VLOOKUP(A855,'HOL（2027年まで）'!$A:$C,3,0),"")</f>
        <v/>
      </c>
      <c r="F855"/>
      <c r="G855"/>
    </row>
    <row r="856" spans="1:7" x14ac:dyDescent="0.4">
      <c r="A856" s="1">
        <v>46237</v>
      </c>
      <c r="B856" s="2">
        <f t="shared" si="41"/>
        <v>8</v>
      </c>
      <c r="C856" s="2">
        <f t="shared" si="42"/>
        <v>3</v>
      </c>
      <c r="D856" s="2" t="str">
        <f t="shared" si="43"/>
        <v>月</v>
      </c>
      <c r="E856" t="str">
        <f>IFERROR(VLOOKUP(A856,'HOL（2027年まで）'!$A:$C,3,0),"")</f>
        <v/>
      </c>
      <c r="F856"/>
      <c r="G856"/>
    </row>
    <row r="857" spans="1:7" x14ac:dyDescent="0.4">
      <c r="A857" s="1">
        <v>46238</v>
      </c>
      <c r="B857" s="2">
        <f t="shared" si="41"/>
        <v>8</v>
      </c>
      <c r="C857" s="2">
        <f t="shared" si="42"/>
        <v>4</v>
      </c>
      <c r="D857" s="2" t="str">
        <f t="shared" si="43"/>
        <v>火</v>
      </c>
      <c r="E857" t="str">
        <f>IFERROR(VLOOKUP(A857,'HOL（2027年まで）'!$A:$C,3,0),"")</f>
        <v/>
      </c>
      <c r="F857"/>
      <c r="G857"/>
    </row>
    <row r="858" spans="1:7" x14ac:dyDescent="0.4">
      <c r="A858" s="1">
        <v>46239</v>
      </c>
      <c r="B858" s="2">
        <f t="shared" si="41"/>
        <v>8</v>
      </c>
      <c r="C858" s="2">
        <f t="shared" si="42"/>
        <v>5</v>
      </c>
      <c r="D858" s="2" t="str">
        <f t="shared" si="43"/>
        <v>水</v>
      </c>
      <c r="E858" t="str">
        <f>IFERROR(VLOOKUP(A858,'HOL（2027年まで）'!$A:$C,3,0),"")</f>
        <v/>
      </c>
      <c r="F858"/>
      <c r="G858"/>
    </row>
    <row r="859" spans="1:7" x14ac:dyDescent="0.4">
      <c r="A859" s="1">
        <v>46240</v>
      </c>
      <c r="B859" s="2">
        <f t="shared" si="41"/>
        <v>8</v>
      </c>
      <c r="C859" s="2">
        <f t="shared" si="42"/>
        <v>6</v>
      </c>
      <c r="D859" s="2" t="str">
        <f t="shared" si="43"/>
        <v>木</v>
      </c>
      <c r="E859" t="str">
        <f>IFERROR(VLOOKUP(A859,'HOL（2027年まで）'!$A:$C,3,0),"")</f>
        <v/>
      </c>
      <c r="F859"/>
      <c r="G859"/>
    </row>
    <row r="860" spans="1:7" x14ac:dyDescent="0.4">
      <c r="A860" s="1">
        <v>46241</v>
      </c>
      <c r="B860" s="2">
        <f t="shared" si="41"/>
        <v>8</v>
      </c>
      <c r="C860" s="2">
        <f t="shared" si="42"/>
        <v>7</v>
      </c>
      <c r="D860" s="2" t="str">
        <f t="shared" si="43"/>
        <v>金</v>
      </c>
      <c r="E860" t="str">
        <f>IFERROR(VLOOKUP(A860,'HOL（2027年まで）'!$A:$C,3,0),"")</f>
        <v/>
      </c>
      <c r="F860"/>
      <c r="G860"/>
    </row>
    <row r="861" spans="1:7" x14ac:dyDescent="0.4">
      <c r="A861" s="1">
        <v>46242</v>
      </c>
      <c r="B861" s="2">
        <f t="shared" si="41"/>
        <v>8</v>
      </c>
      <c r="C861" s="2">
        <f t="shared" si="42"/>
        <v>8</v>
      </c>
      <c r="D861" s="2" t="str">
        <f t="shared" si="43"/>
        <v>土</v>
      </c>
      <c r="E861" t="str">
        <f>IFERROR(VLOOKUP(A861,'HOL（2027年まで）'!$A:$C,3,0),"")</f>
        <v/>
      </c>
      <c r="F861"/>
      <c r="G861"/>
    </row>
    <row r="862" spans="1:7" x14ac:dyDescent="0.4">
      <c r="A862" s="1">
        <v>46243</v>
      </c>
      <c r="B862" s="2">
        <f t="shared" si="41"/>
        <v>8</v>
      </c>
      <c r="C862" s="2">
        <f t="shared" si="42"/>
        <v>9</v>
      </c>
      <c r="D862" s="2" t="str">
        <f t="shared" si="43"/>
        <v>日</v>
      </c>
      <c r="E862" t="str">
        <f>IFERROR(VLOOKUP(A862,'HOL（2027年まで）'!$A:$C,3,0),"")</f>
        <v/>
      </c>
      <c r="F862"/>
      <c r="G862"/>
    </row>
    <row r="863" spans="1:7" x14ac:dyDescent="0.4">
      <c r="A863" s="1">
        <v>46244</v>
      </c>
      <c r="B863" s="2">
        <f t="shared" si="41"/>
        <v>8</v>
      </c>
      <c r="C863" s="2">
        <f t="shared" si="42"/>
        <v>10</v>
      </c>
      <c r="D863" s="2" t="str">
        <f t="shared" si="43"/>
        <v>月</v>
      </c>
      <c r="E863" t="str">
        <f>IFERROR(VLOOKUP(A863,'HOL（2027年まで）'!$A:$C,3,0),"")</f>
        <v/>
      </c>
      <c r="F863"/>
      <c r="G863"/>
    </row>
    <row r="864" spans="1:7" x14ac:dyDescent="0.4">
      <c r="A864" s="1">
        <v>46245</v>
      </c>
      <c r="B864" s="2">
        <f t="shared" si="41"/>
        <v>8</v>
      </c>
      <c r="C864" s="2">
        <f t="shared" si="42"/>
        <v>11</v>
      </c>
      <c r="D864" s="2" t="str">
        <f t="shared" si="43"/>
        <v>火</v>
      </c>
      <c r="E864" t="str">
        <f>IFERROR(VLOOKUP(A864,'HOL（2027年まで）'!$A:$C,3,0),"")</f>
        <v>山の日</v>
      </c>
      <c r="F864"/>
      <c r="G864"/>
    </row>
    <row r="865" spans="1:7" x14ac:dyDescent="0.4">
      <c r="A865" s="1">
        <v>46246</v>
      </c>
      <c r="B865" s="2">
        <f t="shared" si="41"/>
        <v>8</v>
      </c>
      <c r="C865" s="2">
        <f t="shared" si="42"/>
        <v>12</v>
      </c>
      <c r="D865" s="2" t="str">
        <f t="shared" si="43"/>
        <v>水</v>
      </c>
      <c r="E865" t="str">
        <f>IFERROR(VLOOKUP(A865,'HOL（2027年まで）'!$A:$C,3,0),"")</f>
        <v/>
      </c>
      <c r="F865"/>
      <c r="G865"/>
    </row>
    <row r="866" spans="1:7" x14ac:dyDescent="0.4">
      <c r="A866" s="1">
        <v>46247</v>
      </c>
      <c r="B866" s="2">
        <f t="shared" si="41"/>
        <v>8</v>
      </c>
      <c r="C866" s="2">
        <f t="shared" si="42"/>
        <v>13</v>
      </c>
      <c r="D866" s="2" t="str">
        <f t="shared" si="43"/>
        <v>木</v>
      </c>
      <c r="E866" t="str">
        <f>IFERROR(VLOOKUP(A866,'HOL（2027年まで）'!$A:$C,3,0),"")</f>
        <v/>
      </c>
      <c r="F866"/>
      <c r="G866"/>
    </row>
    <row r="867" spans="1:7" x14ac:dyDescent="0.4">
      <c r="A867" s="1">
        <v>46248</v>
      </c>
      <c r="B867" s="2">
        <f t="shared" si="41"/>
        <v>8</v>
      </c>
      <c r="C867" s="2">
        <f t="shared" si="42"/>
        <v>14</v>
      </c>
      <c r="D867" s="2" t="str">
        <f t="shared" si="43"/>
        <v>金</v>
      </c>
      <c r="E867" t="str">
        <f>IFERROR(VLOOKUP(A867,'HOL（2027年まで）'!$A:$C,3,0),"")</f>
        <v/>
      </c>
      <c r="F867"/>
      <c r="G867"/>
    </row>
    <row r="868" spans="1:7" x14ac:dyDescent="0.4">
      <c r="A868" s="1">
        <v>46249</v>
      </c>
      <c r="B868" s="2">
        <f t="shared" si="41"/>
        <v>8</v>
      </c>
      <c r="C868" s="2">
        <f t="shared" si="42"/>
        <v>15</v>
      </c>
      <c r="D868" s="2" t="str">
        <f t="shared" si="43"/>
        <v>土</v>
      </c>
      <c r="E868" t="str">
        <f>IFERROR(VLOOKUP(A868,'HOL（2027年まで）'!$A:$C,3,0),"")</f>
        <v/>
      </c>
      <c r="F868"/>
      <c r="G868"/>
    </row>
    <row r="869" spans="1:7" x14ac:dyDescent="0.4">
      <c r="A869" s="1">
        <v>46250</v>
      </c>
      <c r="B869" s="2">
        <f t="shared" si="41"/>
        <v>8</v>
      </c>
      <c r="C869" s="2">
        <f t="shared" si="42"/>
        <v>16</v>
      </c>
      <c r="D869" s="2" t="str">
        <f t="shared" si="43"/>
        <v>日</v>
      </c>
      <c r="E869" t="str">
        <f>IFERROR(VLOOKUP(A869,'HOL（2027年まで）'!$A:$C,3,0),"")</f>
        <v/>
      </c>
      <c r="F869"/>
      <c r="G869"/>
    </row>
    <row r="870" spans="1:7" x14ac:dyDescent="0.4">
      <c r="A870" s="1">
        <v>46251</v>
      </c>
      <c r="B870" s="2">
        <f t="shared" si="41"/>
        <v>8</v>
      </c>
      <c r="C870" s="2">
        <f t="shared" si="42"/>
        <v>17</v>
      </c>
      <c r="D870" s="2" t="str">
        <f t="shared" si="43"/>
        <v>月</v>
      </c>
      <c r="E870" t="str">
        <f>IFERROR(VLOOKUP(A870,'HOL（2027年まで）'!$A:$C,3,0),"")</f>
        <v/>
      </c>
      <c r="F870"/>
      <c r="G870"/>
    </row>
    <row r="871" spans="1:7" x14ac:dyDescent="0.4">
      <c r="A871" s="1">
        <v>46252</v>
      </c>
      <c r="B871" s="2">
        <f t="shared" si="41"/>
        <v>8</v>
      </c>
      <c r="C871" s="2">
        <f t="shared" si="42"/>
        <v>18</v>
      </c>
      <c r="D871" s="2" t="str">
        <f t="shared" si="43"/>
        <v>火</v>
      </c>
      <c r="E871" t="str">
        <f>IFERROR(VLOOKUP(A871,'HOL（2027年まで）'!$A:$C,3,0),"")</f>
        <v/>
      </c>
      <c r="F871"/>
      <c r="G871"/>
    </row>
    <row r="872" spans="1:7" x14ac:dyDescent="0.4">
      <c r="A872" s="1">
        <v>46253</v>
      </c>
      <c r="B872" s="2">
        <f t="shared" si="41"/>
        <v>8</v>
      </c>
      <c r="C872" s="2">
        <f t="shared" si="42"/>
        <v>19</v>
      </c>
      <c r="D872" s="2" t="str">
        <f t="shared" si="43"/>
        <v>水</v>
      </c>
      <c r="E872" t="str">
        <f>IFERROR(VLOOKUP(A872,'HOL（2027年まで）'!$A:$C,3,0),"")</f>
        <v/>
      </c>
      <c r="F872"/>
      <c r="G872"/>
    </row>
    <row r="873" spans="1:7" x14ac:dyDescent="0.4">
      <c r="A873" s="1">
        <v>46254</v>
      </c>
      <c r="B873" s="2">
        <f t="shared" si="41"/>
        <v>8</v>
      </c>
      <c r="C873" s="2">
        <f t="shared" si="42"/>
        <v>20</v>
      </c>
      <c r="D873" s="2" t="str">
        <f t="shared" si="43"/>
        <v>木</v>
      </c>
      <c r="E873" t="str">
        <f>IFERROR(VLOOKUP(A873,'HOL（2027年まで）'!$A:$C,3,0),"")</f>
        <v/>
      </c>
      <c r="F873"/>
      <c r="G873"/>
    </row>
    <row r="874" spans="1:7" x14ac:dyDescent="0.4">
      <c r="A874" s="1">
        <v>46255</v>
      </c>
      <c r="B874" s="2">
        <f t="shared" si="41"/>
        <v>8</v>
      </c>
      <c r="C874" s="2">
        <f t="shared" si="42"/>
        <v>21</v>
      </c>
      <c r="D874" s="2" t="str">
        <f t="shared" si="43"/>
        <v>金</v>
      </c>
      <c r="E874" t="str">
        <f>IFERROR(VLOOKUP(A874,'HOL（2027年まで）'!$A:$C,3,0),"")</f>
        <v/>
      </c>
      <c r="F874"/>
      <c r="G874"/>
    </row>
    <row r="875" spans="1:7" x14ac:dyDescent="0.4">
      <c r="A875" s="1">
        <v>46256</v>
      </c>
      <c r="B875" s="2">
        <f t="shared" si="41"/>
        <v>8</v>
      </c>
      <c r="C875" s="2">
        <f t="shared" si="42"/>
        <v>22</v>
      </c>
      <c r="D875" s="2" t="str">
        <f t="shared" si="43"/>
        <v>土</v>
      </c>
      <c r="E875" t="str">
        <f>IFERROR(VLOOKUP(A875,'HOL（2027年まで）'!$A:$C,3,0),"")</f>
        <v/>
      </c>
      <c r="F875"/>
      <c r="G875"/>
    </row>
    <row r="876" spans="1:7" x14ac:dyDescent="0.4">
      <c r="A876" s="1">
        <v>46257</v>
      </c>
      <c r="B876" s="2">
        <f t="shared" si="41"/>
        <v>8</v>
      </c>
      <c r="C876" s="2">
        <f t="shared" si="42"/>
        <v>23</v>
      </c>
      <c r="D876" s="2" t="str">
        <f t="shared" si="43"/>
        <v>日</v>
      </c>
      <c r="E876" t="str">
        <f>IFERROR(VLOOKUP(A876,'HOL（2027年まで）'!$A:$C,3,0),"")</f>
        <v/>
      </c>
      <c r="F876"/>
      <c r="G876"/>
    </row>
    <row r="877" spans="1:7" x14ac:dyDescent="0.4">
      <c r="A877" s="1">
        <v>46258</v>
      </c>
      <c r="B877" s="2">
        <f t="shared" si="41"/>
        <v>8</v>
      </c>
      <c r="C877" s="2">
        <f t="shared" si="42"/>
        <v>24</v>
      </c>
      <c r="D877" s="2" t="str">
        <f t="shared" si="43"/>
        <v>月</v>
      </c>
      <c r="E877" t="str">
        <f>IFERROR(VLOOKUP(A877,'HOL（2027年まで）'!$A:$C,3,0),"")</f>
        <v/>
      </c>
      <c r="F877"/>
      <c r="G877"/>
    </row>
    <row r="878" spans="1:7" x14ac:dyDescent="0.4">
      <c r="A878" s="1">
        <v>46259</v>
      </c>
      <c r="B878" s="2">
        <f t="shared" si="41"/>
        <v>8</v>
      </c>
      <c r="C878" s="2">
        <f t="shared" si="42"/>
        <v>25</v>
      </c>
      <c r="D878" s="2" t="str">
        <f t="shared" si="43"/>
        <v>火</v>
      </c>
      <c r="E878" t="str">
        <f>IFERROR(VLOOKUP(A878,'HOL（2027年まで）'!$A:$C,3,0),"")</f>
        <v/>
      </c>
      <c r="F878"/>
      <c r="G878"/>
    </row>
    <row r="879" spans="1:7" x14ac:dyDescent="0.4">
      <c r="A879" s="1">
        <v>46260</v>
      </c>
      <c r="B879" s="2">
        <f t="shared" si="41"/>
        <v>8</v>
      </c>
      <c r="C879" s="2">
        <f t="shared" si="42"/>
        <v>26</v>
      </c>
      <c r="D879" s="2" t="str">
        <f t="shared" si="43"/>
        <v>水</v>
      </c>
      <c r="E879" t="str">
        <f>IFERROR(VLOOKUP(A879,'HOL（2027年まで）'!$A:$C,3,0),"")</f>
        <v/>
      </c>
      <c r="F879"/>
      <c r="G879"/>
    </row>
    <row r="880" spans="1:7" x14ac:dyDescent="0.4">
      <c r="A880" s="1">
        <v>46261</v>
      </c>
      <c r="B880" s="2">
        <f t="shared" si="41"/>
        <v>8</v>
      </c>
      <c r="C880" s="2">
        <f t="shared" si="42"/>
        <v>27</v>
      </c>
      <c r="D880" s="2" t="str">
        <f t="shared" si="43"/>
        <v>木</v>
      </c>
      <c r="E880" t="str">
        <f>IFERROR(VLOOKUP(A880,'HOL（2027年まで）'!$A:$C,3,0),"")</f>
        <v/>
      </c>
      <c r="F880"/>
      <c r="G880"/>
    </row>
    <row r="881" spans="1:7" x14ac:dyDescent="0.4">
      <c r="A881" s="1">
        <v>46262</v>
      </c>
      <c r="B881" s="2">
        <f t="shared" si="41"/>
        <v>8</v>
      </c>
      <c r="C881" s="2">
        <f t="shared" si="42"/>
        <v>28</v>
      </c>
      <c r="D881" s="2" t="str">
        <f t="shared" si="43"/>
        <v>金</v>
      </c>
      <c r="E881" t="str">
        <f>IFERROR(VLOOKUP(A881,'HOL（2027年まで）'!$A:$C,3,0),"")</f>
        <v/>
      </c>
      <c r="F881"/>
      <c r="G881"/>
    </row>
    <row r="882" spans="1:7" x14ac:dyDescent="0.4">
      <c r="A882" s="1">
        <v>46263</v>
      </c>
      <c r="B882" s="2">
        <f t="shared" si="41"/>
        <v>8</v>
      </c>
      <c r="C882" s="2">
        <f t="shared" si="42"/>
        <v>29</v>
      </c>
      <c r="D882" s="2" t="str">
        <f t="shared" si="43"/>
        <v>土</v>
      </c>
      <c r="E882" t="str">
        <f>IFERROR(VLOOKUP(A882,'HOL（2027年まで）'!$A:$C,3,0),"")</f>
        <v/>
      </c>
      <c r="F882"/>
      <c r="G882"/>
    </row>
    <row r="883" spans="1:7" x14ac:dyDescent="0.4">
      <c r="A883" s="1">
        <v>46264</v>
      </c>
      <c r="B883" s="2">
        <f t="shared" si="41"/>
        <v>8</v>
      </c>
      <c r="C883" s="2">
        <f t="shared" si="42"/>
        <v>30</v>
      </c>
      <c r="D883" s="2" t="str">
        <f t="shared" si="43"/>
        <v>日</v>
      </c>
      <c r="E883" t="str">
        <f>IFERROR(VLOOKUP(A883,'HOL（2027年まで）'!$A:$C,3,0),"")</f>
        <v/>
      </c>
      <c r="F883"/>
      <c r="G883"/>
    </row>
    <row r="884" spans="1:7" x14ac:dyDescent="0.4">
      <c r="A884" s="1">
        <v>46265</v>
      </c>
      <c r="B884" s="2">
        <f t="shared" si="41"/>
        <v>8</v>
      </c>
      <c r="C884" s="2">
        <f t="shared" si="42"/>
        <v>31</v>
      </c>
      <c r="D884" s="2" t="str">
        <f t="shared" si="43"/>
        <v>月</v>
      </c>
      <c r="E884" t="str">
        <f>IFERROR(VLOOKUP(A884,'HOL（2027年まで）'!$A:$C,3,0),"")</f>
        <v/>
      </c>
      <c r="F884"/>
      <c r="G884"/>
    </row>
    <row r="885" spans="1:7" x14ac:dyDescent="0.4">
      <c r="A885" s="1">
        <v>46266</v>
      </c>
      <c r="B885" s="2">
        <f t="shared" si="41"/>
        <v>9</v>
      </c>
      <c r="C885" s="2">
        <f t="shared" si="42"/>
        <v>1</v>
      </c>
      <c r="D885" s="2" t="str">
        <f t="shared" si="43"/>
        <v>火</v>
      </c>
      <c r="E885" t="str">
        <f>IFERROR(VLOOKUP(A885,'HOL（2027年まで）'!$A:$C,3,0),"")</f>
        <v/>
      </c>
      <c r="F885"/>
      <c r="G885"/>
    </row>
    <row r="886" spans="1:7" x14ac:dyDescent="0.4">
      <c r="A886" s="1">
        <v>46267</v>
      </c>
      <c r="B886" s="2">
        <f t="shared" si="41"/>
        <v>9</v>
      </c>
      <c r="C886" s="2">
        <f t="shared" si="42"/>
        <v>2</v>
      </c>
      <c r="D886" s="2" t="str">
        <f t="shared" si="43"/>
        <v>水</v>
      </c>
      <c r="E886" t="str">
        <f>IFERROR(VLOOKUP(A886,'HOL（2027年まで）'!$A:$C,3,0),"")</f>
        <v/>
      </c>
      <c r="F886"/>
      <c r="G886"/>
    </row>
    <row r="887" spans="1:7" x14ac:dyDescent="0.4">
      <c r="A887" s="1">
        <v>46268</v>
      </c>
      <c r="B887" s="2">
        <f t="shared" si="41"/>
        <v>9</v>
      </c>
      <c r="C887" s="2">
        <f t="shared" si="42"/>
        <v>3</v>
      </c>
      <c r="D887" s="2" t="str">
        <f t="shared" si="43"/>
        <v>木</v>
      </c>
      <c r="E887" t="str">
        <f>IFERROR(VLOOKUP(A887,'HOL（2027年まで）'!$A:$C,3,0),"")</f>
        <v/>
      </c>
      <c r="F887"/>
      <c r="G887"/>
    </row>
    <row r="888" spans="1:7" x14ac:dyDescent="0.4">
      <c r="A888" s="1">
        <v>46269</v>
      </c>
      <c r="B888" s="2">
        <f t="shared" si="41"/>
        <v>9</v>
      </c>
      <c r="C888" s="2">
        <f t="shared" si="42"/>
        <v>4</v>
      </c>
      <c r="D888" s="2" t="str">
        <f t="shared" si="43"/>
        <v>金</v>
      </c>
      <c r="E888" t="str">
        <f>IFERROR(VLOOKUP(A888,'HOL（2027年まで）'!$A:$C,3,0),"")</f>
        <v/>
      </c>
      <c r="F888"/>
      <c r="G888"/>
    </row>
    <row r="889" spans="1:7" x14ac:dyDescent="0.4">
      <c r="A889" s="1">
        <v>46270</v>
      </c>
      <c r="B889" s="2">
        <f t="shared" si="41"/>
        <v>9</v>
      </c>
      <c r="C889" s="2">
        <f t="shared" si="42"/>
        <v>5</v>
      </c>
      <c r="D889" s="2" t="str">
        <f t="shared" si="43"/>
        <v>土</v>
      </c>
      <c r="E889" t="str">
        <f>IFERROR(VLOOKUP(A889,'HOL（2027年まで）'!$A:$C,3,0),"")</f>
        <v/>
      </c>
      <c r="F889"/>
      <c r="G889"/>
    </row>
    <row r="890" spans="1:7" x14ac:dyDescent="0.4">
      <c r="A890" s="1">
        <v>46271</v>
      </c>
      <c r="B890" s="2">
        <f t="shared" si="41"/>
        <v>9</v>
      </c>
      <c r="C890" s="2">
        <f t="shared" si="42"/>
        <v>6</v>
      </c>
      <c r="D890" s="2" t="str">
        <f t="shared" si="43"/>
        <v>日</v>
      </c>
      <c r="E890" t="str">
        <f>IFERROR(VLOOKUP(A890,'HOL（2027年まで）'!$A:$C,3,0),"")</f>
        <v/>
      </c>
      <c r="F890"/>
      <c r="G890"/>
    </row>
    <row r="891" spans="1:7" x14ac:dyDescent="0.4">
      <c r="A891" s="1">
        <v>46272</v>
      </c>
      <c r="B891" s="2">
        <f t="shared" si="41"/>
        <v>9</v>
      </c>
      <c r="C891" s="2">
        <f t="shared" si="42"/>
        <v>7</v>
      </c>
      <c r="D891" s="2" t="str">
        <f t="shared" si="43"/>
        <v>月</v>
      </c>
      <c r="E891" t="str">
        <f>IFERROR(VLOOKUP(A891,'HOL（2027年まで）'!$A:$C,3,0),"")</f>
        <v/>
      </c>
      <c r="F891"/>
      <c r="G891"/>
    </row>
    <row r="892" spans="1:7" x14ac:dyDescent="0.4">
      <c r="A892" s="1">
        <v>46273</v>
      </c>
      <c r="B892" s="2">
        <f t="shared" si="41"/>
        <v>9</v>
      </c>
      <c r="C892" s="2">
        <f t="shared" si="42"/>
        <v>8</v>
      </c>
      <c r="D892" s="2" t="str">
        <f t="shared" si="43"/>
        <v>火</v>
      </c>
      <c r="E892" t="str">
        <f>IFERROR(VLOOKUP(A892,'HOL（2027年まで）'!$A:$C,3,0),"")</f>
        <v/>
      </c>
      <c r="F892"/>
      <c r="G892"/>
    </row>
    <row r="893" spans="1:7" x14ac:dyDescent="0.4">
      <c r="A893" s="1">
        <v>46274</v>
      </c>
      <c r="B893" s="2">
        <f t="shared" si="41"/>
        <v>9</v>
      </c>
      <c r="C893" s="2">
        <f t="shared" si="42"/>
        <v>9</v>
      </c>
      <c r="D893" s="2" t="str">
        <f t="shared" si="43"/>
        <v>水</v>
      </c>
      <c r="E893" t="str">
        <f>IFERROR(VLOOKUP(A893,'HOL（2027年まで）'!$A:$C,3,0),"")</f>
        <v/>
      </c>
      <c r="F893"/>
      <c r="G893"/>
    </row>
    <row r="894" spans="1:7" x14ac:dyDescent="0.4">
      <c r="A894" s="1">
        <v>46275</v>
      </c>
      <c r="B894" s="2">
        <f t="shared" si="41"/>
        <v>9</v>
      </c>
      <c r="C894" s="2">
        <f t="shared" si="42"/>
        <v>10</v>
      </c>
      <c r="D894" s="2" t="str">
        <f t="shared" si="43"/>
        <v>木</v>
      </c>
      <c r="E894" t="str">
        <f>IFERROR(VLOOKUP(A894,'HOL（2027年まで）'!$A:$C,3,0),"")</f>
        <v/>
      </c>
      <c r="F894"/>
      <c r="G894"/>
    </row>
    <row r="895" spans="1:7" x14ac:dyDescent="0.4">
      <c r="A895" s="1">
        <v>46276</v>
      </c>
      <c r="B895" s="2">
        <f t="shared" si="41"/>
        <v>9</v>
      </c>
      <c r="C895" s="2">
        <f t="shared" si="42"/>
        <v>11</v>
      </c>
      <c r="D895" s="2" t="str">
        <f t="shared" si="43"/>
        <v>金</v>
      </c>
      <c r="E895" t="str">
        <f>IFERROR(VLOOKUP(A895,'HOL（2027年まで）'!$A:$C,3,0),"")</f>
        <v/>
      </c>
      <c r="F895"/>
      <c r="G895"/>
    </row>
    <row r="896" spans="1:7" x14ac:dyDescent="0.4">
      <c r="A896" s="1">
        <v>46277</v>
      </c>
      <c r="B896" s="2">
        <f t="shared" si="41"/>
        <v>9</v>
      </c>
      <c r="C896" s="2">
        <f t="shared" si="42"/>
        <v>12</v>
      </c>
      <c r="D896" s="2" t="str">
        <f t="shared" si="43"/>
        <v>土</v>
      </c>
      <c r="E896" t="str">
        <f>IFERROR(VLOOKUP(A896,'HOL（2027年まで）'!$A:$C,3,0),"")</f>
        <v/>
      </c>
      <c r="F896"/>
      <c r="G896"/>
    </row>
    <row r="897" spans="1:7" x14ac:dyDescent="0.4">
      <c r="A897" s="1">
        <v>46278</v>
      </c>
      <c r="B897" s="2">
        <f t="shared" si="41"/>
        <v>9</v>
      </c>
      <c r="C897" s="2">
        <f t="shared" si="42"/>
        <v>13</v>
      </c>
      <c r="D897" s="2" t="str">
        <f t="shared" si="43"/>
        <v>日</v>
      </c>
      <c r="E897" t="str">
        <f>IFERROR(VLOOKUP(A897,'HOL（2027年まで）'!$A:$C,3,0),"")</f>
        <v/>
      </c>
      <c r="F897"/>
      <c r="G897"/>
    </row>
    <row r="898" spans="1:7" x14ac:dyDescent="0.4">
      <c r="A898" s="1">
        <v>46279</v>
      </c>
      <c r="B898" s="2">
        <f t="shared" si="41"/>
        <v>9</v>
      </c>
      <c r="C898" s="2">
        <f t="shared" si="42"/>
        <v>14</v>
      </c>
      <c r="D898" s="2" t="str">
        <f t="shared" si="43"/>
        <v>月</v>
      </c>
      <c r="E898" t="str">
        <f>IFERROR(VLOOKUP(A898,'HOL（2027年まで）'!$A:$C,3,0),"")</f>
        <v/>
      </c>
      <c r="F898"/>
      <c r="G898"/>
    </row>
    <row r="899" spans="1:7" x14ac:dyDescent="0.4">
      <c r="A899" s="1">
        <v>46280</v>
      </c>
      <c r="B899" s="2">
        <f t="shared" ref="B899:B962" si="44">MONTH(A899)</f>
        <v>9</v>
      </c>
      <c r="C899" s="2">
        <f t="shared" si="42"/>
        <v>15</v>
      </c>
      <c r="D899" s="2" t="str">
        <f t="shared" si="43"/>
        <v>火</v>
      </c>
      <c r="E899" t="str">
        <f>IFERROR(VLOOKUP(A899,'HOL（2027年まで）'!$A:$C,3,0),"")</f>
        <v/>
      </c>
      <c r="F899"/>
      <c r="G899"/>
    </row>
    <row r="900" spans="1:7" x14ac:dyDescent="0.4">
      <c r="A900" s="1">
        <v>46281</v>
      </c>
      <c r="B900" s="2">
        <f t="shared" si="44"/>
        <v>9</v>
      </c>
      <c r="C900" s="2">
        <f t="shared" si="42"/>
        <v>16</v>
      </c>
      <c r="D900" s="2" t="str">
        <f t="shared" si="43"/>
        <v>水</v>
      </c>
      <c r="E900" t="str">
        <f>IFERROR(VLOOKUP(A900,'HOL（2027年まで）'!$A:$C,3,0),"")</f>
        <v/>
      </c>
      <c r="F900"/>
      <c r="G900"/>
    </row>
    <row r="901" spans="1:7" x14ac:dyDescent="0.4">
      <c r="A901" s="1">
        <v>46282</v>
      </c>
      <c r="B901" s="2">
        <f t="shared" si="44"/>
        <v>9</v>
      </c>
      <c r="C901" s="2">
        <f t="shared" si="42"/>
        <v>17</v>
      </c>
      <c r="D901" s="2" t="str">
        <f t="shared" si="43"/>
        <v>木</v>
      </c>
      <c r="E901" t="str">
        <f>IFERROR(VLOOKUP(A901,'HOL（2027年まで）'!$A:$C,3,0),"")</f>
        <v/>
      </c>
      <c r="F901"/>
      <c r="G901"/>
    </row>
    <row r="902" spans="1:7" x14ac:dyDescent="0.4">
      <c r="A902" s="1">
        <v>46283</v>
      </c>
      <c r="B902" s="2">
        <f t="shared" si="44"/>
        <v>9</v>
      </c>
      <c r="C902" s="2">
        <f t="shared" ref="C902:C965" si="45">DAY(A902)</f>
        <v>18</v>
      </c>
      <c r="D902" s="2" t="str">
        <f t="shared" ref="D902:D965" si="46">TEXT(A902,"aaa")</f>
        <v>金</v>
      </c>
      <c r="E902" t="str">
        <f>IFERROR(VLOOKUP(A902,'HOL（2027年まで）'!$A:$C,3,0),"")</f>
        <v/>
      </c>
      <c r="F902"/>
      <c r="G902"/>
    </row>
    <row r="903" spans="1:7" x14ac:dyDescent="0.4">
      <c r="A903" s="1">
        <v>46284</v>
      </c>
      <c r="B903" s="2">
        <f t="shared" si="44"/>
        <v>9</v>
      </c>
      <c r="C903" s="2">
        <f t="shared" si="45"/>
        <v>19</v>
      </c>
      <c r="D903" s="2" t="str">
        <f t="shared" si="46"/>
        <v>土</v>
      </c>
      <c r="E903" t="str">
        <f>IFERROR(VLOOKUP(A903,'HOL（2027年まで）'!$A:$C,3,0),"")</f>
        <v/>
      </c>
      <c r="F903"/>
      <c r="G903"/>
    </row>
    <row r="904" spans="1:7" x14ac:dyDescent="0.4">
      <c r="A904" s="1">
        <v>46285</v>
      </c>
      <c r="B904" s="2">
        <f t="shared" si="44"/>
        <v>9</v>
      </c>
      <c r="C904" s="2">
        <f t="shared" si="45"/>
        <v>20</v>
      </c>
      <c r="D904" s="2" t="str">
        <f t="shared" si="46"/>
        <v>日</v>
      </c>
      <c r="E904" t="str">
        <f>IFERROR(VLOOKUP(A904,'HOL（2027年まで）'!$A:$C,3,0),"")</f>
        <v/>
      </c>
      <c r="F904"/>
      <c r="G904"/>
    </row>
    <row r="905" spans="1:7" x14ac:dyDescent="0.4">
      <c r="A905" s="1">
        <v>46286</v>
      </c>
      <c r="B905" s="2">
        <f t="shared" si="44"/>
        <v>9</v>
      </c>
      <c r="C905" s="2">
        <f t="shared" si="45"/>
        <v>21</v>
      </c>
      <c r="D905" s="2" t="str">
        <f t="shared" si="46"/>
        <v>月</v>
      </c>
      <c r="E905" t="str">
        <f>IFERROR(VLOOKUP(A905,'HOL（2027年まで）'!$A:$C,3,0),"")</f>
        <v>敬老の日</v>
      </c>
      <c r="F905"/>
      <c r="G905"/>
    </row>
    <row r="906" spans="1:7" x14ac:dyDescent="0.4">
      <c r="A906" s="1">
        <v>46287</v>
      </c>
      <c r="B906" s="2">
        <f t="shared" si="44"/>
        <v>9</v>
      </c>
      <c r="C906" s="2">
        <f t="shared" si="45"/>
        <v>22</v>
      </c>
      <c r="D906" s="2" t="str">
        <f t="shared" si="46"/>
        <v>火</v>
      </c>
      <c r="E906" t="str">
        <f>IFERROR(VLOOKUP(A906,'HOL（2027年まで）'!$A:$C,3,0),"")</f>
        <v>国民の休日</v>
      </c>
      <c r="F906"/>
      <c r="G906"/>
    </row>
    <row r="907" spans="1:7" x14ac:dyDescent="0.4">
      <c r="A907" s="1">
        <v>46288</v>
      </c>
      <c r="B907" s="2">
        <f t="shared" si="44"/>
        <v>9</v>
      </c>
      <c r="C907" s="2">
        <f t="shared" si="45"/>
        <v>23</v>
      </c>
      <c r="D907" s="2" t="str">
        <f t="shared" si="46"/>
        <v>水</v>
      </c>
      <c r="E907" t="str">
        <f>IFERROR(VLOOKUP(A907,'HOL（2027年まで）'!$A:$C,3,0),"")</f>
        <v>秋分の日</v>
      </c>
      <c r="F907"/>
      <c r="G907"/>
    </row>
    <row r="908" spans="1:7" x14ac:dyDescent="0.4">
      <c r="A908" s="1">
        <v>46289</v>
      </c>
      <c r="B908" s="2">
        <f t="shared" si="44"/>
        <v>9</v>
      </c>
      <c r="C908" s="2">
        <f t="shared" si="45"/>
        <v>24</v>
      </c>
      <c r="D908" s="2" t="str">
        <f t="shared" si="46"/>
        <v>木</v>
      </c>
      <c r="E908" t="str">
        <f>IFERROR(VLOOKUP(A908,'HOL（2027年まで）'!$A:$C,3,0),"")</f>
        <v/>
      </c>
      <c r="F908"/>
      <c r="G908"/>
    </row>
    <row r="909" spans="1:7" x14ac:dyDescent="0.4">
      <c r="A909" s="1">
        <v>46290</v>
      </c>
      <c r="B909" s="2">
        <f t="shared" si="44"/>
        <v>9</v>
      </c>
      <c r="C909" s="2">
        <f t="shared" si="45"/>
        <v>25</v>
      </c>
      <c r="D909" s="2" t="str">
        <f t="shared" si="46"/>
        <v>金</v>
      </c>
      <c r="E909" t="str">
        <f>IFERROR(VLOOKUP(A909,'HOL（2027年まで）'!$A:$C,3,0),"")</f>
        <v/>
      </c>
      <c r="F909"/>
      <c r="G909"/>
    </row>
    <row r="910" spans="1:7" x14ac:dyDescent="0.4">
      <c r="A910" s="1">
        <v>46291</v>
      </c>
      <c r="B910" s="2">
        <f t="shared" si="44"/>
        <v>9</v>
      </c>
      <c r="C910" s="2">
        <f t="shared" si="45"/>
        <v>26</v>
      </c>
      <c r="D910" s="2" t="str">
        <f t="shared" si="46"/>
        <v>土</v>
      </c>
      <c r="E910" t="str">
        <f>IFERROR(VLOOKUP(A910,'HOL（2027年まで）'!$A:$C,3,0),"")</f>
        <v/>
      </c>
      <c r="F910"/>
      <c r="G910"/>
    </row>
    <row r="911" spans="1:7" x14ac:dyDescent="0.4">
      <c r="A911" s="1">
        <v>46292</v>
      </c>
      <c r="B911" s="2">
        <f t="shared" si="44"/>
        <v>9</v>
      </c>
      <c r="C911" s="2">
        <f t="shared" si="45"/>
        <v>27</v>
      </c>
      <c r="D911" s="2" t="str">
        <f t="shared" si="46"/>
        <v>日</v>
      </c>
      <c r="E911" t="str">
        <f>IFERROR(VLOOKUP(A911,'HOL（2027年まで）'!$A:$C,3,0),"")</f>
        <v/>
      </c>
      <c r="F911"/>
      <c r="G911"/>
    </row>
    <row r="912" spans="1:7" x14ac:dyDescent="0.4">
      <c r="A912" s="1">
        <v>46293</v>
      </c>
      <c r="B912" s="2">
        <f t="shared" si="44"/>
        <v>9</v>
      </c>
      <c r="C912" s="2">
        <f t="shared" si="45"/>
        <v>28</v>
      </c>
      <c r="D912" s="2" t="str">
        <f t="shared" si="46"/>
        <v>月</v>
      </c>
      <c r="E912" t="str">
        <f>IFERROR(VLOOKUP(A912,'HOL（2027年まで）'!$A:$C,3,0),"")</f>
        <v/>
      </c>
      <c r="F912"/>
      <c r="G912"/>
    </row>
    <row r="913" spans="1:7" x14ac:dyDescent="0.4">
      <c r="A913" s="1">
        <v>46294</v>
      </c>
      <c r="B913" s="2">
        <f t="shared" si="44"/>
        <v>9</v>
      </c>
      <c r="C913" s="2">
        <f t="shared" si="45"/>
        <v>29</v>
      </c>
      <c r="D913" s="2" t="str">
        <f t="shared" si="46"/>
        <v>火</v>
      </c>
      <c r="E913" t="str">
        <f>IFERROR(VLOOKUP(A913,'HOL（2027年まで）'!$A:$C,3,0),"")</f>
        <v/>
      </c>
      <c r="F913"/>
      <c r="G913"/>
    </row>
    <row r="914" spans="1:7" x14ac:dyDescent="0.4">
      <c r="A914" s="1">
        <v>46295</v>
      </c>
      <c r="B914" s="2">
        <f t="shared" si="44"/>
        <v>9</v>
      </c>
      <c r="C914" s="2">
        <f t="shared" si="45"/>
        <v>30</v>
      </c>
      <c r="D914" s="2" t="str">
        <f t="shared" si="46"/>
        <v>水</v>
      </c>
      <c r="E914" t="str">
        <f>IFERROR(VLOOKUP(A914,'HOL（2027年まで）'!$A:$C,3,0),"")</f>
        <v/>
      </c>
      <c r="F914"/>
      <c r="G914"/>
    </row>
    <row r="915" spans="1:7" x14ac:dyDescent="0.4">
      <c r="A915" s="1">
        <v>46296</v>
      </c>
      <c r="B915" s="2">
        <f t="shared" si="44"/>
        <v>10</v>
      </c>
      <c r="C915" s="2">
        <f t="shared" si="45"/>
        <v>1</v>
      </c>
      <c r="D915" s="2" t="str">
        <f t="shared" si="46"/>
        <v>木</v>
      </c>
      <c r="E915" t="str">
        <f>IFERROR(VLOOKUP(A915,'HOL（2027年まで）'!$A:$C,3,0),"")</f>
        <v/>
      </c>
      <c r="F915"/>
      <c r="G915"/>
    </row>
    <row r="916" spans="1:7" x14ac:dyDescent="0.4">
      <c r="A916" s="1">
        <v>46297</v>
      </c>
      <c r="B916" s="2">
        <f t="shared" si="44"/>
        <v>10</v>
      </c>
      <c r="C916" s="2">
        <f t="shared" si="45"/>
        <v>2</v>
      </c>
      <c r="D916" s="2" t="str">
        <f t="shared" si="46"/>
        <v>金</v>
      </c>
      <c r="E916" t="str">
        <f>IFERROR(VLOOKUP(A916,'HOL（2027年まで）'!$A:$C,3,0),"")</f>
        <v/>
      </c>
      <c r="F916"/>
      <c r="G916"/>
    </row>
    <row r="917" spans="1:7" x14ac:dyDescent="0.4">
      <c r="A917" s="1">
        <v>46298</v>
      </c>
      <c r="B917" s="2">
        <f t="shared" si="44"/>
        <v>10</v>
      </c>
      <c r="C917" s="2">
        <f t="shared" si="45"/>
        <v>3</v>
      </c>
      <c r="D917" s="2" t="str">
        <f t="shared" si="46"/>
        <v>土</v>
      </c>
      <c r="E917" t="str">
        <f>IFERROR(VLOOKUP(A917,'HOL（2027年まで）'!$A:$C,3,0),"")</f>
        <v/>
      </c>
      <c r="F917"/>
      <c r="G917"/>
    </row>
    <row r="918" spans="1:7" x14ac:dyDescent="0.4">
      <c r="A918" s="1">
        <v>46299</v>
      </c>
      <c r="B918" s="2">
        <f t="shared" si="44"/>
        <v>10</v>
      </c>
      <c r="C918" s="2">
        <f t="shared" si="45"/>
        <v>4</v>
      </c>
      <c r="D918" s="2" t="str">
        <f t="shared" si="46"/>
        <v>日</v>
      </c>
      <c r="E918" t="str">
        <f>IFERROR(VLOOKUP(A918,'HOL（2027年まで）'!$A:$C,3,0),"")</f>
        <v/>
      </c>
      <c r="F918"/>
      <c r="G918"/>
    </row>
    <row r="919" spans="1:7" x14ac:dyDescent="0.4">
      <c r="A919" s="1">
        <v>46300</v>
      </c>
      <c r="B919" s="2">
        <f t="shared" si="44"/>
        <v>10</v>
      </c>
      <c r="C919" s="2">
        <f t="shared" si="45"/>
        <v>5</v>
      </c>
      <c r="D919" s="2" t="str">
        <f t="shared" si="46"/>
        <v>月</v>
      </c>
      <c r="E919" t="str">
        <f>IFERROR(VLOOKUP(A919,'HOL（2027年まで）'!$A:$C,3,0),"")</f>
        <v/>
      </c>
      <c r="F919"/>
      <c r="G919"/>
    </row>
    <row r="920" spans="1:7" x14ac:dyDescent="0.4">
      <c r="A920" s="1">
        <v>46301</v>
      </c>
      <c r="B920" s="2">
        <f t="shared" si="44"/>
        <v>10</v>
      </c>
      <c r="C920" s="2">
        <f t="shared" si="45"/>
        <v>6</v>
      </c>
      <c r="D920" s="2" t="str">
        <f t="shared" si="46"/>
        <v>火</v>
      </c>
      <c r="E920" t="str">
        <f>IFERROR(VLOOKUP(A920,'HOL（2027年まで）'!$A:$C,3,0),"")</f>
        <v/>
      </c>
      <c r="F920"/>
      <c r="G920"/>
    </row>
    <row r="921" spans="1:7" x14ac:dyDescent="0.4">
      <c r="A921" s="1">
        <v>46302</v>
      </c>
      <c r="B921" s="2">
        <f t="shared" si="44"/>
        <v>10</v>
      </c>
      <c r="C921" s="2">
        <f t="shared" si="45"/>
        <v>7</v>
      </c>
      <c r="D921" s="2" t="str">
        <f t="shared" si="46"/>
        <v>水</v>
      </c>
      <c r="E921" t="str">
        <f>IFERROR(VLOOKUP(A921,'HOL（2027年まで）'!$A:$C,3,0),"")</f>
        <v/>
      </c>
      <c r="F921"/>
      <c r="G921"/>
    </row>
    <row r="922" spans="1:7" x14ac:dyDescent="0.4">
      <c r="A922" s="1">
        <v>46303</v>
      </c>
      <c r="B922" s="2">
        <f t="shared" si="44"/>
        <v>10</v>
      </c>
      <c r="C922" s="2">
        <f t="shared" si="45"/>
        <v>8</v>
      </c>
      <c r="D922" s="2" t="str">
        <f t="shared" si="46"/>
        <v>木</v>
      </c>
      <c r="E922" t="str">
        <f>IFERROR(VLOOKUP(A922,'HOL（2027年まで）'!$A:$C,3,0),"")</f>
        <v/>
      </c>
      <c r="F922"/>
      <c r="G922"/>
    </row>
    <row r="923" spans="1:7" x14ac:dyDescent="0.4">
      <c r="A923" s="1">
        <v>46304</v>
      </c>
      <c r="B923" s="2">
        <f t="shared" si="44"/>
        <v>10</v>
      </c>
      <c r="C923" s="2">
        <f t="shared" si="45"/>
        <v>9</v>
      </c>
      <c r="D923" s="2" t="str">
        <f t="shared" si="46"/>
        <v>金</v>
      </c>
      <c r="E923" t="str">
        <f>IFERROR(VLOOKUP(A923,'HOL（2027年まで）'!$A:$C,3,0),"")</f>
        <v/>
      </c>
      <c r="F923"/>
      <c r="G923"/>
    </row>
    <row r="924" spans="1:7" x14ac:dyDescent="0.4">
      <c r="A924" s="1">
        <v>46305</v>
      </c>
      <c r="B924" s="2">
        <f t="shared" si="44"/>
        <v>10</v>
      </c>
      <c r="C924" s="2">
        <f t="shared" si="45"/>
        <v>10</v>
      </c>
      <c r="D924" s="2" t="str">
        <f t="shared" si="46"/>
        <v>土</v>
      </c>
      <c r="E924" t="str">
        <f>IFERROR(VLOOKUP(A924,'HOL（2027年まで）'!$A:$C,3,0),"")</f>
        <v/>
      </c>
      <c r="F924"/>
      <c r="G924"/>
    </row>
    <row r="925" spans="1:7" x14ac:dyDescent="0.4">
      <c r="A925" s="1">
        <v>46306</v>
      </c>
      <c r="B925" s="2">
        <f t="shared" si="44"/>
        <v>10</v>
      </c>
      <c r="C925" s="2">
        <f t="shared" si="45"/>
        <v>11</v>
      </c>
      <c r="D925" s="2" t="str">
        <f t="shared" si="46"/>
        <v>日</v>
      </c>
      <c r="E925" t="str">
        <f>IFERROR(VLOOKUP(A925,'HOL（2027年まで）'!$A:$C,3,0),"")</f>
        <v/>
      </c>
      <c r="F925"/>
      <c r="G925"/>
    </row>
    <row r="926" spans="1:7" x14ac:dyDescent="0.4">
      <c r="A926" s="1">
        <v>46307</v>
      </c>
      <c r="B926" s="2">
        <f t="shared" si="44"/>
        <v>10</v>
      </c>
      <c r="C926" s="2">
        <f t="shared" si="45"/>
        <v>12</v>
      </c>
      <c r="D926" s="2" t="str">
        <f t="shared" si="46"/>
        <v>月</v>
      </c>
      <c r="E926" t="str">
        <f>IFERROR(VLOOKUP(A926,'HOL（2027年まで）'!$A:$C,3,0),"")</f>
        <v>スポーツの日</v>
      </c>
      <c r="F926"/>
      <c r="G926"/>
    </row>
    <row r="927" spans="1:7" x14ac:dyDescent="0.4">
      <c r="A927" s="1">
        <v>46308</v>
      </c>
      <c r="B927" s="2">
        <f t="shared" si="44"/>
        <v>10</v>
      </c>
      <c r="C927" s="2">
        <f t="shared" si="45"/>
        <v>13</v>
      </c>
      <c r="D927" s="2" t="str">
        <f t="shared" si="46"/>
        <v>火</v>
      </c>
      <c r="E927" t="str">
        <f>IFERROR(VLOOKUP(A927,'HOL（2027年まで）'!$A:$C,3,0),"")</f>
        <v/>
      </c>
      <c r="F927"/>
      <c r="G927"/>
    </row>
    <row r="928" spans="1:7" x14ac:dyDescent="0.4">
      <c r="A928" s="1">
        <v>46309</v>
      </c>
      <c r="B928" s="2">
        <f t="shared" si="44"/>
        <v>10</v>
      </c>
      <c r="C928" s="2">
        <f t="shared" si="45"/>
        <v>14</v>
      </c>
      <c r="D928" s="2" t="str">
        <f t="shared" si="46"/>
        <v>水</v>
      </c>
      <c r="E928" t="str">
        <f>IFERROR(VLOOKUP(A928,'HOL（2027年まで）'!$A:$C,3,0),"")</f>
        <v/>
      </c>
      <c r="F928"/>
      <c r="G928"/>
    </row>
    <row r="929" spans="1:7" x14ac:dyDescent="0.4">
      <c r="A929" s="1">
        <v>46310</v>
      </c>
      <c r="B929" s="2">
        <f t="shared" si="44"/>
        <v>10</v>
      </c>
      <c r="C929" s="2">
        <f t="shared" si="45"/>
        <v>15</v>
      </c>
      <c r="D929" s="2" t="str">
        <f t="shared" si="46"/>
        <v>木</v>
      </c>
      <c r="E929" t="str">
        <f>IFERROR(VLOOKUP(A929,'HOL（2027年まで）'!$A:$C,3,0),"")</f>
        <v/>
      </c>
      <c r="F929"/>
      <c r="G929"/>
    </row>
    <row r="930" spans="1:7" x14ac:dyDescent="0.4">
      <c r="A930" s="1">
        <v>46311</v>
      </c>
      <c r="B930" s="2">
        <f t="shared" si="44"/>
        <v>10</v>
      </c>
      <c r="C930" s="2">
        <f t="shared" si="45"/>
        <v>16</v>
      </c>
      <c r="D930" s="2" t="str">
        <f t="shared" si="46"/>
        <v>金</v>
      </c>
      <c r="E930" t="str">
        <f>IFERROR(VLOOKUP(A930,'HOL（2027年まで）'!$A:$C,3,0),"")</f>
        <v/>
      </c>
      <c r="F930"/>
      <c r="G930"/>
    </row>
    <row r="931" spans="1:7" x14ac:dyDescent="0.4">
      <c r="A931" s="1">
        <v>46312</v>
      </c>
      <c r="B931" s="2">
        <f t="shared" si="44"/>
        <v>10</v>
      </c>
      <c r="C931" s="2">
        <f t="shared" si="45"/>
        <v>17</v>
      </c>
      <c r="D931" s="2" t="str">
        <f t="shared" si="46"/>
        <v>土</v>
      </c>
      <c r="E931" t="str">
        <f>IFERROR(VLOOKUP(A931,'HOL（2027年まで）'!$A:$C,3,0),"")</f>
        <v/>
      </c>
      <c r="F931"/>
      <c r="G931"/>
    </row>
    <row r="932" spans="1:7" x14ac:dyDescent="0.4">
      <c r="A932" s="1">
        <v>46313</v>
      </c>
      <c r="B932" s="2">
        <f t="shared" si="44"/>
        <v>10</v>
      </c>
      <c r="C932" s="2">
        <f t="shared" si="45"/>
        <v>18</v>
      </c>
      <c r="D932" s="2" t="str">
        <f t="shared" si="46"/>
        <v>日</v>
      </c>
      <c r="E932" t="str">
        <f>IFERROR(VLOOKUP(A932,'HOL（2027年まで）'!$A:$C,3,0),"")</f>
        <v/>
      </c>
      <c r="F932"/>
      <c r="G932"/>
    </row>
    <row r="933" spans="1:7" x14ac:dyDescent="0.4">
      <c r="A933" s="1">
        <v>46314</v>
      </c>
      <c r="B933" s="2">
        <f t="shared" si="44"/>
        <v>10</v>
      </c>
      <c r="C933" s="2">
        <f t="shared" si="45"/>
        <v>19</v>
      </c>
      <c r="D933" s="2" t="str">
        <f t="shared" si="46"/>
        <v>月</v>
      </c>
      <c r="E933" t="str">
        <f>IFERROR(VLOOKUP(A933,'HOL（2027年まで）'!$A:$C,3,0),"")</f>
        <v/>
      </c>
      <c r="F933"/>
      <c r="G933"/>
    </row>
    <row r="934" spans="1:7" x14ac:dyDescent="0.4">
      <c r="A934" s="1">
        <v>46315</v>
      </c>
      <c r="B934" s="2">
        <f t="shared" si="44"/>
        <v>10</v>
      </c>
      <c r="C934" s="2">
        <f t="shared" si="45"/>
        <v>20</v>
      </c>
      <c r="D934" s="2" t="str">
        <f t="shared" si="46"/>
        <v>火</v>
      </c>
      <c r="E934" t="str">
        <f>IFERROR(VLOOKUP(A934,'HOL（2027年まで）'!$A:$C,3,0),"")</f>
        <v/>
      </c>
      <c r="F934"/>
      <c r="G934"/>
    </row>
    <row r="935" spans="1:7" x14ac:dyDescent="0.4">
      <c r="A935" s="1">
        <v>46316</v>
      </c>
      <c r="B935" s="2">
        <f t="shared" si="44"/>
        <v>10</v>
      </c>
      <c r="C935" s="2">
        <f t="shared" si="45"/>
        <v>21</v>
      </c>
      <c r="D935" s="2" t="str">
        <f t="shared" si="46"/>
        <v>水</v>
      </c>
      <c r="E935" t="str">
        <f>IFERROR(VLOOKUP(A935,'HOL（2027年まで）'!$A:$C,3,0),"")</f>
        <v/>
      </c>
      <c r="F935"/>
      <c r="G935"/>
    </row>
    <row r="936" spans="1:7" x14ac:dyDescent="0.4">
      <c r="A936" s="1">
        <v>46317</v>
      </c>
      <c r="B936" s="2">
        <f t="shared" si="44"/>
        <v>10</v>
      </c>
      <c r="C936" s="2">
        <f t="shared" si="45"/>
        <v>22</v>
      </c>
      <c r="D936" s="2" t="str">
        <f t="shared" si="46"/>
        <v>木</v>
      </c>
      <c r="E936" t="str">
        <f>IFERROR(VLOOKUP(A936,'HOL（2027年まで）'!$A:$C,3,0),"")</f>
        <v/>
      </c>
      <c r="F936"/>
      <c r="G936"/>
    </row>
    <row r="937" spans="1:7" x14ac:dyDescent="0.4">
      <c r="A937" s="1">
        <v>46318</v>
      </c>
      <c r="B937" s="2">
        <f t="shared" si="44"/>
        <v>10</v>
      </c>
      <c r="C937" s="2">
        <f t="shared" si="45"/>
        <v>23</v>
      </c>
      <c r="D937" s="2" t="str">
        <f t="shared" si="46"/>
        <v>金</v>
      </c>
      <c r="E937" t="str">
        <f>IFERROR(VLOOKUP(A937,'HOL（2027年まで）'!$A:$C,3,0),"")</f>
        <v/>
      </c>
      <c r="F937"/>
      <c r="G937"/>
    </row>
    <row r="938" spans="1:7" x14ac:dyDescent="0.4">
      <c r="A938" s="1">
        <v>46319</v>
      </c>
      <c r="B938" s="2">
        <f t="shared" si="44"/>
        <v>10</v>
      </c>
      <c r="C938" s="2">
        <f t="shared" si="45"/>
        <v>24</v>
      </c>
      <c r="D938" s="2" t="str">
        <f t="shared" si="46"/>
        <v>土</v>
      </c>
      <c r="E938" t="str">
        <f>IFERROR(VLOOKUP(A938,'HOL（2027年まで）'!$A:$C,3,0),"")</f>
        <v/>
      </c>
      <c r="F938"/>
      <c r="G938"/>
    </row>
    <row r="939" spans="1:7" x14ac:dyDescent="0.4">
      <c r="A939" s="1">
        <v>46320</v>
      </c>
      <c r="B939" s="2">
        <f t="shared" si="44"/>
        <v>10</v>
      </c>
      <c r="C939" s="2">
        <f t="shared" si="45"/>
        <v>25</v>
      </c>
      <c r="D939" s="2" t="str">
        <f t="shared" si="46"/>
        <v>日</v>
      </c>
      <c r="E939" t="str">
        <f>IFERROR(VLOOKUP(A939,'HOL（2027年まで）'!$A:$C,3,0),"")</f>
        <v/>
      </c>
      <c r="F939"/>
      <c r="G939"/>
    </row>
    <row r="940" spans="1:7" x14ac:dyDescent="0.4">
      <c r="A940" s="1">
        <v>46321</v>
      </c>
      <c r="B940" s="2">
        <f t="shared" si="44"/>
        <v>10</v>
      </c>
      <c r="C940" s="2">
        <f t="shared" si="45"/>
        <v>26</v>
      </c>
      <c r="D940" s="2" t="str">
        <f t="shared" si="46"/>
        <v>月</v>
      </c>
      <c r="E940" t="str">
        <f>IFERROR(VLOOKUP(A940,'HOL（2027年まで）'!$A:$C,3,0),"")</f>
        <v/>
      </c>
      <c r="F940"/>
      <c r="G940"/>
    </row>
    <row r="941" spans="1:7" x14ac:dyDescent="0.4">
      <c r="A941" s="1">
        <v>46322</v>
      </c>
      <c r="B941" s="2">
        <f t="shared" si="44"/>
        <v>10</v>
      </c>
      <c r="C941" s="2">
        <f t="shared" si="45"/>
        <v>27</v>
      </c>
      <c r="D941" s="2" t="str">
        <f t="shared" si="46"/>
        <v>火</v>
      </c>
      <c r="E941" t="str">
        <f>IFERROR(VLOOKUP(A941,'HOL（2027年まで）'!$A:$C,3,0),"")</f>
        <v/>
      </c>
      <c r="F941"/>
      <c r="G941"/>
    </row>
    <row r="942" spans="1:7" x14ac:dyDescent="0.4">
      <c r="A942" s="1">
        <v>46323</v>
      </c>
      <c r="B942" s="2">
        <f t="shared" si="44"/>
        <v>10</v>
      </c>
      <c r="C942" s="2">
        <f t="shared" si="45"/>
        <v>28</v>
      </c>
      <c r="D942" s="2" t="str">
        <f t="shared" si="46"/>
        <v>水</v>
      </c>
      <c r="E942" t="str">
        <f>IFERROR(VLOOKUP(A942,'HOL（2027年まで）'!$A:$C,3,0),"")</f>
        <v/>
      </c>
      <c r="F942"/>
      <c r="G942"/>
    </row>
    <row r="943" spans="1:7" x14ac:dyDescent="0.4">
      <c r="A943" s="1">
        <v>46324</v>
      </c>
      <c r="B943" s="2">
        <f t="shared" si="44"/>
        <v>10</v>
      </c>
      <c r="C943" s="2">
        <f t="shared" si="45"/>
        <v>29</v>
      </c>
      <c r="D943" s="2" t="str">
        <f t="shared" si="46"/>
        <v>木</v>
      </c>
      <c r="E943" t="str">
        <f>IFERROR(VLOOKUP(A943,'HOL（2027年まで）'!$A:$C,3,0),"")</f>
        <v/>
      </c>
      <c r="F943"/>
      <c r="G943"/>
    </row>
    <row r="944" spans="1:7" x14ac:dyDescent="0.4">
      <c r="A944" s="1">
        <v>46325</v>
      </c>
      <c r="B944" s="2">
        <f t="shared" si="44"/>
        <v>10</v>
      </c>
      <c r="C944" s="2">
        <f t="shared" si="45"/>
        <v>30</v>
      </c>
      <c r="D944" s="2" t="str">
        <f t="shared" si="46"/>
        <v>金</v>
      </c>
      <c r="E944" t="str">
        <f>IFERROR(VLOOKUP(A944,'HOL（2027年まで）'!$A:$C,3,0),"")</f>
        <v/>
      </c>
      <c r="F944"/>
      <c r="G944"/>
    </row>
    <row r="945" spans="1:7" x14ac:dyDescent="0.4">
      <c r="A945" s="1">
        <v>46326</v>
      </c>
      <c r="B945" s="2">
        <f t="shared" si="44"/>
        <v>10</v>
      </c>
      <c r="C945" s="2">
        <f t="shared" si="45"/>
        <v>31</v>
      </c>
      <c r="D945" s="2" t="str">
        <f t="shared" si="46"/>
        <v>土</v>
      </c>
      <c r="E945" t="str">
        <f>IFERROR(VLOOKUP(A945,'HOL（2027年まで）'!$A:$C,3,0),"")</f>
        <v/>
      </c>
      <c r="F945"/>
      <c r="G945"/>
    </row>
    <row r="946" spans="1:7" x14ac:dyDescent="0.4">
      <c r="A946" s="1">
        <v>46327</v>
      </c>
      <c r="B946" s="2">
        <f t="shared" si="44"/>
        <v>11</v>
      </c>
      <c r="C946" s="2">
        <f t="shared" si="45"/>
        <v>1</v>
      </c>
      <c r="D946" s="2" t="str">
        <f t="shared" si="46"/>
        <v>日</v>
      </c>
      <c r="E946" t="str">
        <f>IFERROR(VLOOKUP(A946,'HOL（2027年まで）'!$A:$C,3,0),"")</f>
        <v/>
      </c>
      <c r="F946"/>
      <c r="G946"/>
    </row>
    <row r="947" spans="1:7" x14ac:dyDescent="0.4">
      <c r="A947" s="1">
        <v>46328</v>
      </c>
      <c r="B947" s="2">
        <f t="shared" si="44"/>
        <v>11</v>
      </c>
      <c r="C947" s="2">
        <f t="shared" si="45"/>
        <v>2</v>
      </c>
      <c r="D947" s="2" t="str">
        <f t="shared" si="46"/>
        <v>月</v>
      </c>
      <c r="E947" t="str">
        <f>IFERROR(VLOOKUP(A947,'HOL（2027年まで）'!$A:$C,3,0),"")</f>
        <v/>
      </c>
      <c r="F947"/>
      <c r="G947"/>
    </row>
    <row r="948" spans="1:7" x14ac:dyDescent="0.4">
      <c r="A948" s="1">
        <v>46329</v>
      </c>
      <c r="B948" s="2">
        <f t="shared" si="44"/>
        <v>11</v>
      </c>
      <c r="C948" s="2">
        <f t="shared" si="45"/>
        <v>3</v>
      </c>
      <c r="D948" s="2" t="str">
        <f t="shared" si="46"/>
        <v>火</v>
      </c>
      <c r="E948" t="str">
        <f>IFERROR(VLOOKUP(A948,'HOL（2027年まで）'!$A:$C,3,0),"")</f>
        <v>文化の日</v>
      </c>
      <c r="F948"/>
      <c r="G948"/>
    </row>
    <row r="949" spans="1:7" x14ac:dyDescent="0.4">
      <c r="A949" s="1">
        <v>46330</v>
      </c>
      <c r="B949" s="2">
        <f t="shared" si="44"/>
        <v>11</v>
      </c>
      <c r="C949" s="2">
        <f t="shared" si="45"/>
        <v>4</v>
      </c>
      <c r="D949" s="2" t="str">
        <f t="shared" si="46"/>
        <v>水</v>
      </c>
      <c r="E949" t="str">
        <f>IFERROR(VLOOKUP(A949,'HOL（2027年まで）'!$A:$C,3,0),"")</f>
        <v/>
      </c>
      <c r="F949"/>
      <c r="G949"/>
    </row>
    <row r="950" spans="1:7" x14ac:dyDescent="0.4">
      <c r="A950" s="1">
        <v>46331</v>
      </c>
      <c r="B950" s="2">
        <f t="shared" si="44"/>
        <v>11</v>
      </c>
      <c r="C950" s="2">
        <f t="shared" si="45"/>
        <v>5</v>
      </c>
      <c r="D950" s="2" t="str">
        <f t="shared" si="46"/>
        <v>木</v>
      </c>
      <c r="E950" t="str">
        <f>IFERROR(VLOOKUP(A950,'HOL（2027年まで）'!$A:$C,3,0),"")</f>
        <v/>
      </c>
      <c r="F950"/>
      <c r="G950"/>
    </row>
    <row r="951" spans="1:7" x14ac:dyDescent="0.4">
      <c r="A951" s="1">
        <v>46332</v>
      </c>
      <c r="B951" s="2">
        <f t="shared" si="44"/>
        <v>11</v>
      </c>
      <c r="C951" s="2">
        <f t="shared" si="45"/>
        <v>6</v>
      </c>
      <c r="D951" s="2" t="str">
        <f t="shared" si="46"/>
        <v>金</v>
      </c>
      <c r="E951" t="str">
        <f>IFERROR(VLOOKUP(A951,'HOL（2027年まで）'!$A:$C,3,0),"")</f>
        <v/>
      </c>
      <c r="F951"/>
      <c r="G951"/>
    </row>
    <row r="952" spans="1:7" x14ac:dyDescent="0.4">
      <c r="A952" s="1">
        <v>46333</v>
      </c>
      <c r="B952" s="2">
        <f t="shared" si="44"/>
        <v>11</v>
      </c>
      <c r="C952" s="2">
        <f t="shared" si="45"/>
        <v>7</v>
      </c>
      <c r="D952" s="2" t="str">
        <f t="shared" si="46"/>
        <v>土</v>
      </c>
      <c r="E952" t="str">
        <f>IFERROR(VLOOKUP(A952,'HOL（2027年まで）'!$A:$C,3,0),"")</f>
        <v/>
      </c>
      <c r="F952"/>
      <c r="G952"/>
    </row>
    <row r="953" spans="1:7" x14ac:dyDescent="0.4">
      <c r="A953" s="1">
        <v>46334</v>
      </c>
      <c r="B953" s="2">
        <f t="shared" si="44"/>
        <v>11</v>
      </c>
      <c r="C953" s="2">
        <f t="shared" si="45"/>
        <v>8</v>
      </c>
      <c r="D953" s="2" t="str">
        <f t="shared" si="46"/>
        <v>日</v>
      </c>
      <c r="E953" t="str">
        <f>IFERROR(VLOOKUP(A953,'HOL（2027年まで）'!$A:$C,3,0),"")</f>
        <v/>
      </c>
      <c r="F953"/>
      <c r="G953"/>
    </row>
    <row r="954" spans="1:7" x14ac:dyDescent="0.4">
      <c r="A954" s="1">
        <v>46335</v>
      </c>
      <c r="B954" s="2">
        <f t="shared" si="44"/>
        <v>11</v>
      </c>
      <c r="C954" s="2">
        <f t="shared" si="45"/>
        <v>9</v>
      </c>
      <c r="D954" s="2" t="str">
        <f t="shared" si="46"/>
        <v>月</v>
      </c>
      <c r="E954" t="str">
        <f>IFERROR(VLOOKUP(A954,'HOL（2027年まで）'!$A:$C,3,0),"")</f>
        <v/>
      </c>
      <c r="F954"/>
      <c r="G954"/>
    </row>
    <row r="955" spans="1:7" x14ac:dyDescent="0.4">
      <c r="A955" s="1">
        <v>46336</v>
      </c>
      <c r="B955" s="2">
        <f t="shared" si="44"/>
        <v>11</v>
      </c>
      <c r="C955" s="2">
        <f t="shared" si="45"/>
        <v>10</v>
      </c>
      <c r="D955" s="2" t="str">
        <f t="shared" si="46"/>
        <v>火</v>
      </c>
      <c r="E955" t="str">
        <f>IFERROR(VLOOKUP(A955,'HOL（2027年まで）'!$A:$C,3,0),"")</f>
        <v/>
      </c>
      <c r="F955"/>
      <c r="G955"/>
    </row>
    <row r="956" spans="1:7" x14ac:dyDescent="0.4">
      <c r="A956" s="1">
        <v>46337</v>
      </c>
      <c r="B956" s="2">
        <f t="shared" si="44"/>
        <v>11</v>
      </c>
      <c r="C956" s="2">
        <f t="shared" si="45"/>
        <v>11</v>
      </c>
      <c r="D956" s="2" t="str">
        <f t="shared" si="46"/>
        <v>水</v>
      </c>
      <c r="E956" t="str">
        <f>IFERROR(VLOOKUP(A956,'HOL（2027年まで）'!$A:$C,3,0),"")</f>
        <v/>
      </c>
      <c r="F956"/>
      <c r="G956"/>
    </row>
    <row r="957" spans="1:7" x14ac:dyDescent="0.4">
      <c r="A957" s="1">
        <v>46338</v>
      </c>
      <c r="B957" s="2">
        <f t="shared" si="44"/>
        <v>11</v>
      </c>
      <c r="C957" s="2">
        <f t="shared" si="45"/>
        <v>12</v>
      </c>
      <c r="D957" s="2" t="str">
        <f t="shared" si="46"/>
        <v>木</v>
      </c>
      <c r="E957" t="str">
        <f>IFERROR(VLOOKUP(A957,'HOL（2027年まで）'!$A:$C,3,0),"")</f>
        <v/>
      </c>
      <c r="F957"/>
      <c r="G957"/>
    </row>
    <row r="958" spans="1:7" x14ac:dyDescent="0.4">
      <c r="A958" s="1">
        <v>46339</v>
      </c>
      <c r="B958" s="2">
        <f t="shared" si="44"/>
        <v>11</v>
      </c>
      <c r="C958" s="2">
        <f t="shared" si="45"/>
        <v>13</v>
      </c>
      <c r="D958" s="2" t="str">
        <f t="shared" si="46"/>
        <v>金</v>
      </c>
      <c r="E958" t="str">
        <f>IFERROR(VLOOKUP(A958,'HOL（2027年まで）'!$A:$C,3,0),"")</f>
        <v/>
      </c>
      <c r="F958"/>
      <c r="G958"/>
    </row>
    <row r="959" spans="1:7" x14ac:dyDescent="0.4">
      <c r="A959" s="1">
        <v>46340</v>
      </c>
      <c r="B959" s="2">
        <f t="shared" si="44"/>
        <v>11</v>
      </c>
      <c r="C959" s="2">
        <f t="shared" si="45"/>
        <v>14</v>
      </c>
      <c r="D959" s="2" t="str">
        <f t="shared" si="46"/>
        <v>土</v>
      </c>
      <c r="E959" t="str">
        <f>IFERROR(VLOOKUP(A959,'HOL（2027年まで）'!$A:$C,3,0),"")</f>
        <v/>
      </c>
      <c r="F959"/>
      <c r="G959"/>
    </row>
    <row r="960" spans="1:7" x14ac:dyDescent="0.4">
      <c r="A960" s="1">
        <v>46341</v>
      </c>
      <c r="B960" s="2">
        <f t="shared" si="44"/>
        <v>11</v>
      </c>
      <c r="C960" s="2">
        <f t="shared" si="45"/>
        <v>15</v>
      </c>
      <c r="D960" s="2" t="str">
        <f t="shared" si="46"/>
        <v>日</v>
      </c>
      <c r="E960" t="str">
        <f>IFERROR(VLOOKUP(A960,'HOL（2027年まで）'!$A:$C,3,0),"")</f>
        <v/>
      </c>
      <c r="F960"/>
      <c r="G960"/>
    </row>
    <row r="961" spans="1:7" x14ac:dyDescent="0.4">
      <c r="A961" s="1">
        <v>46342</v>
      </c>
      <c r="B961" s="2">
        <f t="shared" si="44"/>
        <v>11</v>
      </c>
      <c r="C961" s="2">
        <f t="shared" si="45"/>
        <v>16</v>
      </c>
      <c r="D961" s="2" t="str">
        <f t="shared" si="46"/>
        <v>月</v>
      </c>
      <c r="E961" t="str">
        <f>IFERROR(VLOOKUP(A961,'HOL（2027年まで）'!$A:$C,3,0),"")</f>
        <v/>
      </c>
      <c r="F961"/>
      <c r="G961"/>
    </row>
    <row r="962" spans="1:7" x14ac:dyDescent="0.4">
      <c r="A962" s="1">
        <v>46343</v>
      </c>
      <c r="B962" s="2">
        <f t="shared" si="44"/>
        <v>11</v>
      </c>
      <c r="C962" s="2">
        <f t="shared" si="45"/>
        <v>17</v>
      </c>
      <c r="D962" s="2" t="str">
        <f t="shared" si="46"/>
        <v>火</v>
      </c>
      <c r="E962" t="str">
        <f>IFERROR(VLOOKUP(A962,'HOL（2027年まで）'!$A:$C,3,0),"")</f>
        <v/>
      </c>
      <c r="F962"/>
      <c r="G962"/>
    </row>
    <row r="963" spans="1:7" x14ac:dyDescent="0.4">
      <c r="A963" s="1">
        <v>46344</v>
      </c>
      <c r="B963" s="2">
        <f t="shared" ref="B963:B1026" si="47">MONTH(A963)</f>
        <v>11</v>
      </c>
      <c r="C963" s="2">
        <f t="shared" si="45"/>
        <v>18</v>
      </c>
      <c r="D963" s="2" t="str">
        <f t="shared" si="46"/>
        <v>水</v>
      </c>
      <c r="E963" t="str">
        <f>IFERROR(VLOOKUP(A963,'HOL（2027年まで）'!$A:$C,3,0),"")</f>
        <v/>
      </c>
      <c r="F963"/>
      <c r="G963"/>
    </row>
    <row r="964" spans="1:7" x14ac:dyDescent="0.4">
      <c r="A964" s="1">
        <v>46345</v>
      </c>
      <c r="B964" s="2">
        <f t="shared" si="47"/>
        <v>11</v>
      </c>
      <c r="C964" s="2">
        <f t="shared" si="45"/>
        <v>19</v>
      </c>
      <c r="D964" s="2" t="str">
        <f t="shared" si="46"/>
        <v>木</v>
      </c>
      <c r="E964" t="str">
        <f>IFERROR(VLOOKUP(A964,'HOL（2027年まで）'!$A:$C,3,0),"")</f>
        <v/>
      </c>
      <c r="F964"/>
      <c r="G964"/>
    </row>
    <row r="965" spans="1:7" x14ac:dyDescent="0.4">
      <c r="A965" s="1">
        <v>46346</v>
      </c>
      <c r="B965" s="2">
        <f t="shared" si="47"/>
        <v>11</v>
      </c>
      <c r="C965" s="2">
        <f t="shared" si="45"/>
        <v>20</v>
      </c>
      <c r="D965" s="2" t="str">
        <f t="shared" si="46"/>
        <v>金</v>
      </c>
      <c r="E965" t="str">
        <f>IFERROR(VLOOKUP(A965,'HOL（2027年まで）'!$A:$C,3,0),"")</f>
        <v/>
      </c>
      <c r="F965"/>
      <c r="G965"/>
    </row>
    <row r="966" spans="1:7" x14ac:dyDescent="0.4">
      <c r="A966" s="1">
        <v>46347</v>
      </c>
      <c r="B966" s="2">
        <f t="shared" si="47"/>
        <v>11</v>
      </c>
      <c r="C966" s="2">
        <f t="shared" ref="C966:C1029" si="48">DAY(A966)</f>
        <v>21</v>
      </c>
      <c r="D966" s="2" t="str">
        <f t="shared" ref="D966:D1029" si="49">TEXT(A966,"aaa")</f>
        <v>土</v>
      </c>
      <c r="E966" t="str">
        <f>IFERROR(VLOOKUP(A966,'HOL（2027年まで）'!$A:$C,3,0),"")</f>
        <v/>
      </c>
      <c r="F966"/>
      <c r="G966"/>
    </row>
    <row r="967" spans="1:7" x14ac:dyDescent="0.4">
      <c r="A967" s="1">
        <v>46348</v>
      </c>
      <c r="B967" s="2">
        <f t="shared" si="47"/>
        <v>11</v>
      </c>
      <c r="C967" s="2">
        <f t="shared" si="48"/>
        <v>22</v>
      </c>
      <c r="D967" s="2" t="str">
        <f t="shared" si="49"/>
        <v>日</v>
      </c>
      <c r="E967" t="str">
        <f>IFERROR(VLOOKUP(A967,'HOL（2027年まで）'!$A:$C,3,0),"")</f>
        <v/>
      </c>
      <c r="F967"/>
      <c r="G967"/>
    </row>
    <row r="968" spans="1:7" x14ac:dyDescent="0.4">
      <c r="A968" s="1">
        <v>46349</v>
      </c>
      <c r="B968" s="2">
        <f t="shared" si="47"/>
        <v>11</v>
      </c>
      <c r="C968" s="2">
        <f t="shared" si="48"/>
        <v>23</v>
      </c>
      <c r="D968" s="2" t="str">
        <f t="shared" si="49"/>
        <v>月</v>
      </c>
      <c r="E968" t="str">
        <f>IFERROR(VLOOKUP(A968,'HOL（2027年まで）'!$A:$C,3,0),"")</f>
        <v>勤労感謝の日</v>
      </c>
      <c r="F968"/>
      <c r="G968"/>
    </row>
    <row r="969" spans="1:7" x14ac:dyDescent="0.4">
      <c r="A969" s="1">
        <v>46350</v>
      </c>
      <c r="B969" s="2">
        <f t="shared" si="47"/>
        <v>11</v>
      </c>
      <c r="C969" s="2">
        <f t="shared" si="48"/>
        <v>24</v>
      </c>
      <c r="D969" s="2" t="str">
        <f t="shared" si="49"/>
        <v>火</v>
      </c>
      <c r="E969" t="str">
        <f>IFERROR(VLOOKUP(A969,'HOL（2027年まで）'!$A:$C,3,0),"")</f>
        <v/>
      </c>
      <c r="F969"/>
      <c r="G969"/>
    </row>
    <row r="970" spans="1:7" x14ac:dyDescent="0.4">
      <c r="A970" s="1">
        <v>46351</v>
      </c>
      <c r="B970" s="2">
        <f t="shared" si="47"/>
        <v>11</v>
      </c>
      <c r="C970" s="2">
        <f t="shared" si="48"/>
        <v>25</v>
      </c>
      <c r="D970" s="2" t="str">
        <f t="shared" si="49"/>
        <v>水</v>
      </c>
      <c r="E970" t="str">
        <f>IFERROR(VLOOKUP(A970,'HOL（2027年まで）'!$A:$C,3,0),"")</f>
        <v/>
      </c>
      <c r="F970"/>
      <c r="G970"/>
    </row>
    <row r="971" spans="1:7" x14ac:dyDescent="0.4">
      <c r="A971" s="1">
        <v>46352</v>
      </c>
      <c r="B971" s="2">
        <f t="shared" si="47"/>
        <v>11</v>
      </c>
      <c r="C971" s="2">
        <f t="shared" si="48"/>
        <v>26</v>
      </c>
      <c r="D971" s="2" t="str">
        <f t="shared" si="49"/>
        <v>木</v>
      </c>
      <c r="E971" t="str">
        <f>IFERROR(VLOOKUP(A971,'HOL（2027年まで）'!$A:$C,3,0),"")</f>
        <v/>
      </c>
      <c r="F971"/>
      <c r="G971"/>
    </row>
    <row r="972" spans="1:7" x14ac:dyDescent="0.4">
      <c r="A972" s="1">
        <v>46353</v>
      </c>
      <c r="B972" s="2">
        <f t="shared" si="47"/>
        <v>11</v>
      </c>
      <c r="C972" s="2">
        <f t="shared" si="48"/>
        <v>27</v>
      </c>
      <c r="D972" s="2" t="str">
        <f t="shared" si="49"/>
        <v>金</v>
      </c>
      <c r="E972" t="str">
        <f>IFERROR(VLOOKUP(A972,'HOL（2027年まで）'!$A:$C,3,0),"")</f>
        <v/>
      </c>
      <c r="F972"/>
      <c r="G972"/>
    </row>
    <row r="973" spans="1:7" x14ac:dyDescent="0.4">
      <c r="A973" s="1">
        <v>46354</v>
      </c>
      <c r="B973" s="2">
        <f t="shared" si="47"/>
        <v>11</v>
      </c>
      <c r="C973" s="2">
        <f t="shared" si="48"/>
        <v>28</v>
      </c>
      <c r="D973" s="2" t="str">
        <f t="shared" si="49"/>
        <v>土</v>
      </c>
      <c r="E973" t="str">
        <f>IFERROR(VLOOKUP(A973,'HOL（2027年まで）'!$A:$C,3,0),"")</f>
        <v/>
      </c>
      <c r="F973"/>
      <c r="G973"/>
    </row>
    <row r="974" spans="1:7" x14ac:dyDescent="0.4">
      <c r="A974" s="1">
        <v>46355</v>
      </c>
      <c r="B974" s="2">
        <f t="shared" si="47"/>
        <v>11</v>
      </c>
      <c r="C974" s="2">
        <f t="shared" si="48"/>
        <v>29</v>
      </c>
      <c r="D974" s="2" t="str">
        <f t="shared" si="49"/>
        <v>日</v>
      </c>
      <c r="E974" t="str">
        <f>IFERROR(VLOOKUP(A974,'HOL（2027年まで）'!$A:$C,3,0),"")</f>
        <v/>
      </c>
      <c r="F974"/>
      <c r="G974"/>
    </row>
    <row r="975" spans="1:7" x14ac:dyDescent="0.4">
      <c r="A975" s="1">
        <v>46356</v>
      </c>
      <c r="B975" s="2">
        <f t="shared" si="47"/>
        <v>11</v>
      </c>
      <c r="C975" s="2">
        <f t="shared" si="48"/>
        <v>30</v>
      </c>
      <c r="D975" s="2" t="str">
        <f t="shared" si="49"/>
        <v>月</v>
      </c>
      <c r="E975" t="str">
        <f>IFERROR(VLOOKUP(A975,'HOL（2027年まで）'!$A:$C,3,0),"")</f>
        <v/>
      </c>
      <c r="F975"/>
      <c r="G975"/>
    </row>
    <row r="976" spans="1:7" x14ac:dyDescent="0.4">
      <c r="A976" s="1">
        <v>46357</v>
      </c>
      <c r="B976" s="2">
        <f t="shared" si="47"/>
        <v>12</v>
      </c>
      <c r="C976" s="2">
        <f t="shared" si="48"/>
        <v>1</v>
      </c>
      <c r="D976" s="2" t="str">
        <f t="shared" si="49"/>
        <v>火</v>
      </c>
      <c r="E976" t="str">
        <f>IFERROR(VLOOKUP(A976,'HOL（2027年まで）'!$A:$C,3,0),"")</f>
        <v/>
      </c>
      <c r="F976"/>
      <c r="G976"/>
    </row>
    <row r="977" spans="1:7" x14ac:dyDescent="0.4">
      <c r="A977" s="1">
        <v>46358</v>
      </c>
      <c r="B977" s="2">
        <f t="shared" si="47"/>
        <v>12</v>
      </c>
      <c r="C977" s="2">
        <f t="shared" si="48"/>
        <v>2</v>
      </c>
      <c r="D977" s="2" t="str">
        <f t="shared" si="49"/>
        <v>水</v>
      </c>
      <c r="E977" t="str">
        <f>IFERROR(VLOOKUP(A977,'HOL（2027年まで）'!$A:$C,3,0),"")</f>
        <v/>
      </c>
      <c r="F977"/>
      <c r="G977"/>
    </row>
    <row r="978" spans="1:7" x14ac:dyDescent="0.4">
      <c r="A978" s="1">
        <v>46359</v>
      </c>
      <c r="B978" s="2">
        <f t="shared" si="47"/>
        <v>12</v>
      </c>
      <c r="C978" s="2">
        <f t="shared" si="48"/>
        <v>3</v>
      </c>
      <c r="D978" s="2" t="str">
        <f t="shared" si="49"/>
        <v>木</v>
      </c>
      <c r="E978" t="str">
        <f>IFERROR(VLOOKUP(A978,'HOL（2027年まで）'!$A:$C,3,0),"")</f>
        <v/>
      </c>
      <c r="F978"/>
      <c r="G978"/>
    </row>
    <row r="979" spans="1:7" x14ac:dyDescent="0.4">
      <c r="A979" s="1">
        <v>46360</v>
      </c>
      <c r="B979" s="2">
        <f t="shared" si="47"/>
        <v>12</v>
      </c>
      <c r="C979" s="2">
        <f t="shared" si="48"/>
        <v>4</v>
      </c>
      <c r="D979" s="2" t="str">
        <f t="shared" si="49"/>
        <v>金</v>
      </c>
      <c r="E979" t="str">
        <f>IFERROR(VLOOKUP(A979,'HOL（2027年まで）'!$A:$C,3,0),"")</f>
        <v/>
      </c>
      <c r="F979"/>
      <c r="G979"/>
    </row>
    <row r="980" spans="1:7" x14ac:dyDescent="0.4">
      <c r="A980" s="1">
        <v>46361</v>
      </c>
      <c r="B980" s="2">
        <f t="shared" si="47"/>
        <v>12</v>
      </c>
      <c r="C980" s="2">
        <f t="shared" si="48"/>
        <v>5</v>
      </c>
      <c r="D980" s="2" t="str">
        <f t="shared" si="49"/>
        <v>土</v>
      </c>
      <c r="E980" t="str">
        <f>IFERROR(VLOOKUP(A980,'HOL（2027年まで）'!$A:$C,3,0),"")</f>
        <v/>
      </c>
      <c r="F980"/>
      <c r="G980"/>
    </row>
    <row r="981" spans="1:7" x14ac:dyDescent="0.4">
      <c r="A981" s="1">
        <v>46362</v>
      </c>
      <c r="B981" s="2">
        <f t="shared" si="47"/>
        <v>12</v>
      </c>
      <c r="C981" s="2">
        <f t="shared" si="48"/>
        <v>6</v>
      </c>
      <c r="D981" s="2" t="str">
        <f t="shared" si="49"/>
        <v>日</v>
      </c>
      <c r="E981" t="str">
        <f>IFERROR(VLOOKUP(A981,'HOL（2027年まで）'!$A:$C,3,0),"")</f>
        <v/>
      </c>
      <c r="F981"/>
      <c r="G981"/>
    </row>
    <row r="982" spans="1:7" x14ac:dyDescent="0.4">
      <c r="A982" s="1">
        <v>46363</v>
      </c>
      <c r="B982" s="2">
        <f t="shared" si="47"/>
        <v>12</v>
      </c>
      <c r="C982" s="2">
        <f t="shared" si="48"/>
        <v>7</v>
      </c>
      <c r="D982" s="2" t="str">
        <f t="shared" si="49"/>
        <v>月</v>
      </c>
      <c r="E982" t="str">
        <f>IFERROR(VLOOKUP(A982,'HOL（2027年まで）'!$A:$C,3,0),"")</f>
        <v/>
      </c>
      <c r="F982"/>
      <c r="G982"/>
    </row>
    <row r="983" spans="1:7" x14ac:dyDescent="0.4">
      <c r="A983" s="1">
        <v>46364</v>
      </c>
      <c r="B983" s="2">
        <f t="shared" si="47"/>
        <v>12</v>
      </c>
      <c r="C983" s="2">
        <f t="shared" si="48"/>
        <v>8</v>
      </c>
      <c r="D983" s="2" t="str">
        <f t="shared" si="49"/>
        <v>火</v>
      </c>
      <c r="E983" t="str">
        <f>IFERROR(VLOOKUP(A983,'HOL（2027年まで）'!$A:$C,3,0),"")</f>
        <v/>
      </c>
      <c r="F983"/>
      <c r="G983"/>
    </row>
    <row r="984" spans="1:7" x14ac:dyDescent="0.4">
      <c r="A984" s="1">
        <v>46365</v>
      </c>
      <c r="B984" s="2">
        <f t="shared" si="47"/>
        <v>12</v>
      </c>
      <c r="C984" s="2">
        <f t="shared" si="48"/>
        <v>9</v>
      </c>
      <c r="D984" s="2" t="str">
        <f t="shared" si="49"/>
        <v>水</v>
      </c>
      <c r="E984" t="str">
        <f>IFERROR(VLOOKUP(A984,'HOL（2027年まで）'!$A:$C,3,0),"")</f>
        <v/>
      </c>
      <c r="F984"/>
      <c r="G984"/>
    </row>
    <row r="985" spans="1:7" x14ac:dyDescent="0.4">
      <c r="A985" s="1">
        <v>46366</v>
      </c>
      <c r="B985" s="2">
        <f t="shared" si="47"/>
        <v>12</v>
      </c>
      <c r="C985" s="2">
        <f t="shared" si="48"/>
        <v>10</v>
      </c>
      <c r="D985" s="2" t="str">
        <f t="shared" si="49"/>
        <v>木</v>
      </c>
      <c r="E985" t="str">
        <f>IFERROR(VLOOKUP(A985,'HOL（2027年まで）'!$A:$C,3,0),"")</f>
        <v/>
      </c>
      <c r="F985"/>
      <c r="G985"/>
    </row>
    <row r="986" spans="1:7" x14ac:dyDescent="0.4">
      <c r="A986" s="1">
        <v>46367</v>
      </c>
      <c r="B986" s="2">
        <f t="shared" si="47"/>
        <v>12</v>
      </c>
      <c r="C986" s="2">
        <f t="shared" si="48"/>
        <v>11</v>
      </c>
      <c r="D986" s="2" t="str">
        <f t="shared" si="49"/>
        <v>金</v>
      </c>
      <c r="E986" t="str">
        <f>IFERROR(VLOOKUP(A986,'HOL（2027年まで）'!$A:$C,3,0),"")</f>
        <v/>
      </c>
      <c r="F986"/>
      <c r="G986"/>
    </row>
    <row r="987" spans="1:7" x14ac:dyDescent="0.4">
      <c r="A987" s="1">
        <v>46368</v>
      </c>
      <c r="B987" s="2">
        <f t="shared" si="47"/>
        <v>12</v>
      </c>
      <c r="C987" s="2">
        <f t="shared" si="48"/>
        <v>12</v>
      </c>
      <c r="D987" s="2" t="str">
        <f t="shared" si="49"/>
        <v>土</v>
      </c>
      <c r="E987" t="str">
        <f>IFERROR(VLOOKUP(A987,'HOL（2027年まで）'!$A:$C,3,0),"")</f>
        <v/>
      </c>
      <c r="F987"/>
      <c r="G987"/>
    </row>
    <row r="988" spans="1:7" x14ac:dyDescent="0.4">
      <c r="A988" s="1">
        <v>46369</v>
      </c>
      <c r="B988" s="2">
        <f t="shared" si="47"/>
        <v>12</v>
      </c>
      <c r="C988" s="2">
        <f t="shared" si="48"/>
        <v>13</v>
      </c>
      <c r="D988" s="2" t="str">
        <f t="shared" si="49"/>
        <v>日</v>
      </c>
      <c r="E988" t="str">
        <f>IFERROR(VLOOKUP(A988,'HOL（2027年まで）'!$A:$C,3,0),"")</f>
        <v/>
      </c>
      <c r="F988"/>
      <c r="G988"/>
    </row>
    <row r="989" spans="1:7" x14ac:dyDescent="0.4">
      <c r="A989" s="1">
        <v>46370</v>
      </c>
      <c r="B989" s="2">
        <f t="shared" si="47"/>
        <v>12</v>
      </c>
      <c r="C989" s="2">
        <f t="shared" si="48"/>
        <v>14</v>
      </c>
      <c r="D989" s="2" t="str">
        <f t="shared" si="49"/>
        <v>月</v>
      </c>
      <c r="E989" t="str">
        <f>IFERROR(VLOOKUP(A989,'HOL（2027年まで）'!$A:$C,3,0),"")</f>
        <v/>
      </c>
      <c r="F989"/>
      <c r="G989"/>
    </row>
    <row r="990" spans="1:7" x14ac:dyDescent="0.4">
      <c r="A990" s="1">
        <v>46371</v>
      </c>
      <c r="B990" s="2">
        <f t="shared" si="47"/>
        <v>12</v>
      </c>
      <c r="C990" s="2">
        <f t="shared" si="48"/>
        <v>15</v>
      </c>
      <c r="D990" s="2" t="str">
        <f t="shared" si="49"/>
        <v>火</v>
      </c>
      <c r="E990" t="str">
        <f>IFERROR(VLOOKUP(A990,'HOL（2027年まで）'!$A:$C,3,0),"")</f>
        <v/>
      </c>
      <c r="F990"/>
      <c r="G990"/>
    </row>
    <row r="991" spans="1:7" x14ac:dyDescent="0.4">
      <c r="A991" s="1">
        <v>46372</v>
      </c>
      <c r="B991" s="2">
        <f t="shared" si="47"/>
        <v>12</v>
      </c>
      <c r="C991" s="2">
        <f t="shared" si="48"/>
        <v>16</v>
      </c>
      <c r="D991" s="2" t="str">
        <f t="shared" si="49"/>
        <v>水</v>
      </c>
      <c r="E991" t="str">
        <f>IFERROR(VLOOKUP(A991,'HOL（2027年まで）'!$A:$C,3,0),"")</f>
        <v/>
      </c>
      <c r="F991"/>
      <c r="G991"/>
    </row>
    <row r="992" spans="1:7" x14ac:dyDescent="0.4">
      <c r="A992" s="1">
        <v>46373</v>
      </c>
      <c r="B992" s="2">
        <f t="shared" si="47"/>
        <v>12</v>
      </c>
      <c r="C992" s="2">
        <f t="shared" si="48"/>
        <v>17</v>
      </c>
      <c r="D992" s="2" t="str">
        <f t="shared" si="49"/>
        <v>木</v>
      </c>
      <c r="E992" t="str">
        <f>IFERROR(VLOOKUP(A992,'HOL（2027年まで）'!$A:$C,3,0),"")</f>
        <v/>
      </c>
      <c r="F992"/>
      <c r="G992"/>
    </row>
    <row r="993" spans="1:7" x14ac:dyDescent="0.4">
      <c r="A993" s="1">
        <v>46374</v>
      </c>
      <c r="B993" s="2">
        <f t="shared" si="47"/>
        <v>12</v>
      </c>
      <c r="C993" s="2">
        <f t="shared" si="48"/>
        <v>18</v>
      </c>
      <c r="D993" s="2" t="str">
        <f t="shared" si="49"/>
        <v>金</v>
      </c>
      <c r="E993" t="str">
        <f>IFERROR(VLOOKUP(A993,'HOL（2027年まで）'!$A:$C,3,0),"")</f>
        <v/>
      </c>
      <c r="F993"/>
      <c r="G993"/>
    </row>
    <row r="994" spans="1:7" x14ac:dyDescent="0.4">
      <c r="A994" s="1">
        <v>46375</v>
      </c>
      <c r="B994" s="2">
        <f t="shared" si="47"/>
        <v>12</v>
      </c>
      <c r="C994" s="2">
        <f t="shared" si="48"/>
        <v>19</v>
      </c>
      <c r="D994" s="2" t="str">
        <f t="shared" si="49"/>
        <v>土</v>
      </c>
      <c r="E994" t="str">
        <f>IFERROR(VLOOKUP(A994,'HOL（2027年まで）'!$A:$C,3,0),"")</f>
        <v/>
      </c>
      <c r="F994"/>
      <c r="G994"/>
    </row>
    <row r="995" spans="1:7" x14ac:dyDescent="0.4">
      <c r="A995" s="1">
        <v>46376</v>
      </c>
      <c r="B995" s="2">
        <f t="shared" si="47"/>
        <v>12</v>
      </c>
      <c r="C995" s="2">
        <f t="shared" si="48"/>
        <v>20</v>
      </c>
      <c r="D995" s="2" t="str">
        <f t="shared" si="49"/>
        <v>日</v>
      </c>
      <c r="E995" t="str">
        <f>IFERROR(VLOOKUP(A995,'HOL（2027年まで）'!$A:$C,3,0),"")</f>
        <v/>
      </c>
      <c r="F995"/>
      <c r="G995"/>
    </row>
    <row r="996" spans="1:7" x14ac:dyDescent="0.4">
      <c r="A996" s="1">
        <v>46377</v>
      </c>
      <c r="B996" s="2">
        <f t="shared" si="47"/>
        <v>12</v>
      </c>
      <c r="C996" s="2">
        <f t="shared" si="48"/>
        <v>21</v>
      </c>
      <c r="D996" s="2" t="str">
        <f t="shared" si="49"/>
        <v>月</v>
      </c>
      <c r="E996" t="str">
        <f>IFERROR(VLOOKUP(A996,'HOL（2027年まで）'!$A:$C,3,0),"")</f>
        <v/>
      </c>
      <c r="F996"/>
      <c r="G996"/>
    </row>
    <row r="997" spans="1:7" x14ac:dyDescent="0.4">
      <c r="A997" s="1">
        <v>46378</v>
      </c>
      <c r="B997" s="2">
        <f t="shared" si="47"/>
        <v>12</v>
      </c>
      <c r="C997" s="2">
        <f t="shared" si="48"/>
        <v>22</v>
      </c>
      <c r="D997" s="2" t="str">
        <f t="shared" si="49"/>
        <v>火</v>
      </c>
      <c r="E997" t="str">
        <f>IFERROR(VLOOKUP(A997,'HOL（2027年まで）'!$A:$C,3,0),"")</f>
        <v/>
      </c>
      <c r="F997"/>
      <c r="G997"/>
    </row>
    <row r="998" spans="1:7" x14ac:dyDescent="0.4">
      <c r="A998" s="1">
        <v>46379</v>
      </c>
      <c r="B998" s="2">
        <f t="shared" si="47"/>
        <v>12</v>
      </c>
      <c r="C998" s="2">
        <f t="shared" si="48"/>
        <v>23</v>
      </c>
      <c r="D998" s="2" t="str">
        <f t="shared" si="49"/>
        <v>水</v>
      </c>
      <c r="E998" t="str">
        <f>IFERROR(VLOOKUP(A998,'HOL（2027年まで）'!$A:$C,3,0),"")</f>
        <v/>
      </c>
      <c r="F998"/>
      <c r="G998"/>
    </row>
    <row r="999" spans="1:7" x14ac:dyDescent="0.4">
      <c r="A999" s="1">
        <v>46380</v>
      </c>
      <c r="B999" s="2">
        <f t="shared" si="47"/>
        <v>12</v>
      </c>
      <c r="C999" s="2">
        <f t="shared" si="48"/>
        <v>24</v>
      </c>
      <c r="D999" s="2" t="str">
        <f t="shared" si="49"/>
        <v>木</v>
      </c>
      <c r="E999" t="str">
        <f>IFERROR(VLOOKUP(A999,'HOL（2027年まで）'!$A:$C,3,0),"")</f>
        <v/>
      </c>
      <c r="F999"/>
      <c r="G999"/>
    </row>
    <row r="1000" spans="1:7" x14ac:dyDescent="0.4">
      <c r="A1000" s="1">
        <v>46381</v>
      </c>
      <c r="B1000" s="2">
        <f t="shared" si="47"/>
        <v>12</v>
      </c>
      <c r="C1000" s="2">
        <f t="shared" si="48"/>
        <v>25</v>
      </c>
      <c r="D1000" s="2" t="str">
        <f t="shared" si="49"/>
        <v>金</v>
      </c>
      <c r="E1000" t="str">
        <f>IFERROR(VLOOKUP(A1000,'HOL（2027年まで）'!$A:$C,3,0),"")</f>
        <v/>
      </c>
      <c r="F1000"/>
      <c r="G1000"/>
    </row>
    <row r="1001" spans="1:7" x14ac:dyDescent="0.4">
      <c r="A1001" s="1">
        <v>46382</v>
      </c>
      <c r="B1001" s="2">
        <f t="shared" si="47"/>
        <v>12</v>
      </c>
      <c r="C1001" s="2">
        <f t="shared" si="48"/>
        <v>26</v>
      </c>
      <c r="D1001" s="2" t="str">
        <f t="shared" si="49"/>
        <v>土</v>
      </c>
      <c r="E1001" t="str">
        <f>IFERROR(VLOOKUP(A1001,'HOL（2027年まで）'!$A:$C,3,0),"")</f>
        <v/>
      </c>
      <c r="F1001"/>
      <c r="G1001"/>
    </row>
    <row r="1002" spans="1:7" x14ac:dyDescent="0.4">
      <c r="A1002" s="1">
        <v>46383</v>
      </c>
      <c r="B1002" s="2">
        <f t="shared" si="47"/>
        <v>12</v>
      </c>
      <c r="C1002" s="2">
        <f t="shared" si="48"/>
        <v>27</v>
      </c>
      <c r="D1002" s="2" t="str">
        <f t="shared" si="49"/>
        <v>日</v>
      </c>
      <c r="E1002" t="str">
        <f>IFERROR(VLOOKUP(A1002,'HOL（2027年まで）'!$A:$C,3,0),"")</f>
        <v/>
      </c>
      <c r="F1002"/>
      <c r="G1002"/>
    </row>
    <row r="1003" spans="1:7" x14ac:dyDescent="0.4">
      <c r="A1003" s="1">
        <v>46384</v>
      </c>
      <c r="B1003" s="2">
        <f t="shared" si="47"/>
        <v>12</v>
      </c>
      <c r="C1003" s="2">
        <f t="shared" si="48"/>
        <v>28</v>
      </c>
      <c r="D1003" s="2" t="str">
        <f t="shared" si="49"/>
        <v>月</v>
      </c>
      <c r="E1003" t="str">
        <f>IFERROR(VLOOKUP(A1003,'HOL（2027年まで）'!$A:$C,3,0),"")</f>
        <v/>
      </c>
      <c r="F1003"/>
      <c r="G1003"/>
    </row>
    <row r="1004" spans="1:7" x14ac:dyDescent="0.4">
      <c r="A1004" s="1">
        <v>46385</v>
      </c>
      <c r="B1004" s="2">
        <f t="shared" si="47"/>
        <v>12</v>
      </c>
      <c r="C1004" s="2">
        <f t="shared" si="48"/>
        <v>29</v>
      </c>
      <c r="D1004" s="2" t="str">
        <f t="shared" si="49"/>
        <v>火</v>
      </c>
      <c r="E1004" t="str">
        <f>IFERROR(VLOOKUP(A1004,'HOL（2027年まで）'!$A:$C,3,0),"")</f>
        <v/>
      </c>
      <c r="F1004"/>
      <c r="G1004"/>
    </row>
    <row r="1005" spans="1:7" x14ac:dyDescent="0.4">
      <c r="A1005" s="1">
        <v>46386</v>
      </c>
      <c r="B1005" s="2">
        <f t="shared" si="47"/>
        <v>12</v>
      </c>
      <c r="C1005" s="2">
        <f t="shared" si="48"/>
        <v>30</v>
      </c>
      <c r="D1005" s="2" t="str">
        <f t="shared" si="49"/>
        <v>水</v>
      </c>
      <c r="E1005" t="str">
        <f>IFERROR(VLOOKUP(A1005,'HOL（2027年まで）'!$A:$C,3,0),"")</f>
        <v/>
      </c>
      <c r="F1005"/>
      <c r="G1005"/>
    </row>
    <row r="1006" spans="1:7" x14ac:dyDescent="0.4">
      <c r="A1006" s="1">
        <v>46387</v>
      </c>
      <c r="B1006" s="2">
        <f t="shared" si="47"/>
        <v>12</v>
      </c>
      <c r="C1006" s="2">
        <f t="shared" si="48"/>
        <v>31</v>
      </c>
      <c r="D1006" s="2" t="str">
        <f t="shared" si="49"/>
        <v>木</v>
      </c>
      <c r="E1006" t="str">
        <f>IFERROR(VLOOKUP(A1006,'HOL（2027年まで）'!$A:$C,3,0),"")</f>
        <v/>
      </c>
      <c r="F1006"/>
      <c r="G1006"/>
    </row>
    <row r="1007" spans="1:7" x14ac:dyDescent="0.4">
      <c r="A1007" s="1">
        <v>46388</v>
      </c>
      <c r="B1007" s="2">
        <f t="shared" si="47"/>
        <v>1</v>
      </c>
      <c r="C1007" s="2">
        <f t="shared" si="48"/>
        <v>1</v>
      </c>
      <c r="D1007" s="2" t="str">
        <f t="shared" si="49"/>
        <v>金</v>
      </c>
      <c r="E1007" t="str">
        <f>IFERROR(VLOOKUP(A1007,'HOL（2027年まで）'!$A:$C,3,0),"")</f>
        <v>元日</v>
      </c>
      <c r="F1007"/>
      <c r="G1007"/>
    </row>
    <row r="1008" spans="1:7" x14ac:dyDescent="0.4">
      <c r="A1008" s="1">
        <v>46389</v>
      </c>
      <c r="B1008" s="2">
        <f t="shared" si="47"/>
        <v>1</v>
      </c>
      <c r="C1008" s="2">
        <f t="shared" si="48"/>
        <v>2</v>
      </c>
      <c r="D1008" s="2" t="str">
        <f t="shared" si="49"/>
        <v>土</v>
      </c>
      <c r="E1008" t="str">
        <f>IFERROR(VLOOKUP(A1008,'HOL（2027年まで）'!$A:$C,3,0),"")</f>
        <v/>
      </c>
      <c r="F1008"/>
      <c r="G1008"/>
    </row>
    <row r="1009" spans="1:7" x14ac:dyDescent="0.4">
      <c r="A1009" s="1">
        <v>46390</v>
      </c>
      <c r="B1009" s="2">
        <f t="shared" si="47"/>
        <v>1</v>
      </c>
      <c r="C1009" s="2">
        <f t="shared" si="48"/>
        <v>3</v>
      </c>
      <c r="D1009" s="2" t="str">
        <f t="shared" si="49"/>
        <v>日</v>
      </c>
      <c r="E1009" t="str">
        <f>IFERROR(VLOOKUP(A1009,'HOL（2027年まで）'!$A:$C,3,0),"")</f>
        <v/>
      </c>
      <c r="F1009"/>
      <c r="G1009"/>
    </row>
    <row r="1010" spans="1:7" x14ac:dyDescent="0.4">
      <c r="A1010" s="1">
        <v>46391</v>
      </c>
      <c r="B1010" s="2">
        <f t="shared" si="47"/>
        <v>1</v>
      </c>
      <c r="C1010" s="2">
        <f t="shared" si="48"/>
        <v>4</v>
      </c>
      <c r="D1010" s="2" t="str">
        <f t="shared" si="49"/>
        <v>月</v>
      </c>
      <c r="E1010" t="str">
        <f>IFERROR(VLOOKUP(A1010,'HOL（2027年まで）'!$A:$C,3,0),"")</f>
        <v/>
      </c>
      <c r="F1010"/>
      <c r="G1010"/>
    </row>
    <row r="1011" spans="1:7" x14ac:dyDescent="0.4">
      <c r="A1011" s="1">
        <v>46392</v>
      </c>
      <c r="B1011" s="2">
        <f t="shared" si="47"/>
        <v>1</v>
      </c>
      <c r="C1011" s="2">
        <f t="shared" si="48"/>
        <v>5</v>
      </c>
      <c r="D1011" s="2" t="str">
        <f t="shared" si="49"/>
        <v>火</v>
      </c>
      <c r="E1011" t="str">
        <f>IFERROR(VLOOKUP(A1011,'HOL（2027年まで）'!$A:$C,3,0),"")</f>
        <v/>
      </c>
      <c r="F1011"/>
      <c r="G1011"/>
    </row>
    <row r="1012" spans="1:7" x14ac:dyDescent="0.4">
      <c r="A1012" s="1">
        <v>46393</v>
      </c>
      <c r="B1012" s="2">
        <f t="shared" si="47"/>
        <v>1</v>
      </c>
      <c r="C1012" s="2">
        <f t="shared" si="48"/>
        <v>6</v>
      </c>
      <c r="D1012" s="2" t="str">
        <f t="shared" si="49"/>
        <v>水</v>
      </c>
      <c r="E1012" t="str">
        <f>IFERROR(VLOOKUP(A1012,'HOL（2027年まで）'!$A:$C,3,0),"")</f>
        <v/>
      </c>
      <c r="F1012"/>
      <c r="G1012"/>
    </row>
    <row r="1013" spans="1:7" x14ac:dyDescent="0.4">
      <c r="A1013" s="1">
        <v>46394</v>
      </c>
      <c r="B1013" s="2">
        <f t="shared" si="47"/>
        <v>1</v>
      </c>
      <c r="C1013" s="2">
        <f t="shared" si="48"/>
        <v>7</v>
      </c>
      <c r="D1013" s="2" t="str">
        <f t="shared" si="49"/>
        <v>木</v>
      </c>
      <c r="E1013" t="str">
        <f>IFERROR(VLOOKUP(A1013,'HOL（2027年まで）'!$A:$C,3,0),"")</f>
        <v/>
      </c>
      <c r="F1013"/>
      <c r="G1013"/>
    </row>
    <row r="1014" spans="1:7" x14ac:dyDescent="0.4">
      <c r="A1014" s="1">
        <v>46395</v>
      </c>
      <c r="B1014" s="2">
        <f t="shared" si="47"/>
        <v>1</v>
      </c>
      <c r="C1014" s="2">
        <f t="shared" si="48"/>
        <v>8</v>
      </c>
      <c r="D1014" s="2" t="str">
        <f t="shared" si="49"/>
        <v>金</v>
      </c>
      <c r="E1014" t="str">
        <f>IFERROR(VLOOKUP(A1014,'HOL（2027年まで）'!$A:$C,3,0),"")</f>
        <v/>
      </c>
      <c r="F1014"/>
      <c r="G1014"/>
    </row>
    <row r="1015" spans="1:7" x14ac:dyDescent="0.4">
      <c r="A1015" s="1">
        <v>46396</v>
      </c>
      <c r="B1015" s="2">
        <f t="shared" si="47"/>
        <v>1</v>
      </c>
      <c r="C1015" s="2">
        <f t="shared" si="48"/>
        <v>9</v>
      </c>
      <c r="D1015" s="2" t="str">
        <f t="shared" si="49"/>
        <v>土</v>
      </c>
      <c r="E1015" t="str">
        <f>IFERROR(VLOOKUP(A1015,'HOL（2027年まで）'!$A:$C,3,0),"")</f>
        <v/>
      </c>
      <c r="F1015"/>
      <c r="G1015"/>
    </row>
    <row r="1016" spans="1:7" x14ac:dyDescent="0.4">
      <c r="A1016" s="1">
        <v>46397</v>
      </c>
      <c r="B1016" s="2">
        <f t="shared" si="47"/>
        <v>1</v>
      </c>
      <c r="C1016" s="2">
        <f t="shared" si="48"/>
        <v>10</v>
      </c>
      <c r="D1016" s="2" t="str">
        <f t="shared" si="49"/>
        <v>日</v>
      </c>
      <c r="E1016" t="str">
        <f>IFERROR(VLOOKUP(A1016,'HOL（2027年まで）'!$A:$C,3,0),"")</f>
        <v/>
      </c>
      <c r="F1016"/>
      <c r="G1016"/>
    </row>
    <row r="1017" spans="1:7" x14ac:dyDescent="0.4">
      <c r="A1017" s="1">
        <v>46398</v>
      </c>
      <c r="B1017" s="2">
        <f t="shared" si="47"/>
        <v>1</v>
      </c>
      <c r="C1017" s="2">
        <f t="shared" si="48"/>
        <v>11</v>
      </c>
      <c r="D1017" s="2" t="str">
        <f t="shared" si="49"/>
        <v>月</v>
      </c>
      <c r="E1017" t="str">
        <f>IFERROR(VLOOKUP(A1017,'HOL（2027年まで）'!$A:$C,3,0),"")</f>
        <v>成人の日</v>
      </c>
      <c r="F1017"/>
      <c r="G1017"/>
    </row>
    <row r="1018" spans="1:7" x14ac:dyDescent="0.4">
      <c r="A1018" s="1">
        <v>46399</v>
      </c>
      <c r="B1018" s="2">
        <f t="shared" si="47"/>
        <v>1</v>
      </c>
      <c r="C1018" s="2">
        <f t="shared" si="48"/>
        <v>12</v>
      </c>
      <c r="D1018" s="2" t="str">
        <f t="shared" si="49"/>
        <v>火</v>
      </c>
      <c r="E1018" t="str">
        <f>IFERROR(VLOOKUP(A1018,'HOL（2027年まで）'!$A:$C,3,0),"")</f>
        <v/>
      </c>
      <c r="F1018"/>
      <c r="G1018"/>
    </row>
    <row r="1019" spans="1:7" x14ac:dyDescent="0.4">
      <c r="A1019" s="1">
        <v>46400</v>
      </c>
      <c r="B1019" s="2">
        <f t="shared" si="47"/>
        <v>1</v>
      </c>
      <c r="C1019" s="2">
        <f t="shared" si="48"/>
        <v>13</v>
      </c>
      <c r="D1019" s="2" t="str">
        <f t="shared" si="49"/>
        <v>水</v>
      </c>
      <c r="E1019" t="str">
        <f>IFERROR(VLOOKUP(A1019,'HOL（2027年まで）'!$A:$C,3,0),"")</f>
        <v/>
      </c>
      <c r="F1019"/>
      <c r="G1019"/>
    </row>
    <row r="1020" spans="1:7" x14ac:dyDescent="0.4">
      <c r="A1020" s="1">
        <v>46401</v>
      </c>
      <c r="B1020" s="2">
        <f t="shared" si="47"/>
        <v>1</v>
      </c>
      <c r="C1020" s="2">
        <f t="shared" si="48"/>
        <v>14</v>
      </c>
      <c r="D1020" s="2" t="str">
        <f t="shared" si="49"/>
        <v>木</v>
      </c>
      <c r="E1020" t="str">
        <f>IFERROR(VLOOKUP(A1020,'HOL（2027年まで）'!$A:$C,3,0),"")</f>
        <v/>
      </c>
      <c r="F1020"/>
      <c r="G1020"/>
    </row>
    <row r="1021" spans="1:7" x14ac:dyDescent="0.4">
      <c r="A1021" s="1">
        <v>46402</v>
      </c>
      <c r="B1021" s="2">
        <f t="shared" si="47"/>
        <v>1</v>
      </c>
      <c r="C1021" s="2">
        <f t="shared" si="48"/>
        <v>15</v>
      </c>
      <c r="D1021" s="2" t="str">
        <f t="shared" si="49"/>
        <v>金</v>
      </c>
      <c r="E1021" t="str">
        <f>IFERROR(VLOOKUP(A1021,'HOL（2027年まで）'!$A:$C,3,0),"")</f>
        <v/>
      </c>
      <c r="F1021"/>
      <c r="G1021"/>
    </row>
    <row r="1022" spans="1:7" x14ac:dyDescent="0.4">
      <c r="A1022" s="1">
        <v>46403</v>
      </c>
      <c r="B1022" s="2">
        <f t="shared" si="47"/>
        <v>1</v>
      </c>
      <c r="C1022" s="2">
        <f t="shared" si="48"/>
        <v>16</v>
      </c>
      <c r="D1022" s="2" t="str">
        <f t="shared" si="49"/>
        <v>土</v>
      </c>
      <c r="E1022" t="str">
        <f>IFERROR(VLOOKUP(A1022,'HOL（2027年まで）'!$A:$C,3,0),"")</f>
        <v/>
      </c>
      <c r="F1022"/>
      <c r="G1022"/>
    </row>
    <row r="1023" spans="1:7" x14ac:dyDescent="0.4">
      <c r="A1023" s="1">
        <v>46404</v>
      </c>
      <c r="B1023" s="2">
        <f t="shared" si="47"/>
        <v>1</v>
      </c>
      <c r="C1023" s="2">
        <f t="shared" si="48"/>
        <v>17</v>
      </c>
      <c r="D1023" s="2" t="str">
        <f t="shared" si="49"/>
        <v>日</v>
      </c>
      <c r="E1023" t="str">
        <f>IFERROR(VLOOKUP(A1023,'HOL（2027年まで）'!$A:$C,3,0),"")</f>
        <v/>
      </c>
      <c r="F1023"/>
      <c r="G1023"/>
    </row>
    <row r="1024" spans="1:7" x14ac:dyDescent="0.4">
      <c r="A1024" s="1">
        <v>46405</v>
      </c>
      <c r="B1024" s="2">
        <f t="shared" si="47"/>
        <v>1</v>
      </c>
      <c r="C1024" s="2">
        <f t="shared" si="48"/>
        <v>18</v>
      </c>
      <c r="D1024" s="2" t="str">
        <f t="shared" si="49"/>
        <v>月</v>
      </c>
      <c r="E1024" t="str">
        <f>IFERROR(VLOOKUP(A1024,'HOL（2027年まで）'!$A:$C,3,0),"")</f>
        <v/>
      </c>
      <c r="F1024"/>
      <c r="G1024"/>
    </row>
    <row r="1025" spans="1:7" x14ac:dyDescent="0.4">
      <c r="A1025" s="1">
        <v>46406</v>
      </c>
      <c r="B1025" s="2">
        <f t="shared" si="47"/>
        <v>1</v>
      </c>
      <c r="C1025" s="2">
        <f t="shared" si="48"/>
        <v>19</v>
      </c>
      <c r="D1025" s="2" t="str">
        <f t="shared" si="49"/>
        <v>火</v>
      </c>
      <c r="E1025" t="str">
        <f>IFERROR(VLOOKUP(A1025,'HOL（2027年まで）'!$A:$C,3,0),"")</f>
        <v/>
      </c>
      <c r="F1025"/>
      <c r="G1025"/>
    </row>
    <row r="1026" spans="1:7" x14ac:dyDescent="0.4">
      <c r="A1026" s="1">
        <v>46407</v>
      </c>
      <c r="B1026" s="2">
        <f t="shared" si="47"/>
        <v>1</v>
      </c>
      <c r="C1026" s="2">
        <f t="shared" si="48"/>
        <v>20</v>
      </c>
      <c r="D1026" s="2" t="str">
        <f t="shared" si="49"/>
        <v>水</v>
      </c>
      <c r="E1026" t="str">
        <f>IFERROR(VLOOKUP(A1026,'HOL（2027年まで）'!$A:$C,3,0),"")</f>
        <v/>
      </c>
      <c r="F1026"/>
      <c r="G1026"/>
    </row>
    <row r="1027" spans="1:7" x14ac:dyDescent="0.4">
      <c r="A1027" s="1">
        <v>46408</v>
      </c>
      <c r="B1027" s="2">
        <f t="shared" ref="B1027:B1090" si="50">MONTH(A1027)</f>
        <v>1</v>
      </c>
      <c r="C1027" s="2">
        <f t="shared" si="48"/>
        <v>21</v>
      </c>
      <c r="D1027" s="2" t="str">
        <f t="shared" si="49"/>
        <v>木</v>
      </c>
      <c r="E1027" t="str">
        <f>IFERROR(VLOOKUP(A1027,'HOL（2027年まで）'!$A:$C,3,0),"")</f>
        <v/>
      </c>
      <c r="F1027"/>
      <c r="G1027"/>
    </row>
    <row r="1028" spans="1:7" x14ac:dyDescent="0.4">
      <c r="A1028" s="1">
        <v>46409</v>
      </c>
      <c r="B1028" s="2">
        <f t="shared" si="50"/>
        <v>1</v>
      </c>
      <c r="C1028" s="2">
        <f t="shared" si="48"/>
        <v>22</v>
      </c>
      <c r="D1028" s="2" t="str">
        <f t="shared" si="49"/>
        <v>金</v>
      </c>
      <c r="E1028" t="str">
        <f>IFERROR(VLOOKUP(A1028,'HOL（2027年まで）'!$A:$C,3,0),"")</f>
        <v/>
      </c>
      <c r="F1028"/>
      <c r="G1028"/>
    </row>
    <row r="1029" spans="1:7" x14ac:dyDescent="0.4">
      <c r="A1029" s="1">
        <v>46410</v>
      </c>
      <c r="B1029" s="2">
        <f t="shared" si="50"/>
        <v>1</v>
      </c>
      <c r="C1029" s="2">
        <f t="shared" si="48"/>
        <v>23</v>
      </c>
      <c r="D1029" s="2" t="str">
        <f t="shared" si="49"/>
        <v>土</v>
      </c>
      <c r="E1029" t="str">
        <f>IFERROR(VLOOKUP(A1029,'HOL（2027年まで）'!$A:$C,3,0),"")</f>
        <v/>
      </c>
      <c r="F1029"/>
      <c r="G1029"/>
    </row>
    <row r="1030" spans="1:7" x14ac:dyDescent="0.4">
      <c r="A1030" s="1">
        <v>46411</v>
      </c>
      <c r="B1030" s="2">
        <f t="shared" si="50"/>
        <v>1</v>
      </c>
      <c r="C1030" s="2">
        <f t="shared" ref="C1030:C1093" si="51">DAY(A1030)</f>
        <v>24</v>
      </c>
      <c r="D1030" s="2" t="str">
        <f t="shared" ref="D1030:D1093" si="52">TEXT(A1030,"aaa")</f>
        <v>日</v>
      </c>
      <c r="E1030" t="str">
        <f>IFERROR(VLOOKUP(A1030,'HOL（2027年まで）'!$A:$C,3,0),"")</f>
        <v/>
      </c>
      <c r="F1030"/>
      <c r="G1030"/>
    </row>
    <row r="1031" spans="1:7" x14ac:dyDescent="0.4">
      <c r="A1031" s="1">
        <v>46412</v>
      </c>
      <c r="B1031" s="2">
        <f t="shared" si="50"/>
        <v>1</v>
      </c>
      <c r="C1031" s="2">
        <f t="shared" si="51"/>
        <v>25</v>
      </c>
      <c r="D1031" s="2" t="str">
        <f t="shared" si="52"/>
        <v>月</v>
      </c>
      <c r="E1031" t="str">
        <f>IFERROR(VLOOKUP(A1031,'HOL（2027年まで）'!$A:$C,3,0),"")</f>
        <v/>
      </c>
      <c r="F1031"/>
      <c r="G1031"/>
    </row>
    <row r="1032" spans="1:7" x14ac:dyDescent="0.4">
      <c r="A1032" s="1">
        <v>46413</v>
      </c>
      <c r="B1032" s="2">
        <f t="shared" si="50"/>
        <v>1</v>
      </c>
      <c r="C1032" s="2">
        <f t="shared" si="51"/>
        <v>26</v>
      </c>
      <c r="D1032" s="2" t="str">
        <f t="shared" si="52"/>
        <v>火</v>
      </c>
      <c r="E1032" t="str">
        <f>IFERROR(VLOOKUP(A1032,'HOL（2027年まで）'!$A:$C,3,0),"")</f>
        <v/>
      </c>
      <c r="F1032"/>
      <c r="G1032"/>
    </row>
    <row r="1033" spans="1:7" x14ac:dyDescent="0.4">
      <c r="A1033" s="1">
        <v>46414</v>
      </c>
      <c r="B1033" s="2">
        <f t="shared" si="50"/>
        <v>1</v>
      </c>
      <c r="C1033" s="2">
        <f t="shared" si="51"/>
        <v>27</v>
      </c>
      <c r="D1033" s="2" t="str">
        <f t="shared" si="52"/>
        <v>水</v>
      </c>
      <c r="E1033" t="str">
        <f>IFERROR(VLOOKUP(A1033,'HOL（2027年まで）'!$A:$C,3,0),"")</f>
        <v/>
      </c>
      <c r="F1033"/>
      <c r="G1033"/>
    </row>
    <row r="1034" spans="1:7" x14ac:dyDescent="0.4">
      <c r="A1034" s="1">
        <v>46415</v>
      </c>
      <c r="B1034" s="2">
        <f t="shared" si="50"/>
        <v>1</v>
      </c>
      <c r="C1034" s="2">
        <f t="shared" si="51"/>
        <v>28</v>
      </c>
      <c r="D1034" s="2" t="str">
        <f t="shared" si="52"/>
        <v>木</v>
      </c>
      <c r="E1034" t="str">
        <f>IFERROR(VLOOKUP(A1034,'HOL（2027年まで）'!$A:$C,3,0),"")</f>
        <v/>
      </c>
      <c r="F1034"/>
      <c r="G1034"/>
    </row>
    <row r="1035" spans="1:7" x14ac:dyDescent="0.4">
      <c r="A1035" s="1">
        <v>46416</v>
      </c>
      <c r="B1035" s="2">
        <f t="shared" si="50"/>
        <v>1</v>
      </c>
      <c r="C1035" s="2">
        <f t="shared" si="51"/>
        <v>29</v>
      </c>
      <c r="D1035" s="2" t="str">
        <f t="shared" si="52"/>
        <v>金</v>
      </c>
      <c r="E1035" t="str">
        <f>IFERROR(VLOOKUP(A1035,'HOL（2027年まで）'!$A:$C,3,0),"")</f>
        <v/>
      </c>
      <c r="F1035"/>
      <c r="G1035"/>
    </row>
    <row r="1036" spans="1:7" x14ac:dyDescent="0.4">
      <c r="A1036" s="1">
        <v>46417</v>
      </c>
      <c r="B1036" s="2">
        <f t="shared" si="50"/>
        <v>1</v>
      </c>
      <c r="C1036" s="2">
        <f t="shared" si="51"/>
        <v>30</v>
      </c>
      <c r="D1036" s="2" t="str">
        <f t="shared" si="52"/>
        <v>土</v>
      </c>
      <c r="E1036" t="str">
        <f>IFERROR(VLOOKUP(A1036,'HOL（2027年まで）'!$A:$C,3,0),"")</f>
        <v/>
      </c>
      <c r="F1036"/>
      <c r="G1036"/>
    </row>
    <row r="1037" spans="1:7" x14ac:dyDescent="0.4">
      <c r="A1037" s="1">
        <v>46418</v>
      </c>
      <c r="B1037" s="2">
        <f t="shared" si="50"/>
        <v>1</v>
      </c>
      <c r="C1037" s="2">
        <f t="shared" si="51"/>
        <v>31</v>
      </c>
      <c r="D1037" s="2" t="str">
        <f t="shared" si="52"/>
        <v>日</v>
      </c>
      <c r="E1037" t="str">
        <f>IFERROR(VLOOKUP(A1037,'HOL（2027年まで）'!$A:$C,3,0),"")</f>
        <v/>
      </c>
      <c r="F1037"/>
      <c r="G1037"/>
    </row>
    <row r="1038" spans="1:7" x14ac:dyDescent="0.4">
      <c r="A1038" s="1">
        <v>46419</v>
      </c>
      <c r="B1038" s="2">
        <f t="shared" si="50"/>
        <v>2</v>
      </c>
      <c r="C1038" s="2">
        <f t="shared" si="51"/>
        <v>1</v>
      </c>
      <c r="D1038" s="2" t="str">
        <f t="shared" si="52"/>
        <v>月</v>
      </c>
      <c r="E1038" t="str">
        <f>IFERROR(VLOOKUP(A1038,'HOL（2027年まで）'!$A:$C,3,0),"")</f>
        <v/>
      </c>
      <c r="F1038"/>
      <c r="G1038"/>
    </row>
    <row r="1039" spans="1:7" x14ac:dyDescent="0.4">
      <c r="A1039" s="1">
        <v>46420</v>
      </c>
      <c r="B1039" s="2">
        <f t="shared" si="50"/>
        <v>2</v>
      </c>
      <c r="C1039" s="2">
        <f t="shared" si="51"/>
        <v>2</v>
      </c>
      <c r="D1039" s="2" t="str">
        <f t="shared" si="52"/>
        <v>火</v>
      </c>
      <c r="E1039" t="str">
        <f>IFERROR(VLOOKUP(A1039,'HOL（2027年まで）'!$A:$C,3,0),"")</f>
        <v/>
      </c>
      <c r="F1039"/>
      <c r="G1039"/>
    </row>
    <row r="1040" spans="1:7" x14ac:dyDescent="0.4">
      <c r="A1040" s="1">
        <v>46421</v>
      </c>
      <c r="B1040" s="2">
        <f t="shared" si="50"/>
        <v>2</v>
      </c>
      <c r="C1040" s="2">
        <f t="shared" si="51"/>
        <v>3</v>
      </c>
      <c r="D1040" s="2" t="str">
        <f t="shared" si="52"/>
        <v>水</v>
      </c>
      <c r="E1040" t="str">
        <f>IFERROR(VLOOKUP(A1040,'HOL（2027年まで）'!$A:$C,3,0),"")</f>
        <v/>
      </c>
      <c r="F1040"/>
      <c r="G1040"/>
    </row>
    <row r="1041" spans="1:7" x14ac:dyDescent="0.4">
      <c r="A1041" s="1">
        <v>46422</v>
      </c>
      <c r="B1041" s="2">
        <f t="shared" si="50"/>
        <v>2</v>
      </c>
      <c r="C1041" s="2">
        <f t="shared" si="51"/>
        <v>4</v>
      </c>
      <c r="D1041" s="2" t="str">
        <f t="shared" si="52"/>
        <v>木</v>
      </c>
      <c r="E1041" t="str">
        <f>IFERROR(VLOOKUP(A1041,'HOL（2027年まで）'!$A:$C,3,0),"")</f>
        <v/>
      </c>
      <c r="F1041"/>
      <c r="G1041"/>
    </row>
    <row r="1042" spans="1:7" x14ac:dyDescent="0.4">
      <c r="A1042" s="1">
        <v>46423</v>
      </c>
      <c r="B1042" s="2">
        <f t="shared" si="50"/>
        <v>2</v>
      </c>
      <c r="C1042" s="2">
        <f t="shared" si="51"/>
        <v>5</v>
      </c>
      <c r="D1042" s="2" t="str">
        <f t="shared" si="52"/>
        <v>金</v>
      </c>
      <c r="E1042" t="str">
        <f>IFERROR(VLOOKUP(A1042,'HOL（2027年まで）'!$A:$C,3,0),"")</f>
        <v/>
      </c>
      <c r="F1042"/>
      <c r="G1042"/>
    </row>
    <row r="1043" spans="1:7" x14ac:dyDescent="0.4">
      <c r="A1043" s="1">
        <v>46424</v>
      </c>
      <c r="B1043" s="2">
        <f t="shared" si="50"/>
        <v>2</v>
      </c>
      <c r="C1043" s="2">
        <f t="shared" si="51"/>
        <v>6</v>
      </c>
      <c r="D1043" s="2" t="str">
        <f t="shared" si="52"/>
        <v>土</v>
      </c>
      <c r="E1043" t="str">
        <f>IFERROR(VLOOKUP(A1043,'HOL（2027年まで）'!$A:$C,3,0),"")</f>
        <v/>
      </c>
      <c r="F1043"/>
      <c r="G1043"/>
    </row>
    <row r="1044" spans="1:7" x14ac:dyDescent="0.4">
      <c r="A1044" s="1">
        <v>46425</v>
      </c>
      <c r="B1044" s="2">
        <f t="shared" si="50"/>
        <v>2</v>
      </c>
      <c r="C1044" s="2">
        <f t="shared" si="51"/>
        <v>7</v>
      </c>
      <c r="D1044" s="2" t="str">
        <f t="shared" si="52"/>
        <v>日</v>
      </c>
      <c r="E1044" t="str">
        <f>IFERROR(VLOOKUP(A1044,'HOL（2027年まで）'!$A:$C,3,0),"")</f>
        <v/>
      </c>
      <c r="F1044"/>
      <c r="G1044"/>
    </row>
    <row r="1045" spans="1:7" x14ac:dyDescent="0.4">
      <c r="A1045" s="1">
        <v>46426</v>
      </c>
      <c r="B1045" s="2">
        <f t="shared" si="50"/>
        <v>2</v>
      </c>
      <c r="C1045" s="2">
        <f t="shared" si="51"/>
        <v>8</v>
      </c>
      <c r="D1045" s="2" t="str">
        <f t="shared" si="52"/>
        <v>月</v>
      </c>
      <c r="E1045" t="str">
        <f>IFERROR(VLOOKUP(A1045,'HOL（2027年まで）'!$A:$C,3,0),"")</f>
        <v/>
      </c>
      <c r="F1045"/>
      <c r="G1045"/>
    </row>
    <row r="1046" spans="1:7" x14ac:dyDescent="0.4">
      <c r="A1046" s="1">
        <v>46427</v>
      </c>
      <c r="B1046" s="2">
        <f t="shared" si="50"/>
        <v>2</v>
      </c>
      <c r="C1046" s="2">
        <f t="shared" si="51"/>
        <v>9</v>
      </c>
      <c r="D1046" s="2" t="str">
        <f t="shared" si="52"/>
        <v>火</v>
      </c>
      <c r="E1046" t="str">
        <f>IFERROR(VLOOKUP(A1046,'HOL（2027年まで）'!$A:$C,3,0),"")</f>
        <v/>
      </c>
      <c r="F1046"/>
      <c r="G1046"/>
    </row>
    <row r="1047" spans="1:7" x14ac:dyDescent="0.4">
      <c r="A1047" s="1">
        <v>46428</v>
      </c>
      <c r="B1047" s="2">
        <f t="shared" si="50"/>
        <v>2</v>
      </c>
      <c r="C1047" s="2">
        <f t="shared" si="51"/>
        <v>10</v>
      </c>
      <c r="D1047" s="2" t="str">
        <f t="shared" si="52"/>
        <v>水</v>
      </c>
      <c r="E1047" t="str">
        <f>IFERROR(VLOOKUP(A1047,'HOL（2027年まで）'!$A:$C,3,0),"")</f>
        <v/>
      </c>
      <c r="F1047"/>
      <c r="G1047"/>
    </row>
    <row r="1048" spans="1:7" x14ac:dyDescent="0.4">
      <c r="A1048" s="1">
        <v>46429</v>
      </c>
      <c r="B1048" s="2">
        <f t="shared" si="50"/>
        <v>2</v>
      </c>
      <c r="C1048" s="2">
        <f t="shared" si="51"/>
        <v>11</v>
      </c>
      <c r="D1048" s="2" t="str">
        <f t="shared" si="52"/>
        <v>木</v>
      </c>
      <c r="E1048" t="str">
        <f>IFERROR(VLOOKUP(A1048,'HOL（2027年まで）'!$A:$C,3,0),"")</f>
        <v>建国記念の日</v>
      </c>
      <c r="F1048"/>
      <c r="G1048"/>
    </row>
    <row r="1049" spans="1:7" x14ac:dyDescent="0.4">
      <c r="A1049" s="1">
        <v>46430</v>
      </c>
      <c r="B1049" s="2">
        <f t="shared" si="50"/>
        <v>2</v>
      </c>
      <c r="C1049" s="2">
        <f t="shared" si="51"/>
        <v>12</v>
      </c>
      <c r="D1049" s="2" t="str">
        <f t="shared" si="52"/>
        <v>金</v>
      </c>
      <c r="E1049" t="str">
        <f>IFERROR(VLOOKUP(A1049,'HOL（2027年まで）'!$A:$C,3,0),"")</f>
        <v/>
      </c>
      <c r="F1049"/>
      <c r="G1049"/>
    </row>
    <row r="1050" spans="1:7" x14ac:dyDescent="0.4">
      <c r="A1050" s="1">
        <v>46431</v>
      </c>
      <c r="B1050" s="2">
        <f t="shared" si="50"/>
        <v>2</v>
      </c>
      <c r="C1050" s="2">
        <f t="shared" si="51"/>
        <v>13</v>
      </c>
      <c r="D1050" s="2" t="str">
        <f t="shared" si="52"/>
        <v>土</v>
      </c>
      <c r="E1050" t="str">
        <f>IFERROR(VLOOKUP(A1050,'HOL（2027年まで）'!$A:$C,3,0),"")</f>
        <v/>
      </c>
      <c r="F1050"/>
      <c r="G1050"/>
    </row>
    <row r="1051" spans="1:7" x14ac:dyDescent="0.4">
      <c r="A1051" s="1">
        <v>46432</v>
      </c>
      <c r="B1051" s="2">
        <f t="shared" si="50"/>
        <v>2</v>
      </c>
      <c r="C1051" s="2">
        <f t="shared" si="51"/>
        <v>14</v>
      </c>
      <c r="D1051" s="2" t="str">
        <f t="shared" si="52"/>
        <v>日</v>
      </c>
      <c r="E1051" t="str">
        <f>IFERROR(VLOOKUP(A1051,'HOL（2027年まで）'!$A:$C,3,0),"")</f>
        <v/>
      </c>
      <c r="F1051"/>
      <c r="G1051"/>
    </row>
    <row r="1052" spans="1:7" x14ac:dyDescent="0.4">
      <c r="A1052" s="1">
        <v>46433</v>
      </c>
      <c r="B1052" s="2">
        <f t="shared" si="50"/>
        <v>2</v>
      </c>
      <c r="C1052" s="2">
        <f t="shared" si="51"/>
        <v>15</v>
      </c>
      <c r="D1052" s="2" t="str">
        <f t="shared" si="52"/>
        <v>月</v>
      </c>
      <c r="E1052" t="str">
        <f>IFERROR(VLOOKUP(A1052,'HOL（2027年まで）'!$A:$C,3,0),"")</f>
        <v/>
      </c>
      <c r="F1052"/>
      <c r="G1052"/>
    </row>
    <row r="1053" spans="1:7" x14ac:dyDescent="0.4">
      <c r="A1053" s="1">
        <v>46434</v>
      </c>
      <c r="B1053" s="2">
        <f t="shared" si="50"/>
        <v>2</v>
      </c>
      <c r="C1053" s="2">
        <f t="shared" si="51"/>
        <v>16</v>
      </c>
      <c r="D1053" s="2" t="str">
        <f t="shared" si="52"/>
        <v>火</v>
      </c>
      <c r="E1053" t="str">
        <f>IFERROR(VLOOKUP(A1053,'HOL（2027年まで）'!$A:$C,3,0),"")</f>
        <v/>
      </c>
      <c r="F1053"/>
      <c r="G1053"/>
    </row>
    <row r="1054" spans="1:7" x14ac:dyDescent="0.4">
      <c r="A1054" s="1">
        <v>46435</v>
      </c>
      <c r="B1054" s="2">
        <f t="shared" si="50"/>
        <v>2</v>
      </c>
      <c r="C1054" s="2">
        <f t="shared" si="51"/>
        <v>17</v>
      </c>
      <c r="D1054" s="2" t="str">
        <f t="shared" si="52"/>
        <v>水</v>
      </c>
      <c r="E1054" t="str">
        <f>IFERROR(VLOOKUP(A1054,'HOL（2027年まで）'!$A:$C,3,0),"")</f>
        <v/>
      </c>
      <c r="F1054"/>
      <c r="G1054"/>
    </row>
    <row r="1055" spans="1:7" x14ac:dyDescent="0.4">
      <c r="A1055" s="1">
        <v>46436</v>
      </c>
      <c r="B1055" s="2">
        <f t="shared" si="50"/>
        <v>2</v>
      </c>
      <c r="C1055" s="2">
        <f t="shared" si="51"/>
        <v>18</v>
      </c>
      <c r="D1055" s="2" t="str">
        <f t="shared" si="52"/>
        <v>木</v>
      </c>
      <c r="E1055" t="str">
        <f>IFERROR(VLOOKUP(A1055,'HOL（2027年まで）'!$A:$C,3,0),"")</f>
        <v/>
      </c>
      <c r="F1055"/>
      <c r="G1055"/>
    </row>
    <row r="1056" spans="1:7" x14ac:dyDescent="0.4">
      <c r="A1056" s="1">
        <v>46437</v>
      </c>
      <c r="B1056" s="2">
        <f t="shared" si="50"/>
        <v>2</v>
      </c>
      <c r="C1056" s="2">
        <f t="shared" si="51"/>
        <v>19</v>
      </c>
      <c r="D1056" s="2" t="str">
        <f t="shared" si="52"/>
        <v>金</v>
      </c>
      <c r="E1056" t="str">
        <f>IFERROR(VLOOKUP(A1056,'HOL（2027年まで）'!$A:$C,3,0),"")</f>
        <v/>
      </c>
      <c r="F1056"/>
      <c r="G1056"/>
    </row>
    <row r="1057" spans="1:7" x14ac:dyDescent="0.4">
      <c r="A1057" s="1">
        <v>46438</v>
      </c>
      <c r="B1057" s="2">
        <f t="shared" si="50"/>
        <v>2</v>
      </c>
      <c r="C1057" s="2">
        <f t="shared" si="51"/>
        <v>20</v>
      </c>
      <c r="D1057" s="2" t="str">
        <f t="shared" si="52"/>
        <v>土</v>
      </c>
      <c r="E1057" t="str">
        <f>IFERROR(VLOOKUP(A1057,'HOL（2027年まで）'!$A:$C,3,0),"")</f>
        <v/>
      </c>
      <c r="F1057"/>
      <c r="G1057"/>
    </row>
    <row r="1058" spans="1:7" x14ac:dyDescent="0.4">
      <c r="A1058" s="1">
        <v>46439</v>
      </c>
      <c r="B1058" s="2">
        <f t="shared" si="50"/>
        <v>2</v>
      </c>
      <c r="C1058" s="2">
        <f t="shared" si="51"/>
        <v>21</v>
      </c>
      <c r="D1058" s="2" t="str">
        <f t="shared" si="52"/>
        <v>日</v>
      </c>
      <c r="E1058" t="str">
        <f>IFERROR(VLOOKUP(A1058,'HOL（2027年まで）'!$A:$C,3,0),"")</f>
        <v/>
      </c>
      <c r="F1058"/>
      <c r="G1058"/>
    </row>
    <row r="1059" spans="1:7" x14ac:dyDescent="0.4">
      <c r="A1059" s="1">
        <v>46440</v>
      </c>
      <c r="B1059" s="2">
        <f t="shared" si="50"/>
        <v>2</v>
      </c>
      <c r="C1059" s="2">
        <f t="shared" si="51"/>
        <v>22</v>
      </c>
      <c r="D1059" s="2" t="str">
        <f t="shared" si="52"/>
        <v>月</v>
      </c>
      <c r="E1059" t="str">
        <f>IFERROR(VLOOKUP(A1059,'HOL（2027年まで）'!$A:$C,3,0),"")</f>
        <v/>
      </c>
      <c r="F1059"/>
      <c r="G1059"/>
    </row>
    <row r="1060" spans="1:7" x14ac:dyDescent="0.4">
      <c r="A1060" s="1">
        <v>46441</v>
      </c>
      <c r="B1060" s="2">
        <f t="shared" si="50"/>
        <v>2</v>
      </c>
      <c r="C1060" s="2">
        <f t="shared" si="51"/>
        <v>23</v>
      </c>
      <c r="D1060" s="2" t="str">
        <f t="shared" si="52"/>
        <v>火</v>
      </c>
      <c r="E1060" t="str">
        <f>IFERROR(VLOOKUP(A1060,'HOL（2027年まで）'!$A:$C,3,0),"")</f>
        <v>天皇誕生日</v>
      </c>
      <c r="F1060"/>
      <c r="G1060"/>
    </row>
    <row r="1061" spans="1:7" x14ac:dyDescent="0.4">
      <c r="A1061" s="1">
        <v>46442</v>
      </c>
      <c r="B1061" s="2">
        <f t="shared" si="50"/>
        <v>2</v>
      </c>
      <c r="C1061" s="2">
        <f t="shared" si="51"/>
        <v>24</v>
      </c>
      <c r="D1061" s="2" t="str">
        <f t="shared" si="52"/>
        <v>水</v>
      </c>
      <c r="E1061" t="str">
        <f>IFERROR(VLOOKUP(A1061,'HOL（2027年まで）'!$A:$C,3,0),"")</f>
        <v/>
      </c>
      <c r="F1061"/>
      <c r="G1061"/>
    </row>
    <row r="1062" spans="1:7" x14ac:dyDescent="0.4">
      <c r="A1062" s="1">
        <v>46443</v>
      </c>
      <c r="B1062" s="2">
        <f t="shared" si="50"/>
        <v>2</v>
      </c>
      <c r="C1062" s="2">
        <f t="shared" si="51"/>
        <v>25</v>
      </c>
      <c r="D1062" s="2" t="str">
        <f t="shared" si="52"/>
        <v>木</v>
      </c>
      <c r="E1062" t="str">
        <f>IFERROR(VLOOKUP(A1062,'HOL（2027年まで）'!$A:$C,3,0),"")</f>
        <v/>
      </c>
      <c r="F1062"/>
      <c r="G1062"/>
    </row>
    <row r="1063" spans="1:7" x14ac:dyDescent="0.4">
      <c r="A1063" s="1">
        <v>46444</v>
      </c>
      <c r="B1063" s="2">
        <f t="shared" si="50"/>
        <v>2</v>
      </c>
      <c r="C1063" s="2">
        <f t="shared" si="51"/>
        <v>26</v>
      </c>
      <c r="D1063" s="2" t="str">
        <f t="shared" si="52"/>
        <v>金</v>
      </c>
      <c r="E1063" t="str">
        <f>IFERROR(VLOOKUP(A1063,'HOL（2027年まで）'!$A:$C,3,0),"")</f>
        <v/>
      </c>
      <c r="F1063"/>
      <c r="G1063"/>
    </row>
    <row r="1064" spans="1:7" x14ac:dyDescent="0.4">
      <c r="A1064" s="1">
        <v>46445</v>
      </c>
      <c r="B1064" s="2">
        <f t="shared" si="50"/>
        <v>2</v>
      </c>
      <c r="C1064" s="2">
        <f t="shared" si="51"/>
        <v>27</v>
      </c>
      <c r="D1064" s="2" t="str">
        <f t="shared" si="52"/>
        <v>土</v>
      </c>
      <c r="E1064" t="str">
        <f>IFERROR(VLOOKUP(A1064,'HOL（2027年まで）'!$A:$C,3,0),"")</f>
        <v/>
      </c>
      <c r="F1064"/>
      <c r="G1064"/>
    </row>
    <row r="1065" spans="1:7" x14ac:dyDescent="0.4">
      <c r="A1065" s="1">
        <v>46446</v>
      </c>
      <c r="B1065" s="2">
        <f t="shared" si="50"/>
        <v>2</v>
      </c>
      <c r="C1065" s="2">
        <f t="shared" si="51"/>
        <v>28</v>
      </c>
      <c r="D1065" s="2" t="str">
        <f t="shared" si="52"/>
        <v>日</v>
      </c>
      <c r="E1065" t="str">
        <f>IFERROR(VLOOKUP(A1065,'HOL（2027年まで）'!$A:$C,3,0),"")</f>
        <v/>
      </c>
      <c r="F1065"/>
      <c r="G1065"/>
    </row>
    <row r="1066" spans="1:7" x14ac:dyDescent="0.4">
      <c r="A1066" s="1">
        <v>46447</v>
      </c>
      <c r="B1066" s="2">
        <f t="shared" si="50"/>
        <v>3</v>
      </c>
      <c r="C1066" s="2">
        <f t="shared" si="51"/>
        <v>1</v>
      </c>
      <c r="D1066" s="2" t="str">
        <f t="shared" si="52"/>
        <v>月</v>
      </c>
      <c r="E1066" t="str">
        <f>IFERROR(VLOOKUP(A1066,'HOL（2027年まで）'!$A:$C,3,0),"")</f>
        <v/>
      </c>
      <c r="F1066"/>
      <c r="G1066"/>
    </row>
    <row r="1067" spans="1:7" x14ac:dyDescent="0.4">
      <c r="A1067" s="1">
        <v>46448</v>
      </c>
      <c r="B1067" s="2">
        <f t="shared" si="50"/>
        <v>3</v>
      </c>
      <c r="C1067" s="2">
        <f t="shared" si="51"/>
        <v>2</v>
      </c>
      <c r="D1067" s="2" t="str">
        <f t="shared" si="52"/>
        <v>火</v>
      </c>
      <c r="E1067" t="str">
        <f>IFERROR(VLOOKUP(A1067,'HOL（2027年まで）'!$A:$C,3,0),"")</f>
        <v/>
      </c>
      <c r="F1067"/>
      <c r="G1067"/>
    </row>
    <row r="1068" spans="1:7" x14ac:dyDescent="0.4">
      <c r="A1068" s="1">
        <v>46449</v>
      </c>
      <c r="B1068" s="2">
        <f t="shared" si="50"/>
        <v>3</v>
      </c>
      <c r="C1068" s="2">
        <f t="shared" si="51"/>
        <v>3</v>
      </c>
      <c r="D1068" s="2" t="str">
        <f t="shared" si="52"/>
        <v>水</v>
      </c>
      <c r="E1068" t="str">
        <f>IFERROR(VLOOKUP(A1068,'HOL（2027年まで）'!$A:$C,3,0),"")</f>
        <v/>
      </c>
      <c r="F1068"/>
      <c r="G1068"/>
    </row>
    <row r="1069" spans="1:7" x14ac:dyDescent="0.4">
      <c r="A1069" s="1">
        <v>46450</v>
      </c>
      <c r="B1069" s="2">
        <f t="shared" si="50"/>
        <v>3</v>
      </c>
      <c r="C1069" s="2">
        <f t="shared" si="51"/>
        <v>4</v>
      </c>
      <c r="D1069" s="2" t="str">
        <f t="shared" si="52"/>
        <v>木</v>
      </c>
      <c r="E1069" t="str">
        <f>IFERROR(VLOOKUP(A1069,'HOL（2027年まで）'!$A:$C,3,0),"")</f>
        <v/>
      </c>
      <c r="F1069"/>
      <c r="G1069"/>
    </row>
    <row r="1070" spans="1:7" x14ac:dyDescent="0.4">
      <c r="A1070" s="1">
        <v>46451</v>
      </c>
      <c r="B1070" s="2">
        <f t="shared" si="50"/>
        <v>3</v>
      </c>
      <c r="C1070" s="2">
        <f t="shared" si="51"/>
        <v>5</v>
      </c>
      <c r="D1070" s="2" t="str">
        <f t="shared" si="52"/>
        <v>金</v>
      </c>
      <c r="E1070" t="str">
        <f>IFERROR(VLOOKUP(A1070,'HOL（2027年まで）'!$A:$C,3,0),"")</f>
        <v/>
      </c>
      <c r="F1070"/>
      <c r="G1070"/>
    </row>
    <row r="1071" spans="1:7" x14ac:dyDescent="0.4">
      <c r="A1071" s="1">
        <v>46452</v>
      </c>
      <c r="B1071" s="2">
        <f t="shared" si="50"/>
        <v>3</v>
      </c>
      <c r="C1071" s="2">
        <f t="shared" si="51"/>
        <v>6</v>
      </c>
      <c r="D1071" s="2" t="str">
        <f t="shared" si="52"/>
        <v>土</v>
      </c>
      <c r="E1071" t="str">
        <f>IFERROR(VLOOKUP(A1071,'HOL（2027年まで）'!$A:$C,3,0),"")</f>
        <v/>
      </c>
      <c r="F1071"/>
      <c r="G1071"/>
    </row>
    <row r="1072" spans="1:7" x14ac:dyDescent="0.4">
      <c r="A1072" s="1">
        <v>46453</v>
      </c>
      <c r="B1072" s="2">
        <f t="shared" si="50"/>
        <v>3</v>
      </c>
      <c r="C1072" s="2">
        <f t="shared" si="51"/>
        <v>7</v>
      </c>
      <c r="D1072" s="2" t="str">
        <f t="shared" si="52"/>
        <v>日</v>
      </c>
      <c r="E1072" t="str">
        <f>IFERROR(VLOOKUP(A1072,'HOL（2027年まで）'!$A:$C,3,0),"")</f>
        <v/>
      </c>
      <c r="F1072"/>
      <c r="G1072"/>
    </row>
    <row r="1073" spans="1:7" x14ac:dyDescent="0.4">
      <c r="A1073" s="1">
        <v>46454</v>
      </c>
      <c r="B1073" s="2">
        <f t="shared" si="50"/>
        <v>3</v>
      </c>
      <c r="C1073" s="2">
        <f t="shared" si="51"/>
        <v>8</v>
      </c>
      <c r="D1073" s="2" t="str">
        <f t="shared" si="52"/>
        <v>月</v>
      </c>
      <c r="E1073" t="str">
        <f>IFERROR(VLOOKUP(A1073,'HOL（2027年まで）'!$A:$C,3,0),"")</f>
        <v/>
      </c>
      <c r="F1073"/>
      <c r="G1073"/>
    </row>
    <row r="1074" spans="1:7" x14ac:dyDescent="0.4">
      <c r="A1074" s="1">
        <v>46455</v>
      </c>
      <c r="B1074" s="2">
        <f t="shared" si="50"/>
        <v>3</v>
      </c>
      <c r="C1074" s="2">
        <f t="shared" si="51"/>
        <v>9</v>
      </c>
      <c r="D1074" s="2" t="str">
        <f t="shared" si="52"/>
        <v>火</v>
      </c>
      <c r="E1074" t="str">
        <f>IFERROR(VLOOKUP(A1074,'HOL（2027年まで）'!$A:$C,3,0),"")</f>
        <v/>
      </c>
      <c r="F1074"/>
      <c r="G1074"/>
    </row>
    <row r="1075" spans="1:7" x14ac:dyDescent="0.4">
      <c r="A1075" s="1">
        <v>46456</v>
      </c>
      <c r="B1075" s="2">
        <f t="shared" si="50"/>
        <v>3</v>
      </c>
      <c r="C1075" s="2">
        <f t="shared" si="51"/>
        <v>10</v>
      </c>
      <c r="D1075" s="2" t="str">
        <f t="shared" si="52"/>
        <v>水</v>
      </c>
      <c r="E1075" t="str">
        <f>IFERROR(VLOOKUP(A1075,'HOL（2027年まで）'!$A:$C,3,0),"")</f>
        <v/>
      </c>
      <c r="F1075"/>
      <c r="G1075"/>
    </row>
    <row r="1076" spans="1:7" x14ac:dyDescent="0.4">
      <c r="A1076" s="1">
        <v>46457</v>
      </c>
      <c r="B1076" s="2">
        <f t="shared" si="50"/>
        <v>3</v>
      </c>
      <c r="C1076" s="2">
        <f t="shared" si="51"/>
        <v>11</v>
      </c>
      <c r="D1076" s="2" t="str">
        <f t="shared" si="52"/>
        <v>木</v>
      </c>
      <c r="E1076" t="str">
        <f>IFERROR(VLOOKUP(A1076,'HOL（2027年まで）'!$A:$C,3,0),"")</f>
        <v/>
      </c>
      <c r="F1076"/>
      <c r="G1076"/>
    </row>
    <row r="1077" spans="1:7" x14ac:dyDescent="0.4">
      <c r="A1077" s="1">
        <v>46458</v>
      </c>
      <c r="B1077" s="2">
        <f t="shared" si="50"/>
        <v>3</v>
      </c>
      <c r="C1077" s="2">
        <f t="shared" si="51"/>
        <v>12</v>
      </c>
      <c r="D1077" s="2" t="str">
        <f t="shared" si="52"/>
        <v>金</v>
      </c>
      <c r="E1077" t="str">
        <f>IFERROR(VLOOKUP(A1077,'HOL（2027年まで）'!$A:$C,3,0),"")</f>
        <v/>
      </c>
      <c r="F1077"/>
      <c r="G1077"/>
    </row>
    <row r="1078" spans="1:7" x14ac:dyDescent="0.4">
      <c r="A1078" s="1">
        <v>46459</v>
      </c>
      <c r="B1078" s="2">
        <f t="shared" si="50"/>
        <v>3</v>
      </c>
      <c r="C1078" s="2">
        <f t="shared" si="51"/>
        <v>13</v>
      </c>
      <c r="D1078" s="2" t="str">
        <f t="shared" si="52"/>
        <v>土</v>
      </c>
      <c r="E1078" t="str">
        <f>IFERROR(VLOOKUP(A1078,'HOL（2027年まで）'!$A:$C,3,0),"")</f>
        <v/>
      </c>
      <c r="F1078"/>
      <c r="G1078"/>
    </row>
    <row r="1079" spans="1:7" x14ac:dyDescent="0.4">
      <c r="A1079" s="1">
        <v>46460</v>
      </c>
      <c r="B1079" s="2">
        <f t="shared" si="50"/>
        <v>3</v>
      </c>
      <c r="C1079" s="2">
        <f t="shared" si="51"/>
        <v>14</v>
      </c>
      <c r="D1079" s="2" t="str">
        <f t="shared" si="52"/>
        <v>日</v>
      </c>
      <c r="E1079" t="str">
        <f>IFERROR(VLOOKUP(A1079,'HOL（2027年まで）'!$A:$C,3,0),"")</f>
        <v/>
      </c>
      <c r="F1079"/>
      <c r="G1079"/>
    </row>
    <row r="1080" spans="1:7" x14ac:dyDescent="0.4">
      <c r="A1080" s="1">
        <v>46461</v>
      </c>
      <c r="B1080" s="2">
        <f t="shared" si="50"/>
        <v>3</v>
      </c>
      <c r="C1080" s="2">
        <f t="shared" si="51"/>
        <v>15</v>
      </c>
      <c r="D1080" s="2" t="str">
        <f t="shared" si="52"/>
        <v>月</v>
      </c>
      <c r="E1080" t="str">
        <f>IFERROR(VLOOKUP(A1080,'HOL（2027年まで）'!$A:$C,3,0),"")</f>
        <v/>
      </c>
      <c r="F1080"/>
      <c r="G1080"/>
    </row>
    <row r="1081" spans="1:7" x14ac:dyDescent="0.4">
      <c r="A1081" s="1">
        <v>46462</v>
      </c>
      <c r="B1081" s="2">
        <f t="shared" si="50"/>
        <v>3</v>
      </c>
      <c r="C1081" s="2">
        <f t="shared" si="51"/>
        <v>16</v>
      </c>
      <c r="D1081" s="2" t="str">
        <f t="shared" si="52"/>
        <v>火</v>
      </c>
      <c r="E1081" t="str">
        <f>IFERROR(VLOOKUP(A1081,'HOL（2027年まで）'!$A:$C,3,0),"")</f>
        <v/>
      </c>
      <c r="F1081"/>
      <c r="G1081"/>
    </row>
    <row r="1082" spans="1:7" x14ac:dyDescent="0.4">
      <c r="A1082" s="1">
        <v>46463</v>
      </c>
      <c r="B1082" s="2">
        <f t="shared" si="50"/>
        <v>3</v>
      </c>
      <c r="C1082" s="2">
        <f t="shared" si="51"/>
        <v>17</v>
      </c>
      <c r="D1082" s="2" t="str">
        <f t="shared" si="52"/>
        <v>水</v>
      </c>
      <c r="E1082" t="str">
        <f>IFERROR(VLOOKUP(A1082,'HOL（2027年まで）'!$A:$C,3,0),"")</f>
        <v/>
      </c>
      <c r="F1082"/>
      <c r="G1082"/>
    </row>
    <row r="1083" spans="1:7" x14ac:dyDescent="0.4">
      <c r="A1083" s="1">
        <v>46464</v>
      </c>
      <c r="B1083" s="2">
        <f t="shared" si="50"/>
        <v>3</v>
      </c>
      <c r="C1083" s="2">
        <f t="shared" si="51"/>
        <v>18</v>
      </c>
      <c r="D1083" s="2" t="str">
        <f t="shared" si="52"/>
        <v>木</v>
      </c>
      <c r="E1083" t="str">
        <f>IFERROR(VLOOKUP(A1083,'HOL（2027年まで）'!$A:$C,3,0),"")</f>
        <v/>
      </c>
      <c r="F1083"/>
      <c r="G1083"/>
    </row>
    <row r="1084" spans="1:7" x14ac:dyDescent="0.4">
      <c r="A1084" s="1">
        <v>46465</v>
      </c>
      <c r="B1084" s="2">
        <f t="shared" si="50"/>
        <v>3</v>
      </c>
      <c r="C1084" s="2">
        <f t="shared" si="51"/>
        <v>19</v>
      </c>
      <c r="D1084" s="2" t="str">
        <f t="shared" si="52"/>
        <v>金</v>
      </c>
      <c r="E1084" t="str">
        <f>IFERROR(VLOOKUP(A1084,'HOL（2027年まで）'!$A:$C,3,0),"")</f>
        <v/>
      </c>
      <c r="F1084"/>
      <c r="G1084"/>
    </row>
    <row r="1085" spans="1:7" x14ac:dyDescent="0.4">
      <c r="A1085" s="1">
        <v>46466</v>
      </c>
      <c r="B1085" s="2">
        <f t="shared" si="50"/>
        <v>3</v>
      </c>
      <c r="C1085" s="2">
        <f t="shared" si="51"/>
        <v>20</v>
      </c>
      <c r="D1085" s="2" t="str">
        <f t="shared" si="52"/>
        <v>土</v>
      </c>
      <c r="E1085" t="str">
        <f>IFERROR(VLOOKUP(A1085,'HOL（2027年まで）'!$A:$C,3,0),"")</f>
        <v/>
      </c>
      <c r="F1085"/>
      <c r="G1085"/>
    </row>
    <row r="1086" spans="1:7" x14ac:dyDescent="0.4">
      <c r="A1086" s="1">
        <v>46467</v>
      </c>
      <c r="B1086" s="2">
        <f t="shared" si="50"/>
        <v>3</v>
      </c>
      <c r="C1086" s="2">
        <f t="shared" si="51"/>
        <v>21</v>
      </c>
      <c r="D1086" s="2" t="str">
        <f t="shared" si="52"/>
        <v>日</v>
      </c>
      <c r="E1086" t="str">
        <f>IFERROR(VLOOKUP(A1086,'HOL（2027年まで）'!$A:$C,3,0),"")</f>
        <v>春分の日</v>
      </c>
      <c r="F1086"/>
      <c r="G1086"/>
    </row>
    <row r="1087" spans="1:7" x14ac:dyDescent="0.4">
      <c r="A1087" s="1">
        <v>46468</v>
      </c>
      <c r="B1087" s="2">
        <f t="shared" si="50"/>
        <v>3</v>
      </c>
      <c r="C1087" s="2">
        <f t="shared" si="51"/>
        <v>22</v>
      </c>
      <c r="D1087" s="2" t="str">
        <f t="shared" si="52"/>
        <v>月</v>
      </c>
      <c r="E1087" t="str">
        <f>IFERROR(VLOOKUP(A1087,'HOL（2027年まで）'!$A:$C,3,0),"")</f>
        <v>振替休日</v>
      </c>
      <c r="F1087"/>
      <c r="G1087"/>
    </row>
    <row r="1088" spans="1:7" x14ac:dyDescent="0.4">
      <c r="A1088" s="1">
        <v>46469</v>
      </c>
      <c r="B1088" s="2">
        <f t="shared" si="50"/>
        <v>3</v>
      </c>
      <c r="C1088" s="2">
        <f t="shared" si="51"/>
        <v>23</v>
      </c>
      <c r="D1088" s="2" t="str">
        <f t="shared" si="52"/>
        <v>火</v>
      </c>
      <c r="E1088" t="str">
        <f>IFERROR(VLOOKUP(A1088,'HOL（2027年まで）'!$A:$C,3,0),"")</f>
        <v/>
      </c>
      <c r="F1088"/>
      <c r="G1088"/>
    </row>
    <row r="1089" spans="1:7" x14ac:dyDescent="0.4">
      <c r="A1089" s="1">
        <v>46470</v>
      </c>
      <c r="B1089" s="2">
        <f t="shared" si="50"/>
        <v>3</v>
      </c>
      <c r="C1089" s="2">
        <f t="shared" si="51"/>
        <v>24</v>
      </c>
      <c r="D1089" s="2" t="str">
        <f t="shared" si="52"/>
        <v>水</v>
      </c>
      <c r="E1089" t="str">
        <f>IFERROR(VLOOKUP(A1089,'HOL（2027年まで）'!$A:$C,3,0),"")</f>
        <v/>
      </c>
      <c r="F1089"/>
      <c r="G1089"/>
    </row>
    <row r="1090" spans="1:7" x14ac:dyDescent="0.4">
      <c r="A1090" s="1">
        <v>46471</v>
      </c>
      <c r="B1090" s="2">
        <f t="shared" si="50"/>
        <v>3</v>
      </c>
      <c r="C1090" s="2">
        <f t="shared" si="51"/>
        <v>25</v>
      </c>
      <c r="D1090" s="2" t="str">
        <f t="shared" si="52"/>
        <v>木</v>
      </c>
      <c r="E1090" t="str">
        <f>IFERROR(VLOOKUP(A1090,'HOL（2027年まで）'!$A:$C,3,0),"")</f>
        <v/>
      </c>
      <c r="F1090"/>
      <c r="G1090"/>
    </row>
    <row r="1091" spans="1:7" x14ac:dyDescent="0.4">
      <c r="A1091" s="1">
        <v>46472</v>
      </c>
      <c r="B1091" s="2">
        <f t="shared" ref="B1091:B1096" si="53">MONTH(A1091)</f>
        <v>3</v>
      </c>
      <c r="C1091" s="2">
        <f t="shared" si="51"/>
        <v>26</v>
      </c>
      <c r="D1091" s="2" t="str">
        <f t="shared" si="52"/>
        <v>金</v>
      </c>
      <c r="E1091" t="str">
        <f>IFERROR(VLOOKUP(A1091,'HOL（2027年まで）'!$A:$C,3,0),"")</f>
        <v/>
      </c>
      <c r="F1091"/>
      <c r="G1091"/>
    </row>
    <row r="1092" spans="1:7" x14ac:dyDescent="0.4">
      <c r="A1092" s="1">
        <v>46473</v>
      </c>
      <c r="B1092" s="2">
        <f t="shared" si="53"/>
        <v>3</v>
      </c>
      <c r="C1092" s="2">
        <f t="shared" si="51"/>
        <v>27</v>
      </c>
      <c r="D1092" s="2" t="str">
        <f t="shared" si="52"/>
        <v>土</v>
      </c>
      <c r="E1092" t="str">
        <f>IFERROR(VLOOKUP(A1092,'HOL（2027年まで）'!$A:$C,3,0),"")</f>
        <v/>
      </c>
      <c r="F1092"/>
      <c r="G1092"/>
    </row>
    <row r="1093" spans="1:7" x14ac:dyDescent="0.4">
      <c r="A1093" s="1">
        <v>46474</v>
      </c>
      <c r="B1093" s="2">
        <f t="shared" si="53"/>
        <v>3</v>
      </c>
      <c r="C1093" s="2">
        <f t="shared" si="51"/>
        <v>28</v>
      </c>
      <c r="D1093" s="2" t="str">
        <f t="shared" si="52"/>
        <v>日</v>
      </c>
      <c r="E1093" t="str">
        <f>IFERROR(VLOOKUP(A1093,'HOL（2027年まで）'!$A:$C,3,0),"")</f>
        <v/>
      </c>
      <c r="F1093"/>
      <c r="G1093"/>
    </row>
    <row r="1094" spans="1:7" x14ac:dyDescent="0.4">
      <c r="A1094" s="1">
        <v>46475</v>
      </c>
      <c r="B1094" s="2">
        <f t="shared" si="53"/>
        <v>3</v>
      </c>
      <c r="C1094" s="2">
        <f t="shared" ref="C1094:C1096" si="54">DAY(A1094)</f>
        <v>29</v>
      </c>
      <c r="D1094" s="2" t="str">
        <f t="shared" ref="D1094:D1096" si="55">TEXT(A1094,"aaa")</f>
        <v>月</v>
      </c>
      <c r="E1094" t="str">
        <f>IFERROR(VLOOKUP(A1094,'HOL（2027年まで）'!$A:$C,3,0),"")</f>
        <v/>
      </c>
      <c r="F1094"/>
      <c r="G1094"/>
    </row>
    <row r="1095" spans="1:7" x14ac:dyDescent="0.4">
      <c r="A1095" s="1">
        <v>46476</v>
      </c>
      <c r="B1095" s="2">
        <f t="shared" si="53"/>
        <v>3</v>
      </c>
      <c r="C1095" s="2">
        <f t="shared" si="54"/>
        <v>30</v>
      </c>
      <c r="D1095" s="2" t="str">
        <f t="shared" si="55"/>
        <v>火</v>
      </c>
      <c r="E1095" t="str">
        <f>IFERROR(VLOOKUP(A1095,'HOL（2027年まで）'!$A:$C,3,0),"")</f>
        <v/>
      </c>
      <c r="F1095"/>
      <c r="G1095"/>
    </row>
    <row r="1096" spans="1:7" x14ac:dyDescent="0.4">
      <c r="A1096" s="1">
        <v>46477</v>
      </c>
      <c r="B1096" s="2">
        <f t="shared" si="53"/>
        <v>3</v>
      </c>
      <c r="C1096" s="2">
        <f t="shared" si="54"/>
        <v>31</v>
      </c>
      <c r="D1096" s="2" t="str">
        <f t="shared" si="55"/>
        <v>水</v>
      </c>
      <c r="E1096" t="str">
        <f>IFERROR(VLOOKUP(A1096,'HOL（2027年まで）'!$A:$C,3,0),"")</f>
        <v/>
      </c>
      <c r="F1096"/>
      <c r="G1096"/>
    </row>
    <row r="1097" spans="1:7" x14ac:dyDescent="0.4">
      <c r="A1097" s="1">
        <v>46478</v>
      </c>
      <c r="B1097" s="2">
        <f t="shared" ref="B1097:B1126" si="56">MONTH(A1097)</f>
        <v>4</v>
      </c>
      <c r="C1097" s="2">
        <f t="shared" ref="C1097:C1126" si="57">DAY(A1097)</f>
        <v>1</v>
      </c>
      <c r="D1097" s="2" t="str">
        <f t="shared" ref="D1097:D1126" si="58">TEXT(A1097,"aaa")</f>
        <v>木</v>
      </c>
      <c r="E1097" t="str">
        <f>IFERROR(VLOOKUP(A1097,'HOL（2027年まで）'!$A:$C,3,0),"")</f>
        <v/>
      </c>
      <c r="F1097"/>
      <c r="G1097"/>
    </row>
    <row r="1098" spans="1:7" x14ac:dyDescent="0.4">
      <c r="A1098" s="1">
        <v>46479</v>
      </c>
      <c r="B1098" s="2">
        <f t="shared" si="56"/>
        <v>4</v>
      </c>
      <c r="C1098" s="2">
        <f t="shared" si="57"/>
        <v>2</v>
      </c>
      <c r="D1098" s="2" t="str">
        <f t="shared" si="58"/>
        <v>金</v>
      </c>
      <c r="E1098" t="str">
        <f>IFERROR(VLOOKUP(A1098,'HOL（2027年まで）'!$A:$C,3,0),"")</f>
        <v/>
      </c>
      <c r="F1098"/>
      <c r="G1098"/>
    </row>
    <row r="1099" spans="1:7" x14ac:dyDescent="0.4">
      <c r="A1099" s="1">
        <v>46480</v>
      </c>
      <c r="B1099" s="2">
        <f t="shared" si="56"/>
        <v>4</v>
      </c>
      <c r="C1099" s="2">
        <f t="shared" si="57"/>
        <v>3</v>
      </c>
      <c r="D1099" s="2" t="str">
        <f t="shared" si="58"/>
        <v>土</v>
      </c>
      <c r="E1099" t="str">
        <f>IFERROR(VLOOKUP(A1099,'HOL（2027年まで）'!$A:$C,3,0),"")</f>
        <v/>
      </c>
      <c r="F1099"/>
      <c r="G1099"/>
    </row>
    <row r="1100" spans="1:7" x14ac:dyDescent="0.4">
      <c r="A1100" s="1">
        <v>46481</v>
      </c>
      <c r="B1100" s="2">
        <f t="shared" si="56"/>
        <v>4</v>
      </c>
      <c r="C1100" s="2">
        <f t="shared" si="57"/>
        <v>4</v>
      </c>
      <c r="D1100" s="2" t="str">
        <f t="shared" si="58"/>
        <v>日</v>
      </c>
      <c r="E1100" t="str">
        <f>IFERROR(VLOOKUP(A1100,'HOL（2027年まで）'!$A:$C,3,0),"")</f>
        <v/>
      </c>
      <c r="F1100"/>
      <c r="G1100"/>
    </row>
    <row r="1101" spans="1:7" x14ac:dyDescent="0.4">
      <c r="A1101" s="1">
        <v>46482</v>
      </c>
      <c r="B1101" s="2">
        <f t="shared" si="56"/>
        <v>4</v>
      </c>
      <c r="C1101" s="2">
        <f t="shared" si="57"/>
        <v>5</v>
      </c>
      <c r="D1101" s="2" t="str">
        <f t="shared" si="58"/>
        <v>月</v>
      </c>
      <c r="E1101" t="str">
        <f>IFERROR(VLOOKUP(A1101,'HOL（2027年まで）'!$A:$C,3,0),"")</f>
        <v/>
      </c>
      <c r="F1101"/>
      <c r="G1101"/>
    </row>
    <row r="1102" spans="1:7" x14ac:dyDescent="0.4">
      <c r="A1102" s="1">
        <v>46483</v>
      </c>
      <c r="B1102" s="2">
        <f t="shared" si="56"/>
        <v>4</v>
      </c>
      <c r="C1102" s="2">
        <f t="shared" si="57"/>
        <v>6</v>
      </c>
      <c r="D1102" s="2" t="str">
        <f t="shared" si="58"/>
        <v>火</v>
      </c>
      <c r="E1102" t="str">
        <f>IFERROR(VLOOKUP(A1102,'HOL（2027年まで）'!$A:$C,3,0),"")</f>
        <v/>
      </c>
      <c r="F1102"/>
      <c r="G1102"/>
    </row>
    <row r="1103" spans="1:7" x14ac:dyDescent="0.4">
      <c r="A1103" s="1">
        <v>46484</v>
      </c>
      <c r="B1103" s="2">
        <f t="shared" si="56"/>
        <v>4</v>
      </c>
      <c r="C1103" s="2">
        <f t="shared" si="57"/>
        <v>7</v>
      </c>
      <c r="D1103" s="2" t="str">
        <f t="shared" si="58"/>
        <v>水</v>
      </c>
      <c r="E1103" t="str">
        <f>IFERROR(VLOOKUP(A1103,'HOL（2027年まで）'!$A:$C,3,0),"")</f>
        <v/>
      </c>
      <c r="F1103"/>
      <c r="G1103"/>
    </row>
    <row r="1104" spans="1:7" x14ac:dyDescent="0.4">
      <c r="A1104" s="1">
        <v>46485</v>
      </c>
      <c r="B1104" s="2">
        <f t="shared" si="56"/>
        <v>4</v>
      </c>
      <c r="C1104" s="2">
        <f t="shared" si="57"/>
        <v>8</v>
      </c>
      <c r="D1104" s="2" t="str">
        <f t="shared" si="58"/>
        <v>木</v>
      </c>
      <c r="E1104" t="str">
        <f>IFERROR(VLOOKUP(A1104,'HOL（2027年まで）'!$A:$C,3,0),"")</f>
        <v/>
      </c>
      <c r="F1104"/>
      <c r="G1104"/>
    </row>
    <row r="1105" spans="1:7" x14ac:dyDescent="0.4">
      <c r="A1105" s="1">
        <v>46486</v>
      </c>
      <c r="B1105" s="2">
        <f t="shared" si="56"/>
        <v>4</v>
      </c>
      <c r="C1105" s="2">
        <f t="shared" si="57"/>
        <v>9</v>
      </c>
      <c r="D1105" s="2" t="str">
        <f t="shared" si="58"/>
        <v>金</v>
      </c>
      <c r="E1105" t="str">
        <f>IFERROR(VLOOKUP(A1105,'HOL（2027年まで）'!$A:$C,3,0),"")</f>
        <v/>
      </c>
      <c r="F1105"/>
      <c r="G1105"/>
    </row>
    <row r="1106" spans="1:7" x14ac:dyDescent="0.4">
      <c r="A1106" s="1">
        <v>46487</v>
      </c>
      <c r="B1106" s="2">
        <f t="shared" si="56"/>
        <v>4</v>
      </c>
      <c r="C1106" s="2">
        <f t="shared" si="57"/>
        <v>10</v>
      </c>
      <c r="D1106" s="2" t="str">
        <f t="shared" si="58"/>
        <v>土</v>
      </c>
      <c r="E1106" t="str">
        <f>IFERROR(VLOOKUP(A1106,'HOL（2027年まで）'!$A:$C,3,0),"")</f>
        <v/>
      </c>
      <c r="F1106"/>
      <c r="G1106"/>
    </row>
    <row r="1107" spans="1:7" x14ac:dyDescent="0.4">
      <c r="A1107" s="1">
        <v>46488</v>
      </c>
      <c r="B1107" s="2">
        <f t="shared" si="56"/>
        <v>4</v>
      </c>
      <c r="C1107" s="2">
        <f t="shared" si="57"/>
        <v>11</v>
      </c>
      <c r="D1107" s="2" t="str">
        <f t="shared" si="58"/>
        <v>日</v>
      </c>
      <c r="E1107" t="str">
        <f>IFERROR(VLOOKUP(A1107,'HOL（2027年まで）'!$A:$C,3,0),"")</f>
        <v/>
      </c>
      <c r="F1107"/>
      <c r="G1107"/>
    </row>
    <row r="1108" spans="1:7" x14ac:dyDescent="0.4">
      <c r="A1108" s="1">
        <v>46489</v>
      </c>
      <c r="B1108" s="2">
        <f t="shared" si="56"/>
        <v>4</v>
      </c>
      <c r="C1108" s="2">
        <f t="shared" si="57"/>
        <v>12</v>
      </c>
      <c r="D1108" s="2" t="str">
        <f t="shared" si="58"/>
        <v>月</v>
      </c>
      <c r="E1108" t="str">
        <f>IFERROR(VLOOKUP(A1108,'HOL（2027年まで）'!$A:$C,3,0),"")</f>
        <v/>
      </c>
      <c r="F1108"/>
      <c r="G1108"/>
    </row>
    <row r="1109" spans="1:7" x14ac:dyDescent="0.4">
      <c r="A1109" s="1">
        <v>46490</v>
      </c>
      <c r="B1109" s="2">
        <f t="shared" si="56"/>
        <v>4</v>
      </c>
      <c r="C1109" s="2">
        <f t="shared" si="57"/>
        <v>13</v>
      </c>
      <c r="D1109" s="2" t="str">
        <f t="shared" si="58"/>
        <v>火</v>
      </c>
      <c r="E1109" t="str">
        <f>IFERROR(VLOOKUP(A1109,'HOL（2027年まで）'!$A:$C,3,0),"")</f>
        <v/>
      </c>
      <c r="F1109"/>
      <c r="G1109"/>
    </row>
    <row r="1110" spans="1:7" x14ac:dyDescent="0.4">
      <c r="A1110" s="1">
        <v>46491</v>
      </c>
      <c r="B1110" s="2">
        <f t="shared" si="56"/>
        <v>4</v>
      </c>
      <c r="C1110" s="2">
        <f t="shared" si="57"/>
        <v>14</v>
      </c>
      <c r="D1110" s="2" t="str">
        <f t="shared" si="58"/>
        <v>水</v>
      </c>
      <c r="E1110" t="str">
        <f>IFERROR(VLOOKUP(A1110,'HOL（2027年まで）'!$A:$C,3,0),"")</f>
        <v/>
      </c>
      <c r="F1110"/>
      <c r="G1110"/>
    </row>
    <row r="1111" spans="1:7" x14ac:dyDescent="0.4">
      <c r="A1111" s="1">
        <v>46492</v>
      </c>
      <c r="B1111" s="2">
        <f t="shared" si="56"/>
        <v>4</v>
      </c>
      <c r="C1111" s="2">
        <f t="shared" si="57"/>
        <v>15</v>
      </c>
      <c r="D1111" s="2" t="str">
        <f t="shared" si="58"/>
        <v>木</v>
      </c>
      <c r="E1111" t="str">
        <f>IFERROR(VLOOKUP(A1111,'HOL（2027年まで）'!$A:$C,3,0),"")</f>
        <v/>
      </c>
      <c r="F1111"/>
      <c r="G1111"/>
    </row>
    <row r="1112" spans="1:7" x14ac:dyDescent="0.4">
      <c r="A1112" s="1">
        <v>46493</v>
      </c>
      <c r="B1112" s="2">
        <f t="shared" si="56"/>
        <v>4</v>
      </c>
      <c r="C1112" s="2">
        <f t="shared" si="57"/>
        <v>16</v>
      </c>
      <c r="D1112" s="2" t="str">
        <f t="shared" si="58"/>
        <v>金</v>
      </c>
      <c r="E1112" t="str">
        <f>IFERROR(VLOOKUP(A1112,'HOL（2027年まで）'!$A:$C,3,0),"")</f>
        <v/>
      </c>
      <c r="F1112"/>
      <c r="G1112"/>
    </row>
    <row r="1113" spans="1:7" x14ac:dyDescent="0.4">
      <c r="A1113" s="1">
        <v>46494</v>
      </c>
      <c r="B1113" s="2">
        <f t="shared" si="56"/>
        <v>4</v>
      </c>
      <c r="C1113" s="2">
        <f t="shared" si="57"/>
        <v>17</v>
      </c>
      <c r="D1113" s="2" t="str">
        <f t="shared" si="58"/>
        <v>土</v>
      </c>
      <c r="E1113" t="str">
        <f>IFERROR(VLOOKUP(A1113,'HOL（2027年まで）'!$A:$C,3,0),"")</f>
        <v/>
      </c>
      <c r="F1113"/>
      <c r="G1113"/>
    </row>
    <row r="1114" spans="1:7" x14ac:dyDescent="0.4">
      <c r="A1114" s="1">
        <v>46495</v>
      </c>
      <c r="B1114" s="2">
        <f t="shared" si="56"/>
        <v>4</v>
      </c>
      <c r="C1114" s="2">
        <f t="shared" si="57"/>
        <v>18</v>
      </c>
      <c r="D1114" s="2" t="str">
        <f t="shared" si="58"/>
        <v>日</v>
      </c>
      <c r="E1114" t="str">
        <f>IFERROR(VLOOKUP(A1114,'HOL（2027年まで）'!$A:$C,3,0),"")</f>
        <v/>
      </c>
      <c r="F1114"/>
      <c r="G1114"/>
    </row>
    <row r="1115" spans="1:7" x14ac:dyDescent="0.4">
      <c r="A1115" s="1">
        <v>46496</v>
      </c>
      <c r="B1115" s="2">
        <f t="shared" si="56"/>
        <v>4</v>
      </c>
      <c r="C1115" s="2">
        <f t="shared" si="57"/>
        <v>19</v>
      </c>
      <c r="D1115" s="2" t="str">
        <f t="shared" si="58"/>
        <v>月</v>
      </c>
      <c r="E1115" t="str">
        <f>IFERROR(VLOOKUP(A1115,'HOL（2027年まで）'!$A:$C,3,0),"")</f>
        <v/>
      </c>
      <c r="F1115"/>
      <c r="G1115"/>
    </row>
    <row r="1116" spans="1:7" x14ac:dyDescent="0.4">
      <c r="A1116" s="1">
        <v>46497</v>
      </c>
      <c r="B1116" s="2">
        <f t="shared" si="56"/>
        <v>4</v>
      </c>
      <c r="C1116" s="2">
        <f t="shared" si="57"/>
        <v>20</v>
      </c>
      <c r="D1116" s="2" t="str">
        <f t="shared" si="58"/>
        <v>火</v>
      </c>
      <c r="E1116" t="str">
        <f>IFERROR(VLOOKUP(A1116,'HOL（2027年まで）'!$A:$C,3,0),"")</f>
        <v/>
      </c>
      <c r="F1116"/>
      <c r="G1116"/>
    </row>
    <row r="1117" spans="1:7" x14ac:dyDescent="0.4">
      <c r="A1117" s="1">
        <v>46498</v>
      </c>
      <c r="B1117" s="2">
        <f t="shared" si="56"/>
        <v>4</v>
      </c>
      <c r="C1117" s="2">
        <f t="shared" si="57"/>
        <v>21</v>
      </c>
      <c r="D1117" s="2" t="str">
        <f t="shared" si="58"/>
        <v>水</v>
      </c>
      <c r="E1117" t="str">
        <f>IFERROR(VLOOKUP(A1117,'HOL（2027年まで）'!$A:$C,3,0),"")</f>
        <v/>
      </c>
      <c r="F1117"/>
      <c r="G1117"/>
    </row>
    <row r="1118" spans="1:7" x14ac:dyDescent="0.4">
      <c r="A1118" s="1">
        <v>46499</v>
      </c>
      <c r="B1118" s="2">
        <f t="shared" si="56"/>
        <v>4</v>
      </c>
      <c r="C1118" s="2">
        <f t="shared" si="57"/>
        <v>22</v>
      </c>
      <c r="D1118" s="2" t="str">
        <f t="shared" si="58"/>
        <v>木</v>
      </c>
      <c r="E1118" t="str">
        <f>IFERROR(VLOOKUP(A1118,'HOL（2027年まで）'!$A:$C,3,0),"")</f>
        <v/>
      </c>
      <c r="F1118"/>
      <c r="G1118"/>
    </row>
    <row r="1119" spans="1:7" x14ac:dyDescent="0.4">
      <c r="A1119" s="1">
        <v>46500</v>
      </c>
      <c r="B1119" s="2">
        <f t="shared" si="56"/>
        <v>4</v>
      </c>
      <c r="C1119" s="2">
        <f t="shared" si="57"/>
        <v>23</v>
      </c>
      <c r="D1119" s="2" t="str">
        <f t="shared" si="58"/>
        <v>金</v>
      </c>
      <c r="E1119" t="str">
        <f>IFERROR(VLOOKUP(A1119,'HOL（2027年まで）'!$A:$C,3,0),"")</f>
        <v/>
      </c>
      <c r="F1119"/>
      <c r="G1119"/>
    </row>
    <row r="1120" spans="1:7" x14ac:dyDescent="0.4">
      <c r="A1120" s="1">
        <v>46501</v>
      </c>
      <c r="B1120" s="2">
        <f t="shared" si="56"/>
        <v>4</v>
      </c>
      <c r="C1120" s="2">
        <f t="shared" si="57"/>
        <v>24</v>
      </c>
      <c r="D1120" s="2" t="str">
        <f t="shared" si="58"/>
        <v>土</v>
      </c>
      <c r="E1120" t="str">
        <f>IFERROR(VLOOKUP(A1120,'HOL（2027年まで）'!$A:$C,3,0),"")</f>
        <v/>
      </c>
      <c r="F1120"/>
      <c r="G1120"/>
    </row>
    <row r="1121" spans="1:7" x14ac:dyDescent="0.4">
      <c r="A1121" s="1">
        <v>46502</v>
      </c>
      <c r="B1121" s="2">
        <f t="shared" si="56"/>
        <v>4</v>
      </c>
      <c r="C1121" s="2">
        <f t="shared" si="57"/>
        <v>25</v>
      </c>
      <c r="D1121" s="2" t="str">
        <f t="shared" si="58"/>
        <v>日</v>
      </c>
      <c r="E1121" t="str">
        <f>IFERROR(VLOOKUP(A1121,'HOL（2027年まで）'!$A:$C,3,0),"")</f>
        <v/>
      </c>
      <c r="F1121"/>
      <c r="G1121"/>
    </row>
    <row r="1122" spans="1:7" x14ac:dyDescent="0.4">
      <c r="A1122" s="1">
        <v>46503</v>
      </c>
      <c r="B1122" s="2">
        <f t="shared" si="56"/>
        <v>4</v>
      </c>
      <c r="C1122" s="2">
        <f t="shared" si="57"/>
        <v>26</v>
      </c>
      <c r="D1122" s="2" t="str">
        <f t="shared" si="58"/>
        <v>月</v>
      </c>
      <c r="E1122" t="str">
        <f>IFERROR(VLOOKUP(A1122,'HOL（2027年まで）'!$A:$C,3,0),"")</f>
        <v/>
      </c>
      <c r="F1122"/>
      <c r="G1122"/>
    </row>
    <row r="1123" spans="1:7" x14ac:dyDescent="0.4">
      <c r="A1123" s="1">
        <v>46504</v>
      </c>
      <c r="B1123" s="2">
        <f t="shared" si="56"/>
        <v>4</v>
      </c>
      <c r="C1123" s="2">
        <f t="shared" si="57"/>
        <v>27</v>
      </c>
      <c r="D1123" s="2" t="str">
        <f t="shared" si="58"/>
        <v>火</v>
      </c>
      <c r="E1123" t="str">
        <f>IFERROR(VLOOKUP(A1123,'HOL（2027年まで）'!$A:$C,3,0),"")</f>
        <v/>
      </c>
      <c r="F1123"/>
      <c r="G1123"/>
    </row>
    <row r="1124" spans="1:7" x14ac:dyDescent="0.4">
      <c r="A1124" s="1">
        <v>46505</v>
      </c>
      <c r="B1124" s="2">
        <f t="shared" si="56"/>
        <v>4</v>
      </c>
      <c r="C1124" s="2">
        <f t="shared" si="57"/>
        <v>28</v>
      </c>
      <c r="D1124" s="2" t="str">
        <f t="shared" si="58"/>
        <v>水</v>
      </c>
      <c r="E1124" t="str">
        <f>IFERROR(VLOOKUP(A1124,'HOL（2027年まで）'!$A:$C,3,0),"")</f>
        <v/>
      </c>
      <c r="F1124"/>
      <c r="G1124"/>
    </row>
    <row r="1125" spans="1:7" x14ac:dyDescent="0.4">
      <c r="A1125" s="1">
        <v>46506</v>
      </c>
      <c r="B1125" s="2">
        <f t="shared" si="56"/>
        <v>4</v>
      </c>
      <c r="C1125" s="2">
        <f t="shared" si="57"/>
        <v>29</v>
      </c>
      <c r="D1125" s="2" t="str">
        <f t="shared" si="58"/>
        <v>木</v>
      </c>
      <c r="E1125" t="str">
        <f>IFERROR(VLOOKUP(A1125,'HOL（2027年まで）'!$A:$C,3,0),"")</f>
        <v>昭和の日</v>
      </c>
      <c r="F1125"/>
      <c r="G1125"/>
    </row>
    <row r="1126" spans="1:7" x14ac:dyDescent="0.4">
      <c r="A1126" s="1">
        <v>46507</v>
      </c>
      <c r="B1126" s="2">
        <f t="shared" si="56"/>
        <v>4</v>
      </c>
      <c r="C1126" s="2">
        <f t="shared" si="57"/>
        <v>30</v>
      </c>
      <c r="D1126" s="2" t="str">
        <f t="shared" si="58"/>
        <v>金</v>
      </c>
      <c r="E1126" t="str">
        <f>IFERROR(VLOOKUP(A1126,'HOL（2027年まで）'!$A:$C,3,0),"")</f>
        <v/>
      </c>
      <c r="F1126"/>
      <c r="G1126"/>
    </row>
    <row r="1127" spans="1:7" x14ac:dyDescent="0.4">
      <c r="F1127"/>
      <c r="G1127"/>
    </row>
    <row r="1128" spans="1:7" x14ac:dyDescent="0.4">
      <c r="F1128"/>
      <c r="G1128"/>
    </row>
    <row r="1129" spans="1:7" x14ac:dyDescent="0.4">
      <c r="F1129"/>
      <c r="G1129"/>
    </row>
    <row r="1130" spans="1:7" x14ac:dyDescent="0.4">
      <c r="F1130"/>
      <c r="G1130"/>
    </row>
    <row r="1131" spans="1:7" x14ac:dyDescent="0.4">
      <c r="F1131"/>
      <c r="G1131"/>
    </row>
    <row r="1132" spans="1:7" x14ac:dyDescent="0.4">
      <c r="F1132"/>
      <c r="G1132"/>
    </row>
    <row r="1133" spans="1:7" x14ac:dyDescent="0.4">
      <c r="F1133"/>
      <c r="G1133"/>
    </row>
    <row r="1134" spans="1:7" x14ac:dyDescent="0.4">
      <c r="F1134"/>
      <c r="G1134"/>
    </row>
    <row r="1135" spans="1:7" x14ac:dyDescent="0.4">
      <c r="F1135"/>
      <c r="G1135"/>
    </row>
    <row r="1136" spans="1:7" x14ac:dyDescent="0.4">
      <c r="F1136"/>
      <c r="G1136"/>
    </row>
    <row r="1137" spans="6:7" x14ac:dyDescent="0.4">
      <c r="F1137"/>
      <c r="G1137"/>
    </row>
    <row r="1138" spans="6:7" x14ac:dyDescent="0.4">
      <c r="F1138"/>
      <c r="G1138"/>
    </row>
    <row r="1139" spans="6:7" x14ac:dyDescent="0.4">
      <c r="F1139"/>
      <c r="G1139"/>
    </row>
    <row r="1140" spans="6:7" x14ac:dyDescent="0.4">
      <c r="F1140"/>
      <c r="G1140"/>
    </row>
    <row r="1141" spans="6:7" x14ac:dyDescent="0.4">
      <c r="F1141"/>
      <c r="G1141"/>
    </row>
    <row r="1142" spans="6:7" x14ac:dyDescent="0.4">
      <c r="F1142"/>
      <c r="G1142"/>
    </row>
    <row r="1143" spans="6:7" x14ac:dyDescent="0.4">
      <c r="F1143"/>
      <c r="G1143"/>
    </row>
    <row r="1144" spans="6:7" x14ac:dyDescent="0.4">
      <c r="F1144"/>
      <c r="G1144"/>
    </row>
    <row r="1145" spans="6:7" x14ac:dyDescent="0.4">
      <c r="F1145"/>
      <c r="G1145"/>
    </row>
    <row r="1146" spans="6:7" x14ac:dyDescent="0.4">
      <c r="F1146"/>
      <c r="G1146"/>
    </row>
    <row r="1147" spans="6:7" x14ac:dyDescent="0.4">
      <c r="F1147"/>
      <c r="G1147"/>
    </row>
    <row r="1148" spans="6:7" x14ac:dyDescent="0.4">
      <c r="F1148"/>
      <c r="G1148"/>
    </row>
    <row r="1149" spans="6:7" x14ac:dyDescent="0.4">
      <c r="F1149"/>
      <c r="G1149"/>
    </row>
    <row r="1150" spans="6:7" x14ac:dyDescent="0.4">
      <c r="F1150"/>
      <c r="G1150"/>
    </row>
    <row r="1151" spans="6:7" x14ac:dyDescent="0.4">
      <c r="F1151"/>
      <c r="G1151"/>
    </row>
    <row r="1152" spans="6:7" x14ac:dyDescent="0.4">
      <c r="F1152"/>
      <c r="G1152"/>
    </row>
    <row r="1153" spans="6:7" x14ac:dyDescent="0.4">
      <c r="F1153"/>
      <c r="G1153"/>
    </row>
    <row r="1154" spans="6:7" x14ac:dyDescent="0.4">
      <c r="F1154"/>
      <c r="G1154"/>
    </row>
    <row r="1155" spans="6:7" x14ac:dyDescent="0.4">
      <c r="F1155"/>
      <c r="G1155"/>
    </row>
    <row r="1156" spans="6:7" x14ac:dyDescent="0.4">
      <c r="F1156"/>
      <c r="G1156"/>
    </row>
    <row r="1157" spans="6:7" x14ac:dyDescent="0.4">
      <c r="F1157"/>
      <c r="G1157"/>
    </row>
    <row r="1158" spans="6:7" x14ac:dyDescent="0.4">
      <c r="F1158"/>
      <c r="G1158"/>
    </row>
    <row r="1159" spans="6:7" x14ac:dyDescent="0.4">
      <c r="F1159"/>
      <c r="G1159"/>
    </row>
    <row r="1160" spans="6:7" x14ac:dyDescent="0.4">
      <c r="F1160"/>
      <c r="G1160"/>
    </row>
    <row r="1161" spans="6:7" x14ac:dyDescent="0.4">
      <c r="F1161"/>
      <c r="G1161"/>
    </row>
    <row r="1162" spans="6:7" x14ac:dyDescent="0.4">
      <c r="F1162"/>
      <c r="G1162"/>
    </row>
    <row r="1163" spans="6:7" x14ac:dyDescent="0.4">
      <c r="F1163"/>
      <c r="G1163"/>
    </row>
    <row r="1164" spans="6:7" x14ac:dyDescent="0.4">
      <c r="F1164"/>
      <c r="G1164"/>
    </row>
    <row r="1165" spans="6:7" x14ac:dyDescent="0.4">
      <c r="F1165"/>
      <c r="G1165"/>
    </row>
    <row r="1166" spans="6:7" x14ac:dyDescent="0.4">
      <c r="F1166"/>
      <c r="G1166"/>
    </row>
    <row r="1167" spans="6:7" x14ac:dyDescent="0.4">
      <c r="F1167"/>
      <c r="G1167"/>
    </row>
    <row r="1168" spans="6:7" x14ac:dyDescent="0.4">
      <c r="F1168"/>
      <c r="G1168"/>
    </row>
    <row r="1169" spans="6:7" x14ac:dyDescent="0.4">
      <c r="F1169"/>
      <c r="G1169"/>
    </row>
    <row r="1170" spans="6:7" x14ac:dyDescent="0.4">
      <c r="F1170"/>
      <c r="G1170"/>
    </row>
    <row r="1171" spans="6:7" x14ac:dyDescent="0.4">
      <c r="F1171"/>
      <c r="G1171"/>
    </row>
    <row r="1172" spans="6:7" x14ac:dyDescent="0.4">
      <c r="F1172"/>
      <c r="G1172"/>
    </row>
    <row r="1173" spans="6:7" x14ac:dyDescent="0.4">
      <c r="F1173"/>
      <c r="G1173"/>
    </row>
    <row r="1174" spans="6:7" x14ac:dyDescent="0.4">
      <c r="F1174"/>
      <c r="G1174"/>
    </row>
    <row r="1175" spans="6:7" x14ac:dyDescent="0.4">
      <c r="F1175"/>
      <c r="G1175"/>
    </row>
    <row r="1176" spans="6:7" x14ac:dyDescent="0.4">
      <c r="F1176"/>
      <c r="G1176"/>
    </row>
    <row r="1177" spans="6:7" x14ac:dyDescent="0.4">
      <c r="F1177"/>
      <c r="G1177"/>
    </row>
    <row r="1178" spans="6:7" x14ac:dyDescent="0.4">
      <c r="F1178"/>
      <c r="G1178"/>
    </row>
    <row r="1179" spans="6:7" x14ac:dyDescent="0.4">
      <c r="F1179"/>
      <c r="G1179"/>
    </row>
    <row r="1180" spans="6:7" x14ac:dyDescent="0.4">
      <c r="F1180"/>
      <c r="G1180"/>
    </row>
    <row r="1181" spans="6:7" x14ac:dyDescent="0.4">
      <c r="F1181"/>
      <c r="G1181"/>
    </row>
    <row r="1182" spans="6:7" x14ac:dyDescent="0.4">
      <c r="F1182"/>
      <c r="G1182"/>
    </row>
    <row r="1183" spans="6:7" x14ac:dyDescent="0.4">
      <c r="F1183"/>
      <c r="G1183"/>
    </row>
    <row r="1184" spans="6:7" x14ac:dyDescent="0.4">
      <c r="F1184"/>
      <c r="G1184"/>
    </row>
    <row r="1185" spans="6:7" x14ac:dyDescent="0.4">
      <c r="F1185"/>
      <c r="G1185"/>
    </row>
    <row r="1186" spans="6:7" x14ac:dyDescent="0.4">
      <c r="F1186"/>
      <c r="G1186"/>
    </row>
    <row r="1187" spans="6:7" x14ac:dyDescent="0.4">
      <c r="F1187"/>
      <c r="G1187"/>
    </row>
    <row r="1188" spans="6:7" x14ac:dyDescent="0.4">
      <c r="F1188"/>
      <c r="G1188"/>
    </row>
    <row r="1189" spans="6:7" x14ac:dyDescent="0.4">
      <c r="F1189"/>
      <c r="G1189"/>
    </row>
    <row r="1190" spans="6:7" x14ac:dyDescent="0.4">
      <c r="F1190"/>
      <c r="G1190"/>
    </row>
    <row r="1191" spans="6:7" x14ac:dyDescent="0.4">
      <c r="F1191"/>
      <c r="G1191"/>
    </row>
    <row r="1192" spans="6:7" x14ac:dyDescent="0.4">
      <c r="F1192"/>
      <c r="G1192"/>
    </row>
    <row r="1193" spans="6:7" x14ac:dyDescent="0.4">
      <c r="F1193"/>
      <c r="G1193"/>
    </row>
    <row r="1194" spans="6:7" x14ac:dyDescent="0.4">
      <c r="F1194"/>
      <c r="G1194"/>
    </row>
    <row r="1195" spans="6:7" x14ac:dyDescent="0.4">
      <c r="F1195"/>
      <c r="G1195"/>
    </row>
    <row r="1196" spans="6:7" x14ac:dyDescent="0.4">
      <c r="F1196"/>
      <c r="G1196"/>
    </row>
    <row r="1197" spans="6:7" x14ac:dyDescent="0.4">
      <c r="F1197"/>
      <c r="G1197"/>
    </row>
    <row r="1198" spans="6:7" x14ac:dyDescent="0.4">
      <c r="F1198"/>
      <c r="G1198"/>
    </row>
    <row r="1199" spans="6:7" x14ac:dyDescent="0.4">
      <c r="F1199"/>
      <c r="G1199"/>
    </row>
    <row r="1200" spans="6:7" x14ac:dyDescent="0.4">
      <c r="F1200"/>
      <c r="G1200"/>
    </row>
    <row r="1201" spans="6:7" x14ac:dyDescent="0.4">
      <c r="F1201"/>
      <c r="G1201"/>
    </row>
    <row r="1202" spans="6:7" x14ac:dyDescent="0.4">
      <c r="F1202"/>
      <c r="G1202"/>
    </row>
    <row r="1203" spans="6:7" x14ac:dyDescent="0.4">
      <c r="F1203"/>
      <c r="G1203"/>
    </row>
    <row r="1204" spans="6:7" x14ac:dyDescent="0.4">
      <c r="F1204"/>
      <c r="G1204"/>
    </row>
    <row r="1205" spans="6:7" x14ac:dyDescent="0.4">
      <c r="F1205"/>
      <c r="G1205"/>
    </row>
    <row r="1206" spans="6:7" x14ac:dyDescent="0.4">
      <c r="F1206"/>
      <c r="G1206"/>
    </row>
    <row r="1207" spans="6:7" x14ac:dyDescent="0.4">
      <c r="F1207"/>
      <c r="G1207"/>
    </row>
    <row r="1208" spans="6:7" x14ac:dyDescent="0.4">
      <c r="F1208"/>
      <c r="G1208"/>
    </row>
    <row r="1209" spans="6:7" x14ac:dyDescent="0.4">
      <c r="F1209"/>
      <c r="G1209"/>
    </row>
    <row r="1210" spans="6:7" x14ac:dyDescent="0.4">
      <c r="F1210"/>
      <c r="G1210"/>
    </row>
    <row r="1211" spans="6:7" x14ac:dyDescent="0.4">
      <c r="F1211"/>
      <c r="G1211"/>
    </row>
    <row r="1212" spans="6:7" x14ac:dyDescent="0.4">
      <c r="F1212"/>
      <c r="G1212"/>
    </row>
    <row r="1213" spans="6:7" x14ac:dyDescent="0.4">
      <c r="F1213"/>
      <c r="G1213"/>
    </row>
    <row r="1214" spans="6:7" x14ac:dyDescent="0.4">
      <c r="F1214"/>
      <c r="G1214"/>
    </row>
    <row r="1215" spans="6:7" x14ac:dyDescent="0.4">
      <c r="F1215"/>
      <c r="G1215"/>
    </row>
    <row r="1216" spans="6:7" x14ac:dyDescent="0.4">
      <c r="F1216"/>
      <c r="G1216"/>
    </row>
    <row r="1217" spans="6:7" x14ac:dyDescent="0.4">
      <c r="F1217"/>
      <c r="G1217"/>
    </row>
    <row r="1218" spans="6:7" x14ac:dyDescent="0.4">
      <c r="F1218"/>
      <c r="G1218"/>
    </row>
    <row r="1219" spans="6:7" x14ac:dyDescent="0.4">
      <c r="F1219"/>
      <c r="G1219"/>
    </row>
    <row r="1220" spans="6:7" x14ac:dyDescent="0.4">
      <c r="F1220"/>
      <c r="G1220"/>
    </row>
    <row r="1221" spans="6:7" x14ac:dyDescent="0.4">
      <c r="F1221"/>
      <c r="G1221"/>
    </row>
    <row r="1222" spans="6:7" x14ac:dyDescent="0.4">
      <c r="F1222"/>
      <c r="G1222"/>
    </row>
    <row r="1223" spans="6:7" x14ac:dyDescent="0.4">
      <c r="F1223"/>
      <c r="G1223"/>
    </row>
    <row r="1224" spans="6:7" x14ac:dyDescent="0.4">
      <c r="F1224"/>
      <c r="G1224"/>
    </row>
    <row r="1225" spans="6:7" x14ac:dyDescent="0.4">
      <c r="F1225"/>
      <c r="G1225"/>
    </row>
    <row r="1226" spans="6:7" x14ac:dyDescent="0.4">
      <c r="F1226"/>
      <c r="G1226"/>
    </row>
    <row r="1227" spans="6:7" x14ac:dyDescent="0.4">
      <c r="F1227"/>
      <c r="G1227"/>
    </row>
    <row r="1228" spans="6:7" x14ac:dyDescent="0.4">
      <c r="F1228"/>
      <c r="G1228"/>
    </row>
    <row r="1229" spans="6:7" x14ac:dyDescent="0.4">
      <c r="F1229"/>
      <c r="G1229"/>
    </row>
    <row r="1230" spans="6:7" x14ac:dyDescent="0.4">
      <c r="F1230"/>
      <c r="G1230"/>
    </row>
    <row r="1231" spans="6:7" x14ac:dyDescent="0.4">
      <c r="F1231"/>
      <c r="G1231"/>
    </row>
    <row r="1232" spans="6:7" x14ac:dyDescent="0.4">
      <c r="F1232"/>
      <c r="G1232"/>
    </row>
    <row r="1233" spans="6:7" x14ac:dyDescent="0.4">
      <c r="F1233"/>
      <c r="G1233"/>
    </row>
    <row r="1234" spans="6:7" x14ac:dyDescent="0.4">
      <c r="F1234"/>
      <c r="G1234"/>
    </row>
    <row r="1235" spans="6:7" x14ac:dyDescent="0.4">
      <c r="F1235"/>
      <c r="G1235"/>
    </row>
    <row r="1236" spans="6:7" x14ac:dyDescent="0.4">
      <c r="F1236"/>
      <c r="G1236"/>
    </row>
    <row r="1237" spans="6:7" x14ac:dyDescent="0.4">
      <c r="F1237"/>
      <c r="G1237"/>
    </row>
    <row r="1238" spans="6:7" x14ac:dyDescent="0.4">
      <c r="F1238"/>
      <c r="G1238"/>
    </row>
    <row r="1239" spans="6:7" x14ac:dyDescent="0.4">
      <c r="F1239"/>
      <c r="G1239"/>
    </row>
    <row r="1240" spans="6:7" x14ac:dyDescent="0.4">
      <c r="F1240"/>
      <c r="G1240"/>
    </row>
  </sheetData>
  <autoFilter ref="A1:E744" xr:uid="{00000000-0009-0000-0000-000004000000}"/>
  <phoneticPr fontId="1"/>
  <pageMargins left="0.9055118110236221" right="0.51181102362204722"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D65539"/>
  <sheetViews>
    <sheetView topLeftCell="A76" zoomScale="85" zoomScaleNormal="85" workbookViewId="0">
      <selection activeCell="F1136" sqref="F1136"/>
    </sheetView>
  </sheetViews>
  <sheetFormatPr defaultColWidth="9" defaultRowHeight="19.5" x14ac:dyDescent="0.4"/>
  <cols>
    <col min="1" max="1" width="11" style="9" bestFit="1" customWidth="1"/>
    <col min="2" max="2" width="5.75" style="10" bestFit="1" customWidth="1"/>
    <col min="3" max="3" width="16.125" style="11" bestFit="1" customWidth="1"/>
    <col min="4" max="5" width="9" style="6"/>
    <col min="6" max="6" width="10.75" style="6" bestFit="1" customWidth="1"/>
    <col min="7" max="16384" width="9" style="6"/>
  </cols>
  <sheetData>
    <row r="1" spans="1:4" ht="21.75" customHeight="1" thickBot="1" x14ac:dyDescent="0.45">
      <c r="A1" s="4" t="s">
        <v>22</v>
      </c>
      <c r="B1" s="4" t="s">
        <v>23</v>
      </c>
      <c r="C1" s="5" t="s">
        <v>24</v>
      </c>
    </row>
    <row r="2" spans="1:4" ht="20.25" thickTop="1" x14ac:dyDescent="0.4">
      <c r="A2" s="15">
        <v>44562</v>
      </c>
      <c r="B2" s="12">
        <f>A2</f>
        <v>44562</v>
      </c>
      <c r="C2" s="13" t="s">
        <v>25</v>
      </c>
      <c r="D2" s="19" t="s">
        <v>42</v>
      </c>
    </row>
    <row r="3" spans="1:4" x14ac:dyDescent="0.4">
      <c r="A3" s="16">
        <v>44571</v>
      </c>
      <c r="B3" s="7">
        <f t="shared" ref="B3:B17" si="0">A3</f>
        <v>44571</v>
      </c>
      <c r="C3" s="8" t="s">
        <v>26</v>
      </c>
    </row>
    <row r="4" spans="1:4" x14ac:dyDescent="0.4">
      <c r="A4" s="16">
        <v>44603</v>
      </c>
      <c r="B4" s="7">
        <f t="shared" si="0"/>
        <v>44603</v>
      </c>
      <c r="C4" s="8" t="s">
        <v>27</v>
      </c>
    </row>
    <row r="5" spans="1:4" x14ac:dyDescent="0.4">
      <c r="A5" s="16">
        <v>44615</v>
      </c>
      <c r="B5" s="7">
        <f t="shared" si="0"/>
        <v>44615</v>
      </c>
      <c r="C5" s="8" t="s">
        <v>28</v>
      </c>
    </row>
    <row r="6" spans="1:4" x14ac:dyDescent="0.4">
      <c r="A6" s="16">
        <v>44641</v>
      </c>
      <c r="B6" s="7">
        <f t="shared" si="0"/>
        <v>44641</v>
      </c>
      <c r="C6" s="8" t="s">
        <v>29</v>
      </c>
    </row>
    <row r="7" spans="1:4" x14ac:dyDescent="0.4">
      <c r="A7" s="16">
        <v>44680</v>
      </c>
      <c r="B7" s="7">
        <f t="shared" si="0"/>
        <v>44680</v>
      </c>
      <c r="C7" s="8" t="s">
        <v>30</v>
      </c>
    </row>
    <row r="8" spans="1:4" x14ac:dyDescent="0.4">
      <c r="A8" s="16">
        <v>44684</v>
      </c>
      <c r="B8" s="7">
        <f t="shared" si="0"/>
        <v>44684</v>
      </c>
      <c r="C8" s="8" t="s">
        <v>31</v>
      </c>
    </row>
    <row r="9" spans="1:4" x14ac:dyDescent="0.4">
      <c r="A9" s="16">
        <v>44685</v>
      </c>
      <c r="B9" s="7">
        <f t="shared" si="0"/>
        <v>44685</v>
      </c>
      <c r="C9" s="8" t="s">
        <v>32</v>
      </c>
    </row>
    <row r="10" spans="1:4" x14ac:dyDescent="0.4">
      <c r="A10" s="16">
        <v>44686</v>
      </c>
      <c r="B10" s="7">
        <f t="shared" si="0"/>
        <v>44686</v>
      </c>
      <c r="C10" s="8" t="s">
        <v>33</v>
      </c>
    </row>
    <row r="11" spans="1:4" x14ac:dyDescent="0.4">
      <c r="A11" s="16">
        <v>44760</v>
      </c>
      <c r="B11" s="7">
        <f t="shared" si="0"/>
        <v>44760</v>
      </c>
      <c r="C11" s="8" t="s">
        <v>34</v>
      </c>
    </row>
    <row r="12" spans="1:4" x14ac:dyDescent="0.4">
      <c r="A12" s="16">
        <v>44784</v>
      </c>
      <c r="B12" s="7">
        <f t="shared" si="0"/>
        <v>44784</v>
      </c>
      <c r="C12" s="8" t="s">
        <v>40</v>
      </c>
    </row>
    <row r="13" spans="1:4" x14ac:dyDescent="0.4">
      <c r="A13" s="16">
        <v>44823</v>
      </c>
      <c r="B13" s="7">
        <f t="shared" si="0"/>
        <v>44823</v>
      </c>
      <c r="C13" s="8" t="s">
        <v>36</v>
      </c>
    </row>
    <row r="14" spans="1:4" x14ac:dyDescent="0.4">
      <c r="A14" s="16">
        <v>44827</v>
      </c>
      <c r="B14" s="7">
        <f t="shared" si="0"/>
        <v>44827</v>
      </c>
      <c r="C14" s="8" t="s">
        <v>37</v>
      </c>
    </row>
    <row r="15" spans="1:4" x14ac:dyDescent="0.4">
      <c r="A15" s="16">
        <v>44844</v>
      </c>
      <c r="B15" s="7">
        <f t="shared" si="0"/>
        <v>44844</v>
      </c>
      <c r="C15" s="8" t="s">
        <v>35</v>
      </c>
    </row>
    <row r="16" spans="1:4" x14ac:dyDescent="0.4">
      <c r="A16" s="16">
        <v>44868</v>
      </c>
      <c r="B16" s="7">
        <f t="shared" si="0"/>
        <v>44868</v>
      </c>
      <c r="C16" s="8" t="s">
        <v>38</v>
      </c>
    </row>
    <row r="17" spans="1:4" ht="20.25" thickBot="1" x14ac:dyDescent="0.45">
      <c r="A17" s="16">
        <v>44888</v>
      </c>
      <c r="B17" s="7">
        <f t="shared" si="0"/>
        <v>44888</v>
      </c>
      <c r="C17" s="8" t="s">
        <v>39</v>
      </c>
    </row>
    <row r="18" spans="1:4" ht="20.25" thickTop="1" x14ac:dyDescent="0.4">
      <c r="A18" s="17">
        <v>44927</v>
      </c>
      <c r="B18" s="12">
        <f t="shared" ref="B18:B34" si="1">A18</f>
        <v>44927</v>
      </c>
      <c r="C18" s="13" t="s">
        <v>25</v>
      </c>
      <c r="D18" s="19" t="s">
        <v>43</v>
      </c>
    </row>
    <row r="19" spans="1:4" x14ac:dyDescent="0.4">
      <c r="A19" s="18">
        <v>44928</v>
      </c>
      <c r="B19" s="7">
        <f t="shared" si="1"/>
        <v>44928</v>
      </c>
      <c r="C19" s="14" t="s">
        <v>41</v>
      </c>
    </row>
    <row r="20" spans="1:4" x14ac:dyDescent="0.4">
      <c r="A20" s="18">
        <v>44935</v>
      </c>
      <c r="B20" s="7">
        <f t="shared" si="1"/>
        <v>44935</v>
      </c>
      <c r="C20" s="8" t="s">
        <v>26</v>
      </c>
    </row>
    <row r="21" spans="1:4" x14ac:dyDescent="0.4">
      <c r="A21" s="18">
        <v>44968</v>
      </c>
      <c r="B21" s="7">
        <f t="shared" si="1"/>
        <v>44968</v>
      </c>
      <c r="C21" s="8" t="s">
        <v>27</v>
      </c>
    </row>
    <row r="22" spans="1:4" x14ac:dyDescent="0.4">
      <c r="A22" s="18">
        <v>44980</v>
      </c>
      <c r="B22" s="7">
        <f t="shared" si="1"/>
        <v>44980</v>
      </c>
      <c r="C22" s="8" t="s">
        <v>28</v>
      </c>
    </row>
    <row r="23" spans="1:4" x14ac:dyDescent="0.4">
      <c r="A23" s="18">
        <v>45006</v>
      </c>
      <c r="B23" s="7">
        <f t="shared" si="1"/>
        <v>45006</v>
      </c>
      <c r="C23" s="8" t="s">
        <v>29</v>
      </c>
    </row>
    <row r="24" spans="1:4" x14ac:dyDescent="0.4">
      <c r="A24" s="18">
        <v>45045</v>
      </c>
      <c r="B24" s="7">
        <f t="shared" si="1"/>
        <v>45045</v>
      </c>
      <c r="C24" s="8" t="s">
        <v>30</v>
      </c>
    </row>
    <row r="25" spans="1:4" x14ac:dyDescent="0.4">
      <c r="A25" s="18">
        <v>45049</v>
      </c>
      <c r="B25" s="7">
        <f t="shared" si="1"/>
        <v>45049</v>
      </c>
      <c r="C25" s="8" t="s">
        <v>31</v>
      </c>
    </row>
    <row r="26" spans="1:4" x14ac:dyDescent="0.4">
      <c r="A26" s="18">
        <v>45050</v>
      </c>
      <c r="B26" s="7">
        <f t="shared" si="1"/>
        <v>45050</v>
      </c>
      <c r="C26" s="8" t="s">
        <v>32</v>
      </c>
    </row>
    <row r="27" spans="1:4" x14ac:dyDescent="0.4">
      <c r="A27" s="18">
        <v>45051</v>
      </c>
      <c r="B27" s="7">
        <f t="shared" si="1"/>
        <v>45051</v>
      </c>
      <c r="C27" s="8" t="s">
        <v>33</v>
      </c>
    </row>
    <row r="28" spans="1:4" x14ac:dyDescent="0.4">
      <c r="A28" s="18">
        <v>45124</v>
      </c>
      <c r="B28" s="7">
        <f t="shared" si="1"/>
        <v>45124</v>
      </c>
      <c r="C28" s="8" t="s">
        <v>34</v>
      </c>
    </row>
    <row r="29" spans="1:4" x14ac:dyDescent="0.4">
      <c r="A29" s="18">
        <v>45149</v>
      </c>
      <c r="B29" s="7">
        <f t="shared" si="1"/>
        <v>45149</v>
      </c>
      <c r="C29" s="8" t="s">
        <v>40</v>
      </c>
    </row>
    <row r="30" spans="1:4" x14ac:dyDescent="0.4">
      <c r="A30" s="18">
        <v>45187</v>
      </c>
      <c r="B30" s="7">
        <f t="shared" si="1"/>
        <v>45187</v>
      </c>
      <c r="C30" s="8" t="s">
        <v>36</v>
      </c>
    </row>
    <row r="31" spans="1:4" x14ac:dyDescent="0.4">
      <c r="A31" s="18">
        <v>45192</v>
      </c>
      <c r="B31" s="7">
        <f t="shared" si="1"/>
        <v>45192</v>
      </c>
      <c r="C31" s="8" t="s">
        <v>37</v>
      </c>
    </row>
    <row r="32" spans="1:4" x14ac:dyDescent="0.4">
      <c r="A32" s="18">
        <v>45208</v>
      </c>
      <c r="B32" s="7">
        <f t="shared" si="1"/>
        <v>45208</v>
      </c>
      <c r="C32" s="8" t="s">
        <v>35</v>
      </c>
    </row>
    <row r="33" spans="1:4" x14ac:dyDescent="0.4">
      <c r="A33" s="18">
        <v>45233</v>
      </c>
      <c r="B33" s="7">
        <f t="shared" si="1"/>
        <v>45233</v>
      </c>
      <c r="C33" s="8" t="s">
        <v>38</v>
      </c>
    </row>
    <row r="34" spans="1:4" ht="20.25" thickBot="1" x14ac:dyDescent="0.45">
      <c r="A34" s="18">
        <v>45253</v>
      </c>
      <c r="B34" s="7">
        <f t="shared" si="1"/>
        <v>45253</v>
      </c>
      <c r="C34" s="8" t="s">
        <v>39</v>
      </c>
    </row>
    <row r="35" spans="1:4" ht="20.25" thickTop="1" x14ac:dyDescent="0.4">
      <c r="A35" s="15">
        <v>45292</v>
      </c>
      <c r="B35" s="12">
        <f t="shared" ref="B35:B73" si="2">A35</f>
        <v>45292</v>
      </c>
      <c r="C35" s="13" t="s">
        <v>25</v>
      </c>
      <c r="D35" s="19" t="s">
        <v>56</v>
      </c>
    </row>
    <row r="36" spans="1:4" x14ac:dyDescent="0.4">
      <c r="A36" s="16">
        <v>45299</v>
      </c>
      <c r="B36" s="7">
        <f t="shared" si="2"/>
        <v>45299</v>
      </c>
      <c r="C36" s="8" t="s">
        <v>26</v>
      </c>
    </row>
    <row r="37" spans="1:4" x14ac:dyDescent="0.4">
      <c r="A37" s="16">
        <v>45333</v>
      </c>
      <c r="B37" s="7">
        <f t="shared" si="2"/>
        <v>45333</v>
      </c>
      <c r="C37" s="8" t="s">
        <v>27</v>
      </c>
    </row>
    <row r="38" spans="1:4" x14ac:dyDescent="0.4">
      <c r="A38" s="16">
        <v>45334</v>
      </c>
      <c r="B38" s="7">
        <f t="shared" ref="B38" si="3">A38</f>
        <v>45334</v>
      </c>
      <c r="C38" s="8" t="s">
        <v>41</v>
      </c>
    </row>
    <row r="39" spans="1:4" x14ac:dyDescent="0.4">
      <c r="A39" s="16">
        <v>45345</v>
      </c>
      <c r="B39" s="7">
        <f t="shared" si="2"/>
        <v>45345</v>
      </c>
      <c r="C39" s="8" t="s">
        <v>28</v>
      </c>
    </row>
    <row r="40" spans="1:4" x14ac:dyDescent="0.4">
      <c r="A40" s="16">
        <v>45371</v>
      </c>
      <c r="B40" s="7">
        <f t="shared" si="2"/>
        <v>45371</v>
      </c>
      <c r="C40" s="8" t="s">
        <v>29</v>
      </c>
    </row>
    <row r="41" spans="1:4" x14ac:dyDescent="0.4">
      <c r="A41" s="16">
        <v>45411</v>
      </c>
      <c r="B41" s="7">
        <f t="shared" si="2"/>
        <v>45411</v>
      </c>
      <c r="C41" s="8" t="s">
        <v>30</v>
      </c>
    </row>
    <row r="42" spans="1:4" x14ac:dyDescent="0.4">
      <c r="A42" s="16">
        <v>45415</v>
      </c>
      <c r="B42" s="7">
        <f t="shared" si="2"/>
        <v>45415</v>
      </c>
      <c r="C42" s="8" t="s">
        <v>31</v>
      </c>
    </row>
    <row r="43" spans="1:4" x14ac:dyDescent="0.4">
      <c r="A43" s="16">
        <v>45416</v>
      </c>
      <c r="B43" s="7">
        <f t="shared" si="2"/>
        <v>45416</v>
      </c>
      <c r="C43" s="8" t="s">
        <v>32</v>
      </c>
    </row>
    <row r="44" spans="1:4" x14ac:dyDescent="0.4">
      <c r="A44" s="16">
        <v>45417</v>
      </c>
      <c r="B44" s="7">
        <f t="shared" si="2"/>
        <v>45417</v>
      </c>
      <c r="C44" s="8" t="s">
        <v>33</v>
      </c>
    </row>
    <row r="45" spans="1:4" x14ac:dyDescent="0.4">
      <c r="A45" s="16">
        <v>45418</v>
      </c>
      <c r="B45" s="7">
        <f t="shared" ref="B45" si="4">A45</f>
        <v>45418</v>
      </c>
      <c r="C45" s="8" t="s">
        <v>41</v>
      </c>
    </row>
    <row r="46" spans="1:4" x14ac:dyDescent="0.4">
      <c r="A46" s="16">
        <v>45488</v>
      </c>
      <c r="B46" s="7">
        <f t="shared" si="2"/>
        <v>45488</v>
      </c>
      <c r="C46" s="8" t="s">
        <v>34</v>
      </c>
    </row>
    <row r="47" spans="1:4" x14ac:dyDescent="0.4">
      <c r="A47" s="16">
        <v>45515</v>
      </c>
      <c r="B47" s="7">
        <f t="shared" si="2"/>
        <v>45515</v>
      </c>
      <c r="C47" s="8" t="s">
        <v>40</v>
      </c>
    </row>
    <row r="48" spans="1:4" x14ac:dyDescent="0.4">
      <c r="A48" s="16">
        <v>45516</v>
      </c>
      <c r="B48" s="7">
        <f t="shared" ref="B48" si="5">A48</f>
        <v>45516</v>
      </c>
      <c r="C48" s="8" t="s">
        <v>41</v>
      </c>
    </row>
    <row r="49" spans="1:4" x14ac:dyDescent="0.4">
      <c r="A49" s="16">
        <v>45551</v>
      </c>
      <c r="B49" s="7">
        <f t="shared" si="2"/>
        <v>45551</v>
      </c>
      <c r="C49" s="8" t="s">
        <v>36</v>
      </c>
    </row>
    <row r="50" spans="1:4" x14ac:dyDescent="0.4">
      <c r="A50" s="16">
        <v>45557</v>
      </c>
      <c r="B50" s="7">
        <f t="shared" ref="B50" si="6">A50</f>
        <v>45557</v>
      </c>
      <c r="C50" s="8" t="s">
        <v>37</v>
      </c>
    </row>
    <row r="51" spans="1:4" x14ac:dyDescent="0.4">
      <c r="A51" s="16">
        <v>45558</v>
      </c>
      <c r="B51" s="7">
        <f t="shared" si="2"/>
        <v>45558</v>
      </c>
      <c r="C51" s="8" t="s">
        <v>41</v>
      </c>
    </row>
    <row r="52" spans="1:4" x14ac:dyDescent="0.4">
      <c r="A52" s="16">
        <v>45579</v>
      </c>
      <c r="B52" s="7">
        <f t="shared" si="2"/>
        <v>45579</v>
      </c>
      <c r="C52" s="8" t="s">
        <v>35</v>
      </c>
    </row>
    <row r="53" spans="1:4" x14ac:dyDescent="0.4">
      <c r="A53" s="16">
        <v>45599</v>
      </c>
      <c r="B53" s="7">
        <f t="shared" si="2"/>
        <v>45599</v>
      </c>
      <c r="C53" s="8" t="s">
        <v>38</v>
      </c>
    </row>
    <row r="54" spans="1:4" x14ac:dyDescent="0.4">
      <c r="A54" s="16">
        <v>45600</v>
      </c>
      <c r="B54" s="7">
        <f t="shared" ref="B54" si="7">A54</f>
        <v>45600</v>
      </c>
      <c r="C54" s="8" t="s">
        <v>41</v>
      </c>
    </row>
    <row r="55" spans="1:4" ht="20.25" thickBot="1" x14ac:dyDescent="0.45">
      <c r="A55" s="16">
        <v>45619</v>
      </c>
      <c r="B55" s="7">
        <f t="shared" si="2"/>
        <v>45619</v>
      </c>
      <c r="C55" s="8" t="s">
        <v>39</v>
      </c>
    </row>
    <row r="56" spans="1:4" ht="20.25" thickTop="1" x14ac:dyDescent="0.4">
      <c r="A56" s="17">
        <v>45658</v>
      </c>
      <c r="B56" s="12">
        <f t="shared" si="2"/>
        <v>45658</v>
      </c>
      <c r="C56" s="13" t="s">
        <v>25</v>
      </c>
      <c r="D56" s="19" t="s">
        <v>57</v>
      </c>
    </row>
    <row r="57" spans="1:4" x14ac:dyDescent="0.4">
      <c r="A57" s="18">
        <v>45670</v>
      </c>
      <c r="B57" s="7">
        <f t="shared" si="2"/>
        <v>45670</v>
      </c>
      <c r="C57" s="8" t="s">
        <v>26</v>
      </c>
    </row>
    <row r="58" spans="1:4" x14ac:dyDescent="0.4">
      <c r="A58" s="18">
        <v>45699</v>
      </c>
      <c r="B58" s="7">
        <f t="shared" si="2"/>
        <v>45699</v>
      </c>
      <c r="C58" s="8" t="s">
        <v>27</v>
      </c>
    </row>
    <row r="59" spans="1:4" x14ac:dyDescent="0.4">
      <c r="A59" s="18">
        <v>45711</v>
      </c>
      <c r="B59" s="7">
        <f t="shared" si="2"/>
        <v>45711</v>
      </c>
      <c r="C59" s="8" t="s">
        <v>28</v>
      </c>
    </row>
    <row r="60" spans="1:4" x14ac:dyDescent="0.4">
      <c r="A60" s="18">
        <v>45712</v>
      </c>
      <c r="B60" s="7">
        <f t="shared" ref="B60" si="8">A60</f>
        <v>45712</v>
      </c>
      <c r="C60" s="8" t="s">
        <v>41</v>
      </c>
    </row>
    <row r="61" spans="1:4" x14ac:dyDescent="0.4">
      <c r="A61" s="18">
        <v>45736</v>
      </c>
      <c r="B61" s="7">
        <f t="shared" si="2"/>
        <v>45736</v>
      </c>
      <c r="C61" s="8" t="s">
        <v>29</v>
      </c>
    </row>
    <row r="62" spans="1:4" x14ac:dyDescent="0.4">
      <c r="A62" s="18">
        <v>45776</v>
      </c>
      <c r="B62" s="7">
        <f t="shared" si="2"/>
        <v>45776</v>
      </c>
      <c r="C62" s="8" t="s">
        <v>30</v>
      </c>
    </row>
    <row r="63" spans="1:4" x14ac:dyDescent="0.4">
      <c r="A63" s="18">
        <v>45780</v>
      </c>
      <c r="B63" s="7">
        <f t="shared" si="2"/>
        <v>45780</v>
      </c>
      <c r="C63" s="8" t="s">
        <v>31</v>
      </c>
    </row>
    <row r="64" spans="1:4" x14ac:dyDescent="0.4">
      <c r="A64" s="18">
        <v>45781</v>
      </c>
      <c r="B64" s="7">
        <f t="shared" si="2"/>
        <v>45781</v>
      </c>
      <c r="C64" s="8" t="s">
        <v>32</v>
      </c>
    </row>
    <row r="65" spans="1:4" x14ac:dyDescent="0.4">
      <c r="A65" s="18">
        <v>45782</v>
      </c>
      <c r="B65" s="7">
        <f t="shared" si="2"/>
        <v>45782</v>
      </c>
      <c r="C65" s="8" t="s">
        <v>33</v>
      </c>
    </row>
    <row r="66" spans="1:4" x14ac:dyDescent="0.4">
      <c r="A66" s="18">
        <v>45783</v>
      </c>
      <c r="B66" s="7">
        <f t="shared" si="2"/>
        <v>45783</v>
      </c>
      <c r="C66" s="8" t="s">
        <v>41</v>
      </c>
    </row>
    <row r="67" spans="1:4" x14ac:dyDescent="0.4">
      <c r="A67" s="18">
        <v>45859</v>
      </c>
      <c r="B67" s="7">
        <f t="shared" si="2"/>
        <v>45859</v>
      </c>
      <c r="C67" s="8" t="s">
        <v>34</v>
      </c>
    </row>
    <row r="68" spans="1:4" x14ac:dyDescent="0.4">
      <c r="A68" s="18">
        <v>45880</v>
      </c>
      <c r="B68" s="7">
        <f t="shared" si="2"/>
        <v>45880</v>
      </c>
      <c r="C68" s="8" t="s">
        <v>40</v>
      </c>
    </row>
    <row r="69" spans="1:4" x14ac:dyDescent="0.4">
      <c r="A69" s="18">
        <v>45915</v>
      </c>
      <c r="B69" s="7">
        <f t="shared" si="2"/>
        <v>45915</v>
      </c>
      <c r="C69" s="8" t="s">
        <v>36</v>
      </c>
    </row>
    <row r="70" spans="1:4" x14ac:dyDescent="0.4">
      <c r="A70" s="18">
        <v>45923</v>
      </c>
      <c r="B70" s="7">
        <f t="shared" si="2"/>
        <v>45923</v>
      </c>
      <c r="C70" s="8" t="s">
        <v>37</v>
      </c>
    </row>
    <row r="71" spans="1:4" x14ac:dyDescent="0.4">
      <c r="A71" s="18">
        <v>45943</v>
      </c>
      <c r="B71" s="7">
        <f t="shared" si="2"/>
        <v>45943</v>
      </c>
      <c r="C71" s="8" t="s">
        <v>35</v>
      </c>
    </row>
    <row r="72" spans="1:4" x14ac:dyDescent="0.4">
      <c r="A72" s="18">
        <v>45964</v>
      </c>
      <c r="B72" s="7">
        <f t="shared" si="2"/>
        <v>45964</v>
      </c>
      <c r="C72" s="8" t="s">
        <v>38</v>
      </c>
    </row>
    <row r="73" spans="1:4" x14ac:dyDescent="0.4">
      <c r="A73" s="18">
        <v>45984</v>
      </c>
      <c r="B73" s="7">
        <f t="shared" si="2"/>
        <v>45984</v>
      </c>
      <c r="C73" s="8" t="s">
        <v>39</v>
      </c>
    </row>
    <row r="74" spans="1:4" ht="20.25" thickBot="1" x14ac:dyDescent="0.45">
      <c r="A74" s="18">
        <v>45985</v>
      </c>
      <c r="B74" s="7">
        <f t="shared" ref="B74:B92" si="9">A74</f>
        <v>45985</v>
      </c>
      <c r="C74" s="8" t="s">
        <v>41</v>
      </c>
    </row>
    <row r="75" spans="1:4" ht="20.25" thickTop="1" x14ac:dyDescent="0.4">
      <c r="A75" s="15">
        <v>46023</v>
      </c>
      <c r="B75" s="12">
        <f t="shared" si="9"/>
        <v>46023</v>
      </c>
      <c r="C75" s="13" t="s">
        <v>25</v>
      </c>
      <c r="D75" s="19" t="s">
        <v>58</v>
      </c>
    </row>
    <row r="76" spans="1:4" x14ac:dyDescent="0.4">
      <c r="A76" s="16">
        <v>46034</v>
      </c>
      <c r="B76" s="7">
        <f>A76</f>
        <v>46034</v>
      </c>
      <c r="C76" s="8" t="s">
        <v>26</v>
      </c>
    </row>
    <row r="77" spans="1:4" x14ac:dyDescent="0.4">
      <c r="A77" s="16">
        <v>46064</v>
      </c>
      <c r="B77" s="7">
        <f t="shared" si="9"/>
        <v>46064</v>
      </c>
      <c r="C77" s="8" t="s">
        <v>27</v>
      </c>
    </row>
    <row r="78" spans="1:4" x14ac:dyDescent="0.4">
      <c r="A78" s="16">
        <v>46076</v>
      </c>
      <c r="B78" s="7">
        <f t="shared" si="9"/>
        <v>46076</v>
      </c>
      <c r="C78" s="8" t="s">
        <v>28</v>
      </c>
    </row>
    <row r="79" spans="1:4" x14ac:dyDescent="0.4">
      <c r="A79" s="16">
        <v>46101</v>
      </c>
      <c r="B79" s="7">
        <f t="shared" si="9"/>
        <v>46101</v>
      </c>
      <c r="C79" s="8" t="s">
        <v>29</v>
      </c>
    </row>
    <row r="80" spans="1:4" x14ac:dyDescent="0.4">
      <c r="A80" s="16">
        <v>46141</v>
      </c>
      <c r="B80" s="7">
        <f t="shared" si="9"/>
        <v>46141</v>
      </c>
      <c r="C80" s="8" t="s">
        <v>30</v>
      </c>
    </row>
    <row r="81" spans="1:4" x14ac:dyDescent="0.4">
      <c r="A81" s="16">
        <v>46145</v>
      </c>
      <c r="B81" s="7">
        <f t="shared" si="9"/>
        <v>46145</v>
      </c>
      <c r="C81" s="8" t="s">
        <v>31</v>
      </c>
    </row>
    <row r="82" spans="1:4" x14ac:dyDescent="0.4">
      <c r="A82" s="16">
        <v>46146</v>
      </c>
      <c r="B82" s="7">
        <f t="shared" si="9"/>
        <v>46146</v>
      </c>
      <c r="C82" s="8" t="s">
        <v>32</v>
      </c>
    </row>
    <row r="83" spans="1:4" x14ac:dyDescent="0.4">
      <c r="A83" s="16">
        <v>46147</v>
      </c>
      <c r="B83" s="7">
        <f t="shared" si="9"/>
        <v>46147</v>
      </c>
      <c r="C83" s="8" t="s">
        <v>33</v>
      </c>
    </row>
    <row r="84" spans="1:4" x14ac:dyDescent="0.4">
      <c r="A84" s="16">
        <v>46148</v>
      </c>
      <c r="B84" s="7">
        <f t="shared" si="9"/>
        <v>46148</v>
      </c>
      <c r="C84" s="8" t="s">
        <v>41</v>
      </c>
    </row>
    <row r="85" spans="1:4" x14ac:dyDescent="0.4">
      <c r="A85" s="16">
        <v>46223</v>
      </c>
      <c r="B85" s="7">
        <f t="shared" si="9"/>
        <v>46223</v>
      </c>
      <c r="C85" s="8" t="s">
        <v>34</v>
      </c>
    </row>
    <row r="86" spans="1:4" x14ac:dyDescent="0.4">
      <c r="A86" s="16">
        <v>46245</v>
      </c>
      <c r="B86" s="7">
        <f t="shared" si="9"/>
        <v>46245</v>
      </c>
      <c r="C86" s="8" t="s">
        <v>40</v>
      </c>
    </row>
    <row r="87" spans="1:4" x14ac:dyDescent="0.4">
      <c r="A87" s="16">
        <v>46286</v>
      </c>
      <c r="B87" s="7">
        <f t="shared" si="9"/>
        <v>46286</v>
      </c>
      <c r="C87" s="8" t="s">
        <v>36</v>
      </c>
    </row>
    <row r="88" spans="1:4" x14ac:dyDescent="0.4">
      <c r="A88" s="16">
        <v>46287</v>
      </c>
      <c r="B88" s="7">
        <f t="shared" si="9"/>
        <v>46287</v>
      </c>
      <c r="C88" s="8" t="s">
        <v>59</v>
      </c>
    </row>
    <row r="89" spans="1:4" x14ac:dyDescent="0.4">
      <c r="A89" s="16">
        <v>46288</v>
      </c>
      <c r="B89" s="7">
        <f t="shared" si="9"/>
        <v>46288</v>
      </c>
      <c r="C89" s="8" t="s">
        <v>60</v>
      </c>
    </row>
    <row r="90" spans="1:4" x14ac:dyDescent="0.4">
      <c r="A90" s="16">
        <v>46307</v>
      </c>
      <c r="B90" s="7">
        <f t="shared" si="9"/>
        <v>46307</v>
      </c>
      <c r="C90" s="8" t="s">
        <v>35</v>
      </c>
    </row>
    <row r="91" spans="1:4" x14ac:dyDescent="0.4">
      <c r="A91" s="16">
        <v>46329</v>
      </c>
      <c r="B91" s="7">
        <f t="shared" si="9"/>
        <v>46329</v>
      </c>
      <c r="C91" s="8" t="s">
        <v>38</v>
      </c>
    </row>
    <row r="92" spans="1:4" ht="20.25" thickBot="1" x14ac:dyDescent="0.45">
      <c r="A92" s="16">
        <v>46349</v>
      </c>
      <c r="B92" s="7">
        <f t="shared" si="9"/>
        <v>46349</v>
      </c>
      <c r="C92" s="8" t="s">
        <v>39</v>
      </c>
    </row>
    <row r="93" spans="1:4" ht="20.25" thickTop="1" x14ac:dyDescent="0.4">
      <c r="A93" s="17">
        <v>46388</v>
      </c>
      <c r="B93" s="12">
        <f t="shared" ref="B93" si="10">A93</f>
        <v>46388</v>
      </c>
      <c r="C93" s="13" t="s">
        <v>25</v>
      </c>
      <c r="D93" s="19" t="s">
        <v>112</v>
      </c>
    </row>
    <row r="94" spans="1:4" x14ac:dyDescent="0.4">
      <c r="A94" s="18">
        <v>46398</v>
      </c>
      <c r="B94" s="7">
        <f>A94</f>
        <v>46398</v>
      </c>
      <c r="C94" s="8" t="s">
        <v>26</v>
      </c>
    </row>
    <row r="95" spans="1:4" x14ac:dyDescent="0.4">
      <c r="A95" s="18">
        <v>46429</v>
      </c>
      <c r="B95" s="7">
        <f t="shared" ref="B95:B109" si="11">A95</f>
        <v>46429</v>
      </c>
      <c r="C95" s="8" t="s">
        <v>27</v>
      </c>
    </row>
    <row r="96" spans="1:4" x14ac:dyDescent="0.4">
      <c r="A96" s="18">
        <v>46441</v>
      </c>
      <c r="B96" s="7">
        <f t="shared" si="11"/>
        <v>46441</v>
      </c>
      <c r="C96" s="8" t="s">
        <v>28</v>
      </c>
    </row>
    <row r="97" spans="1:3" x14ac:dyDescent="0.4">
      <c r="A97" s="18">
        <v>46467</v>
      </c>
      <c r="B97" s="7">
        <f t="shared" si="11"/>
        <v>46467</v>
      </c>
      <c r="C97" s="8" t="s">
        <v>29</v>
      </c>
    </row>
    <row r="98" spans="1:3" x14ac:dyDescent="0.4">
      <c r="A98" s="18">
        <v>46468</v>
      </c>
      <c r="B98" s="7">
        <f t="shared" ref="B98" si="12">A98</f>
        <v>46468</v>
      </c>
      <c r="C98" s="8" t="s">
        <v>41</v>
      </c>
    </row>
    <row r="99" spans="1:3" x14ac:dyDescent="0.4">
      <c r="A99" s="18">
        <v>46506</v>
      </c>
      <c r="B99" s="7">
        <f t="shared" si="11"/>
        <v>46506</v>
      </c>
      <c r="C99" s="8" t="s">
        <v>30</v>
      </c>
    </row>
    <row r="100" spans="1:3" x14ac:dyDescent="0.4">
      <c r="A100" s="18">
        <v>46510</v>
      </c>
      <c r="B100" s="7">
        <f t="shared" si="11"/>
        <v>46510</v>
      </c>
      <c r="C100" s="8" t="s">
        <v>31</v>
      </c>
    </row>
    <row r="101" spans="1:3" x14ac:dyDescent="0.4">
      <c r="A101" s="18">
        <v>46511</v>
      </c>
      <c r="B101" s="7">
        <f t="shared" si="11"/>
        <v>46511</v>
      </c>
      <c r="C101" s="8" t="s">
        <v>32</v>
      </c>
    </row>
    <row r="102" spans="1:3" x14ac:dyDescent="0.4">
      <c r="A102" s="18">
        <v>46512</v>
      </c>
      <c r="B102" s="7">
        <f t="shared" si="11"/>
        <v>46512</v>
      </c>
      <c r="C102" s="8" t="s">
        <v>33</v>
      </c>
    </row>
    <row r="103" spans="1:3" x14ac:dyDescent="0.4">
      <c r="A103" s="18">
        <v>46587</v>
      </c>
      <c r="B103" s="7">
        <f t="shared" si="11"/>
        <v>46587</v>
      </c>
      <c r="C103" s="8" t="s">
        <v>34</v>
      </c>
    </row>
    <row r="104" spans="1:3" x14ac:dyDescent="0.4">
      <c r="A104" s="18">
        <v>46610</v>
      </c>
      <c r="B104" s="7">
        <f t="shared" si="11"/>
        <v>46610</v>
      </c>
      <c r="C104" s="8" t="s">
        <v>40</v>
      </c>
    </row>
    <row r="105" spans="1:3" x14ac:dyDescent="0.4">
      <c r="A105" s="18">
        <v>46650</v>
      </c>
      <c r="B105" s="7">
        <f t="shared" si="11"/>
        <v>46650</v>
      </c>
      <c r="C105" s="8" t="s">
        <v>36</v>
      </c>
    </row>
    <row r="106" spans="1:3" x14ac:dyDescent="0.4">
      <c r="A106" s="18">
        <v>46653</v>
      </c>
      <c r="B106" s="7">
        <f t="shared" si="11"/>
        <v>46653</v>
      </c>
      <c r="C106" s="8" t="s">
        <v>60</v>
      </c>
    </row>
    <row r="107" spans="1:3" x14ac:dyDescent="0.4">
      <c r="A107" s="18">
        <v>46671</v>
      </c>
      <c r="B107" s="7">
        <f t="shared" si="11"/>
        <v>46671</v>
      </c>
      <c r="C107" s="8" t="s">
        <v>35</v>
      </c>
    </row>
    <row r="108" spans="1:3" x14ac:dyDescent="0.4">
      <c r="A108" s="18">
        <v>46694</v>
      </c>
      <c r="B108" s="7">
        <f t="shared" si="11"/>
        <v>46694</v>
      </c>
      <c r="C108" s="8" t="s">
        <v>38</v>
      </c>
    </row>
    <row r="109" spans="1:3" x14ac:dyDescent="0.4">
      <c r="A109" s="18">
        <v>46714</v>
      </c>
      <c r="B109" s="7">
        <f t="shared" si="11"/>
        <v>46714</v>
      </c>
      <c r="C109" s="8" t="s">
        <v>39</v>
      </c>
    </row>
    <row r="110" spans="1:3" x14ac:dyDescent="0.4">
      <c r="A110" s="6"/>
      <c r="B110" s="6"/>
      <c r="C110" s="6"/>
    </row>
    <row r="111" spans="1:3" x14ac:dyDescent="0.4">
      <c r="A111" s="6"/>
      <c r="B111" s="6"/>
      <c r="C111" s="6"/>
    </row>
    <row r="112" spans="1:3" x14ac:dyDescent="0.4">
      <c r="A112" s="6"/>
      <c r="B112" s="6"/>
      <c r="C112" s="6"/>
    </row>
    <row r="113" s="6" customFormat="1" x14ac:dyDescent="0.4"/>
    <row r="114" s="6" customFormat="1" x14ac:dyDescent="0.4"/>
    <row r="115" s="6" customFormat="1" x14ac:dyDescent="0.4"/>
    <row r="116" s="6" customFormat="1" x14ac:dyDescent="0.4"/>
    <row r="117" s="6" customFormat="1" x14ac:dyDescent="0.4"/>
    <row r="118" s="6" customFormat="1" x14ac:dyDescent="0.4"/>
    <row r="119" s="6" customFormat="1" x14ac:dyDescent="0.4"/>
    <row r="120" s="6" customFormat="1" x14ac:dyDescent="0.4"/>
    <row r="121" s="6" customFormat="1" x14ac:dyDescent="0.4"/>
    <row r="122" s="6" customFormat="1" x14ac:dyDescent="0.4"/>
    <row r="123" s="6" customFormat="1" x14ac:dyDescent="0.4"/>
    <row r="124" s="6" customFormat="1" x14ac:dyDescent="0.4"/>
    <row r="125" s="6" customFormat="1" x14ac:dyDescent="0.4"/>
    <row r="126" s="6" customFormat="1" x14ac:dyDescent="0.4"/>
    <row r="127" s="6" customFormat="1" x14ac:dyDescent="0.4"/>
    <row r="128" s="6" customFormat="1" x14ac:dyDescent="0.4"/>
    <row r="129" s="6" customFormat="1" x14ac:dyDescent="0.4"/>
    <row r="130" s="6" customFormat="1" x14ac:dyDescent="0.4"/>
    <row r="131" s="6" customFormat="1" x14ac:dyDescent="0.4"/>
    <row r="132" s="6" customFormat="1" x14ac:dyDescent="0.4"/>
    <row r="133" s="6" customFormat="1" x14ac:dyDescent="0.4"/>
    <row r="134" s="6" customFormat="1" x14ac:dyDescent="0.4"/>
    <row r="135" s="6" customFormat="1" x14ac:dyDescent="0.4"/>
    <row r="136" s="6" customFormat="1" x14ac:dyDescent="0.4"/>
    <row r="137" s="6" customFormat="1" x14ac:dyDescent="0.4"/>
    <row r="138" s="6" customFormat="1" x14ac:dyDescent="0.4"/>
    <row r="139" s="6" customFormat="1" x14ac:dyDescent="0.4"/>
    <row r="140" s="6" customFormat="1" x14ac:dyDescent="0.4"/>
    <row r="141" s="6" customFormat="1" x14ac:dyDescent="0.4"/>
    <row r="142" s="6" customFormat="1" x14ac:dyDescent="0.4"/>
    <row r="143" s="6" customFormat="1" x14ac:dyDescent="0.4"/>
    <row r="144" s="6" customFormat="1" x14ac:dyDescent="0.4"/>
    <row r="145" s="6" customFormat="1" x14ac:dyDescent="0.4"/>
    <row r="146" s="6" customFormat="1" x14ac:dyDescent="0.4"/>
    <row r="147" s="6" customFormat="1" x14ac:dyDescent="0.4"/>
    <row r="148" s="6" customFormat="1" x14ac:dyDescent="0.4"/>
    <row r="149" s="6" customFormat="1" x14ac:dyDescent="0.4"/>
    <row r="150" s="6" customFormat="1" x14ac:dyDescent="0.4"/>
    <row r="151" s="6" customFormat="1" x14ac:dyDescent="0.4"/>
    <row r="152" s="6" customFormat="1" x14ac:dyDescent="0.4"/>
    <row r="153" s="6" customFormat="1" x14ac:dyDescent="0.4"/>
    <row r="154" s="6" customFormat="1" x14ac:dyDescent="0.4"/>
    <row r="155" s="6" customFormat="1" x14ac:dyDescent="0.4"/>
    <row r="156" s="6" customFormat="1" x14ac:dyDescent="0.4"/>
    <row r="157" s="6" customFormat="1" x14ac:dyDescent="0.4"/>
    <row r="158" s="6" customFormat="1" x14ac:dyDescent="0.4"/>
    <row r="159" s="6" customFormat="1" x14ac:dyDescent="0.4"/>
    <row r="160" s="6" customFormat="1" x14ac:dyDescent="0.4"/>
    <row r="161" s="6" customFormat="1" x14ac:dyDescent="0.4"/>
    <row r="162" s="6" customFormat="1" x14ac:dyDescent="0.4"/>
    <row r="163" s="6" customFormat="1" x14ac:dyDescent="0.4"/>
    <row r="164" s="6" customFormat="1" x14ac:dyDescent="0.4"/>
    <row r="165" s="6" customFormat="1" x14ac:dyDescent="0.4"/>
    <row r="166" s="6" customFormat="1" x14ac:dyDescent="0.4"/>
    <row r="167" s="6" customFormat="1" x14ac:dyDescent="0.4"/>
    <row r="168" s="6" customFormat="1" x14ac:dyDescent="0.4"/>
    <row r="169" s="6" customFormat="1" x14ac:dyDescent="0.4"/>
    <row r="170" s="6" customFormat="1" x14ac:dyDescent="0.4"/>
    <row r="171" s="6" customFormat="1" x14ac:dyDescent="0.4"/>
    <row r="172" s="6" customFormat="1" x14ac:dyDescent="0.4"/>
    <row r="173" s="6" customFormat="1" x14ac:dyDescent="0.4"/>
    <row r="174" s="6" customFormat="1" x14ac:dyDescent="0.4"/>
    <row r="175" s="6" customFormat="1" x14ac:dyDescent="0.4"/>
    <row r="176" s="6" customFormat="1" x14ac:dyDescent="0.4"/>
    <row r="177" s="6" customFormat="1" x14ac:dyDescent="0.4"/>
    <row r="178" s="6" customFormat="1" x14ac:dyDescent="0.4"/>
    <row r="179" s="6" customFormat="1" x14ac:dyDescent="0.4"/>
    <row r="180" s="6" customFormat="1" x14ac:dyDescent="0.4"/>
    <row r="181" s="6" customFormat="1" x14ac:dyDescent="0.4"/>
    <row r="182" s="6" customFormat="1" x14ac:dyDescent="0.4"/>
    <row r="183" s="6" customFormat="1" x14ac:dyDescent="0.4"/>
    <row r="184" s="6" customFormat="1" x14ac:dyDescent="0.4"/>
    <row r="185" s="6" customFormat="1" x14ac:dyDescent="0.4"/>
    <row r="186" s="6" customFormat="1" x14ac:dyDescent="0.4"/>
    <row r="187" s="6" customFormat="1" x14ac:dyDescent="0.4"/>
    <row r="188" s="6" customFormat="1" x14ac:dyDescent="0.4"/>
    <row r="189" s="6" customFormat="1" x14ac:dyDescent="0.4"/>
    <row r="190" s="6" customFormat="1" x14ac:dyDescent="0.4"/>
    <row r="191" s="6" customFormat="1" x14ac:dyDescent="0.4"/>
    <row r="192" s="6" customFormat="1" x14ac:dyDescent="0.4"/>
    <row r="193" s="6" customFormat="1" x14ac:dyDescent="0.4"/>
    <row r="194" s="6" customFormat="1" x14ac:dyDescent="0.4"/>
    <row r="195" s="6" customFormat="1" x14ac:dyDescent="0.4"/>
    <row r="196" s="6" customFormat="1" x14ac:dyDescent="0.4"/>
    <row r="197" s="6" customFormat="1" x14ac:dyDescent="0.4"/>
    <row r="198" s="6" customFormat="1" x14ac:dyDescent="0.4"/>
    <row r="199" s="6" customFormat="1" x14ac:dyDescent="0.4"/>
    <row r="200" s="6" customFormat="1" x14ac:dyDescent="0.4"/>
    <row r="201" s="6" customFormat="1" x14ac:dyDescent="0.4"/>
    <row r="202" s="6" customFormat="1" x14ac:dyDescent="0.4"/>
    <row r="203" s="6" customFormat="1" x14ac:dyDescent="0.4"/>
    <row r="204" s="6" customFormat="1" x14ac:dyDescent="0.4"/>
    <row r="205" s="6" customFormat="1" x14ac:dyDescent="0.4"/>
    <row r="206" s="6" customFormat="1" x14ac:dyDescent="0.4"/>
    <row r="207" s="6" customFormat="1" x14ac:dyDescent="0.4"/>
    <row r="208" s="6" customFormat="1" x14ac:dyDescent="0.4"/>
    <row r="209" s="6" customFormat="1" x14ac:dyDescent="0.4"/>
    <row r="210" s="6" customFormat="1" x14ac:dyDescent="0.4"/>
    <row r="211" s="6" customFormat="1" x14ac:dyDescent="0.4"/>
    <row r="212" s="6" customFormat="1" x14ac:dyDescent="0.4"/>
    <row r="213" s="6" customFormat="1" x14ac:dyDescent="0.4"/>
    <row r="214" s="6" customFormat="1" x14ac:dyDescent="0.4"/>
    <row r="215" s="6" customFormat="1" x14ac:dyDescent="0.4"/>
    <row r="216" s="6" customFormat="1" x14ac:dyDescent="0.4"/>
    <row r="217" s="6" customFormat="1" x14ac:dyDescent="0.4"/>
    <row r="218" s="6" customFormat="1" x14ac:dyDescent="0.4"/>
    <row r="219" s="6" customFormat="1" x14ac:dyDescent="0.4"/>
    <row r="220" s="6" customFormat="1" x14ac:dyDescent="0.4"/>
    <row r="221" s="6" customFormat="1" x14ac:dyDescent="0.4"/>
    <row r="222" s="6" customFormat="1" x14ac:dyDescent="0.4"/>
    <row r="223" s="6" customFormat="1" x14ac:dyDescent="0.4"/>
    <row r="224" s="6" customFormat="1" x14ac:dyDescent="0.4"/>
    <row r="225" s="6" customFormat="1" x14ac:dyDescent="0.4"/>
    <row r="226" s="6" customFormat="1" x14ac:dyDescent="0.4"/>
    <row r="227" s="6" customFormat="1" x14ac:dyDescent="0.4"/>
    <row r="228" s="6" customFormat="1" x14ac:dyDescent="0.4"/>
    <row r="229" s="6" customFormat="1" x14ac:dyDescent="0.4"/>
    <row r="230" s="6" customFormat="1" x14ac:dyDescent="0.4"/>
    <row r="231" s="6" customFormat="1" x14ac:dyDescent="0.4"/>
    <row r="232" s="6" customFormat="1" x14ac:dyDescent="0.4"/>
    <row r="233" s="6" customFormat="1" x14ac:dyDescent="0.4"/>
    <row r="234" s="6" customFormat="1" x14ac:dyDescent="0.4"/>
    <row r="235" s="6" customFormat="1" x14ac:dyDescent="0.4"/>
    <row r="236" s="6" customFormat="1" x14ac:dyDescent="0.4"/>
    <row r="237" s="6" customFormat="1" x14ac:dyDescent="0.4"/>
    <row r="238" s="6" customFormat="1" x14ac:dyDescent="0.4"/>
    <row r="239" s="6" customFormat="1" x14ac:dyDescent="0.4"/>
    <row r="240" s="6" customFormat="1" x14ac:dyDescent="0.4"/>
    <row r="241" s="6" customFormat="1" x14ac:dyDescent="0.4"/>
    <row r="242" s="6" customFormat="1" x14ac:dyDescent="0.4"/>
    <row r="243" s="6" customFormat="1" x14ac:dyDescent="0.4"/>
    <row r="244" s="6" customFormat="1" x14ac:dyDescent="0.4"/>
    <row r="245" s="6" customFormat="1" x14ac:dyDescent="0.4"/>
    <row r="246" s="6" customFormat="1" x14ac:dyDescent="0.4"/>
    <row r="247" s="6" customFormat="1" x14ac:dyDescent="0.4"/>
    <row r="248" s="6" customFormat="1" x14ac:dyDescent="0.4"/>
    <row r="249" s="6" customFormat="1" x14ac:dyDescent="0.4"/>
    <row r="250" s="6" customFormat="1" x14ac:dyDescent="0.4"/>
    <row r="251" s="6" customFormat="1" x14ac:dyDescent="0.4"/>
    <row r="252" s="6" customFormat="1" x14ac:dyDescent="0.4"/>
    <row r="253" s="6" customFormat="1" x14ac:dyDescent="0.4"/>
    <row r="254" s="6" customFormat="1" x14ac:dyDescent="0.4"/>
    <row r="255" s="6" customFormat="1" x14ac:dyDescent="0.4"/>
    <row r="256" s="6" customFormat="1" x14ac:dyDescent="0.4"/>
    <row r="257" s="6" customFormat="1" x14ac:dyDescent="0.4"/>
    <row r="258" s="6" customFormat="1" x14ac:dyDescent="0.4"/>
    <row r="259" s="6" customFormat="1" x14ac:dyDescent="0.4"/>
    <row r="260" s="6" customFormat="1" x14ac:dyDescent="0.4"/>
    <row r="261" s="6" customFormat="1" x14ac:dyDescent="0.4"/>
    <row r="262" s="6" customFormat="1" x14ac:dyDescent="0.4"/>
    <row r="263" s="6" customFormat="1" x14ac:dyDescent="0.4"/>
    <row r="264" s="6" customFormat="1" x14ac:dyDescent="0.4"/>
    <row r="265" s="6" customFormat="1" x14ac:dyDescent="0.4"/>
    <row r="266" s="6" customFormat="1" x14ac:dyDescent="0.4"/>
    <row r="267" s="6" customFormat="1" x14ac:dyDescent="0.4"/>
    <row r="268" s="6" customFormat="1" x14ac:dyDescent="0.4"/>
    <row r="269" s="6" customFormat="1" x14ac:dyDescent="0.4"/>
    <row r="270" s="6" customFormat="1" x14ac:dyDescent="0.4"/>
    <row r="271" s="6" customFormat="1" x14ac:dyDescent="0.4"/>
    <row r="272" s="6" customFormat="1" x14ac:dyDescent="0.4"/>
    <row r="273" s="6" customFormat="1" x14ac:dyDescent="0.4"/>
    <row r="274" s="6" customFormat="1" x14ac:dyDescent="0.4"/>
    <row r="275" s="6" customFormat="1" x14ac:dyDescent="0.4"/>
    <row r="276" s="6" customFormat="1" x14ac:dyDescent="0.4"/>
    <row r="277" s="6" customFormat="1" x14ac:dyDescent="0.4"/>
    <row r="278" s="6" customFormat="1" x14ac:dyDescent="0.4"/>
    <row r="279" s="6" customFormat="1" x14ac:dyDescent="0.4"/>
    <row r="280" s="6" customFormat="1" x14ac:dyDescent="0.4"/>
    <row r="281" s="6" customFormat="1" x14ac:dyDescent="0.4"/>
    <row r="282" s="6" customFormat="1" x14ac:dyDescent="0.4"/>
    <row r="283" s="6" customFormat="1" x14ac:dyDescent="0.4"/>
    <row r="284" s="6" customFormat="1" x14ac:dyDescent="0.4"/>
    <row r="285" s="6" customFormat="1" x14ac:dyDescent="0.4"/>
    <row r="286" s="6" customFormat="1" x14ac:dyDescent="0.4"/>
    <row r="287" s="6" customFormat="1" x14ac:dyDescent="0.4"/>
    <row r="288" s="6" customFormat="1" x14ac:dyDescent="0.4"/>
    <row r="289" s="6" customFormat="1" x14ac:dyDescent="0.4"/>
    <row r="290" s="6" customFormat="1" x14ac:dyDescent="0.4"/>
    <row r="291" s="6" customFormat="1" x14ac:dyDescent="0.4"/>
    <row r="292" s="6" customFormat="1" x14ac:dyDescent="0.4"/>
    <row r="293" s="6" customFormat="1" x14ac:dyDescent="0.4"/>
    <row r="294" s="6" customFormat="1" x14ac:dyDescent="0.4"/>
    <row r="295" s="6" customFormat="1" x14ac:dyDescent="0.4"/>
    <row r="296" s="6" customFormat="1" x14ac:dyDescent="0.4"/>
    <row r="297" s="6" customFormat="1" x14ac:dyDescent="0.4"/>
    <row r="298" s="6" customFormat="1" x14ac:dyDescent="0.4"/>
    <row r="299" s="6" customFormat="1" x14ac:dyDescent="0.4"/>
    <row r="300" s="6" customFormat="1" x14ac:dyDescent="0.4"/>
    <row r="301" s="6" customFormat="1" x14ac:dyDescent="0.4"/>
    <row r="302" s="6" customFormat="1" x14ac:dyDescent="0.4"/>
    <row r="303" s="6" customFormat="1" x14ac:dyDescent="0.4"/>
    <row r="304" s="6" customFormat="1" x14ac:dyDescent="0.4"/>
    <row r="305" s="6" customFormat="1" x14ac:dyDescent="0.4"/>
    <row r="306" s="6" customFormat="1" x14ac:dyDescent="0.4"/>
    <row r="307" s="6" customFormat="1" x14ac:dyDescent="0.4"/>
    <row r="308" s="6" customFormat="1" x14ac:dyDescent="0.4"/>
    <row r="309" s="6" customFormat="1" x14ac:dyDescent="0.4"/>
    <row r="310" s="6" customFormat="1" x14ac:dyDescent="0.4"/>
    <row r="311" s="6" customFormat="1" x14ac:dyDescent="0.4"/>
    <row r="312" s="6" customFormat="1" x14ac:dyDescent="0.4"/>
    <row r="313" s="6" customFormat="1" x14ac:dyDescent="0.4"/>
    <row r="314" s="6" customFormat="1" x14ac:dyDescent="0.4"/>
    <row r="315" s="6" customFormat="1" x14ac:dyDescent="0.4"/>
    <row r="316" s="6" customFormat="1" x14ac:dyDescent="0.4"/>
    <row r="317" s="6" customFormat="1" x14ac:dyDescent="0.4"/>
    <row r="318" s="6" customFormat="1" x14ac:dyDescent="0.4"/>
    <row r="319" s="6" customFormat="1" x14ac:dyDescent="0.4"/>
    <row r="320" s="6" customFormat="1" x14ac:dyDescent="0.4"/>
    <row r="321" s="6" customFormat="1" x14ac:dyDescent="0.4"/>
    <row r="322" s="6" customFormat="1" x14ac:dyDescent="0.4"/>
    <row r="323" s="6" customFormat="1" x14ac:dyDescent="0.4"/>
    <row r="324" s="6" customFormat="1" x14ac:dyDescent="0.4"/>
    <row r="325" s="6" customFormat="1" x14ac:dyDescent="0.4"/>
    <row r="326" s="6" customFormat="1" x14ac:dyDescent="0.4"/>
    <row r="327" s="6" customFormat="1" x14ac:dyDescent="0.4"/>
    <row r="328" s="6" customFormat="1" x14ac:dyDescent="0.4"/>
    <row r="329" s="6" customFormat="1" x14ac:dyDescent="0.4"/>
    <row r="330" s="6" customFormat="1" x14ac:dyDescent="0.4"/>
    <row r="331" s="6" customFormat="1" x14ac:dyDescent="0.4"/>
    <row r="332" s="6" customFormat="1" x14ac:dyDescent="0.4"/>
    <row r="333" s="6" customFormat="1" x14ac:dyDescent="0.4"/>
    <row r="334" s="6" customFormat="1" x14ac:dyDescent="0.4"/>
    <row r="335" s="6" customFormat="1" x14ac:dyDescent="0.4"/>
    <row r="336" s="6" customFormat="1" x14ac:dyDescent="0.4"/>
    <row r="337" s="6" customFormat="1" x14ac:dyDescent="0.4"/>
    <row r="338" s="6" customFormat="1" x14ac:dyDescent="0.4"/>
    <row r="339" s="6" customFormat="1" x14ac:dyDescent="0.4"/>
    <row r="340" s="6" customFormat="1" x14ac:dyDescent="0.4"/>
    <row r="341" s="6" customFormat="1" x14ac:dyDescent="0.4"/>
    <row r="342" s="6" customFormat="1" x14ac:dyDescent="0.4"/>
    <row r="343" s="6" customFormat="1" x14ac:dyDescent="0.4"/>
    <row r="344" s="6" customFormat="1" x14ac:dyDescent="0.4"/>
    <row r="345" s="6" customFormat="1" x14ac:dyDescent="0.4"/>
    <row r="346" s="6" customFormat="1" x14ac:dyDescent="0.4"/>
    <row r="347" s="6" customFormat="1" x14ac:dyDescent="0.4"/>
    <row r="348" s="6" customFormat="1" x14ac:dyDescent="0.4"/>
    <row r="349" s="6" customFormat="1" x14ac:dyDescent="0.4"/>
    <row r="350" s="6" customFormat="1" x14ac:dyDescent="0.4"/>
    <row r="351" s="6" customFormat="1" x14ac:dyDescent="0.4"/>
    <row r="352" s="6" customFormat="1" x14ac:dyDescent="0.4"/>
    <row r="353" s="6" customFormat="1" x14ac:dyDescent="0.4"/>
    <row r="354" s="6" customFormat="1" x14ac:dyDescent="0.4"/>
    <row r="355" s="6" customFormat="1" x14ac:dyDescent="0.4"/>
    <row r="356" s="6" customFormat="1" x14ac:dyDescent="0.4"/>
    <row r="357" s="6" customFormat="1" x14ac:dyDescent="0.4"/>
    <row r="358" s="6" customFormat="1" x14ac:dyDescent="0.4"/>
    <row r="359" s="6" customFormat="1" x14ac:dyDescent="0.4"/>
    <row r="360" s="6" customFormat="1" x14ac:dyDescent="0.4"/>
    <row r="361" s="6" customFormat="1" x14ac:dyDescent="0.4"/>
    <row r="362" s="6" customFormat="1" x14ac:dyDescent="0.4"/>
    <row r="363" s="6" customFormat="1" x14ac:dyDescent="0.4"/>
    <row r="364" s="6" customFormat="1" x14ac:dyDescent="0.4"/>
    <row r="365" s="6" customFormat="1" x14ac:dyDescent="0.4"/>
    <row r="366" s="6" customFormat="1" x14ac:dyDescent="0.4"/>
    <row r="367" s="6" customFormat="1" x14ac:dyDescent="0.4"/>
    <row r="368" s="6" customFormat="1" x14ac:dyDescent="0.4"/>
    <row r="369" s="6" customFormat="1" x14ac:dyDescent="0.4"/>
    <row r="370" s="6" customFormat="1" x14ac:dyDescent="0.4"/>
    <row r="371" s="6" customFormat="1" x14ac:dyDescent="0.4"/>
    <row r="372" s="6" customFormat="1" x14ac:dyDescent="0.4"/>
    <row r="373" s="6" customFormat="1" x14ac:dyDescent="0.4"/>
    <row r="374" s="6" customFormat="1" x14ac:dyDescent="0.4"/>
    <row r="375" s="6" customFormat="1" x14ac:dyDescent="0.4"/>
    <row r="376" s="6" customFormat="1" x14ac:dyDescent="0.4"/>
    <row r="377" s="6" customFormat="1" x14ac:dyDescent="0.4"/>
    <row r="378" s="6" customFormat="1" x14ac:dyDescent="0.4"/>
    <row r="379" s="6" customFormat="1" x14ac:dyDescent="0.4"/>
    <row r="380" s="6" customFormat="1" x14ac:dyDescent="0.4"/>
    <row r="381" s="6" customFormat="1" x14ac:dyDescent="0.4"/>
    <row r="382" s="6" customFormat="1" x14ac:dyDescent="0.4"/>
    <row r="383" s="6" customFormat="1" x14ac:dyDescent="0.4"/>
    <row r="384" s="6" customFormat="1" x14ac:dyDescent="0.4"/>
    <row r="385" s="6" customFormat="1" x14ac:dyDescent="0.4"/>
    <row r="386" s="6" customFormat="1" x14ac:dyDescent="0.4"/>
    <row r="387" s="6" customFormat="1" x14ac:dyDescent="0.4"/>
    <row r="388" s="6" customFormat="1" x14ac:dyDescent="0.4"/>
    <row r="389" s="6" customFormat="1" x14ac:dyDescent="0.4"/>
    <row r="390" s="6" customFormat="1" x14ac:dyDescent="0.4"/>
    <row r="391" s="6" customFormat="1" x14ac:dyDescent="0.4"/>
    <row r="392" s="6" customFormat="1" x14ac:dyDescent="0.4"/>
    <row r="393" s="6" customFormat="1" x14ac:dyDescent="0.4"/>
    <row r="394" s="6" customFormat="1" x14ac:dyDescent="0.4"/>
    <row r="395" s="6" customFormat="1" x14ac:dyDescent="0.4"/>
    <row r="396" s="6" customFormat="1" x14ac:dyDescent="0.4"/>
    <row r="397" s="6" customFormat="1" x14ac:dyDescent="0.4"/>
    <row r="398" s="6" customFormat="1" x14ac:dyDescent="0.4"/>
    <row r="399" s="6" customFormat="1" x14ac:dyDescent="0.4"/>
    <row r="400" s="6" customFormat="1" x14ac:dyDescent="0.4"/>
    <row r="401" s="6" customFormat="1" x14ac:dyDescent="0.4"/>
    <row r="402" s="6" customFormat="1" x14ac:dyDescent="0.4"/>
    <row r="403" s="6" customFormat="1" x14ac:dyDescent="0.4"/>
    <row r="404" s="6" customFormat="1" x14ac:dyDescent="0.4"/>
    <row r="405" s="6" customFormat="1" x14ac:dyDescent="0.4"/>
    <row r="406" s="6" customFormat="1" x14ac:dyDescent="0.4"/>
    <row r="407" s="6" customFormat="1" x14ac:dyDescent="0.4"/>
    <row r="408" s="6" customFormat="1" x14ac:dyDescent="0.4"/>
    <row r="409" s="6" customFormat="1" x14ac:dyDescent="0.4"/>
    <row r="410" s="6" customFormat="1" x14ac:dyDescent="0.4"/>
    <row r="411" s="6" customFormat="1" x14ac:dyDescent="0.4"/>
    <row r="412" s="6" customFormat="1" x14ac:dyDescent="0.4"/>
    <row r="413" s="6" customFormat="1" x14ac:dyDescent="0.4"/>
    <row r="414" s="6" customFormat="1" x14ac:dyDescent="0.4"/>
    <row r="415" s="6" customFormat="1" x14ac:dyDescent="0.4"/>
    <row r="416" s="6" customFormat="1" x14ac:dyDescent="0.4"/>
    <row r="417" s="6" customFormat="1" x14ac:dyDescent="0.4"/>
    <row r="418" s="6" customFormat="1" x14ac:dyDescent="0.4"/>
    <row r="419" s="6" customFormat="1" x14ac:dyDescent="0.4"/>
    <row r="420" s="6" customFormat="1" x14ac:dyDescent="0.4"/>
    <row r="421" s="6" customFormat="1" x14ac:dyDescent="0.4"/>
    <row r="422" s="6" customFormat="1" x14ac:dyDescent="0.4"/>
    <row r="423" s="6" customFormat="1" x14ac:dyDescent="0.4"/>
    <row r="424" s="6" customFormat="1" x14ac:dyDescent="0.4"/>
    <row r="425" s="6" customFormat="1" x14ac:dyDescent="0.4"/>
    <row r="426" s="6" customFormat="1" x14ac:dyDescent="0.4"/>
    <row r="427" s="6" customFormat="1" x14ac:dyDescent="0.4"/>
    <row r="428" s="6" customFormat="1" x14ac:dyDescent="0.4"/>
    <row r="429" s="6" customFormat="1" x14ac:dyDescent="0.4"/>
    <row r="430" s="6" customFormat="1" x14ac:dyDescent="0.4"/>
    <row r="431" s="6" customFormat="1" x14ac:dyDescent="0.4"/>
    <row r="432" s="6" customFormat="1" x14ac:dyDescent="0.4"/>
    <row r="433" s="6" customFormat="1" x14ac:dyDescent="0.4"/>
    <row r="434" s="6" customFormat="1" x14ac:dyDescent="0.4"/>
    <row r="435" s="6" customFormat="1" x14ac:dyDescent="0.4"/>
    <row r="436" s="6" customFormat="1" x14ac:dyDescent="0.4"/>
    <row r="437" s="6" customFormat="1" x14ac:dyDescent="0.4"/>
    <row r="438" s="6" customFormat="1" x14ac:dyDescent="0.4"/>
    <row r="439" s="6" customFormat="1" x14ac:dyDescent="0.4"/>
    <row r="440" s="6" customFormat="1" x14ac:dyDescent="0.4"/>
    <row r="441" s="6" customFormat="1" x14ac:dyDescent="0.4"/>
    <row r="442" s="6" customFormat="1" x14ac:dyDescent="0.4"/>
    <row r="443" s="6" customFormat="1" x14ac:dyDescent="0.4"/>
    <row r="444" s="6" customFormat="1" x14ac:dyDescent="0.4"/>
    <row r="445" s="6" customFormat="1" x14ac:dyDescent="0.4"/>
    <row r="446" s="6" customFormat="1" x14ac:dyDescent="0.4"/>
    <row r="447" s="6" customFormat="1" x14ac:dyDescent="0.4"/>
    <row r="448" s="6" customFormat="1" x14ac:dyDescent="0.4"/>
    <row r="449" s="6" customFormat="1" x14ac:dyDescent="0.4"/>
    <row r="450" s="6" customFormat="1" x14ac:dyDescent="0.4"/>
    <row r="451" s="6" customFormat="1" x14ac:dyDescent="0.4"/>
    <row r="452" s="6" customFormat="1" x14ac:dyDescent="0.4"/>
    <row r="453" s="6" customFormat="1" x14ac:dyDescent="0.4"/>
    <row r="454" s="6" customFormat="1" x14ac:dyDescent="0.4"/>
    <row r="455" s="6" customFormat="1" x14ac:dyDescent="0.4"/>
    <row r="456" s="6" customFormat="1" x14ac:dyDescent="0.4"/>
    <row r="457" s="6" customFormat="1" x14ac:dyDescent="0.4"/>
    <row r="458" s="6" customFormat="1" x14ac:dyDescent="0.4"/>
    <row r="459" s="6" customFormat="1" x14ac:dyDescent="0.4"/>
    <row r="460" s="6" customFormat="1" x14ac:dyDescent="0.4"/>
    <row r="461" s="6" customFormat="1" x14ac:dyDescent="0.4"/>
    <row r="462" s="6" customFormat="1" x14ac:dyDescent="0.4"/>
    <row r="463" s="6" customFormat="1" x14ac:dyDescent="0.4"/>
    <row r="464" s="6" customFormat="1" x14ac:dyDescent="0.4"/>
    <row r="465" s="6" customFormat="1" x14ac:dyDescent="0.4"/>
    <row r="466" s="6" customFormat="1" x14ac:dyDescent="0.4"/>
    <row r="467" s="6" customFormat="1" x14ac:dyDescent="0.4"/>
    <row r="468" s="6" customFormat="1" x14ac:dyDescent="0.4"/>
    <row r="469" s="6" customFormat="1" x14ac:dyDescent="0.4"/>
    <row r="470" s="6" customFormat="1" x14ac:dyDescent="0.4"/>
    <row r="471" s="6" customFormat="1" x14ac:dyDescent="0.4"/>
    <row r="472" s="6" customFormat="1" x14ac:dyDescent="0.4"/>
    <row r="473" s="6" customFormat="1" x14ac:dyDescent="0.4"/>
    <row r="474" s="6" customFormat="1" x14ac:dyDescent="0.4"/>
    <row r="475" s="6" customFormat="1" x14ac:dyDescent="0.4"/>
    <row r="476" s="6" customFormat="1" x14ac:dyDescent="0.4"/>
    <row r="477" s="6" customFormat="1" x14ac:dyDescent="0.4"/>
    <row r="478" s="6" customFormat="1" x14ac:dyDescent="0.4"/>
    <row r="479" s="6" customFormat="1" x14ac:dyDescent="0.4"/>
    <row r="480" s="6" customFormat="1" x14ac:dyDescent="0.4"/>
    <row r="481" s="6" customFormat="1" x14ac:dyDescent="0.4"/>
    <row r="482" s="6" customFormat="1" x14ac:dyDescent="0.4"/>
    <row r="483" s="6" customFormat="1" x14ac:dyDescent="0.4"/>
    <row r="484" s="6" customFormat="1" x14ac:dyDescent="0.4"/>
    <row r="485" s="6" customFormat="1" x14ac:dyDescent="0.4"/>
    <row r="486" s="6" customFormat="1" x14ac:dyDescent="0.4"/>
    <row r="487" s="6" customFormat="1" x14ac:dyDescent="0.4"/>
    <row r="488" s="6" customFormat="1" x14ac:dyDescent="0.4"/>
    <row r="489" s="6" customFormat="1" x14ac:dyDescent="0.4"/>
    <row r="490" s="6" customFormat="1" x14ac:dyDescent="0.4"/>
    <row r="491" s="6" customFormat="1" x14ac:dyDescent="0.4"/>
    <row r="492" s="6" customFormat="1" x14ac:dyDescent="0.4"/>
    <row r="493" s="6" customFormat="1" x14ac:dyDescent="0.4"/>
    <row r="494" s="6" customFormat="1" x14ac:dyDescent="0.4"/>
    <row r="495" s="6" customFormat="1" x14ac:dyDescent="0.4"/>
    <row r="496" s="6" customFormat="1" x14ac:dyDescent="0.4"/>
    <row r="497" s="6" customFormat="1" x14ac:dyDescent="0.4"/>
    <row r="498" s="6" customFormat="1" x14ac:dyDescent="0.4"/>
    <row r="499" s="6" customFormat="1" x14ac:dyDescent="0.4"/>
    <row r="500" s="6" customFormat="1" x14ac:dyDescent="0.4"/>
    <row r="501" s="6" customFormat="1" x14ac:dyDescent="0.4"/>
    <row r="502" s="6" customFormat="1" x14ac:dyDescent="0.4"/>
    <row r="503" s="6" customFormat="1" x14ac:dyDescent="0.4"/>
    <row r="504" s="6" customFormat="1" x14ac:dyDescent="0.4"/>
    <row r="505" s="6" customFormat="1" x14ac:dyDescent="0.4"/>
    <row r="506" s="6" customFormat="1" x14ac:dyDescent="0.4"/>
    <row r="507" s="6" customFormat="1" x14ac:dyDescent="0.4"/>
    <row r="508" s="6" customFormat="1" x14ac:dyDescent="0.4"/>
    <row r="509" s="6" customFormat="1" x14ac:dyDescent="0.4"/>
    <row r="510" s="6" customFormat="1" x14ac:dyDescent="0.4"/>
    <row r="511" s="6" customFormat="1" x14ac:dyDescent="0.4"/>
    <row r="512" s="6" customFormat="1" x14ac:dyDescent="0.4"/>
    <row r="513" s="6" customFormat="1" x14ac:dyDescent="0.4"/>
    <row r="514" s="6" customFormat="1" x14ac:dyDescent="0.4"/>
    <row r="515" s="6" customFormat="1" x14ac:dyDescent="0.4"/>
    <row r="516" s="6" customFormat="1" x14ac:dyDescent="0.4"/>
    <row r="517" s="6" customFormat="1" x14ac:dyDescent="0.4"/>
    <row r="518" s="6" customFormat="1" x14ac:dyDescent="0.4"/>
    <row r="519" s="6" customFormat="1" x14ac:dyDescent="0.4"/>
    <row r="520" s="6" customFormat="1" x14ac:dyDescent="0.4"/>
    <row r="521" s="6" customFormat="1" x14ac:dyDescent="0.4"/>
    <row r="522" s="6" customFormat="1" x14ac:dyDescent="0.4"/>
    <row r="523" s="6" customFormat="1" x14ac:dyDescent="0.4"/>
    <row r="524" s="6" customFormat="1" x14ac:dyDescent="0.4"/>
    <row r="525" s="6" customFormat="1" x14ac:dyDescent="0.4"/>
    <row r="526" s="6" customFormat="1" x14ac:dyDescent="0.4"/>
    <row r="527" s="6" customFormat="1" x14ac:dyDescent="0.4"/>
    <row r="528" s="6" customFormat="1" x14ac:dyDescent="0.4"/>
    <row r="529" s="6" customFormat="1" x14ac:dyDescent="0.4"/>
    <row r="530" s="6" customFormat="1" x14ac:dyDescent="0.4"/>
    <row r="531" s="6" customFormat="1" x14ac:dyDescent="0.4"/>
    <row r="532" s="6" customFormat="1" x14ac:dyDescent="0.4"/>
    <row r="533" s="6" customFormat="1" x14ac:dyDescent="0.4"/>
    <row r="534" s="6" customFormat="1" x14ac:dyDescent="0.4"/>
    <row r="535" s="6" customFormat="1" x14ac:dyDescent="0.4"/>
    <row r="536" s="6" customFormat="1" x14ac:dyDescent="0.4"/>
    <row r="537" s="6" customFormat="1" x14ac:dyDescent="0.4"/>
    <row r="538" s="6" customFormat="1" x14ac:dyDescent="0.4"/>
    <row r="539" s="6" customFormat="1" x14ac:dyDescent="0.4"/>
    <row r="540" s="6" customFormat="1" x14ac:dyDescent="0.4"/>
    <row r="541" s="6" customFormat="1" x14ac:dyDescent="0.4"/>
    <row r="542" s="6" customFormat="1" x14ac:dyDescent="0.4"/>
    <row r="543" s="6" customFormat="1" x14ac:dyDescent="0.4"/>
    <row r="544" s="6" customFormat="1" x14ac:dyDescent="0.4"/>
    <row r="545" s="6" customFormat="1" x14ac:dyDescent="0.4"/>
    <row r="546" s="6" customFormat="1" x14ac:dyDescent="0.4"/>
    <row r="547" s="6" customFormat="1" x14ac:dyDescent="0.4"/>
    <row r="548" s="6" customFormat="1" x14ac:dyDescent="0.4"/>
    <row r="549" s="6" customFormat="1" x14ac:dyDescent="0.4"/>
    <row r="550" s="6" customFormat="1" x14ac:dyDescent="0.4"/>
    <row r="551" s="6" customFormat="1" x14ac:dyDescent="0.4"/>
    <row r="552" s="6" customFormat="1" x14ac:dyDescent="0.4"/>
    <row r="553" s="6" customFormat="1" x14ac:dyDescent="0.4"/>
    <row r="554" s="6" customFormat="1" x14ac:dyDescent="0.4"/>
    <row r="555" s="6" customFormat="1" x14ac:dyDescent="0.4"/>
    <row r="556" s="6" customFormat="1" x14ac:dyDescent="0.4"/>
    <row r="557" s="6" customFormat="1" x14ac:dyDescent="0.4"/>
    <row r="558" s="6" customFormat="1" x14ac:dyDescent="0.4"/>
    <row r="559" s="6" customFormat="1" x14ac:dyDescent="0.4"/>
    <row r="560" s="6" customFormat="1" x14ac:dyDescent="0.4"/>
    <row r="561" s="6" customFormat="1" x14ac:dyDescent="0.4"/>
    <row r="562" s="6" customFormat="1" x14ac:dyDescent="0.4"/>
    <row r="563" s="6" customFormat="1" x14ac:dyDescent="0.4"/>
    <row r="564" s="6" customFormat="1" x14ac:dyDescent="0.4"/>
    <row r="565" s="6" customFormat="1" x14ac:dyDescent="0.4"/>
    <row r="566" s="6" customFormat="1" x14ac:dyDescent="0.4"/>
    <row r="567" s="6" customFormat="1" x14ac:dyDescent="0.4"/>
    <row r="568" s="6" customFormat="1" x14ac:dyDescent="0.4"/>
    <row r="569" s="6" customFormat="1" x14ac:dyDescent="0.4"/>
    <row r="570" s="6" customFormat="1" x14ac:dyDescent="0.4"/>
    <row r="571" s="6" customFormat="1" x14ac:dyDescent="0.4"/>
    <row r="572" s="6" customFormat="1" x14ac:dyDescent="0.4"/>
    <row r="573" s="6" customFormat="1" x14ac:dyDescent="0.4"/>
    <row r="574" s="6" customFormat="1" x14ac:dyDescent="0.4"/>
    <row r="575" s="6" customFormat="1" x14ac:dyDescent="0.4"/>
    <row r="576" s="6" customFormat="1" x14ac:dyDescent="0.4"/>
    <row r="577" s="6" customFormat="1" x14ac:dyDescent="0.4"/>
    <row r="578" s="6" customFormat="1" x14ac:dyDescent="0.4"/>
    <row r="579" s="6" customFormat="1" x14ac:dyDescent="0.4"/>
    <row r="580" s="6" customFormat="1" x14ac:dyDescent="0.4"/>
    <row r="581" s="6" customFormat="1" x14ac:dyDescent="0.4"/>
    <row r="582" s="6" customFormat="1" x14ac:dyDescent="0.4"/>
    <row r="583" s="6" customFormat="1" x14ac:dyDescent="0.4"/>
    <row r="584" s="6" customFormat="1" x14ac:dyDescent="0.4"/>
    <row r="585" s="6" customFormat="1" x14ac:dyDescent="0.4"/>
    <row r="586" s="6" customFormat="1" x14ac:dyDescent="0.4"/>
    <row r="587" s="6" customFormat="1" x14ac:dyDescent="0.4"/>
    <row r="588" s="6" customFormat="1" x14ac:dyDescent="0.4"/>
    <row r="589" s="6" customFormat="1" x14ac:dyDescent="0.4"/>
    <row r="590" s="6" customFormat="1" x14ac:dyDescent="0.4"/>
    <row r="591" s="6" customFormat="1" x14ac:dyDescent="0.4"/>
    <row r="592" s="6" customFormat="1" x14ac:dyDescent="0.4"/>
    <row r="593" s="6" customFormat="1" x14ac:dyDescent="0.4"/>
    <row r="594" s="6" customFormat="1" x14ac:dyDescent="0.4"/>
    <row r="595" s="6" customFormat="1" x14ac:dyDescent="0.4"/>
    <row r="596" s="6" customFormat="1" x14ac:dyDescent="0.4"/>
    <row r="597" s="6" customFormat="1" x14ac:dyDescent="0.4"/>
    <row r="598" s="6" customFormat="1" x14ac:dyDescent="0.4"/>
    <row r="599" s="6" customFormat="1" x14ac:dyDescent="0.4"/>
    <row r="600" s="6" customFormat="1" x14ac:dyDescent="0.4"/>
    <row r="601" s="6" customFormat="1" x14ac:dyDescent="0.4"/>
    <row r="602" s="6" customFormat="1" x14ac:dyDescent="0.4"/>
    <row r="603" s="6" customFormat="1" x14ac:dyDescent="0.4"/>
    <row r="604" s="6" customFormat="1" x14ac:dyDescent="0.4"/>
    <row r="605" s="6" customFormat="1" x14ac:dyDescent="0.4"/>
    <row r="606" s="6" customFormat="1" x14ac:dyDescent="0.4"/>
    <row r="607" s="6" customFormat="1" x14ac:dyDescent="0.4"/>
    <row r="608" s="6" customFormat="1" x14ac:dyDescent="0.4"/>
    <row r="609" s="6" customFormat="1" x14ac:dyDescent="0.4"/>
    <row r="610" s="6" customFormat="1" x14ac:dyDescent="0.4"/>
    <row r="611" s="6" customFormat="1" x14ac:dyDescent="0.4"/>
    <row r="612" s="6" customFormat="1" x14ac:dyDescent="0.4"/>
    <row r="613" s="6" customFormat="1" x14ac:dyDescent="0.4"/>
    <row r="614" s="6" customFormat="1" x14ac:dyDescent="0.4"/>
    <row r="615" s="6" customFormat="1" x14ac:dyDescent="0.4"/>
    <row r="616" s="6" customFormat="1" x14ac:dyDescent="0.4"/>
    <row r="617" s="6" customFormat="1" x14ac:dyDescent="0.4"/>
    <row r="618" s="6" customFormat="1" x14ac:dyDescent="0.4"/>
    <row r="619" s="6" customFormat="1" x14ac:dyDescent="0.4"/>
    <row r="620" s="6" customFormat="1" x14ac:dyDescent="0.4"/>
    <row r="621" s="6" customFormat="1" x14ac:dyDescent="0.4"/>
    <row r="622" s="6" customFormat="1" x14ac:dyDescent="0.4"/>
    <row r="623" s="6" customFormat="1" x14ac:dyDescent="0.4"/>
    <row r="624" s="6" customFormat="1" x14ac:dyDescent="0.4"/>
    <row r="625" s="6" customFormat="1" x14ac:dyDescent="0.4"/>
    <row r="626" s="6" customFormat="1" x14ac:dyDescent="0.4"/>
    <row r="627" s="6" customFormat="1" x14ac:dyDescent="0.4"/>
    <row r="628" s="6" customFormat="1" x14ac:dyDescent="0.4"/>
    <row r="629" s="6" customFormat="1" x14ac:dyDescent="0.4"/>
    <row r="630" s="6" customFormat="1" x14ac:dyDescent="0.4"/>
    <row r="631" s="6" customFormat="1" x14ac:dyDescent="0.4"/>
    <row r="632" s="6" customFormat="1" x14ac:dyDescent="0.4"/>
    <row r="633" s="6" customFormat="1" x14ac:dyDescent="0.4"/>
    <row r="634" s="6" customFormat="1" x14ac:dyDescent="0.4"/>
    <row r="635" s="6" customFormat="1" x14ac:dyDescent="0.4"/>
    <row r="636" s="6" customFormat="1" x14ac:dyDescent="0.4"/>
    <row r="637" s="6" customFormat="1" x14ac:dyDescent="0.4"/>
    <row r="638" s="6" customFormat="1" x14ac:dyDescent="0.4"/>
    <row r="639" s="6" customFormat="1" x14ac:dyDescent="0.4"/>
    <row r="640" s="6" customFormat="1" x14ac:dyDescent="0.4"/>
    <row r="641" s="6" customFormat="1" x14ac:dyDescent="0.4"/>
    <row r="642" s="6" customFormat="1" x14ac:dyDescent="0.4"/>
    <row r="643" s="6" customFormat="1" x14ac:dyDescent="0.4"/>
    <row r="644" s="6" customFormat="1" x14ac:dyDescent="0.4"/>
    <row r="645" s="6" customFormat="1" x14ac:dyDescent="0.4"/>
    <row r="646" s="6" customFormat="1" x14ac:dyDescent="0.4"/>
    <row r="647" s="6" customFormat="1" x14ac:dyDescent="0.4"/>
    <row r="648" s="6" customFormat="1" x14ac:dyDescent="0.4"/>
    <row r="649" s="6" customFormat="1" x14ac:dyDescent="0.4"/>
    <row r="650" s="6" customFormat="1" x14ac:dyDescent="0.4"/>
    <row r="651" s="6" customFormat="1" x14ac:dyDescent="0.4"/>
    <row r="652" s="6" customFormat="1" x14ac:dyDescent="0.4"/>
    <row r="653" s="6" customFormat="1" x14ac:dyDescent="0.4"/>
    <row r="654" s="6" customFormat="1" x14ac:dyDescent="0.4"/>
    <row r="655" s="6" customFormat="1" x14ac:dyDescent="0.4"/>
    <row r="656" s="6" customFormat="1" x14ac:dyDescent="0.4"/>
    <row r="657" s="6" customFormat="1" x14ac:dyDescent="0.4"/>
    <row r="658" s="6" customFormat="1" x14ac:dyDescent="0.4"/>
    <row r="659" s="6" customFormat="1" x14ac:dyDescent="0.4"/>
    <row r="660" s="6" customFormat="1" x14ac:dyDescent="0.4"/>
    <row r="661" s="6" customFormat="1" x14ac:dyDescent="0.4"/>
    <row r="662" s="6" customFormat="1" x14ac:dyDescent="0.4"/>
    <row r="663" s="6" customFormat="1" x14ac:dyDescent="0.4"/>
    <row r="664" s="6" customFormat="1" x14ac:dyDescent="0.4"/>
    <row r="665" s="6" customFormat="1" x14ac:dyDescent="0.4"/>
    <row r="666" s="6" customFormat="1" x14ac:dyDescent="0.4"/>
    <row r="667" s="6" customFormat="1" x14ac:dyDescent="0.4"/>
    <row r="668" s="6" customFormat="1" x14ac:dyDescent="0.4"/>
    <row r="669" s="6" customFormat="1" x14ac:dyDescent="0.4"/>
    <row r="670" s="6" customFormat="1" x14ac:dyDescent="0.4"/>
    <row r="671" s="6" customFormat="1" x14ac:dyDescent="0.4"/>
    <row r="672" s="6" customFormat="1" x14ac:dyDescent="0.4"/>
    <row r="673" s="6" customFormat="1" x14ac:dyDescent="0.4"/>
    <row r="674" s="6" customFormat="1" x14ac:dyDescent="0.4"/>
    <row r="675" s="6" customFormat="1" x14ac:dyDescent="0.4"/>
    <row r="676" s="6" customFormat="1" x14ac:dyDescent="0.4"/>
    <row r="677" s="6" customFormat="1" x14ac:dyDescent="0.4"/>
    <row r="678" s="6" customFormat="1" x14ac:dyDescent="0.4"/>
    <row r="679" s="6" customFormat="1" x14ac:dyDescent="0.4"/>
    <row r="680" s="6" customFormat="1" x14ac:dyDescent="0.4"/>
    <row r="681" s="6" customFormat="1" x14ac:dyDescent="0.4"/>
    <row r="682" s="6" customFormat="1" x14ac:dyDescent="0.4"/>
    <row r="683" s="6" customFormat="1" x14ac:dyDescent="0.4"/>
    <row r="684" s="6" customFormat="1" x14ac:dyDescent="0.4"/>
    <row r="685" s="6" customFormat="1" x14ac:dyDescent="0.4"/>
    <row r="686" s="6" customFormat="1" x14ac:dyDescent="0.4"/>
    <row r="687" s="6" customFormat="1" x14ac:dyDescent="0.4"/>
    <row r="688" s="6" customFormat="1" x14ac:dyDescent="0.4"/>
    <row r="689" s="6" customFormat="1" x14ac:dyDescent="0.4"/>
    <row r="690" s="6" customFormat="1" x14ac:dyDescent="0.4"/>
    <row r="691" s="6" customFormat="1" x14ac:dyDescent="0.4"/>
    <row r="692" s="6" customFormat="1" x14ac:dyDescent="0.4"/>
    <row r="693" s="6" customFormat="1" x14ac:dyDescent="0.4"/>
    <row r="694" s="6" customFormat="1" x14ac:dyDescent="0.4"/>
    <row r="695" s="6" customFormat="1" x14ac:dyDescent="0.4"/>
    <row r="696" s="6" customFormat="1" x14ac:dyDescent="0.4"/>
    <row r="697" s="6" customFormat="1" x14ac:dyDescent="0.4"/>
    <row r="698" s="6" customFormat="1" x14ac:dyDescent="0.4"/>
    <row r="699" s="6" customFormat="1" x14ac:dyDescent="0.4"/>
    <row r="700" s="6" customFormat="1" x14ac:dyDescent="0.4"/>
    <row r="701" s="6" customFormat="1" x14ac:dyDescent="0.4"/>
    <row r="702" s="6" customFormat="1" x14ac:dyDescent="0.4"/>
    <row r="703" s="6" customFormat="1" x14ac:dyDescent="0.4"/>
    <row r="704" s="6" customFormat="1" x14ac:dyDescent="0.4"/>
    <row r="705" s="6" customFormat="1" x14ac:dyDescent="0.4"/>
    <row r="706" s="6" customFormat="1" x14ac:dyDescent="0.4"/>
    <row r="707" s="6" customFormat="1" x14ac:dyDescent="0.4"/>
    <row r="708" s="6" customFormat="1" x14ac:dyDescent="0.4"/>
    <row r="709" s="6" customFormat="1" x14ac:dyDescent="0.4"/>
    <row r="710" s="6" customFormat="1" x14ac:dyDescent="0.4"/>
    <row r="711" s="6" customFormat="1" x14ac:dyDescent="0.4"/>
    <row r="712" s="6" customFormat="1" x14ac:dyDescent="0.4"/>
    <row r="713" s="6" customFormat="1" x14ac:dyDescent="0.4"/>
    <row r="714" s="6" customFormat="1" x14ac:dyDescent="0.4"/>
    <row r="715" s="6" customFormat="1" x14ac:dyDescent="0.4"/>
    <row r="716" s="6" customFormat="1" x14ac:dyDescent="0.4"/>
    <row r="717" s="6" customFormat="1" x14ac:dyDescent="0.4"/>
    <row r="718" s="6" customFormat="1" x14ac:dyDescent="0.4"/>
    <row r="719" s="6" customFormat="1" x14ac:dyDescent="0.4"/>
    <row r="720" s="6" customFormat="1" x14ac:dyDescent="0.4"/>
    <row r="721" s="6" customFormat="1" x14ac:dyDescent="0.4"/>
    <row r="722" s="6" customFormat="1" x14ac:dyDescent="0.4"/>
    <row r="723" s="6" customFormat="1" x14ac:dyDescent="0.4"/>
    <row r="724" s="6" customFormat="1" x14ac:dyDescent="0.4"/>
    <row r="725" s="6" customFormat="1" x14ac:dyDescent="0.4"/>
    <row r="726" s="6" customFormat="1" x14ac:dyDescent="0.4"/>
    <row r="727" s="6" customFormat="1" x14ac:dyDescent="0.4"/>
    <row r="728" s="6" customFormat="1" x14ac:dyDescent="0.4"/>
    <row r="729" s="6" customFormat="1" x14ac:dyDescent="0.4"/>
    <row r="730" s="6" customFormat="1" x14ac:dyDescent="0.4"/>
    <row r="731" s="6" customFormat="1" x14ac:dyDescent="0.4"/>
    <row r="732" s="6" customFormat="1" x14ac:dyDescent="0.4"/>
    <row r="733" s="6" customFormat="1" x14ac:dyDescent="0.4"/>
    <row r="734" s="6" customFormat="1" x14ac:dyDescent="0.4"/>
    <row r="735" s="6" customFormat="1" x14ac:dyDescent="0.4"/>
    <row r="736" s="6" customFormat="1" x14ac:dyDescent="0.4"/>
    <row r="737" s="6" customFormat="1" x14ac:dyDescent="0.4"/>
    <row r="738" s="6" customFormat="1" x14ac:dyDescent="0.4"/>
    <row r="739" s="6" customFormat="1" x14ac:dyDescent="0.4"/>
    <row r="740" s="6" customFormat="1" x14ac:dyDescent="0.4"/>
    <row r="741" s="6" customFormat="1" x14ac:dyDescent="0.4"/>
    <row r="742" s="6" customFormat="1" x14ac:dyDescent="0.4"/>
    <row r="743" s="6" customFormat="1" x14ac:dyDescent="0.4"/>
    <row r="744" s="6" customFormat="1" x14ac:dyDescent="0.4"/>
    <row r="745" s="6" customFormat="1" x14ac:dyDescent="0.4"/>
    <row r="746" s="6" customFormat="1" x14ac:dyDescent="0.4"/>
    <row r="747" s="6" customFormat="1" x14ac:dyDescent="0.4"/>
    <row r="748" s="6" customFormat="1" x14ac:dyDescent="0.4"/>
    <row r="749" s="6" customFormat="1" x14ac:dyDescent="0.4"/>
    <row r="750" s="6" customFormat="1" x14ac:dyDescent="0.4"/>
    <row r="751" s="6" customFormat="1" x14ac:dyDescent="0.4"/>
    <row r="752" s="6" customFormat="1" x14ac:dyDescent="0.4"/>
    <row r="753" s="6" customFormat="1" x14ac:dyDescent="0.4"/>
    <row r="754" s="6" customFormat="1" x14ac:dyDescent="0.4"/>
    <row r="755" s="6" customFormat="1" x14ac:dyDescent="0.4"/>
    <row r="756" s="6" customFormat="1" x14ac:dyDescent="0.4"/>
    <row r="757" s="6" customFormat="1" x14ac:dyDescent="0.4"/>
    <row r="758" s="6" customFormat="1" x14ac:dyDescent="0.4"/>
    <row r="759" s="6" customFormat="1" x14ac:dyDescent="0.4"/>
    <row r="760" s="6" customFormat="1" x14ac:dyDescent="0.4"/>
    <row r="761" s="6" customFormat="1" x14ac:dyDescent="0.4"/>
    <row r="762" s="6" customFormat="1" x14ac:dyDescent="0.4"/>
    <row r="763" s="6" customFormat="1" x14ac:dyDescent="0.4"/>
    <row r="764" s="6" customFormat="1" x14ac:dyDescent="0.4"/>
    <row r="765" s="6" customFormat="1" x14ac:dyDescent="0.4"/>
    <row r="766" s="6" customFormat="1" x14ac:dyDescent="0.4"/>
    <row r="767" s="6" customFormat="1" x14ac:dyDescent="0.4"/>
    <row r="768" s="6" customFormat="1" x14ac:dyDescent="0.4"/>
    <row r="769" s="6" customFormat="1" x14ac:dyDescent="0.4"/>
    <row r="770" s="6" customFormat="1" x14ac:dyDescent="0.4"/>
    <row r="771" s="6" customFormat="1" x14ac:dyDescent="0.4"/>
    <row r="772" s="6" customFormat="1" x14ac:dyDescent="0.4"/>
    <row r="773" s="6" customFormat="1" x14ac:dyDescent="0.4"/>
    <row r="774" s="6" customFormat="1" x14ac:dyDescent="0.4"/>
    <row r="775" s="6" customFormat="1" x14ac:dyDescent="0.4"/>
    <row r="776" s="6" customFormat="1" x14ac:dyDescent="0.4"/>
    <row r="777" s="6" customFormat="1" x14ac:dyDescent="0.4"/>
    <row r="778" s="6" customFormat="1" x14ac:dyDescent="0.4"/>
    <row r="779" s="6" customFormat="1" x14ac:dyDescent="0.4"/>
    <row r="780" s="6" customFormat="1" x14ac:dyDescent="0.4"/>
    <row r="781" s="6" customFormat="1" x14ac:dyDescent="0.4"/>
    <row r="782" s="6" customFormat="1" x14ac:dyDescent="0.4"/>
    <row r="783" s="6" customFormat="1" x14ac:dyDescent="0.4"/>
    <row r="784" s="6" customFormat="1" x14ac:dyDescent="0.4"/>
    <row r="785" s="6" customFormat="1" x14ac:dyDescent="0.4"/>
    <row r="786" s="6" customFormat="1" x14ac:dyDescent="0.4"/>
    <row r="787" s="6" customFormat="1" x14ac:dyDescent="0.4"/>
    <row r="788" s="6" customFormat="1" x14ac:dyDescent="0.4"/>
    <row r="789" s="6" customFormat="1" x14ac:dyDescent="0.4"/>
    <row r="790" s="6" customFormat="1" x14ac:dyDescent="0.4"/>
    <row r="791" s="6" customFormat="1" x14ac:dyDescent="0.4"/>
    <row r="792" s="6" customFormat="1" x14ac:dyDescent="0.4"/>
    <row r="793" s="6" customFormat="1" x14ac:dyDescent="0.4"/>
    <row r="794" s="6" customFormat="1" x14ac:dyDescent="0.4"/>
    <row r="795" s="6" customFormat="1" x14ac:dyDescent="0.4"/>
    <row r="796" s="6" customFormat="1" x14ac:dyDescent="0.4"/>
    <row r="797" s="6" customFormat="1" x14ac:dyDescent="0.4"/>
    <row r="798" s="6" customFormat="1" x14ac:dyDescent="0.4"/>
    <row r="799" s="6" customFormat="1" x14ac:dyDescent="0.4"/>
    <row r="800" s="6" customFormat="1" x14ac:dyDescent="0.4"/>
    <row r="801" s="6" customFormat="1" x14ac:dyDescent="0.4"/>
    <row r="802" s="6" customFormat="1" x14ac:dyDescent="0.4"/>
    <row r="803" s="6" customFormat="1" x14ac:dyDescent="0.4"/>
    <row r="804" s="6" customFormat="1" x14ac:dyDescent="0.4"/>
    <row r="805" s="6" customFormat="1" x14ac:dyDescent="0.4"/>
    <row r="806" s="6" customFormat="1" x14ac:dyDescent="0.4"/>
    <row r="807" s="6" customFormat="1" x14ac:dyDescent="0.4"/>
    <row r="808" s="6" customFormat="1" x14ac:dyDescent="0.4"/>
    <row r="809" s="6" customFormat="1" x14ac:dyDescent="0.4"/>
    <row r="810" s="6" customFormat="1" x14ac:dyDescent="0.4"/>
    <row r="811" s="6" customFormat="1" x14ac:dyDescent="0.4"/>
    <row r="812" s="6" customFormat="1" x14ac:dyDescent="0.4"/>
    <row r="813" s="6" customFormat="1" x14ac:dyDescent="0.4"/>
    <row r="814" s="6" customFormat="1" x14ac:dyDescent="0.4"/>
    <row r="815" s="6" customFormat="1" x14ac:dyDescent="0.4"/>
    <row r="816" s="6" customFormat="1" x14ac:dyDescent="0.4"/>
    <row r="817" s="6" customFormat="1" x14ac:dyDescent="0.4"/>
    <row r="818" s="6" customFormat="1" x14ac:dyDescent="0.4"/>
    <row r="819" s="6" customFormat="1" x14ac:dyDescent="0.4"/>
    <row r="820" s="6" customFormat="1" x14ac:dyDescent="0.4"/>
    <row r="821" s="6" customFormat="1" x14ac:dyDescent="0.4"/>
    <row r="822" s="6" customFormat="1" x14ac:dyDescent="0.4"/>
    <row r="823" s="6" customFormat="1" x14ac:dyDescent="0.4"/>
    <row r="824" s="6" customFormat="1" x14ac:dyDescent="0.4"/>
    <row r="825" s="6" customFormat="1" x14ac:dyDescent="0.4"/>
    <row r="826" s="6" customFormat="1" x14ac:dyDescent="0.4"/>
    <row r="827" s="6" customFormat="1" x14ac:dyDescent="0.4"/>
    <row r="828" s="6" customFormat="1" x14ac:dyDescent="0.4"/>
    <row r="829" s="6" customFormat="1" x14ac:dyDescent="0.4"/>
    <row r="830" s="6" customFormat="1" x14ac:dyDescent="0.4"/>
    <row r="831" s="6" customFormat="1" x14ac:dyDescent="0.4"/>
    <row r="832" s="6" customFormat="1" x14ac:dyDescent="0.4"/>
    <row r="833" s="6" customFormat="1" x14ac:dyDescent="0.4"/>
    <row r="834" s="6" customFormat="1" x14ac:dyDescent="0.4"/>
    <row r="835" s="6" customFormat="1" x14ac:dyDescent="0.4"/>
    <row r="836" s="6" customFormat="1" x14ac:dyDescent="0.4"/>
    <row r="837" s="6" customFormat="1" x14ac:dyDescent="0.4"/>
    <row r="838" s="6" customFormat="1" x14ac:dyDescent="0.4"/>
    <row r="839" s="6" customFormat="1" x14ac:dyDescent="0.4"/>
    <row r="840" s="6" customFormat="1" x14ac:dyDescent="0.4"/>
    <row r="841" s="6" customFormat="1" x14ac:dyDescent="0.4"/>
    <row r="842" s="6" customFormat="1" x14ac:dyDescent="0.4"/>
    <row r="843" s="6" customFormat="1" x14ac:dyDescent="0.4"/>
    <row r="844" s="6" customFormat="1" x14ac:dyDescent="0.4"/>
    <row r="845" s="6" customFormat="1" x14ac:dyDescent="0.4"/>
    <row r="846" s="6" customFormat="1" x14ac:dyDescent="0.4"/>
    <row r="847" s="6" customFormat="1" x14ac:dyDescent="0.4"/>
    <row r="848" s="6" customFormat="1" x14ac:dyDescent="0.4"/>
    <row r="849" s="6" customFormat="1" x14ac:dyDescent="0.4"/>
    <row r="850" s="6" customFormat="1" x14ac:dyDescent="0.4"/>
    <row r="851" s="6" customFormat="1" x14ac:dyDescent="0.4"/>
    <row r="852" s="6" customFormat="1" x14ac:dyDescent="0.4"/>
    <row r="853" s="6" customFormat="1" x14ac:dyDescent="0.4"/>
    <row r="854" s="6" customFormat="1" x14ac:dyDescent="0.4"/>
    <row r="855" s="6" customFormat="1" x14ac:dyDescent="0.4"/>
    <row r="856" s="6" customFormat="1" x14ac:dyDescent="0.4"/>
    <row r="857" s="6" customFormat="1" x14ac:dyDescent="0.4"/>
    <row r="858" s="6" customFormat="1" x14ac:dyDescent="0.4"/>
    <row r="859" s="6" customFormat="1" x14ac:dyDescent="0.4"/>
    <row r="860" s="6" customFormat="1" x14ac:dyDescent="0.4"/>
    <row r="861" s="6" customFormat="1" x14ac:dyDescent="0.4"/>
    <row r="862" s="6" customFormat="1" x14ac:dyDescent="0.4"/>
    <row r="863" s="6" customFormat="1" x14ac:dyDescent="0.4"/>
    <row r="864" s="6" customFormat="1" x14ac:dyDescent="0.4"/>
    <row r="865" s="6" customFormat="1" x14ac:dyDescent="0.4"/>
    <row r="866" s="6" customFormat="1" x14ac:dyDescent="0.4"/>
    <row r="867" s="6" customFormat="1" x14ac:dyDescent="0.4"/>
    <row r="868" s="6" customFormat="1" x14ac:dyDescent="0.4"/>
    <row r="869" s="6" customFormat="1" x14ac:dyDescent="0.4"/>
    <row r="870" s="6" customFormat="1" x14ac:dyDescent="0.4"/>
    <row r="871" s="6" customFormat="1" x14ac:dyDescent="0.4"/>
    <row r="872" s="6" customFormat="1" x14ac:dyDescent="0.4"/>
    <row r="873" s="6" customFormat="1" x14ac:dyDescent="0.4"/>
    <row r="874" s="6" customFormat="1" x14ac:dyDescent="0.4"/>
    <row r="875" s="6" customFormat="1" x14ac:dyDescent="0.4"/>
    <row r="876" s="6" customFormat="1" x14ac:dyDescent="0.4"/>
    <row r="877" s="6" customFormat="1" x14ac:dyDescent="0.4"/>
    <row r="878" s="6" customFormat="1" x14ac:dyDescent="0.4"/>
    <row r="879" s="6" customFormat="1" x14ac:dyDescent="0.4"/>
    <row r="880" s="6" customFormat="1" x14ac:dyDescent="0.4"/>
    <row r="881" s="6" customFormat="1" x14ac:dyDescent="0.4"/>
    <row r="882" s="6" customFormat="1" x14ac:dyDescent="0.4"/>
    <row r="883" s="6" customFormat="1" x14ac:dyDescent="0.4"/>
    <row r="884" s="6" customFormat="1" x14ac:dyDescent="0.4"/>
    <row r="885" s="6" customFormat="1" x14ac:dyDescent="0.4"/>
    <row r="886" s="6" customFormat="1" x14ac:dyDescent="0.4"/>
    <row r="887" s="6" customFormat="1" x14ac:dyDescent="0.4"/>
    <row r="888" s="6" customFormat="1" x14ac:dyDescent="0.4"/>
    <row r="889" s="6" customFormat="1" x14ac:dyDescent="0.4"/>
    <row r="890" s="6" customFormat="1" x14ac:dyDescent="0.4"/>
    <row r="891" s="6" customFormat="1" x14ac:dyDescent="0.4"/>
    <row r="892" s="6" customFormat="1" x14ac:dyDescent="0.4"/>
    <row r="893" s="6" customFormat="1" x14ac:dyDescent="0.4"/>
    <row r="894" s="6" customFormat="1" x14ac:dyDescent="0.4"/>
    <row r="895" s="6" customFormat="1" x14ac:dyDescent="0.4"/>
    <row r="896" s="6" customFormat="1" x14ac:dyDescent="0.4"/>
    <row r="897" s="6" customFormat="1" x14ac:dyDescent="0.4"/>
    <row r="898" s="6" customFormat="1" x14ac:dyDescent="0.4"/>
    <row r="899" s="6" customFormat="1" x14ac:dyDescent="0.4"/>
    <row r="900" s="6" customFormat="1" x14ac:dyDescent="0.4"/>
    <row r="901" s="6" customFormat="1" x14ac:dyDescent="0.4"/>
    <row r="902" s="6" customFormat="1" x14ac:dyDescent="0.4"/>
    <row r="903" s="6" customFormat="1" x14ac:dyDescent="0.4"/>
    <row r="904" s="6" customFormat="1" x14ac:dyDescent="0.4"/>
    <row r="905" s="6" customFormat="1" x14ac:dyDescent="0.4"/>
    <row r="906" s="6" customFormat="1" x14ac:dyDescent="0.4"/>
    <row r="907" s="6" customFormat="1" x14ac:dyDescent="0.4"/>
    <row r="908" s="6" customFormat="1" x14ac:dyDescent="0.4"/>
    <row r="909" s="6" customFormat="1" x14ac:dyDescent="0.4"/>
    <row r="910" s="6" customFormat="1" x14ac:dyDescent="0.4"/>
    <row r="911" s="6" customFormat="1" x14ac:dyDescent="0.4"/>
    <row r="912" s="6" customFormat="1" x14ac:dyDescent="0.4"/>
    <row r="913" s="6" customFormat="1" x14ac:dyDescent="0.4"/>
    <row r="914" s="6" customFormat="1" x14ac:dyDescent="0.4"/>
    <row r="915" s="6" customFormat="1" x14ac:dyDescent="0.4"/>
    <row r="916" s="6" customFormat="1" x14ac:dyDescent="0.4"/>
    <row r="917" s="6" customFormat="1" x14ac:dyDescent="0.4"/>
    <row r="918" s="6" customFormat="1" x14ac:dyDescent="0.4"/>
    <row r="919" s="6" customFormat="1" x14ac:dyDescent="0.4"/>
    <row r="920" s="6" customFormat="1" x14ac:dyDescent="0.4"/>
    <row r="921" s="6" customFormat="1" x14ac:dyDescent="0.4"/>
    <row r="922" s="6" customFormat="1" x14ac:dyDescent="0.4"/>
    <row r="923" s="6" customFormat="1" x14ac:dyDescent="0.4"/>
    <row r="924" s="6" customFormat="1" x14ac:dyDescent="0.4"/>
    <row r="925" s="6" customFormat="1" x14ac:dyDescent="0.4"/>
    <row r="926" s="6" customFormat="1" x14ac:dyDescent="0.4"/>
    <row r="927" s="6" customFormat="1" x14ac:dyDescent="0.4"/>
    <row r="928" s="6" customFormat="1" x14ac:dyDescent="0.4"/>
    <row r="929" s="6" customFormat="1" x14ac:dyDescent="0.4"/>
    <row r="930" s="6" customFormat="1" x14ac:dyDescent="0.4"/>
    <row r="931" s="6" customFormat="1" x14ac:dyDescent="0.4"/>
    <row r="932" s="6" customFormat="1" x14ac:dyDescent="0.4"/>
    <row r="933" s="6" customFormat="1" x14ac:dyDescent="0.4"/>
    <row r="934" s="6" customFormat="1" x14ac:dyDescent="0.4"/>
    <row r="935" s="6" customFormat="1" x14ac:dyDescent="0.4"/>
    <row r="936" s="6" customFormat="1" x14ac:dyDescent="0.4"/>
    <row r="937" s="6" customFormat="1" x14ac:dyDescent="0.4"/>
    <row r="938" s="6" customFormat="1" x14ac:dyDescent="0.4"/>
    <row r="939" s="6" customFormat="1" x14ac:dyDescent="0.4"/>
    <row r="940" s="6" customFormat="1" x14ac:dyDescent="0.4"/>
    <row r="941" s="6" customFormat="1" x14ac:dyDescent="0.4"/>
    <row r="942" s="6" customFormat="1" x14ac:dyDescent="0.4"/>
    <row r="943" s="6" customFormat="1" x14ac:dyDescent="0.4"/>
    <row r="944" s="6" customFormat="1" x14ac:dyDescent="0.4"/>
    <row r="945" s="6" customFormat="1" x14ac:dyDescent="0.4"/>
    <row r="946" s="6" customFormat="1" x14ac:dyDescent="0.4"/>
    <row r="947" s="6" customFormat="1" x14ac:dyDescent="0.4"/>
    <row r="948" s="6" customFormat="1" x14ac:dyDescent="0.4"/>
    <row r="949" s="6" customFormat="1" x14ac:dyDescent="0.4"/>
    <row r="950" s="6" customFormat="1" x14ac:dyDescent="0.4"/>
    <row r="951" s="6" customFormat="1" x14ac:dyDescent="0.4"/>
    <row r="952" s="6" customFormat="1" x14ac:dyDescent="0.4"/>
    <row r="953" s="6" customFormat="1" x14ac:dyDescent="0.4"/>
    <row r="954" s="6" customFormat="1" x14ac:dyDescent="0.4"/>
    <row r="955" s="6" customFormat="1" x14ac:dyDescent="0.4"/>
    <row r="956" s="6" customFormat="1" x14ac:dyDescent="0.4"/>
    <row r="957" s="6" customFormat="1" x14ac:dyDescent="0.4"/>
    <row r="958" s="6" customFormat="1" x14ac:dyDescent="0.4"/>
    <row r="959" s="6" customFormat="1" x14ac:dyDescent="0.4"/>
    <row r="960" s="6" customFormat="1" x14ac:dyDescent="0.4"/>
    <row r="961" s="6" customFormat="1" x14ac:dyDescent="0.4"/>
    <row r="962" s="6" customFormat="1" x14ac:dyDescent="0.4"/>
    <row r="963" s="6" customFormat="1" x14ac:dyDescent="0.4"/>
    <row r="964" s="6" customFormat="1" x14ac:dyDescent="0.4"/>
    <row r="965" s="6" customFormat="1" x14ac:dyDescent="0.4"/>
    <row r="966" s="6" customFormat="1" x14ac:dyDescent="0.4"/>
    <row r="967" s="6" customFormat="1" x14ac:dyDescent="0.4"/>
    <row r="968" s="6" customFormat="1" x14ac:dyDescent="0.4"/>
    <row r="969" s="6" customFormat="1" x14ac:dyDescent="0.4"/>
    <row r="970" s="6" customFormat="1" x14ac:dyDescent="0.4"/>
    <row r="971" s="6" customFormat="1" x14ac:dyDescent="0.4"/>
    <row r="972" s="6" customFormat="1" x14ac:dyDescent="0.4"/>
    <row r="973" s="6" customFormat="1" x14ac:dyDescent="0.4"/>
    <row r="974" s="6" customFormat="1" x14ac:dyDescent="0.4"/>
    <row r="975" s="6" customFormat="1" x14ac:dyDescent="0.4"/>
    <row r="976" s="6" customFormat="1" x14ac:dyDescent="0.4"/>
    <row r="977" s="6" customFormat="1" x14ac:dyDescent="0.4"/>
    <row r="978" s="6" customFormat="1" x14ac:dyDescent="0.4"/>
    <row r="979" s="6" customFormat="1" x14ac:dyDescent="0.4"/>
    <row r="980" s="6" customFormat="1" x14ac:dyDescent="0.4"/>
    <row r="981" s="6" customFormat="1" x14ac:dyDescent="0.4"/>
    <row r="982" s="6" customFormat="1" x14ac:dyDescent="0.4"/>
    <row r="983" s="6" customFormat="1" x14ac:dyDescent="0.4"/>
    <row r="984" s="6" customFormat="1" x14ac:dyDescent="0.4"/>
    <row r="985" s="6" customFormat="1" x14ac:dyDescent="0.4"/>
    <row r="986" s="6" customFormat="1" x14ac:dyDescent="0.4"/>
    <row r="987" s="6" customFormat="1" x14ac:dyDescent="0.4"/>
    <row r="988" s="6" customFormat="1" x14ac:dyDescent="0.4"/>
    <row r="989" s="6" customFormat="1" x14ac:dyDescent="0.4"/>
    <row r="990" s="6" customFormat="1" x14ac:dyDescent="0.4"/>
    <row r="991" s="6" customFormat="1" x14ac:dyDescent="0.4"/>
    <row r="992" s="6" customFormat="1" x14ac:dyDescent="0.4"/>
    <row r="993" s="6" customFormat="1" x14ac:dyDescent="0.4"/>
    <row r="994" s="6" customFormat="1" x14ac:dyDescent="0.4"/>
    <row r="995" s="6" customFormat="1" x14ac:dyDescent="0.4"/>
    <row r="996" s="6" customFormat="1" x14ac:dyDescent="0.4"/>
    <row r="997" s="6" customFormat="1" x14ac:dyDescent="0.4"/>
    <row r="998" s="6" customFormat="1" x14ac:dyDescent="0.4"/>
    <row r="999" s="6" customFormat="1" x14ac:dyDescent="0.4"/>
    <row r="1000" s="6" customFormat="1" x14ac:dyDescent="0.4"/>
    <row r="1001" s="6" customFormat="1" x14ac:dyDescent="0.4"/>
    <row r="1002" s="6" customFormat="1" x14ac:dyDescent="0.4"/>
    <row r="1003" s="6" customFormat="1" x14ac:dyDescent="0.4"/>
    <row r="1004" s="6" customFormat="1" x14ac:dyDescent="0.4"/>
    <row r="1005" s="6" customFormat="1" x14ac:dyDescent="0.4"/>
    <row r="1006" s="6" customFormat="1" x14ac:dyDescent="0.4"/>
    <row r="1007" s="6" customFormat="1" x14ac:dyDescent="0.4"/>
    <row r="1008" s="6" customFormat="1" x14ac:dyDescent="0.4"/>
    <row r="1009" s="6" customFormat="1" x14ac:dyDescent="0.4"/>
    <row r="1010" s="6" customFormat="1" x14ac:dyDescent="0.4"/>
    <row r="1011" s="6" customFormat="1" x14ac:dyDescent="0.4"/>
    <row r="1012" s="6" customFormat="1" x14ac:dyDescent="0.4"/>
    <row r="1013" s="6" customFormat="1" x14ac:dyDescent="0.4"/>
    <row r="1014" s="6" customFormat="1" x14ac:dyDescent="0.4"/>
    <row r="1015" s="6" customFormat="1" x14ac:dyDescent="0.4"/>
    <row r="1016" s="6" customFormat="1" x14ac:dyDescent="0.4"/>
    <row r="1017" s="6" customFormat="1" x14ac:dyDescent="0.4"/>
    <row r="1018" s="6" customFormat="1" x14ac:dyDescent="0.4"/>
    <row r="1019" s="6" customFormat="1" x14ac:dyDescent="0.4"/>
    <row r="1020" s="6" customFormat="1" x14ac:dyDescent="0.4"/>
    <row r="1021" s="6" customFormat="1" x14ac:dyDescent="0.4"/>
    <row r="1022" s="6" customFormat="1" x14ac:dyDescent="0.4"/>
    <row r="1023" s="6" customFormat="1" x14ac:dyDescent="0.4"/>
    <row r="1024" s="6" customFormat="1" x14ac:dyDescent="0.4"/>
    <row r="1025" s="6" customFormat="1" x14ac:dyDescent="0.4"/>
    <row r="1026" s="6" customFormat="1" x14ac:dyDescent="0.4"/>
    <row r="1027" s="6" customFormat="1" x14ac:dyDescent="0.4"/>
    <row r="1028" s="6" customFormat="1" x14ac:dyDescent="0.4"/>
    <row r="1029" s="6" customFormat="1" x14ac:dyDescent="0.4"/>
    <row r="1030" s="6" customFormat="1" x14ac:dyDescent="0.4"/>
    <row r="1031" s="6" customFormat="1" x14ac:dyDescent="0.4"/>
    <row r="1032" s="6" customFormat="1" x14ac:dyDescent="0.4"/>
    <row r="1033" s="6" customFormat="1" x14ac:dyDescent="0.4"/>
    <row r="1034" s="6" customFormat="1" x14ac:dyDescent="0.4"/>
    <row r="1035" s="6" customFormat="1" x14ac:dyDescent="0.4"/>
    <row r="1036" s="6" customFormat="1" x14ac:dyDescent="0.4"/>
    <row r="1037" s="6" customFormat="1" x14ac:dyDescent="0.4"/>
    <row r="1038" s="6" customFormat="1" x14ac:dyDescent="0.4"/>
    <row r="1039" s="6" customFormat="1" x14ac:dyDescent="0.4"/>
    <row r="1040" s="6" customFormat="1" x14ac:dyDescent="0.4"/>
    <row r="1041" s="6" customFormat="1" x14ac:dyDescent="0.4"/>
    <row r="1042" s="6" customFormat="1" x14ac:dyDescent="0.4"/>
    <row r="1043" s="6" customFormat="1" x14ac:dyDescent="0.4"/>
    <row r="1044" s="6" customFormat="1" x14ac:dyDescent="0.4"/>
    <row r="1045" s="6" customFormat="1" x14ac:dyDescent="0.4"/>
    <row r="1046" s="6" customFormat="1" x14ac:dyDescent="0.4"/>
    <row r="1047" s="6" customFormat="1" x14ac:dyDescent="0.4"/>
    <row r="1048" s="6" customFormat="1" x14ac:dyDescent="0.4"/>
    <row r="1049" s="6" customFormat="1" x14ac:dyDescent="0.4"/>
    <row r="1050" s="6" customFormat="1" x14ac:dyDescent="0.4"/>
    <row r="1051" s="6" customFormat="1" x14ac:dyDescent="0.4"/>
    <row r="1052" s="6" customFormat="1" x14ac:dyDescent="0.4"/>
    <row r="1053" s="6" customFormat="1" x14ac:dyDescent="0.4"/>
    <row r="1054" s="6" customFormat="1" x14ac:dyDescent="0.4"/>
    <row r="1055" s="6" customFormat="1" x14ac:dyDescent="0.4"/>
    <row r="1056" s="6" customFormat="1" x14ac:dyDescent="0.4"/>
    <row r="1057" s="6" customFormat="1" x14ac:dyDescent="0.4"/>
    <row r="1058" s="6" customFormat="1" x14ac:dyDescent="0.4"/>
    <row r="1059" s="6" customFormat="1" x14ac:dyDescent="0.4"/>
    <row r="1060" s="6" customFormat="1" x14ac:dyDescent="0.4"/>
    <row r="1061" s="6" customFormat="1" x14ac:dyDescent="0.4"/>
    <row r="1062" s="6" customFormat="1" x14ac:dyDescent="0.4"/>
    <row r="1063" s="6" customFormat="1" x14ac:dyDescent="0.4"/>
    <row r="1064" s="6" customFormat="1" x14ac:dyDescent="0.4"/>
    <row r="1065" s="6" customFormat="1" x14ac:dyDescent="0.4"/>
    <row r="1066" s="6" customFormat="1" x14ac:dyDescent="0.4"/>
    <row r="1067" s="6" customFormat="1" x14ac:dyDescent="0.4"/>
    <row r="1068" s="6" customFormat="1" x14ac:dyDescent="0.4"/>
    <row r="1069" s="6" customFormat="1" x14ac:dyDescent="0.4"/>
    <row r="1070" s="6" customFormat="1" x14ac:dyDescent="0.4"/>
    <row r="1071" s="6" customFormat="1" x14ac:dyDescent="0.4"/>
    <row r="1072" s="6" customFormat="1" x14ac:dyDescent="0.4"/>
    <row r="1073" s="6" customFormat="1" x14ac:dyDescent="0.4"/>
    <row r="1074" s="6" customFormat="1" x14ac:dyDescent="0.4"/>
    <row r="1075" s="6" customFormat="1" x14ac:dyDescent="0.4"/>
    <row r="1076" s="6" customFormat="1" x14ac:dyDescent="0.4"/>
    <row r="1077" s="6" customFormat="1" x14ac:dyDescent="0.4"/>
    <row r="1078" s="6" customFormat="1" x14ac:dyDescent="0.4"/>
    <row r="1079" s="6" customFormat="1" x14ac:dyDescent="0.4"/>
    <row r="1080" s="6" customFormat="1" x14ac:dyDescent="0.4"/>
    <row r="1081" s="6" customFormat="1" x14ac:dyDescent="0.4"/>
    <row r="1082" s="6" customFormat="1" x14ac:dyDescent="0.4"/>
    <row r="1083" s="6" customFormat="1" x14ac:dyDescent="0.4"/>
    <row r="1084" s="6" customFormat="1" x14ac:dyDescent="0.4"/>
    <row r="1085" s="6" customFormat="1" x14ac:dyDescent="0.4"/>
    <row r="1086" s="6" customFormat="1" x14ac:dyDescent="0.4"/>
    <row r="1087" s="6" customFormat="1" x14ac:dyDescent="0.4"/>
    <row r="1088" s="6" customFormat="1" x14ac:dyDescent="0.4"/>
    <row r="1089" s="6" customFormat="1" x14ac:dyDescent="0.4"/>
    <row r="1090" s="6" customFormat="1" x14ac:dyDescent="0.4"/>
    <row r="1091" s="6" customFormat="1" x14ac:dyDescent="0.4"/>
    <row r="1092" s="6" customFormat="1" x14ac:dyDescent="0.4"/>
    <row r="1093" s="6" customFormat="1" x14ac:dyDescent="0.4"/>
    <row r="1094" s="6" customFormat="1" x14ac:dyDescent="0.4"/>
    <row r="1095" s="6" customFormat="1" x14ac:dyDescent="0.4"/>
    <row r="1096" s="6" customFormat="1" x14ac:dyDescent="0.4"/>
    <row r="1097" s="6" customFormat="1" x14ac:dyDescent="0.4"/>
    <row r="1098" s="6" customFormat="1" x14ac:dyDescent="0.4"/>
    <row r="1099" s="6" customFormat="1" x14ac:dyDescent="0.4"/>
    <row r="1100" s="6" customFormat="1" x14ac:dyDescent="0.4"/>
    <row r="1101" s="6" customFormat="1" x14ac:dyDescent="0.4"/>
    <row r="1102" s="6" customFormat="1" x14ac:dyDescent="0.4"/>
    <row r="1103" s="6" customFormat="1" x14ac:dyDescent="0.4"/>
    <row r="1104" s="6" customFormat="1" x14ac:dyDescent="0.4"/>
    <row r="1105" s="6" customFormat="1" x14ac:dyDescent="0.4"/>
    <row r="1106" s="6" customFormat="1" x14ac:dyDescent="0.4"/>
    <row r="1107" s="6" customFormat="1" x14ac:dyDescent="0.4"/>
    <row r="1108" s="6" customFormat="1" x14ac:dyDescent="0.4"/>
    <row r="1109" s="6" customFormat="1" x14ac:dyDescent="0.4"/>
    <row r="1110" s="6" customFormat="1" x14ac:dyDescent="0.4"/>
    <row r="1111" s="6" customFormat="1" x14ac:dyDescent="0.4"/>
    <row r="1112" s="6" customFormat="1" x14ac:dyDescent="0.4"/>
    <row r="1113" s="6" customFormat="1" x14ac:dyDescent="0.4"/>
    <row r="1114" s="6" customFormat="1" x14ac:dyDescent="0.4"/>
    <row r="1115" s="6" customFormat="1" x14ac:dyDescent="0.4"/>
    <row r="1116" s="6" customFormat="1" x14ac:dyDescent="0.4"/>
    <row r="1117" s="6" customFormat="1" x14ac:dyDescent="0.4"/>
    <row r="1118" s="6" customFormat="1" x14ac:dyDescent="0.4"/>
    <row r="1119" s="6" customFormat="1" x14ac:dyDescent="0.4"/>
    <row r="1120" s="6" customFormat="1" x14ac:dyDescent="0.4"/>
    <row r="1121" s="6" customFormat="1" x14ac:dyDescent="0.4"/>
    <row r="1122" s="6" customFormat="1" x14ac:dyDescent="0.4"/>
    <row r="1123" s="6" customFormat="1" x14ac:dyDescent="0.4"/>
    <row r="1124" s="6" customFormat="1" x14ac:dyDescent="0.4"/>
    <row r="1125" s="6" customFormat="1" x14ac:dyDescent="0.4"/>
    <row r="1126" s="6" customFormat="1" x14ac:dyDescent="0.4"/>
    <row r="1127" s="6" customFormat="1" x14ac:dyDescent="0.4"/>
    <row r="1128" s="6" customFormat="1" x14ac:dyDescent="0.4"/>
    <row r="1129" s="6" customFormat="1" x14ac:dyDescent="0.4"/>
    <row r="1130" s="6" customFormat="1" x14ac:dyDescent="0.4"/>
    <row r="1131" s="6" customFormat="1" x14ac:dyDescent="0.4"/>
    <row r="1132" s="6" customFormat="1" x14ac:dyDescent="0.4"/>
    <row r="1133" s="6" customFormat="1" x14ac:dyDescent="0.4"/>
    <row r="1134" s="6" customFormat="1" x14ac:dyDescent="0.4"/>
    <row r="1135" s="6" customFormat="1" x14ac:dyDescent="0.4"/>
    <row r="1136" s="6" customFormat="1" x14ac:dyDescent="0.4"/>
    <row r="1137" s="6" customFormat="1" x14ac:dyDescent="0.4"/>
    <row r="1138" s="6" customFormat="1" x14ac:dyDescent="0.4"/>
    <row r="1139" s="6" customFormat="1" x14ac:dyDescent="0.4"/>
    <row r="1140" s="6" customFormat="1" x14ac:dyDescent="0.4"/>
    <row r="1141" s="6" customFormat="1" x14ac:dyDescent="0.4"/>
    <row r="1142" s="6" customFormat="1" x14ac:dyDescent="0.4"/>
    <row r="1143" s="6" customFormat="1" x14ac:dyDescent="0.4"/>
    <row r="1144" s="6" customFormat="1" x14ac:dyDescent="0.4"/>
    <row r="1145" s="6" customFormat="1" x14ac:dyDescent="0.4"/>
    <row r="1146" s="6" customFormat="1" x14ac:dyDescent="0.4"/>
    <row r="1147" s="6" customFormat="1" x14ac:dyDescent="0.4"/>
    <row r="1148" s="6" customFormat="1" x14ac:dyDescent="0.4"/>
    <row r="1149" s="6" customFormat="1" x14ac:dyDescent="0.4"/>
    <row r="1150" s="6" customFormat="1" x14ac:dyDescent="0.4"/>
    <row r="1151" s="6" customFormat="1" x14ac:dyDescent="0.4"/>
    <row r="1152" s="6" customFormat="1" x14ac:dyDescent="0.4"/>
    <row r="1153" s="6" customFormat="1" x14ac:dyDescent="0.4"/>
    <row r="1154" s="6" customFormat="1" x14ac:dyDescent="0.4"/>
    <row r="1155" s="6" customFormat="1" x14ac:dyDescent="0.4"/>
    <row r="1156" s="6" customFormat="1" x14ac:dyDescent="0.4"/>
    <row r="1157" s="6" customFormat="1" x14ac:dyDescent="0.4"/>
    <row r="1158" s="6" customFormat="1" x14ac:dyDescent="0.4"/>
    <row r="1159" s="6" customFormat="1" x14ac:dyDescent="0.4"/>
    <row r="1160" s="6" customFormat="1" x14ac:dyDescent="0.4"/>
    <row r="1161" s="6" customFormat="1" x14ac:dyDescent="0.4"/>
    <row r="1162" s="6" customFormat="1" x14ac:dyDescent="0.4"/>
    <row r="1163" s="6" customFormat="1" x14ac:dyDescent="0.4"/>
    <row r="1164" s="6" customFormat="1" x14ac:dyDescent="0.4"/>
    <row r="1165" s="6" customFormat="1" x14ac:dyDescent="0.4"/>
    <row r="1166" s="6" customFormat="1" x14ac:dyDescent="0.4"/>
    <row r="1167" s="6" customFormat="1" x14ac:dyDescent="0.4"/>
    <row r="1168" s="6" customFormat="1" x14ac:dyDescent="0.4"/>
    <row r="1169" s="6" customFormat="1" x14ac:dyDescent="0.4"/>
    <row r="1170" s="6" customFormat="1" x14ac:dyDescent="0.4"/>
    <row r="1171" s="6" customFormat="1" x14ac:dyDescent="0.4"/>
    <row r="1172" s="6" customFormat="1" x14ac:dyDescent="0.4"/>
    <row r="1173" s="6" customFormat="1" x14ac:dyDescent="0.4"/>
    <row r="1174" s="6" customFormat="1" x14ac:dyDescent="0.4"/>
    <row r="1175" s="6" customFormat="1" x14ac:dyDescent="0.4"/>
    <row r="1176" s="6" customFormat="1" x14ac:dyDescent="0.4"/>
    <row r="1177" s="6" customFormat="1" x14ac:dyDescent="0.4"/>
    <row r="1178" s="6" customFormat="1" x14ac:dyDescent="0.4"/>
    <row r="1179" s="6" customFormat="1" x14ac:dyDescent="0.4"/>
    <row r="1180" s="6" customFormat="1" x14ac:dyDescent="0.4"/>
    <row r="1181" s="6" customFormat="1" x14ac:dyDescent="0.4"/>
    <row r="1182" s="6" customFormat="1" x14ac:dyDescent="0.4"/>
    <row r="1183" s="6" customFormat="1" x14ac:dyDescent="0.4"/>
    <row r="1184" s="6" customFormat="1" x14ac:dyDescent="0.4"/>
    <row r="1185" s="6" customFormat="1" x14ac:dyDescent="0.4"/>
    <row r="1186" s="6" customFormat="1" x14ac:dyDescent="0.4"/>
    <row r="1187" s="6" customFormat="1" x14ac:dyDescent="0.4"/>
    <row r="1188" s="6" customFormat="1" x14ac:dyDescent="0.4"/>
    <row r="1189" s="6" customFormat="1" x14ac:dyDescent="0.4"/>
    <row r="1190" s="6" customFormat="1" x14ac:dyDescent="0.4"/>
    <row r="1191" s="6" customFormat="1" x14ac:dyDescent="0.4"/>
    <row r="1192" s="6" customFormat="1" x14ac:dyDescent="0.4"/>
    <row r="1193" s="6" customFormat="1" x14ac:dyDescent="0.4"/>
    <row r="1194" s="6" customFormat="1" x14ac:dyDescent="0.4"/>
    <row r="1195" s="6" customFormat="1" x14ac:dyDescent="0.4"/>
    <row r="1196" s="6" customFormat="1" x14ac:dyDescent="0.4"/>
    <row r="1197" s="6" customFormat="1" x14ac:dyDescent="0.4"/>
    <row r="1198" s="6" customFormat="1" x14ac:dyDescent="0.4"/>
    <row r="1199" s="6" customFormat="1" x14ac:dyDescent="0.4"/>
    <row r="1200" s="6" customFormat="1" x14ac:dyDescent="0.4"/>
    <row r="1201" s="6" customFormat="1" x14ac:dyDescent="0.4"/>
    <row r="1202" s="6" customFormat="1" x14ac:dyDescent="0.4"/>
    <row r="1203" s="6" customFormat="1" x14ac:dyDescent="0.4"/>
    <row r="1204" s="6" customFormat="1" x14ac:dyDescent="0.4"/>
    <row r="1205" s="6" customFormat="1" x14ac:dyDescent="0.4"/>
    <row r="1206" s="6" customFormat="1" x14ac:dyDescent="0.4"/>
    <row r="1207" s="6" customFormat="1" x14ac:dyDescent="0.4"/>
    <row r="1208" s="6" customFormat="1" x14ac:dyDescent="0.4"/>
    <row r="1209" s="6" customFormat="1" x14ac:dyDescent="0.4"/>
    <row r="1210" s="6" customFormat="1" x14ac:dyDescent="0.4"/>
    <row r="1211" s="6" customFormat="1" x14ac:dyDescent="0.4"/>
    <row r="1212" s="6" customFormat="1" x14ac:dyDescent="0.4"/>
    <row r="1213" s="6" customFormat="1" x14ac:dyDescent="0.4"/>
    <row r="1214" s="6" customFormat="1" x14ac:dyDescent="0.4"/>
    <row r="1215" s="6" customFormat="1" x14ac:dyDescent="0.4"/>
    <row r="1216" s="6" customFormat="1" x14ac:dyDescent="0.4"/>
    <row r="1217" s="6" customFormat="1" x14ac:dyDescent="0.4"/>
    <row r="1218" s="6" customFormat="1" x14ac:dyDescent="0.4"/>
    <row r="1219" s="6" customFormat="1" x14ac:dyDescent="0.4"/>
    <row r="1220" s="6" customFormat="1" x14ac:dyDescent="0.4"/>
    <row r="1221" s="6" customFormat="1" x14ac:dyDescent="0.4"/>
    <row r="1222" s="6" customFormat="1" x14ac:dyDescent="0.4"/>
    <row r="1223" s="6" customFormat="1" x14ac:dyDescent="0.4"/>
    <row r="1224" s="6" customFormat="1" x14ac:dyDescent="0.4"/>
    <row r="1225" s="6" customFormat="1" x14ac:dyDescent="0.4"/>
    <row r="1226" s="6" customFormat="1" x14ac:dyDescent="0.4"/>
    <row r="1227" s="6" customFormat="1" x14ac:dyDescent="0.4"/>
    <row r="1228" s="6" customFormat="1" x14ac:dyDescent="0.4"/>
    <row r="1229" s="6" customFormat="1" x14ac:dyDescent="0.4"/>
    <row r="1230" s="6" customFormat="1" x14ac:dyDescent="0.4"/>
    <row r="1231" s="6" customFormat="1" x14ac:dyDescent="0.4"/>
    <row r="1232" s="6" customFormat="1" x14ac:dyDescent="0.4"/>
    <row r="1233" s="6" customFormat="1" x14ac:dyDescent="0.4"/>
    <row r="1234" s="6" customFormat="1" x14ac:dyDescent="0.4"/>
    <row r="1235" s="6" customFormat="1" x14ac:dyDescent="0.4"/>
    <row r="1236" s="6" customFormat="1" x14ac:dyDescent="0.4"/>
    <row r="1237" s="6" customFormat="1" x14ac:dyDescent="0.4"/>
    <row r="1238" s="6" customFormat="1" x14ac:dyDescent="0.4"/>
    <row r="1239" s="6" customFormat="1" x14ac:dyDescent="0.4"/>
    <row r="1240" s="6" customFormat="1" x14ac:dyDescent="0.4"/>
    <row r="1241" s="6" customFormat="1" x14ac:dyDescent="0.4"/>
    <row r="1242" s="6" customFormat="1" x14ac:dyDescent="0.4"/>
    <row r="1243" s="6" customFormat="1" x14ac:dyDescent="0.4"/>
    <row r="1244" s="6" customFormat="1" x14ac:dyDescent="0.4"/>
    <row r="1245" s="6" customFormat="1" x14ac:dyDescent="0.4"/>
    <row r="1246" s="6" customFormat="1" x14ac:dyDescent="0.4"/>
    <row r="1247" s="6" customFormat="1" x14ac:dyDescent="0.4"/>
    <row r="1248" s="6" customFormat="1" x14ac:dyDescent="0.4"/>
    <row r="1249" s="6" customFormat="1" x14ac:dyDescent="0.4"/>
    <row r="1250" s="6" customFormat="1" x14ac:dyDescent="0.4"/>
    <row r="1251" s="6" customFormat="1" x14ac:dyDescent="0.4"/>
    <row r="1252" s="6" customFormat="1" x14ac:dyDescent="0.4"/>
    <row r="1253" s="6" customFormat="1" x14ac:dyDescent="0.4"/>
    <row r="1254" s="6" customFormat="1" x14ac:dyDescent="0.4"/>
    <row r="1255" s="6" customFormat="1" x14ac:dyDescent="0.4"/>
    <row r="1256" s="6" customFormat="1" x14ac:dyDescent="0.4"/>
    <row r="1257" s="6" customFormat="1" x14ac:dyDescent="0.4"/>
    <row r="1258" s="6" customFormat="1" x14ac:dyDescent="0.4"/>
    <row r="1259" s="6" customFormat="1" x14ac:dyDescent="0.4"/>
    <row r="1260" s="6" customFormat="1" x14ac:dyDescent="0.4"/>
    <row r="1261" s="6" customFormat="1" x14ac:dyDescent="0.4"/>
    <row r="1262" s="6" customFormat="1" x14ac:dyDescent="0.4"/>
    <row r="1263" s="6" customFormat="1" x14ac:dyDescent="0.4"/>
    <row r="1264" s="6" customFormat="1" x14ac:dyDescent="0.4"/>
    <row r="1265" s="6" customFormat="1" x14ac:dyDescent="0.4"/>
    <row r="1266" s="6" customFormat="1" x14ac:dyDescent="0.4"/>
    <row r="1267" s="6" customFormat="1" x14ac:dyDescent="0.4"/>
    <row r="1268" s="6" customFormat="1" x14ac:dyDescent="0.4"/>
    <row r="1269" s="6" customFormat="1" x14ac:dyDescent="0.4"/>
    <row r="1270" s="6" customFormat="1" x14ac:dyDescent="0.4"/>
    <row r="1271" s="6" customFormat="1" x14ac:dyDescent="0.4"/>
    <row r="1272" s="6" customFormat="1" x14ac:dyDescent="0.4"/>
    <row r="1273" s="6" customFormat="1" x14ac:dyDescent="0.4"/>
    <row r="1274" s="6" customFormat="1" x14ac:dyDescent="0.4"/>
    <row r="1275" s="6" customFormat="1" x14ac:dyDescent="0.4"/>
    <row r="1276" s="6" customFormat="1" x14ac:dyDescent="0.4"/>
    <row r="1277" s="6" customFormat="1" x14ac:dyDescent="0.4"/>
    <row r="1278" s="6" customFormat="1" x14ac:dyDescent="0.4"/>
    <row r="1279" s="6" customFormat="1" x14ac:dyDescent="0.4"/>
    <row r="1280" s="6" customFormat="1" x14ac:dyDescent="0.4"/>
    <row r="1281" s="6" customFormat="1" x14ac:dyDescent="0.4"/>
    <row r="1282" s="6" customFormat="1" x14ac:dyDescent="0.4"/>
    <row r="1283" s="6" customFormat="1" x14ac:dyDescent="0.4"/>
    <row r="1284" s="6" customFormat="1" x14ac:dyDescent="0.4"/>
    <row r="1285" s="6" customFormat="1" x14ac:dyDescent="0.4"/>
    <row r="1286" s="6" customFormat="1" x14ac:dyDescent="0.4"/>
    <row r="1287" s="6" customFormat="1" x14ac:dyDescent="0.4"/>
    <row r="1288" s="6" customFormat="1" x14ac:dyDescent="0.4"/>
    <row r="1289" s="6" customFormat="1" x14ac:dyDescent="0.4"/>
    <row r="1290" s="6" customFormat="1" x14ac:dyDescent="0.4"/>
    <row r="1291" s="6" customFormat="1" x14ac:dyDescent="0.4"/>
    <row r="1292" s="6" customFormat="1" x14ac:dyDescent="0.4"/>
    <row r="1293" s="6" customFormat="1" x14ac:dyDescent="0.4"/>
    <row r="1294" s="6" customFormat="1" x14ac:dyDescent="0.4"/>
    <row r="1295" s="6" customFormat="1" x14ac:dyDescent="0.4"/>
    <row r="1296" s="6" customFormat="1" x14ac:dyDescent="0.4"/>
    <row r="1297" s="6" customFormat="1" x14ac:dyDescent="0.4"/>
    <row r="1298" s="6" customFormat="1" x14ac:dyDescent="0.4"/>
    <row r="1299" s="6" customFormat="1" x14ac:dyDescent="0.4"/>
    <row r="1300" s="6" customFormat="1" x14ac:dyDescent="0.4"/>
    <row r="1301" s="6" customFormat="1" x14ac:dyDescent="0.4"/>
    <row r="1302" s="6" customFormat="1" x14ac:dyDescent="0.4"/>
    <row r="1303" s="6" customFormat="1" x14ac:dyDescent="0.4"/>
    <row r="1304" s="6" customFormat="1" x14ac:dyDescent="0.4"/>
    <row r="1305" s="6" customFormat="1" x14ac:dyDescent="0.4"/>
    <row r="1306" s="6" customFormat="1" x14ac:dyDescent="0.4"/>
    <row r="1307" s="6" customFormat="1" x14ac:dyDescent="0.4"/>
    <row r="1308" s="6" customFormat="1" x14ac:dyDescent="0.4"/>
    <row r="1309" s="6" customFormat="1" x14ac:dyDescent="0.4"/>
    <row r="1310" s="6" customFormat="1" x14ac:dyDescent="0.4"/>
    <row r="1311" s="6" customFormat="1" x14ac:dyDescent="0.4"/>
    <row r="1312" s="6" customFormat="1" x14ac:dyDescent="0.4"/>
    <row r="1313" s="6" customFormat="1" x14ac:dyDescent="0.4"/>
    <row r="1314" s="6" customFormat="1" x14ac:dyDescent="0.4"/>
    <row r="1315" s="6" customFormat="1" x14ac:dyDescent="0.4"/>
    <row r="1316" s="6" customFormat="1" x14ac:dyDescent="0.4"/>
    <row r="1317" s="6" customFormat="1" x14ac:dyDescent="0.4"/>
    <row r="1318" s="6" customFormat="1" x14ac:dyDescent="0.4"/>
    <row r="1319" s="6" customFormat="1" x14ac:dyDescent="0.4"/>
    <row r="1320" s="6" customFormat="1" x14ac:dyDescent="0.4"/>
    <row r="1321" s="6" customFormat="1" x14ac:dyDescent="0.4"/>
    <row r="1322" s="6" customFormat="1" x14ac:dyDescent="0.4"/>
    <row r="1323" s="6" customFormat="1" x14ac:dyDescent="0.4"/>
    <row r="1324" s="6" customFormat="1" x14ac:dyDescent="0.4"/>
    <row r="1325" s="6" customFormat="1" x14ac:dyDescent="0.4"/>
    <row r="1326" s="6" customFormat="1" x14ac:dyDescent="0.4"/>
    <row r="1327" s="6" customFormat="1" x14ac:dyDescent="0.4"/>
    <row r="1328" s="6" customFormat="1" x14ac:dyDescent="0.4"/>
    <row r="1329" s="6" customFormat="1" x14ac:dyDescent="0.4"/>
    <row r="1330" s="6" customFormat="1" x14ac:dyDescent="0.4"/>
    <row r="1331" s="6" customFormat="1" x14ac:dyDescent="0.4"/>
    <row r="1332" s="6" customFormat="1" x14ac:dyDescent="0.4"/>
    <row r="1333" s="6" customFormat="1" x14ac:dyDescent="0.4"/>
    <row r="1334" s="6" customFormat="1" x14ac:dyDescent="0.4"/>
    <row r="1335" s="6" customFormat="1" x14ac:dyDescent="0.4"/>
    <row r="1336" s="6" customFormat="1" x14ac:dyDescent="0.4"/>
    <row r="1337" s="6" customFormat="1" x14ac:dyDescent="0.4"/>
    <row r="1338" s="6" customFormat="1" x14ac:dyDescent="0.4"/>
    <row r="1339" s="6" customFormat="1" x14ac:dyDescent="0.4"/>
    <row r="1340" s="6" customFormat="1" x14ac:dyDescent="0.4"/>
    <row r="1341" s="6" customFormat="1" x14ac:dyDescent="0.4"/>
    <row r="1342" s="6" customFormat="1" x14ac:dyDescent="0.4"/>
    <row r="1343" s="6" customFormat="1" x14ac:dyDescent="0.4"/>
    <row r="1344" s="6" customFormat="1" x14ac:dyDescent="0.4"/>
    <row r="1345" s="6" customFormat="1" x14ac:dyDescent="0.4"/>
    <row r="1346" s="6" customFormat="1" x14ac:dyDescent="0.4"/>
    <row r="1347" s="6" customFormat="1" x14ac:dyDescent="0.4"/>
    <row r="1348" s="6" customFormat="1" x14ac:dyDescent="0.4"/>
    <row r="1349" s="6" customFormat="1" x14ac:dyDescent="0.4"/>
    <row r="1350" s="6" customFormat="1" x14ac:dyDescent="0.4"/>
    <row r="1351" s="6" customFormat="1" x14ac:dyDescent="0.4"/>
    <row r="1352" s="6" customFormat="1" x14ac:dyDescent="0.4"/>
    <row r="1353" s="6" customFormat="1" x14ac:dyDescent="0.4"/>
    <row r="1354" s="6" customFormat="1" x14ac:dyDescent="0.4"/>
    <row r="1355" s="6" customFormat="1" x14ac:dyDescent="0.4"/>
    <row r="1356" s="6" customFormat="1" x14ac:dyDescent="0.4"/>
    <row r="1357" s="6" customFormat="1" x14ac:dyDescent="0.4"/>
    <row r="1358" s="6" customFormat="1" x14ac:dyDescent="0.4"/>
    <row r="1359" s="6" customFormat="1" x14ac:dyDescent="0.4"/>
    <row r="1360" s="6" customFormat="1" x14ac:dyDescent="0.4"/>
    <row r="1361" s="6" customFormat="1" x14ac:dyDescent="0.4"/>
    <row r="1362" s="6" customFormat="1" x14ac:dyDescent="0.4"/>
    <row r="1363" s="6" customFormat="1" x14ac:dyDescent="0.4"/>
    <row r="1364" s="6" customFormat="1" x14ac:dyDescent="0.4"/>
    <row r="1365" s="6" customFormat="1" x14ac:dyDescent="0.4"/>
    <row r="1366" s="6" customFormat="1" x14ac:dyDescent="0.4"/>
    <row r="1367" s="6" customFormat="1" x14ac:dyDescent="0.4"/>
    <row r="1368" s="6" customFormat="1" x14ac:dyDescent="0.4"/>
    <row r="1369" s="6" customFormat="1" x14ac:dyDescent="0.4"/>
    <row r="1370" s="6" customFormat="1" x14ac:dyDescent="0.4"/>
    <row r="1371" s="6" customFormat="1" x14ac:dyDescent="0.4"/>
    <row r="1372" s="6" customFormat="1" x14ac:dyDescent="0.4"/>
    <row r="1373" s="6" customFormat="1" x14ac:dyDescent="0.4"/>
    <row r="1374" s="6" customFormat="1" x14ac:dyDescent="0.4"/>
    <row r="1375" s="6" customFormat="1" x14ac:dyDescent="0.4"/>
    <row r="1376" s="6" customFormat="1" x14ac:dyDescent="0.4"/>
    <row r="1377" s="6" customFormat="1" x14ac:dyDescent="0.4"/>
    <row r="1378" s="6" customFormat="1" x14ac:dyDescent="0.4"/>
    <row r="1379" s="6" customFormat="1" x14ac:dyDescent="0.4"/>
    <row r="1380" s="6" customFormat="1" x14ac:dyDescent="0.4"/>
    <row r="1381" s="6" customFormat="1" x14ac:dyDescent="0.4"/>
    <row r="1382" s="6" customFormat="1" x14ac:dyDescent="0.4"/>
    <row r="1383" s="6" customFormat="1" x14ac:dyDescent="0.4"/>
    <row r="1384" s="6" customFormat="1" x14ac:dyDescent="0.4"/>
    <row r="1385" s="6" customFormat="1" x14ac:dyDescent="0.4"/>
    <row r="1386" s="6" customFormat="1" x14ac:dyDescent="0.4"/>
    <row r="1387" s="6" customFormat="1" x14ac:dyDescent="0.4"/>
    <row r="1388" s="6" customFormat="1" x14ac:dyDescent="0.4"/>
    <row r="1389" s="6" customFormat="1" x14ac:dyDescent="0.4"/>
    <row r="1390" s="6" customFormat="1" x14ac:dyDescent="0.4"/>
    <row r="1391" s="6" customFormat="1" x14ac:dyDescent="0.4"/>
    <row r="1392" s="6" customFormat="1" x14ac:dyDescent="0.4"/>
    <row r="1393" s="6" customFormat="1" x14ac:dyDescent="0.4"/>
    <row r="1394" s="6" customFormat="1" x14ac:dyDescent="0.4"/>
    <row r="1395" s="6" customFormat="1" x14ac:dyDescent="0.4"/>
    <row r="1396" s="6" customFormat="1" x14ac:dyDescent="0.4"/>
    <row r="1397" s="6" customFormat="1" x14ac:dyDescent="0.4"/>
    <row r="1398" s="6" customFormat="1" x14ac:dyDescent="0.4"/>
    <row r="1399" s="6" customFormat="1" x14ac:dyDescent="0.4"/>
    <row r="1400" s="6" customFormat="1" x14ac:dyDescent="0.4"/>
    <row r="1401" s="6" customFormat="1" x14ac:dyDescent="0.4"/>
    <row r="1402" s="6" customFormat="1" x14ac:dyDescent="0.4"/>
    <row r="1403" s="6" customFormat="1" x14ac:dyDescent="0.4"/>
    <row r="1404" s="6" customFormat="1" x14ac:dyDescent="0.4"/>
    <row r="1405" s="6" customFormat="1" x14ac:dyDescent="0.4"/>
    <row r="1406" s="6" customFormat="1" x14ac:dyDescent="0.4"/>
    <row r="1407" s="6" customFormat="1" x14ac:dyDescent="0.4"/>
    <row r="1408" s="6" customFormat="1" x14ac:dyDescent="0.4"/>
    <row r="1409" s="6" customFormat="1" x14ac:dyDescent="0.4"/>
    <row r="1410" s="6" customFormat="1" x14ac:dyDescent="0.4"/>
    <row r="1411" s="6" customFormat="1" x14ac:dyDescent="0.4"/>
    <row r="1412" s="6" customFormat="1" x14ac:dyDescent="0.4"/>
    <row r="1413" s="6" customFormat="1" x14ac:dyDescent="0.4"/>
    <row r="1414" s="6" customFormat="1" x14ac:dyDescent="0.4"/>
    <row r="1415" s="6" customFormat="1" x14ac:dyDescent="0.4"/>
    <row r="1416" s="6" customFormat="1" x14ac:dyDescent="0.4"/>
    <row r="1417" s="6" customFormat="1" x14ac:dyDescent="0.4"/>
    <row r="1418" s="6" customFormat="1" x14ac:dyDescent="0.4"/>
    <row r="1419" s="6" customFormat="1" x14ac:dyDescent="0.4"/>
    <row r="1420" s="6" customFormat="1" x14ac:dyDescent="0.4"/>
    <row r="1421" s="6" customFormat="1" x14ac:dyDescent="0.4"/>
    <row r="1422" s="6" customFormat="1" x14ac:dyDescent="0.4"/>
    <row r="1423" s="6" customFormat="1" x14ac:dyDescent="0.4"/>
    <row r="1424" s="6" customFormat="1" x14ac:dyDescent="0.4"/>
    <row r="1425" s="6" customFormat="1" x14ac:dyDescent="0.4"/>
    <row r="1426" s="6" customFormat="1" x14ac:dyDescent="0.4"/>
    <row r="1427" s="6" customFormat="1" x14ac:dyDescent="0.4"/>
    <row r="1428" s="6" customFormat="1" x14ac:dyDescent="0.4"/>
    <row r="1429" s="6" customFormat="1" x14ac:dyDescent="0.4"/>
    <row r="1430" s="6" customFormat="1" x14ac:dyDescent="0.4"/>
    <row r="1431" s="6" customFormat="1" x14ac:dyDescent="0.4"/>
    <row r="1432" s="6" customFormat="1" x14ac:dyDescent="0.4"/>
    <row r="1433" s="6" customFormat="1" x14ac:dyDescent="0.4"/>
    <row r="1434" s="6" customFormat="1" x14ac:dyDescent="0.4"/>
    <row r="1435" s="6" customFormat="1" x14ac:dyDescent="0.4"/>
    <row r="1436" s="6" customFormat="1" x14ac:dyDescent="0.4"/>
    <row r="1437" s="6" customFormat="1" x14ac:dyDescent="0.4"/>
    <row r="1438" s="6" customFormat="1" x14ac:dyDescent="0.4"/>
    <row r="1439" s="6" customFormat="1" x14ac:dyDescent="0.4"/>
    <row r="1440" s="6" customFormat="1" x14ac:dyDescent="0.4"/>
    <row r="1441" s="6" customFormat="1" x14ac:dyDescent="0.4"/>
    <row r="1442" s="6" customFormat="1" x14ac:dyDescent="0.4"/>
    <row r="1443" s="6" customFormat="1" x14ac:dyDescent="0.4"/>
    <row r="1444" s="6" customFormat="1" x14ac:dyDescent="0.4"/>
    <row r="1445" s="6" customFormat="1" x14ac:dyDescent="0.4"/>
    <row r="1446" s="6" customFormat="1" x14ac:dyDescent="0.4"/>
    <row r="1447" s="6" customFormat="1" x14ac:dyDescent="0.4"/>
    <row r="1448" s="6" customFormat="1" x14ac:dyDescent="0.4"/>
    <row r="1449" s="6" customFormat="1" x14ac:dyDescent="0.4"/>
    <row r="1450" s="6" customFormat="1" x14ac:dyDescent="0.4"/>
    <row r="1451" s="6" customFormat="1" x14ac:dyDescent="0.4"/>
    <row r="1452" s="6" customFormat="1" x14ac:dyDescent="0.4"/>
    <row r="1453" s="6" customFormat="1" x14ac:dyDescent="0.4"/>
    <row r="1454" s="6" customFormat="1" x14ac:dyDescent="0.4"/>
    <row r="1455" s="6" customFormat="1" x14ac:dyDescent="0.4"/>
    <row r="1456" s="6" customFormat="1" x14ac:dyDescent="0.4"/>
    <row r="1457" s="6" customFormat="1" x14ac:dyDescent="0.4"/>
    <row r="1458" s="6" customFormat="1" x14ac:dyDescent="0.4"/>
    <row r="1459" s="6" customFormat="1" x14ac:dyDescent="0.4"/>
    <row r="1460" s="6" customFormat="1" x14ac:dyDescent="0.4"/>
    <row r="1461" s="6" customFormat="1" x14ac:dyDescent="0.4"/>
    <row r="1462" s="6" customFormat="1" x14ac:dyDescent="0.4"/>
    <row r="1463" s="6" customFormat="1" x14ac:dyDescent="0.4"/>
    <row r="1464" s="6" customFormat="1" x14ac:dyDescent="0.4"/>
    <row r="1465" s="6" customFormat="1" x14ac:dyDescent="0.4"/>
    <row r="1466" s="6" customFormat="1" x14ac:dyDescent="0.4"/>
    <row r="1467" s="6" customFormat="1" x14ac:dyDescent="0.4"/>
    <row r="1468" s="6" customFormat="1" x14ac:dyDescent="0.4"/>
    <row r="1469" s="6" customFormat="1" x14ac:dyDescent="0.4"/>
    <row r="1470" s="6" customFormat="1" x14ac:dyDescent="0.4"/>
    <row r="1471" s="6" customFormat="1" x14ac:dyDescent="0.4"/>
    <row r="1472" s="6" customFormat="1" x14ac:dyDescent="0.4"/>
    <row r="1473" s="6" customFormat="1" x14ac:dyDescent="0.4"/>
    <row r="1474" s="6" customFormat="1" x14ac:dyDescent="0.4"/>
    <row r="1475" s="6" customFormat="1" x14ac:dyDescent="0.4"/>
    <row r="1476" s="6" customFormat="1" x14ac:dyDescent="0.4"/>
    <row r="1477" s="6" customFormat="1" x14ac:dyDescent="0.4"/>
    <row r="1478" s="6" customFormat="1" x14ac:dyDescent="0.4"/>
    <row r="1479" s="6" customFormat="1" x14ac:dyDescent="0.4"/>
    <row r="1480" s="6" customFormat="1" x14ac:dyDescent="0.4"/>
    <row r="1481" s="6" customFormat="1" x14ac:dyDescent="0.4"/>
    <row r="1482" s="6" customFormat="1" x14ac:dyDescent="0.4"/>
    <row r="1483" s="6" customFormat="1" x14ac:dyDescent="0.4"/>
    <row r="1484" s="6" customFormat="1" x14ac:dyDescent="0.4"/>
    <row r="1485" s="6" customFormat="1" x14ac:dyDescent="0.4"/>
    <row r="1486" s="6" customFormat="1" x14ac:dyDescent="0.4"/>
    <row r="1487" s="6" customFormat="1" x14ac:dyDescent="0.4"/>
    <row r="1488" s="6" customFormat="1" x14ac:dyDescent="0.4"/>
    <row r="1489" s="6" customFormat="1" x14ac:dyDescent="0.4"/>
    <row r="1490" s="6" customFormat="1" x14ac:dyDescent="0.4"/>
    <row r="1491" s="6" customFormat="1" x14ac:dyDescent="0.4"/>
    <row r="1492" s="6" customFormat="1" x14ac:dyDescent="0.4"/>
    <row r="1493" s="6" customFormat="1" x14ac:dyDescent="0.4"/>
    <row r="1494" s="6" customFormat="1" x14ac:dyDescent="0.4"/>
    <row r="1495" s="6" customFormat="1" x14ac:dyDescent="0.4"/>
    <row r="1496" s="6" customFormat="1" x14ac:dyDescent="0.4"/>
    <row r="1497" s="6" customFormat="1" x14ac:dyDescent="0.4"/>
    <row r="1498" s="6" customFormat="1" x14ac:dyDescent="0.4"/>
    <row r="1499" s="6" customFormat="1" x14ac:dyDescent="0.4"/>
    <row r="1500" s="6" customFormat="1" x14ac:dyDescent="0.4"/>
    <row r="1501" s="6" customFormat="1" x14ac:dyDescent="0.4"/>
    <row r="1502" s="6" customFormat="1" x14ac:dyDescent="0.4"/>
    <row r="1503" s="6" customFormat="1" x14ac:dyDescent="0.4"/>
    <row r="1504" s="6" customFormat="1" x14ac:dyDescent="0.4"/>
    <row r="1505" s="6" customFormat="1" x14ac:dyDescent="0.4"/>
    <row r="1506" s="6" customFormat="1" x14ac:dyDescent="0.4"/>
    <row r="1507" s="6" customFormat="1" x14ac:dyDescent="0.4"/>
    <row r="1508" s="6" customFormat="1" x14ac:dyDescent="0.4"/>
    <row r="1509" s="6" customFormat="1" x14ac:dyDescent="0.4"/>
    <row r="1510" s="6" customFormat="1" x14ac:dyDescent="0.4"/>
    <row r="1511" s="6" customFormat="1" x14ac:dyDescent="0.4"/>
    <row r="1512" s="6" customFormat="1" x14ac:dyDescent="0.4"/>
    <row r="1513" s="6" customFormat="1" x14ac:dyDescent="0.4"/>
    <row r="1514" s="6" customFormat="1" x14ac:dyDescent="0.4"/>
    <row r="1515" s="6" customFormat="1" x14ac:dyDescent="0.4"/>
    <row r="1516" s="6" customFormat="1" x14ac:dyDescent="0.4"/>
    <row r="1517" s="6" customFormat="1" x14ac:dyDescent="0.4"/>
    <row r="1518" s="6" customFormat="1" x14ac:dyDescent="0.4"/>
    <row r="1519" s="6" customFormat="1" x14ac:dyDescent="0.4"/>
    <row r="1520" s="6" customFormat="1" x14ac:dyDescent="0.4"/>
    <row r="1521" s="6" customFormat="1" x14ac:dyDescent="0.4"/>
    <row r="1522" s="6" customFormat="1" x14ac:dyDescent="0.4"/>
    <row r="1523" s="6" customFormat="1" x14ac:dyDescent="0.4"/>
    <row r="1524" s="6" customFormat="1" x14ac:dyDescent="0.4"/>
    <row r="1525" s="6" customFormat="1" x14ac:dyDescent="0.4"/>
    <row r="1526" s="6" customFormat="1" x14ac:dyDescent="0.4"/>
    <row r="1527" s="6" customFormat="1" x14ac:dyDescent="0.4"/>
    <row r="1528" s="6" customFormat="1" x14ac:dyDescent="0.4"/>
    <row r="1529" s="6" customFormat="1" x14ac:dyDescent="0.4"/>
    <row r="1530" s="6" customFormat="1" x14ac:dyDescent="0.4"/>
    <row r="1531" s="6" customFormat="1" x14ac:dyDescent="0.4"/>
    <row r="1532" s="6" customFormat="1" x14ac:dyDescent="0.4"/>
    <row r="1533" s="6" customFormat="1" x14ac:dyDescent="0.4"/>
    <row r="1534" s="6" customFormat="1" x14ac:dyDescent="0.4"/>
    <row r="1535" s="6" customFormat="1" x14ac:dyDescent="0.4"/>
    <row r="1536" s="6" customFormat="1" x14ac:dyDescent="0.4"/>
    <row r="1537" s="6" customFormat="1" x14ac:dyDescent="0.4"/>
    <row r="1538" s="6" customFormat="1" x14ac:dyDescent="0.4"/>
    <row r="1539" s="6" customFormat="1" x14ac:dyDescent="0.4"/>
    <row r="1540" s="6" customFormat="1" x14ac:dyDescent="0.4"/>
    <row r="1541" s="6" customFormat="1" x14ac:dyDescent="0.4"/>
    <row r="1542" s="6" customFormat="1" x14ac:dyDescent="0.4"/>
    <row r="1543" s="6" customFormat="1" x14ac:dyDescent="0.4"/>
    <row r="1544" s="6" customFormat="1" x14ac:dyDescent="0.4"/>
    <row r="1545" s="6" customFormat="1" x14ac:dyDescent="0.4"/>
    <row r="1546" s="6" customFormat="1" x14ac:dyDescent="0.4"/>
    <row r="1547" s="6" customFormat="1" x14ac:dyDescent="0.4"/>
    <row r="1548" s="6" customFormat="1" x14ac:dyDescent="0.4"/>
    <row r="1549" s="6" customFormat="1" x14ac:dyDescent="0.4"/>
    <row r="1550" s="6" customFormat="1" x14ac:dyDescent="0.4"/>
    <row r="1551" s="6" customFormat="1" x14ac:dyDescent="0.4"/>
    <row r="1552" s="6" customFormat="1" x14ac:dyDescent="0.4"/>
    <row r="1553" s="6" customFormat="1" x14ac:dyDescent="0.4"/>
    <row r="1554" s="6" customFormat="1" x14ac:dyDescent="0.4"/>
    <row r="1555" s="6" customFormat="1" x14ac:dyDescent="0.4"/>
    <row r="1556" s="6" customFormat="1" x14ac:dyDescent="0.4"/>
    <row r="1557" s="6" customFormat="1" x14ac:dyDescent="0.4"/>
    <row r="1558" s="6" customFormat="1" x14ac:dyDescent="0.4"/>
    <row r="1559" s="6" customFormat="1" x14ac:dyDescent="0.4"/>
    <row r="1560" s="6" customFormat="1" x14ac:dyDescent="0.4"/>
    <row r="1561" s="6" customFormat="1" x14ac:dyDescent="0.4"/>
    <row r="1562" s="6" customFormat="1" x14ac:dyDescent="0.4"/>
    <row r="1563" s="6" customFormat="1" x14ac:dyDescent="0.4"/>
    <row r="1564" s="6" customFormat="1" x14ac:dyDescent="0.4"/>
    <row r="1565" s="6" customFormat="1" x14ac:dyDescent="0.4"/>
    <row r="1566" s="6" customFormat="1" x14ac:dyDescent="0.4"/>
    <row r="1567" s="6" customFormat="1" x14ac:dyDescent="0.4"/>
    <row r="1568" s="6" customFormat="1" x14ac:dyDescent="0.4"/>
    <row r="1569" s="6" customFormat="1" x14ac:dyDescent="0.4"/>
    <row r="1570" s="6" customFormat="1" x14ac:dyDescent="0.4"/>
    <row r="1571" s="6" customFormat="1" x14ac:dyDescent="0.4"/>
    <row r="1572" s="6" customFormat="1" x14ac:dyDescent="0.4"/>
    <row r="1573" s="6" customFormat="1" x14ac:dyDescent="0.4"/>
    <row r="1574" s="6" customFormat="1" x14ac:dyDescent="0.4"/>
    <row r="1575" s="6" customFormat="1" x14ac:dyDescent="0.4"/>
    <row r="1576" s="6" customFormat="1" x14ac:dyDescent="0.4"/>
    <row r="1577" s="6" customFormat="1" x14ac:dyDescent="0.4"/>
    <row r="1578" s="6" customFormat="1" x14ac:dyDescent="0.4"/>
    <row r="1579" s="6" customFormat="1" x14ac:dyDescent="0.4"/>
    <row r="1580" s="6" customFormat="1" x14ac:dyDescent="0.4"/>
    <row r="1581" s="6" customFormat="1" x14ac:dyDescent="0.4"/>
    <row r="1582" s="6" customFormat="1" x14ac:dyDescent="0.4"/>
    <row r="1583" s="6" customFormat="1" x14ac:dyDescent="0.4"/>
    <row r="1584" s="6" customFormat="1" x14ac:dyDescent="0.4"/>
    <row r="1585" s="6" customFormat="1" x14ac:dyDescent="0.4"/>
    <row r="1586" s="6" customFormat="1" x14ac:dyDescent="0.4"/>
    <row r="1587" s="6" customFormat="1" x14ac:dyDescent="0.4"/>
    <row r="1588" s="6" customFormat="1" x14ac:dyDescent="0.4"/>
    <row r="1589" s="6" customFormat="1" x14ac:dyDescent="0.4"/>
    <row r="1590" s="6" customFormat="1" x14ac:dyDescent="0.4"/>
    <row r="1591" s="6" customFormat="1" x14ac:dyDescent="0.4"/>
    <row r="1592" s="6" customFormat="1" x14ac:dyDescent="0.4"/>
    <row r="1593" s="6" customFormat="1" x14ac:dyDescent="0.4"/>
    <row r="1594" s="6" customFormat="1" x14ac:dyDescent="0.4"/>
    <row r="1595" s="6" customFormat="1" x14ac:dyDescent="0.4"/>
    <row r="1596" s="6" customFormat="1" x14ac:dyDescent="0.4"/>
    <row r="1597" s="6" customFormat="1" x14ac:dyDescent="0.4"/>
    <row r="1598" s="6" customFormat="1" x14ac:dyDescent="0.4"/>
    <row r="1599" s="6" customFormat="1" x14ac:dyDescent="0.4"/>
    <row r="1600" s="6" customFormat="1" x14ac:dyDescent="0.4"/>
    <row r="1601" s="6" customFormat="1" x14ac:dyDescent="0.4"/>
    <row r="1602" s="6" customFormat="1" x14ac:dyDescent="0.4"/>
    <row r="1603" s="6" customFormat="1" x14ac:dyDescent="0.4"/>
    <row r="1604" s="6" customFormat="1" x14ac:dyDescent="0.4"/>
    <row r="1605" s="6" customFormat="1" x14ac:dyDescent="0.4"/>
    <row r="1606" s="6" customFormat="1" x14ac:dyDescent="0.4"/>
    <row r="1607" s="6" customFormat="1" x14ac:dyDescent="0.4"/>
    <row r="1608" s="6" customFormat="1" x14ac:dyDescent="0.4"/>
    <row r="1609" s="6" customFormat="1" x14ac:dyDescent="0.4"/>
    <row r="1610" s="6" customFormat="1" x14ac:dyDescent="0.4"/>
    <row r="1611" s="6" customFormat="1" x14ac:dyDescent="0.4"/>
    <row r="1612" s="6" customFormat="1" x14ac:dyDescent="0.4"/>
    <row r="1613" s="6" customFormat="1" x14ac:dyDescent="0.4"/>
    <row r="1614" s="6" customFormat="1" x14ac:dyDescent="0.4"/>
    <row r="1615" s="6" customFormat="1" x14ac:dyDescent="0.4"/>
    <row r="1616" s="6" customFormat="1" x14ac:dyDescent="0.4"/>
    <row r="1617" s="6" customFormat="1" x14ac:dyDescent="0.4"/>
    <row r="1618" s="6" customFormat="1" x14ac:dyDescent="0.4"/>
    <row r="1619" s="6" customFormat="1" x14ac:dyDescent="0.4"/>
    <row r="1620" s="6" customFormat="1" x14ac:dyDescent="0.4"/>
    <row r="1621" s="6" customFormat="1" x14ac:dyDescent="0.4"/>
    <row r="1622" s="6" customFormat="1" x14ac:dyDescent="0.4"/>
    <row r="1623" s="6" customFormat="1" x14ac:dyDescent="0.4"/>
    <row r="1624" s="6" customFormat="1" x14ac:dyDescent="0.4"/>
    <row r="1625" s="6" customFormat="1" x14ac:dyDescent="0.4"/>
    <row r="1626" s="6" customFormat="1" x14ac:dyDescent="0.4"/>
    <row r="1627" s="6" customFormat="1" x14ac:dyDescent="0.4"/>
    <row r="1628" s="6" customFormat="1" x14ac:dyDescent="0.4"/>
    <row r="1629" s="6" customFormat="1" x14ac:dyDescent="0.4"/>
    <row r="1630" s="6" customFormat="1" x14ac:dyDescent="0.4"/>
    <row r="1631" s="6" customFormat="1" x14ac:dyDescent="0.4"/>
    <row r="1632" s="6" customFormat="1" x14ac:dyDescent="0.4"/>
    <row r="1633" s="6" customFormat="1" x14ac:dyDescent="0.4"/>
    <row r="1634" s="6" customFormat="1" x14ac:dyDescent="0.4"/>
    <row r="1635" s="6" customFormat="1" x14ac:dyDescent="0.4"/>
    <row r="1636" s="6" customFormat="1" x14ac:dyDescent="0.4"/>
    <row r="1637" s="6" customFormat="1" x14ac:dyDescent="0.4"/>
    <row r="1638" s="6" customFormat="1" x14ac:dyDescent="0.4"/>
    <row r="1639" s="6" customFormat="1" x14ac:dyDescent="0.4"/>
    <row r="1640" s="6" customFormat="1" x14ac:dyDescent="0.4"/>
    <row r="1641" s="6" customFormat="1" x14ac:dyDescent="0.4"/>
    <row r="1642" s="6" customFormat="1" x14ac:dyDescent="0.4"/>
    <row r="1643" s="6" customFormat="1" x14ac:dyDescent="0.4"/>
    <row r="1644" s="6" customFormat="1" x14ac:dyDescent="0.4"/>
    <row r="1645" s="6" customFormat="1" x14ac:dyDescent="0.4"/>
    <row r="1646" s="6" customFormat="1" x14ac:dyDescent="0.4"/>
    <row r="1647" s="6" customFormat="1" x14ac:dyDescent="0.4"/>
    <row r="1648" s="6" customFormat="1" x14ac:dyDescent="0.4"/>
    <row r="1649" s="6" customFormat="1" x14ac:dyDescent="0.4"/>
    <row r="1650" s="6" customFormat="1" x14ac:dyDescent="0.4"/>
    <row r="1651" s="6" customFormat="1" x14ac:dyDescent="0.4"/>
    <row r="1652" s="6" customFormat="1" x14ac:dyDescent="0.4"/>
    <row r="1653" s="6" customFormat="1" x14ac:dyDescent="0.4"/>
    <row r="1654" s="6" customFormat="1" x14ac:dyDescent="0.4"/>
    <row r="1655" s="6" customFormat="1" x14ac:dyDescent="0.4"/>
    <row r="1656" s="6" customFormat="1" x14ac:dyDescent="0.4"/>
    <row r="1657" s="6" customFormat="1" x14ac:dyDescent="0.4"/>
    <row r="1658" s="6" customFormat="1" x14ac:dyDescent="0.4"/>
    <row r="1659" s="6" customFormat="1" x14ac:dyDescent="0.4"/>
    <row r="1660" s="6" customFormat="1" x14ac:dyDescent="0.4"/>
    <row r="1661" s="6" customFormat="1" x14ac:dyDescent="0.4"/>
    <row r="1662" s="6" customFormat="1" x14ac:dyDescent="0.4"/>
    <row r="1663" s="6" customFormat="1" x14ac:dyDescent="0.4"/>
    <row r="1664" s="6" customFormat="1" x14ac:dyDescent="0.4"/>
    <row r="1665" s="6" customFormat="1" x14ac:dyDescent="0.4"/>
    <row r="1666" s="6" customFormat="1" x14ac:dyDescent="0.4"/>
    <row r="1667" s="6" customFormat="1" x14ac:dyDescent="0.4"/>
    <row r="1668" s="6" customFormat="1" x14ac:dyDescent="0.4"/>
    <row r="1669" s="6" customFormat="1" x14ac:dyDescent="0.4"/>
    <row r="1670" s="6" customFormat="1" x14ac:dyDescent="0.4"/>
    <row r="1671" s="6" customFormat="1" x14ac:dyDescent="0.4"/>
    <row r="1672" s="6" customFormat="1" x14ac:dyDescent="0.4"/>
    <row r="1673" s="6" customFormat="1" x14ac:dyDescent="0.4"/>
    <row r="1674" s="6" customFormat="1" x14ac:dyDescent="0.4"/>
    <row r="1675" s="6" customFormat="1" x14ac:dyDescent="0.4"/>
    <row r="1676" s="6" customFormat="1" x14ac:dyDescent="0.4"/>
    <row r="1677" s="6" customFormat="1" x14ac:dyDescent="0.4"/>
    <row r="1678" s="6" customFormat="1" x14ac:dyDescent="0.4"/>
    <row r="1679" s="6" customFormat="1" x14ac:dyDescent="0.4"/>
    <row r="1680" s="6" customFormat="1" x14ac:dyDescent="0.4"/>
    <row r="1681" s="6" customFormat="1" x14ac:dyDescent="0.4"/>
    <row r="1682" s="6" customFormat="1" x14ac:dyDescent="0.4"/>
    <row r="1683" s="6" customFormat="1" x14ac:dyDescent="0.4"/>
    <row r="1684" s="6" customFormat="1" x14ac:dyDescent="0.4"/>
    <row r="1685" s="6" customFormat="1" x14ac:dyDescent="0.4"/>
    <row r="1686" s="6" customFormat="1" x14ac:dyDescent="0.4"/>
    <row r="1687" s="6" customFormat="1" x14ac:dyDescent="0.4"/>
    <row r="1688" s="6" customFormat="1" x14ac:dyDescent="0.4"/>
    <row r="1689" s="6" customFormat="1" x14ac:dyDescent="0.4"/>
    <row r="1690" s="6" customFormat="1" x14ac:dyDescent="0.4"/>
    <row r="1691" s="6" customFormat="1" x14ac:dyDescent="0.4"/>
    <row r="1692" s="6" customFormat="1" x14ac:dyDescent="0.4"/>
    <row r="1693" s="6" customFormat="1" x14ac:dyDescent="0.4"/>
    <row r="1694" s="6" customFormat="1" x14ac:dyDescent="0.4"/>
    <row r="1695" s="6" customFormat="1" x14ac:dyDescent="0.4"/>
    <row r="1696" s="6" customFormat="1" x14ac:dyDescent="0.4"/>
    <row r="1697" s="6" customFormat="1" x14ac:dyDescent="0.4"/>
    <row r="1698" s="6" customFormat="1" x14ac:dyDescent="0.4"/>
    <row r="1699" s="6" customFormat="1" x14ac:dyDescent="0.4"/>
    <row r="1700" s="6" customFormat="1" x14ac:dyDescent="0.4"/>
    <row r="1701" s="6" customFormat="1" x14ac:dyDescent="0.4"/>
    <row r="1702" s="6" customFormat="1" x14ac:dyDescent="0.4"/>
    <row r="1703" s="6" customFormat="1" x14ac:dyDescent="0.4"/>
    <row r="1704" s="6" customFormat="1" x14ac:dyDescent="0.4"/>
    <row r="1705" s="6" customFormat="1" x14ac:dyDescent="0.4"/>
    <row r="1706" s="6" customFormat="1" x14ac:dyDescent="0.4"/>
    <row r="1707" s="6" customFormat="1" x14ac:dyDescent="0.4"/>
    <row r="1708" s="6" customFormat="1" x14ac:dyDescent="0.4"/>
    <row r="1709" s="6" customFormat="1" x14ac:dyDescent="0.4"/>
    <row r="1710" s="6" customFormat="1" x14ac:dyDescent="0.4"/>
    <row r="1711" s="6" customFormat="1" x14ac:dyDescent="0.4"/>
    <row r="1712" s="6" customFormat="1" x14ac:dyDescent="0.4"/>
    <row r="1713" s="6" customFormat="1" x14ac:dyDescent="0.4"/>
    <row r="1714" s="6" customFormat="1" x14ac:dyDescent="0.4"/>
    <row r="1715" s="6" customFormat="1" x14ac:dyDescent="0.4"/>
    <row r="1716" s="6" customFormat="1" x14ac:dyDescent="0.4"/>
    <row r="1717" s="6" customFormat="1" x14ac:dyDescent="0.4"/>
    <row r="1718" s="6" customFormat="1" x14ac:dyDescent="0.4"/>
    <row r="1719" s="6" customFormat="1" x14ac:dyDescent="0.4"/>
    <row r="1720" s="6" customFormat="1" x14ac:dyDescent="0.4"/>
    <row r="1721" s="6" customFormat="1" x14ac:dyDescent="0.4"/>
    <row r="1722" s="6" customFormat="1" x14ac:dyDescent="0.4"/>
    <row r="1723" s="6" customFormat="1" x14ac:dyDescent="0.4"/>
    <row r="1724" s="6" customFormat="1" x14ac:dyDescent="0.4"/>
    <row r="1725" s="6" customFormat="1" x14ac:dyDescent="0.4"/>
    <row r="1726" s="6" customFormat="1" x14ac:dyDescent="0.4"/>
    <row r="1727" s="6" customFormat="1" x14ac:dyDescent="0.4"/>
    <row r="1728" s="6" customFormat="1" x14ac:dyDescent="0.4"/>
    <row r="1729" s="6" customFormat="1" x14ac:dyDescent="0.4"/>
    <row r="1730" s="6" customFormat="1" x14ac:dyDescent="0.4"/>
    <row r="1731" s="6" customFormat="1" x14ac:dyDescent="0.4"/>
    <row r="1732" s="6" customFormat="1" x14ac:dyDescent="0.4"/>
    <row r="1733" s="6" customFormat="1" x14ac:dyDescent="0.4"/>
    <row r="1734" s="6" customFormat="1" x14ac:dyDescent="0.4"/>
    <row r="1735" s="6" customFormat="1" x14ac:dyDescent="0.4"/>
    <row r="1736" s="6" customFormat="1" x14ac:dyDescent="0.4"/>
    <row r="1737" s="6" customFormat="1" x14ac:dyDescent="0.4"/>
    <row r="1738" s="6" customFormat="1" x14ac:dyDescent="0.4"/>
    <row r="1739" s="6" customFormat="1" x14ac:dyDescent="0.4"/>
    <row r="1740" s="6" customFormat="1" x14ac:dyDescent="0.4"/>
    <row r="1741" s="6" customFormat="1" x14ac:dyDescent="0.4"/>
    <row r="1742" s="6" customFormat="1" x14ac:dyDescent="0.4"/>
    <row r="1743" s="6" customFormat="1" x14ac:dyDescent="0.4"/>
    <row r="1744" s="6" customFormat="1" x14ac:dyDescent="0.4"/>
    <row r="1745" s="6" customFormat="1" x14ac:dyDescent="0.4"/>
    <row r="1746" s="6" customFormat="1" x14ac:dyDescent="0.4"/>
    <row r="1747" s="6" customFormat="1" x14ac:dyDescent="0.4"/>
    <row r="1748" s="6" customFormat="1" x14ac:dyDescent="0.4"/>
    <row r="1749" s="6" customFormat="1" x14ac:dyDescent="0.4"/>
    <row r="1750" s="6" customFormat="1" x14ac:dyDescent="0.4"/>
    <row r="1751" s="6" customFormat="1" x14ac:dyDescent="0.4"/>
    <row r="1752" s="6" customFormat="1" x14ac:dyDescent="0.4"/>
    <row r="1753" s="6" customFormat="1" x14ac:dyDescent="0.4"/>
    <row r="1754" s="6" customFormat="1" x14ac:dyDescent="0.4"/>
    <row r="1755" s="6" customFormat="1" x14ac:dyDescent="0.4"/>
    <row r="1756" s="6" customFormat="1" x14ac:dyDescent="0.4"/>
    <row r="1757" s="6" customFormat="1" x14ac:dyDescent="0.4"/>
    <row r="1758" s="6" customFormat="1" x14ac:dyDescent="0.4"/>
    <row r="1759" s="6" customFormat="1" x14ac:dyDescent="0.4"/>
    <row r="1760" s="6" customFormat="1" x14ac:dyDescent="0.4"/>
    <row r="1761" s="6" customFormat="1" x14ac:dyDescent="0.4"/>
    <row r="1762" s="6" customFormat="1" x14ac:dyDescent="0.4"/>
    <row r="1763" s="6" customFormat="1" x14ac:dyDescent="0.4"/>
    <row r="1764" s="6" customFormat="1" x14ac:dyDescent="0.4"/>
    <row r="1765" s="6" customFormat="1" x14ac:dyDescent="0.4"/>
    <row r="1766" s="6" customFormat="1" x14ac:dyDescent="0.4"/>
    <row r="1767" s="6" customFormat="1" x14ac:dyDescent="0.4"/>
    <row r="1768" s="6" customFormat="1" x14ac:dyDescent="0.4"/>
    <row r="1769" s="6" customFormat="1" x14ac:dyDescent="0.4"/>
    <row r="1770" s="6" customFormat="1" x14ac:dyDescent="0.4"/>
    <row r="1771" s="6" customFormat="1" x14ac:dyDescent="0.4"/>
    <row r="1772" s="6" customFormat="1" x14ac:dyDescent="0.4"/>
    <row r="1773" s="6" customFormat="1" x14ac:dyDescent="0.4"/>
    <row r="1774" s="6" customFormat="1" x14ac:dyDescent="0.4"/>
    <row r="1775" s="6" customFormat="1" x14ac:dyDescent="0.4"/>
    <row r="1776" s="6" customFormat="1" x14ac:dyDescent="0.4"/>
    <row r="1777" s="6" customFormat="1" x14ac:dyDescent="0.4"/>
    <row r="1778" s="6" customFormat="1" x14ac:dyDescent="0.4"/>
    <row r="1779" s="6" customFormat="1" x14ac:dyDescent="0.4"/>
    <row r="1780" s="6" customFormat="1" x14ac:dyDescent="0.4"/>
    <row r="1781" s="6" customFormat="1" x14ac:dyDescent="0.4"/>
    <row r="1782" s="6" customFormat="1" x14ac:dyDescent="0.4"/>
    <row r="1783" s="6" customFormat="1" x14ac:dyDescent="0.4"/>
    <row r="1784" s="6" customFormat="1" x14ac:dyDescent="0.4"/>
    <row r="1785" s="6" customFormat="1" x14ac:dyDescent="0.4"/>
    <row r="1786" s="6" customFormat="1" x14ac:dyDescent="0.4"/>
    <row r="1787" s="6" customFormat="1" x14ac:dyDescent="0.4"/>
    <row r="1788" s="6" customFormat="1" x14ac:dyDescent="0.4"/>
    <row r="1789" s="6" customFormat="1" x14ac:dyDescent="0.4"/>
    <row r="1790" s="6" customFormat="1" x14ac:dyDescent="0.4"/>
    <row r="1791" s="6" customFormat="1" x14ac:dyDescent="0.4"/>
    <row r="1792" s="6" customFormat="1" x14ac:dyDescent="0.4"/>
    <row r="1793" s="6" customFormat="1" x14ac:dyDescent="0.4"/>
    <row r="1794" s="6" customFormat="1" x14ac:dyDescent="0.4"/>
    <row r="1795" s="6" customFormat="1" x14ac:dyDescent="0.4"/>
    <row r="1796" s="6" customFormat="1" x14ac:dyDescent="0.4"/>
    <row r="1797" s="6" customFormat="1" x14ac:dyDescent="0.4"/>
    <row r="1798" s="6" customFormat="1" x14ac:dyDescent="0.4"/>
    <row r="1799" s="6" customFormat="1" x14ac:dyDescent="0.4"/>
    <row r="1800" s="6" customFormat="1" x14ac:dyDescent="0.4"/>
    <row r="1801" s="6" customFormat="1" x14ac:dyDescent="0.4"/>
    <row r="1802" s="6" customFormat="1" x14ac:dyDescent="0.4"/>
    <row r="1803" s="6" customFormat="1" x14ac:dyDescent="0.4"/>
    <row r="1804" s="6" customFormat="1" x14ac:dyDescent="0.4"/>
    <row r="1805" s="6" customFormat="1" x14ac:dyDescent="0.4"/>
    <row r="1806" s="6" customFormat="1" x14ac:dyDescent="0.4"/>
    <row r="1807" s="6" customFormat="1" x14ac:dyDescent="0.4"/>
    <row r="1808" s="6" customFormat="1" x14ac:dyDescent="0.4"/>
    <row r="1809" s="6" customFormat="1" x14ac:dyDescent="0.4"/>
    <row r="1810" s="6" customFormat="1" x14ac:dyDescent="0.4"/>
    <row r="1811" s="6" customFormat="1" x14ac:dyDescent="0.4"/>
    <row r="1812" s="6" customFormat="1" x14ac:dyDescent="0.4"/>
    <row r="1813" s="6" customFormat="1" x14ac:dyDescent="0.4"/>
    <row r="1814" s="6" customFormat="1" x14ac:dyDescent="0.4"/>
    <row r="1815" s="6" customFormat="1" x14ac:dyDescent="0.4"/>
    <row r="1816" s="6" customFormat="1" x14ac:dyDescent="0.4"/>
    <row r="1817" s="6" customFormat="1" x14ac:dyDescent="0.4"/>
    <row r="1818" s="6" customFormat="1" x14ac:dyDescent="0.4"/>
    <row r="1819" s="6" customFormat="1" x14ac:dyDescent="0.4"/>
    <row r="1820" s="6" customFormat="1" x14ac:dyDescent="0.4"/>
    <row r="1821" s="6" customFormat="1" x14ac:dyDescent="0.4"/>
    <row r="1822" s="6" customFormat="1" x14ac:dyDescent="0.4"/>
    <row r="1823" s="6" customFormat="1" x14ac:dyDescent="0.4"/>
    <row r="1824" s="6" customFormat="1" x14ac:dyDescent="0.4"/>
    <row r="1825" s="6" customFormat="1" x14ac:dyDescent="0.4"/>
    <row r="1826" s="6" customFormat="1" x14ac:dyDescent="0.4"/>
    <row r="1827" s="6" customFormat="1" x14ac:dyDescent="0.4"/>
    <row r="1828" s="6" customFormat="1" x14ac:dyDescent="0.4"/>
    <row r="1829" s="6" customFormat="1" x14ac:dyDescent="0.4"/>
    <row r="1830" s="6" customFormat="1" x14ac:dyDescent="0.4"/>
    <row r="1831" s="6" customFormat="1" x14ac:dyDescent="0.4"/>
    <row r="1832" s="6" customFormat="1" x14ac:dyDescent="0.4"/>
    <row r="1833" s="6" customFormat="1" x14ac:dyDescent="0.4"/>
    <row r="1834" s="6" customFormat="1" x14ac:dyDescent="0.4"/>
    <row r="1835" s="6" customFormat="1" x14ac:dyDescent="0.4"/>
    <row r="1836" s="6" customFormat="1" x14ac:dyDescent="0.4"/>
    <row r="1837" s="6" customFormat="1" x14ac:dyDescent="0.4"/>
    <row r="1838" s="6" customFormat="1" x14ac:dyDescent="0.4"/>
    <row r="1839" s="6" customFormat="1" x14ac:dyDescent="0.4"/>
    <row r="1840" s="6" customFormat="1" x14ac:dyDescent="0.4"/>
    <row r="1841" s="6" customFormat="1" x14ac:dyDescent="0.4"/>
    <row r="1842" s="6" customFormat="1" x14ac:dyDescent="0.4"/>
    <row r="1843" s="6" customFormat="1" x14ac:dyDescent="0.4"/>
    <row r="1844" s="6" customFormat="1" x14ac:dyDescent="0.4"/>
    <row r="1845" s="6" customFormat="1" x14ac:dyDescent="0.4"/>
    <row r="1846" s="6" customFormat="1" x14ac:dyDescent="0.4"/>
    <row r="1847" s="6" customFormat="1" x14ac:dyDescent="0.4"/>
    <row r="1848" s="6" customFormat="1" x14ac:dyDescent="0.4"/>
    <row r="1849" s="6" customFormat="1" x14ac:dyDescent="0.4"/>
    <row r="1850" s="6" customFormat="1" x14ac:dyDescent="0.4"/>
    <row r="1851" s="6" customFormat="1" x14ac:dyDescent="0.4"/>
    <row r="1852" s="6" customFormat="1" x14ac:dyDescent="0.4"/>
    <row r="1853" s="6" customFormat="1" x14ac:dyDescent="0.4"/>
    <row r="1854" s="6" customFormat="1" x14ac:dyDescent="0.4"/>
    <row r="1855" s="6" customFormat="1" x14ac:dyDescent="0.4"/>
    <row r="1856" s="6" customFormat="1" x14ac:dyDescent="0.4"/>
    <row r="1857" s="6" customFormat="1" x14ac:dyDescent="0.4"/>
    <row r="1858" s="6" customFormat="1" x14ac:dyDescent="0.4"/>
    <row r="1859" s="6" customFormat="1" x14ac:dyDescent="0.4"/>
    <row r="1860" s="6" customFormat="1" x14ac:dyDescent="0.4"/>
    <row r="1861" s="6" customFormat="1" x14ac:dyDescent="0.4"/>
    <row r="1862" s="6" customFormat="1" x14ac:dyDescent="0.4"/>
    <row r="1863" s="6" customFormat="1" x14ac:dyDescent="0.4"/>
    <row r="1864" s="6" customFormat="1" x14ac:dyDescent="0.4"/>
    <row r="1865" s="6" customFormat="1" x14ac:dyDescent="0.4"/>
    <row r="1866" s="6" customFormat="1" x14ac:dyDescent="0.4"/>
    <row r="1867" s="6" customFormat="1" x14ac:dyDescent="0.4"/>
    <row r="1868" s="6" customFormat="1" x14ac:dyDescent="0.4"/>
    <row r="1869" s="6" customFormat="1" x14ac:dyDescent="0.4"/>
    <row r="1870" s="6" customFormat="1" x14ac:dyDescent="0.4"/>
    <row r="1871" s="6" customFormat="1" x14ac:dyDescent="0.4"/>
    <row r="1872" s="6" customFormat="1" x14ac:dyDescent="0.4"/>
    <row r="1873" s="6" customFormat="1" x14ac:dyDescent="0.4"/>
    <row r="1874" s="6" customFormat="1" x14ac:dyDescent="0.4"/>
    <row r="1875" s="6" customFormat="1" x14ac:dyDescent="0.4"/>
    <row r="1876" s="6" customFormat="1" x14ac:dyDescent="0.4"/>
    <row r="1877" s="6" customFormat="1" x14ac:dyDescent="0.4"/>
    <row r="1878" s="6" customFormat="1" x14ac:dyDescent="0.4"/>
    <row r="1879" s="6" customFormat="1" x14ac:dyDescent="0.4"/>
    <row r="1880" s="6" customFormat="1" x14ac:dyDescent="0.4"/>
    <row r="1881" s="6" customFormat="1" x14ac:dyDescent="0.4"/>
    <row r="1882" s="6" customFormat="1" x14ac:dyDescent="0.4"/>
    <row r="1883" s="6" customFormat="1" x14ac:dyDescent="0.4"/>
    <row r="1884" s="6" customFormat="1" x14ac:dyDescent="0.4"/>
    <row r="1885" s="6" customFormat="1" x14ac:dyDescent="0.4"/>
    <row r="1886" s="6" customFormat="1" x14ac:dyDescent="0.4"/>
    <row r="1887" s="6" customFormat="1" x14ac:dyDescent="0.4"/>
    <row r="1888" s="6" customFormat="1" x14ac:dyDescent="0.4"/>
    <row r="1889" s="6" customFormat="1" x14ac:dyDescent="0.4"/>
    <row r="1890" s="6" customFormat="1" x14ac:dyDescent="0.4"/>
    <row r="1891" s="6" customFormat="1" x14ac:dyDescent="0.4"/>
    <row r="1892" s="6" customFormat="1" x14ac:dyDescent="0.4"/>
    <row r="1893" s="6" customFormat="1" x14ac:dyDescent="0.4"/>
    <row r="1894" s="6" customFormat="1" x14ac:dyDescent="0.4"/>
    <row r="1895" s="6" customFormat="1" x14ac:dyDescent="0.4"/>
    <row r="1896" s="6" customFormat="1" x14ac:dyDescent="0.4"/>
    <row r="1897" s="6" customFormat="1" x14ac:dyDescent="0.4"/>
    <row r="1898" s="6" customFormat="1" x14ac:dyDescent="0.4"/>
    <row r="1899" s="6" customFormat="1" x14ac:dyDescent="0.4"/>
    <row r="1900" s="6" customFormat="1" x14ac:dyDescent="0.4"/>
    <row r="1901" s="6" customFormat="1" x14ac:dyDescent="0.4"/>
    <row r="1902" s="6" customFormat="1" x14ac:dyDescent="0.4"/>
    <row r="1903" s="6" customFormat="1" x14ac:dyDescent="0.4"/>
    <row r="1904" s="6" customFormat="1" x14ac:dyDescent="0.4"/>
    <row r="1905" s="6" customFormat="1" x14ac:dyDescent="0.4"/>
    <row r="1906" s="6" customFormat="1" x14ac:dyDescent="0.4"/>
    <row r="1907" s="6" customFormat="1" x14ac:dyDescent="0.4"/>
    <row r="1908" s="6" customFormat="1" x14ac:dyDescent="0.4"/>
    <row r="1909" s="6" customFormat="1" x14ac:dyDescent="0.4"/>
    <row r="1910" s="6" customFormat="1" x14ac:dyDescent="0.4"/>
    <row r="1911" s="6" customFormat="1" x14ac:dyDescent="0.4"/>
    <row r="1912" s="6" customFormat="1" x14ac:dyDescent="0.4"/>
    <row r="1913" s="6" customFormat="1" x14ac:dyDescent="0.4"/>
    <row r="1914" s="6" customFormat="1" x14ac:dyDescent="0.4"/>
    <row r="1915" s="6" customFormat="1" x14ac:dyDescent="0.4"/>
    <row r="1916" s="6" customFormat="1" x14ac:dyDescent="0.4"/>
    <row r="1917" s="6" customFormat="1" x14ac:dyDescent="0.4"/>
    <row r="1918" s="6" customFormat="1" x14ac:dyDescent="0.4"/>
    <row r="1919" s="6" customFormat="1" x14ac:dyDescent="0.4"/>
    <row r="1920" s="6" customFormat="1" x14ac:dyDescent="0.4"/>
    <row r="1921" s="6" customFormat="1" x14ac:dyDescent="0.4"/>
    <row r="1922" s="6" customFormat="1" x14ac:dyDescent="0.4"/>
    <row r="1923" s="6" customFormat="1" x14ac:dyDescent="0.4"/>
    <row r="1924" s="6" customFormat="1" x14ac:dyDescent="0.4"/>
    <row r="1925" s="6" customFormat="1" x14ac:dyDescent="0.4"/>
    <row r="1926" s="6" customFormat="1" x14ac:dyDescent="0.4"/>
    <row r="1927" s="6" customFormat="1" x14ac:dyDescent="0.4"/>
    <row r="1928" s="6" customFormat="1" x14ac:dyDescent="0.4"/>
    <row r="1929" s="6" customFormat="1" x14ac:dyDescent="0.4"/>
    <row r="1930" s="6" customFormat="1" x14ac:dyDescent="0.4"/>
    <row r="1931" s="6" customFormat="1" x14ac:dyDescent="0.4"/>
    <row r="1932" s="6" customFormat="1" x14ac:dyDescent="0.4"/>
    <row r="1933" s="6" customFormat="1" x14ac:dyDescent="0.4"/>
    <row r="1934" s="6" customFormat="1" x14ac:dyDescent="0.4"/>
    <row r="1935" s="6" customFormat="1" x14ac:dyDescent="0.4"/>
    <row r="1936" s="6" customFormat="1" x14ac:dyDescent="0.4"/>
    <row r="1937" s="6" customFormat="1" x14ac:dyDescent="0.4"/>
    <row r="1938" s="6" customFormat="1" x14ac:dyDescent="0.4"/>
    <row r="1939" s="6" customFormat="1" x14ac:dyDescent="0.4"/>
    <row r="1940" s="6" customFormat="1" x14ac:dyDescent="0.4"/>
    <row r="1941" s="6" customFormat="1" x14ac:dyDescent="0.4"/>
    <row r="1942" s="6" customFormat="1" x14ac:dyDescent="0.4"/>
    <row r="1943" s="6" customFormat="1" x14ac:dyDescent="0.4"/>
    <row r="1944" s="6" customFormat="1" x14ac:dyDescent="0.4"/>
    <row r="1945" s="6" customFormat="1" x14ac:dyDescent="0.4"/>
    <row r="1946" s="6" customFormat="1" x14ac:dyDescent="0.4"/>
    <row r="1947" s="6" customFormat="1" x14ac:dyDescent="0.4"/>
    <row r="1948" s="6" customFormat="1" x14ac:dyDescent="0.4"/>
    <row r="1949" s="6" customFormat="1" x14ac:dyDescent="0.4"/>
    <row r="1950" s="6" customFormat="1" x14ac:dyDescent="0.4"/>
    <row r="1951" s="6" customFormat="1" x14ac:dyDescent="0.4"/>
    <row r="1952" s="6" customFormat="1" x14ac:dyDescent="0.4"/>
    <row r="1953" s="6" customFormat="1" x14ac:dyDescent="0.4"/>
    <row r="1954" s="6" customFormat="1" x14ac:dyDescent="0.4"/>
    <row r="1955" s="6" customFormat="1" x14ac:dyDescent="0.4"/>
    <row r="1956" s="6" customFormat="1" x14ac:dyDescent="0.4"/>
    <row r="1957" s="6" customFormat="1" x14ac:dyDescent="0.4"/>
    <row r="1958" s="6" customFormat="1" x14ac:dyDescent="0.4"/>
    <row r="1959" s="6" customFormat="1" x14ac:dyDescent="0.4"/>
    <row r="1960" s="6" customFormat="1" x14ac:dyDescent="0.4"/>
    <row r="1961" s="6" customFormat="1" x14ac:dyDescent="0.4"/>
    <row r="1962" s="6" customFormat="1" x14ac:dyDescent="0.4"/>
    <row r="1963" s="6" customFormat="1" x14ac:dyDescent="0.4"/>
    <row r="1964" s="6" customFormat="1" x14ac:dyDescent="0.4"/>
    <row r="1965" s="6" customFormat="1" x14ac:dyDescent="0.4"/>
    <row r="1966" s="6" customFormat="1" x14ac:dyDescent="0.4"/>
    <row r="1967" s="6" customFormat="1" x14ac:dyDescent="0.4"/>
    <row r="1968" s="6" customFormat="1" x14ac:dyDescent="0.4"/>
    <row r="1969" s="6" customFormat="1" x14ac:dyDescent="0.4"/>
    <row r="1970" s="6" customFormat="1" x14ac:dyDescent="0.4"/>
    <row r="1971" s="6" customFormat="1" x14ac:dyDescent="0.4"/>
    <row r="1972" s="6" customFormat="1" x14ac:dyDescent="0.4"/>
    <row r="1973" s="6" customFormat="1" x14ac:dyDescent="0.4"/>
    <row r="1974" s="6" customFormat="1" x14ac:dyDescent="0.4"/>
    <row r="1975" s="6" customFormat="1" x14ac:dyDescent="0.4"/>
    <row r="1976" s="6" customFormat="1" x14ac:dyDescent="0.4"/>
    <row r="1977" s="6" customFormat="1" x14ac:dyDescent="0.4"/>
    <row r="1978" s="6" customFormat="1" x14ac:dyDescent="0.4"/>
    <row r="1979" s="6" customFormat="1" x14ac:dyDescent="0.4"/>
    <row r="1980" s="6" customFormat="1" x14ac:dyDescent="0.4"/>
    <row r="1981" s="6" customFormat="1" x14ac:dyDescent="0.4"/>
    <row r="1982" s="6" customFormat="1" x14ac:dyDescent="0.4"/>
    <row r="1983" s="6" customFormat="1" x14ac:dyDescent="0.4"/>
    <row r="1984" s="6" customFormat="1" x14ac:dyDescent="0.4"/>
    <row r="1985" s="6" customFormat="1" x14ac:dyDescent="0.4"/>
    <row r="1986" s="6" customFormat="1" x14ac:dyDescent="0.4"/>
    <row r="1987" s="6" customFormat="1" x14ac:dyDescent="0.4"/>
    <row r="1988" s="6" customFormat="1" x14ac:dyDescent="0.4"/>
    <row r="1989" s="6" customFormat="1" x14ac:dyDescent="0.4"/>
    <row r="1990" s="6" customFormat="1" x14ac:dyDescent="0.4"/>
    <row r="1991" s="6" customFormat="1" x14ac:dyDescent="0.4"/>
    <row r="1992" s="6" customFormat="1" x14ac:dyDescent="0.4"/>
    <row r="1993" s="6" customFormat="1" x14ac:dyDescent="0.4"/>
    <row r="1994" s="6" customFormat="1" x14ac:dyDescent="0.4"/>
    <row r="1995" s="6" customFormat="1" x14ac:dyDescent="0.4"/>
    <row r="1996" s="6" customFormat="1" x14ac:dyDescent="0.4"/>
    <row r="1997" s="6" customFormat="1" x14ac:dyDescent="0.4"/>
    <row r="1998" s="6" customFormat="1" x14ac:dyDescent="0.4"/>
    <row r="1999" s="6" customFormat="1" x14ac:dyDescent="0.4"/>
    <row r="2000" s="6" customFormat="1" x14ac:dyDescent="0.4"/>
    <row r="2001" s="6" customFormat="1" x14ac:dyDescent="0.4"/>
    <row r="2002" s="6" customFormat="1" x14ac:dyDescent="0.4"/>
    <row r="2003" s="6" customFormat="1" x14ac:dyDescent="0.4"/>
    <row r="2004" s="6" customFormat="1" x14ac:dyDescent="0.4"/>
    <row r="2005" s="6" customFormat="1" x14ac:dyDescent="0.4"/>
    <row r="2006" s="6" customFormat="1" x14ac:dyDescent="0.4"/>
    <row r="2007" s="6" customFormat="1" x14ac:dyDescent="0.4"/>
    <row r="2008" s="6" customFormat="1" x14ac:dyDescent="0.4"/>
    <row r="2009" s="6" customFormat="1" x14ac:dyDescent="0.4"/>
    <row r="2010" s="6" customFormat="1" x14ac:dyDescent="0.4"/>
    <row r="2011" s="6" customFormat="1" x14ac:dyDescent="0.4"/>
    <row r="2012" s="6" customFormat="1" x14ac:dyDescent="0.4"/>
    <row r="2013" s="6" customFormat="1" x14ac:dyDescent="0.4"/>
    <row r="2014" s="6" customFormat="1" x14ac:dyDescent="0.4"/>
    <row r="2015" s="6" customFormat="1" x14ac:dyDescent="0.4"/>
    <row r="2016" s="6" customFormat="1" x14ac:dyDescent="0.4"/>
    <row r="2017" s="6" customFormat="1" x14ac:dyDescent="0.4"/>
    <row r="2018" s="6" customFormat="1" x14ac:dyDescent="0.4"/>
    <row r="2019" s="6" customFormat="1" x14ac:dyDescent="0.4"/>
    <row r="2020" s="6" customFormat="1" x14ac:dyDescent="0.4"/>
    <row r="2021" s="6" customFormat="1" x14ac:dyDescent="0.4"/>
    <row r="2022" s="6" customFormat="1" x14ac:dyDescent="0.4"/>
    <row r="2023" s="6" customFormat="1" x14ac:dyDescent="0.4"/>
    <row r="2024" s="6" customFormat="1" x14ac:dyDescent="0.4"/>
    <row r="2025" s="6" customFormat="1" x14ac:dyDescent="0.4"/>
    <row r="2026" s="6" customFormat="1" x14ac:dyDescent="0.4"/>
    <row r="2027" s="6" customFormat="1" x14ac:dyDescent="0.4"/>
    <row r="2028" s="6" customFormat="1" x14ac:dyDescent="0.4"/>
    <row r="2029" s="6" customFormat="1" x14ac:dyDescent="0.4"/>
    <row r="2030" s="6" customFormat="1" x14ac:dyDescent="0.4"/>
    <row r="2031" s="6" customFormat="1" x14ac:dyDescent="0.4"/>
    <row r="2032" s="6" customFormat="1" x14ac:dyDescent="0.4"/>
    <row r="2033" s="6" customFormat="1" x14ac:dyDescent="0.4"/>
    <row r="2034" s="6" customFormat="1" x14ac:dyDescent="0.4"/>
    <row r="2035" s="6" customFormat="1" x14ac:dyDescent="0.4"/>
    <row r="2036" s="6" customFormat="1" x14ac:dyDescent="0.4"/>
    <row r="2037" s="6" customFormat="1" x14ac:dyDescent="0.4"/>
    <row r="2038" s="6" customFormat="1" x14ac:dyDescent="0.4"/>
    <row r="2039" s="6" customFormat="1" x14ac:dyDescent="0.4"/>
    <row r="2040" s="6" customFormat="1" x14ac:dyDescent="0.4"/>
    <row r="2041" s="6" customFormat="1" x14ac:dyDescent="0.4"/>
    <row r="2042" s="6" customFormat="1" x14ac:dyDescent="0.4"/>
    <row r="2043" s="6" customFormat="1" x14ac:dyDescent="0.4"/>
    <row r="2044" s="6" customFormat="1" x14ac:dyDescent="0.4"/>
    <row r="2045" s="6" customFormat="1" x14ac:dyDescent="0.4"/>
    <row r="2046" s="6" customFormat="1" x14ac:dyDescent="0.4"/>
    <row r="2047" s="6" customFormat="1" x14ac:dyDescent="0.4"/>
    <row r="2048" s="6" customFormat="1" x14ac:dyDescent="0.4"/>
    <row r="2049" s="6" customFormat="1" x14ac:dyDescent="0.4"/>
    <row r="2050" s="6" customFormat="1" x14ac:dyDescent="0.4"/>
    <row r="2051" s="6" customFormat="1" x14ac:dyDescent="0.4"/>
    <row r="2052" s="6" customFormat="1" x14ac:dyDescent="0.4"/>
    <row r="2053" s="6" customFormat="1" x14ac:dyDescent="0.4"/>
    <row r="2054" s="6" customFormat="1" x14ac:dyDescent="0.4"/>
    <row r="2055" s="6" customFormat="1" x14ac:dyDescent="0.4"/>
    <row r="2056" s="6" customFormat="1" x14ac:dyDescent="0.4"/>
    <row r="2057" s="6" customFormat="1" x14ac:dyDescent="0.4"/>
    <row r="2058" s="6" customFormat="1" x14ac:dyDescent="0.4"/>
    <row r="2059" s="6" customFormat="1" x14ac:dyDescent="0.4"/>
    <row r="2060" s="6" customFormat="1" x14ac:dyDescent="0.4"/>
    <row r="2061" s="6" customFormat="1" x14ac:dyDescent="0.4"/>
    <row r="2062" s="6" customFormat="1" x14ac:dyDescent="0.4"/>
    <row r="2063" s="6" customFormat="1" x14ac:dyDescent="0.4"/>
    <row r="2064" s="6" customFormat="1" x14ac:dyDescent="0.4"/>
    <row r="2065" s="6" customFormat="1" x14ac:dyDescent="0.4"/>
    <row r="2066" s="6" customFormat="1" x14ac:dyDescent="0.4"/>
    <row r="2067" s="6" customFormat="1" x14ac:dyDescent="0.4"/>
    <row r="2068" s="6" customFormat="1" x14ac:dyDescent="0.4"/>
    <row r="2069" s="6" customFormat="1" x14ac:dyDescent="0.4"/>
    <row r="2070" s="6" customFormat="1" x14ac:dyDescent="0.4"/>
    <row r="2071" s="6" customFormat="1" x14ac:dyDescent="0.4"/>
    <row r="2072" s="6" customFormat="1" x14ac:dyDescent="0.4"/>
    <row r="2073" s="6" customFormat="1" x14ac:dyDescent="0.4"/>
    <row r="2074" s="6" customFormat="1" x14ac:dyDescent="0.4"/>
    <row r="2075" s="6" customFormat="1" x14ac:dyDescent="0.4"/>
    <row r="2076" s="6" customFormat="1" x14ac:dyDescent="0.4"/>
    <row r="2077" s="6" customFormat="1" x14ac:dyDescent="0.4"/>
    <row r="2078" s="6" customFormat="1" x14ac:dyDescent="0.4"/>
    <row r="2079" s="6" customFormat="1" x14ac:dyDescent="0.4"/>
    <row r="2080" s="6" customFormat="1" x14ac:dyDescent="0.4"/>
    <row r="2081" s="6" customFormat="1" x14ac:dyDescent="0.4"/>
    <row r="2082" s="6" customFormat="1" x14ac:dyDescent="0.4"/>
    <row r="2083" s="6" customFormat="1" x14ac:dyDescent="0.4"/>
    <row r="2084" s="6" customFormat="1" x14ac:dyDescent="0.4"/>
    <row r="2085" s="6" customFormat="1" x14ac:dyDescent="0.4"/>
    <row r="2086" s="6" customFormat="1" x14ac:dyDescent="0.4"/>
    <row r="2087" s="6" customFormat="1" x14ac:dyDescent="0.4"/>
    <row r="2088" s="6" customFormat="1" x14ac:dyDescent="0.4"/>
    <row r="2089" s="6" customFormat="1" x14ac:dyDescent="0.4"/>
    <row r="2090" s="6" customFormat="1" x14ac:dyDescent="0.4"/>
    <row r="2091" s="6" customFormat="1" x14ac:dyDescent="0.4"/>
    <row r="2092" s="6" customFormat="1" x14ac:dyDescent="0.4"/>
    <row r="2093" s="6" customFormat="1" x14ac:dyDescent="0.4"/>
    <row r="2094" s="6" customFormat="1" x14ac:dyDescent="0.4"/>
    <row r="2095" s="6" customFormat="1" x14ac:dyDescent="0.4"/>
    <row r="2096" s="6" customFormat="1" x14ac:dyDescent="0.4"/>
    <row r="2097" s="6" customFormat="1" x14ac:dyDescent="0.4"/>
    <row r="2098" s="6" customFormat="1" x14ac:dyDescent="0.4"/>
    <row r="2099" s="6" customFormat="1" x14ac:dyDescent="0.4"/>
    <row r="2100" s="6" customFormat="1" x14ac:dyDescent="0.4"/>
    <row r="2101" s="6" customFormat="1" x14ac:dyDescent="0.4"/>
    <row r="2102" s="6" customFormat="1" x14ac:dyDescent="0.4"/>
    <row r="2103" s="6" customFormat="1" x14ac:dyDescent="0.4"/>
    <row r="2104" s="6" customFormat="1" x14ac:dyDescent="0.4"/>
    <row r="2105" s="6" customFormat="1" x14ac:dyDescent="0.4"/>
    <row r="2106" s="6" customFormat="1" x14ac:dyDescent="0.4"/>
    <row r="2107" s="6" customFormat="1" x14ac:dyDescent="0.4"/>
    <row r="2108" s="6" customFormat="1" x14ac:dyDescent="0.4"/>
    <row r="2109" s="6" customFormat="1" x14ac:dyDescent="0.4"/>
    <row r="2110" s="6" customFormat="1" x14ac:dyDescent="0.4"/>
    <row r="2111" s="6" customFormat="1" x14ac:dyDescent="0.4"/>
    <row r="2112" s="6" customFormat="1" x14ac:dyDescent="0.4"/>
    <row r="2113" s="6" customFormat="1" x14ac:dyDescent="0.4"/>
    <row r="2114" s="6" customFormat="1" x14ac:dyDescent="0.4"/>
    <row r="2115" s="6" customFormat="1" x14ac:dyDescent="0.4"/>
    <row r="2116" s="6" customFormat="1" x14ac:dyDescent="0.4"/>
    <row r="2117" s="6" customFormat="1" x14ac:dyDescent="0.4"/>
    <row r="2118" s="6" customFormat="1" x14ac:dyDescent="0.4"/>
    <row r="2119" s="6" customFormat="1" x14ac:dyDescent="0.4"/>
    <row r="2120" s="6" customFormat="1" x14ac:dyDescent="0.4"/>
    <row r="2121" s="6" customFormat="1" x14ac:dyDescent="0.4"/>
    <row r="2122" s="6" customFormat="1" x14ac:dyDescent="0.4"/>
    <row r="2123" s="6" customFormat="1" x14ac:dyDescent="0.4"/>
    <row r="2124" s="6" customFormat="1" x14ac:dyDescent="0.4"/>
    <row r="2125" s="6" customFormat="1" x14ac:dyDescent="0.4"/>
    <row r="2126" s="6" customFormat="1" x14ac:dyDescent="0.4"/>
    <row r="2127" s="6" customFormat="1" x14ac:dyDescent="0.4"/>
    <row r="2128" s="6" customFormat="1" x14ac:dyDescent="0.4"/>
    <row r="2129" s="6" customFormat="1" x14ac:dyDescent="0.4"/>
    <row r="2130" s="6" customFormat="1" x14ac:dyDescent="0.4"/>
    <row r="2131" s="6" customFormat="1" x14ac:dyDescent="0.4"/>
    <row r="2132" s="6" customFormat="1" x14ac:dyDescent="0.4"/>
    <row r="2133" s="6" customFormat="1" x14ac:dyDescent="0.4"/>
    <row r="2134" s="6" customFormat="1" x14ac:dyDescent="0.4"/>
    <row r="2135" s="6" customFormat="1" x14ac:dyDescent="0.4"/>
    <row r="2136" s="6" customFormat="1" x14ac:dyDescent="0.4"/>
    <row r="2137" s="6" customFormat="1" x14ac:dyDescent="0.4"/>
    <row r="2138" s="6" customFormat="1" x14ac:dyDescent="0.4"/>
    <row r="2139" s="6" customFormat="1" x14ac:dyDescent="0.4"/>
    <row r="2140" s="6" customFormat="1" x14ac:dyDescent="0.4"/>
    <row r="2141" s="6" customFormat="1" x14ac:dyDescent="0.4"/>
    <row r="2142" s="6" customFormat="1" x14ac:dyDescent="0.4"/>
    <row r="2143" s="6" customFormat="1" x14ac:dyDescent="0.4"/>
    <row r="2144" s="6" customFormat="1" x14ac:dyDescent="0.4"/>
    <row r="2145" s="6" customFormat="1" x14ac:dyDescent="0.4"/>
    <row r="2146" s="6" customFormat="1" x14ac:dyDescent="0.4"/>
    <row r="2147" s="6" customFormat="1" x14ac:dyDescent="0.4"/>
    <row r="2148" s="6" customFormat="1" x14ac:dyDescent="0.4"/>
    <row r="2149" s="6" customFormat="1" x14ac:dyDescent="0.4"/>
    <row r="2150" s="6" customFormat="1" x14ac:dyDescent="0.4"/>
    <row r="2151" s="6" customFormat="1" x14ac:dyDescent="0.4"/>
    <row r="2152" s="6" customFormat="1" x14ac:dyDescent="0.4"/>
    <row r="2153" s="6" customFormat="1" x14ac:dyDescent="0.4"/>
    <row r="2154" s="6" customFormat="1" x14ac:dyDescent="0.4"/>
    <row r="2155" s="6" customFormat="1" x14ac:dyDescent="0.4"/>
    <row r="2156" s="6" customFormat="1" x14ac:dyDescent="0.4"/>
    <row r="2157" s="6" customFormat="1" x14ac:dyDescent="0.4"/>
    <row r="2158" s="6" customFormat="1" x14ac:dyDescent="0.4"/>
    <row r="2159" s="6" customFormat="1" x14ac:dyDescent="0.4"/>
    <row r="2160" s="6" customFormat="1" x14ac:dyDescent="0.4"/>
    <row r="2161" s="6" customFormat="1" x14ac:dyDescent="0.4"/>
    <row r="2162" s="6" customFormat="1" x14ac:dyDescent="0.4"/>
    <row r="2163" s="6" customFormat="1" x14ac:dyDescent="0.4"/>
    <row r="2164" s="6" customFormat="1" x14ac:dyDescent="0.4"/>
    <row r="2165" s="6" customFormat="1" x14ac:dyDescent="0.4"/>
    <row r="2166" s="6" customFormat="1" x14ac:dyDescent="0.4"/>
    <row r="2167" s="6" customFormat="1" x14ac:dyDescent="0.4"/>
    <row r="2168" s="6" customFormat="1" x14ac:dyDescent="0.4"/>
    <row r="2169" s="6" customFormat="1" x14ac:dyDescent="0.4"/>
    <row r="2170" s="6" customFormat="1" x14ac:dyDescent="0.4"/>
    <row r="2171" s="6" customFormat="1" x14ac:dyDescent="0.4"/>
    <row r="2172" s="6" customFormat="1" x14ac:dyDescent="0.4"/>
    <row r="2173" s="6" customFormat="1" x14ac:dyDescent="0.4"/>
    <row r="2174" s="6" customFormat="1" x14ac:dyDescent="0.4"/>
    <row r="2175" s="6" customFormat="1" x14ac:dyDescent="0.4"/>
    <row r="2176" s="6" customFormat="1" x14ac:dyDescent="0.4"/>
    <row r="2177" s="6" customFormat="1" x14ac:dyDescent="0.4"/>
    <row r="2178" s="6" customFormat="1" x14ac:dyDescent="0.4"/>
    <row r="2179" s="6" customFormat="1" x14ac:dyDescent="0.4"/>
    <row r="2180" s="6" customFormat="1" x14ac:dyDescent="0.4"/>
    <row r="2181" s="6" customFormat="1" x14ac:dyDescent="0.4"/>
    <row r="2182" s="6" customFormat="1" x14ac:dyDescent="0.4"/>
    <row r="2183" s="6" customFormat="1" x14ac:dyDescent="0.4"/>
    <row r="2184" s="6" customFormat="1" x14ac:dyDescent="0.4"/>
    <row r="2185" s="6" customFormat="1" x14ac:dyDescent="0.4"/>
    <row r="2186" s="6" customFormat="1" x14ac:dyDescent="0.4"/>
    <row r="2187" s="6" customFormat="1" x14ac:dyDescent="0.4"/>
    <row r="2188" s="6" customFormat="1" x14ac:dyDescent="0.4"/>
    <row r="2189" s="6" customFormat="1" x14ac:dyDescent="0.4"/>
    <row r="2190" s="6" customFormat="1" x14ac:dyDescent="0.4"/>
    <row r="2191" s="6" customFormat="1" x14ac:dyDescent="0.4"/>
    <row r="2192" s="6" customFormat="1" x14ac:dyDescent="0.4"/>
    <row r="2193" s="6" customFormat="1" x14ac:dyDescent="0.4"/>
    <row r="2194" s="6" customFormat="1" x14ac:dyDescent="0.4"/>
    <row r="2195" s="6" customFormat="1" x14ac:dyDescent="0.4"/>
    <row r="2196" s="6" customFormat="1" x14ac:dyDescent="0.4"/>
    <row r="2197" s="6" customFormat="1" x14ac:dyDescent="0.4"/>
    <row r="2198" s="6" customFormat="1" x14ac:dyDescent="0.4"/>
    <row r="2199" s="6" customFormat="1" x14ac:dyDescent="0.4"/>
    <row r="2200" s="6" customFormat="1" x14ac:dyDescent="0.4"/>
    <row r="2201" s="6" customFormat="1" x14ac:dyDescent="0.4"/>
    <row r="2202" s="6" customFormat="1" x14ac:dyDescent="0.4"/>
    <row r="2203" s="6" customFormat="1" x14ac:dyDescent="0.4"/>
    <row r="2204" s="6" customFormat="1" x14ac:dyDescent="0.4"/>
    <row r="2205" s="6" customFormat="1" x14ac:dyDescent="0.4"/>
    <row r="2206" s="6" customFormat="1" x14ac:dyDescent="0.4"/>
    <row r="2207" s="6" customFormat="1" x14ac:dyDescent="0.4"/>
    <row r="2208" s="6" customFormat="1" x14ac:dyDescent="0.4"/>
    <row r="2209" s="6" customFormat="1" x14ac:dyDescent="0.4"/>
    <row r="2210" s="6" customFormat="1" x14ac:dyDescent="0.4"/>
    <row r="2211" s="6" customFormat="1" x14ac:dyDescent="0.4"/>
    <row r="2212" s="6" customFormat="1" x14ac:dyDescent="0.4"/>
    <row r="2213" s="6" customFormat="1" x14ac:dyDescent="0.4"/>
    <row r="2214" s="6" customFormat="1" x14ac:dyDescent="0.4"/>
    <row r="2215" s="6" customFormat="1" x14ac:dyDescent="0.4"/>
    <row r="2216" s="6" customFormat="1" x14ac:dyDescent="0.4"/>
    <row r="2217" s="6" customFormat="1" x14ac:dyDescent="0.4"/>
    <row r="2218" s="6" customFormat="1" x14ac:dyDescent="0.4"/>
    <row r="2219" s="6" customFormat="1" x14ac:dyDescent="0.4"/>
    <row r="2220" s="6" customFormat="1" x14ac:dyDescent="0.4"/>
    <row r="2221" s="6" customFormat="1" x14ac:dyDescent="0.4"/>
    <row r="2222" s="6" customFormat="1" x14ac:dyDescent="0.4"/>
    <row r="2223" s="6" customFormat="1" x14ac:dyDescent="0.4"/>
    <row r="2224" s="6" customFormat="1" x14ac:dyDescent="0.4"/>
    <row r="2225" s="6" customFormat="1" x14ac:dyDescent="0.4"/>
    <row r="2226" s="6" customFormat="1" x14ac:dyDescent="0.4"/>
    <row r="2227" s="6" customFormat="1" x14ac:dyDescent="0.4"/>
    <row r="2228" s="6" customFormat="1" x14ac:dyDescent="0.4"/>
    <row r="2229" s="6" customFormat="1" x14ac:dyDescent="0.4"/>
    <row r="2230" s="6" customFormat="1" x14ac:dyDescent="0.4"/>
    <row r="2231" s="6" customFormat="1" x14ac:dyDescent="0.4"/>
    <row r="2232" s="6" customFormat="1" x14ac:dyDescent="0.4"/>
    <row r="2233" s="6" customFormat="1" x14ac:dyDescent="0.4"/>
    <row r="2234" s="6" customFormat="1" x14ac:dyDescent="0.4"/>
    <row r="2235" s="6" customFormat="1" x14ac:dyDescent="0.4"/>
    <row r="2236" s="6" customFormat="1" x14ac:dyDescent="0.4"/>
    <row r="2237" s="6" customFormat="1" x14ac:dyDescent="0.4"/>
    <row r="2238" s="6" customFormat="1" x14ac:dyDescent="0.4"/>
    <row r="2239" s="6" customFormat="1" x14ac:dyDescent="0.4"/>
    <row r="2240" s="6" customFormat="1" x14ac:dyDescent="0.4"/>
    <row r="2241" s="6" customFormat="1" x14ac:dyDescent="0.4"/>
    <row r="2242" s="6" customFormat="1" x14ac:dyDescent="0.4"/>
    <row r="2243" s="6" customFormat="1" x14ac:dyDescent="0.4"/>
    <row r="2244" s="6" customFormat="1" x14ac:dyDescent="0.4"/>
    <row r="2245" s="6" customFormat="1" x14ac:dyDescent="0.4"/>
    <row r="2246" s="6" customFormat="1" x14ac:dyDescent="0.4"/>
    <row r="2247" s="6" customFormat="1" x14ac:dyDescent="0.4"/>
    <row r="2248" s="6" customFormat="1" x14ac:dyDescent="0.4"/>
    <row r="2249" s="6" customFormat="1" x14ac:dyDescent="0.4"/>
    <row r="2250" s="6" customFormat="1" x14ac:dyDescent="0.4"/>
    <row r="2251" s="6" customFormat="1" x14ac:dyDescent="0.4"/>
    <row r="2252" s="6" customFormat="1" x14ac:dyDescent="0.4"/>
    <row r="2253" s="6" customFormat="1" x14ac:dyDescent="0.4"/>
    <row r="2254" s="6" customFormat="1" x14ac:dyDescent="0.4"/>
    <row r="2255" s="6" customFormat="1" x14ac:dyDescent="0.4"/>
    <row r="2256" s="6" customFormat="1" x14ac:dyDescent="0.4"/>
    <row r="2257" s="6" customFormat="1" x14ac:dyDescent="0.4"/>
    <row r="2258" s="6" customFormat="1" x14ac:dyDescent="0.4"/>
    <row r="2259" s="6" customFormat="1" x14ac:dyDescent="0.4"/>
    <row r="2260" s="6" customFormat="1" x14ac:dyDescent="0.4"/>
    <row r="2261" s="6" customFormat="1" x14ac:dyDescent="0.4"/>
    <row r="2262" s="6" customFormat="1" x14ac:dyDescent="0.4"/>
    <row r="2263" s="6" customFormat="1" x14ac:dyDescent="0.4"/>
    <row r="2264" s="6" customFormat="1" x14ac:dyDescent="0.4"/>
    <row r="2265" s="6" customFormat="1" x14ac:dyDescent="0.4"/>
    <row r="2266" s="6" customFormat="1" x14ac:dyDescent="0.4"/>
    <row r="2267" s="6" customFormat="1" x14ac:dyDescent="0.4"/>
    <row r="2268" s="6" customFormat="1" x14ac:dyDescent="0.4"/>
    <row r="2269" s="6" customFormat="1" x14ac:dyDescent="0.4"/>
    <row r="2270" s="6" customFormat="1" x14ac:dyDescent="0.4"/>
    <row r="2271" s="6" customFormat="1" x14ac:dyDescent="0.4"/>
    <row r="2272" s="6" customFormat="1" x14ac:dyDescent="0.4"/>
    <row r="2273" s="6" customFormat="1" x14ac:dyDescent="0.4"/>
    <row r="2274" s="6" customFormat="1" x14ac:dyDescent="0.4"/>
    <row r="2275" s="6" customFormat="1" x14ac:dyDescent="0.4"/>
    <row r="2276" s="6" customFormat="1" x14ac:dyDescent="0.4"/>
    <row r="2277" s="6" customFormat="1" x14ac:dyDescent="0.4"/>
    <row r="2278" s="6" customFormat="1" x14ac:dyDescent="0.4"/>
    <row r="2279" s="6" customFormat="1" x14ac:dyDescent="0.4"/>
    <row r="2280" s="6" customFormat="1" x14ac:dyDescent="0.4"/>
    <row r="2281" s="6" customFormat="1" x14ac:dyDescent="0.4"/>
    <row r="2282" s="6" customFormat="1" x14ac:dyDescent="0.4"/>
    <row r="2283" s="6" customFormat="1" x14ac:dyDescent="0.4"/>
    <row r="2284" s="6" customFormat="1" x14ac:dyDescent="0.4"/>
    <row r="2285" s="6" customFormat="1" x14ac:dyDescent="0.4"/>
    <row r="2286" s="6" customFormat="1" x14ac:dyDescent="0.4"/>
    <row r="2287" s="6" customFormat="1" x14ac:dyDescent="0.4"/>
    <row r="2288" s="6" customFormat="1" x14ac:dyDescent="0.4"/>
    <row r="2289" s="6" customFormat="1" x14ac:dyDescent="0.4"/>
    <row r="2290" s="6" customFormat="1" x14ac:dyDescent="0.4"/>
    <row r="2291" s="6" customFormat="1" x14ac:dyDescent="0.4"/>
    <row r="2292" s="6" customFormat="1" x14ac:dyDescent="0.4"/>
    <row r="2293" s="6" customFormat="1" x14ac:dyDescent="0.4"/>
    <row r="2294" s="6" customFormat="1" x14ac:dyDescent="0.4"/>
    <row r="2295" s="6" customFormat="1" x14ac:dyDescent="0.4"/>
    <row r="2296" s="6" customFormat="1" x14ac:dyDescent="0.4"/>
    <row r="2297" s="6" customFormat="1" x14ac:dyDescent="0.4"/>
    <row r="2298" s="6" customFormat="1" x14ac:dyDescent="0.4"/>
    <row r="2299" s="6" customFormat="1" x14ac:dyDescent="0.4"/>
    <row r="2300" s="6" customFormat="1" x14ac:dyDescent="0.4"/>
    <row r="2301" s="6" customFormat="1" x14ac:dyDescent="0.4"/>
    <row r="2302" s="6" customFormat="1" x14ac:dyDescent="0.4"/>
    <row r="2303" s="6" customFormat="1" x14ac:dyDescent="0.4"/>
    <row r="2304" s="6" customFormat="1" x14ac:dyDescent="0.4"/>
    <row r="2305" s="6" customFormat="1" x14ac:dyDescent="0.4"/>
    <row r="2306" s="6" customFormat="1" x14ac:dyDescent="0.4"/>
    <row r="2307" s="6" customFormat="1" x14ac:dyDescent="0.4"/>
    <row r="2308" s="6" customFormat="1" x14ac:dyDescent="0.4"/>
    <row r="2309" s="6" customFormat="1" x14ac:dyDescent="0.4"/>
    <row r="2310" s="6" customFormat="1" x14ac:dyDescent="0.4"/>
    <row r="2311" s="6" customFormat="1" x14ac:dyDescent="0.4"/>
    <row r="2312" s="6" customFormat="1" x14ac:dyDescent="0.4"/>
    <row r="2313" s="6" customFormat="1" x14ac:dyDescent="0.4"/>
    <row r="2314" s="6" customFormat="1" x14ac:dyDescent="0.4"/>
    <row r="2315" s="6" customFormat="1" x14ac:dyDescent="0.4"/>
    <row r="2316" s="6" customFormat="1" x14ac:dyDescent="0.4"/>
    <row r="2317" s="6" customFormat="1" x14ac:dyDescent="0.4"/>
    <row r="2318" s="6" customFormat="1" x14ac:dyDescent="0.4"/>
    <row r="2319" s="6" customFormat="1" x14ac:dyDescent="0.4"/>
    <row r="2320" s="6" customFormat="1" x14ac:dyDescent="0.4"/>
    <row r="2321" s="6" customFormat="1" x14ac:dyDescent="0.4"/>
    <row r="2322" s="6" customFormat="1" x14ac:dyDescent="0.4"/>
    <row r="2323" s="6" customFormat="1" x14ac:dyDescent="0.4"/>
    <row r="2324" s="6" customFormat="1" x14ac:dyDescent="0.4"/>
    <row r="2325" s="6" customFormat="1" x14ac:dyDescent="0.4"/>
    <row r="2326" s="6" customFormat="1" x14ac:dyDescent="0.4"/>
    <row r="2327" s="6" customFormat="1" x14ac:dyDescent="0.4"/>
    <row r="2328" s="6" customFormat="1" x14ac:dyDescent="0.4"/>
    <row r="2329" s="6" customFormat="1" x14ac:dyDescent="0.4"/>
    <row r="2330" s="6" customFormat="1" x14ac:dyDescent="0.4"/>
    <row r="2331" s="6" customFormat="1" x14ac:dyDescent="0.4"/>
    <row r="2332" s="6" customFormat="1" x14ac:dyDescent="0.4"/>
    <row r="2333" s="6" customFormat="1" x14ac:dyDescent="0.4"/>
    <row r="2334" s="6" customFormat="1" x14ac:dyDescent="0.4"/>
    <row r="2335" s="6" customFormat="1" x14ac:dyDescent="0.4"/>
    <row r="2336" s="6" customFormat="1" x14ac:dyDescent="0.4"/>
    <row r="2337" s="6" customFormat="1" x14ac:dyDescent="0.4"/>
    <row r="2338" s="6" customFormat="1" x14ac:dyDescent="0.4"/>
    <row r="2339" s="6" customFormat="1" x14ac:dyDescent="0.4"/>
    <row r="2340" s="6" customFormat="1" x14ac:dyDescent="0.4"/>
    <row r="2341" s="6" customFormat="1" x14ac:dyDescent="0.4"/>
    <row r="2342" s="6" customFormat="1" x14ac:dyDescent="0.4"/>
    <row r="2343" s="6" customFormat="1" x14ac:dyDescent="0.4"/>
    <row r="2344" s="6" customFormat="1" x14ac:dyDescent="0.4"/>
    <row r="2345" s="6" customFormat="1" x14ac:dyDescent="0.4"/>
    <row r="2346" s="6" customFormat="1" x14ac:dyDescent="0.4"/>
    <row r="2347" s="6" customFormat="1" x14ac:dyDescent="0.4"/>
    <row r="2348" s="6" customFormat="1" x14ac:dyDescent="0.4"/>
    <row r="2349" s="6" customFormat="1" x14ac:dyDescent="0.4"/>
    <row r="2350" s="6" customFormat="1" x14ac:dyDescent="0.4"/>
    <row r="2351" s="6" customFormat="1" x14ac:dyDescent="0.4"/>
    <row r="2352" s="6" customFormat="1" x14ac:dyDescent="0.4"/>
    <row r="2353" s="6" customFormat="1" x14ac:dyDescent="0.4"/>
    <row r="2354" s="6" customFormat="1" x14ac:dyDescent="0.4"/>
    <row r="2355" s="6" customFormat="1" x14ac:dyDescent="0.4"/>
    <row r="2356" s="6" customFormat="1" x14ac:dyDescent="0.4"/>
    <row r="2357" s="6" customFormat="1" x14ac:dyDescent="0.4"/>
    <row r="2358" s="6" customFormat="1" x14ac:dyDescent="0.4"/>
    <row r="2359" s="6" customFormat="1" x14ac:dyDescent="0.4"/>
    <row r="2360" s="6" customFormat="1" x14ac:dyDescent="0.4"/>
    <row r="2361" s="6" customFormat="1" x14ac:dyDescent="0.4"/>
    <row r="2362" s="6" customFormat="1" x14ac:dyDescent="0.4"/>
    <row r="2363" s="6" customFormat="1" x14ac:dyDescent="0.4"/>
    <row r="2364" s="6" customFormat="1" x14ac:dyDescent="0.4"/>
    <row r="2365" s="6" customFormat="1" x14ac:dyDescent="0.4"/>
    <row r="2366" s="6" customFormat="1" x14ac:dyDescent="0.4"/>
    <row r="2367" s="6" customFormat="1" x14ac:dyDescent="0.4"/>
    <row r="2368" s="6" customFormat="1" x14ac:dyDescent="0.4"/>
    <row r="2369" s="6" customFormat="1" x14ac:dyDescent="0.4"/>
    <row r="2370" s="6" customFormat="1" x14ac:dyDescent="0.4"/>
    <row r="2371" s="6" customFormat="1" x14ac:dyDescent="0.4"/>
    <row r="2372" s="6" customFormat="1" x14ac:dyDescent="0.4"/>
    <row r="2373" s="6" customFormat="1" x14ac:dyDescent="0.4"/>
    <row r="2374" s="6" customFormat="1" x14ac:dyDescent="0.4"/>
    <row r="2375" s="6" customFormat="1" x14ac:dyDescent="0.4"/>
    <row r="2376" s="6" customFormat="1" x14ac:dyDescent="0.4"/>
    <row r="2377" s="6" customFormat="1" x14ac:dyDescent="0.4"/>
    <row r="2378" s="6" customFormat="1" x14ac:dyDescent="0.4"/>
    <row r="2379" s="6" customFormat="1" x14ac:dyDescent="0.4"/>
    <row r="2380" s="6" customFormat="1" x14ac:dyDescent="0.4"/>
    <row r="2381" s="6" customFormat="1" x14ac:dyDescent="0.4"/>
    <row r="2382" s="6" customFormat="1" x14ac:dyDescent="0.4"/>
    <row r="2383" s="6" customFormat="1" x14ac:dyDescent="0.4"/>
    <row r="2384" s="6" customFormat="1" x14ac:dyDescent="0.4"/>
    <row r="2385" s="6" customFormat="1" x14ac:dyDescent="0.4"/>
    <row r="2386" s="6" customFormat="1" x14ac:dyDescent="0.4"/>
    <row r="2387" s="6" customFormat="1" x14ac:dyDescent="0.4"/>
    <row r="2388" s="6" customFormat="1" x14ac:dyDescent="0.4"/>
    <row r="2389" s="6" customFormat="1" x14ac:dyDescent="0.4"/>
    <row r="2390" s="6" customFormat="1" x14ac:dyDescent="0.4"/>
    <row r="2391" s="6" customFormat="1" x14ac:dyDescent="0.4"/>
    <row r="2392" s="6" customFormat="1" x14ac:dyDescent="0.4"/>
    <row r="2393" s="6" customFormat="1" x14ac:dyDescent="0.4"/>
    <row r="2394" s="6" customFormat="1" x14ac:dyDescent="0.4"/>
    <row r="2395" s="6" customFormat="1" x14ac:dyDescent="0.4"/>
    <row r="2396" s="6" customFormat="1" x14ac:dyDescent="0.4"/>
    <row r="2397" s="6" customFormat="1" x14ac:dyDescent="0.4"/>
    <row r="2398" s="6" customFormat="1" x14ac:dyDescent="0.4"/>
    <row r="2399" s="6" customFormat="1" x14ac:dyDescent="0.4"/>
    <row r="2400" s="6" customFormat="1" x14ac:dyDescent="0.4"/>
    <row r="2401" s="6" customFormat="1" x14ac:dyDescent="0.4"/>
    <row r="2402" s="6" customFormat="1" x14ac:dyDescent="0.4"/>
    <row r="2403" s="6" customFormat="1" x14ac:dyDescent="0.4"/>
    <row r="2404" s="6" customFormat="1" x14ac:dyDescent="0.4"/>
    <row r="2405" s="6" customFormat="1" x14ac:dyDescent="0.4"/>
    <row r="2406" s="6" customFormat="1" x14ac:dyDescent="0.4"/>
    <row r="2407" s="6" customFormat="1" x14ac:dyDescent="0.4"/>
    <row r="2408" s="6" customFormat="1" x14ac:dyDescent="0.4"/>
    <row r="2409" s="6" customFormat="1" x14ac:dyDescent="0.4"/>
    <row r="2410" s="6" customFormat="1" x14ac:dyDescent="0.4"/>
    <row r="2411" s="6" customFormat="1" x14ac:dyDescent="0.4"/>
    <row r="2412" s="6" customFormat="1" x14ac:dyDescent="0.4"/>
    <row r="2413" s="6" customFormat="1" x14ac:dyDescent="0.4"/>
    <row r="2414" s="6" customFormat="1" x14ac:dyDescent="0.4"/>
    <row r="2415" s="6" customFormat="1" x14ac:dyDescent="0.4"/>
    <row r="2416" s="6" customFormat="1" x14ac:dyDescent="0.4"/>
    <row r="2417" s="6" customFormat="1" x14ac:dyDescent="0.4"/>
    <row r="2418" s="6" customFormat="1" x14ac:dyDescent="0.4"/>
    <row r="2419" s="6" customFormat="1" x14ac:dyDescent="0.4"/>
    <row r="2420" s="6" customFormat="1" x14ac:dyDescent="0.4"/>
    <row r="2421" s="6" customFormat="1" x14ac:dyDescent="0.4"/>
    <row r="2422" s="6" customFormat="1" x14ac:dyDescent="0.4"/>
    <row r="2423" s="6" customFormat="1" x14ac:dyDescent="0.4"/>
    <row r="2424" s="6" customFormat="1" x14ac:dyDescent="0.4"/>
    <row r="2425" s="6" customFormat="1" x14ac:dyDescent="0.4"/>
    <row r="2426" s="6" customFormat="1" x14ac:dyDescent="0.4"/>
    <row r="2427" s="6" customFormat="1" x14ac:dyDescent="0.4"/>
    <row r="2428" s="6" customFormat="1" x14ac:dyDescent="0.4"/>
    <row r="2429" s="6" customFormat="1" x14ac:dyDescent="0.4"/>
    <row r="2430" s="6" customFormat="1" x14ac:dyDescent="0.4"/>
    <row r="2431" s="6" customFormat="1" x14ac:dyDescent="0.4"/>
    <row r="2432" s="6" customFormat="1" x14ac:dyDescent="0.4"/>
    <row r="2433" s="6" customFormat="1" x14ac:dyDescent="0.4"/>
    <row r="2434" s="6" customFormat="1" x14ac:dyDescent="0.4"/>
    <row r="2435" s="6" customFormat="1" x14ac:dyDescent="0.4"/>
    <row r="2436" s="6" customFormat="1" x14ac:dyDescent="0.4"/>
    <row r="2437" s="6" customFormat="1" x14ac:dyDescent="0.4"/>
    <row r="2438" s="6" customFormat="1" x14ac:dyDescent="0.4"/>
    <row r="2439" s="6" customFormat="1" x14ac:dyDescent="0.4"/>
    <row r="2440" s="6" customFormat="1" x14ac:dyDescent="0.4"/>
    <row r="2441" s="6" customFormat="1" x14ac:dyDescent="0.4"/>
    <row r="2442" s="6" customFormat="1" x14ac:dyDescent="0.4"/>
    <row r="2443" s="6" customFormat="1" x14ac:dyDescent="0.4"/>
    <row r="2444" s="6" customFormat="1" x14ac:dyDescent="0.4"/>
    <row r="2445" s="6" customFormat="1" x14ac:dyDescent="0.4"/>
    <row r="2446" s="6" customFormat="1" x14ac:dyDescent="0.4"/>
    <row r="2447" s="6" customFormat="1" x14ac:dyDescent="0.4"/>
    <row r="2448" s="6" customFormat="1" x14ac:dyDescent="0.4"/>
    <row r="2449" s="6" customFormat="1" x14ac:dyDescent="0.4"/>
    <row r="2450" s="6" customFormat="1" x14ac:dyDescent="0.4"/>
    <row r="2451" s="6" customFormat="1" x14ac:dyDescent="0.4"/>
    <row r="2452" s="6" customFormat="1" x14ac:dyDescent="0.4"/>
    <row r="2453" s="6" customFormat="1" x14ac:dyDescent="0.4"/>
    <row r="2454" s="6" customFormat="1" x14ac:dyDescent="0.4"/>
    <row r="2455" s="6" customFormat="1" x14ac:dyDescent="0.4"/>
    <row r="2456" s="6" customFormat="1" x14ac:dyDescent="0.4"/>
    <row r="2457" s="6" customFormat="1" x14ac:dyDescent="0.4"/>
    <row r="2458" s="6" customFormat="1" x14ac:dyDescent="0.4"/>
    <row r="2459" s="6" customFormat="1" x14ac:dyDescent="0.4"/>
    <row r="2460" s="6" customFormat="1" x14ac:dyDescent="0.4"/>
    <row r="2461" s="6" customFormat="1" x14ac:dyDescent="0.4"/>
    <row r="2462" s="6" customFormat="1" x14ac:dyDescent="0.4"/>
    <row r="2463" s="6" customFormat="1" x14ac:dyDescent="0.4"/>
    <row r="2464" s="6" customFormat="1" x14ac:dyDescent="0.4"/>
    <row r="2465" s="6" customFormat="1" x14ac:dyDescent="0.4"/>
    <row r="2466" s="6" customFormat="1" x14ac:dyDescent="0.4"/>
    <row r="2467" s="6" customFormat="1" x14ac:dyDescent="0.4"/>
    <row r="2468" s="6" customFormat="1" x14ac:dyDescent="0.4"/>
    <row r="2469" s="6" customFormat="1" x14ac:dyDescent="0.4"/>
    <row r="2470" s="6" customFormat="1" x14ac:dyDescent="0.4"/>
    <row r="2471" s="6" customFormat="1" x14ac:dyDescent="0.4"/>
    <row r="2472" s="6" customFormat="1" x14ac:dyDescent="0.4"/>
    <row r="2473" s="6" customFormat="1" x14ac:dyDescent="0.4"/>
    <row r="2474" s="6" customFormat="1" x14ac:dyDescent="0.4"/>
    <row r="2475" s="6" customFormat="1" x14ac:dyDescent="0.4"/>
    <row r="2476" s="6" customFormat="1" x14ac:dyDescent="0.4"/>
    <row r="2477" s="6" customFormat="1" x14ac:dyDescent="0.4"/>
    <row r="2478" s="6" customFormat="1" x14ac:dyDescent="0.4"/>
    <row r="2479" s="6" customFormat="1" x14ac:dyDescent="0.4"/>
    <row r="2480" s="6" customFormat="1" x14ac:dyDescent="0.4"/>
    <row r="2481" s="6" customFormat="1" x14ac:dyDescent="0.4"/>
    <row r="2482" s="6" customFormat="1" x14ac:dyDescent="0.4"/>
    <row r="2483" s="6" customFormat="1" x14ac:dyDescent="0.4"/>
    <row r="2484" s="6" customFormat="1" x14ac:dyDescent="0.4"/>
    <row r="2485" s="6" customFormat="1" x14ac:dyDescent="0.4"/>
    <row r="2486" s="6" customFormat="1" x14ac:dyDescent="0.4"/>
    <row r="2487" s="6" customFormat="1" x14ac:dyDescent="0.4"/>
    <row r="2488" s="6" customFormat="1" x14ac:dyDescent="0.4"/>
    <row r="2489" s="6" customFormat="1" x14ac:dyDescent="0.4"/>
    <row r="2490" s="6" customFormat="1" x14ac:dyDescent="0.4"/>
    <row r="2491" s="6" customFormat="1" x14ac:dyDescent="0.4"/>
    <row r="2492" s="6" customFormat="1" x14ac:dyDescent="0.4"/>
    <row r="2493" s="6" customFormat="1" x14ac:dyDescent="0.4"/>
    <row r="2494" s="6" customFormat="1" x14ac:dyDescent="0.4"/>
    <row r="2495" s="6" customFormat="1" x14ac:dyDescent="0.4"/>
    <row r="2496" s="6" customFormat="1" x14ac:dyDescent="0.4"/>
    <row r="2497" s="6" customFormat="1" x14ac:dyDescent="0.4"/>
    <row r="2498" s="6" customFormat="1" x14ac:dyDescent="0.4"/>
    <row r="2499" s="6" customFormat="1" x14ac:dyDescent="0.4"/>
    <row r="2500" s="6" customFormat="1" x14ac:dyDescent="0.4"/>
    <row r="2501" s="6" customFormat="1" x14ac:dyDescent="0.4"/>
    <row r="2502" s="6" customFormat="1" x14ac:dyDescent="0.4"/>
    <row r="2503" s="6" customFormat="1" x14ac:dyDescent="0.4"/>
    <row r="2504" s="6" customFormat="1" x14ac:dyDescent="0.4"/>
    <row r="2505" s="6" customFormat="1" x14ac:dyDescent="0.4"/>
    <row r="2506" s="6" customFormat="1" x14ac:dyDescent="0.4"/>
    <row r="2507" s="6" customFormat="1" x14ac:dyDescent="0.4"/>
    <row r="2508" s="6" customFormat="1" x14ac:dyDescent="0.4"/>
    <row r="2509" s="6" customFormat="1" x14ac:dyDescent="0.4"/>
    <row r="2510" s="6" customFormat="1" x14ac:dyDescent="0.4"/>
    <row r="2511" s="6" customFormat="1" x14ac:dyDescent="0.4"/>
    <row r="2512" s="6" customFormat="1" x14ac:dyDescent="0.4"/>
    <row r="2513" s="6" customFormat="1" x14ac:dyDescent="0.4"/>
    <row r="2514" s="6" customFormat="1" x14ac:dyDescent="0.4"/>
    <row r="2515" s="6" customFormat="1" x14ac:dyDescent="0.4"/>
    <row r="2516" s="6" customFormat="1" x14ac:dyDescent="0.4"/>
    <row r="2517" s="6" customFormat="1" x14ac:dyDescent="0.4"/>
    <row r="2518" s="6" customFormat="1" x14ac:dyDescent="0.4"/>
    <row r="2519" s="6" customFormat="1" x14ac:dyDescent="0.4"/>
    <row r="2520" s="6" customFormat="1" x14ac:dyDescent="0.4"/>
    <row r="2521" s="6" customFormat="1" x14ac:dyDescent="0.4"/>
    <row r="2522" s="6" customFormat="1" x14ac:dyDescent="0.4"/>
    <row r="2523" s="6" customFormat="1" x14ac:dyDescent="0.4"/>
    <row r="2524" s="6" customFormat="1" x14ac:dyDescent="0.4"/>
    <row r="2525" s="6" customFormat="1" x14ac:dyDescent="0.4"/>
    <row r="2526" s="6" customFormat="1" x14ac:dyDescent="0.4"/>
    <row r="2527" s="6" customFormat="1" x14ac:dyDescent="0.4"/>
    <row r="2528" s="6" customFormat="1" x14ac:dyDescent="0.4"/>
    <row r="2529" s="6" customFormat="1" x14ac:dyDescent="0.4"/>
    <row r="2530" s="6" customFormat="1" x14ac:dyDescent="0.4"/>
    <row r="2531" s="6" customFormat="1" x14ac:dyDescent="0.4"/>
    <row r="2532" s="6" customFormat="1" x14ac:dyDescent="0.4"/>
    <row r="2533" s="6" customFormat="1" x14ac:dyDescent="0.4"/>
    <row r="2534" s="6" customFormat="1" x14ac:dyDescent="0.4"/>
    <row r="2535" s="6" customFormat="1" x14ac:dyDescent="0.4"/>
    <row r="2536" s="6" customFormat="1" x14ac:dyDescent="0.4"/>
    <row r="2537" s="6" customFormat="1" x14ac:dyDescent="0.4"/>
    <row r="2538" s="6" customFormat="1" x14ac:dyDescent="0.4"/>
    <row r="2539" s="6" customFormat="1" x14ac:dyDescent="0.4"/>
    <row r="2540" s="6" customFormat="1" x14ac:dyDescent="0.4"/>
    <row r="2541" s="6" customFormat="1" x14ac:dyDescent="0.4"/>
    <row r="2542" s="6" customFormat="1" x14ac:dyDescent="0.4"/>
    <row r="2543" s="6" customFormat="1" x14ac:dyDescent="0.4"/>
    <row r="2544" s="6" customFormat="1" x14ac:dyDescent="0.4"/>
    <row r="2545" s="6" customFormat="1" x14ac:dyDescent="0.4"/>
    <row r="2546" s="6" customFormat="1" x14ac:dyDescent="0.4"/>
    <row r="2547" s="6" customFormat="1" x14ac:dyDescent="0.4"/>
    <row r="2548" s="6" customFormat="1" x14ac:dyDescent="0.4"/>
    <row r="2549" s="6" customFormat="1" x14ac:dyDescent="0.4"/>
    <row r="2550" s="6" customFormat="1" x14ac:dyDescent="0.4"/>
    <row r="2551" s="6" customFormat="1" x14ac:dyDescent="0.4"/>
    <row r="2552" s="6" customFormat="1" x14ac:dyDescent="0.4"/>
    <row r="2553" s="6" customFormat="1" x14ac:dyDescent="0.4"/>
    <row r="2554" s="6" customFormat="1" x14ac:dyDescent="0.4"/>
    <row r="2555" s="6" customFormat="1" x14ac:dyDescent="0.4"/>
    <row r="2556" s="6" customFormat="1" x14ac:dyDescent="0.4"/>
    <row r="2557" s="6" customFormat="1" x14ac:dyDescent="0.4"/>
    <row r="2558" s="6" customFormat="1" x14ac:dyDescent="0.4"/>
    <row r="2559" s="6" customFormat="1" x14ac:dyDescent="0.4"/>
    <row r="2560" s="6" customFormat="1" x14ac:dyDescent="0.4"/>
    <row r="2561" s="6" customFormat="1" x14ac:dyDescent="0.4"/>
    <row r="2562" s="6" customFormat="1" x14ac:dyDescent="0.4"/>
    <row r="2563" s="6" customFormat="1" x14ac:dyDescent="0.4"/>
    <row r="2564" s="6" customFormat="1" x14ac:dyDescent="0.4"/>
    <row r="2565" s="6" customFormat="1" x14ac:dyDescent="0.4"/>
    <row r="2566" s="6" customFormat="1" x14ac:dyDescent="0.4"/>
    <row r="2567" s="6" customFormat="1" x14ac:dyDescent="0.4"/>
    <row r="2568" s="6" customFormat="1" x14ac:dyDescent="0.4"/>
    <row r="2569" s="6" customFormat="1" x14ac:dyDescent="0.4"/>
    <row r="2570" s="6" customFormat="1" x14ac:dyDescent="0.4"/>
    <row r="2571" s="6" customFormat="1" x14ac:dyDescent="0.4"/>
    <row r="2572" s="6" customFormat="1" x14ac:dyDescent="0.4"/>
    <row r="2573" s="6" customFormat="1" x14ac:dyDescent="0.4"/>
    <row r="2574" s="6" customFormat="1" x14ac:dyDescent="0.4"/>
    <row r="2575" s="6" customFormat="1" x14ac:dyDescent="0.4"/>
    <row r="2576" s="6" customFormat="1" x14ac:dyDescent="0.4"/>
    <row r="2577" s="6" customFormat="1" x14ac:dyDescent="0.4"/>
    <row r="2578" s="6" customFormat="1" x14ac:dyDescent="0.4"/>
    <row r="2579" s="6" customFormat="1" x14ac:dyDescent="0.4"/>
    <row r="2580" s="6" customFormat="1" x14ac:dyDescent="0.4"/>
    <row r="2581" s="6" customFormat="1" x14ac:dyDescent="0.4"/>
    <row r="2582" s="6" customFormat="1" x14ac:dyDescent="0.4"/>
    <row r="2583" s="6" customFormat="1" x14ac:dyDescent="0.4"/>
    <row r="2584" s="6" customFormat="1" x14ac:dyDescent="0.4"/>
    <row r="2585" s="6" customFormat="1" x14ac:dyDescent="0.4"/>
    <row r="2586" s="6" customFormat="1" x14ac:dyDescent="0.4"/>
    <row r="2587" s="6" customFormat="1" x14ac:dyDescent="0.4"/>
    <row r="2588" s="6" customFormat="1" x14ac:dyDescent="0.4"/>
    <row r="2589" s="6" customFormat="1" x14ac:dyDescent="0.4"/>
    <row r="2590" s="6" customFormat="1" x14ac:dyDescent="0.4"/>
    <row r="2591" s="6" customFormat="1" x14ac:dyDescent="0.4"/>
    <row r="2592" s="6" customFormat="1" x14ac:dyDescent="0.4"/>
    <row r="2593" s="6" customFormat="1" x14ac:dyDescent="0.4"/>
    <row r="2594" s="6" customFormat="1" x14ac:dyDescent="0.4"/>
    <row r="2595" s="6" customFormat="1" x14ac:dyDescent="0.4"/>
    <row r="2596" s="6" customFormat="1" x14ac:dyDescent="0.4"/>
    <row r="2597" s="6" customFormat="1" x14ac:dyDescent="0.4"/>
    <row r="2598" s="6" customFormat="1" x14ac:dyDescent="0.4"/>
    <row r="2599" s="6" customFormat="1" x14ac:dyDescent="0.4"/>
    <row r="2600" s="6" customFormat="1" x14ac:dyDescent="0.4"/>
    <row r="2601" s="6" customFormat="1" x14ac:dyDescent="0.4"/>
    <row r="2602" s="6" customFormat="1" x14ac:dyDescent="0.4"/>
    <row r="2603" s="6" customFormat="1" x14ac:dyDescent="0.4"/>
    <row r="2604" s="6" customFormat="1" x14ac:dyDescent="0.4"/>
    <row r="2605" s="6" customFormat="1" x14ac:dyDescent="0.4"/>
    <row r="2606" s="6" customFormat="1" x14ac:dyDescent="0.4"/>
    <row r="2607" s="6" customFormat="1" x14ac:dyDescent="0.4"/>
    <row r="2608" s="6" customFormat="1" x14ac:dyDescent="0.4"/>
    <row r="2609" s="6" customFormat="1" x14ac:dyDescent="0.4"/>
    <row r="2610" s="6" customFormat="1" x14ac:dyDescent="0.4"/>
    <row r="2611" s="6" customFormat="1" x14ac:dyDescent="0.4"/>
    <row r="2612" s="6" customFormat="1" x14ac:dyDescent="0.4"/>
    <row r="2613" s="6" customFormat="1" x14ac:dyDescent="0.4"/>
    <row r="2614" s="6" customFormat="1" x14ac:dyDescent="0.4"/>
    <row r="2615" s="6" customFormat="1" x14ac:dyDescent="0.4"/>
    <row r="2616" s="6" customFormat="1" x14ac:dyDescent="0.4"/>
    <row r="2617" s="6" customFormat="1" x14ac:dyDescent="0.4"/>
    <row r="2618" s="6" customFormat="1" x14ac:dyDescent="0.4"/>
    <row r="2619" s="6" customFormat="1" x14ac:dyDescent="0.4"/>
    <row r="2620" s="6" customFormat="1" x14ac:dyDescent="0.4"/>
    <row r="2621" s="6" customFormat="1" x14ac:dyDescent="0.4"/>
    <row r="2622" s="6" customFormat="1" x14ac:dyDescent="0.4"/>
    <row r="2623" s="6" customFormat="1" x14ac:dyDescent="0.4"/>
    <row r="2624" s="6" customFormat="1" x14ac:dyDescent="0.4"/>
    <row r="2625" s="6" customFormat="1" x14ac:dyDescent="0.4"/>
    <row r="2626" s="6" customFormat="1" x14ac:dyDescent="0.4"/>
    <row r="2627" s="6" customFormat="1" x14ac:dyDescent="0.4"/>
    <row r="2628" s="6" customFormat="1" x14ac:dyDescent="0.4"/>
    <row r="2629" s="6" customFormat="1" x14ac:dyDescent="0.4"/>
    <row r="2630" s="6" customFormat="1" x14ac:dyDescent="0.4"/>
    <row r="2631" s="6" customFormat="1" x14ac:dyDescent="0.4"/>
    <row r="2632" s="6" customFormat="1" x14ac:dyDescent="0.4"/>
    <row r="2633" s="6" customFormat="1" x14ac:dyDescent="0.4"/>
    <row r="2634" s="6" customFormat="1" x14ac:dyDescent="0.4"/>
    <row r="2635" s="6" customFormat="1" x14ac:dyDescent="0.4"/>
    <row r="2636" s="6" customFormat="1" x14ac:dyDescent="0.4"/>
    <row r="2637" s="6" customFormat="1" x14ac:dyDescent="0.4"/>
    <row r="2638" s="6" customFormat="1" x14ac:dyDescent="0.4"/>
    <row r="2639" s="6" customFormat="1" x14ac:dyDescent="0.4"/>
    <row r="2640" s="6" customFormat="1" x14ac:dyDescent="0.4"/>
    <row r="2641" s="6" customFormat="1" x14ac:dyDescent="0.4"/>
    <row r="2642" s="6" customFormat="1" x14ac:dyDescent="0.4"/>
    <row r="2643" s="6" customFormat="1" x14ac:dyDescent="0.4"/>
    <row r="2644" s="6" customFormat="1" x14ac:dyDescent="0.4"/>
    <row r="2645" s="6" customFormat="1" x14ac:dyDescent="0.4"/>
    <row r="2646" s="6" customFormat="1" x14ac:dyDescent="0.4"/>
    <row r="2647" s="6" customFormat="1" x14ac:dyDescent="0.4"/>
    <row r="2648" s="6" customFormat="1" x14ac:dyDescent="0.4"/>
    <row r="2649" s="6" customFormat="1" x14ac:dyDescent="0.4"/>
    <row r="2650" s="6" customFormat="1" x14ac:dyDescent="0.4"/>
    <row r="2651" s="6" customFormat="1" x14ac:dyDescent="0.4"/>
    <row r="2652" s="6" customFormat="1" x14ac:dyDescent="0.4"/>
    <row r="2653" s="6" customFormat="1" x14ac:dyDescent="0.4"/>
    <row r="2654" s="6" customFormat="1" x14ac:dyDescent="0.4"/>
    <row r="2655" s="6" customFormat="1" x14ac:dyDescent="0.4"/>
    <row r="2656" s="6" customFormat="1" x14ac:dyDescent="0.4"/>
    <row r="2657" s="6" customFormat="1" x14ac:dyDescent="0.4"/>
    <row r="2658" s="6" customFormat="1" x14ac:dyDescent="0.4"/>
    <row r="2659" s="6" customFormat="1" x14ac:dyDescent="0.4"/>
    <row r="2660" s="6" customFormat="1" x14ac:dyDescent="0.4"/>
    <row r="2661" s="6" customFormat="1" x14ac:dyDescent="0.4"/>
    <row r="2662" s="6" customFormat="1" x14ac:dyDescent="0.4"/>
    <row r="2663" s="6" customFormat="1" x14ac:dyDescent="0.4"/>
    <row r="2664" s="6" customFormat="1" x14ac:dyDescent="0.4"/>
    <row r="2665" s="6" customFormat="1" x14ac:dyDescent="0.4"/>
    <row r="2666" s="6" customFormat="1" x14ac:dyDescent="0.4"/>
    <row r="2667" s="6" customFormat="1" x14ac:dyDescent="0.4"/>
    <row r="2668" s="6" customFormat="1" x14ac:dyDescent="0.4"/>
    <row r="2669" s="6" customFormat="1" x14ac:dyDescent="0.4"/>
    <row r="2670" s="6" customFormat="1" x14ac:dyDescent="0.4"/>
    <row r="2671" s="6" customFormat="1" x14ac:dyDescent="0.4"/>
    <row r="2672" s="6" customFormat="1" x14ac:dyDescent="0.4"/>
    <row r="2673" s="6" customFormat="1" x14ac:dyDescent="0.4"/>
    <row r="2674" s="6" customFormat="1" x14ac:dyDescent="0.4"/>
    <row r="2675" s="6" customFormat="1" x14ac:dyDescent="0.4"/>
    <row r="2676" s="6" customFormat="1" x14ac:dyDescent="0.4"/>
    <row r="2677" s="6" customFormat="1" x14ac:dyDescent="0.4"/>
    <row r="2678" s="6" customFormat="1" x14ac:dyDescent="0.4"/>
    <row r="2679" s="6" customFormat="1" x14ac:dyDescent="0.4"/>
    <row r="2680" s="6" customFormat="1" x14ac:dyDescent="0.4"/>
    <row r="2681" s="6" customFormat="1" x14ac:dyDescent="0.4"/>
    <row r="2682" s="6" customFormat="1" x14ac:dyDescent="0.4"/>
    <row r="2683" s="6" customFormat="1" x14ac:dyDescent="0.4"/>
    <row r="2684" s="6" customFormat="1" x14ac:dyDescent="0.4"/>
    <row r="2685" s="6" customFormat="1" x14ac:dyDescent="0.4"/>
    <row r="2686" s="6" customFormat="1" x14ac:dyDescent="0.4"/>
    <row r="2687" s="6" customFormat="1" x14ac:dyDescent="0.4"/>
    <row r="2688" s="6" customFormat="1" x14ac:dyDescent="0.4"/>
    <row r="2689" s="6" customFormat="1" x14ac:dyDescent="0.4"/>
    <row r="2690" s="6" customFormat="1" x14ac:dyDescent="0.4"/>
    <row r="2691" s="6" customFormat="1" x14ac:dyDescent="0.4"/>
    <row r="2692" s="6" customFormat="1" x14ac:dyDescent="0.4"/>
    <row r="2693" s="6" customFormat="1" x14ac:dyDescent="0.4"/>
    <row r="2694" s="6" customFormat="1" x14ac:dyDescent="0.4"/>
    <row r="2695" s="6" customFormat="1" x14ac:dyDescent="0.4"/>
    <row r="2696" s="6" customFormat="1" x14ac:dyDescent="0.4"/>
    <row r="2697" s="6" customFormat="1" x14ac:dyDescent="0.4"/>
    <row r="2698" s="6" customFormat="1" x14ac:dyDescent="0.4"/>
    <row r="2699" s="6" customFormat="1" x14ac:dyDescent="0.4"/>
    <row r="2700" s="6" customFormat="1" x14ac:dyDescent="0.4"/>
    <row r="2701" s="6" customFormat="1" x14ac:dyDescent="0.4"/>
    <row r="2702" s="6" customFormat="1" x14ac:dyDescent="0.4"/>
    <row r="2703" s="6" customFormat="1" x14ac:dyDescent="0.4"/>
    <row r="2704" s="6" customFormat="1" x14ac:dyDescent="0.4"/>
    <row r="2705" s="6" customFormat="1" x14ac:dyDescent="0.4"/>
    <row r="2706" s="6" customFormat="1" x14ac:dyDescent="0.4"/>
    <row r="2707" s="6" customFormat="1" x14ac:dyDescent="0.4"/>
    <row r="2708" s="6" customFormat="1" x14ac:dyDescent="0.4"/>
    <row r="2709" s="6" customFormat="1" x14ac:dyDescent="0.4"/>
    <row r="2710" s="6" customFormat="1" x14ac:dyDescent="0.4"/>
    <row r="2711" s="6" customFormat="1" x14ac:dyDescent="0.4"/>
    <row r="2712" s="6" customFormat="1" x14ac:dyDescent="0.4"/>
    <row r="2713" s="6" customFormat="1" x14ac:dyDescent="0.4"/>
    <row r="2714" s="6" customFormat="1" x14ac:dyDescent="0.4"/>
    <row r="2715" s="6" customFormat="1" x14ac:dyDescent="0.4"/>
    <row r="2716" s="6" customFormat="1" x14ac:dyDescent="0.4"/>
    <row r="2717" s="6" customFormat="1" x14ac:dyDescent="0.4"/>
    <row r="2718" s="6" customFormat="1" x14ac:dyDescent="0.4"/>
    <row r="2719" s="6" customFormat="1" x14ac:dyDescent="0.4"/>
    <row r="2720" s="6" customFormat="1" x14ac:dyDescent="0.4"/>
    <row r="2721" s="6" customFormat="1" x14ac:dyDescent="0.4"/>
    <row r="2722" s="6" customFormat="1" x14ac:dyDescent="0.4"/>
    <row r="2723" s="6" customFormat="1" x14ac:dyDescent="0.4"/>
    <row r="2724" s="6" customFormat="1" x14ac:dyDescent="0.4"/>
    <row r="2725" s="6" customFormat="1" x14ac:dyDescent="0.4"/>
    <row r="2726" s="6" customFormat="1" x14ac:dyDescent="0.4"/>
    <row r="2727" s="6" customFormat="1" x14ac:dyDescent="0.4"/>
    <row r="2728" s="6" customFormat="1" x14ac:dyDescent="0.4"/>
    <row r="2729" s="6" customFormat="1" x14ac:dyDescent="0.4"/>
    <row r="2730" s="6" customFormat="1" x14ac:dyDescent="0.4"/>
    <row r="2731" s="6" customFormat="1" x14ac:dyDescent="0.4"/>
    <row r="2732" s="6" customFormat="1" x14ac:dyDescent="0.4"/>
    <row r="2733" s="6" customFormat="1" x14ac:dyDescent="0.4"/>
    <row r="2734" s="6" customFormat="1" x14ac:dyDescent="0.4"/>
    <row r="2735" s="6" customFormat="1" x14ac:dyDescent="0.4"/>
    <row r="2736" s="6" customFormat="1" x14ac:dyDescent="0.4"/>
    <row r="2737" s="6" customFormat="1" x14ac:dyDescent="0.4"/>
    <row r="2738" s="6" customFormat="1" x14ac:dyDescent="0.4"/>
    <row r="2739" s="6" customFormat="1" x14ac:dyDescent="0.4"/>
    <row r="2740" s="6" customFormat="1" x14ac:dyDescent="0.4"/>
    <row r="2741" s="6" customFormat="1" x14ac:dyDescent="0.4"/>
    <row r="2742" s="6" customFormat="1" x14ac:dyDescent="0.4"/>
    <row r="2743" s="6" customFormat="1" x14ac:dyDescent="0.4"/>
    <row r="2744" s="6" customFormat="1" x14ac:dyDescent="0.4"/>
    <row r="2745" s="6" customFormat="1" x14ac:dyDescent="0.4"/>
    <row r="2746" s="6" customFormat="1" x14ac:dyDescent="0.4"/>
    <row r="2747" s="6" customFormat="1" x14ac:dyDescent="0.4"/>
    <row r="2748" s="6" customFormat="1" x14ac:dyDescent="0.4"/>
    <row r="2749" s="6" customFormat="1" x14ac:dyDescent="0.4"/>
    <row r="2750" s="6" customFormat="1" x14ac:dyDescent="0.4"/>
    <row r="2751" s="6" customFormat="1" x14ac:dyDescent="0.4"/>
    <row r="2752" s="6" customFormat="1" x14ac:dyDescent="0.4"/>
    <row r="2753" s="6" customFormat="1" x14ac:dyDescent="0.4"/>
    <row r="2754" s="6" customFormat="1" x14ac:dyDescent="0.4"/>
    <row r="2755" s="6" customFormat="1" x14ac:dyDescent="0.4"/>
    <row r="2756" s="6" customFormat="1" x14ac:dyDescent="0.4"/>
    <row r="2757" s="6" customFormat="1" x14ac:dyDescent="0.4"/>
    <row r="2758" s="6" customFormat="1" x14ac:dyDescent="0.4"/>
    <row r="2759" s="6" customFormat="1" x14ac:dyDescent="0.4"/>
    <row r="2760" s="6" customFormat="1" x14ac:dyDescent="0.4"/>
    <row r="2761" s="6" customFormat="1" x14ac:dyDescent="0.4"/>
    <row r="2762" s="6" customFormat="1" x14ac:dyDescent="0.4"/>
    <row r="2763" s="6" customFormat="1" x14ac:dyDescent="0.4"/>
    <row r="2764" s="6" customFormat="1" x14ac:dyDescent="0.4"/>
    <row r="2765" s="6" customFormat="1" x14ac:dyDescent="0.4"/>
    <row r="2766" s="6" customFormat="1" x14ac:dyDescent="0.4"/>
    <row r="2767" s="6" customFormat="1" x14ac:dyDescent="0.4"/>
    <row r="2768" s="6" customFormat="1" x14ac:dyDescent="0.4"/>
    <row r="2769" s="6" customFormat="1" x14ac:dyDescent="0.4"/>
    <row r="2770" s="6" customFormat="1" x14ac:dyDescent="0.4"/>
    <row r="2771" s="6" customFormat="1" x14ac:dyDescent="0.4"/>
    <row r="2772" s="6" customFormat="1" x14ac:dyDescent="0.4"/>
    <row r="2773" s="6" customFormat="1" x14ac:dyDescent="0.4"/>
    <row r="2774" s="6" customFormat="1" x14ac:dyDescent="0.4"/>
    <row r="2775" s="6" customFormat="1" x14ac:dyDescent="0.4"/>
    <row r="2776" s="6" customFormat="1" x14ac:dyDescent="0.4"/>
    <row r="2777" s="6" customFormat="1" x14ac:dyDescent="0.4"/>
    <row r="2778" s="6" customFormat="1" x14ac:dyDescent="0.4"/>
    <row r="2779" s="6" customFormat="1" x14ac:dyDescent="0.4"/>
    <row r="2780" s="6" customFormat="1" x14ac:dyDescent="0.4"/>
    <row r="2781" s="6" customFormat="1" x14ac:dyDescent="0.4"/>
    <row r="2782" s="6" customFormat="1" x14ac:dyDescent="0.4"/>
    <row r="2783" s="6" customFormat="1" x14ac:dyDescent="0.4"/>
    <row r="2784" s="6" customFormat="1" x14ac:dyDescent="0.4"/>
    <row r="2785" s="6" customFormat="1" x14ac:dyDescent="0.4"/>
    <row r="2786" s="6" customFormat="1" x14ac:dyDescent="0.4"/>
    <row r="2787" s="6" customFormat="1" x14ac:dyDescent="0.4"/>
    <row r="2788" s="6" customFormat="1" x14ac:dyDescent="0.4"/>
    <row r="2789" s="6" customFormat="1" x14ac:dyDescent="0.4"/>
    <row r="2790" s="6" customFormat="1" x14ac:dyDescent="0.4"/>
    <row r="2791" s="6" customFormat="1" x14ac:dyDescent="0.4"/>
    <row r="2792" s="6" customFormat="1" x14ac:dyDescent="0.4"/>
    <row r="2793" s="6" customFormat="1" x14ac:dyDescent="0.4"/>
    <row r="2794" s="6" customFormat="1" x14ac:dyDescent="0.4"/>
    <row r="2795" s="6" customFormat="1" x14ac:dyDescent="0.4"/>
    <row r="2796" s="6" customFormat="1" x14ac:dyDescent="0.4"/>
    <row r="2797" s="6" customFormat="1" x14ac:dyDescent="0.4"/>
    <row r="2798" s="6" customFormat="1" x14ac:dyDescent="0.4"/>
    <row r="2799" s="6" customFormat="1" x14ac:dyDescent="0.4"/>
    <row r="2800" s="6" customFormat="1" x14ac:dyDescent="0.4"/>
    <row r="2801" s="6" customFormat="1" x14ac:dyDescent="0.4"/>
    <row r="2802" s="6" customFormat="1" x14ac:dyDescent="0.4"/>
    <row r="2803" s="6" customFormat="1" x14ac:dyDescent="0.4"/>
    <row r="2804" s="6" customFormat="1" x14ac:dyDescent="0.4"/>
    <row r="2805" s="6" customFormat="1" x14ac:dyDescent="0.4"/>
    <row r="2806" s="6" customFormat="1" x14ac:dyDescent="0.4"/>
    <row r="2807" s="6" customFormat="1" x14ac:dyDescent="0.4"/>
    <row r="2808" s="6" customFormat="1" x14ac:dyDescent="0.4"/>
    <row r="2809" s="6" customFormat="1" x14ac:dyDescent="0.4"/>
    <row r="2810" s="6" customFormat="1" x14ac:dyDescent="0.4"/>
    <row r="2811" s="6" customFormat="1" x14ac:dyDescent="0.4"/>
    <row r="2812" s="6" customFormat="1" x14ac:dyDescent="0.4"/>
    <row r="2813" s="6" customFormat="1" x14ac:dyDescent="0.4"/>
    <row r="2814" s="6" customFormat="1" x14ac:dyDescent="0.4"/>
    <row r="2815" s="6" customFormat="1" x14ac:dyDescent="0.4"/>
    <row r="2816" s="6" customFormat="1" x14ac:dyDescent="0.4"/>
    <row r="2817" s="6" customFormat="1" x14ac:dyDescent="0.4"/>
    <row r="2818" s="6" customFormat="1" x14ac:dyDescent="0.4"/>
    <row r="2819" s="6" customFormat="1" x14ac:dyDescent="0.4"/>
    <row r="2820" s="6" customFormat="1" x14ac:dyDescent="0.4"/>
    <row r="2821" s="6" customFormat="1" x14ac:dyDescent="0.4"/>
    <row r="2822" s="6" customFormat="1" x14ac:dyDescent="0.4"/>
    <row r="2823" s="6" customFormat="1" x14ac:dyDescent="0.4"/>
    <row r="2824" s="6" customFormat="1" x14ac:dyDescent="0.4"/>
    <row r="2825" s="6" customFormat="1" x14ac:dyDescent="0.4"/>
    <row r="2826" s="6" customFormat="1" x14ac:dyDescent="0.4"/>
    <row r="2827" s="6" customFormat="1" x14ac:dyDescent="0.4"/>
    <row r="2828" s="6" customFormat="1" x14ac:dyDescent="0.4"/>
    <row r="2829" s="6" customFormat="1" x14ac:dyDescent="0.4"/>
    <row r="2830" s="6" customFormat="1" x14ac:dyDescent="0.4"/>
    <row r="2831" s="6" customFormat="1" x14ac:dyDescent="0.4"/>
    <row r="2832" s="6" customFormat="1" x14ac:dyDescent="0.4"/>
    <row r="2833" s="6" customFormat="1" x14ac:dyDescent="0.4"/>
    <row r="2834" s="6" customFormat="1" x14ac:dyDescent="0.4"/>
    <row r="2835" s="6" customFormat="1" x14ac:dyDescent="0.4"/>
    <row r="2836" s="6" customFormat="1" x14ac:dyDescent="0.4"/>
    <row r="2837" s="6" customFormat="1" x14ac:dyDescent="0.4"/>
    <row r="2838" s="6" customFormat="1" x14ac:dyDescent="0.4"/>
    <row r="2839" s="6" customFormat="1" x14ac:dyDescent="0.4"/>
    <row r="2840" s="6" customFormat="1" x14ac:dyDescent="0.4"/>
    <row r="2841" s="6" customFormat="1" x14ac:dyDescent="0.4"/>
    <row r="2842" s="6" customFormat="1" x14ac:dyDescent="0.4"/>
    <row r="2843" s="6" customFormat="1" x14ac:dyDescent="0.4"/>
    <row r="2844" s="6" customFormat="1" x14ac:dyDescent="0.4"/>
    <row r="2845" s="6" customFormat="1" x14ac:dyDescent="0.4"/>
    <row r="2846" s="6" customFormat="1" x14ac:dyDescent="0.4"/>
    <row r="2847" s="6" customFormat="1" x14ac:dyDescent="0.4"/>
    <row r="2848" s="6" customFormat="1" x14ac:dyDescent="0.4"/>
    <row r="2849" s="6" customFormat="1" x14ac:dyDescent="0.4"/>
    <row r="2850" s="6" customFormat="1" x14ac:dyDescent="0.4"/>
    <row r="2851" s="6" customFormat="1" x14ac:dyDescent="0.4"/>
    <row r="2852" s="6" customFormat="1" x14ac:dyDescent="0.4"/>
    <row r="2853" s="6" customFormat="1" x14ac:dyDescent="0.4"/>
    <row r="2854" s="6" customFormat="1" x14ac:dyDescent="0.4"/>
    <row r="2855" s="6" customFormat="1" x14ac:dyDescent="0.4"/>
    <row r="2856" s="6" customFormat="1" x14ac:dyDescent="0.4"/>
    <row r="2857" s="6" customFormat="1" x14ac:dyDescent="0.4"/>
    <row r="2858" s="6" customFormat="1" x14ac:dyDescent="0.4"/>
    <row r="2859" s="6" customFormat="1" x14ac:dyDescent="0.4"/>
    <row r="2860" s="6" customFormat="1" x14ac:dyDescent="0.4"/>
    <row r="2861" s="6" customFormat="1" x14ac:dyDescent="0.4"/>
    <row r="2862" s="6" customFormat="1" x14ac:dyDescent="0.4"/>
    <row r="2863" s="6" customFormat="1" x14ac:dyDescent="0.4"/>
    <row r="2864" s="6" customFormat="1" x14ac:dyDescent="0.4"/>
    <row r="2865" s="6" customFormat="1" x14ac:dyDescent="0.4"/>
    <row r="2866" s="6" customFormat="1" x14ac:dyDescent="0.4"/>
    <row r="2867" s="6" customFormat="1" x14ac:dyDescent="0.4"/>
    <row r="2868" s="6" customFormat="1" x14ac:dyDescent="0.4"/>
    <row r="2869" s="6" customFormat="1" x14ac:dyDescent="0.4"/>
    <row r="2870" s="6" customFormat="1" x14ac:dyDescent="0.4"/>
    <row r="2871" s="6" customFormat="1" x14ac:dyDescent="0.4"/>
    <row r="2872" s="6" customFormat="1" x14ac:dyDescent="0.4"/>
    <row r="2873" s="6" customFormat="1" x14ac:dyDescent="0.4"/>
    <row r="2874" s="6" customFormat="1" x14ac:dyDescent="0.4"/>
    <row r="2875" s="6" customFormat="1" x14ac:dyDescent="0.4"/>
    <row r="2876" s="6" customFormat="1" x14ac:dyDescent="0.4"/>
    <row r="2877" s="6" customFormat="1" x14ac:dyDescent="0.4"/>
    <row r="2878" s="6" customFormat="1" x14ac:dyDescent="0.4"/>
    <row r="2879" s="6" customFormat="1" x14ac:dyDescent="0.4"/>
    <row r="2880" s="6" customFormat="1" x14ac:dyDescent="0.4"/>
    <row r="2881" s="6" customFormat="1" x14ac:dyDescent="0.4"/>
    <row r="2882" s="6" customFormat="1" x14ac:dyDescent="0.4"/>
    <row r="2883" s="6" customFormat="1" x14ac:dyDescent="0.4"/>
    <row r="2884" s="6" customFormat="1" x14ac:dyDescent="0.4"/>
    <row r="2885" s="6" customFormat="1" x14ac:dyDescent="0.4"/>
    <row r="2886" s="6" customFormat="1" x14ac:dyDescent="0.4"/>
    <row r="2887" s="6" customFormat="1" x14ac:dyDescent="0.4"/>
    <row r="2888" s="6" customFormat="1" x14ac:dyDescent="0.4"/>
    <row r="2889" s="6" customFormat="1" x14ac:dyDescent="0.4"/>
    <row r="2890" s="6" customFormat="1" x14ac:dyDescent="0.4"/>
    <row r="2891" s="6" customFormat="1" x14ac:dyDescent="0.4"/>
    <row r="2892" s="6" customFormat="1" x14ac:dyDescent="0.4"/>
    <row r="2893" s="6" customFormat="1" x14ac:dyDescent="0.4"/>
    <row r="2894" s="6" customFormat="1" x14ac:dyDescent="0.4"/>
    <row r="2895" s="6" customFormat="1" x14ac:dyDescent="0.4"/>
    <row r="2896" s="6" customFormat="1" x14ac:dyDescent="0.4"/>
    <row r="2897" s="6" customFormat="1" x14ac:dyDescent="0.4"/>
    <row r="2898" s="6" customFormat="1" x14ac:dyDescent="0.4"/>
    <row r="2899" s="6" customFormat="1" x14ac:dyDescent="0.4"/>
    <row r="2900" s="6" customFormat="1" x14ac:dyDescent="0.4"/>
    <row r="2901" s="6" customFormat="1" x14ac:dyDescent="0.4"/>
    <row r="2902" s="6" customFormat="1" x14ac:dyDescent="0.4"/>
    <row r="2903" s="6" customFormat="1" x14ac:dyDescent="0.4"/>
    <row r="2904" s="6" customFormat="1" x14ac:dyDescent="0.4"/>
    <row r="2905" s="6" customFormat="1" x14ac:dyDescent="0.4"/>
    <row r="2906" s="6" customFormat="1" x14ac:dyDescent="0.4"/>
    <row r="2907" s="6" customFormat="1" x14ac:dyDescent="0.4"/>
    <row r="2908" s="6" customFormat="1" x14ac:dyDescent="0.4"/>
    <row r="2909" s="6" customFormat="1" x14ac:dyDescent="0.4"/>
    <row r="2910" s="6" customFormat="1" x14ac:dyDescent="0.4"/>
    <row r="2911" s="6" customFormat="1" x14ac:dyDescent="0.4"/>
    <row r="2912" s="6" customFormat="1" x14ac:dyDescent="0.4"/>
    <row r="2913" s="6" customFormat="1" x14ac:dyDescent="0.4"/>
    <row r="2914" s="6" customFormat="1" x14ac:dyDescent="0.4"/>
    <row r="2915" s="6" customFormat="1" x14ac:dyDescent="0.4"/>
    <row r="2916" s="6" customFormat="1" x14ac:dyDescent="0.4"/>
    <row r="2917" s="6" customFormat="1" x14ac:dyDescent="0.4"/>
    <row r="2918" s="6" customFormat="1" x14ac:dyDescent="0.4"/>
    <row r="2919" s="6" customFormat="1" x14ac:dyDescent="0.4"/>
    <row r="2920" s="6" customFormat="1" x14ac:dyDescent="0.4"/>
    <row r="2921" s="6" customFormat="1" x14ac:dyDescent="0.4"/>
    <row r="2922" s="6" customFormat="1" x14ac:dyDescent="0.4"/>
    <row r="2923" s="6" customFormat="1" x14ac:dyDescent="0.4"/>
    <row r="2924" s="6" customFormat="1" x14ac:dyDescent="0.4"/>
    <row r="2925" s="6" customFormat="1" x14ac:dyDescent="0.4"/>
    <row r="2926" s="6" customFormat="1" x14ac:dyDescent="0.4"/>
    <row r="2927" s="6" customFormat="1" x14ac:dyDescent="0.4"/>
    <row r="2928" s="6" customFormat="1" x14ac:dyDescent="0.4"/>
    <row r="2929" s="6" customFormat="1" x14ac:dyDescent="0.4"/>
    <row r="2930" s="6" customFormat="1" x14ac:dyDescent="0.4"/>
    <row r="2931" s="6" customFormat="1" x14ac:dyDescent="0.4"/>
    <row r="2932" s="6" customFormat="1" x14ac:dyDescent="0.4"/>
    <row r="2933" s="6" customFormat="1" x14ac:dyDescent="0.4"/>
    <row r="2934" s="6" customFormat="1" x14ac:dyDescent="0.4"/>
    <row r="2935" s="6" customFormat="1" x14ac:dyDescent="0.4"/>
    <row r="2936" s="6" customFormat="1" x14ac:dyDescent="0.4"/>
    <row r="2937" s="6" customFormat="1" x14ac:dyDescent="0.4"/>
    <row r="2938" s="6" customFormat="1" x14ac:dyDescent="0.4"/>
    <row r="2939" s="6" customFormat="1" x14ac:dyDescent="0.4"/>
    <row r="2940" s="6" customFormat="1" x14ac:dyDescent="0.4"/>
    <row r="2941" s="6" customFormat="1" x14ac:dyDescent="0.4"/>
    <row r="2942" s="6" customFormat="1" x14ac:dyDescent="0.4"/>
    <row r="2943" s="6" customFormat="1" x14ac:dyDescent="0.4"/>
    <row r="2944" s="6" customFormat="1" x14ac:dyDescent="0.4"/>
    <row r="2945" s="6" customFormat="1" x14ac:dyDescent="0.4"/>
    <row r="2946" s="6" customFormat="1" x14ac:dyDescent="0.4"/>
    <row r="2947" s="6" customFormat="1" x14ac:dyDescent="0.4"/>
    <row r="2948" s="6" customFormat="1" x14ac:dyDescent="0.4"/>
    <row r="2949" s="6" customFormat="1" x14ac:dyDescent="0.4"/>
    <row r="2950" s="6" customFormat="1" x14ac:dyDescent="0.4"/>
    <row r="2951" s="6" customFormat="1" x14ac:dyDescent="0.4"/>
    <row r="2952" s="6" customFormat="1" x14ac:dyDescent="0.4"/>
    <row r="2953" s="6" customFormat="1" x14ac:dyDescent="0.4"/>
    <row r="2954" s="6" customFormat="1" x14ac:dyDescent="0.4"/>
    <row r="2955" s="6" customFormat="1" x14ac:dyDescent="0.4"/>
    <row r="2956" s="6" customFormat="1" x14ac:dyDescent="0.4"/>
    <row r="2957" s="6" customFormat="1" x14ac:dyDescent="0.4"/>
    <row r="2958" s="6" customFormat="1" x14ac:dyDescent="0.4"/>
    <row r="2959" s="6" customFormat="1" x14ac:dyDescent="0.4"/>
    <row r="2960" s="6" customFormat="1" x14ac:dyDescent="0.4"/>
    <row r="2961" s="6" customFormat="1" x14ac:dyDescent="0.4"/>
    <row r="2962" s="6" customFormat="1" x14ac:dyDescent="0.4"/>
    <row r="2963" s="6" customFormat="1" x14ac:dyDescent="0.4"/>
    <row r="2964" s="6" customFormat="1" x14ac:dyDescent="0.4"/>
    <row r="2965" s="6" customFormat="1" x14ac:dyDescent="0.4"/>
    <row r="2966" s="6" customFormat="1" x14ac:dyDescent="0.4"/>
    <row r="2967" s="6" customFormat="1" x14ac:dyDescent="0.4"/>
    <row r="2968" s="6" customFormat="1" x14ac:dyDescent="0.4"/>
    <row r="2969" s="6" customFormat="1" x14ac:dyDescent="0.4"/>
    <row r="2970" s="6" customFormat="1" x14ac:dyDescent="0.4"/>
    <row r="2971" s="6" customFormat="1" x14ac:dyDescent="0.4"/>
    <row r="2972" s="6" customFormat="1" x14ac:dyDescent="0.4"/>
    <row r="2973" s="6" customFormat="1" x14ac:dyDescent="0.4"/>
    <row r="2974" s="6" customFormat="1" x14ac:dyDescent="0.4"/>
    <row r="2975" s="6" customFormat="1" x14ac:dyDescent="0.4"/>
    <row r="2976" s="6" customFormat="1" x14ac:dyDescent="0.4"/>
    <row r="2977" s="6" customFormat="1" x14ac:dyDescent="0.4"/>
    <row r="2978" s="6" customFormat="1" x14ac:dyDescent="0.4"/>
    <row r="2979" s="6" customFormat="1" x14ac:dyDescent="0.4"/>
    <row r="2980" s="6" customFormat="1" x14ac:dyDescent="0.4"/>
    <row r="2981" s="6" customFormat="1" x14ac:dyDescent="0.4"/>
    <row r="2982" s="6" customFormat="1" x14ac:dyDescent="0.4"/>
    <row r="2983" s="6" customFormat="1" x14ac:dyDescent="0.4"/>
    <row r="2984" s="6" customFormat="1" x14ac:dyDescent="0.4"/>
    <row r="2985" s="6" customFormat="1" x14ac:dyDescent="0.4"/>
    <row r="2986" s="6" customFormat="1" x14ac:dyDescent="0.4"/>
    <row r="2987" s="6" customFormat="1" x14ac:dyDescent="0.4"/>
    <row r="2988" s="6" customFormat="1" x14ac:dyDescent="0.4"/>
    <row r="2989" s="6" customFormat="1" x14ac:dyDescent="0.4"/>
    <row r="2990" s="6" customFormat="1" x14ac:dyDescent="0.4"/>
    <row r="2991" s="6" customFormat="1" x14ac:dyDescent="0.4"/>
    <row r="2992" s="6" customFormat="1" x14ac:dyDescent="0.4"/>
    <row r="2993" s="6" customFormat="1" x14ac:dyDescent="0.4"/>
    <row r="2994" s="6" customFormat="1" x14ac:dyDescent="0.4"/>
    <row r="2995" s="6" customFormat="1" x14ac:dyDescent="0.4"/>
    <row r="2996" s="6" customFormat="1" x14ac:dyDescent="0.4"/>
    <row r="2997" s="6" customFormat="1" x14ac:dyDescent="0.4"/>
    <row r="2998" s="6" customFormat="1" x14ac:dyDescent="0.4"/>
    <row r="2999" s="6" customFormat="1" x14ac:dyDescent="0.4"/>
    <row r="3000" s="6" customFormat="1" x14ac:dyDescent="0.4"/>
    <row r="3001" s="6" customFormat="1" x14ac:dyDescent="0.4"/>
    <row r="3002" s="6" customFormat="1" x14ac:dyDescent="0.4"/>
    <row r="3003" s="6" customFormat="1" x14ac:dyDescent="0.4"/>
    <row r="3004" s="6" customFormat="1" x14ac:dyDescent="0.4"/>
    <row r="3005" s="6" customFormat="1" x14ac:dyDescent="0.4"/>
    <row r="3006" s="6" customFormat="1" x14ac:dyDescent="0.4"/>
    <row r="3007" s="6" customFormat="1" x14ac:dyDescent="0.4"/>
    <row r="3008" s="6" customFormat="1" x14ac:dyDescent="0.4"/>
    <row r="3009" s="6" customFormat="1" x14ac:dyDescent="0.4"/>
    <row r="3010" s="6" customFormat="1" x14ac:dyDescent="0.4"/>
    <row r="3011" s="6" customFormat="1" x14ac:dyDescent="0.4"/>
    <row r="3012" s="6" customFormat="1" x14ac:dyDescent="0.4"/>
    <row r="3013" s="6" customFormat="1" x14ac:dyDescent="0.4"/>
    <row r="3014" s="6" customFormat="1" x14ac:dyDescent="0.4"/>
    <row r="3015" s="6" customFormat="1" x14ac:dyDescent="0.4"/>
    <row r="3016" s="6" customFormat="1" x14ac:dyDescent="0.4"/>
    <row r="3017" s="6" customFormat="1" x14ac:dyDescent="0.4"/>
    <row r="3018" s="6" customFormat="1" x14ac:dyDescent="0.4"/>
    <row r="3019" s="6" customFormat="1" x14ac:dyDescent="0.4"/>
    <row r="3020" s="6" customFormat="1" x14ac:dyDescent="0.4"/>
    <row r="3021" s="6" customFormat="1" x14ac:dyDescent="0.4"/>
    <row r="3022" s="6" customFormat="1" x14ac:dyDescent="0.4"/>
    <row r="3023" s="6" customFormat="1" x14ac:dyDescent="0.4"/>
    <row r="3024" s="6" customFormat="1" x14ac:dyDescent="0.4"/>
    <row r="3025" s="6" customFormat="1" x14ac:dyDescent="0.4"/>
    <row r="3026" s="6" customFormat="1" x14ac:dyDescent="0.4"/>
    <row r="3027" s="6" customFormat="1" x14ac:dyDescent="0.4"/>
    <row r="3028" s="6" customFormat="1" x14ac:dyDescent="0.4"/>
    <row r="3029" s="6" customFormat="1" x14ac:dyDescent="0.4"/>
    <row r="3030" s="6" customFormat="1" x14ac:dyDescent="0.4"/>
    <row r="3031" s="6" customFormat="1" x14ac:dyDescent="0.4"/>
    <row r="3032" s="6" customFormat="1" x14ac:dyDescent="0.4"/>
    <row r="3033" s="6" customFormat="1" x14ac:dyDescent="0.4"/>
    <row r="3034" s="6" customFormat="1" x14ac:dyDescent="0.4"/>
    <row r="3035" s="6" customFormat="1" x14ac:dyDescent="0.4"/>
    <row r="3036" s="6" customFormat="1" x14ac:dyDescent="0.4"/>
    <row r="3037" s="6" customFormat="1" x14ac:dyDescent="0.4"/>
    <row r="3038" s="6" customFormat="1" x14ac:dyDescent="0.4"/>
    <row r="3039" s="6" customFormat="1" x14ac:dyDescent="0.4"/>
    <row r="3040" s="6" customFormat="1" x14ac:dyDescent="0.4"/>
    <row r="3041" s="6" customFormat="1" x14ac:dyDescent="0.4"/>
    <row r="3042" s="6" customFormat="1" x14ac:dyDescent="0.4"/>
    <row r="3043" s="6" customFormat="1" x14ac:dyDescent="0.4"/>
    <row r="3044" s="6" customFormat="1" x14ac:dyDescent="0.4"/>
    <row r="3045" s="6" customFormat="1" x14ac:dyDescent="0.4"/>
    <row r="3046" s="6" customFormat="1" x14ac:dyDescent="0.4"/>
    <row r="3047" s="6" customFormat="1" x14ac:dyDescent="0.4"/>
    <row r="3048" s="6" customFormat="1" x14ac:dyDescent="0.4"/>
    <row r="3049" s="6" customFormat="1" x14ac:dyDescent="0.4"/>
    <row r="3050" s="6" customFormat="1" x14ac:dyDescent="0.4"/>
    <row r="3051" s="6" customFormat="1" x14ac:dyDescent="0.4"/>
    <row r="3052" s="6" customFormat="1" x14ac:dyDescent="0.4"/>
    <row r="3053" s="6" customFormat="1" x14ac:dyDescent="0.4"/>
    <row r="3054" s="6" customFormat="1" x14ac:dyDescent="0.4"/>
    <row r="3055" s="6" customFormat="1" x14ac:dyDescent="0.4"/>
    <row r="3056" s="6" customFormat="1" x14ac:dyDescent="0.4"/>
    <row r="3057" s="6" customFormat="1" x14ac:dyDescent="0.4"/>
    <row r="3058" s="6" customFormat="1" x14ac:dyDescent="0.4"/>
    <row r="3059" s="6" customFormat="1" x14ac:dyDescent="0.4"/>
    <row r="3060" s="6" customFormat="1" x14ac:dyDescent="0.4"/>
    <row r="3061" s="6" customFormat="1" x14ac:dyDescent="0.4"/>
    <row r="3062" s="6" customFormat="1" x14ac:dyDescent="0.4"/>
    <row r="3063" s="6" customFormat="1" x14ac:dyDescent="0.4"/>
    <row r="3064" s="6" customFormat="1" x14ac:dyDescent="0.4"/>
    <row r="3065" s="6" customFormat="1" x14ac:dyDescent="0.4"/>
    <row r="3066" s="6" customFormat="1" x14ac:dyDescent="0.4"/>
    <row r="3067" s="6" customFormat="1" x14ac:dyDescent="0.4"/>
    <row r="3068" s="6" customFormat="1" x14ac:dyDescent="0.4"/>
    <row r="3069" s="6" customFormat="1" x14ac:dyDescent="0.4"/>
    <row r="3070" s="6" customFormat="1" x14ac:dyDescent="0.4"/>
    <row r="3071" s="6" customFormat="1" x14ac:dyDescent="0.4"/>
    <row r="3072" s="6" customFormat="1" x14ac:dyDescent="0.4"/>
    <row r="3073" s="6" customFormat="1" x14ac:dyDescent="0.4"/>
    <row r="3074" s="6" customFormat="1" x14ac:dyDescent="0.4"/>
    <row r="3075" s="6" customFormat="1" x14ac:dyDescent="0.4"/>
    <row r="3076" s="6" customFormat="1" x14ac:dyDescent="0.4"/>
    <row r="3077" s="6" customFormat="1" x14ac:dyDescent="0.4"/>
    <row r="3078" s="6" customFormat="1" x14ac:dyDescent="0.4"/>
    <row r="3079" s="6" customFormat="1" x14ac:dyDescent="0.4"/>
    <row r="3080" s="6" customFormat="1" x14ac:dyDescent="0.4"/>
    <row r="3081" s="6" customFormat="1" x14ac:dyDescent="0.4"/>
    <row r="3082" s="6" customFormat="1" x14ac:dyDescent="0.4"/>
    <row r="3083" s="6" customFormat="1" x14ac:dyDescent="0.4"/>
    <row r="3084" s="6" customFormat="1" x14ac:dyDescent="0.4"/>
    <row r="3085" s="6" customFormat="1" x14ac:dyDescent="0.4"/>
    <row r="3086" s="6" customFormat="1" x14ac:dyDescent="0.4"/>
    <row r="3087" s="6" customFormat="1" x14ac:dyDescent="0.4"/>
    <row r="3088" s="6" customFormat="1" x14ac:dyDescent="0.4"/>
    <row r="3089" s="6" customFormat="1" x14ac:dyDescent="0.4"/>
    <row r="3090" s="6" customFormat="1" x14ac:dyDescent="0.4"/>
    <row r="3091" s="6" customFormat="1" x14ac:dyDescent="0.4"/>
    <row r="3092" s="6" customFormat="1" x14ac:dyDescent="0.4"/>
    <row r="3093" s="6" customFormat="1" x14ac:dyDescent="0.4"/>
    <row r="3094" s="6" customFormat="1" x14ac:dyDescent="0.4"/>
    <row r="3095" s="6" customFormat="1" x14ac:dyDescent="0.4"/>
    <row r="3096" s="6" customFormat="1" x14ac:dyDescent="0.4"/>
    <row r="3097" s="6" customFormat="1" x14ac:dyDescent="0.4"/>
    <row r="3098" s="6" customFormat="1" x14ac:dyDescent="0.4"/>
    <row r="3099" s="6" customFormat="1" x14ac:dyDescent="0.4"/>
    <row r="3100" s="6" customFormat="1" x14ac:dyDescent="0.4"/>
    <row r="3101" s="6" customFormat="1" x14ac:dyDescent="0.4"/>
    <row r="3102" s="6" customFormat="1" x14ac:dyDescent="0.4"/>
    <row r="3103" s="6" customFormat="1" x14ac:dyDescent="0.4"/>
    <row r="3104" s="6" customFormat="1" x14ac:dyDescent="0.4"/>
    <row r="3105" s="6" customFormat="1" x14ac:dyDescent="0.4"/>
    <row r="3106" s="6" customFormat="1" x14ac:dyDescent="0.4"/>
    <row r="3107" s="6" customFormat="1" x14ac:dyDescent="0.4"/>
    <row r="3108" s="6" customFormat="1" x14ac:dyDescent="0.4"/>
    <row r="3109" s="6" customFormat="1" x14ac:dyDescent="0.4"/>
    <row r="3110" s="6" customFormat="1" x14ac:dyDescent="0.4"/>
    <row r="3111" s="6" customFormat="1" x14ac:dyDescent="0.4"/>
    <row r="3112" s="6" customFormat="1" x14ac:dyDescent="0.4"/>
    <row r="3113" s="6" customFormat="1" x14ac:dyDescent="0.4"/>
    <row r="3114" s="6" customFormat="1" x14ac:dyDescent="0.4"/>
    <row r="3115" s="6" customFormat="1" x14ac:dyDescent="0.4"/>
    <row r="3116" s="6" customFormat="1" x14ac:dyDescent="0.4"/>
    <row r="3117" s="6" customFormat="1" x14ac:dyDescent="0.4"/>
    <row r="3118" s="6" customFormat="1" x14ac:dyDescent="0.4"/>
    <row r="3119" s="6" customFormat="1" x14ac:dyDescent="0.4"/>
    <row r="3120" s="6" customFormat="1" x14ac:dyDescent="0.4"/>
    <row r="3121" s="6" customFormat="1" x14ac:dyDescent="0.4"/>
    <row r="3122" s="6" customFormat="1" x14ac:dyDescent="0.4"/>
    <row r="3123" s="6" customFormat="1" x14ac:dyDescent="0.4"/>
    <row r="3124" s="6" customFormat="1" x14ac:dyDescent="0.4"/>
    <row r="3125" s="6" customFormat="1" x14ac:dyDescent="0.4"/>
    <row r="3126" s="6" customFormat="1" x14ac:dyDescent="0.4"/>
    <row r="3127" s="6" customFormat="1" x14ac:dyDescent="0.4"/>
    <row r="3128" s="6" customFormat="1" x14ac:dyDescent="0.4"/>
    <row r="3129" s="6" customFormat="1" x14ac:dyDescent="0.4"/>
    <row r="3130" s="6" customFormat="1" x14ac:dyDescent="0.4"/>
    <row r="3131" s="6" customFormat="1" x14ac:dyDescent="0.4"/>
    <row r="3132" s="6" customFormat="1" x14ac:dyDescent="0.4"/>
    <row r="3133" s="6" customFormat="1" x14ac:dyDescent="0.4"/>
    <row r="3134" s="6" customFormat="1" x14ac:dyDescent="0.4"/>
    <row r="3135" s="6" customFormat="1" x14ac:dyDescent="0.4"/>
    <row r="3136" s="6" customFormat="1" x14ac:dyDescent="0.4"/>
    <row r="3137" s="6" customFormat="1" x14ac:dyDescent="0.4"/>
    <row r="3138" s="6" customFormat="1" x14ac:dyDescent="0.4"/>
    <row r="3139" s="6" customFormat="1" x14ac:dyDescent="0.4"/>
    <row r="3140" s="6" customFormat="1" x14ac:dyDescent="0.4"/>
    <row r="3141" s="6" customFormat="1" x14ac:dyDescent="0.4"/>
    <row r="3142" s="6" customFormat="1" x14ac:dyDescent="0.4"/>
    <row r="3143" s="6" customFormat="1" x14ac:dyDescent="0.4"/>
    <row r="3144" s="6" customFormat="1" x14ac:dyDescent="0.4"/>
    <row r="3145" s="6" customFormat="1" x14ac:dyDescent="0.4"/>
    <row r="3146" s="6" customFormat="1" x14ac:dyDescent="0.4"/>
    <row r="3147" s="6" customFormat="1" x14ac:dyDescent="0.4"/>
    <row r="3148" s="6" customFormat="1" x14ac:dyDescent="0.4"/>
    <row r="3149" s="6" customFormat="1" x14ac:dyDescent="0.4"/>
    <row r="3150" s="6" customFormat="1" x14ac:dyDescent="0.4"/>
    <row r="3151" s="6" customFormat="1" x14ac:dyDescent="0.4"/>
    <row r="3152" s="6" customFormat="1" x14ac:dyDescent="0.4"/>
    <row r="3153" s="6" customFormat="1" x14ac:dyDescent="0.4"/>
    <row r="3154" s="6" customFormat="1" x14ac:dyDescent="0.4"/>
    <row r="3155" s="6" customFormat="1" x14ac:dyDescent="0.4"/>
    <row r="3156" s="6" customFormat="1" x14ac:dyDescent="0.4"/>
    <row r="3157" s="6" customFormat="1" x14ac:dyDescent="0.4"/>
    <row r="3158" s="6" customFormat="1" x14ac:dyDescent="0.4"/>
    <row r="3159" s="6" customFormat="1" x14ac:dyDescent="0.4"/>
    <row r="3160" s="6" customFormat="1" x14ac:dyDescent="0.4"/>
    <row r="3161" s="6" customFormat="1" x14ac:dyDescent="0.4"/>
    <row r="3162" s="6" customFormat="1" x14ac:dyDescent="0.4"/>
    <row r="3163" s="6" customFormat="1" x14ac:dyDescent="0.4"/>
    <row r="3164" s="6" customFormat="1" x14ac:dyDescent="0.4"/>
    <row r="3165" s="6" customFormat="1" x14ac:dyDescent="0.4"/>
    <row r="3166" s="6" customFormat="1" x14ac:dyDescent="0.4"/>
    <row r="3167" s="6" customFormat="1" x14ac:dyDescent="0.4"/>
    <row r="3168" s="6" customFormat="1" x14ac:dyDescent="0.4"/>
    <row r="3169" s="6" customFormat="1" x14ac:dyDescent="0.4"/>
    <row r="3170" s="6" customFormat="1" x14ac:dyDescent="0.4"/>
    <row r="3171" s="6" customFormat="1" x14ac:dyDescent="0.4"/>
    <row r="3172" s="6" customFormat="1" x14ac:dyDescent="0.4"/>
    <row r="3173" s="6" customFormat="1" x14ac:dyDescent="0.4"/>
    <row r="3174" s="6" customFormat="1" x14ac:dyDescent="0.4"/>
    <row r="3175" s="6" customFormat="1" x14ac:dyDescent="0.4"/>
    <row r="3176" s="6" customFormat="1" x14ac:dyDescent="0.4"/>
    <row r="3177" s="6" customFormat="1" x14ac:dyDescent="0.4"/>
    <row r="3178" s="6" customFormat="1" x14ac:dyDescent="0.4"/>
    <row r="3179" s="6" customFormat="1" x14ac:dyDescent="0.4"/>
    <row r="3180" s="6" customFormat="1" x14ac:dyDescent="0.4"/>
    <row r="3181" s="6" customFormat="1" x14ac:dyDescent="0.4"/>
    <row r="3182" s="6" customFormat="1" x14ac:dyDescent="0.4"/>
    <row r="3183" s="6" customFormat="1" x14ac:dyDescent="0.4"/>
    <row r="3184" s="6" customFormat="1" x14ac:dyDescent="0.4"/>
    <row r="3185" s="6" customFormat="1" x14ac:dyDescent="0.4"/>
    <row r="3186" s="6" customFormat="1" x14ac:dyDescent="0.4"/>
    <row r="3187" s="6" customFormat="1" x14ac:dyDescent="0.4"/>
    <row r="3188" s="6" customFormat="1" x14ac:dyDescent="0.4"/>
    <row r="3189" s="6" customFormat="1" x14ac:dyDescent="0.4"/>
    <row r="3190" s="6" customFormat="1" x14ac:dyDescent="0.4"/>
    <row r="3191" s="6" customFormat="1" x14ac:dyDescent="0.4"/>
    <row r="3192" s="6" customFormat="1" x14ac:dyDescent="0.4"/>
    <row r="3193" s="6" customFormat="1" x14ac:dyDescent="0.4"/>
    <row r="3194" s="6" customFormat="1" x14ac:dyDescent="0.4"/>
    <row r="3195" s="6" customFormat="1" x14ac:dyDescent="0.4"/>
    <row r="3196" s="6" customFormat="1" x14ac:dyDescent="0.4"/>
    <row r="3197" s="6" customFormat="1" x14ac:dyDescent="0.4"/>
    <row r="3198" s="6" customFormat="1" x14ac:dyDescent="0.4"/>
    <row r="3199" s="6" customFormat="1" x14ac:dyDescent="0.4"/>
    <row r="3200" s="6" customFormat="1" x14ac:dyDescent="0.4"/>
    <row r="3201" s="6" customFormat="1" x14ac:dyDescent="0.4"/>
    <row r="3202" s="6" customFormat="1" x14ac:dyDescent="0.4"/>
    <row r="3203" s="6" customFormat="1" x14ac:dyDescent="0.4"/>
    <row r="3204" s="6" customFormat="1" x14ac:dyDescent="0.4"/>
    <row r="3205" s="6" customFormat="1" x14ac:dyDescent="0.4"/>
    <row r="3206" s="6" customFormat="1" x14ac:dyDescent="0.4"/>
    <row r="3207" s="6" customFormat="1" x14ac:dyDescent="0.4"/>
    <row r="3208" s="6" customFormat="1" x14ac:dyDescent="0.4"/>
    <row r="3209" s="6" customFormat="1" x14ac:dyDescent="0.4"/>
    <row r="3210" s="6" customFormat="1" x14ac:dyDescent="0.4"/>
    <row r="3211" s="6" customFormat="1" x14ac:dyDescent="0.4"/>
    <row r="3212" s="6" customFormat="1" x14ac:dyDescent="0.4"/>
    <row r="3213" s="6" customFormat="1" x14ac:dyDescent="0.4"/>
    <row r="3214" s="6" customFormat="1" x14ac:dyDescent="0.4"/>
    <row r="3215" s="6" customFormat="1" x14ac:dyDescent="0.4"/>
    <row r="3216" s="6" customFormat="1" x14ac:dyDescent="0.4"/>
    <row r="3217" s="6" customFormat="1" x14ac:dyDescent="0.4"/>
    <row r="3218" s="6" customFormat="1" x14ac:dyDescent="0.4"/>
    <row r="3219" s="6" customFormat="1" x14ac:dyDescent="0.4"/>
    <row r="3220" s="6" customFormat="1" x14ac:dyDescent="0.4"/>
    <row r="3221" s="6" customFormat="1" x14ac:dyDescent="0.4"/>
    <row r="3222" s="6" customFormat="1" x14ac:dyDescent="0.4"/>
    <row r="3223" s="6" customFormat="1" x14ac:dyDescent="0.4"/>
    <row r="3224" s="6" customFormat="1" x14ac:dyDescent="0.4"/>
    <row r="3225" s="6" customFormat="1" x14ac:dyDescent="0.4"/>
    <row r="3226" s="6" customFormat="1" x14ac:dyDescent="0.4"/>
    <row r="3227" s="6" customFormat="1" x14ac:dyDescent="0.4"/>
    <row r="3228" s="6" customFormat="1" x14ac:dyDescent="0.4"/>
    <row r="3229" s="6" customFormat="1" x14ac:dyDescent="0.4"/>
    <row r="3230" s="6" customFormat="1" x14ac:dyDescent="0.4"/>
    <row r="3231" s="6" customFormat="1" x14ac:dyDescent="0.4"/>
    <row r="3232" s="6" customFormat="1" x14ac:dyDescent="0.4"/>
    <row r="3233" s="6" customFormat="1" x14ac:dyDescent="0.4"/>
    <row r="3234" s="6" customFormat="1" x14ac:dyDescent="0.4"/>
    <row r="3235" s="6" customFormat="1" x14ac:dyDescent="0.4"/>
    <row r="3236" s="6" customFormat="1" x14ac:dyDescent="0.4"/>
    <row r="3237" s="6" customFormat="1" x14ac:dyDescent="0.4"/>
    <row r="3238" s="6" customFormat="1" x14ac:dyDescent="0.4"/>
    <row r="3239" s="6" customFormat="1" x14ac:dyDescent="0.4"/>
    <row r="3240" s="6" customFormat="1" x14ac:dyDescent="0.4"/>
    <row r="3241" s="6" customFormat="1" x14ac:dyDescent="0.4"/>
    <row r="3242" s="6" customFormat="1" x14ac:dyDescent="0.4"/>
    <row r="3243" s="6" customFormat="1" x14ac:dyDescent="0.4"/>
    <row r="3244" s="6" customFormat="1" x14ac:dyDescent="0.4"/>
    <row r="3245" s="6" customFormat="1" x14ac:dyDescent="0.4"/>
    <row r="3246" s="6" customFormat="1" x14ac:dyDescent="0.4"/>
    <row r="3247" s="6" customFormat="1" x14ac:dyDescent="0.4"/>
    <row r="3248" s="6" customFormat="1" x14ac:dyDescent="0.4"/>
    <row r="3249" s="6" customFormat="1" x14ac:dyDescent="0.4"/>
    <row r="3250" s="6" customFormat="1" x14ac:dyDescent="0.4"/>
    <row r="3251" s="6" customFormat="1" x14ac:dyDescent="0.4"/>
    <row r="3252" s="6" customFormat="1" x14ac:dyDescent="0.4"/>
    <row r="3253" s="6" customFormat="1" x14ac:dyDescent="0.4"/>
    <row r="3254" s="6" customFormat="1" x14ac:dyDescent="0.4"/>
    <row r="3255" s="6" customFormat="1" x14ac:dyDescent="0.4"/>
    <row r="3256" s="6" customFormat="1" x14ac:dyDescent="0.4"/>
    <row r="3257" s="6" customFormat="1" x14ac:dyDescent="0.4"/>
    <row r="3258" s="6" customFormat="1" x14ac:dyDescent="0.4"/>
    <row r="3259" s="6" customFormat="1" x14ac:dyDescent="0.4"/>
    <row r="3260" s="6" customFormat="1" x14ac:dyDescent="0.4"/>
    <row r="3261" s="6" customFormat="1" x14ac:dyDescent="0.4"/>
    <row r="3262" s="6" customFormat="1" x14ac:dyDescent="0.4"/>
    <row r="3263" s="6" customFormat="1" x14ac:dyDescent="0.4"/>
    <row r="3264" s="6" customFormat="1" x14ac:dyDescent="0.4"/>
    <row r="3265" s="6" customFormat="1" x14ac:dyDescent="0.4"/>
    <row r="3266" s="6" customFormat="1" x14ac:dyDescent="0.4"/>
    <row r="3267" s="6" customFormat="1" x14ac:dyDescent="0.4"/>
    <row r="3268" s="6" customFormat="1" x14ac:dyDescent="0.4"/>
    <row r="3269" s="6" customFormat="1" x14ac:dyDescent="0.4"/>
    <row r="3270" s="6" customFormat="1" x14ac:dyDescent="0.4"/>
    <row r="3271" s="6" customFormat="1" x14ac:dyDescent="0.4"/>
    <row r="3272" s="6" customFormat="1" x14ac:dyDescent="0.4"/>
    <row r="3273" s="6" customFormat="1" x14ac:dyDescent="0.4"/>
    <row r="3274" s="6" customFormat="1" x14ac:dyDescent="0.4"/>
    <row r="3275" s="6" customFormat="1" x14ac:dyDescent="0.4"/>
    <row r="3276" s="6" customFormat="1" x14ac:dyDescent="0.4"/>
    <row r="3277" s="6" customFormat="1" x14ac:dyDescent="0.4"/>
    <row r="3278" s="6" customFormat="1" x14ac:dyDescent="0.4"/>
    <row r="3279" s="6" customFormat="1" x14ac:dyDescent="0.4"/>
    <row r="3280" s="6" customFormat="1" x14ac:dyDescent="0.4"/>
    <row r="3281" s="6" customFormat="1" x14ac:dyDescent="0.4"/>
    <row r="3282" s="6" customFormat="1" x14ac:dyDescent="0.4"/>
    <row r="3283" s="6" customFormat="1" x14ac:dyDescent="0.4"/>
    <row r="3284" s="6" customFormat="1" x14ac:dyDescent="0.4"/>
    <row r="3285" s="6" customFormat="1" x14ac:dyDescent="0.4"/>
    <row r="3286" s="6" customFormat="1" x14ac:dyDescent="0.4"/>
    <row r="3287" s="6" customFormat="1" x14ac:dyDescent="0.4"/>
    <row r="3288" s="6" customFormat="1" x14ac:dyDescent="0.4"/>
    <row r="3289" s="6" customFormat="1" x14ac:dyDescent="0.4"/>
    <row r="3290" s="6" customFormat="1" x14ac:dyDescent="0.4"/>
    <row r="3291" s="6" customFormat="1" x14ac:dyDescent="0.4"/>
    <row r="3292" s="6" customFormat="1" x14ac:dyDescent="0.4"/>
    <row r="3293" s="6" customFormat="1" x14ac:dyDescent="0.4"/>
    <row r="3294" s="6" customFormat="1" x14ac:dyDescent="0.4"/>
    <row r="3295" s="6" customFormat="1" x14ac:dyDescent="0.4"/>
    <row r="3296" s="6" customFormat="1" x14ac:dyDescent="0.4"/>
    <row r="3297" s="6" customFormat="1" x14ac:dyDescent="0.4"/>
    <row r="3298" s="6" customFormat="1" x14ac:dyDescent="0.4"/>
    <row r="3299" s="6" customFormat="1" x14ac:dyDescent="0.4"/>
    <row r="3300" s="6" customFormat="1" x14ac:dyDescent="0.4"/>
    <row r="3301" s="6" customFormat="1" x14ac:dyDescent="0.4"/>
    <row r="3302" s="6" customFormat="1" x14ac:dyDescent="0.4"/>
    <row r="3303" s="6" customFormat="1" x14ac:dyDescent="0.4"/>
    <row r="3304" s="6" customFormat="1" x14ac:dyDescent="0.4"/>
    <row r="3305" s="6" customFormat="1" x14ac:dyDescent="0.4"/>
    <row r="3306" s="6" customFormat="1" x14ac:dyDescent="0.4"/>
    <row r="3307" s="6" customFormat="1" x14ac:dyDescent="0.4"/>
    <row r="3308" s="6" customFormat="1" x14ac:dyDescent="0.4"/>
    <row r="3309" s="6" customFormat="1" x14ac:dyDescent="0.4"/>
    <row r="3310" s="6" customFormat="1" x14ac:dyDescent="0.4"/>
    <row r="3311" s="6" customFormat="1" x14ac:dyDescent="0.4"/>
    <row r="3312" s="6" customFormat="1" x14ac:dyDescent="0.4"/>
    <row r="3313" s="6" customFormat="1" x14ac:dyDescent="0.4"/>
    <row r="3314" s="6" customFormat="1" x14ac:dyDescent="0.4"/>
    <row r="3315" s="6" customFormat="1" x14ac:dyDescent="0.4"/>
    <row r="3316" s="6" customFormat="1" x14ac:dyDescent="0.4"/>
    <row r="3317" s="6" customFormat="1" x14ac:dyDescent="0.4"/>
    <row r="3318" s="6" customFormat="1" x14ac:dyDescent="0.4"/>
    <row r="3319" s="6" customFormat="1" x14ac:dyDescent="0.4"/>
    <row r="3320" s="6" customFormat="1" x14ac:dyDescent="0.4"/>
    <row r="3321" s="6" customFormat="1" x14ac:dyDescent="0.4"/>
    <row r="3322" s="6" customFormat="1" x14ac:dyDescent="0.4"/>
    <row r="3323" s="6" customFormat="1" x14ac:dyDescent="0.4"/>
    <row r="3324" s="6" customFormat="1" x14ac:dyDescent="0.4"/>
    <row r="3325" s="6" customFormat="1" x14ac:dyDescent="0.4"/>
    <row r="3326" s="6" customFormat="1" x14ac:dyDescent="0.4"/>
    <row r="3327" s="6" customFormat="1" x14ac:dyDescent="0.4"/>
    <row r="3328" s="6" customFormat="1" x14ac:dyDescent="0.4"/>
    <row r="3329" s="6" customFormat="1" x14ac:dyDescent="0.4"/>
    <row r="3330" s="6" customFormat="1" x14ac:dyDescent="0.4"/>
    <row r="3331" s="6" customFormat="1" x14ac:dyDescent="0.4"/>
    <row r="3332" s="6" customFormat="1" x14ac:dyDescent="0.4"/>
    <row r="3333" s="6" customFormat="1" x14ac:dyDescent="0.4"/>
    <row r="3334" s="6" customFormat="1" x14ac:dyDescent="0.4"/>
    <row r="3335" s="6" customFormat="1" x14ac:dyDescent="0.4"/>
    <row r="3336" s="6" customFormat="1" x14ac:dyDescent="0.4"/>
    <row r="3337" s="6" customFormat="1" x14ac:dyDescent="0.4"/>
    <row r="3338" s="6" customFormat="1" x14ac:dyDescent="0.4"/>
    <row r="3339" s="6" customFormat="1" x14ac:dyDescent="0.4"/>
    <row r="3340" s="6" customFormat="1" x14ac:dyDescent="0.4"/>
    <row r="3341" s="6" customFormat="1" x14ac:dyDescent="0.4"/>
    <row r="3342" s="6" customFormat="1" x14ac:dyDescent="0.4"/>
    <row r="3343" s="6" customFormat="1" x14ac:dyDescent="0.4"/>
    <row r="3344" s="6" customFormat="1" x14ac:dyDescent="0.4"/>
    <row r="3345" s="6" customFormat="1" x14ac:dyDescent="0.4"/>
    <row r="3346" s="6" customFormat="1" x14ac:dyDescent="0.4"/>
    <row r="3347" s="6" customFormat="1" x14ac:dyDescent="0.4"/>
    <row r="3348" s="6" customFormat="1" x14ac:dyDescent="0.4"/>
    <row r="3349" s="6" customFormat="1" x14ac:dyDescent="0.4"/>
    <row r="3350" s="6" customFormat="1" x14ac:dyDescent="0.4"/>
    <row r="3351" s="6" customFormat="1" x14ac:dyDescent="0.4"/>
    <row r="3352" s="6" customFormat="1" x14ac:dyDescent="0.4"/>
    <row r="3353" s="6" customFormat="1" x14ac:dyDescent="0.4"/>
    <row r="3354" s="6" customFormat="1" x14ac:dyDescent="0.4"/>
    <row r="3355" s="6" customFormat="1" x14ac:dyDescent="0.4"/>
    <row r="3356" s="6" customFormat="1" x14ac:dyDescent="0.4"/>
    <row r="3357" s="6" customFormat="1" x14ac:dyDescent="0.4"/>
    <row r="3358" s="6" customFormat="1" x14ac:dyDescent="0.4"/>
    <row r="3359" s="6" customFormat="1" x14ac:dyDescent="0.4"/>
    <row r="3360" s="6" customFormat="1" x14ac:dyDescent="0.4"/>
    <row r="3361" s="6" customFormat="1" x14ac:dyDescent="0.4"/>
    <row r="3362" s="6" customFormat="1" x14ac:dyDescent="0.4"/>
    <row r="3363" s="6" customFormat="1" x14ac:dyDescent="0.4"/>
    <row r="3364" s="6" customFormat="1" x14ac:dyDescent="0.4"/>
    <row r="3365" s="6" customFormat="1" x14ac:dyDescent="0.4"/>
    <row r="3366" s="6" customFormat="1" x14ac:dyDescent="0.4"/>
    <row r="3367" s="6" customFormat="1" x14ac:dyDescent="0.4"/>
    <row r="3368" s="6" customFormat="1" x14ac:dyDescent="0.4"/>
    <row r="3369" s="6" customFormat="1" x14ac:dyDescent="0.4"/>
    <row r="3370" s="6" customFormat="1" x14ac:dyDescent="0.4"/>
    <row r="3371" s="6" customFormat="1" x14ac:dyDescent="0.4"/>
    <row r="3372" s="6" customFormat="1" x14ac:dyDescent="0.4"/>
    <row r="3373" s="6" customFormat="1" x14ac:dyDescent="0.4"/>
    <row r="3374" s="6" customFormat="1" x14ac:dyDescent="0.4"/>
    <row r="3375" s="6" customFormat="1" x14ac:dyDescent="0.4"/>
    <row r="3376" s="6" customFormat="1" x14ac:dyDescent="0.4"/>
    <row r="3377" s="6" customFormat="1" x14ac:dyDescent="0.4"/>
    <row r="3378" s="6" customFormat="1" x14ac:dyDescent="0.4"/>
    <row r="3379" s="6" customFormat="1" x14ac:dyDescent="0.4"/>
    <row r="3380" s="6" customFormat="1" x14ac:dyDescent="0.4"/>
    <row r="3381" s="6" customFormat="1" x14ac:dyDescent="0.4"/>
    <row r="3382" s="6" customFormat="1" x14ac:dyDescent="0.4"/>
    <row r="3383" s="6" customFormat="1" x14ac:dyDescent="0.4"/>
    <row r="3384" s="6" customFormat="1" x14ac:dyDescent="0.4"/>
    <row r="3385" s="6" customFormat="1" x14ac:dyDescent="0.4"/>
    <row r="3386" s="6" customFormat="1" x14ac:dyDescent="0.4"/>
    <row r="3387" s="6" customFormat="1" x14ac:dyDescent="0.4"/>
    <row r="3388" s="6" customFormat="1" x14ac:dyDescent="0.4"/>
    <row r="3389" s="6" customFormat="1" x14ac:dyDescent="0.4"/>
    <row r="3390" s="6" customFormat="1" x14ac:dyDescent="0.4"/>
    <row r="3391" s="6" customFormat="1" x14ac:dyDescent="0.4"/>
    <row r="3392" s="6" customFormat="1" x14ac:dyDescent="0.4"/>
    <row r="3393" s="6" customFormat="1" x14ac:dyDescent="0.4"/>
    <row r="3394" s="6" customFormat="1" x14ac:dyDescent="0.4"/>
    <row r="3395" s="6" customFormat="1" x14ac:dyDescent="0.4"/>
    <row r="3396" s="6" customFormat="1" x14ac:dyDescent="0.4"/>
    <row r="3397" s="6" customFormat="1" x14ac:dyDescent="0.4"/>
    <row r="3398" s="6" customFormat="1" x14ac:dyDescent="0.4"/>
    <row r="3399" s="6" customFormat="1" x14ac:dyDescent="0.4"/>
    <row r="3400" s="6" customFormat="1" x14ac:dyDescent="0.4"/>
    <row r="3401" s="6" customFormat="1" x14ac:dyDescent="0.4"/>
    <row r="3402" s="6" customFormat="1" x14ac:dyDescent="0.4"/>
    <row r="3403" s="6" customFormat="1" x14ac:dyDescent="0.4"/>
    <row r="3404" s="6" customFormat="1" x14ac:dyDescent="0.4"/>
    <row r="3405" s="6" customFormat="1" x14ac:dyDescent="0.4"/>
    <row r="3406" s="6" customFormat="1" x14ac:dyDescent="0.4"/>
    <row r="3407" s="6" customFormat="1" x14ac:dyDescent="0.4"/>
    <row r="3408" s="6" customFormat="1" x14ac:dyDescent="0.4"/>
    <row r="3409" s="6" customFormat="1" x14ac:dyDescent="0.4"/>
    <row r="3410" s="6" customFormat="1" x14ac:dyDescent="0.4"/>
    <row r="3411" s="6" customFormat="1" x14ac:dyDescent="0.4"/>
    <row r="3412" s="6" customFormat="1" x14ac:dyDescent="0.4"/>
    <row r="3413" s="6" customFormat="1" x14ac:dyDescent="0.4"/>
    <row r="3414" s="6" customFormat="1" x14ac:dyDescent="0.4"/>
    <row r="3415" s="6" customFormat="1" x14ac:dyDescent="0.4"/>
    <row r="3416" s="6" customFormat="1" x14ac:dyDescent="0.4"/>
    <row r="3417" s="6" customFormat="1" x14ac:dyDescent="0.4"/>
    <row r="3418" s="6" customFormat="1" x14ac:dyDescent="0.4"/>
    <row r="3419" s="6" customFormat="1" x14ac:dyDescent="0.4"/>
    <row r="3420" s="6" customFormat="1" x14ac:dyDescent="0.4"/>
    <row r="3421" s="6" customFormat="1" x14ac:dyDescent="0.4"/>
    <row r="3422" s="6" customFormat="1" x14ac:dyDescent="0.4"/>
    <row r="3423" s="6" customFormat="1" x14ac:dyDescent="0.4"/>
    <row r="3424" s="6" customFormat="1" x14ac:dyDescent="0.4"/>
    <row r="3425" s="6" customFormat="1" x14ac:dyDescent="0.4"/>
    <row r="3426" s="6" customFormat="1" x14ac:dyDescent="0.4"/>
    <row r="3427" s="6" customFormat="1" x14ac:dyDescent="0.4"/>
    <row r="3428" s="6" customFormat="1" x14ac:dyDescent="0.4"/>
    <row r="3429" s="6" customFormat="1" x14ac:dyDescent="0.4"/>
    <row r="3430" s="6" customFormat="1" x14ac:dyDescent="0.4"/>
    <row r="3431" s="6" customFormat="1" x14ac:dyDescent="0.4"/>
    <row r="3432" s="6" customFormat="1" x14ac:dyDescent="0.4"/>
    <row r="3433" s="6" customFormat="1" x14ac:dyDescent="0.4"/>
    <row r="3434" s="6" customFormat="1" x14ac:dyDescent="0.4"/>
    <row r="3435" s="6" customFormat="1" x14ac:dyDescent="0.4"/>
    <row r="3436" s="6" customFormat="1" x14ac:dyDescent="0.4"/>
    <row r="3437" s="6" customFormat="1" x14ac:dyDescent="0.4"/>
    <row r="3438" s="6" customFormat="1" x14ac:dyDescent="0.4"/>
    <row r="3439" s="6" customFormat="1" x14ac:dyDescent="0.4"/>
    <row r="3440" s="6" customFormat="1" x14ac:dyDescent="0.4"/>
    <row r="3441" s="6" customFormat="1" x14ac:dyDescent="0.4"/>
    <row r="3442" s="6" customFormat="1" x14ac:dyDescent="0.4"/>
    <row r="3443" s="6" customFormat="1" x14ac:dyDescent="0.4"/>
    <row r="3444" s="6" customFormat="1" x14ac:dyDescent="0.4"/>
    <row r="3445" s="6" customFormat="1" x14ac:dyDescent="0.4"/>
    <row r="3446" s="6" customFormat="1" x14ac:dyDescent="0.4"/>
    <row r="3447" s="6" customFormat="1" x14ac:dyDescent="0.4"/>
    <row r="3448" s="6" customFormat="1" x14ac:dyDescent="0.4"/>
    <row r="3449" s="6" customFormat="1" x14ac:dyDescent="0.4"/>
    <row r="3450" s="6" customFormat="1" x14ac:dyDescent="0.4"/>
    <row r="3451" s="6" customFormat="1" x14ac:dyDescent="0.4"/>
    <row r="3452" s="6" customFormat="1" x14ac:dyDescent="0.4"/>
    <row r="3453" s="6" customFormat="1" x14ac:dyDescent="0.4"/>
    <row r="3454" s="6" customFormat="1" x14ac:dyDescent="0.4"/>
    <row r="3455" s="6" customFormat="1" x14ac:dyDescent="0.4"/>
    <row r="3456" s="6" customFormat="1" x14ac:dyDescent="0.4"/>
    <row r="3457" s="6" customFormat="1" x14ac:dyDescent="0.4"/>
    <row r="3458" s="6" customFormat="1" x14ac:dyDescent="0.4"/>
    <row r="3459" s="6" customFormat="1" x14ac:dyDescent="0.4"/>
    <row r="3460" s="6" customFormat="1" x14ac:dyDescent="0.4"/>
    <row r="3461" s="6" customFormat="1" x14ac:dyDescent="0.4"/>
    <row r="3462" s="6" customFormat="1" x14ac:dyDescent="0.4"/>
    <row r="3463" s="6" customFormat="1" x14ac:dyDescent="0.4"/>
    <row r="3464" s="6" customFormat="1" x14ac:dyDescent="0.4"/>
    <row r="3465" s="6" customFormat="1" x14ac:dyDescent="0.4"/>
    <row r="3466" s="6" customFormat="1" x14ac:dyDescent="0.4"/>
    <row r="3467" s="6" customFormat="1" x14ac:dyDescent="0.4"/>
    <row r="3468" s="6" customFormat="1" x14ac:dyDescent="0.4"/>
    <row r="3469" s="6" customFormat="1" x14ac:dyDescent="0.4"/>
    <row r="3470" s="6" customFormat="1" x14ac:dyDescent="0.4"/>
    <row r="3471" s="6" customFormat="1" x14ac:dyDescent="0.4"/>
    <row r="3472" s="6" customFormat="1" x14ac:dyDescent="0.4"/>
    <row r="3473" s="6" customFormat="1" x14ac:dyDescent="0.4"/>
    <row r="3474" s="6" customFormat="1" x14ac:dyDescent="0.4"/>
    <row r="3475" s="6" customFormat="1" x14ac:dyDescent="0.4"/>
    <row r="3476" s="6" customFormat="1" x14ac:dyDescent="0.4"/>
    <row r="3477" s="6" customFormat="1" x14ac:dyDescent="0.4"/>
    <row r="3478" s="6" customFormat="1" x14ac:dyDescent="0.4"/>
    <row r="3479" s="6" customFormat="1" x14ac:dyDescent="0.4"/>
    <row r="3480" s="6" customFormat="1" x14ac:dyDescent="0.4"/>
    <row r="3481" s="6" customFormat="1" x14ac:dyDescent="0.4"/>
    <row r="3482" s="6" customFormat="1" x14ac:dyDescent="0.4"/>
    <row r="3483" s="6" customFormat="1" x14ac:dyDescent="0.4"/>
    <row r="3484" s="6" customFormat="1" x14ac:dyDescent="0.4"/>
    <row r="3485" s="6" customFormat="1" x14ac:dyDescent="0.4"/>
    <row r="3486" s="6" customFormat="1" x14ac:dyDescent="0.4"/>
    <row r="3487" s="6" customFormat="1" x14ac:dyDescent="0.4"/>
    <row r="3488" s="6" customFormat="1" x14ac:dyDescent="0.4"/>
    <row r="3489" s="6" customFormat="1" x14ac:dyDescent="0.4"/>
    <row r="3490" s="6" customFormat="1" x14ac:dyDescent="0.4"/>
    <row r="3491" s="6" customFormat="1" x14ac:dyDescent="0.4"/>
    <row r="3492" s="6" customFormat="1" x14ac:dyDescent="0.4"/>
    <row r="3493" s="6" customFormat="1" x14ac:dyDescent="0.4"/>
    <row r="3494" s="6" customFormat="1" x14ac:dyDescent="0.4"/>
    <row r="3495" s="6" customFormat="1" x14ac:dyDescent="0.4"/>
    <row r="3496" s="6" customFormat="1" x14ac:dyDescent="0.4"/>
    <row r="3497" s="6" customFormat="1" x14ac:dyDescent="0.4"/>
    <row r="3498" s="6" customFormat="1" x14ac:dyDescent="0.4"/>
    <row r="3499" s="6" customFormat="1" x14ac:dyDescent="0.4"/>
    <row r="3500" s="6" customFormat="1" x14ac:dyDescent="0.4"/>
    <row r="3501" s="6" customFormat="1" x14ac:dyDescent="0.4"/>
    <row r="3502" s="6" customFormat="1" x14ac:dyDescent="0.4"/>
    <row r="3503" s="6" customFormat="1" x14ac:dyDescent="0.4"/>
    <row r="3504" s="6" customFormat="1" x14ac:dyDescent="0.4"/>
    <row r="3505" s="6" customFormat="1" x14ac:dyDescent="0.4"/>
    <row r="3506" s="6" customFormat="1" x14ac:dyDescent="0.4"/>
    <row r="3507" s="6" customFormat="1" x14ac:dyDescent="0.4"/>
    <row r="3508" s="6" customFormat="1" x14ac:dyDescent="0.4"/>
    <row r="3509" s="6" customFormat="1" x14ac:dyDescent="0.4"/>
    <row r="3510" s="6" customFormat="1" x14ac:dyDescent="0.4"/>
    <row r="3511" s="6" customFormat="1" x14ac:dyDescent="0.4"/>
    <row r="3512" s="6" customFormat="1" x14ac:dyDescent="0.4"/>
    <row r="3513" s="6" customFormat="1" x14ac:dyDescent="0.4"/>
    <row r="3514" s="6" customFormat="1" x14ac:dyDescent="0.4"/>
    <row r="3515" s="6" customFormat="1" x14ac:dyDescent="0.4"/>
    <row r="3516" s="6" customFormat="1" x14ac:dyDescent="0.4"/>
    <row r="3517" s="6" customFormat="1" x14ac:dyDescent="0.4"/>
    <row r="3518" s="6" customFormat="1" x14ac:dyDescent="0.4"/>
    <row r="3519" s="6" customFormat="1" x14ac:dyDescent="0.4"/>
    <row r="3520" s="6" customFormat="1" x14ac:dyDescent="0.4"/>
    <row r="3521" s="6" customFormat="1" x14ac:dyDescent="0.4"/>
    <row r="3522" s="6" customFormat="1" x14ac:dyDescent="0.4"/>
    <row r="3523" s="6" customFormat="1" x14ac:dyDescent="0.4"/>
    <row r="3524" s="6" customFormat="1" x14ac:dyDescent="0.4"/>
    <row r="3525" s="6" customFormat="1" x14ac:dyDescent="0.4"/>
    <row r="3526" s="6" customFormat="1" x14ac:dyDescent="0.4"/>
    <row r="3527" s="6" customFormat="1" x14ac:dyDescent="0.4"/>
    <row r="3528" s="6" customFormat="1" x14ac:dyDescent="0.4"/>
    <row r="3529" s="6" customFormat="1" x14ac:dyDescent="0.4"/>
    <row r="3530" s="6" customFormat="1" x14ac:dyDescent="0.4"/>
    <row r="3531" s="6" customFormat="1" x14ac:dyDescent="0.4"/>
    <row r="3532" s="6" customFormat="1" x14ac:dyDescent="0.4"/>
    <row r="3533" s="6" customFormat="1" x14ac:dyDescent="0.4"/>
    <row r="3534" s="6" customFormat="1" x14ac:dyDescent="0.4"/>
    <row r="3535" s="6" customFormat="1" x14ac:dyDescent="0.4"/>
    <row r="3536" s="6" customFormat="1" x14ac:dyDescent="0.4"/>
    <row r="3537" s="6" customFormat="1" x14ac:dyDescent="0.4"/>
    <row r="3538" s="6" customFormat="1" x14ac:dyDescent="0.4"/>
    <row r="3539" s="6" customFormat="1" x14ac:dyDescent="0.4"/>
    <row r="3540" s="6" customFormat="1" x14ac:dyDescent="0.4"/>
    <row r="3541" s="6" customFormat="1" x14ac:dyDescent="0.4"/>
    <row r="3542" s="6" customFormat="1" x14ac:dyDescent="0.4"/>
    <row r="3543" s="6" customFormat="1" x14ac:dyDescent="0.4"/>
    <row r="3544" s="6" customFormat="1" x14ac:dyDescent="0.4"/>
    <row r="3545" s="6" customFormat="1" x14ac:dyDescent="0.4"/>
    <row r="3546" s="6" customFormat="1" x14ac:dyDescent="0.4"/>
    <row r="3547" s="6" customFormat="1" x14ac:dyDescent="0.4"/>
    <row r="3548" s="6" customFormat="1" x14ac:dyDescent="0.4"/>
    <row r="3549" s="6" customFormat="1" x14ac:dyDescent="0.4"/>
    <row r="3550" s="6" customFormat="1" x14ac:dyDescent="0.4"/>
    <row r="3551" s="6" customFormat="1" x14ac:dyDescent="0.4"/>
    <row r="3552" s="6" customFormat="1" x14ac:dyDescent="0.4"/>
    <row r="3553" s="6" customFormat="1" x14ac:dyDescent="0.4"/>
    <row r="3554" s="6" customFormat="1" x14ac:dyDescent="0.4"/>
    <row r="3555" s="6" customFormat="1" x14ac:dyDescent="0.4"/>
    <row r="3556" s="6" customFormat="1" x14ac:dyDescent="0.4"/>
    <row r="3557" s="6" customFormat="1" x14ac:dyDescent="0.4"/>
    <row r="3558" s="6" customFormat="1" x14ac:dyDescent="0.4"/>
    <row r="3559" s="6" customFormat="1" x14ac:dyDescent="0.4"/>
    <row r="3560" s="6" customFormat="1" x14ac:dyDescent="0.4"/>
    <row r="3561" s="6" customFormat="1" x14ac:dyDescent="0.4"/>
    <row r="3562" s="6" customFormat="1" x14ac:dyDescent="0.4"/>
    <row r="3563" s="6" customFormat="1" x14ac:dyDescent="0.4"/>
    <row r="3564" s="6" customFormat="1" x14ac:dyDescent="0.4"/>
    <row r="3565" s="6" customFormat="1" x14ac:dyDescent="0.4"/>
    <row r="3566" s="6" customFormat="1" x14ac:dyDescent="0.4"/>
    <row r="3567" s="6" customFormat="1" x14ac:dyDescent="0.4"/>
    <row r="3568" s="6" customFormat="1" x14ac:dyDescent="0.4"/>
    <row r="3569" s="6" customFormat="1" x14ac:dyDescent="0.4"/>
    <row r="3570" s="6" customFormat="1" x14ac:dyDescent="0.4"/>
    <row r="3571" s="6" customFormat="1" x14ac:dyDescent="0.4"/>
    <row r="3572" s="6" customFormat="1" x14ac:dyDescent="0.4"/>
    <row r="3573" s="6" customFormat="1" x14ac:dyDescent="0.4"/>
    <row r="3574" s="6" customFormat="1" x14ac:dyDescent="0.4"/>
    <row r="3575" s="6" customFormat="1" x14ac:dyDescent="0.4"/>
    <row r="3576" s="6" customFormat="1" x14ac:dyDescent="0.4"/>
    <row r="3577" s="6" customFormat="1" x14ac:dyDescent="0.4"/>
    <row r="3578" s="6" customFormat="1" x14ac:dyDescent="0.4"/>
    <row r="3579" s="6" customFormat="1" x14ac:dyDescent="0.4"/>
    <row r="3580" s="6" customFormat="1" x14ac:dyDescent="0.4"/>
    <row r="3581" s="6" customFormat="1" x14ac:dyDescent="0.4"/>
    <row r="3582" s="6" customFormat="1" x14ac:dyDescent="0.4"/>
    <row r="3583" s="6" customFormat="1" x14ac:dyDescent="0.4"/>
    <row r="3584" s="6" customFormat="1" x14ac:dyDescent="0.4"/>
    <row r="3585" s="6" customFormat="1" x14ac:dyDescent="0.4"/>
    <row r="3586" s="6" customFormat="1" x14ac:dyDescent="0.4"/>
    <row r="3587" s="6" customFormat="1" x14ac:dyDescent="0.4"/>
    <row r="3588" s="6" customFormat="1" x14ac:dyDescent="0.4"/>
    <row r="3589" s="6" customFormat="1" x14ac:dyDescent="0.4"/>
    <row r="3590" s="6" customFormat="1" x14ac:dyDescent="0.4"/>
    <row r="3591" s="6" customFormat="1" x14ac:dyDescent="0.4"/>
    <row r="3592" s="6" customFormat="1" x14ac:dyDescent="0.4"/>
    <row r="3593" s="6" customFormat="1" x14ac:dyDescent="0.4"/>
    <row r="3594" s="6" customFormat="1" x14ac:dyDescent="0.4"/>
    <row r="3595" s="6" customFormat="1" x14ac:dyDescent="0.4"/>
    <row r="3596" s="6" customFormat="1" x14ac:dyDescent="0.4"/>
    <row r="3597" s="6" customFormat="1" x14ac:dyDescent="0.4"/>
    <row r="3598" s="6" customFormat="1" x14ac:dyDescent="0.4"/>
    <row r="3599" s="6" customFormat="1" x14ac:dyDescent="0.4"/>
    <row r="3600" s="6" customFormat="1" x14ac:dyDescent="0.4"/>
    <row r="3601" s="6" customFormat="1" x14ac:dyDescent="0.4"/>
    <row r="3602" s="6" customFormat="1" x14ac:dyDescent="0.4"/>
    <row r="3603" s="6" customFormat="1" x14ac:dyDescent="0.4"/>
    <row r="3604" s="6" customFormat="1" x14ac:dyDescent="0.4"/>
    <row r="3605" s="6" customFormat="1" x14ac:dyDescent="0.4"/>
    <row r="3606" s="6" customFormat="1" x14ac:dyDescent="0.4"/>
    <row r="3607" s="6" customFormat="1" x14ac:dyDescent="0.4"/>
    <row r="3608" s="6" customFormat="1" x14ac:dyDescent="0.4"/>
    <row r="3609" s="6" customFormat="1" x14ac:dyDescent="0.4"/>
    <row r="3610" s="6" customFormat="1" x14ac:dyDescent="0.4"/>
    <row r="3611" s="6" customFormat="1" x14ac:dyDescent="0.4"/>
    <row r="3612" s="6" customFormat="1" x14ac:dyDescent="0.4"/>
    <row r="3613" s="6" customFormat="1" x14ac:dyDescent="0.4"/>
    <row r="3614" s="6" customFormat="1" x14ac:dyDescent="0.4"/>
    <row r="3615" s="6" customFormat="1" x14ac:dyDescent="0.4"/>
    <row r="3616" s="6" customFormat="1" x14ac:dyDescent="0.4"/>
    <row r="3617" s="6" customFormat="1" x14ac:dyDescent="0.4"/>
    <row r="3618" s="6" customFormat="1" x14ac:dyDescent="0.4"/>
    <row r="3619" s="6" customFormat="1" x14ac:dyDescent="0.4"/>
    <row r="3620" s="6" customFormat="1" x14ac:dyDescent="0.4"/>
    <row r="3621" s="6" customFormat="1" x14ac:dyDescent="0.4"/>
    <row r="3622" s="6" customFormat="1" x14ac:dyDescent="0.4"/>
    <row r="3623" s="6" customFormat="1" x14ac:dyDescent="0.4"/>
    <row r="3624" s="6" customFormat="1" x14ac:dyDescent="0.4"/>
    <row r="3625" s="6" customFormat="1" x14ac:dyDescent="0.4"/>
    <row r="3626" s="6" customFormat="1" x14ac:dyDescent="0.4"/>
    <row r="3627" s="6" customFormat="1" x14ac:dyDescent="0.4"/>
    <row r="3628" s="6" customFormat="1" x14ac:dyDescent="0.4"/>
    <row r="3629" s="6" customFormat="1" x14ac:dyDescent="0.4"/>
    <row r="3630" s="6" customFormat="1" x14ac:dyDescent="0.4"/>
    <row r="3631" s="6" customFormat="1" x14ac:dyDescent="0.4"/>
    <row r="3632" s="6" customFormat="1" x14ac:dyDescent="0.4"/>
    <row r="3633" s="6" customFormat="1" x14ac:dyDescent="0.4"/>
    <row r="3634" s="6" customFormat="1" x14ac:dyDescent="0.4"/>
    <row r="3635" s="6" customFormat="1" x14ac:dyDescent="0.4"/>
    <row r="3636" s="6" customFormat="1" x14ac:dyDescent="0.4"/>
    <row r="3637" s="6" customFormat="1" x14ac:dyDescent="0.4"/>
    <row r="3638" s="6" customFormat="1" x14ac:dyDescent="0.4"/>
    <row r="3639" s="6" customFormat="1" x14ac:dyDescent="0.4"/>
    <row r="3640" s="6" customFormat="1" x14ac:dyDescent="0.4"/>
    <row r="3641" s="6" customFormat="1" x14ac:dyDescent="0.4"/>
    <row r="3642" s="6" customFormat="1" x14ac:dyDescent="0.4"/>
    <row r="3643" s="6" customFormat="1" x14ac:dyDescent="0.4"/>
    <row r="3644" s="6" customFormat="1" x14ac:dyDescent="0.4"/>
    <row r="3645" s="6" customFormat="1" x14ac:dyDescent="0.4"/>
    <row r="3646" s="6" customFormat="1" x14ac:dyDescent="0.4"/>
    <row r="3647" s="6" customFormat="1" x14ac:dyDescent="0.4"/>
    <row r="3648" s="6" customFormat="1" x14ac:dyDescent="0.4"/>
    <row r="3649" s="6" customFormat="1" x14ac:dyDescent="0.4"/>
    <row r="3650" s="6" customFormat="1" x14ac:dyDescent="0.4"/>
    <row r="3651" s="6" customFormat="1" x14ac:dyDescent="0.4"/>
    <row r="3652" s="6" customFormat="1" x14ac:dyDescent="0.4"/>
    <row r="3653" s="6" customFormat="1" x14ac:dyDescent="0.4"/>
    <row r="3654" s="6" customFormat="1" x14ac:dyDescent="0.4"/>
    <row r="3655" s="6" customFormat="1" x14ac:dyDescent="0.4"/>
    <row r="3656" s="6" customFormat="1" x14ac:dyDescent="0.4"/>
    <row r="3657" s="6" customFormat="1" x14ac:dyDescent="0.4"/>
    <row r="3658" s="6" customFormat="1" x14ac:dyDescent="0.4"/>
    <row r="3659" s="6" customFormat="1" x14ac:dyDescent="0.4"/>
    <row r="3660" s="6" customFormat="1" x14ac:dyDescent="0.4"/>
    <row r="3661" s="6" customFormat="1" x14ac:dyDescent="0.4"/>
    <row r="3662" s="6" customFormat="1" x14ac:dyDescent="0.4"/>
    <row r="3663" s="6" customFormat="1" x14ac:dyDescent="0.4"/>
    <row r="3664" s="6" customFormat="1" x14ac:dyDescent="0.4"/>
    <row r="3665" s="6" customFormat="1" x14ac:dyDescent="0.4"/>
    <row r="3666" s="6" customFormat="1" x14ac:dyDescent="0.4"/>
    <row r="3667" s="6" customFormat="1" x14ac:dyDescent="0.4"/>
    <row r="3668" s="6" customFormat="1" x14ac:dyDescent="0.4"/>
    <row r="3669" s="6" customFormat="1" x14ac:dyDescent="0.4"/>
    <row r="3670" s="6" customFormat="1" x14ac:dyDescent="0.4"/>
    <row r="3671" s="6" customFormat="1" x14ac:dyDescent="0.4"/>
    <row r="3672" s="6" customFormat="1" x14ac:dyDescent="0.4"/>
    <row r="3673" s="6" customFormat="1" x14ac:dyDescent="0.4"/>
    <row r="3674" s="6" customFormat="1" x14ac:dyDescent="0.4"/>
    <row r="3675" s="6" customFormat="1" x14ac:dyDescent="0.4"/>
    <row r="3676" s="6" customFormat="1" x14ac:dyDescent="0.4"/>
    <row r="3677" s="6" customFormat="1" x14ac:dyDescent="0.4"/>
    <row r="3678" s="6" customFormat="1" x14ac:dyDescent="0.4"/>
    <row r="3679" s="6" customFormat="1" x14ac:dyDescent="0.4"/>
    <row r="3680" s="6" customFormat="1" x14ac:dyDescent="0.4"/>
    <row r="3681" s="6" customFormat="1" x14ac:dyDescent="0.4"/>
    <row r="3682" s="6" customFormat="1" x14ac:dyDescent="0.4"/>
    <row r="3683" s="6" customFormat="1" x14ac:dyDescent="0.4"/>
    <row r="3684" s="6" customFormat="1" x14ac:dyDescent="0.4"/>
    <row r="3685" s="6" customFormat="1" x14ac:dyDescent="0.4"/>
    <row r="3686" s="6" customFormat="1" x14ac:dyDescent="0.4"/>
    <row r="3687" s="6" customFormat="1" x14ac:dyDescent="0.4"/>
    <row r="3688" s="6" customFormat="1" x14ac:dyDescent="0.4"/>
    <row r="3689" s="6" customFormat="1" x14ac:dyDescent="0.4"/>
    <row r="3690" s="6" customFormat="1" x14ac:dyDescent="0.4"/>
    <row r="3691" s="6" customFormat="1" x14ac:dyDescent="0.4"/>
    <row r="3692" s="6" customFormat="1" x14ac:dyDescent="0.4"/>
    <row r="3693" s="6" customFormat="1" x14ac:dyDescent="0.4"/>
    <row r="3694" s="6" customFormat="1" x14ac:dyDescent="0.4"/>
    <row r="3695" s="6" customFormat="1" x14ac:dyDescent="0.4"/>
    <row r="3696" s="6" customFormat="1" x14ac:dyDescent="0.4"/>
    <row r="3697" s="6" customFormat="1" x14ac:dyDescent="0.4"/>
    <row r="3698" s="6" customFormat="1" x14ac:dyDescent="0.4"/>
    <row r="3699" s="6" customFormat="1" x14ac:dyDescent="0.4"/>
    <row r="3700" s="6" customFormat="1" x14ac:dyDescent="0.4"/>
    <row r="3701" s="6" customFormat="1" x14ac:dyDescent="0.4"/>
    <row r="3702" s="6" customFormat="1" x14ac:dyDescent="0.4"/>
    <row r="3703" s="6" customFormat="1" x14ac:dyDescent="0.4"/>
    <row r="3704" s="6" customFormat="1" x14ac:dyDescent="0.4"/>
    <row r="3705" s="6" customFormat="1" x14ac:dyDescent="0.4"/>
    <row r="3706" s="6" customFormat="1" x14ac:dyDescent="0.4"/>
    <row r="3707" s="6" customFormat="1" x14ac:dyDescent="0.4"/>
    <row r="3708" s="6" customFormat="1" x14ac:dyDescent="0.4"/>
    <row r="3709" s="6" customFormat="1" x14ac:dyDescent="0.4"/>
    <row r="3710" s="6" customFormat="1" x14ac:dyDescent="0.4"/>
    <row r="3711" s="6" customFormat="1" x14ac:dyDescent="0.4"/>
    <row r="3712" s="6" customFormat="1" x14ac:dyDescent="0.4"/>
    <row r="3713" s="6" customFormat="1" x14ac:dyDescent="0.4"/>
    <row r="3714" s="6" customFormat="1" x14ac:dyDescent="0.4"/>
    <row r="3715" s="6" customFormat="1" x14ac:dyDescent="0.4"/>
    <row r="3716" s="6" customFormat="1" x14ac:dyDescent="0.4"/>
    <row r="3717" s="6" customFormat="1" x14ac:dyDescent="0.4"/>
    <row r="3718" s="6" customFormat="1" x14ac:dyDescent="0.4"/>
    <row r="3719" s="6" customFormat="1" x14ac:dyDescent="0.4"/>
    <row r="3720" s="6" customFormat="1" x14ac:dyDescent="0.4"/>
    <row r="3721" s="6" customFormat="1" x14ac:dyDescent="0.4"/>
    <row r="3722" s="6" customFormat="1" x14ac:dyDescent="0.4"/>
    <row r="3723" s="6" customFormat="1" x14ac:dyDescent="0.4"/>
    <row r="3724" s="6" customFormat="1" x14ac:dyDescent="0.4"/>
    <row r="3725" s="6" customFormat="1" x14ac:dyDescent="0.4"/>
    <row r="3726" s="6" customFormat="1" x14ac:dyDescent="0.4"/>
    <row r="3727" s="6" customFormat="1" x14ac:dyDescent="0.4"/>
    <row r="3728" s="6" customFormat="1" x14ac:dyDescent="0.4"/>
    <row r="3729" s="6" customFormat="1" x14ac:dyDescent="0.4"/>
    <row r="3730" s="6" customFormat="1" x14ac:dyDescent="0.4"/>
    <row r="3731" s="6" customFormat="1" x14ac:dyDescent="0.4"/>
    <row r="3732" s="6" customFormat="1" x14ac:dyDescent="0.4"/>
    <row r="3733" s="6" customFormat="1" x14ac:dyDescent="0.4"/>
    <row r="3734" s="6" customFormat="1" x14ac:dyDescent="0.4"/>
    <row r="3735" s="6" customFormat="1" x14ac:dyDescent="0.4"/>
    <row r="3736" s="6" customFormat="1" x14ac:dyDescent="0.4"/>
    <row r="3737" s="6" customFormat="1" x14ac:dyDescent="0.4"/>
    <row r="3738" s="6" customFormat="1" x14ac:dyDescent="0.4"/>
    <row r="3739" s="6" customFormat="1" x14ac:dyDescent="0.4"/>
    <row r="3740" s="6" customFormat="1" x14ac:dyDescent="0.4"/>
    <row r="3741" s="6" customFormat="1" x14ac:dyDescent="0.4"/>
    <row r="3742" s="6" customFormat="1" x14ac:dyDescent="0.4"/>
    <row r="3743" s="6" customFormat="1" x14ac:dyDescent="0.4"/>
    <row r="3744" s="6" customFormat="1" x14ac:dyDescent="0.4"/>
    <row r="3745" s="6" customFormat="1" x14ac:dyDescent="0.4"/>
    <row r="3746" s="6" customFormat="1" x14ac:dyDescent="0.4"/>
    <row r="3747" s="6" customFormat="1" x14ac:dyDescent="0.4"/>
    <row r="3748" s="6" customFormat="1" x14ac:dyDescent="0.4"/>
    <row r="3749" s="6" customFormat="1" x14ac:dyDescent="0.4"/>
    <row r="3750" s="6" customFormat="1" x14ac:dyDescent="0.4"/>
    <row r="3751" s="6" customFormat="1" x14ac:dyDescent="0.4"/>
    <row r="3752" s="6" customFormat="1" x14ac:dyDescent="0.4"/>
    <row r="3753" s="6" customFormat="1" x14ac:dyDescent="0.4"/>
    <row r="3754" s="6" customFormat="1" x14ac:dyDescent="0.4"/>
    <row r="3755" s="6" customFormat="1" x14ac:dyDescent="0.4"/>
    <row r="3756" s="6" customFormat="1" x14ac:dyDescent="0.4"/>
    <row r="3757" s="6" customFormat="1" x14ac:dyDescent="0.4"/>
    <row r="3758" s="6" customFormat="1" x14ac:dyDescent="0.4"/>
    <row r="3759" s="6" customFormat="1" x14ac:dyDescent="0.4"/>
    <row r="3760" s="6" customFormat="1" x14ac:dyDescent="0.4"/>
    <row r="3761" s="6" customFormat="1" x14ac:dyDescent="0.4"/>
    <row r="3762" s="6" customFormat="1" x14ac:dyDescent="0.4"/>
    <row r="3763" s="6" customFormat="1" x14ac:dyDescent="0.4"/>
    <row r="3764" s="6" customFormat="1" x14ac:dyDescent="0.4"/>
    <row r="3765" s="6" customFormat="1" x14ac:dyDescent="0.4"/>
    <row r="3766" s="6" customFormat="1" x14ac:dyDescent="0.4"/>
    <row r="3767" s="6" customFormat="1" x14ac:dyDescent="0.4"/>
    <row r="3768" s="6" customFormat="1" x14ac:dyDescent="0.4"/>
    <row r="3769" s="6" customFormat="1" x14ac:dyDescent="0.4"/>
    <row r="3770" s="6" customFormat="1" x14ac:dyDescent="0.4"/>
    <row r="3771" s="6" customFormat="1" x14ac:dyDescent="0.4"/>
    <row r="3772" s="6" customFormat="1" x14ac:dyDescent="0.4"/>
    <row r="3773" s="6" customFormat="1" x14ac:dyDescent="0.4"/>
    <row r="3774" s="6" customFormat="1" x14ac:dyDescent="0.4"/>
    <row r="3775" s="6" customFormat="1" x14ac:dyDescent="0.4"/>
    <row r="3776" s="6" customFormat="1" x14ac:dyDescent="0.4"/>
    <row r="3777" s="6" customFormat="1" x14ac:dyDescent="0.4"/>
    <row r="3778" s="6" customFormat="1" x14ac:dyDescent="0.4"/>
    <row r="3779" s="6" customFormat="1" x14ac:dyDescent="0.4"/>
    <row r="3780" s="6" customFormat="1" x14ac:dyDescent="0.4"/>
    <row r="3781" s="6" customFormat="1" x14ac:dyDescent="0.4"/>
    <row r="3782" s="6" customFormat="1" x14ac:dyDescent="0.4"/>
    <row r="3783" s="6" customFormat="1" x14ac:dyDescent="0.4"/>
    <row r="3784" s="6" customFormat="1" x14ac:dyDescent="0.4"/>
    <row r="3785" s="6" customFormat="1" x14ac:dyDescent="0.4"/>
    <row r="3786" s="6" customFormat="1" x14ac:dyDescent="0.4"/>
    <row r="3787" s="6" customFormat="1" x14ac:dyDescent="0.4"/>
    <row r="3788" s="6" customFormat="1" x14ac:dyDescent="0.4"/>
    <row r="3789" s="6" customFormat="1" x14ac:dyDescent="0.4"/>
    <row r="3790" s="6" customFormat="1" x14ac:dyDescent="0.4"/>
    <row r="3791" s="6" customFormat="1" x14ac:dyDescent="0.4"/>
    <row r="3792" s="6" customFormat="1" x14ac:dyDescent="0.4"/>
    <row r="3793" s="6" customFormat="1" x14ac:dyDescent="0.4"/>
    <row r="3794" s="6" customFormat="1" x14ac:dyDescent="0.4"/>
    <row r="3795" s="6" customFormat="1" x14ac:dyDescent="0.4"/>
    <row r="3796" s="6" customFormat="1" x14ac:dyDescent="0.4"/>
    <row r="3797" s="6" customFormat="1" x14ac:dyDescent="0.4"/>
    <row r="3798" s="6" customFormat="1" x14ac:dyDescent="0.4"/>
    <row r="3799" s="6" customFormat="1" x14ac:dyDescent="0.4"/>
    <row r="3800" s="6" customFormat="1" x14ac:dyDescent="0.4"/>
    <row r="3801" s="6" customFormat="1" x14ac:dyDescent="0.4"/>
    <row r="3802" s="6" customFormat="1" x14ac:dyDescent="0.4"/>
    <row r="3803" s="6" customFormat="1" x14ac:dyDescent="0.4"/>
    <row r="3804" s="6" customFormat="1" x14ac:dyDescent="0.4"/>
    <row r="3805" s="6" customFormat="1" x14ac:dyDescent="0.4"/>
    <row r="3806" s="6" customFormat="1" x14ac:dyDescent="0.4"/>
    <row r="3807" s="6" customFormat="1" x14ac:dyDescent="0.4"/>
    <row r="3808" s="6" customFormat="1" x14ac:dyDescent="0.4"/>
    <row r="3809" s="6" customFormat="1" x14ac:dyDescent="0.4"/>
    <row r="3810" s="6" customFormat="1" x14ac:dyDescent="0.4"/>
    <row r="3811" s="6" customFormat="1" x14ac:dyDescent="0.4"/>
    <row r="3812" s="6" customFormat="1" x14ac:dyDescent="0.4"/>
    <row r="3813" s="6" customFormat="1" x14ac:dyDescent="0.4"/>
    <row r="3814" s="6" customFormat="1" x14ac:dyDescent="0.4"/>
    <row r="3815" s="6" customFormat="1" x14ac:dyDescent="0.4"/>
    <row r="3816" s="6" customFormat="1" x14ac:dyDescent="0.4"/>
    <row r="3817" s="6" customFormat="1" x14ac:dyDescent="0.4"/>
    <row r="3818" s="6" customFormat="1" x14ac:dyDescent="0.4"/>
    <row r="3819" s="6" customFormat="1" x14ac:dyDescent="0.4"/>
    <row r="3820" s="6" customFormat="1" x14ac:dyDescent="0.4"/>
    <row r="3821" s="6" customFormat="1" x14ac:dyDescent="0.4"/>
    <row r="3822" s="6" customFormat="1" x14ac:dyDescent="0.4"/>
    <row r="3823" s="6" customFormat="1" x14ac:dyDescent="0.4"/>
    <row r="3824" s="6" customFormat="1" x14ac:dyDescent="0.4"/>
    <row r="3825" s="6" customFormat="1" x14ac:dyDescent="0.4"/>
    <row r="3826" s="6" customFormat="1" x14ac:dyDescent="0.4"/>
    <row r="3827" s="6" customFormat="1" x14ac:dyDescent="0.4"/>
    <row r="3828" s="6" customFormat="1" x14ac:dyDescent="0.4"/>
    <row r="3829" s="6" customFormat="1" x14ac:dyDescent="0.4"/>
    <row r="3830" s="6" customFormat="1" x14ac:dyDescent="0.4"/>
    <row r="3831" s="6" customFormat="1" x14ac:dyDescent="0.4"/>
    <row r="3832" s="6" customFormat="1" x14ac:dyDescent="0.4"/>
    <row r="3833" s="6" customFormat="1" x14ac:dyDescent="0.4"/>
    <row r="3834" s="6" customFormat="1" x14ac:dyDescent="0.4"/>
    <row r="3835" s="6" customFormat="1" x14ac:dyDescent="0.4"/>
    <row r="3836" s="6" customFormat="1" x14ac:dyDescent="0.4"/>
    <row r="3837" s="6" customFormat="1" x14ac:dyDescent="0.4"/>
    <row r="3838" s="6" customFormat="1" x14ac:dyDescent="0.4"/>
    <row r="3839" s="6" customFormat="1" x14ac:dyDescent="0.4"/>
    <row r="3840" s="6" customFormat="1" x14ac:dyDescent="0.4"/>
    <row r="3841" s="6" customFormat="1" x14ac:dyDescent="0.4"/>
    <row r="3842" s="6" customFormat="1" x14ac:dyDescent="0.4"/>
    <row r="3843" s="6" customFormat="1" x14ac:dyDescent="0.4"/>
    <row r="3844" s="6" customFormat="1" x14ac:dyDescent="0.4"/>
    <row r="3845" s="6" customFormat="1" x14ac:dyDescent="0.4"/>
    <row r="3846" s="6" customFormat="1" x14ac:dyDescent="0.4"/>
    <row r="3847" s="6" customFormat="1" x14ac:dyDescent="0.4"/>
    <row r="3848" s="6" customFormat="1" x14ac:dyDescent="0.4"/>
    <row r="3849" s="6" customFormat="1" x14ac:dyDescent="0.4"/>
    <row r="3850" s="6" customFormat="1" x14ac:dyDescent="0.4"/>
    <row r="3851" s="6" customFormat="1" x14ac:dyDescent="0.4"/>
    <row r="3852" s="6" customFormat="1" x14ac:dyDescent="0.4"/>
    <row r="3853" s="6" customFormat="1" x14ac:dyDescent="0.4"/>
    <row r="3854" s="6" customFormat="1" x14ac:dyDescent="0.4"/>
    <row r="3855" s="6" customFormat="1" x14ac:dyDescent="0.4"/>
    <row r="3856" s="6" customFormat="1" x14ac:dyDescent="0.4"/>
    <row r="3857" s="6" customFormat="1" x14ac:dyDescent="0.4"/>
    <row r="3858" s="6" customFormat="1" x14ac:dyDescent="0.4"/>
    <row r="3859" s="6" customFormat="1" x14ac:dyDescent="0.4"/>
    <row r="3860" s="6" customFormat="1" x14ac:dyDescent="0.4"/>
    <row r="3861" s="6" customFormat="1" x14ac:dyDescent="0.4"/>
    <row r="3862" s="6" customFormat="1" x14ac:dyDescent="0.4"/>
    <row r="3863" s="6" customFormat="1" x14ac:dyDescent="0.4"/>
    <row r="3864" s="6" customFormat="1" x14ac:dyDescent="0.4"/>
    <row r="3865" s="6" customFormat="1" x14ac:dyDescent="0.4"/>
    <row r="3866" s="6" customFormat="1" x14ac:dyDescent="0.4"/>
    <row r="3867" s="6" customFormat="1" x14ac:dyDescent="0.4"/>
    <row r="3868" s="6" customFormat="1" x14ac:dyDescent="0.4"/>
    <row r="3869" s="6" customFormat="1" x14ac:dyDescent="0.4"/>
    <row r="3870" s="6" customFormat="1" x14ac:dyDescent="0.4"/>
    <row r="3871" s="6" customFormat="1" x14ac:dyDescent="0.4"/>
    <row r="3872" s="6" customFormat="1" x14ac:dyDescent="0.4"/>
    <row r="3873" s="6" customFormat="1" x14ac:dyDescent="0.4"/>
    <row r="3874" s="6" customFormat="1" x14ac:dyDescent="0.4"/>
    <row r="3875" s="6" customFormat="1" x14ac:dyDescent="0.4"/>
    <row r="3876" s="6" customFormat="1" x14ac:dyDescent="0.4"/>
    <row r="3877" s="6" customFormat="1" x14ac:dyDescent="0.4"/>
    <row r="3878" s="6" customFormat="1" x14ac:dyDescent="0.4"/>
    <row r="3879" s="6" customFormat="1" x14ac:dyDescent="0.4"/>
    <row r="3880" s="6" customFormat="1" x14ac:dyDescent="0.4"/>
    <row r="3881" s="6" customFormat="1" x14ac:dyDescent="0.4"/>
    <row r="3882" s="6" customFormat="1" x14ac:dyDescent="0.4"/>
    <row r="3883" s="6" customFormat="1" x14ac:dyDescent="0.4"/>
    <row r="3884" s="6" customFormat="1" x14ac:dyDescent="0.4"/>
    <row r="3885" s="6" customFormat="1" x14ac:dyDescent="0.4"/>
    <row r="3886" s="6" customFormat="1" x14ac:dyDescent="0.4"/>
    <row r="3887" s="6" customFormat="1" x14ac:dyDescent="0.4"/>
    <row r="3888" s="6" customFormat="1" x14ac:dyDescent="0.4"/>
    <row r="3889" s="6" customFormat="1" x14ac:dyDescent="0.4"/>
    <row r="3890" s="6" customFormat="1" x14ac:dyDescent="0.4"/>
    <row r="3891" s="6" customFormat="1" x14ac:dyDescent="0.4"/>
    <row r="3892" s="6" customFormat="1" x14ac:dyDescent="0.4"/>
    <row r="3893" s="6" customFormat="1" x14ac:dyDescent="0.4"/>
    <row r="3894" s="6" customFormat="1" x14ac:dyDescent="0.4"/>
    <row r="3895" s="6" customFormat="1" x14ac:dyDescent="0.4"/>
    <row r="3896" s="6" customFormat="1" x14ac:dyDescent="0.4"/>
    <row r="3897" s="6" customFormat="1" x14ac:dyDescent="0.4"/>
    <row r="3898" s="6" customFormat="1" x14ac:dyDescent="0.4"/>
    <row r="3899" s="6" customFormat="1" x14ac:dyDescent="0.4"/>
    <row r="3900" s="6" customFormat="1" x14ac:dyDescent="0.4"/>
    <row r="3901" s="6" customFormat="1" x14ac:dyDescent="0.4"/>
    <row r="3902" s="6" customFormat="1" x14ac:dyDescent="0.4"/>
    <row r="3903" s="6" customFormat="1" x14ac:dyDescent="0.4"/>
    <row r="3904" s="6" customFormat="1" x14ac:dyDescent="0.4"/>
    <row r="3905" s="6" customFormat="1" x14ac:dyDescent="0.4"/>
    <row r="3906" s="6" customFormat="1" x14ac:dyDescent="0.4"/>
    <row r="3907" s="6" customFormat="1" x14ac:dyDescent="0.4"/>
    <row r="3908" s="6" customFormat="1" x14ac:dyDescent="0.4"/>
    <row r="3909" s="6" customFormat="1" x14ac:dyDescent="0.4"/>
    <row r="3910" s="6" customFormat="1" x14ac:dyDescent="0.4"/>
    <row r="3911" s="6" customFormat="1" x14ac:dyDescent="0.4"/>
    <row r="3912" s="6" customFormat="1" x14ac:dyDescent="0.4"/>
    <row r="3913" s="6" customFormat="1" x14ac:dyDescent="0.4"/>
    <row r="3914" s="6" customFormat="1" x14ac:dyDescent="0.4"/>
    <row r="3915" s="6" customFormat="1" x14ac:dyDescent="0.4"/>
    <row r="3916" s="6" customFormat="1" x14ac:dyDescent="0.4"/>
    <row r="3917" s="6" customFormat="1" x14ac:dyDescent="0.4"/>
    <row r="3918" s="6" customFormat="1" x14ac:dyDescent="0.4"/>
    <row r="3919" s="6" customFormat="1" x14ac:dyDescent="0.4"/>
    <row r="3920" s="6" customFormat="1" x14ac:dyDescent="0.4"/>
    <row r="3921" s="6" customFormat="1" x14ac:dyDescent="0.4"/>
    <row r="3922" s="6" customFormat="1" x14ac:dyDescent="0.4"/>
    <row r="3923" s="6" customFormat="1" x14ac:dyDescent="0.4"/>
    <row r="3924" s="6" customFormat="1" x14ac:dyDescent="0.4"/>
    <row r="3925" s="6" customFormat="1" x14ac:dyDescent="0.4"/>
    <row r="3926" s="6" customFormat="1" x14ac:dyDescent="0.4"/>
    <row r="3927" s="6" customFormat="1" x14ac:dyDescent="0.4"/>
    <row r="3928" s="6" customFormat="1" x14ac:dyDescent="0.4"/>
    <row r="3929" s="6" customFormat="1" x14ac:dyDescent="0.4"/>
    <row r="3930" s="6" customFormat="1" x14ac:dyDescent="0.4"/>
    <row r="3931" s="6" customFormat="1" x14ac:dyDescent="0.4"/>
    <row r="3932" s="6" customFormat="1" x14ac:dyDescent="0.4"/>
    <row r="3933" s="6" customFormat="1" x14ac:dyDescent="0.4"/>
    <row r="3934" s="6" customFormat="1" x14ac:dyDescent="0.4"/>
    <row r="3935" s="6" customFormat="1" x14ac:dyDescent="0.4"/>
    <row r="3936" s="6" customFormat="1" x14ac:dyDescent="0.4"/>
    <row r="3937" s="6" customFormat="1" x14ac:dyDescent="0.4"/>
    <row r="3938" s="6" customFormat="1" x14ac:dyDescent="0.4"/>
    <row r="3939" s="6" customFormat="1" x14ac:dyDescent="0.4"/>
    <row r="3940" s="6" customFormat="1" x14ac:dyDescent="0.4"/>
    <row r="3941" s="6" customFormat="1" x14ac:dyDescent="0.4"/>
    <row r="3942" s="6" customFormat="1" x14ac:dyDescent="0.4"/>
    <row r="3943" s="6" customFormat="1" x14ac:dyDescent="0.4"/>
    <row r="3944" s="6" customFormat="1" x14ac:dyDescent="0.4"/>
    <row r="3945" s="6" customFormat="1" x14ac:dyDescent="0.4"/>
    <row r="3946" s="6" customFormat="1" x14ac:dyDescent="0.4"/>
    <row r="3947" s="6" customFormat="1" x14ac:dyDescent="0.4"/>
    <row r="3948" s="6" customFormat="1" x14ac:dyDescent="0.4"/>
    <row r="3949" s="6" customFormat="1" x14ac:dyDescent="0.4"/>
    <row r="3950" s="6" customFormat="1" x14ac:dyDescent="0.4"/>
    <row r="3951" s="6" customFormat="1" x14ac:dyDescent="0.4"/>
    <row r="3952" s="6" customFormat="1" x14ac:dyDescent="0.4"/>
    <row r="3953" s="6" customFormat="1" x14ac:dyDescent="0.4"/>
    <row r="3954" s="6" customFormat="1" x14ac:dyDescent="0.4"/>
    <row r="3955" s="6" customFormat="1" x14ac:dyDescent="0.4"/>
    <row r="3956" s="6" customFormat="1" x14ac:dyDescent="0.4"/>
    <row r="3957" s="6" customFormat="1" x14ac:dyDescent="0.4"/>
    <row r="3958" s="6" customFormat="1" x14ac:dyDescent="0.4"/>
    <row r="3959" s="6" customFormat="1" x14ac:dyDescent="0.4"/>
    <row r="3960" s="6" customFormat="1" x14ac:dyDescent="0.4"/>
    <row r="3961" s="6" customFormat="1" x14ac:dyDescent="0.4"/>
    <row r="3962" s="6" customFormat="1" x14ac:dyDescent="0.4"/>
    <row r="3963" s="6" customFormat="1" x14ac:dyDescent="0.4"/>
    <row r="3964" s="6" customFormat="1" x14ac:dyDescent="0.4"/>
    <row r="3965" s="6" customFormat="1" x14ac:dyDescent="0.4"/>
    <row r="3966" s="6" customFormat="1" x14ac:dyDescent="0.4"/>
    <row r="3967" s="6" customFormat="1" x14ac:dyDescent="0.4"/>
    <row r="3968" s="6" customFormat="1" x14ac:dyDescent="0.4"/>
    <row r="3969" s="6" customFormat="1" x14ac:dyDescent="0.4"/>
    <row r="3970" s="6" customFormat="1" x14ac:dyDescent="0.4"/>
    <row r="3971" s="6" customFormat="1" x14ac:dyDescent="0.4"/>
    <row r="3972" s="6" customFormat="1" x14ac:dyDescent="0.4"/>
    <row r="3973" s="6" customFormat="1" x14ac:dyDescent="0.4"/>
    <row r="3974" s="6" customFormat="1" x14ac:dyDescent="0.4"/>
    <row r="3975" s="6" customFormat="1" x14ac:dyDescent="0.4"/>
    <row r="3976" s="6" customFormat="1" x14ac:dyDescent="0.4"/>
    <row r="3977" s="6" customFormat="1" x14ac:dyDescent="0.4"/>
    <row r="3978" s="6" customFormat="1" x14ac:dyDescent="0.4"/>
    <row r="3979" s="6" customFormat="1" x14ac:dyDescent="0.4"/>
    <row r="3980" s="6" customFormat="1" x14ac:dyDescent="0.4"/>
    <row r="3981" s="6" customFormat="1" x14ac:dyDescent="0.4"/>
    <row r="3982" s="6" customFormat="1" x14ac:dyDescent="0.4"/>
    <row r="3983" s="6" customFormat="1" x14ac:dyDescent="0.4"/>
    <row r="3984" s="6" customFormat="1" x14ac:dyDescent="0.4"/>
    <row r="3985" s="6" customFormat="1" x14ac:dyDescent="0.4"/>
    <row r="3986" s="6" customFormat="1" x14ac:dyDescent="0.4"/>
    <row r="3987" s="6" customFormat="1" x14ac:dyDescent="0.4"/>
    <row r="3988" s="6" customFormat="1" x14ac:dyDescent="0.4"/>
    <row r="3989" s="6" customFormat="1" x14ac:dyDescent="0.4"/>
    <row r="3990" s="6" customFormat="1" x14ac:dyDescent="0.4"/>
    <row r="3991" s="6" customFormat="1" x14ac:dyDescent="0.4"/>
    <row r="3992" s="6" customFormat="1" x14ac:dyDescent="0.4"/>
    <row r="3993" s="6" customFormat="1" x14ac:dyDescent="0.4"/>
    <row r="3994" s="6" customFormat="1" x14ac:dyDescent="0.4"/>
    <row r="3995" s="6" customFormat="1" x14ac:dyDescent="0.4"/>
    <row r="3996" s="6" customFormat="1" x14ac:dyDescent="0.4"/>
    <row r="3997" s="6" customFormat="1" x14ac:dyDescent="0.4"/>
    <row r="3998" s="6" customFormat="1" x14ac:dyDescent="0.4"/>
    <row r="3999" s="6" customFormat="1" x14ac:dyDescent="0.4"/>
    <row r="4000" s="6" customFormat="1" x14ac:dyDescent="0.4"/>
    <row r="4001" s="6" customFormat="1" x14ac:dyDescent="0.4"/>
    <row r="4002" s="6" customFormat="1" x14ac:dyDescent="0.4"/>
    <row r="4003" s="6" customFormat="1" x14ac:dyDescent="0.4"/>
    <row r="4004" s="6" customFormat="1" x14ac:dyDescent="0.4"/>
    <row r="4005" s="6" customFormat="1" x14ac:dyDescent="0.4"/>
    <row r="4006" s="6" customFormat="1" x14ac:dyDescent="0.4"/>
    <row r="4007" s="6" customFormat="1" x14ac:dyDescent="0.4"/>
    <row r="4008" s="6" customFormat="1" x14ac:dyDescent="0.4"/>
    <row r="4009" s="6" customFormat="1" x14ac:dyDescent="0.4"/>
    <row r="4010" s="6" customFormat="1" x14ac:dyDescent="0.4"/>
    <row r="4011" s="6" customFormat="1" x14ac:dyDescent="0.4"/>
    <row r="4012" s="6" customFormat="1" x14ac:dyDescent="0.4"/>
    <row r="4013" s="6" customFormat="1" x14ac:dyDescent="0.4"/>
    <row r="4014" s="6" customFormat="1" x14ac:dyDescent="0.4"/>
    <row r="4015" s="6" customFormat="1" x14ac:dyDescent="0.4"/>
    <row r="4016" s="6" customFormat="1" x14ac:dyDescent="0.4"/>
    <row r="4017" s="6" customFormat="1" x14ac:dyDescent="0.4"/>
    <row r="4018" s="6" customFormat="1" x14ac:dyDescent="0.4"/>
    <row r="4019" s="6" customFormat="1" x14ac:dyDescent="0.4"/>
    <row r="4020" s="6" customFormat="1" x14ac:dyDescent="0.4"/>
    <row r="4021" s="6" customFormat="1" x14ac:dyDescent="0.4"/>
    <row r="4022" s="6" customFormat="1" x14ac:dyDescent="0.4"/>
    <row r="4023" s="6" customFormat="1" x14ac:dyDescent="0.4"/>
    <row r="4024" s="6" customFormat="1" x14ac:dyDescent="0.4"/>
    <row r="4025" s="6" customFormat="1" x14ac:dyDescent="0.4"/>
    <row r="4026" s="6" customFormat="1" x14ac:dyDescent="0.4"/>
    <row r="4027" s="6" customFormat="1" x14ac:dyDescent="0.4"/>
    <row r="4028" s="6" customFormat="1" x14ac:dyDescent="0.4"/>
    <row r="4029" s="6" customFormat="1" x14ac:dyDescent="0.4"/>
    <row r="4030" s="6" customFormat="1" x14ac:dyDescent="0.4"/>
    <row r="4031" s="6" customFormat="1" x14ac:dyDescent="0.4"/>
    <row r="4032" s="6" customFormat="1" x14ac:dyDescent="0.4"/>
    <row r="4033" s="6" customFormat="1" x14ac:dyDescent="0.4"/>
    <row r="4034" s="6" customFormat="1" x14ac:dyDescent="0.4"/>
    <row r="4035" s="6" customFormat="1" x14ac:dyDescent="0.4"/>
    <row r="4036" s="6" customFormat="1" x14ac:dyDescent="0.4"/>
    <row r="4037" s="6" customFormat="1" x14ac:dyDescent="0.4"/>
    <row r="4038" s="6" customFormat="1" x14ac:dyDescent="0.4"/>
    <row r="4039" s="6" customFormat="1" x14ac:dyDescent="0.4"/>
    <row r="4040" s="6" customFormat="1" x14ac:dyDescent="0.4"/>
    <row r="4041" s="6" customFormat="1" x14ac:dyDescent="0.4"/>
    <row r="4042" s="6" customFormat="1" x14ac:dyDescent="0.4"/>
    <row r="4043" s="6" customFormat="1" x14ac:dyDescent="0.4"/>
    <row r="4044" s="6" customFormat="1" x14ac:dyDescent="0.4"/>
    <row r="4045" s="6" customFormat="1" x14ac:dyDescent="0.4"/>
    <row r="4046" s="6" customFormat="1" x14ac:dyDescent="0.4"/>
    <row r="4047" s="6" customFormat="1" x14ac:dyDescent="0.4"/>
    <row r="4048" s="6" customFormat="1" x14ac:dyDescent="0.4"/>
    <row r="4049" s="6" customFormat="1" x14ac:dyDescent="0.4"/>
    <row r="4050" s="6" customFormat="1" x14ac:dyDescent="0.4"/>
    <row r="4051" s="6" customFormat="1" x14ac:dyDescent="0.4"/>
    <row r="4052" s="6" customFormat="1" x14ac:dyDescent="0.4"/>
    <row r="4053" s="6" customFormat="1" x14ac:dyDescent="0.4"/>
    <row r="4054" s="6" customFormat="1" x14ac:dyDescent="0.4"/>
    <row r="4055" s="6" customFormat="1" x14ac:dyDescent="0.4"/>
    <row r="4056" s="6" customFormat="1" x14ac:dyDescent="0.4"/>
    <row r="4057" s="6" customFormat="1" x14ac:dyDescent="0.4"/>
    <row r="4058" s="6" customFormat="1" x14ac:dyDescent="0.4"/>
    <row r="4059" s="6" customFormat="1" x14ac:dyDescent="0.4"/>
    <row r="4060" s="6" customFormat="1" x14ac:dyDescent="0.4"/>
    <row r="4061" s="6" customFormat="1" x14ac:dyDescent="0.4"/>
    <row r="4062" s="6" customFormat="1" x14ac:dyDescent="0.4"/>
    <row r="4063" s="6" customFormat="1" x14ac:dyDescent="0.4"/>
    <row r="4064" s="6" customFormat="1" x14ac:dyDescent="0.4"/>
    <row r="4065" s="6" customFormat="1" x14ac:dyDescent="0.4"/>
    <row r="4066" s="6" customFormat="1" x14ac:dyDescent="0.4"/>
    <row r="4067" s="6" customFormat="1" x14ac:dyDescent="0.4"/>
    <row r="4068" s="6" customFormat="1" x14ac:dyDescent="0.4"/>
    <row r="4069" s="6" customFormat="1" x14ac:dyDescent="0.4"/>
    <row r="4070" s="6" customFormat="1" x14ac:dyDescent="0.4"/>
    <row r="4071" s="6" customFormat="1" x14ac:dyDescent="0.4"/>
    <row r="4072" s="6" customFormat="1" x14ac:dyDescent="0.4"/>
    <row r="4073" s="6" customFormat="1" x14ac:dyDescent="0.4"/>
    <row r="4074" s="6" customFormat="1" x14ac:dyDescent="0.4"/>
    <row r="4075" s="6" customFormat="1" x14ac:dyDescent="0.4"/>
    <row r="4076" s="6" customFormat="1" x14ac:dyDescent="0.4"/>
    <row r="4077" s="6" customFormat="1" x14ac:dyDescent="0.4"/>
    <row r="4078" s="6" customFormat="1" x14ac:dyDescent="0.4"/>
    <row r="4079" s="6" customFormat="1" x14ac:dyDescent="0.4"/>
    <row r="4080" s="6" customFormat="1" x14ac:dyDescent="0.4"/>
    <row r="4081" s="6" customFormat="1" x14ac:dyDescent="0.4"/>
    <row r="4082" s="6" customFormat="1" x14ac:dyDescent="0.4"/>
    <row r="4083" s="6" customFormat="1" x14ac:dyDescent="0.4"/>
    <row r="4084" s="6" customFormat="1" x14ac:dyDescent="0.4"/>
    <row r="4085" s="6" customFormat="1" x14ac:dyDescent="0.4"/>
    <row r="4086" s="6" customFormat="1" x14ac:dyDescent="0.4"/>
    <row r="4087" s="6" customFormat="1" x14ac:dyDescent="0.4"/>
    <row r="4088" s="6" customFormat="1" x14ac:dyDescent="0.4"/>
    <row r="4089" s="6" customFormat="1" x14ac:dyDescent="0.4"/>
    <row r="4090" s="6" customFormat="1" x14ac:dyDescent="0.4"/>
    <row r="4091" s="6" customFormat="1" x14ac:dyDescent="0.4"/>
    <row r="4092" s="6" customFormat="1" x14ac:dyDescent="0.4"/>
    <row r="4093" s="6" customFormat="1" x14ac:dyDescent="0.4"/>
    <row r="4094" s="6" customFormat="1" x14ac:dyDescent="0.4"/>
    <row r="4095" s="6" customFormat="1" x14ac:dyDescent="0.4"/>
    <row r="4096" s="6" customFormat="1" x14ac:dyDescent="0.4"/>
    <row r="4097" s="6" customFormat="1" x14ac:dyDescent="0.4"/>
    <row r="4098" s="6" customFormat="1" x14ac:dyDescent="0.4"/>
    <row r="4099" s="6" customFormat="1" x14ac:dyDescent="0.4"/>
    <row r="4100" s="6" customFormat="1" x14ac:dyDescent="0.4"/>
    <row r="4101" s="6" customFormat="1" x14ac:dyDescent="0.4"/>
    <row r="4102" s="6" customFormat="1" x14ac:dyDescent="0.4"/>
    <row r="4103" s="6" customFormat="1" x14ac:dyDescent="0.4"/>
    <row r="4104" s="6" customFormat="1" x14ac:dyDescent="0.4"/>
    <row r="4105" s="6" customFormat="1" x14ac:dyDescent="0.4"/>
    <row r="4106" s="6" customFormat="1" x14ac:dyDescent="0.4"/>
    <row r="4107" s="6" customFormat="1" x14ac:dyDescent="0.4"/>
    <row r="4108" s="6" customFormat="1" x14ac:dyDescent="0.4"/>
    <row r="4109" s="6" customFormat="1" x14ac:dyDescent="0.4"/>
    <row r="4110" s="6" customFormat="1" x14ac:dyDescent="0.4"/>
    <row r="4111" s="6" customFormat="1" x14ac:dyDescent="0.4"/>
    <row r="4112" s="6" customFormat="1" x14ac:dyDescent="0.4"/>
    <row r="4113" s="6" customFormat="1" x14ac:dyDescent="0.4"/>
    <row r="4114" s="6" customFormat="1" x14ac:dyDescent="0.4"/>
    <row r="4115" s="6" customFormat="1" x14ac:dyDescent="0.4"/>
    <row r="4116" s="6" customFormat="1" x14ac:dyDescent="0.4"/>
    <row r="4117" s="6" customFormat="1" x14ac:dyDescent="0.4"/>
    <row r="4118" s="6" customFormat="1" x14ac:dyDescent="0.4"/>
    <row r="4119" s="6" customFormat="1" x14ac:dyDescent="0.4"/>
    <row r="4120" s="6" customFormat="1" x14ac:dyDescent="0.4"/>
    <row r="4121" s="6" customFormat="1" x14ac:dyDescent="0.4"/>
    <row r="4122" s="6" customFormat="1" x14ac:dyDescent="0.4"/>
    <row r="4123" s="6" customFormat="1" x14ac:dyDescent="0.4"/>
    <row r="4124" s="6" customFormat="1" x14ac:dyDescent="0.4"/>
    <row r="4125" s="6" customFormat="1" x14ac:dyDescent="0.4"/>
    <row r="4126" s="6" customFormat="1" x14ac:dyDescent="0.4"/>
    <row r="4127" s="6" customFormat="1" x14ac:dyDescent="0.4"/>
    <row r="4128" s="6" customFormat="1" x14ac:dyDescent="0.4"/>
    <row r="4129" s="6" customFormat="1" x14ac:dyDescent="0.4"/>
    <row r="4130" s="6" customFormat="1" x14ac:dyDescent="0.4"/>
    <row r="4131" s="6" customFormat="1" x14ac:dyDescent="0.4"/>
    <row r="4132" s="6" customFormat="1" x14ac:dyDescent="0.4"/>
    <row r="4133" s="6" customFormat="1" x14ac:dyDescent="0.4"/>
    <row r="4134" s="6" customFormat="1" x14ac:dyDescent="0.4"/>
    <row r="4135" s="6" customFormat="1" x14ac:dyDescent="0.4"/>
    <row r="4136" s="6" customFormat="1" x14ac:dyDescent="0.4"/>
    <row r="4137" s="6" customFormat="1" x14ac:dyDescent="0.4"/>
    <row r="4138" s="6" customFormat="1" x14ac:dyDescent="0.4"/>
    <row r="4139" s="6" customFormat="1" x14ac:dyDescent="0.4"/>
    <row r="4140" s="6" customFormat="1" x14ac:dyDescent="0.4"/>
    <row r="4141" s="6" customFormat="1" x14ac:dyDescent="0.4"/>
    <row r="4142" s="6" customFormat="1" x14ac:dyDescent="0.4"/>
    <row r="4143" s="6" customFormat="1" x14ac:dyDescent="0.4"/>
    <row r="4144" s="6" customFormat="1" x14ac:dyDescent="0.4"/>
    <row r="4145" s="6" customFormat="1" x14ac:dyDescent="0.4"/>
    <row r="4146" s="6" customFormat="1" x14ac:dyDescent="0.4"/>
    <row r="4147" s="6" customFormat="1" x14ac:dyDescent="0.4"/>
    <row r="4148" s="6" customFormat="1" x14ac:dyDescent="0.4"/>
    <row r="4149" s="6" customFormat="1" x14ac:dyDescent="0.4"/>
    <row r="4150" s="6" customFormat="1" x14ac:dyDescent="0.4"/>
    <row r="4151" s="6" customFormat="1" x14ac:dyDescent="0.4"/>
    <row r="4152" s="6" customFormat="1" x14ac:dyDescent="0.4"/>
    <row r="4153" s="6" customFormat="1" x14ac:dyDescent="0.4"/>
    <row r="4154" s="6" customFormat="1" x14ac:dyDescent="0.4"/>
    <row r="4155" s="6" customFormat="1" x14ac:dyDescent="0.4"/>
    <row r="4156" s="6" customFormat="1" x14ac:dyDescent="0.4"/>
    <row r="4157" s="6" customFormat="1" x14ac:dyDescent="0.4"/>
    <row r="4158" s="6" customFormat="1" x14ac:dyDescent="0.4"/>
    <row r="4159" s="6" customFormat="1" x14ac:dyDescent="0.4"/>
    <row r="4160" s="6" customFormat="1" x14ac:dyDescent="0.4"/>
    <row r="4161" s="6" customFormat="1" x14ac:dyDescent="0.4"/>
    <row r="4162" s="6" customFormat="1" x14ac:dyDescent="0.4"/>
    <row r="4163" s="6" customFormat="1" x14ac:dyDescent="0.4"/>
    <row r="4164" s="6" customFormat="1" x14ac:dyDescent="0.4"/>
    <row r="4165" s="6" customFormat="1" x14ac:dyDescent="0.4"/>
    <row r="4166" s="6" customFormat="1" x14ac:dyDescent="0.4"/>
    <row r="4167" s="6" customFormat="1" x14ac:dyDescent="0.4"/>
    <row r="4168" s="6" customFormat="1" x14ac:dyDescent="0.4"/>
    <row r="4169" s="6" customFormat="1" x14ac:dyDescent="0.4"/>
    <row r="4170" s="6" customFormat="1" x14ac:dyDescent="0.4"/>
    <row r="4171" s="6" customFormat="1" x14ac:dyDescent="0.4"/>
    <row r="4172" s="6" customFormat="1" x14ac:dyDescent="0.4"/>
    <row r="4173" s="6" customFormat="1" x14ac:dyDescent="0.4"/>
    <row r="4174" s="6" customFormat="1" x14ac:dyDescent="0.4"/>
    <row r="4175" s="6" customFormat="1" x14ac:dyDescent="0.4"/>
    <row r="4176" s="6" customFormat="1" x14ac:dyDescent="0.4"/>
    <row r="4177" s="6" customFormat="1" x14ac:dyDescent="0.4"/>
    <row r="4178" s="6" customFormat="1" x14ac:dyDescent="0.4"/>
    <row r="4179" s="6" customFormat="1" x14ac:dyDescent="0.4"/>
    <row r="4180" s="6" customFormat="1" x14ac:dyDescent="0.4"/>
    <row r="4181" s="6" customFormat="1" x14ac:dyDescent="0.4"/>
    <row r="4182" s="6" customFormat="1" x14ac:dyDescent="0.4"/>
    <row r="4183" s="6" customFormat="1" x14ac:dyDescent="0.4"/>
    <row r="4184" s="6" customFormat="1" x14ac:dyDescent="0.4"/>
    <row r="4185" s="6" customFormat="1" x14ac:dyDescent="0.4"/>
    <row r="4186" s="6" customFormat="1" x14ac:dyDescent="0.4"/>
    <row r="4187" s="6" customFormat="1" x14ac:dyDescent="0.4"/>
    <row r="4188" s="6" customFormat="1" x14ac:dyDescent="0.4"/>
    <row r="4189" s="6" customFormat="1" x14ac:dyDescent="0.4"/>
    <row r="4190" s="6" customFormat="1" x14ac:dyDescent="0.4"/>
    <row r="4191" s="6" customFormat="1" x14ac:dyDescent="0.4"/>
    <row r="4192" s="6" customFormat="1" x14ac:dyDescent="0.4"/>
    <row r="4193" s="6" customFormat="1" x14ac:dyDescent="0.4"/>
    <row r="4194" s="6" customFormat="1" x14ac:dyDescent="0.4"/>
    <row r="4195" s="6" customFormat="1" x14ac:dyDescent="0.4"/>
    <row r="4196" s="6" customFormat="1" x14ac:dyDescent="0.4"/>
    <row r="4197" s="6" customFormat="1" x14ac:dyDescent="0.4"/>
    <row r="4198" s="6" customFormat="1" x14ac:dyDescent="0.4"/>
    <row r="4199" s="6" customFormat="1" x14ac:dyDescent="0.4"/>
    <row r="4200" s="6" customFormat="1" x14ac:dyDescent="0.4"/>
    <row r="4201" s="6" customFormat="1" x14ac:dyDescent="0.4"/>
    <row r="4202" s="6" customFormat="1" x14ac:dyDescent="0.4"/>
    <row r="4203" s="6" customFormat="1" x14ac:dyDescent="0.4"/>
    <row r="4204" s="6" customFormat="1" x14ac:dyDescent="0.4"/>
    <row r="4205" s="6" customFormat="1" x14ac:dyDescent="0.4"/>
    <row r="4206" s="6" customFormat="1" x14ac:dyDescent="0.4"/>
    <row r="4207" s="6" customFormat="1" x14ac:dyDescent="0.4"/>
    <row r="4208" s="6" customFormat="1" x14ac:dyDescent="0.4"/>
    <row r="4209" s="6" customFormat="1" x14ac:dyDescent="0.4"/>
    <row r="4210" s="6" customFormat="1" x14ac:dyDescent="0.4"/>
    <row r="4211" s="6" customFormat="1" x14ac:dyDescent="0.4"/>
    <row r="4212" s="6" customFormat="1" x14ac:dyDescent="0.4"/>
    <row r="4213" s="6" customFormat="1" x14ac:dyDescent="0.4"/>
    <row r="4214" s="6" customFormat="1" x14ac:dyDescent="0.4"/>
    <row r="4215" s="6" customFormat="1" x14ac:dyDescent="0.4"/>
    <row r="4216" s="6" customFormat="1" x14ac:dyDescent="0.4"/>
    <row r="4217" s="6" customFormat="1" x14ac:dyDescent="0.4"/>
    <row r="4218" s="6" customFormat="1" x14ac:dyDescent="0.4"/>
    <row r="4219" s="6" customFormat="1" x14ac:dyDescent="0.4"/>
    <row r="4220" s="6" customFormat="1" x14ac:dyDescent="0.4"/>
    <row r="4221" s="6" customFormat="1" x14ac:dyDescent="0.4"/>
    <row r="4222" s="6" customFormat="1" x14ac:dyDescent="0.4"/>
    <row r="4223" s="6" customFormat="1" x14ac:dyDescent="0.4"/>
    <row r="4224" s="6" customFormat="1" x14ac:dyDescent="0.4"/>
    <row r="4225" s="6" customFormat="1" x14ac:dyDescent="0.4"/>
    <row r="4226" s="6" customFormat="1" x14ac:dyDescent="0.4"/>
    <row r="4227" s="6" customFormat="1" x14ac:dyDescent="0.4"/>
    <row r="4228" s="6" customFormat="1" x14ac:dyDescent="0.4"/>
    <row r="4229" s="6" customFormat="1" x14ac:dyDescent="0.4"/>
    <row r="4230" s="6" customFormat="1" x14ac:dyDescent="0.4"/>
    <row r="4231" s="6" customFormat="1" x14ac:dyDescent="0.4"/>
    <row r="4232" s="6" customFormat="1" x14ac:dyDescent="0.4"/>
    <row r="4233" s="6" customFormat="1" x14ac:dyDescent="0.4"/>
    <row r="4234" s="6" customFormat="1" x14ac:dyDescent="0.4"/>
    <row r="4235" s="6" customFormat="1" x14ac:dyDescent="0.4"/>
    <row r="4236" s="6" customFormat="1" x14ac:dyDescent="0.4"/>
    <row r="4237" s="6" customFormat="1" x14ac:dyDescent="0.4"/>
    <row r="4238" s="6" customFormat="1" x14ac:dyDescent="0.4"/>
    <row r="4239" s="6" customFormat="1" x14ac:dyDescent="0.4"/>
    <row r="4240" s="6" customFormat="1" x14ac:dyDescent="0.4"/>
    <row r="4241" s="6" customFormat="1" x14ac:dyDescent="0.4"/>
    <row r="4242" s="6" customFormat="1" x14ac:dyDescent="0.4"/>
    <row r="4243" s="6" customFormat="1" x14ac:dyDescent="0.4"/>
    <row r="4244" s="6" customFormat="1" x14ac:dyDescent="0.4"/>
    <row r="4245" s="6" customFormat="1" x14ac:dyDescent="0.4"/>
    <row r="4246" s="6" customFormat="1" x14ac:dyDescent="0.4"/>
    <row r="4247" s="6" customFormat="1" x14ac:dyDescent="0.4"/>
    <row r="4248" s="6" customFormat="1" x14ac:dyDescent="0.4"/>
    <row r="4249" s="6" customFormat="1" x14ac:dyDescent="0.4"/>
    <row r="4250" s="6" customFormat="1" x14ac:dyDescent="0.4"/>
    <row r="4251" s="6" customFormat="1" x14ac:dyDescent="0.4"/>
    <row r="4252" s="6" customFormat="1" x14ac:dyDescent="0.4"/>
    <row r="4253" s="6" customFormat="1" x14ac:dyDescent="0.4"/>
    <row r="4254" s="6" customFormat="1" x14ac:dyDescent="0.4"/>
    <row r="4255" s="6" customFormat="1" x14ac:dyDescent="0.4"/>
    <row r="4256" s="6" customFormat="1" x14ac:dyDescent="0.4"/>
    <row r="4257" s="6" customFormat="1" x14ac:dyDescent="0.4"/>
    <row r="4258" s="6" customFormat="1" x14ac:dyDescent="0.4"/>
    <row r="4259" s="6" customFormat="1" x14ac:dyDescent="0.4"/>
    <row r="4260" s="6" customFormat="1" x14ac:dyDescent="0.4"/>
    <row r="4261" s="6" customFormat="1" x14ac:dyDescent="0.4"/>
    <row r="4262" s="6" customFormat="1" x14ac:dyDescent="0.4"/>
    <row r="4263" s="6" customFormat="1" x14ac:dyDescent="0.4"/>
    <row r="4264" s="6" customFormat="1" x14ac:dyDescent="0.4"/>
    <row r="4265" s="6" customFormat="1" x14ac:dyDescent="0.4"/>
    <row r="4266" s="6" customFormat="1" x14ac:dyDescent="0.4"/>
    <row r="4267" s="6" customFormat="1" x14ac:dyDescent="0.4"/>
    <row r="4268" s="6" customFormat="1" x14ac:dyDescent="0.4"/>
    <row r="4269" s="6" customFormat="1" x14ac:dyDescent="0.4"/>
    <row r="4270" s="6" customFormat="1" x14ac:dyDescent="0.4"/>
    <row r="4271" s="6" customFormat="1" x14ac:dyDescent="0.4"/>
    <row r="4272" s="6" customFormat="1" x14ac:dyDescent="0.4"/>
    <row r="4273" s="6" customFormat="1" x14ac:dyDescent="0.4"/>
    <row r="4274" s="6" customFormat="1" x14ac:dyDescent="0.4"/>
    <row r="4275" s="6" customFormat="1" x14ac:dyDescent="0.4"/>
    <row r="4276" s="6" customFormat="1" x14ac:dyDescent="0.4"/>
    <row r="4277" s="6" customFormat="1" x14ac:dyDescent="0.4"/>
    <row r="4278" s="6" customFormat="1" x14ac:dyDescent="0.4"/>
    <row r="4279" s="6" customFormat="1" x14ac:dyDescent="0.4"/>
    <row r="4280" s="6" customFormat="1" x14ac:dyDescent="0.4"/>
    <row r="4281" s="6" customFormat="1" x14ac:dyDescent="0.4"/>
    <row r="4282" s="6" customFormat="1" x14ac:dyDescent="0.4"/>
    <row r="4283" s="6" customFormat="1" x14ac:dyDescent="0.4"/>
    <row r="4284" s="6" customFormat="1" x14ac:dyDescent="0.4"/>
    <row r="4285" s="6" customFormat="1" x14ac:dyDescent="0.4"/>
    <row r="4286" s="6" customFormat="1" x14ac:dyDescent="0.4"/>
    <row r="4287" s="6" customFormat="1" x14ac:dyDescent="0.4"/>
    <row r="4288" s="6" customFormat="1" x14ac:dyDescent="0.4"/>
    <row r="4289" s="6" customFormat="1" x14ac:dyDescent="0.4"/>
    <row r="4290" s="6" customFormat="1" x14ac:dyDescent="0.4"/>
    <row r="4291" s="6" customFormat="1" x14ac:dyDescent="0.4"/>
    <row r="4292" s="6" customFormat="1" x14ac:dyDescent="0.4"/>
    <row r="4293" s="6" customFormat="1" x14ac:dyDescent="0.4"/>
    <row r="4294" s="6" customFormat="1" x14ac:dyDescent="0.4"/>
    <row r="4295" s="6" customFormat="1" x14ac:dyDescent="0.4"/>
    <row r="4296" s="6" customFormat="1" x14ac:dyDescent="0.4"/>
    <row r="4297" s="6" customFormat="1" x14ac:dyDescent="0.4"/>
    <row r="4298" s="6" customFormat="1" x14ac:dyDescent="0.4"/>
    <row r="4299" s="6" customFormat="1" x14ac:dyDescent="0.4"/>
    <row r="4300" s="6" customFormat="1" x14ac:dyDescent="0.4"/>
    <row r="4301" s="6" customFormat="1" x14ac:dyDescent="0.4"/>
    <row r="4302" s="6" customFormat="1" x14ac:dyDescent="0.4"/>
    <row r="4303" s="6" customFormat="1" x14ac:dyDescent="0.4"/>
    <row r="4304" s="6" customFormat="1" x14ac:dyDescent="0.4"/>
    <row r="4305" s="6" customFormat="1" x14ac:dyDescent="0.4"/>
    <row r="4306" s="6" customFormat="1" x14ac:dyDescent="0.4"/>
    <row r="4307" s="6" customFormat="1" x14ac:dyDescent="0.4"/>
    <row r="4308" s="6" customFormat="1" x14ac:dyDescent="0.4"/>
    <row r="4309" s="6" customFormat="1" x14ac:dyDescent="0.4"/>
    <row r="4310" s="6" customFormat="1" x14ac:dyDescent="0.4"/>
    <row r="4311" s="6" customFormat="1" x14ac:dyDescent="0.4"/>
    <row r="4312" s="6" customFormat="1" x14ac:dyDescent="0.4"/>
    <row r="4313" s="6" customFormat="1" x14ac:dyDescent="0.4"/>
    <row r="4314" s="6" customFormat="1" x14ac:dyDescent="0.4"/>
    <row r="4315" s="6" customFormat="1" x14ac:dyDescent="0.4"/>
    <row r="4316" s="6" customFormat="1" x14ac:dyDescent="0.4"/>
    <row r="4317" s="6" customFormat="1" x14ac:dyDescent="0.4"/>
    <row r="4318" s="6" customFormat="1" x14ac:dyDescent="0.4"/>
    <row r="4319" s="6" customFormat="1" x14ac:dyDescent="0.4"/>
    <row r="4320" s="6" customFormat="1" x14ac:dyDescent="0.4"/>
    <row r="4321" s="6" customFormat="1" x14ac:dyDescent="0.4"/>
    <row r="4322" s="6" customFormat="1" x14ac:dyDescent="0.4"/>
    <row r="4323" s="6" customFormat="1" x14ac:dyDescent="0.4"/>
    <row r="4324" s="6" customFormat="1" x14ac:dyDescent="0.4"/>
    <row r="4325" s="6" customFormat="1" x14ac:dyDescent="0.4"/>
    <row r="4326" s="6" customFormat="1" x14ac:dyDescent="0.4"/>
    <row r="4327" s="6" customFormat="1" x14ac:dyDescent="0.4"/>
    <row r="4328" s="6" customFormat="1" x14ac:dyDescent="0.4"/>
    <row r="4329" s="6" customFormat="1" x14ac:dyDescent="0.4"/>
    <row r="4330" s="6" customFormat="1" x14ac:dyDescent="0.4"/>
    <row r="4331" s="6" customFormat="1" x14ac:dyDescent="0.4"/>
    <row r="4332" s="6" customFormat="1" x14ac:dyDescent="0.4"/>
    <row r="4333" s="6" customFormat="1" x14ac:dyDescent="0.4"/>
    <row r="4334" s="6" customFormat="1" x14ac:dyDescent="0.4"/>
    <row r="4335" s="6" customFormat="1" x14ac:dyDescent="0.4"/>
    <row r="4336" s="6" customFormat="1" x14ac:dyDescent="0.4"/>
    <row r="4337" s="6" customFormat="1" x14ac:dyDescent="0.4"/>
    <row r="4338" s="6" customFormat="1" x14ac:dyDescent="0.4"/>
    <row r="4339" s="6" customFormat="1" x14ac:dyDescent="0.4"/>
    <row r="4340" s="6" customFormat="1" x14ac:dyDescent="0.4"/>
    <row r="4341" s="6" customFormat="1" x14ac:dyDescent="0.4"/>
    <row r="4342" s="6" customFormat="1" x14ac:dyDescent="0.4"/>
    <row r="4343" s="6" customFormat="1" x14ac:dyDescent="0.4"/>
    <row r="4344" s="6" customFormat="1" x14ac:dyDescent="0.4"/>
    <row r="4345" s="6" customFormat="1" x14ac:dyDescent="0.4"/>
    <row r="4346" s="6" customFormat="1" x14ac:dyDescent="0.4"/>
    <row r="4347" s="6" customFormat="1" x14ac:dyDescent="0.4"/>
    <row r="4348" s="6" customFormat="1" x14ac:dyDescent="0.4"/>
    <row r="4349" s="6" customFormat="1" x14ac:dyDescent="0.4"/>
    <row r="4350" s="6" customFormat="1" x14ac:dyDescent="0.4"/>
    <row r="4351" s="6" customFormat="1" x14ac:dyDescent="0.4"/>
    <row r="4352" s="6" customFormat="1" x14ac:dyDescent="0.4"/>
    <row r="4353" s="6" customFormat="1" x14ac:dyDescent="0.4"/>
    <row r="4354" s="6" customFormat="1" x14ac:dyDescent="0.4"/>
    <row r="4355" s="6" customFormat="1" x14ac:dyDescent="0.4"/>
    <row r="4356" s="6" customFormat="1" x14ac:dyDescent="0.4"/>
    <row r="4357" s="6" customFormat="1" x14ac:dyDescent="0.4"/>
    <row r="4358" s="6" customFormat="1" x14ac:dyDescent="0.4"/>
    <row r="4359" s="6" customFormat="1" x14ac:dyDescent="0.4"/>
    <row r="4360" s="6" customFormat="1" x14ac:dyDescent="0.4"/>
    <row r="4361" s="6" customFormat="1" x14ac:dyDescent="0.4"/>
    <row r="4362" s="6" customFormat="1" x14ac:dyDescent="0.4"/>
    <row r="4363" s="6" customFormat="1" x14ac:dyDescent="0.4"/>
    <row r="4364" s="6" customFormat="1" x14ac:dyDescent="0.4"/>
    <row r="4365" s="6" customFormat="1" x14ac:dyDescent="0.4"/>
    <row r="4366" s="6" customFormat="1" x14ac:dyDescent="0.4"/>
    <row r="4367" s="6" customFormat="1" x14ac:dyDescent="0.4"/>
    <row r="4368" s="6" customFormat="1" x14ac:dyDescent="0.4"/>
    <row r="4369" s="6" customFormat="1" x14ac:dyDescent="0.4"/>
    <row r="4370" s="6" customFormat="1" x14ac:dyDescent="0.4"/>
    <row r="4371" s="6" customFormat="1" x14ac:dyDescent="0.4"/>
    <row r="4372" s="6" customFormat="1" x14ac:dyDescent="0.4"/>
    <row r="4373" s="6" customFormat="1" x14ac:dyDescent="0.4"/>
    <row r="4374" s="6" customFormat="1" x14ac:dyDescent="0.4"/>
    <row r="4375" s="6" customFormat="1" x14ac:dyDescent="0.4"/>
    <row r="4376" s="6" customFormat="1" x14ac:dyDescent="0.4"/>
    <row r="4377" s="6" customFormat="1" x14ac:dyDescent="0.4"/>
    <row r="4378" s="6" customFormat="1" x14ac:dyDescent="0.4"/>
    <row r="4379" s="6" customFormat="1" x14ac:dyDescent="0.4"/>
    <row r="4380" s="6" customFormat="1" x14ac:dyDescent="0.4"/>
    <row r="4381" s="6" customFormat="1" x14ac:dyDescent="0.4"/>
    <row r="4382" s="6" customFormat="1" x14ac:dyDescent="0.4"/>
    <row r="4383" s="6" customFormat="1" x14ac:dyDescent="0.4"/>
    <row r="4384" s="6" customFormat="1" x14ac:dyDescent="0.4"/>
    <row r="4385" s="6" customFormat="1" x14ac:dyDescent="0.4"/>
    <row r="4386" s="6" customFormat="1" x14ac:dyDescent="0.4"/>
    <row r="4387" s="6" customFormat="1" x14ac:dyDescent="0.4"/>
    <row r="4388" s="6" customFormat="1" x14ac:dyDescent="0.4"/>
    <row r="4389" s="6" customFormat="1" x14ac:dyDescent="0.4"/>
    <row r="4390" s="6" customFormat="1" x14ac:dyDescent="0.4"/>
    <row r="4391" s="6" customFormat="1" x14ac:dyDescent="0.4"/>
    <row r="4392" s="6" customFormat="1" x14ac:dyDescent="0.4"/>
    <row r="4393" s="6" customFormat="1" x14ac:dyDescent="0.4"/>
    <row r="4394" s="6" customFormat="1" x14ac:dyDescent="0.4"/>
    <row r="4395" s="6" customFormat="1" x14ac:dyDescent="0.4"/>
    <row r="4396" s="6" customFormat="1" x14ac:dyDescent="0.4"/>
    <row r="4397" s="6" customFormat="1" x14ac:dyDescent="0.4"/>
    <row r="4398" s="6" customFormat="1" x14ac:dyDescent="0.4"/>
    <row r="4399" s="6" customFormat="1" x14ac:dyDescent="0.4"/>
    <row r="4400" s="6" customFormat="1" x14ac:dyDescent="0.4"/>
    <row r="4401" s="6" customFormat="1" x14ac:dyDescent="0.4"/>
    <row r="4402" s="6" customFormat="1" x14ac:dyDescent="0.4"/>
    <row r="4403" s="6" customFormat="1" x14ac:dyDescent="0.4"/>
    <row r="4404" s="6" customFormat="1" x14ac:dyDescent="0.4"/>
    <row r="4405" s="6" customFormat="1" x14ac:dyDescent="0.4"/>
    <row r="4406" s="6" customFormat="1" x14ac:dyDescent="0.4"/>
    <row r="4407" s="6" customFormat="1" x14ac:dyDescent="0.4"/>
    <row r="4408" s="6" customFormat="1" x14ac:dyDescent="0.4"/>
    <row r="4409" s="6" customFormat="1" x14ac:dyDescent="0.4"/>
    <row r="4410" s="6" customFormat="1" x14ac:dyDescent="0.4"/>
    <row r="4411" s="6" customFormat="1" x14ac:dyDescent="0.4"/>
    <row r="4412" s="6" customFormat="1" x14ac:dyDescent="0.4"/>
    <row r="4413" s="6" customFormat="1" x14ac:dyDescent="0.4"/>
    <row r="4414" s="6" customFormat="1" x14ac:dyDescent="0.4"/>
    <row r="4415" s="6" customFormat="1" x14ac:dyDescent="0.4"/>
    <row r="4416" s="6" customFormat="1" x14ac:dyDescent="0.4"/>
    <row r="4417" s="6" customFormat="1" x14ac:dyDescent="0.4"/>
    <row r="4418" s="6" customFormat="1" x14ac:dyDescent="0.4"/>
    <row r="4419" s="6" customFormat="1" x14ac:dyDescent="0.4"/>
    <row r="4420" s="6" customFormat="1" x14ac:dyDescent="0.4"/>
    <row r="4421" s="6" customFormat="1" x14ac:dyDescent="0.4"/>
    <row r="4422" s="6" customFormat="1" x14ac:dyDescent="0.4"/>
    <row r="4423" s="6" customFormat="1" x14ac:dyDescent="0.4"/>
    <row r="4424" s="6" customFormat="1" x14ac:dyDescent="0.4"/>
    <row r="4425" s="6" customFormat="1" x14ac:dyDescent="0.4"/>
    <row r="4426" s="6" customFormat="1" x14ac:dyDescent="0.4"/>
    <row r="4427" s="6" customFormat="1" x14ac:dyDescent="0.4"/>
    <row r="4428" s="6" customFormat="1" x14ac:dyDescent="0.4"/>
    <row r="4429" s="6" customFormat="1" x14ac:dyDescent="0.4"/>
    <row r="4430" s="6" customFormat="1" x14ac:dyDescent="0.4"/>
    <row r="4431" s="6" customFormat="1" x14ac:dyDescent="0.4"/>
    <row r="4432" s="6" customFormat="1" x14ac:dyDescent="0.4"/>
    <row r="4433" s="6" customFormat="1" x14ac:dyDescent="0.4"/>
    <row r="4434" s="6" customFormat="1" x14ac:dyDescent="0.4"/>
    <row r="4435" s="6" customFormat="1" x14ac:dyDescent="0.4"/>
    <row r="4436" s="6" customFormat="1" x14ac:dyDescent="0.4"/>
    <row r="4437" s="6" customFormat="1" x14ac:dyDescent="0.4"/>
    <row r="4438" s="6" customFormat="1" x14ac:dyDescent="0.4"/>
    <row r="4439" s="6" customFormat="1" x14ac:dyDescent="0.4"/>
    <row r="4440" s="6" customFormat="1" x14ac:dyDescent="0.4"/>
    <row r="4441" s="6" customFormat="1" x14ac:dyDescent="0.4"/>
    <row r="4442" s="6" customFormat="1" x14ac:dyDescent="0.4"/>
    <row r="4443" s="6" customFormat="1" x14ac:dyDescent="0.4"/>
    <row r="4444" s="6" customFormat="1" x14ac:dyDescent="0.4"/>
    <row r="4445" s="6" customFormat="1" x14ac:dyDescent="0.4"/>
    <row r="4446" s="6" customFormat="1" x14ac:dyDescent="0.4"/>
    <row r="4447" s="6" customFormat="1" x14ac:dyDescent="0.4"/>
    <row r="4448" s="6" customFormat="1" x14ac:dyDescent="0.4"/>
    <row r="4449" s="6" customFormat="1" x14ac:dyDescent="0.4"/>
    <row r="4450" s="6" customFormat="1" x14ac:dyDescent="0.4"/>
    <row r="4451" s="6" customFormat="1" x14ac:dyDescent="0.4"/>
    <row r="4452" s="6" customFormat="1" x14ac:dyDescent="0.4"/>
    <row r="4453" s="6" customFormat="1" x14ac:dyDescent="0.4"/>
    <row r="4454" s="6" customFormat="1" x14ac:dyDescent="0.4"/>
    <row r="4455" s="6" customFormat="1" x14ac:dyDescent="0.4"/>
    <row r="4456" s="6" customFormat="1" x14ac:dyDescent="0.4"/>
    <row r="4457" s="6" customFormat="1" x14ac:dyDescent="0.4"/>
    <row r="4458" s="6" customFormat="1" x14ac:dyDescent="0.4"/>
    <row r="4459" s="6" customFormat="1" x14ac:dyDescent="0.4"/>
    <row r="4460" s="6" customFormat="1" x14ac:dyDescent="0.4"/>
    <row r="4461" s="6" customFormat="1" x14ac:dyDescent="0.4"/>
    <row r="4462" s="6" customFormat="1" x14ac:dyDescent="0.4"/>
    <row r="4463" s="6" customFormat="1" x14ac:dyDescent="0.4"/>
    <row r="4464" s="6" customFormat="1" x14ac:dyDescent="0.4"/>
    <row r="4465" s="6" customFormat="1" x14ac:dyDescent="0.4"/>
    <row r="4466" s="6" customFormat="1" x14ac:dyDescent="0.4"/>
    <row r="4467" s="6" customFormat="1" x14ac:dyDescent="0.4"/>
    <row r="4468" s="6" customFormat="1" x14ac:dyDescent="0.4"/>
    <row r="4469" s="6" customFormat="1" x14ac:dyDescent="0.4"/>
    <row r="4470" s="6" customFormat="1" x14ac:dyDescent="0.4"/>
    <row r="4471" s="6" customFormat="1" x14ac:dyDescent="0.4"/>
    <row r="4472" s="6" customFormat="1" x14ac:dyDescent="0.4"/>
    <row r="4473" s="6" customFormat="1" x14ac:dyDescent="0.4"/>
    <row r="4474" s="6" customFormat="1" x14ac:dyDescent="0.4"/>
    <row r="4475" s="6" customFormat="1" x14ac:dyDescent="0.4"/>
    <row r="4476" s="6" customFormat="1" x14ac:dyDescent="0.4"/>
    <row r="4477" s="6" customFormat="1" x14ac:dyDescent="0.4"/>
    <row r="4478" s="6" customFormat="1" x14ac:dyDescent="0.4"/>
    <row r="4479" s="6" customFormat="1" x14ac:dyDescent="0.4"/>
    <row r="4480" s="6" customFormat="1" x14ac:dyDescent="0.4"/>
    <row r="4481" s="6" customFormat="1" x14ac:dyDescent="0.4"/>
    <row r="4482" s="6" customFormat="1" x14ac:dyDescent="0.4"/>
    <row r="4483" s="6" customFormat="1" x14ac:dyDescent="0.4"/>
    <row r="4484" s="6" customFormat="1" x14ac:dyDescent="0.4"/>
    <row r="4485" s="6" customFormat="1" x14ac:dyDescent="0.4"/>
    <row r="4486" s="6" customFormat="1" x14ac:dyDescent="0.4"/>
    <row r="4487" s="6" customFormat="1" x14ac:dyDescent="0.4"/>
    <row r="4488" s="6" customFormat="1" x14ac:dyDescent="0.4"/>
    <row r="4489" s="6" customFormat="1" x14ac:dyDescent="0.4"/>
    <row r="4490" s="6" customFormat="1" x14ac:dyDescent="0.4"/>
    <row r="4491" s="6" customFormat="1" x14ac:dyDescent="0.4"/>
    <row r="4492" s="6" customFormat="1" x14ac:dyDescent="0.4"/>
    <row r="4493" s="6" customFormat="1" x14ac:dyDescent="0.4"/>
    <row r="4494" s="6" customFormat="1" x14ac:dyDescent="0.4"/>
    <row r="4495" s="6" customFormat="1" x14ac:dyDescent="0.4"/>
    <row r="4496" s="6" customFormat="1" x14ac:dyDescent="0.4"/>
    <row r="4497" s="6" customFormat="1" x14ac:dyDescent="0.4"/>
    <row r="4498" s="6" customFormat="1" x14ac:dyDescent="0.4"/>
    <row r="4499" s="6" customFormat="1" x14ac:dyDescent="0.4"/>
    <row r="4500" s="6" customFormat="1" x14ac:dyDescent="0.4"/>
    <row r="4501" s="6" customFormat="1" x14ac:dyDescent="0.4"/>
    <row r="4502" s="6" customFormat="1" x14ac:dyDescent="0.4"/>
    <row r="4503" s="6" customFormat="1" x14ac:dyDescent="0.4"/>
    <row r="4504" s="6" customFormat="1" x14ac:dyDescent="0.4"/>
    <row r="4505" s="6" customFormat="1" x14ac:dyDescent="0.4"/>
    <row r="4506" s="6" customFormat="1" x14ac:dyDescent="0.4"/>
    <row r="4507" s="6" customFormat="1" x14ac:dyDescent="0.4"/>
    <row r="4508" s="6" customFormat="1" x14ac:dyDescent="0.4"/>
    <row r="4509" s="6" customFormat="1" x14ac:dyDescent="0.4"/>
    <row r="4510" s="6" customFormat="1" x14ac:dyDescent="0.4"/>
    <row r="4511" s="6" customFormat="1" x14ac:dyDescent="0.4"/>
    <row r="4512" s="6" customFormat="1" x14ac:dyDescent="0.4"/>
    <row r="4513" s="6" customFormat="1" x14ac:dyDescent="0.4"/>
    <row r="4514" s="6" customFormat="1" x14ac:dyDescent="0.4"/>
    <row r="4515" s="6" customFormat="1" x14ac:dyDescent="0.4"/>
    <row r="4516" s="6" customFormat="1" x14ac:dyDescent="0.4"/>
    <row r="4517" s="6" customFormat="1" x14ac:dyDescent="0.4"/>
    <row r="4518" s="6" customFormat="1" x14ac:dyDescent="0.4"/>
    <row r="4519" s="6" customFormat="1" x14ac:dyDescent="0.4"/>
    <row r="4520" s="6" customFormat="1" x14ac:dyDescent="0.4"/>
    <row r="4521" s="6" customFormat="1" x14ac:dyDescent="0.4"/>
    <row r="4522" s="6" customFormat="1" x14ac:dyDescent="0.4"/>
    <row r="4523" s="6" customFormat="1" x14ac:dyDescent="0.4"/>
    <row r="4524" s="6" customFormat="1" x14ac:dyDescent="0.4"/>
    <row r="4525" s="6" customFormat="1" x14ac:dyDescent="0.4"/>
    <row r="4526" s="6" customFormat="1" x14ac:dyDescent="0.4"/>
    <row r="4527" s="6" customFormat="1" x14ac:dyDescent="0.4"/>
    <row r="4528" s="6" customFormat="1" x14ac:dyDescent="0.4"/>
    <row r="4529" s="6" customFormat="1" x14ac:dyDescent="0.4"/>
    <row r="4530" s="6" customFormat="1" x14ac:dyDescent="0.4"/>
    <row r="4531" s="6" customFormat="1" x14ac:dyDescent="0.4"/>
    <row r="4532" s="6" customFormat="1" x14ac:dyDescent="0.4"/>
    <row r="4533" s="6" customFormat="1" x14ac:dyDescent="0.4"/>
    <row r="4534" s="6" customFormat="1" x14ac:dyDescent="0.4"/>
    <row r="4535" s="6" customFormat="1" x14ac:dyDescent="0.4"/>
    <row r="4536" s="6" customFormat="1" x14ac:dyDescent="0.4"/>
    <row r="4537" s="6" customFormat="1" x14ac:dyDescent="0.4"/>
    <row r="4538" s="6" customFormat="1" x14ac:dyDescent="0.4"/>
    <row r="4539" s="6" customFormat="1" x14ac:dyDescent="0.4"/>
    <row r="4540" s="6" customFormat="1" x14ac:dyDescent="0.4"/>
    <row r="4541" s="6" customFormat="1" x14ac:dyDescent="0.4"/>
    <row r="4542" s="6" customFormat="1" x14ac:dyDescent="0.4"/>
    <row r="4543" s="6" customFormat="1" x14ac:dyDescent="0.4"/>
    <row r="4544" s="6" customFormat="1" x14ac:dyDescent="0.4"/>
    <row r="4545" s="6" customFormat="1" x14ac:dyDescent="0.4"/>
    <row r="4546" s="6" customFormat="1" x14ac:dyDescent="0.4"/>
    <row r="4547" s="6" customFormat="1" x14ac:dyDescent="0.4"/>
    <row r="4548" s="6" customFormat="1" x14ac:dyDescent="0.4"/>
    <row r="4549" s="6" customFormat="1" x14ac:dyDescent="0.4"/>
    <row r="4550" s="6" customFormat="1" x14ac:dyDescent="0.4"/>
    <row r="4551" s="6" customFormat="1" x14ac:dyDescent="0.4"/>
    <row r="4552" s="6" customFormat="1" x14ac:dyDescent="0.4"/>
    <row r="4553" s="6" customFormat="1" x14ac:dyDescent="0.4"/>
    <row r="4554" s="6" customFormat="1" x14ac:dyDescent="0.4"/>
    <row r="4555" s="6" customFormat="1" x14ac:dyDescent="0.4"/>
    <row r="4556" s="6" customFormat="1" x14ac:dyDescent="0.4"/>
    <row r="4557" s="6" customFormat="1" x14ac:dyDescent="0.4"/>
    <row r="4558" s="6" customFormat="1" x14ac:dyDescent="0.4"/>
    <row r="4559" s="6" customFormat="1" x14ac:dyDescent="0.4"/>
    <row r="4560" s="6" customFormat="1" x14ac:dyDescent="0.4"/>
    <row r="4561" s="6" customFormat="1" x14ac:dyDescent="0.4"/>
    <row r="4562" s="6" customFormat="1" x14ac:dyDescent="0.4"/>
    <row r="4563" s="6" customFormat="1" x14ac:dyDescent="0.4"/>
    <row r="4564" s="6" customFormat="1" x14ac:dyDescent="0.4"/>
    <row r="4565" s="6" customFormat="1" x14ac:dyDescent="0.4"/>
    <row r="4566" s="6" customFormat="1" x14ac:dyDescent="0.4"/>
    <row r="4567" s="6" customFormat="1" x14ac:dyDescent="0.4"/>
    <row r="4568" s="6" customFormat="1" x14ac:dyDescent="0.4"/>
    <row r="4569" s="6" customFormat="1" x14ac:dyDescent="0.4"/>
    <row r="4570" s="6" customFormat="1" x14ac:dyDescent="0.4"/>
    <row r="4571" s="6" customFormat="1" x14ac:dyDescent="0.4"/>
    <row r="4572" s="6" customFormat="1" x14ac:dyDescent="0.4"/>
    <row r="4573" s="6" customFormat="1" x14ac:dyDescent="0.4"/>
    <row r="4574" s="6" customFormat="1" x14ac:dyDescent="0.4"/>
    <row r="4575" s="6" customFormat="1" x14ac:dyDescent="0.4"/>
    <row r="4576" s="6" customFormat="1" x14ac:dyDescent="0.4"/>
    <row r="4577" s="6" customFormat="1" x14ac:dyDescent="0.4"/>
    <row r="4578" s="6" customFormat="1" x14ac:dyDescent="0.4"/>
    <row r="4579" s="6" customFormat="1" x14ac:dyDescent="0.4"/>
    <row r="4580" s="6" customFormat="1" x14ac:dyDescent="0.4"/>
    <row r="4581" s="6" customFormat="1" x14ac:dyDescent="0.4"/>
    <row r="4582" s="6" customFormat="1" x14ac:dyDescent="0.4"/>
    <row r="4583" s="6" customFormat="1" x14ac:dyDescent="0.4"/>
    <row r="4584" s="6" customFormat="1" x14ac:dyDescent="0.4"/>
    <row r="4585" s="6" customFormat="1" x14ac:dyDescent="0.4"/>
    <row r="4586" s="6" customFormat="1" x14ac:dyDescent="0.4"/>
    <row r="4587" s="6" customFormat="1" x14ac:dyDescent="0.4"/>
    <row r="4588" s="6" customFormat="1" x14ac:dyDescent="0.4"/>
    <row r="4589" s="6" customFormat="1" x14ac:dyDescent="0.4"/>
    <row r="4590" s="6" customFormat="1" x14ac:dyDescent="0.4"/>
    <row r="4591" s="6" customFormat="1" x14ac:dyDescent="0.4"/>
    <row r="4592" s="6" customFormat="1" x14ac:dyDescent="0.4"/>
    <row r="4593" s="6" customFormat="1" x14ac:dyDescent="0.4"/>
    <row r="4594" s="6" customFormat="1" x14ac:dyDescent="0.4"/>
    <row r="4595" s="6" customFormat="1" x14ac:dyDescent="0.4"/>
    <row r="4596" s="6" customFormat="1" x14ac:dyDescent="0.4"/>
    <row r="4597" s="6" customFormat="1" x14ac:dyDescent="0.4"/>
    <row r="4598" s="6" customFormat="1" x14ac:dyDescent="0.4"/>
    <row r="4599" s="6" customFormat="1" x14ac:dyDescent="0.4"/>
    <row r="4600" s="6" customFormat="1" x14ac:dyDescent="0.4"/>
    <row r="4601" s="6" customFormat="1" x14ac:dyDescent="0.4"/>
    <row r="4602" s="6" customFormat="1" x14ac:dyDescent="0.4"/>
    <row r="4603" s="6" customFormat="1" x14ac:dyDescent="0.4"/>
    <row r="4604" s="6" customFormat="1" x14ac:dyDescent="0.4"/>
    <row r="4605" s="6" customFormat="1" x14ac:dyDescent="0.4"/>
    <row r="4606" s="6" customFormat="1" x14ac:dyDescent="0.4"/>
    <row r="4607" s="6" customFormat="1" x14ac:dyDescent="0.4"/>
    <row r="4608" s="6" customFormat="1" x14ac:dyDescent="0.4"/>
    <row r="4609" s="6" customFormat="1" x14ac:dyDescent="0.4"/>
    <row r="4610" s="6" customFormat="1" x14ac:dyDescent="0.4"/>
    <row r="4611" s="6" customFormat="1" x14ac:dyDescent="0.4"/>
    <row r="4612" s="6" customFormat="1" x14ac:dyDescent="0.4"/>
    <row r="4613" s="6" customFormat="1" x14ac:dyDescent="0.4"/>
    <row r="4614" s="6" customFormat="1" x14ac:dyDescent="0.4"/>
    <row r="4615" s="6" customFormat="1" x14ac:dyDescent="0.4"/>
    <row r="4616" s="6" customFormat="1" x14ac:dyDescent="0.4"/>
    <row r="4617" s="6" customFormat="1" x14ac:dyDescent="0.4"/>
    <row r="4618" s="6" customFormat="1" x14ac:dyDescent="0.4"/>
    <row r="4619" s="6" customFormat="1" x14ac:dyDescent="0.4"/>
    <row r="4620" s="6" customFormat="1" x14ac:dyDescent="0.4"/>
    <row r="4621" s="6" customFormat="1" x14ac:dyDescent="0.4"/>
    <row r="4622" s="6" customFormat="1" x14ac:dyDescent="0.4"/>
    <row r="4623" s="6" customFormat="1" x14ac:dyDescent="0.4"/>
    <row r="4624" s="6" customFormat="1" x14ac:dyDescent="0.4"/>
    <row r="4625" s="6" customFormat="1" x14ac:dyDescent="0.4"/>
    <row r="4626" s="6" customFormat="1" x14ac:dyDescent="0.4"/>
    <row r="4627" s="6" customFormat="1" x14ac:dyDescent="0.4"/>
    <row r="4628" s="6" customFormat="1" x14ac:dyDescent="0.4"/>
    <row r="4629" s="6" customFormat="1" x14ac:dyDescent="0.4"/>
    <row r="4630" s="6" customFormat="1" x14ac:dyDescent="0.4"/>
    <row r="4631" s="6" customFormat="1" x14ac:dyDescent="0.4"/>
    <row r="4632" s="6" customFormat="1" x14ac:dyDescent="0.4"/>
    <row r="4633" s="6" customFormat="1" x14ac:dyDescent="0.4"/>
    <row r="4634" s="6" customFormat="1" x14ac:dyDescent="0.4"/>
    <row r="4635" s="6" customFormat="1" x14ac:dyDescent="0.4"/>
    <row r="4636" s="6" customFormat="1" x14ac:dyDescent="0.4"/>
    <row r="4637" s="6" customFormat="1" x14ac:dyDescent="0.4"/>
    <row r="4638" s="6" customFormat="1" x14ac:dyDescent="0.4"/>
    <row r="4639" s="6" customFormat="1" x14ac:dyDescent="0.4"/>
    <row r="4640" s="6" customFormat="1" x14ac:dyDescent="0.4"/>
    <row r="4641" s="6" customFormat="1" x14ac:dyDescent="0.4"/>
    <row r="4642" s="6" customFormat="1" x14ac:dyDescent="0.4"/>
    <row r="4643" s="6" customFormat="1" x14ac:dyDescent="0.4"/>
    <row r="4644" s="6" customFormat="1" x14ac:dyDescent="0.4"/>
    <row r="4645" s="6" customFormat="1" x14ac:dyDescent="0.4"/>
    <row r="4646" s="6" customFormat="1" x14ac:dyDescent="0.4"/>
    <row r="4647" s="6" customFormat="1" x14ac:dyDescent="0.4"/>
    <row r="4648" s="6" customFormat="1" x14ac:dyDescent="0.4"/>
    <row r="4649" s="6" customFormat="1" x14ac:dyDescent="0.4"/>
    <row r="4650" s="6" customFormat="1" x14ac:dyDescent="0.4"/>
    <row r="4651" s="6" customFormat="1" x14ac:dyDescent="0.4"/>
    <row r="4652" s="6" customFormat="1" x14ac:dyDescent="0.4"/>
    <row r="4653" s="6" customFormat="1" x14ac:dyDescent="0.4"/>
    <row r="4654" s="6" customFormat="1" x14ac:dyDescent="0.4"/>
    <row r="4655" s="6" customFormat="1" x14ac:dyDescent="0.4"/>
    <row r="4656" s="6" customFormat="1" x14ac:dyDescent="0.4"/>
    <row r="4657" s="6" customFormat="1" x14ac:dyDescent="0.4"/>
    <row r="4658" s="6" customFormat="1" x14ac:dyDescent="0.4"/>
    <row r="4659" s="6" customFormat="1" x14ac:dyDescent="0.4"/>
    <row r="4660" s="6" customFormat="1" x14ac:dyDescent="0.4"/>
    <row r="4661" s="6" customFormat="1" x14ac:dyDescent="0.4"/>
    <row r="4662" s="6" customFormat="1" x14ac:dyDescent="0.4"/>
    <row r="4663" s="6" customFormat="1" x14ac:dyDescent="0.4"/>
    <row r="4664" s="6" customFormat="1" x14ac:dyDescent="0.4"/>
    <row r="4665" s="6" customFormat="1" x14ac:dyDescent="0.4"/>
    <row r="4666" s="6" customFormat="1" x14ac:dyDescent="0.4"/>
    <row r="4667" s="6" customFormat="1" x14ac:dyDescent="0.4"/>
    <row r="4668" s="6" customFormat="1" x14ac:dyDescent="0.4"/>
    <row r="4669" s="6" customFormat="1" x14ac:dyDescent="0.4"/>
    <row r="4670" s="6" customFormat="1" x14ac:dyDescent="0.4"/>
    <row r="4671" s="6" customFormat="1" x14ac:dyDescent="0.4"/>
    <row r="4672" s="6" customFormat="1" x14ac:dyDescent="0.4"/>
    <row r="4673" s="6" customFormat="1" x14ac:dyDescent="0.4"/>
    <row r="4674" s="6" customFormat="1" x14ac:dyDescent="0.4"/>
    <row r="4675" s="6" customFormat="1" x14ac:dyDescent="0.4"/>
    <row r="4676" s="6" customFormat="1" x14ac:dyDescent="0.4"/>
    <row r="4677" s="6" customFormat="1" x14ac:dyDescent="0.4"/>
    <row r="4678" s="6" customFormat="1" x14ac:dyDescent="0.4"/>
    <row r="4679" s="6" customFormat="1" x14ac:dyDescent="0.4"/>
    <row r="4680" s="6" customFormat="1" x14ac:dyDescent="0.4"/>
    <row r="4681" s="6" customFormat="1" x14ac:dyDescent="0.4"/>
    <row r="4682" s="6" customFormat="1" x14ac:dyDescent="0.4"/>
    <row r="4683" s="6" customFormat="1" x14ac:dyDescent="0.4"/>
    <row r="4684" s="6" customFormat="1" x14ac:dyDescent="0.4"/>
    <row r="4685" s="6" customFormat="1" x14ac:dyDescent="0.4"/>
    <row r="4686" s="6" customFormat="1" x14ac:dyDescent="0.4"/>
    <row r="4687" s="6" customFormat="1" x14ac:dyDescent="0.4"/>
    <row r="4688" s="6" customFormat="1" x14ac:dyDescent="0.4"/>
    <row r="4689" s="6" customFormat="1" x14ac:dyDescent="0.4"/>
    <row r="4690" s="6" customFormat="1" x14ac:dyDescent="0.4"/>
    <row r="4691" s="6" customFormat="1" x14ac:dyDescent="0.4"/>
    <row r="4692" s="6" customFormat="1" x14ac:dyDescent="0.4"/>
    <row r="4693" s="6" customFormat="1" x14ac:dyDescent="0.4"/>
    <row r="4694" s="6" customFormat="1" x14ac:dyDescent="0.4"/>
    <row r="4695" s="6" customFormat="1" x14ac:dyDescent="0.4"/>
    <row r="4696" s="6" customFormat="1" x14ac:dyDescent="0.4"/>
    <row r="4697" s="6" customFormat="1" x14ac:dyDescent="0.4"/>
    <row r="4698" s="6" customFormat="1" x14ac:dyDescent="0.4"/>
    <row r="4699" s="6" customFormat="1" x14ac:dyDescent="0.4"/>
    <row r="4700" s="6" customFormat="1" x14ac:dyDescent="0.4"/>
    <row r="4701" s="6" customFormat="1" x14ac:dyDescent="0.4"/>
    <row r="4702" s="6" customFormat="1" x14ac:dyDescent="0.4"/>
    <row r="4703" s="6" customFormat="1" x14ac:dyDescent="0.4"/>
    <row r="4704" s="6" customFormat="1" x14ac:dyDescent="0.4"/>
    <row r="4705" s="6" customFormat="1" x14ac:dyDescent="0.4"/>
    <row r="4706" s="6" customFormat="1" x14ac:dyDescent="0.4"/>
    <row r="4707" s="6" customFormat="1" x14ac:dyDescent="0.4"/>
    <row r="4708" s="6" customFormat="1" x14ac:dyDescent="0.4"/>
    <row r="4709" s="6" customFormat="1" x14ac:dyDescent="0.4"/>
    <row r="4710" s="6" customFormat="1" x14ac:dyDescent="0.4"/>
    <row r="4711" s="6" customFormat="1" x14ac:dyDescent="0.4"/>
    <row r="4712" s="6" customFormat="1" x14ac:dyDescent="0.4"/>
    <row r="4713" s="6" customFormat="1" x14ac:dyDescent="0.4"/>
    <row r="4714" s="6" customFormat="1" x14ac:dyDescent="0.4"/>
    <row r="4715" s="6" customFormat="1" x14ac:dyDescent="0.4"/>
    <row r="4716" s="6" customFormat="1" x14ac:dyDescent="0.4"/>
    <row r="4717" s="6" customFormat="1" x14ac:dyDescent="0.4"/>
    <row r="4718" s="6" customFormat="1" x14ac:dyDescent="0.4"/>
    <row r="4719" s="6" customFormat="1" x14ac:dyDescent="0.4"/>
    <row r="4720" s="6" customFormat="1" x14ac:dyDescent="0.4"/>
    <row r="4721" s="6" customFormat="1" x14ac:dyDescent="0.4"/>
    <row r="4722" s="6" customFormat="1" x14ac:dyDescent="0.4"/>
    <row r="4723" s="6" customFormat="1" x14ac:dyDescent="0.4"/>
    <row r="4724" s="6" customFormat="1" x14ac:dyDescent="0.4"/>
    <row r="4725" s="6" customFormat="1" x14ac:dyDescent="0.4"/>
    <row r="4726" s="6" customFormat="1" x14ac:dyDescent="0.4"/>
    <row r="4727" s="6" customFormat="1" x14ac:dyDescent="0.4"/>
    <row r="4728" s="6" customFormat="1" x14ac:dyDescent="0.4"/>
    <row r="4729" s="6" customFormat="1" x14ac:dyDescent="0.4"/>
    <row r="4730" s="6" customFormat="1" x14ac:dyDescent="0.4"/>
    <row r="4731" s="6" customFormat="1" x14ac:dyDescent="0.4"/>
    <row r="4732" s="6" customFormat="1" x14ac:dyDescent="0.4"/>
    <row r="4733" s="6" customFormat="1" x14ac:dyDescent="0.4"/>
    <row r="4734" s="6" customFormat="1" x14ac:dyDescent="0.4"/>
    <row r="4735" s="6" customFormat="1" x14ac:dyDescent="0.4"/>
    <row r="4736" s="6" customFormat="1" x14ac:dyDescent="0.4"/>
    <row r="4737" s="6" customFormat="1" x14ac:dyDescent="0.4"/>
    <row r="4738" s="6" customFormat="1" x14ac:dyDescent="0.4"/>
    <row r="4739" s="6" customFormat="1" x14ac:dyDescent="0.4"/>
    <row r="4740" s="6" customFormat="1" x14ac:dyDescent="0.4"/>
    <row r="4741" s="6" customFormat="1" x14ac:dyDescent="0.4"/>
    <row r="4742" s="6" customFormat="1" x14ac:dyDescent="0.4"/>
    <row r="4743" s="6" customFormat="1" x14ac:dyDescent="0.4"/>
    <row r="4744" s="6" customFormat="1" x14ac:dyDescent="0.4"/>
    <row r="4745" s="6" customFormat="1" x14ac:dyDescent="0.4"/>
    <row r="4746" s="6" customFormat="1" x14ac:dyDescent="0.4"/>
    <row r="4747" s="6" customFormat="1" x14ac:dyDescent="0.4"/>
    <row r="4748" s="6" customFormat="1" x14ac:dyDescent="0.4"/>
    <row r="4749" s="6" customFormat="1" x14ac:dyDescent="0.4"/>
    <row r="4750" s="6" customFormat="1" x14ac:dyDescent="0.4"/>
    <row r="4751" s="6" customFormat="1" x14ac:dyDescent="0.4"/>
    <row r="4752" s="6" customFormat="1" x14ac:dyDescent="0.4"/>
    <row r="4753" s="6" customFormat="1" x14ac:dyDescent="0.4"/>
    <row r="4754" s="6" customFormat="1" x14ac:dyDescent="0.4"/>
    <row r="4755" s="6" customFormat="1" x14ac:dyDescent="0.4"/>
    <row r="4756" s="6" customFormat="1" x14ac:dyDescent="0.4"/>
    <row r="4757" s="6" customFormat="1" x14ac:dyDescent="0.4"/>
    <row r="4758" s="6" customFormat="1" x14ac:dyDescent="0.4"/>
    <row r="4759" s="6" customFormat="1" x14ac:dyDescent="0.4"/>
    <row r="4760" s="6" customFormat="1" x14ac:dyDescent="0.4"/>
    <row r="4761" s="6" customFormat="1" x14ac:dyDescent="0.4"/>
    <row r="4762" s="6" customFormat="1" x14ac:dyDescent="0.4"/>
    <row r="4763" s="6" customFormat="1" x14ac:dyDescent="0.4"/>
    <row r="4764" s="6" customFormat="1" x14ac:dyDescent="0.4"/>
    <row r="4765" s="6" customFormat="1" x14ac:dyDescent="0.4"/>
    <row r="4766" s="6" customFormat="1" x14ac:dyDescent="0.4"/>
    <row r="4767" s="6" customFormat="1" x14ac:dyDescent="0.4"/>
    <row r="4768" s="6" customFormat="1" x14ac:dyDescent="0.4"/>
    <row r="4769" s="6" customFormat="1" x14ac:dyDescent="0.4"/>
    <row r="4770" s="6" customFormat="1" x14ac:dyDescent="0.4"/>
    <row r="4771" s="6" customFormat="1" x14ac:dyDescent="0.4"/>
    <row r="4772" s="6" customFormat="1" x14ac:dyDescent="0.4"/>
    <row r="4773" s="6" customFormat="1" x14ac:dyDescent="0.4"/>
    <row r="4774" s="6" customFormat="1" x14ac:dyDescent="0.4"/>
    <row r="4775" s="6" customFormat="1" x14ac:dyDescent="0.4"/>
    <row r="4776" s="6" customFormat="1" x14ac:dyDescent="0.4"/>
    <row r="4777" s="6" customFormat="1" x14ac:dyDescent="0.4"/>
    <row r="4778" s="6" customFormat="1" x14ac:dyDescent="0.4"/>
    <row r="4779" s="6" customFormat="1" x14ac:dyDescent="0.4"/>
    <row r="4780" s="6" customFormat="1" x14ac:dyDescent="0.4"/>
    <row r="4781" s="6" customFormat="1" x14ac:dyDescent="0.4"/>
    <row r="4782" s="6" customFormat="1" x14ac:dyDescent="0.4"/>
    <row r="4783" s="6" customFormat="1" x14ac:dyDescent="0.4"/>
    <row r="4784" s="6" customFormat="1" x14ac:dyDescent="0.4"/>
    <row r="4785" s="6" customFormat="1" x14ac:dyDescent="0.4"/>
    <row r="4786" s="6" customFormat="1" x14ac:dyDescent="0.4"/>
    <row r="4787" s="6" customFormat="1" x14ac:dyDescent="0.4"/>
    <row r="4788" s="6" customFormat="1" x14ac:dyDescent="0.4"/>
    <row r="4789" s="6" customFormat="1" x14ac:dyDescent="0.4"/>
    <row r="4790" s="6" customFormat="1" x14ac:dyDescent="0.4"/>
    <row r="4791" s="6" customFormat="1" x14ac:dyDescent="0.4"/>
    <row r="4792" s="6" customFormat="1" x14ac:dyDescent="0.4"/>
    <row r="4793" s="6" customFormat="1" x14ac:dyDescent="0.4"/>
    <row r="4794" s="6" customFormat="1" x14ac:dyDescent="0.4"/>
    <row r="4795" s="6" customFormat="1" x14ac:dyDescent="0.4"/>
    <row r="4796" s="6" customFormat="1" x14ac:dyDescent="0.4"/>
    <row r="4797" s="6" customFormat="1" x14ac:dyDescent="0.4"/>
    <row r="4798" s="6" customFormat="1" x14ac:dyDescent="0.4"/>
    <row r="4799" s="6" customFormat="1" x14ac:dyDescent="0.4"/>
    <row r="4800" s="6" customFormat="1" x14ac:dyDescent="0.4"/>
    <row r="4801" s="6" customFormat="1" x14ac:dyDescent="0.4"/>
    <row r="4802" s="6" customFormat="1" x14ac:dyDescent="0.4"/>
    <row r="4803" s="6" customFormat="1" x14ac:dyDescent="0.4"/>
    <row r="4804" s="6" customFormat="1" x14ac:dyDescent="0.4"/>
    <row r="4805" s="6" customFormat="1" x14ac:dyDescent="0.4"/>
    <row r="4806" s="6" customFormat="1" x14ac:dyDescent="0.4"/>
    <row r="4807" s="6" customFormat="1" x14ac:dyDescent="0.4"/>
    <row r="4808" s="6" customFormat="1" x14ac:dyDescent="0.4"/>
    <row r="4809" s="6" customFormat="1" x14ac:dyDescent="0.4"/>
    <row r="4810" s="6" customFormat="1" x14ac:dyDescent="0.4"/>
    <row r="4811" s="6" customFormat="1" x14ac:dyDescent="0.4"/>
    <row r="4812" s="6" customFormat="1" x14ac:dyDescent="0.4"/>
    <row r="4813" s="6" customFormat="1" x14ac:dyDescent="0.4"/>
    <row r="4814" s="6" customFormat="1" x14ac:dyDescent="0.4"/>
    <row r="4815" s="6" customFormat="1" x14ac:dyDescent="0.4"/>
    <row r="4816" s="6" customFormat="1" x14ac:dyDescent="0.4"/>
    <row r="4817" s="6" customFormat="1" x14ac:dyDescent="0.4"/>
    <row r="4818" s="6" customFormat="1" x14ac:dyDescent="0.4"/>
    <row r="4819" s="6" customFormat="1" x14ac:dyDescent="0.4"/>
    <row r="4820" s="6" customFormat="1" x14ac:dyDescent="0.4"/>
    <row r="4821" s="6" customFormat="1" x14ac:dyDescent="0.4"/>
    <row r="4822" s="6" customFormat="1" x14ac:dyDescent="0.4"/>
    <row r="4823" s="6" customFormat="1" x14ac:dyDescent="0.4"/>
    <row r="4824" s="6" customFormat="1" x14ac:dyDescent="0.4"/>
    <row r="4825" s="6" customFormat="1" x14ac:dyDescent="0.4"/>
    <row r="4826" s="6" customFormat="1" x14ac:dyDescent="0.4"/>
    <row r="4827" s="6" customFormat="1" x14ac:dyDescent="0.4"/>
    <row r="4828" s="6" customFormat="1" x14ac:dyDescent="0.4"/>
    <row r="4829" s="6" customFormat="1" x14ac:dyDescent="0.4"/>
    <row r="4830" s="6" customFormat="1" x14ac:dyDescent="0.4"/>
    <row r="4831" s="6" customFormat="1" x14ac:dyDescent="0.4"/>
    <row r="4832" s="6" customFormat="1" x14ac:dyDescent="0.4"/>
    <row r="4833" s="6" customFormat="1" x14ac:dyDescent="0.4"/>
    <row r="4834" s="6" customFormat="1" x14ac:dyDescent="0.4"/>
    <row r="4835" s="6" customFormat="1" x14ac:dyDescent="0.4"/>
    <row r="4836" s="6" customFormat="1" x14ac:dyDescent="0.4"/>
    <row r="4837" s="6" customFormat="1" x14ac:dyDescent="0.4"/>
    <row r="4838" s="6" customFormat="1" x14ac:dyDescent="0.4"/>
    <row r="4839" s="6" customFormat="1" x14ac:dyDescent="0.4"/>
    <row r="4840" s="6" customFormat="1" x14ac:dyDescent="0.4"/>
    <row r="4841" s="6" customFormat="1" x14ac:dyDescent="0.4"/>
    <row r="4842" s="6" customFormat="1" x14ac:dyDescent="0.4"/>
    <row r="4843" s="6" customFormat="1" x14ac:dyDescent="0.4"/>
    <row r="4844" s="6" customFormat="1" x14ac:dyDescent="0.4"/>
    <row r="4845" s="6" customFormat="1" x14ac:dyDescent="0.4"/>
    <row r="4846" s="6" customFormat="1" x14ac:dyDescent="0.4"/>
    <row r="4847" s="6" customFormat="1" x14ac:dyDescent="0.4"/>
    <row r="4848" s="6" customFormat="1" x14ac:dyDescent="0.4"/>
    <row r="4849" s="6" customFormat="1" x14ac:dyDescent="0.4"/>
    <row r="4850" s="6" customFormat="1" x14ac:dyDescent="0.4"/>
    <row r="4851" s="6" customFormat="1" x14ac:dyDescent="0.4"/>
    <row r="4852" s="6" customFormat="1" x14ac:dyDescent="0.4"/>
    <row r="4853" s="6" customFormat="1" x14ac:dyDescent="0.4"/>
    <row r="4854" s="6" customFormat="1" x14ac:dyDescent="0.4"/>
    <row r="4855" s="6" customFormat="1" x14ac:dyDescent="0.4"/>
    <row r="4856" s="6" customFormat="1" x14ac:dyDescent="0.4"/>
    <row r="4857" s="6" customFormat="1" x14ac:dyDescent="0.4"/>
    <row r="4858" s="6" customFormat="1" x14ac:dyDescent="0.4"/>
    <row r="4859" s="6" customFormat="1" x14ac:dyDescent="0.4"/>
    <row r="4860" s="6" customFormat="1" x14ac:dyDescent="0.4"/>
    <row r="4861" s="6" customFormat="1" x14ac:dyDescent="0.4"/>
    <row r="4862" s="6" customFormat="1" x14ac:dyDescent="0.4"/>
    <row r="4863" s="6" customFormat="1" x14ac:dyDescent="0.4"/>
    <row r="4864" s="6" customFormat="1" x14ac:dyDescent="0.4"/>
    <row r="4865" s="6" customFormat="1" x14ac:dyDescent="0.4"/>
    <row r="4866" s="6" customFormat="1" x14ac:dyDescent="0.4"/>
    <row r="4867" s="6" customFormat="1" x14ac:dyDescent="0.4"/>
    <row r="4868" s="6" customFormat="1" x14ac:dyDescent="0.4"/>
    <row r="4869" s="6" customFormat="1" x14ac:dyDescent="0.4"/>
    <row r="4870" s="6" customFormat="1" x14ac:dyDescent="0.4"/>
    <row r="4871" s="6" customFormat="1" x14ac:dyDescent="0.4"/>
    <row r="4872" s="6" customFormat="1" x14ac:dyDescent="0.4"/>
    <row r="4873" s="6" customFormat="1" x14ac:dyDescent="0.4"/>
    <row r="4874" s="6" customFormat="1" x14ac:dyDescent="0.4"/>
    <row r="4875" s="6" customFormat="1" x14ac:dyDescent="0.4"/>
    <row r="4876" s="6" customFormat="1" x14ac:dyDescent="0.4"/>
    <row r="4877" s="6" customFormat="1" x14ac:dyDescent="0.4"/>
    <row r="4878" s="6" customFormat="1" x14ac:dyDescent="0.4"/>
    <row r="4879" s="6" customFormat="1" x14ac:dyDescent="0.4"/>
    <row r="4880" s="6" customFormat="1" x14ac:dyDescent="0.4"/>
    <row r="4881" s="6" customFormat="1" x14ac:dyDescent="0.4"/>
    <row r="4882" s="6" customFormat="1" x14ac:dyDescent="0.4"/>
    <row r="4883" s="6" customFormat="1" x14ac:dyDescent="0.4"/>
    <row r="4884" s="6" customFormat="1" x14ac:dyDescent="0.4"/>
    <row r="4885" s="6" customFormat="1" x14ac:dyDescent="0.4"/>
    <row r="4886" s="6" customFormat="1" x14ac:dyDescent="0.4"/>
    <row r="4887" s="6" customFormat="1" x14ac:dyDescent="0.4"/>
    <row r="4888" s="6" customFormat="1" x14ac:dyDescent="0.4"/>
    <row r="4889" s="6" customFormat="1" x14ac:dyDescent="0.4"/>
    <row r="4890" s="6" customFormat="1" x14ac:dyDescent="0.4"/>
    <row r="4891" s="6" customFormat="1" x14ac:dyDescent="0.4"/>
    <row r="4892" s="6" customFormat="1" x14ac:dyDescent="0.4"/>
    <row r="4893" s="6" customFormat="1" x14ac:dyDescent="0.4"/>
    <row r="4894" s="6" customFormat="1" x14ac:dyDescent="0.4"/>
    <row r="4895" s="6" customFormat="1" x14ac:dyDescent="0.4"/>
    <row r="4896" s="6" customFormat="1" x14ac:dyDescent="0.4"/>
    <row r="4897" s="6" customFormat="1" x14ac:dyDescent="0.4"/>
    <row r="4898" s="6" customFormat="1" x14ac:dyDescent="0.4"/>
    <row r="4899" s="6" customFormat="1" x14ac:dyDescent="0.4"/>
    <row r="4900" s="6" customFormat="1" x14ac:dyDescent="0.4"/>
    <row r="4901" s="6" customFormat="1" x14ac:dyDescent="0.4"/>
    <row r="4902" s="6" customFormat="1" x14ac:dyDescent="0.4"/>
    <row r="4903" s="6" customFormat="1" x14ac:dyDescent="0.4"/>
    <row r="4904" s="6" customFormat="1" x14ac:dyDescent="0.4"/>
    <row r="4905" s="6" customFormat="1" x14ac:dyDescent="0.4"/>
    <row r="4906" s="6" customFormat="1" x14ac:dyDescent="0.4"/>
    <row r="4907" s="6" customFormat="1" x14ac:dyDescent="0.4"/>
    <row r="4908" s="6" customFormat="1" x14ac:dyDescent="0.4"/>
    <row r="4909" s="6" customFormat="1" x14ac:dyDescent="0.4"/>
    <row r="4910" s="6" customFormat="1" x14ac:dyDescent="0.4"/>
    <row r="4911" s="6" customFormat="1" x14ac:dyDescent="0.4"/>
    <row r="4912" s="6" customFormat="1" x14ac:dyDescent="0.4"/>
    <row r="4913" s="6" customFormat="1" x14ac:dyDescent="0.4"/>
    <row r="4914" s="6" customFormat="1" x14ac:dyDescent="0.4"/>
    <row r="4915" s="6" customFormat="1" x14ac:dyDescent="0.4"/>
    <row r="4916" s="6" customFormat="1" x14ac:dyDescent="0.4"/>
    <row r="4917" s="6" customFormat="1" x14ac:dyDescent="0.4"/>
    <row r="4918" s="6" customFormat="1" x14ac:dyDescent="0.4"/>
    <row r="4919" s="6" customFormat="1" x14ac:dyDescent="0.4"/>
    <row r="4920" s="6" customFormat="1" x14ac:dyDescent="0.4"/>
    <row r="4921" s="6" customFormat="1" x14ac:dyDescent="0.4"/>
    <row r="4922" s="6" customFormat="1" x14ac:dyDescent="0.4"/>
    <row r="4923" s="6" customFormat="1" x14ac:dyDescent="0.4"/>
    <row r="4924" s="6" customFormat="1" x14ac:dyDescent="0.4"/>
    <row r="4925" s="6" customFormat="1" x14ac:dyDescent="0.4"/>
    <row r="4926" s="6" customFormat="1" x14ac:dyDescent="0.4"/>
    <row r="4927" s="6" customFormat="1" x14ac:dyDescent="0.4"/>
    <row r="4928" s="6" customFormat="1" x14ac:dyDescent="0.4"/>
    <row r="4929" s="6" customFormat="1" x14ac:dyDescent="0.4"/>
    <row r="4930" s="6" customFormat="1" x14ac:dyDescent="0.4"/>
    <row r="4931" s="6" customFormat="1" x14ac:dyDescent="0.4"/>
    <row r="4932" s="6" customFormat="1" x14ac:dyDescent="0.4"/>
    <row r="4933" s="6" customFormat="1" x14ac:dyDescent="0.4"/>
    <row r="4934" s="6" customFormat="1" x14ac:dyDescent="0.4"/>
    <row r="4935" s="6" customFormat="1" x14ac:dyDescent="0.4"/>
    <row r="4936" s="6" customFormat="1" x14ac:dyDescent="0.4"/>
    <row r="4937" s="6" customFormat="1" x14ac:dyDescent="0.4"/>
    <row r="4938" s="6" customFormat="1" x14ac:dyDescent="0.4"/>
    <row r="4939" s="6" customFormat="1" x14ac:dyDescent="0.4"/>
    <row r="4940" s="6" customFormat="1" x14ac:dyDescent="0.4"/>
    <row r="4941" s="6" customFormat="1" x14ac:dyDescent="0.4"/>
    <row r="4942" s="6" customFormat="1" x14ac:dyDescent="0.4"/>
    <row r="4943" s="6" customFormat="1" x14ac:dyDescent="0.4"/>
    <row r="4944" s="6" customFormat="1" x14ac:dyDescent="0.4"/>
    <row r="4945" s="6" customFormat="1" x14ac:dyDescent="0.4"/>
    <row r="4946" s="6" customFormat="1" x14ac:dyDescent="0.4"/>
    <row r="4947" s="6" customFormat="1" x14ac:dyDescent="0.4"/>
    <row r="4948" s="6" customFormat="1" x14ac:dyDescent="0.4"/>
    <row r="4949" s="6" customFormat="1" x14ac:dyDescent="0.4"/>
    <row r="4950" s="6" customFormat="1" x14ac:dyDescent="0.4"/>
    <row r="4951" s="6" customFormat="1" x14ac:dyDescent="0.4"/>
    <row r="4952" s="6" customFormat="1" x14ac:dyDescent="0.4"/>
    <row r="4953" s="6" customFormat="1" x14ac:dyDescent="0.4"/>
    <row r="4954" s="6" customFormat="1" x14ac:dyDescent="0.4"/>
    <row r="4955" s="6" customFormat="1" x14ac:dyDescent="0.4"/>
    <row r="4956" s="6" customFormat="1" x14ac:dyDescent="0.4"/>
    <row r="4957" s="6" customFormat="1" x14ac:dyDescent="0.4"/>
    <row r="4958" s="6" customFormat="1" x14ac:dyDescent="0.4"/>
    <row r="4959" s="6" customFormat="1" x14ac:dyDescent="0.4"/>
    <row r="4960" s="6" customFormat="1" x14ac:dyDescent="0.4"/>
    <row r="4961" s="6" customFormat="1" x14ac:dyDescent="0.4"/>
    <row r="4962" s="6" customFormat="1" x14ac:dyDescent="0.4"/>
    <row r="4963" s="6" customFormat="1" x14ac:dyDescent="0.4"/>
    <row r="4964" s="6" customFormat="1" x14ac:dyDescent="0.4"/>
    <row r="4965" s="6" customFormat="1" x14ac:dyDescent="0.4"/>
    <row r="4966" s="6" customFormat="1" x14ac:dyDescent="0.4"/>
    <row r="4967" s="6" customFormat="1" x14ac:dyDescent="0.4"/>
    <row r="4968" s="6" customFormat="1" x14ac:dyDescent="0.4"/>
    <row r="4969" s="6" customFormat="1" x14ac:dyDescent="0.4"/>
    <row r="4970" s="6" customFormat="1" x14ac:dyDescent="0.4"/>
    <row r="4971" s="6" customFormat="1" x14ac:dyDescent="0.4"/>
    <row r="4972" s="6" customFormat="1" x14ac:dyDescent="0.4"/>
    <row r="4973" s="6" customFormat="1" x14ac:dyDescent="0.4"/>
    <row r="4974" s="6" customFormat="1" x14ac:dyDescent="0.4"/>
    <row r="4975" s="6" customFormat="1" x14ac:dyDescent="0.4"/>
    <row r="4976" s="6" customFormat="1" x14ac:dyDescent="0.4"/>
    <row r="4977" s="6" customFormat="1" x14ac:dyDescent="0.4"/>
    <row r="4978" s="6" customFormat="1" x14ac:dyDescent="0.4"/>
    <row r="4979" s="6" customFormat="1" x14ac:dyDescent="0.4"/>
    <row r="4980" s="6" customFormat="1" x14ac:dyDescent="0.4"/>
    <row r="4981" s="6" customFormat="1" x14ac:dyDescent="0.4"/>
    <row r="4982" s="6" customFormat="1" x14ac:dyDescent="0.4"/>
    <row r="4983" s="6" customFormat="1" x14ac:dyDescent="0.4"/>
    <row r="4984" s="6" customFormat="1" x14ac:dyDescent="0.4"/>
    <row r="4985" s="6" customFormat="1" x14ac:dyDescent="0.4"/>
    <row r="4986" s="6" customFormat="1" x14ac:dyDescent="0.4"/>
    <row r="4987" s="6" customFormat="1" x14ac:dyDescent="0.4"/>
    <row r="4988" s="6" customFormat="1" x14ac:dyDescent="0.4"/>
    <row r="4989" s="6" customFormat="1" x14ac:dyDescent="0.4"/>
    <row r="4990" s="6" customFormat="1" x14ac:dyDescent="0.4"/>
    <row r="4991" s="6" customFormat="1" x14ac:dyDescent="0.4"/>
    <row r="4992" s="6" customFormat="1" x14ac:dyDescent="0.4"/>
    <row r="4993" s="6" customFormat="1" x14ac:dyDescent="0.4"/>
    <row r="4994" s="6" customFormat="1" x14ac:dyDescent="0.4"/>
    <row r="4995" s="6" customFormat="1" x14ac:dyDescent="0.4"/>
    <row r="4996" s="6" customFormat="1" x14ac:dyDescent="0.4"/>
    <row r="4997" s="6" customFormat="1" x14ac:dyDescent="0.4"/>
    <row r="4998" s="6" customFormat="1" x14ac:dyDescent="0.4"/>
    <row r="4999" s="6" customFormat="1" x14ac:dyDescent="0.4"/>
    <row r="5000" s="6" customFormat="1" x14ac:dyDescent="0.4"/>
    <row r="5001" s="6" customFormat="1" x14ac:dyDescent="0.4"/>
    <row r="5002" s="6" customFormat="1" x14ac:dyDescent="0.4"/>
    <row r="5003" s="6" customFormat="1" x14ac:dyDescent="0.4"/>
    <row r="5004" s="6" customFormat="1" x14ac:dyDescent="0.4"/>
    <row r="5005" s="6" customFormat="1" x14ac:dyDescent="0.4"/>
    <row r="5006" s="6" customFormat="1" x14ac:dyDescent="0.4"/>
    <row r="5007" s="6" customFormat="1" x14ac:dyDescent="0.4"/>
    <row r="5008" s="6" customFormat="1" x14ac:dyDescent="0.4"/>
    <row r="5009" s="6" customFormat="1" x14ac:dyDescent="0.4"/>
    <row r="5010" s="6" customFormat="1" x14ac:dyDescent="0.4"/>
    <row r="5011" s="6" customFormat="1" x14ac:dyDescent="0.4"/>
    <row r="5012" s="6" customFormat="1" x14ac:dyDescent="0.4"/>
    <row r="5013" s="6" customFormat="1" x14ac:dyDescent="0.4"/>
    <row r="5014" s="6" customFormat="1" x14ac:dyDescent="0.4"/>
    <row r="5015" s="6" customFormat="1" x14ac:dyDescent="0.4"/>
    <row r="5016" s="6" customFormat="1" x14ac:dyDescent="0.4"/>
    <row r="5017" s="6" customFormat="1" x14ac:dyDescent="0.4"/>
    <row r="5018" s="6" customFormat="1" x14ac:dyDescent="0.4"/>
    <row r="5019" s="6" customFormat="1" x14ac:dyDescent="0.4"/>
    <row r="5020" s="6" customFormat="1" x14ac:dyDescent="0.4"/>
    <row r="5021" s="6" customFormat="1" x14ac:dyDescent="0.4"/>
    <row r="5022" s="6" customFormat="1" x14ac:dyDescent="0.4"/>
    <row r="5023" s="6" customFormat="1" x14ac:dyDescent="0.4"/>
    <row r="5024" s="6" customFormat="1" x14ac:dyDescent="0.4"/>
    <row r="5025" s="6" customFormat="1" x14ac:dyDescent="0.4"/>
    <row r="5026" s="6" customFormat="1" x14ac:dyDescent="0.4"/>
    <row r="5027" s="6" customFormat="1" x14ac:dyDescent="0.4"/>
    <row r="5028" s="6" customFormat="1" x14ac:dyDescent="0.4"/>
    <row r="5029" s="6" customFormat="1" x14ac:dyDescent="0.4"/>
    <row r="5030" s="6" customFormat="1" x14ac:dyDescent="0.4"/>
    <row r="5031" s="6" customFormat="1" x14ac:dyDescent="0.4"/>
    <row r="5032" s="6" customFormat="1" x14ac:dyDescent="0.4"/>
    <row r="5033" s="6" customFormat="1" x14ac:dyDescent="0.4"/>
    <row r="5034" s="6" customFormat="1" x14ac:dyDescent="0.4"/>
    <row r="5035" s="6" customFormat="1" x14ac:dyDescent="0.4"/>
    <row r="5036" s="6" customFormat="1" x14ac:dyDescent="0.4"/>
    <row r="5037" s="6" customFormat="1" x14ac:dyDescent="0.4"/>
    <row r="5038" s="6" customFormat="1" x14ac:dyDescent="0.4"/>
    <row r="5039" s="6" customFormat="1" x14ac:dyDescent="0.4"/>
    <row r="5040" s="6" customFormat="1" x14ac:dyDescent="0.4"/>
    <row r="5041" s="6" customFormat="1" x14ac:dyDescent="0.4"/>
    <row r="5042" s="6" customFormat="1" x14ac:dyDescent="0.4"/>
    <row r="5043" s="6" customFormat="1" x14ac:dyDescent="0.4"/>
    <row r="5044" s="6" customFormat="1" x14ac:dyDescent="0.4"/>
    <row r="5045" s="6" customFormat="1" x14ac:dyDescent="0.4"/>
    <row r="5046" s="6" customFormat="1" x14ac:dyDescent="0.4"/>
    <row r="5047" s="6" customFormat="1" x14ac:dyDescent="0.4"/>
    <row r="5048" s="6" customFormat="1" x14ac:dyDescent="0.4"/>
    <row r="5049" s="6" customFormat="1" x14ac:dyDescent="0.4"/>
    <row r="5050" s="6" customFormat="1" x14ac:dyDescent="0.4"/>
    <row r="5051" s="6" customFormat="1" x14ac:dyDescent="0.4"/>
    <row r="5052" s="6" customFormat="1" x14ac:dyDescent="0.4"/>
    <row r="5053" s="6" customFormat="1" x14ac:dyDescent="0.4"/>
    <row r="5054" s="6" customFormat="1" x14ac:dyDescent="0.4"/>
    <row r="5055" s="6" customFormat="1" x14ac:dyDescent="0.4"/>
    <row r="5056" s="6" customFormat="1" x14ac:dyDescent="0.4"/>
    <row r="5057" s="6" customFormat="1" x14ac:dyDescent="0.4"/>
    <row r="5058" s="6" customFormat="1" x14ac:dyDescent="0.4"/>
    <row r="5059" s="6" customFormat="1" x14ac:dyDescent="0.4"/>
    <row r="5060" s="6" customFormat="1" x14ac:dyDescent="0.4"/>
    <row r="5061" s="6" customFormat="1" x14ac:dyDescent="0.4"/>
    <row r="5062" s="6" customFormat="1" x14ac:dyDescent="0.4"/>
    <row r="5063" s="6" customFormat="1" x14ac:dyDescent="0.4"/>
    <row r="5064" s="6" customFormat="1" x14ac:dyDescent="0.4"/>
    <row r="5065" s="6" customFormat="1" x14ac:dyDescent="0.4"/>
    <row r="5066" s="6" customFormat="1" x14ac:dyDescent="0.4"/>
    <row r="5067" s="6" customFormat="1" x14ac:dyDescent="0.4"/>
    <row r="5068" s="6" customFormat="1" x14ac:dyDescent="0.4"/>
    <row r="5069" s="6" customFormat="1" x14ac:dyDescent="0.4"/>
    <row r="5070" s="6" customFormat="1" x14ac:dyDescent="0.4"/>
    <row r="5071" s="6" customFormat="1" x14ac:dyDescent="0.4"/>
    <row r="5072" s="6" customFormat="1" x14ac:dyDescent="0.4"/>
    <row r="5073" s="6" customFormat="1" x14ac:dyDescent="0.4"/>
    <row r="5074" s="6" customFormat="1" x14ac:dyDescent="0.4"/>
    <row r="5075" s="6" customFormat="1" x14ac:dyDescent="0.4"/>
    <row r="5076" s="6" customFormat="1" x14ac:dyDescent="0.4"/>
    <row r="5077" s="6" customFormat="1" x14ac:dyDescent="0.4"/>
    <row r="5078" s="6" customFormat="1" x14ac:dyDescent="0.4"/>
    <row r="5079" s="6" customFormat="1" x14ac:dyDescent="0.4"/>
    <row r="5080" s="6" customFormat="1" x14ac:dyDescent="0.4"/>
    <row r="5081" s="6" customFormat="1" x14ac:dyDescent="0.4"/>
    <row r="5082" s="6" customFormat="1" x14ac:dyDescent="0.4"/>
    <row r="5083" s="6" customFormat="1" x14ac:dyDescent="0.4"/>
    <row r="5084" s="6" customFormat="1" x14ac:dyDescent="0.4"/>
    <row r="5085" s="6" customFormat="1" x14ac:dyDescent="0.4"/>
    <row r="5086" s="6" customFormat="1" x14ac:dyDescent="0.4"/>
    <row r="5087" s="6" customFormat="1" x14ac:dyDescent="0.4"/>
    <row r="5088" s="6" customFormat="1" x14ac:dyDescent="0.4"/>
    <row r="5089" s="6" customFormat="1" x14ac:dyDescent="0.4"/>
    <row r="5090" s="6" customFormat="1" x14ac:dyDescent="0.4"/>
    <row r="5091" s="6" customFormat="1" x14ac:dyDescent="0.4"/>
    <row r="5092" s="6" customFormat="1" x14ac:dyDescent="0.4"/>
    <row r="5093" s="6" customFormat="1" x14ac:dyDescent="0.4"/>
    <row r="5094" s="6" customFormat="1" x14ac:dyDescent="0.4"/>
    <row r="5095" s="6" customFormat="1" x14ac:dyDescent="0.4"/>
    <row r="5096" s="6" customFormat="1" x14ac:dyDescent="0.4"/>
    <row r="5097" s="6" customFormat="1" x14ac:dyDescent="0.4"/>
    <row r="5098" s="6" customFormat="1" x14ac:dyDescent="0.4"/>
    <row r="5099" s="6" customFormat="1" x14ac:dyDescent="0.4"/>
    <row r="5100" s="6" customFormat="1" x14ac:dyDescent="0.4"/>
    <row r="5101" s="6" customFormat="1" x14ac:dyDescent="0.4"/>
    <row r="5102" s="6" customFormat="1" x14ac:dyDescent="0.4"/>
    <row r="5103" s="6" customFormat="1" x14ac:dyDescent="0.4"/>
    <row r="5104" s="6" customFormat="1" x14ac:dyDescent="0.4"/>
    <row r="5105" s="6" customFormat="1" x14ac:dyDescent="0.4"/>
    <row r="5106" s="6" customFormat="1" x14ac:dyDescent="0.4"/>
    <row r="5107" s="6" customFormat="1" x14ac:dyDescent="0.4"/>
    <row r="5108" s="6" customFormat="1" x14ac:dyDescent="0.4"/>
    <row r="5109" s="6" customFormat="1" x14ac:dyDescent="0.4"/>
    <row r="5110" s="6" customFormat="1" x14ac:dyDescent="0.4"/>
    <row r="5111" s="6" customFormat="1" x14ac:dyDescent="0.4"/>
    <row r="5112" s="6" customFormat="1" x14ac:dyDescent="0.4"/>
    <row r="5113" s="6" customFormat="1" x14ac:dyDescent="0.4"/>
    <row r="5114" s="6" customFormat="1" x14ac:dyDescent="0.4"/>
    <row r="5115" s="6" customFormat="1" x14ac:dyDescent="0.4"/>
    <row r="5116" s="6" customFormat="1" x14ac:dyDescent="0.4"/>
    <row r="5117" s="6" customFormat="1" x14ac:dyDescent="0.4"/>
    <row r="5118" s="6" customFormat="1" x14ac:dyDescent="0.4"/>
    <row r="5119" s="6" customFormat="1" x14ac:dyDescent="0.4"/>
    <row r="5120" s="6" customFormat="1" x14ac:dyDescent="0.4"/>
    <row r="5121" s="6" customFormat="1" x14ac:dyDescent="0.4"/>
    <row r="5122" s="6" customFormat="1" x14ac:dyDescent="0.4"/>
    <row r="5123" s="6" customFormat="1" x14ac:dyDescent="0.4"/>
    <row r="5124" s="6" customFormat="1" x14ac:dyDescent="0.4"/>
    <row r="5125" s="6" customFormat="1" x14ac:dyDescent="0.4"/>
    <row r="5126" s="6" customFormat="1" x14ac:dyDescent="0.4"/>
    <row r="5127" s="6" customFormat="1" x14ac:dyDescent="0.4"/>
    <row r="5128" s="6" customFormat="1" x14ac:dyDescent="0.4"/>
    <row r="5129" s="6" customFormat="1" x14ac:dyDescent="0.4"/>
    <row r="5130" s="6" customFormat="1" x14ac:dyDescent="0.4"/>
    <row r="5131" s="6" customFormat="1" x14ac:dyDescent="0.4"/>
    <row r="5132" s="6" customFormat="1" x14ac:dyDescent="0.4"/>
    <row r="5133" s="6" customFormat="1" x14ac:dyDescent="0.4"/>
    <row r="5134" s="6" customFormat="1" x14ac:dyDescent="0.4"/>
    <row r="5135" s="6" customFormat="1" x14ac:dyDescent="0.4"/>
    <row r="5136" s="6" customFormat="1" x14ac:dyDescent="0.4"/>
    <row r="5137" s="6" customFormat="1" x14ac:dyDescent="0.4"/>
    <row r="5138" s="6" customFormat="1" x14ac:dyDescent="0.4"/>
    <row r="5139" s="6" customFormat="1" x14ac:dyDescent="0.4"/>
    <row r="5140" s="6" customFormat="1" x14ac:dyDescent="0.4"/>
    <row r="5141" s="6" customFormat="1" x14ac:dyDescent="0.4"/>
    <row r="5142" s="6" customFormat="1" x14ac:dyDescent="0.4"/>
    <row r="5143" s="6" customFormat="1" x14ac:dyDescent="0.4"/>
    <row r="5144" s="6" customFormat="1" x14ac:dyDescent="0.4"/>
    <row r="5145" s="6" customFormat="1" x14ac:dyDescent="0.4"/>
    <row r="5146" s="6" customFormat="1" x14ac:dyDescent="0.4"/>
    <row r="5147" s="6" customFormat="1" x14ac:dyDescent="0.4"/>
    <row r="5148" s="6" customFormat="1" x14ac:dyDescent="0.4"/>
    <row r="5149" s="6" customFormat="1" x14ac:dyDescent="0.4"/>
    <row r="5150" s="6" customFormat="1" x14ac:dyDescent="0.4"/>
    <row r="5151" s="6" customFormat="1" x14ac:dyDescent="0.4"/>
    <row r="5152" s="6" customFormat="1" x14ac:dyDescent="0.4"/>
    <row r="5153" s="6" customFormat="1" x14ac:dyDescent="0.4"/>
    <row r="5154" s="6" customFormat="1" x14ac:dyDescent="0.4"/>
    <row r="5155" s="6" customFormat="1" x14ac:dyDescent="0.4"/>
    <row r="5156" s="6" customFormat="1" x14ac:dyDescent="0.4"/>
    <row r="5157" s="6" customFormat="1" x14ac:dyDescent="0.4"/>
    <row r="5158" s="6" customFormat="1" x14ac:dyDescent="0.4"/>
    <row r="5159" s="6" customFormat="1" x14ac:dyDescent="0.4"/>
    <row r="5160" s="6" customFormat="1" x14ac:dyDescent="0.4"/>
    <row r="5161" s="6" customFormat="1" x14ac:dyDescent="0.4"/>
    <row r="5162" s="6" customFormat="1" x14ac:dyDescent="0.4"/>
    <row r="5163" s="6" customFormat="1" x14ac:dyDescent="0.4"/>
    <row r="5164" s="6" customFormat="1" x14ac:dyDescent="0.4"/>
    <row r="5165" s="6" customFormat="1" x14ac:dyDescent="0.4"/>
    <row r="5166" s="6" customFormat="1" x14ac:dyDescent="0.4"/>
    <row r="5167" s="6" customFormat="1" x14ac:dyDescent="0.4"/>
    <row r="5168" s="6" customFormat="1" x14ac:dyDescent="0.4"/>
    <row r="5169" s="6" customFormat="1" x14ac:dyDescent="0.4"/>
    <row r="5170" s="6" customFormat="1" x14ac:dyDescent="0.4"/>
    <row r="5171" s="6" customFormat="1" x14ac:dyDescent="0.4"/>
    <row r="5172" s="6" customFormat="1" x14ac:dyDescent="0.4"/>
    <row r="5173" s="6" customFormat="1" x14ac:dyDescent="0.4"/>
    <row r="5174" s="6" customFormat="1" x14ac:dyDescent="0.4"/>
    <row r="5175" s="6" customFormat="1" x14ac:dyDescent="0.4"/>
    <row r="5176" s="6" customFormat="1" x14ac:dyDescent="0.4"/>
    <row r="5177" s="6" customFormat="1" x14ac:dyDescent="0.4"/>
    <row r="5178" s="6" customFormat="1" x14ac:dyDescent="0.4"/>
    <row r="5179" s="6" customFormat="1" x14ac:dyDescent="0.4"/>
    <row r="5180" s="6" customFormat="1" x14ac:dyDescent="0.4"/>
    <row r="5181" s="6" customFormat="1" x14ac:dyDescent="0.4"/>
    <row r="5182" s="6" customFormat="1" x14ac:dyDescent="0.4"/>
    <row r="5183" s="6" customFormat="1" x14ac:dyDescent="0.4"/>
    <row r="5184" s="6" customFormat="1" x14ac:dyDescent="0.4"/>
    <row r="5185" s="6" customFormat="1" x14ac:dyDescent="0.4"/>
    <row r="5186" s="6" customFormat="1" x14ac:dyDescent="0.4"/>
    <row r="5187" s="6" customFormat="1" x14ac:dyDescent="0.4"/>
    <row r="5188" s="6" customFormat="1" x14ac:dyDescent="0.4"/>
    <row r="5189" s="6" customFormat="1" x14ac:dyDescent="0.4"/>
    <row r="5190" s="6" customFormat="1" x14ac:dyDescent="0.4"/>
    <row r="5191" s="6" customFormat="1" x14ac:dyDescent="0.4"/>
    <row r="5192" s="6" customFormat="1" x14ac:dyDescent="0.4"/>
    <row r="5193" s="6" customFormat="1" x14ac:dyDescent="0.4"/>
    <row r="5194" s="6" customFormat="1" x14ac:dyDescent="0.4"/>
    <row r="5195" s="6" customFormat="1" x14ac:dyDescent="0.4"/>
    <row r="5196" s="6" customFormat="1" x14ac:dyDescent="0.4"/>
    <row r="5197" s="6" customFormat="1" x14ac:dyDescent="0.4"/>
    <row r="5198" s="6" customFormat="1" x14ac:dyDescent="0.4"/>
    <row r="5199" s="6" customFormat="1" x14ac:dyDescent="0.4"/>
    <row r="5200" s="6" customFormat="1" x14ac:dyDescent="0.4"/>
    <row r="5201" s="6" customFormat="1" x14ac:dyDescent="0.4"/>
    <row r="5202" s="6" customFormat="1" x14ac:dyDescent="0.4"/>
    <row r="5203" s="6" customFormat="1" x14ac:dyDescent="0.4"/>
    <row r="5204" s="6" customFormat="1" x14ac:dyDescent="0.4"/>
    <row r="5205" s="6" customFormat="1" x14ac:dyDescent="0.4"/>
    <row r="5206" s="6" customFormat="1" x14ac:dyDescent="0.4"/>
    <row r="5207" s="6" customFormat="1" x14ac:dyDescent="0.4"/>
    <row r="5208" s="6" customFormat="1" x14ac:dyDescent="0.4"/>
    <row r="5209" s="6" customFormat="1" x14ac:dyDescent="0.4"/>
    <row r="5210" s="6" customFormat="1" x14ac:dyDescent="0.4"/>
    <row r="5211" s="6" customFormat="1" x14ac:dyDescent="0.4"/>
    <row r="5212" s="6" customFormat="1" x14ac:dyDescent="0.4"/>
    <row r="5213" s="6" customFormat="1" x14ac:dyDescent="0.4"/>
    <row r="5214" s="6" customFormat="1" x14ac:dyDescent="0.4"/>
    <row r="5215" s="6" customFormat="1" x14ac:dyDescent="0.4"/>
    <row r="5216" s="6" customFormat="1" x14ac:dyDescent="0.4"/>
    <row r="5217" s="6" customFormat="1" x14ac:dyDescent="0.4"/>
    <row r="5218" s="6" customFormat="1" x14ac:dyDescent="0.4"/>
    <row r="5219" s="6" customFormat="1" x14ac:dyDescent="0.4"/>
    <row r="5220" s="6" customFormat="1" x14ac:dyDescent="0.4"/>
    <row r="5221" s="6" customFormat="1" x14ac:dyDescent="0.4"/>
    <row r="5222" s="6" customFormat="1" x14ac:dyDescent="0.4"/>
    <row r="5223" s="6" customFormat="1" x14ac:dyDescent="0.4"/>
    <row r="5224" s="6" customFormat="1" x14ac:dyDescent="0.4"/>
    <row r="5225" s="6" customFormat="1" x14ac:dyDescent="0.4"/>
    <row r="5226" s="6" customFormat="1" x14ac:dyDescent="0.4"/>
    <row r="5227" s="6" customFormat="1" x14ac:dyDescent="0.4"/>
    <row r="5228" s="6" customFormat="1" x14ac:dyDescent="0.4"/>
    <row r="5229" s="6" customFormat="1" x14ac:dyDescent="0.4"/>
    <row r="5230" s="6" customFormat="1" x14ac:dyDescent="0.4"/>
    <row r="5231" s="6" customFormat="1" x14ac:dyDescent="0.4"/>
    <row r="5232" s="6" customFormat="1" x14ac:dyDescent="0.4"/>
    <row r="5233" s="6" customFormat="1" x14ac:dyDescent="0.4"/>
    <row r="5234" s="6" customFormat="1" x14ac:dyDescent="0.4"/>
    <row r="5235" s="6" customFormat="1" x14ac:dyDescent="0.4"/>
    <row r="5236" s="6" customFormat="1" x14ac:dyDescent="0.4"/>
    <row r="5237" s="6" customFormat="1" x14ac:dyDescent="0.4"/>
    <row r="5238" s="6" customFormat="1" x14ac:dyDescent="0.4"/>
    <row r="5239" s="6" customFormat="1" x14ac:dyDescent="0.4"/>
    <row r="5240" s="6" customFormat="1" x14ac:dyDescent="0.4"/>
    <row r="5241" s="6" customFormat="1" x14ac:dyDescent="0.4"/>
    <row r="5242" s="6" customFormat="1" x14ac:dyDescent="0.4"/>
    <row r="5243" s="6" customFormat="1" x14ac:dyDescent="0.4"/>
    <row r="5244" s="6" customFormat="1" x14ac:dyDescent="0.4"/>
    <row r="5245" s="6" customFormat="1" x14ac:dyDescent="0.4"/>
    <row r="5246" s="6" customFormat="1" x14ac:dyDescent="0.4"/>
    <row r="5247" s="6" customFormat="1" x14ac:dyDescent="0.4"/>
    <row r="5248" s="6" customFormat="1" x14ac:dyDescent="0.4"/>
    <row r="5249" s="6" customFormat="1" x14ac:dyDescent="0.4"/>
    <row r="5250" s="6" customFormat="1" x14ac:dyDescent="0.4"/>
    <row r="5251" s="6" customFormat="1" x14ac:dyDescent="0.4"/>
    <row r="5252" s="6" customFormat="1" x14ac:dyDescent="0.4"/>
    <row r="5253" s="6" customFormat="1" x14ac:dyDescent="0.4"/>
    <row r="5254" s="6" customFormat="1" x14ac:dyDescent="0.4"/>
    <row r="5255" s="6" customFormat="1" x14ac:dyDescent="0.4"/>
    <row r="5256" s="6" customFormat="1" x14ac:dyDescent="0.4"/>
    <row r="5257" s="6" customFormat="1" x14ac:dyDescent="0.4"/>
    <row r="5258" s="6" customFormat="1" x14ac:dyDescent="0.4"/>
    <row r="5259" s="6" customFormat="1" x14ac:dyDescent="0.4"/>
    <row r="5260" s="6" customFormat="1" x14ac:dyDescent="0.4"/>
    <row r="5261" s="6" customFormat="1" x14ac:dyDescent="0.4"/>
    <row r="5262" s="6" customFormat="1" x14ac:dyDescent="0.4"/>
    <row r="5263" s="6" customFormat="1" x14ac:dyDescent="0.4"/>
    <row r="5264" s="6" customFormat="1" x14ac:dyDescent="0.4"/>
    <row r="5265" s="6" customFormat="1" x14ac:dyDescent="0.4"/>
    <row r="5266" s="6" customFormat="1" x14ac:dyDescent="0.4"/>
    <row r="5267" s="6" customFormat="1" x14ac:dyDescent="0.4"/>
    <row r="5268" s="6" customFormat="1" x14ac:dyDescent="0.4"/>
    <row r="5269" s="6" customFormat="1" x14ac:dyDescent="0.4"/>
    <row r="5270" s="6" customFormat="1" x14ac:dyDescent="0.4"/>
    <row r="5271" s="6" customFormat="1" x14ac:dyDescent="0.4"/>
    <row r="5272" s="6" customFormat="1" x14ac:dyDescent="0.4"/>
    <row r="5273" s="6" customFormat="1" x14ac:dyDescent="0.4"/>
    <row r="5274" s="6" customFormat="1" x14ac:dyDescent="0.4"/>
    <row r="5275" s="6" customFormat="1" x14ac:dyDescent="0.4"/>
    <row r="5276" s="6" customFormat="1" x14ac:dyDescent="0.4"/>
    <row r="5277" s="6" customFormat="1" x14ac:dyDescent="0.4"/>
    <row r="5278" s="6" customFormat="1" x14ac:dyDescent="0.4"/>
    <row r="5279" s="6" customFormat="1" x14ac:dyDescent="0.4"/>
    <row r="5280" s="6" customFormat="1" x14ac:dyDescent="0.4"/>
    <row r="5281" s="6" customFormat="1" x14ac:dyDescent="0.4"/>
    <row r="5282" s="6" customFormat="1" x14ac:dyDescent="0.4"/>
    <row r="5283" s="6" customFormat="1" x14ac:dyDescent="0.4"/>
    <row r="5284" s="6" customFormat="1" x14ac:dyDescent="0.4"/>
    <row r="5285" s="6" customFormat="1" x14ac:dyDescent="0.4"/>
    <row r="5286" s="6" customFormat="1" x14ac:dyDescent="0.4"/>
    <row r="5287" s="6" customFormat="1" x14ac:dyDescent="0.4"/>
    <row r="5288" s="6" customFormat="1" x14ac:dyDescent="0.4"/>
    <row r="5289" s="6" customFormat="1" x14ac:dyDescent="0.4"/>
    <row r="5290" s="6" customFormat="1" x14ac:dyDescent="0.4"/>
    <row r="5291" s="6" customFormat="1" x14ac:dyDescent="0.4"/>
    <row r="5292" s="6" customFormat="1" x14ac:dyDescent="0.4"/>
    <row r="5293" s="6" customFormat="1" x14ac:dyDescent="0.4"/>
    <row r="5294" s="6" customFormat="1" x14ac:dyDescent="0.4"/>
    <row r="5295" s="6" customFormat="1" x14ac:dyDescent="0.4"/>
    <row r="5296" s="6" customFormat="1" x14ac:dyDescent="0.4"/>
    <row r="5297" s="6" customFormat="1" x14ac:dyDescent="0.4"/>
    <row r="5298" s="6" customFormat="1" x14ac:dyDescent="0.4"/>
    <row r="5299" s="6" customFormat="1" x14ac:dyDescent="0.4"/>
    <row r="5300" s="6" customFormat="1" x14ac:dyDescent="0.4"/>
    <row r="5301" s="6" customFormat="1" x14ac:dyDescent="0.4"/>
    <row r="5302" s="6" customFormat="1" x14ac:dyDescent="0.4"/>
    <row r="5303" s="6" customFormat="1" x14ac:dyDescent="0.4"/>
    <row r="5304" s="6" customFormat="1" x14ac:dyDescent="0.4"/>
    <row r="5305" s="6" customFormat="1" x14ac:dyDescent="0.4"/>
    <row r="5306" s="6" customFormat="1" x14ac:dyDescent="0.4"/>
    <row r="5307" s="6" customFormat="1" x14ac:dyDescent="0.4"/>
    <row r="5308" s="6" customFormat="1" x14ac:dyDescent="0.4"/>
    <row r="5309" s="6" customFormat="1" x14ac:dyDescent="0.4"/>
    <row r="5310" s="6" customFormat="1" x14ac:dyDescent="0.4"/>
    <row r="5311" s="6" customFormat="1" x14ac:dyDescent="0.4"/>
    <row r="5312" s="6" customFormat="1" x14ac:dyDescent="0.4"/>
    <row r="5313" s="6" customFormat="1" x14ac:dyDescent="0.4"/>
    <row r="5314" s="6" customFormat="1" x14ac:dyDescent="0.4"/>
    <row r="5315" s="6" customFormat="1" x14ac:dyDescent="0.4"/>
    <row r="5316" s="6" customFormat="1" x14ac:dyDescent="0.4"/>
    <row r="5317" s="6" customFormat="1" x14ac:dyDescent="0.4"/>
    <row r="5318" s="6" customFormat="1" x14ac:dyDescent="0.4"/>
    <row r="5319" s="6" customFormat="1" x14ac:dyDescent="0.4"/>
    <row r="5320" s="6" customFormat="1" x14ac:dyDescent="0.4"/>
    <row r="5321" s="6" customFormat="1" x14ac:dyDescent="0.4"/>
    <row r="5322" s="6" customFormat="1" x14ac:dyDescent="0.4"/>
    <row r="5323" s="6" customFormat="1" x14ac:dyDescent="0.4"/>
    <row r="5324" s="6" customFormat="1" x14ac:dyDescent="0.4"/>
    <row r="5325" s="6" customFormat="1" x14ac:dyDescent="0.4"/>
    <row r="5326" s="6" customFormat="1" x14ac:dyDescent="0.4"/>
    <row r="5327" s="6" customFormat="1" x14ac:dyDescent="0.4"/>
    <row r="5328" s="6" customFormat="1" x14ac:dyDescent="0.4"/>
    <row r="5329" s="6" customFormat="1" x14ac:dyDescent="0.4"/>
    <row r="5330" s="6" customFormat="1" x14ac:dyDescent="0.4"/>
    <row r="5331" s="6" customFormat="1" x14ac:dyDescent="0.4"/>
    <row r="5332" s="6" customFormat="1" x14ac:dyDescent="0.4"/>
    <row r="5333" s="6" customFormat="1" x14ac:dyDescent="0.4"/>
    <row r="5334" s="6" customFormat="1" x14ac:dyDescent="0.4"/>
    <row r="5335" s="6" customFormat="1" x14ac:dyDescent="0.4"/>
    <row r="5336" s="6" customFormat="1" x14ac:dyDescent="0.4"/>
    <row r="5337" s="6" customFormat="1" x14ac:dyDescent="0.4"/>
    <row r="5338" s="6" customFormat="1" x14ac:dyDescent="0.4"/>
    <row r="5339" s="6" customFormat="1" x14ac:dyDescent="0.4"/>
    <row r="5340" s="6" customFormat="1" x14ac:dyDescent="0.4"/>
    <row r="5341" s="6" customFormat="1" x14ac:dyDescent="0.4"/>
    <row r="5342" s="6" customFormat="1" x14ac:dyDescent="0.4"/>
    <row r="5343" s="6" customFormat="1" x14ac:dyDescent="0.4"/>
    <row r="5344" s="6" customFormat="1" x14ac:dyDescent="0.4"/>
    <row r="5345" s="6" customFormat="1" x14ac:dyDescent="0.4"/>
    <row r="5346" s="6" customFormat="1" x14ac:dyDescent="0.4"/>
    <row r="5347" s="6" customFormat="1" x14ac:dyDescent="0.4"/>
    <row r="5348" s="6" customFormat="1" x14ac:dyDescent="0.4"/>
    <row r="5349" s="6" customFormat="1" x14ac:dyDescent="0.4"/>
    <row r="5350" s="6" customFormat="1" x14ac:dyDescent="0.4"/>
    <row r="5351" s="6" customFormat="1" x14ac:dyDescent="0.4"/>
    <row r="5352" s="6" customFormat="1" x14ac:dyDescent="0.4"/>
    <row r="5353" s="6" customFormat="1" x14ac:dyDescent="0.4"/>
    <row r="5354" s="6" customFormat="1" x14ac:dyDescent="0.4"/>
    <row r="5355" s="6" customFormat="1" x14ac:dyDescent="0.4"/>
    <row r="5356" s="6" customFormat="1" x14ac:dyDescent="0.4"/>
    <row r="5357" s="6" customFormat="1" x14ac:dyDescent="0.4"/>
    <row r="5358" s="6" customFormat="1" x14ac:dyDescent="0.4"/>
    <row r="5359" s="6" customFormat="1" x14ac:dyDescent="0.4"/>
    <row r="5360" s="6" customFormat="1" x14ac:dyDescent="0.4"/>
    <row r="5361" s="6" customFormat="1" x14ac:dyDescent="0.4"/>
    <row r="5362" s="6" customFormat="1" x14ac:dyDescent="0.4"/>
    <row r="5363" s="6" customFormat="1" x14ac:dyDescent="0.4"/>
    <row r="5364" s="6" customFormat="1" x14ac:dyDescent="0.4"/>
    <row r="5365" s="6" customFormat="1" x14ac:dyDescent="0.4"/>
    <row r="5366" s="6" customFormat="1" x14ac:dyDescent="0.4"/>
    <row r="5367" s="6" customFormat="1" x14ac:dyDescent="0.4"/>
    <row r="5368" s="6" customFormat="1" x14ac:dyDescent="0.4"/>
    <row r="5369" s="6" customFormat="1" x14ac:dyDescent="0.4"/>
    <row r="5370" s="6" customFormat="1" x14ac:dyDescent="0.4"/>
    <row r="5371" s="6" customFormat="1" x14ac:dyDescent="0.4"/>
    <row r="5372" s="6" customFormat="1" x14ac:dyDescent="0.4"/>
    <row r="5373" s="6" customFormat="1" x14ac:dyDescent="0.4"/>
    <row r="5374" s="6" customFormat="1" x14ac:dyDescent="0.4"/>
    <row r="5375" s="6" customFormat="1" x14ac:dyDescent="0.4"/>
    <row r="5376" s="6" customFormat="1" x14ac:dyDescent="0.4"/>
    <row r="5377" s="6" customFormat="1" x14ac:dyDescent="0.4"/>
    <row r="5378" s="6" customFormat="1" x14ac:dyDescent="0.4"/>
    <row r="5379" s="6" customFormat="1" x14ac:dyDescent="0.4"/>
    <row r="5380" s="6" customFormat="1" x14ac:dyDescent="0.4"/>
    <row r="5381" s="6" customFormat="1" x14ac:dyDescent="0.4"/>
    <row r="5382" s="6" customFormat="1" x14ac:dyDescent="0.4"/>
    <row r="5383" s="6" customFormat="1" x14ac:dyDescent="0.4"/>
    <row r="5384" s="6" customFormat="1" x14ac:dyDescent="0.4"/>
    <row r="5385" s="6" customFormat="1" x14ac:dyDescent="0.4"/>
    <row r="5386" s="6" customFormat="1" x14ac:dyDescent="0.4"/>
    <row r="5387" s="6" customFormat="1" x14ac:dyDescent="0.4"/>
    <row r="5388" s="6" customFormat="1" x14ac:dyDescent="0.4"/>
    <row r="5389" s="6" customFormat="1" x14ac:dyDescent="0.4"/>
    <row r="5390" s="6" customFormat="1" x14ac:dyDescent="0.4"/>
    <row r="5391" s="6" customFormat="1" x14ac:dyDescent="0.4"/>
    <row r="5392" s="6" customFormat="1" x14ac:dyDescent="0.4"/>
    <row r="5393" s="6" customFormat="1" x14ac:dyDescent="0.4"/>
    <row r="5394" s="6" customFormat="1" x14ac:dyDescent="0.4"/>
    <row r="5395" s="6" customFormat="1" x14ac:dyDescent="0.4"/>
    <row r="5396" s="6" customFormat="1" x14ac:dyDescent="0.4"/>
    <row r="5397" s="6" customFormat="1" x14ac:dyDescent="0.4"/>
    <row r="5398" s="6" customFormat="1" x14ac:dyDescent="0.4"/>
    <row r="5399" s="6" customFormat="1" x14ac:dyDescent="0.4"/>
    <row r="5400" s="6" customFormat="1" x14ac:dyDescent="0.4"/>
    <row r="5401" s="6" customFormat="1" x14ac:dyDescent="0.4"/>
    <row r="5402" s="6" customFormat="1" x14ac:dyDescent="0.4"/>
    <row r="5403" s="6" customFormat="1" x14ac:dyDescent="0.4"/>
    <row r="5404" s="6" customFormat="1" x14ac:dyDescent="0.4"/>
    <row r="5405" s="6" customFormat="1" x14ac:dyDescent="0.4"/>
    <row r="5406" s="6" customFormat="1" x14ac:dyDescent="0.4"/>
    <row r="5407" s="6" customFormat="1" x14ac:dyDescent="0.4"/>
    <row r="5408" s="6" customFormat="1" x14ac:dyDescent="0.4"/>
    <row r="5409" s="6" customFormat="1" x14ac:dyDescent="0.4"/>
    <row r="5410" s="6" customFormat="1" x14ac:dyDescent="0.4"/>
    <row r="5411" s="6" customFormat="1" x14ac:dyDescent="0.4"/>
    <row r="5412" s="6" customFormat="1" x14ac:dyDescent="0.4"/>
    <row r="5413" s="6" customFormat="1" x14ac:dyDescent="0.4"/>
    <row r="5414" s="6" customFormat="1" x14ac:dyDescent="0.4"/>
    <row r="5415" s="6" customFormat="1" x14ac:dyDescent="0.4"/>
    <row r="5416" s="6" customFormat="1" x14ac:dyDescent="0.4"/>
    <row r="5417" s="6" customFormat="1" x14ac:dyDescent="0.4"/>
    <row r="5418" s="6" customFormat="1" x14ac:dyDescent="0.4"/>
    <row r="5419" s="6" customFormat="1" x14ac:dyDescent="0.4"/>
    <row r="5420" s="6" customFormat="1" x14ac:dyDescent="0.4"/>
    <row r="5421" s="6" customFormat="1" x14ac:dyDescent="0.4"/>
    <row r="5422" s="6" customFormat="1" x14ac:dyDescent="0.4"/>
    <row r="5423" s="6" customFormat="1" x14ac:dyDescent="0.4"/>
    <row r="5424" s="6" customFormat="1" x14ac:dyDescent="0.4"/>
    <row r="5425" s="6" customFormat="1" x14ac:dyDescent="0.4"/>
    <row r="5426" s="6" customFormat="1" x14ac:dyDescent="0.4"/>
    <row r="5427" s="6" customFormat="1" x14ac:dyDescent="0.4"/>
    <row r="5428" s="6" customFormat="1" x14ac:dyDescent="0.4"/>
    <row r="5429" s="6" customFormat="1" x14ac:dyDescent="0.4"/>
    <row r="5430" s="6" customFormat="1" x14ac:dyDescent="0.4"/>
    <row r="5431" s="6" customFormat="1" x14ac:dyDescent="0.4"/>
    <row r="5432" s="6" customFormat="1" x14ac:dyDescent="0.4"/>
    <row r="5433" s="6" customFormat="1" x14ac:dyDescent="0.4"/>
    <row r="5434" s="6" customFormat="1" x14ac:dyDescent="0.4"/>
    <row r="5435" s="6" customFormat="1" x14ac:dyDescent="0.4"/>
    <row r="5436" s="6" customFormat="1" x14ac:dyDescent="0.4"/>
    <row r="5437" s="6" customFormat="1" x14ac:dyDescent="0.4"/>
    <row r="5438" s="6" customFormat="1" x14ac:dyDescent="0.4"/>
    <row r="5439" s="6" customFormat="1" x14ac:dyDescent="0.4"/>
    <row r="5440" s="6" customFormat="1" x14ac:dyDescent="0.4"/>
    <row r="5441" s="6" customFormat="1" x14ac:dyDescent="0.4"/>
    <row r="5442" s="6" customFormat="1" x14ac:dyDescent="0.4"/>
    <row r="5443" s="6" customFormat="1" x14ac:dyDescent="0.4"/>
    <row r="5444" s="6" customFormat="1" x14ac:dyDescent="0.4"/>
    <row r="5445" s="6" customFormat="1" x14ac:dyDescent="0.4"/>
    <row r="5446" s="6" customFormat="1" x14ac:dyDescent="0.4"/>
    <row r="5447" s="6" customFormat="1" x14ac:dyDescent="0.4"/>
    <row r="5448" s="6" customFormat="1" x14ac:dyDescent="0.4"/>
    <row r="5449" s="6" customFormat="1" x14ac:dyDescent="0.4"/>
    <row r="5450" s="6" customFormat="1" x14ac:dyDescent="0.4"/>
    <row r="5451" s="6" customFormat="1" x14ac:dyDescent="0.4"/>
    <row r="5452" s="6" customFormat="1" x14ac:dyDescent="0.4"/>
    <row r="5453" s="6" customFormat="1" x14ac:dyDescent="0.4"/>
    <row r="5454" s="6" customFormat="1" x14ac:dyDescent="0.4"/>
    <row r="5455" s="6" customFormat="1" x14ac:dyDescent="0.4"/>
    <row r="5456" s="6" customFormat="1" x14ac:dyDescent="0.4"/>
    <row r="5457" s="6" customFormat="1" x14ac:dyDescent="0.4"/>
    <row r="5458" s="6" customFormat="1" x14ac:dyDescent="0.4"/>
    <row r="5459" s="6" customFormat="1" x14ac:dyDescent="0.4"/>
    <row r="5460" s="6" customFormat="1" x14ac:dyDescent="0.4"/>
    <row r="5461" s="6" customFormat="1" x14ac:dyDescent="0.4"/>
    <row r="5462" s="6" customFormat="1" x14ac:dyDescent="0.4"/>
    <row r="5463" s="6" customFormat="1" x14ac:dyDescent="0.4"/>
    <row r="5464" s="6" customFormat="1" x14ac:dyDescent="0.4"/>
    <row r="5465" s="6" customFormat="1" x14ac:dyDescent="0.4"/>
    <row r="5466" s="6" customFormat="1" x14ac:dyDescent="0.4"/>
    <row r="5467" s="6" customFormat="1" x14ac:dyDescent="0.4"/>
    <row r="5468" s="6" customFormat="1" x14ac:dyDescent="0.4"/>
    <row r="5469" s="6" customFormat="1" x14ac:dyDescent="0.4"/>
    <row r="5470" s="6" customFormat="1" x14ac:dyDescent="0.4"/>
    <row r="5471" s="6" customFormat="1" x14ac:dyDescent="0.4"/>
    <row r="5472" s="6" customFormat="1" x14ac:dyDescent="0.4"/>
    <row r="5473" s="6" customFormat="1" x14ac:dyDescent="0.4"/>
    <row r="5474" s="6" customFormat="1" x14ac:dyDescent="0.4"/>
    <row r="5475" s="6" customFormat="1" x14ac:dyDescent="0.4"/>
    <row r="5476" s="6" customFormat="1" x14ac:dyDescent="0.4"/>
    <row r="5477" s="6" customFormat="1" x14ac:dyDescent="0.4"/>
    <row r="5478" s="6" customFormat="1" x14ac:dyDescent="0.4"/>
    <row r="5479" s="6" customFormat="1" x14ac:dyDescent="0.4"/>
    <row r="5480" s="6" customFormat="1" x14ac:dyDescent="0.4"/>
    <row r="5481" s="6" customFormat="1" x14ac:dyDescent="0.4"/>
    <row r="5482" s="6" customFormat="1" x14ac:dyDescent="0.4"/>
    <row r="5483" s="6" customFormat="1" x14ac:dyDescent="0.4"/>
    <row r="5484" s="6" customFormat="1" x14ac:dyDescent="0.4"/>
    <row r="5485" s="6" customFormat="1" x14ac:dyDescent="0.4"/>
    <row r="5486" s="6" customFormat="1" x14ac:dyDescent="0.4"/>
    <row r="5487" s="6" customFormat="1" x14ac:dyDescent="0.4"/>
    <row r="5488" s="6" customFormat="1" x14ac:dyDescent="0.4"/>
    <row r="5489" s="6" customFormat="1" x14ac:dyDescent="0.4"/>
    <row r="5490" s="6" customFormat="1" x14ac:dyDescent="0.4"/>
    <row r="5491" s="6" customFormat="1" x14ac:dyDescent="0.4"/>
    <row r="5492" s="6" customFormat="1" x14ac:dyDescent="0.4"/>
    <row r="5493" s="6" customFormat="1" x14ac:dyDescent="0.4"/>
    <row r="5494" s="6" customFormat="1" x14ac:dyDescent="0.4"/>
    <row r="5495" s="6" customFormat="1" x14ac:dyDescent="0.4"/>
    <row r="5496" s="6" customFormat="1" x14ac:dyDescent="0.4"/>
    <row r="5497" s="6" customFormat="1" x14ac:dyDescent="0.4"/>
    <row r="5498" s="6" customFormat="1" x14ac:dyDescent="0.4"/>
    <row r="5499" s="6" customFormat="1" x14ac:dyDescent="0.4"/>
    <row r="5500" s="6" customFormat="1" x14ac:dyDescent="0.4"/>
    <row r="5501" s="6" customFormat="1" x14ac:dyDescent="0.4"/>
    <row r="5502" s="6" customFormat="1" x14ac:dyDescent="0.4"/>
    <row r="5503" s="6" customFormat="1" x14ac:dyDescent="0.4"/>
    <row r="5504" s="6" customFormat="1" x14ac:dyDescent="0.4"/>
    <row r="5505" s="6" customFormat="1" x14ac:dyDescent="0.4"/>
    <row r="5506" s="6" customFormat="1" x14ac:dyDescent="0.4"/>
    <row r="5507" s="6" customFormat="1" x14ac:dyDescent="0.4"/>
    <row r="5508" s="6" customFormat="1" x14ac:dyDescent="0.4"/>
    <row r="5509" s="6" customFormat="1" x14ac:dyDescent="0.4"/>
    <row r="5510" s="6" customFormat="1" x14ac:dyDescent="0.4"/>
    <row r="5511" s="6" customFormat="1" x14ac:dyDescent="0.4"/>
    <row r="5512" s="6" customFormat="1" x14ac:dyDescent="0.4"/>
    <row r="5513" s="6" customFormat="1" x14ac:dyDescent="0.4"/>
    <row r="5514" s="6" customFormat="1" x14ac:dyDescent="0.4"/>
    <row r="5515" s="6" customFormat="1" x14ac:dyDescent="0.4"/>
    <row r="5516" s="6" customFormat="1" x14ac:dyDescent="0.4"/>
    <row r="5517" s="6" customFormat="1" x14ac:dyDescent="0.4"/>
    <row r="5518" s="6" customFormat="1" x14ac:dyDescent="0.4"/>
    <row r="5519" s="6" customFormat="1" x14ac:dyDescent="0.4"/>
    <row r="5520" s="6" customFormat="1" x14ac:dyDescent="0.4"/>
    <row r="5521" s="6" customFormat="1" x14ac:dyDescent="0.4"/>
    <row r="5522" s="6" customFormat="1" x14ac:dyDescent="0.4"/>
    <row r="5523" s="6" customFormat="1" x14ac:dyDescent="0.4"/>
    <row r="5524" s="6" customFormat="1" x14ac:dyDescent="0.4"/>
    <row r="5525" s="6" customFormat="1" x14ac:dyDescent="0.4"/>
    <row r="5526" s="6" customFormat="1" x14ac:dyDescent="0.4"/>
    <row r="5527" s="6" customFormat="1" x14ac:dyDescent="0.4"/>
    <row r="5528" s="6" customFormat="1" x14ac:dyDescent="0.4"/>
    <row r="5529" s="6" customFormat="1" x14ac:dyDescent="0.4"/>
    <row r="5530" s="6" customFormat="1" x14ac:dyDescent="0.4"/>
    <row r="5531" s="6" customFormat="1" x14ac:dyDescent="0.4"/>
    <row r="5532" s="6" customFormat="1" x14ac:dyDescent="0.4"/>
    <row r="5533" s="6" customFormat="1" x14ac:dyDescent="0.4"/>
    <row r="5534" s="6" customFormat="1" x14ac:dyDescent="0.4"/>
    <row r="5535" s="6" customFormat="1" x14ac:dyDescent="0.4"/>
    <row r="5536" s="6" customFormat="1" x14ac:dyDescent="0.4"/>
    <row r="5537" s="6" customFormat="1" x14ac:dyDescent="0.4"/>
    <row r="5538" s="6" customFormat="1" x14ac:dyDescent="0.4"/>
    <row r="5539" s="6" customFormat="1" x14ac:dyDescent="0.4"/>
    <row r="5540" s="6" customFormat="1" x14ac:dyDescent="0.4"/>
    <row r="5541" s="6" customFormat="1" x14ac:dyDescent="0.4"/>
    <row r="5542" s="6" customFormat="1" x14ac:dyDescent="0.4"/>
    <row r="5543" s="6" customFormat="1" x14ac:dyDescent="0.4"/>
    <row r="5544" s="6" customFormat="1" x14ac:dyDescent="0.4"/>
    <row r="5545" s="6" customFormat="1" x14ac:dyDescent="0.4"/>
    <row r="5546" s="6" customFormat="1" x14ac:dyDescent="0.4"/>
    <row r="5547" s="6" customFormat="1" x14ac:dyDescent="0.4"/>
    <row r="5548" s="6" customFormat="1" x14ac:dyDescent="0.4"/>
    <row r="5549" s="6" customFormat="1" x14ac:dyDescent="0.4"/>
    <row r="5550" s="6" customFormat="1" x14ac:dyDescent="0.4"/>
    <row r="5551" s="6" customFormat="1" x14ac:dyDescent="0.4"/>
    <row r="5552" s="6" customFormat="1" x14ac:dyDescent="0.4"/>
    <row r="5553" s="6" customFormat="1" x14ac:dyDescent="0.4"/>
    <row r="5554" s="6" customFormat="1" x14ac:dyDescent="0.4"/>
    <row r="5555" s="6" customFormat="1" x14ac:dyDescent="0.4"/>
    <row r="5556" s="6" customFormat="1" x14ac:dyDescent="0.4"/>
    <row r="5557" s="6" customFormat="1" x14ac:dyDescent="0.4"/>
    <row r="5558" s="6" customFormat="1" x14ac:dyDescent="0.4"/>
    <row r="5559" s="6" customFormat="1" x14ac:dyDescent="0.4"/>
    <row r="5560" s="6" customFormat="1" x14ac:dyDescent="0.4"/>
    <row r="5561" s="6" customFormat="1" x14ac:dyDescent="0.4"/>
    <row r="5562" s="6" customFormat="1" x14ac:dyDescent="0.4"/>
    <row r="5563" s="6" customFormat="1" x14ac:dyDescent="0.4"/>
    <row r="5564" s="6" customFormat="1" x14ac:dyDescent="0.4"/>
    <row r="5565" s="6" customFormat="1" x14ac:dyDescent="0.4"/>
    <row r="5566" s="6" customFormat="1" x14ac:dyDescent="0.4"/>
    <row r="5567" s="6" customFormat="1" x14ac:dyDescent="0.4"/>
    <row r="5568" s="6" customFormat="1" x14ac:dyDescent="0.4"/>
    <row r="5569" s="6" customFormat="1" x14ac:dyDescent="0.4"/>
    <row r="5570" s="6" customFormat="1" x14ac:dyDescent="0.4"/>
    <row r="5571" s="6" customFormat="1" x14ac:dyDescent="0.4"/>
    <row r="5572" s="6" customFormat="1" x14ac:dyDescent="0.4"/>
    <row r="5573" s="6" customFormat="1" x14ac:dyDescent="0.4"/>
    <row r="5574" s="6" customFormat="1" x14ac:dyDescent="0.4"/>
    <row r="5575" s="6" customFormat="1" x14ac:dyDescent="0.4"/>
    <row r="5576" s="6" customFormat="1" x14ac:dyDescent="0.4"/>
    <row r="5577" s="6" customFormat="1" x14ac:dyDescent="0.4"/>
    <row r="5578" s="6" customFormat="1" x14ac:dyDescent="0.4"/>
    <row r="5579" s="6" customFormat="1" x14ac:dyDescent="0.4"/>
    <row r="5580" s="6" customFormat="1" x14ac:dyDescent="0.4"/>
    <row r="5581" s="6" customFormat="1" x14ac:dyDescent="0.4"/>
    <row r="5582" s="6" customFormat="1" x14ac:dyDescent="0.4"/>
    <row r="5583" s="6" customFormat="1" x14ac:dyDescent="0.4"/>
    <row r="5584" s="6" customFormat="1" x14ac:dyDescent="0.4"/>
    <row r="5585" s="6" customFormat="1" x14ac:dyDescent="0.4"/>
    <row r="5586" s="6" customFormat="1" x14ac:dyDescent="0.4"/>
    <row r="5587" s="6" customFormat="1" x14ac:dyDescent="0.4"/>
    <row r="5588" s="6" customFormat="1" x14ac:dyDescent="0.4"/>
    <row r="5589" s="6" customFormat="1" x14ac:dyDescent="0.4"/>
    <row r="5590" s="6" customFormat="1" x14ac:dyDescent="0.4"/>
    <row r="5591" s="6" customFormat="1" x14ac:dyDescent="0.4"/>
    <row r="5592" s="6" customFormat="1" x14ac:dyDescent="0.4"/>
    <row r="5593" s="6" customFormat="1" x14ac:dyDescent="0.4"/>
    <row r="5594" s="6" customFormat="1" x14ac:dyDescent="0.4"/>
    <row r="5595" s="6" customFormat="1" x14ac:dyDescent="0.4"/>
    <row r="5596" s="6" customFormat="1" x14ac:dyDescent="0.4"/>
    <row r="5597" s="6" customFormat="1" x14ac:dyDescent="0.4"/>
    <row r="5598" s="6" customFormat="1" x14ac:dyDescent="0.4"/>
    <row r="5599" s="6" customFormat="1" x14ac:dyDescent="0.4"/>
    <row r="5600" s="6" customFormat="1" x14ac:dyDescent="0.4"/>
    <row r="5601" s="6" customFormat="1" x14ac:dyDescent="0.4"/>
    <row r="5602" s="6" customFormat="1" x14ac:dyDescent="0.4"/>
    <row r="5603" s="6" customFormat="1" x14ac:dyDescent="0.4"/>
    <row r="5604" s="6" customFormat="1" x14ac:dyDescent="0.4"/>
    <row r="5605" s="6" customFormat="1" x14ac:dyDescent="0.4"/>
    <row r="5606" s="6" customFormat="1" x14ac:dyDescent="0.4"/>
    <row r="5607" s="6" customFormat="1" x14ac:dyDescent="0.4"/>
    <row r="5608" s="6" customFormat="1" x14ac:dyDescent="0.4"/>
    <row r="5609" s="6" customFormat="1" x14ac:dyDescent="0.4"/>
    <row r="5610" s="6" customFormat="1" x14ac:dyDescent="0.4"/>
    <row r="5611" s="6" customFormat="1" x14ac:dyDescent="0.4"/>
    <row r="5612" s="6" customFormat="1" x14ac:dyDescent="0.4"/>
    <row r="5613" s="6" customFormat="1" x14ac:dyDescent="0.4"/>
    <row r="5614" s="6" customFormat="1" x14ac:dyDescent="0.4"/>
    <row r="5615" s="6" customFormat="1" x14ac:dyDescent="0.4"/>
    <row r="5616" s="6" customFormat="1" x14ac:dyDescent="0.4"/>
    <row r="5617" s="6" customFormat="1" x14ac:dyDescent="0.4"/>
    <row r="5618" s="6" customFormat="1" x14ac:dyDescent="0.4"/>
    <row r="5619" s="6" customFormat="1" x14ac:dyDescent="0.4"/>
    <row r="5620" s="6" customFormat="1" x14ac:dyDescent="0.4"/>
    <row r="5621" s="6" customFormat="1" x14ac:dyDescent="0.4"/>
    <row r="5622" s="6" customFormat="1" x14ac:dyDescent="0.4"/>
    <row r="5623" s="6" customFormat="1" x14ac:dyDescent="0.4"/>
    <row r="5624" s="6" customFormat="1" x14ac:dyDescent="0.4"/>
    <row r="5625" s="6" customFormat="1" x14ac:dyDescent="0.4"/>
    <row r="5626" s="6" customFormat="1" x14ac:dyDescent="0.4"/>
    <row r="5627" s="6" customFormat="1" x14ac:dyDescent="0.4"/>
    <row r="5628" s="6" customFormat="1" x14ac:dyDescent="0.4"/>
    <row r="5629" s="6" customFormat="1" x14ac:dyDescent="0.4"/>
    <row r="5630" s="6" customFormat="1" x14ac:dyDescent="0.4"/>
    <row r="5631" s="6" customFormat="1" x14ac:dyDescent="0.4"/>
    <row r="5632" s="6" customFormat="1" x14ac:dyDescent="0.4"/>
    <row r="5633" s="6" customFormat="1" x14ac:dyDescent="0.4"/>
    <row r="5634" s="6" customFormat="1" x14ac:dyDescent="0.4"/>
    <row r="5635" s="6" customFormat="1" x14ac:dyDescent="0.4"/>
    <row r="5636" s="6" customFormat="1" x14ac:dyDescent="0.4"/>
    <row r="5637" s="6" customFormat="1" x14ac:dyDescent="0.4"/>
    <row r="5638" s="6" customFormat="1" x14ac:dyDescent="0.4"/>
    <row r="5639" s="6" customFormat="1" x14ac:dyDescent="0.4"/>
    <row r="5640" s="6" customFormat="1" x14ac:dyDescent="0.4"/>
    <row r="5641" s="6" customFormat="1" x14ac:dyDescent="0.4"/>
    <row r="5642" s="6" customFormat="1" x14ac:dyDescent="0.4"/>
    <row r="5643" s="6" customFormat="1" x14ac:dyDescent="0.4"/>
    <row r="5644" s="6" customFormat="1" x14ac:dyDescent="0.4"/>
    <row r="5645" s="6" customFormat="1" x14ac:dyDescent="0.4"/>
    <row r="5646" s="6" customFormat="1" x14ac:dyDescent="0.4"/>
    <row r="5647" s="6" customFormat="1" x14ac:dyDescent="0.4"/>
    <row r="5648" s="6" customFormat="1" x14ac:dyDescent="0.4"/>
    <row r="5649" s="6" customFormat="1" x14ac:dyDescent="0.4"/>
    <row r="5650" s="6" customFormat="1" x14ac:dyDescent="0.4"/>
    <row r="5651" s="6" customFormat="1" x14ac:dyDescent="0.4"/>
    <row r="5652" s="6" customFormat="1" x14ac:dyDescent="0.4"/>
    <row r="5653" s="6" customFormat="1" x14ac:dyDescent="0.4"/>
    <row r="5654" s="6" customFormat="1" x14ac:dyDescent="0.4"/>
    <row r="5655" s="6" customFormat="1" x14ac:dyDescent="0.4"/>
    <row r="5656" s="6" customFormat="1" x14ac:dyDescent="0.4"/>
    <row r="5657" s="6" customFormat="1" x14ac:dyDescent="0.4"/>
    <row r="5658" s="6" customFormat="1" x14ac:dyDescent="0.4"/>
    <row r="5659" s="6" customFormat="1" x14ac:dyDescent="0.4"/>
    <row r="5660" s="6" customFormat="1" x14ac:dyDescent="0.4"/>
    <row r="5661" s="6" customFormat="1" x14ac:dyDescent="0.4"/>
    <row r="5662" s="6" customFormat="1" x14ac:dyDescent="0.4"/>
    <row r="5663" s="6" customFormat="1" x14ac:dyDescent="0.4"/>
    <row r="5664" s="6" customFormat="1" x14ac:dyDescent="0.4"/>
    <row r="5665" s="6" customFormat="1" x14ac:dyDescent="0.4"/>
    <row r="5666" s="6" customFormat="1" x14ac:dyDescent="0.4"/>
    <row r="5667" s="6" customFormat="1" x14ac:dyDescent="0.4"/>
    <row r="5668" s="6" customFormat="1" x14ac:dyDescent="0.4"/>
    <row r="5669" s="6" customFormat="1" x14ac:dyDescent="0.4"/>
    <row r="5670" s="6" customFormat="1" x14ac:dyDescent="0.4"/>
    <row r="5671" s="6" customFormat="1" x14ac:dyDescent="0.4"/>
    <row r="5672" s="6" customFormat="1" x14ac:dyDescent="0.4"/>
    <row r="5673" s="6" customFormat="1" x14ac:dyDescent="0.4"/>
    <row r="5674" s="6" customFormat="1" x14ac:dyDescent="0.4"/>
    <row r="5675" s="6" customFormat="1" x14ac:dyDescent="0.4"/>
    <row r="5676" s="6" customFormat="1" x14ac:dyDescent="0.4"/>
    <row r="5677" s="6" customFormat="1" x14ac:dyDescent="0.4"/>
    <row r="5678" s="6" customFormat="1" x14ac:dyDescent="0.4"/>
    <row r="5679" s="6" customFormat="1" x14ac:dyDescent="0.4"/>
    <row r="5680" s="6" customFormat="1" x14ac:dyDescent="0.4"/>
    <row r="5681" s="6" customFormat="1" x14ac:dyDescent="0.4"/>
    <row r="5682" s="6" customFormat="1" x14ac:dyDescent="0.4"/>
    <row r="5683" s="6" customFormat="1" x14ac:dyDescent="0.4"/>
    <row r="5684" s="6" customFormat="1" x14ac:dyDescent="0.4"/>
    <row r="5685" s="6" customFormat="1" x14ac:dyDescent="0.4"/>
    <row r="5686" s="6" customFormat="1" x14ac:dyDescent="0.4"/>
    <row r="5687" s="6" customFormat="1" x14ac:dyDescent="0.4"/>
    <row r="5688" s="6" customFormat="1" x14ac:dyDescent="0.4"/>
    <row r="5689" s="6" customFormat="1" x14ac:dyDescent="0.4"/>
    <row r="5690" s="6" customFormat="1" x14ac:dyDescent="0.4"/>
    <row r="5691" s="6" customFormat="1" x14ac:dyDescent="0.4"/>
    <row r="5692" s="6" customFormat="1" x14ac:dyDescent="0.4"/>
    <row r="5693" s="6" customFormat="1" x14ac:dyDescent="0.4"/>
    <row r="5694" s="6" customFormat="1" x14ac:dyDescent="0.4"/>
    <row r="5695" s="6" customFormat="1" x14ac:dyDescent="0.4"/>
    <row r="5696" s="6" customFormat="1" x14ac:dyDescent="0.4"/>
    <row r="5697" s="6" customFormat="1" x14ac:dyDescent="0.4"/>
    <row r="5698" s="6" customFormat="1" x14ac:dyDescent="0.4"/>
    <row r="5699" s="6" customFormat="1" x14ac:dyDescent="0.4"/>
    <row r="5700" s="6" customFormat="1" x14ac:dyDescent="0.4"/>
    <row r="5701" s="6" customFormat="1" x14ac:dyDescent="0.4"/>
    <row r="5702" s="6" customFormat="1" x14ac:dyDescent="0.4"/>
    <row r="5703" s="6" customFormat="1" x14ac:dyDescent="0.4"/>
    <row r="5704" s="6" customFormat="1" x14ac:dyDescent="0.4"/>
    <row r="5705" s="6" customFormat="1" x14ac:dyDescent="0.4"/>
    <row r="5706" s="6" customFormat="1" x14ac:dyDescent="0.4"/>
    <row r="5707" s="6" customFormat="1" x14ac:dyDescent="0.4"/>
    <row r="5708" s="6" customFormat="1" x14ac:dyDescent="0.4"/>
    <row r="5709" s="6" customFormat="1" x14ac:dyDescent="0.4"/>
    <row r="5710" s="6" customFormat="1" x14ac:dyDescent="0.4"/>
    <row r="5711" s="6" customFormat="1" x14ac:dyDescent="0.4"/>
    <row r="5712" s="6" customFormat="1" x14ac:dyDescent="0.4"/>
    <row r="5713" s="6" customFormat="1" x14ac:dyDescent="0.4"/>
    <row r="5714" s="6" customFormat="1" x14ac:dyDescent="0.4"/>
    <row r="5715" s="6" customFormat="1" x14ac:dyDescent="0.4"/>
    <row r="5716" s="6" customFormat="1" x14ac:dyDescent="0.4"/>
    <row r="5717" s="6" customFormat="1" x14ac:dyDescent="0.4"/>
    <row r="5718" s="6" customFormat="1" x14ac:dyDescent="0.4"/>
    <row r="5719" s="6" customFormat="1" x14ac:dyDescent="0.4"/>
    <row r="5720" s="6" customFormat="1" x14ac:dyDescent="0.4"/>
    <row r="5721" s="6" customFormat="1" x14ac:dyDescent="0.4"/>
    <row r="5722" s="6" customFormat="1" x14ac:dyDescent="0.4"/>
    <row r="5723" s="6" customFormat="1" x14ac:dyDescent="0.4"/>
    <row r="5724" s="6" customFormat="1" x14ac:dyDescent="0.4"/>
    <row r="5725" s="6" customFormat="1" x14ac:dyDescent="0.4"/>
    <row r="5726" s="6" customFormat="1" x14ac:dyDescent="0.4"/>
    <row r="5727" s="6" customFormat="1" x14ac:dyDescent="0.4"/>
    <row r="5728" s="6" customFormat="1" x14ac:dyDescent="0.4"/>
    <row r="5729" s="6" customFormat="1" x14ac:dyDescent="0.4"/>
    <row r="5730" s="6" customFormat="1" x14ac:dyDescent="0.4"/>
    <row r="5731" s="6" customFormat="1" x14ac:dyDescent="0.4"/>
    <row r="5732" s="6" customFormat="1" x14ac:dyDescent="0.4"/>
    <row r="5733" s="6" customFormat="1" x14ac:dyDescent="0.4"/>
    <row r="5734" s="6" customFormat="1" x14ac:dyDescent="0.4"/>
    <row r="5735" s="6" customFormat="1" x14ac:dyDescent="0.4"/>
    <row r="5736" s="6" customFormat="1" x14ac:dyDescent="0.4"/>
    <row r="5737" s="6" customFormat="1" x14ac:dyDescent="0.4"/>
    <row r="5738" s="6" customFormat="1" x14ac:dyDescent="0.4"/>
    <row r="5739" s="6" customFormat="1" x14ac:dyDescent="0.4"/>
    <row r="5740" s="6" customFormat="1" x14ac:dyDescent="0.4"/>
    <row r="5741" s="6" customFormat="1" x14ac:dyDescent="0.4"/>
    <row r="5742" s="6" customFormat="1" x14ac:dyDescent="0.4"/>
    <row r="5743" s="6" customFormat="1" x14ac:dyDescent="0.4"/>
    <row r="5744" s="6" customFormat="1" x14ac:dyDescent="0.4"/>
    <row r="5745" s="6" customFormat="1" x14ac:dyDescent="0.4"/>
    <row r="5746" s="6" customFormat="1" x14ac:dyDescent="0.4"/>
    <row r="5747" s="6" customFormat="1" x14ac:dyDescent="0.4"/>
    <row r="5748" s="6" customFormat="1" x14ac:dyDescent="0.4"/>
    <row r="5749" s="6" customFormat="1" x14ac:dyDescent="0.4"/>
    <row r="5750" s="6" customFormat="1" x14ac:dyDescent="0.4"/>
    <row r="5751" s="6" customFormat="1" x14ac:dyDescent="0.4"/>
    <row r="5752" s="6" customFormat="1" x14ac:dyDescent="0.4"/>
    <row r="5753" s="6" customFormat="1" x14ac:dyDescent="0.4"/>
    <row r="5754" s="6" customFormat="1" x14ac:dyDescent="0.4"/>
    <row r="5755" s="6" customFormat="1" x14ac:dyDescent="0.4"/>
    <row r="5756" s="6" customFormat="1" x14ac:dyDescent="0.4"/>
    <row r="5757" s="6" customFormat="1" x14ac:dyDescent="0.4"/>
    <row r="5758" s="6" customFormat="1" x14ac:dyDescent="0.4"/>
    <row r="5759" s="6" customFormat="1" x14ac:dyDescent="0.4"/>
    <row r="5760" s="6" customFormat="1" x14ac:dyDescent="0.4"/>
    <row r="5761" s="6" customFormat="1" x14ac:dyDescent="0.4"/>
    <row r="5762" s="6" customFormat="1" x14ac:dyDescent="0.4"/>
    <row r="5763" s="6" customFormat="1" x14ac:dyDescent="0.4"/>
    <row r="5764" s="6" customFormat="1" x14ac:dyDescent="0.4"/>
    <row r="5765" s="6" customFormat="1" x14ac:dyDescent="0.4"/>
    <row r="5766" s="6" customFormat="1" x14ac:dyDescent="0.4"/>
    <row r="5767" s="6" customFormat="1" x14ac:dyDescent="0.4"/>
    <row r="5768" s="6" customFormat="1" x14ac:dyDescent="0.4"/>
    <row r="5769" s="6" customFormat="1" x14ac:dyDescent="0.4"/>
    <row r="5770" s="6" customFormat="1" x14ac:dyDescent="0.4"/>
    <row r="5771" s="6" customFormat="1" x14ac:dyDescent="0.4"/>
    <row r="5772" s="6" customFormat="1" x14ac:dyDescent="0.4"/>
    <row r="5773" s="6" customFormat="1" x14ac:dyDescent="0.4"/>
    <row r="5774" s="6" customFormat="1" x14ac:dyDescent="0.4"/>
    <row r="5775" s="6" customFormat="1" x14ac:dyDescent="0.4"/>
    <row r="5776" s="6" customFormat="1" x14ac:dyDescent="0.4"/>
    <row r="5777" s="6" customFormat="1" x14ac:dyDescent="0.4"/>
    <row r="5778" s="6" customFormat="1" x14ac:dyDescent="0.4"/>
    <row r="5779" s="6" customFormat="1" x14ac:dyDescent="0.4"/>
    <row r="5780" s="6" customFormat="1" x14ac:dyDescent="0.4"/>
    <row r="5781" s="6" customFormat="1" x14ac:dyDescent="0.4"/>
    <row r="5782" s="6" customFormat="1" x14ac:dyDescent="0.4"/>
    <row r="5783" s="6" customFormat="1" x14ac:dyDescent="0.4"/>
    <row r="5784" s="6" customFormat="1" x14ac:dyDescent="0.4"/>
    <row r="5785" s="6" customFormat="1" x14ac:dyDescent="0.4"/>
    <row r="5786" s="6" customFormat="1" x14ac:dyDescent="0.4"/>
    <row r="5787" s="6" customFormat="1" x14ac:dyDescent="0.4"/>
    <row r="5788" s="6" customFormat="1" x14ac:dyDescent="0.4"/>
    <row r="5789" s="6" customFormat="1" x14ac:dyDescent="0.4"/>
    <row r="5790" s="6" customFormat="1" x14ac:dyDescent="0.4"/>
    <row r="5791" s="6" customFormat="1" x14ac:dyDescent="0.4"/>
    <row r="5792" s="6" customFormat="1" x14ac:dyDescent="0.4"/>
    <row r="5793" s="6" customFormat="1" x14ac:dyDescent="0.4"/>
    <row r="5794" s="6" customFormat="1" x14ac:dyDescent="0.4"/>
    <row r="5795" s="6" customFormat="1" x14ac:dyDescent="0.4"/>
    <row r="5796" s="6" customFormat="1" x14ac:dyDescent="0.4"/>
    <row r="5797" s="6" customFormat="1" x14ac:dyDescent="0.4"/>
    <row r="5798" s="6" customFormat="1" x14ac:dyDescent="0.4"/>
    <row r="5799" s="6" customFormat="1" x14ac:dyDescent="0.4"/>
    <row r="5800" s="6" customFormat="1" x14ac:dyDescent="0.4"/>
    <row r="5801" s="6" customFormat="1" x14ac:dyDescent="0.4"/>
    <row r="5802" s="6" customFormat="1" x14ac:dyDescent="0.4"/>
    <row r="5803" s="6" customFormat="1" x14ac:dyDescent="0.4"/>
    <row r="5804" s="6" customFormat="1" x14ac:dyDescent="0.4"/>
    <row r="5805" s="6" customFormat="1" x14ac:dyDescent="0.4"/>
    <row r="5806" s="6" customFormat="1" x14ac:dyDescent="0.4"/>
    <row r="5807" s="6" customFormat="1" x14ac:dyDescent="0.4"/>
    <row r="5808" s="6" customFormat="1" x14ac:dyDescent="0.4"/>
    <row r="5809" s="6" customFormat="1" x14ac:dyDescent="0.4"/>
    <row r="5810" s="6" customFormat="1" x14ac:dyDescent="0.4"/>
    <row r="5811" s="6" customFormat="1" x14ac:dyDescent="0.4"/>
    <row r="5812" s="6" customFormat="1" x14ac:dyDescent="0.4"/>
    <row r="5813" s="6" customFormat="1" x14ac:dyDescent="0.4"/>
    <row r="5814" s="6" customFormat="1" x14ac:dyDescent="0.4"/>
    <row r="5815" s="6" customFormat="1" x14ac:dyDescent="0.4"/>
    <row r="5816" s="6" customFormat="1" x14ac:dyDescent="0.4"/>
    <row r="5817" s="6" customFormat="1" x14ac:dyDescent="0.4"/>
    <row r="5818" s="6" customFormat="1" x14ac:dyDescent="0.4"/>
    <row r="5819" s="6" customFormat="1" x14ac:dyDescent="0.4"/>
    <row r="5820" s="6" customFormat="1" x14ac:dyDescent="0.4"/>
    <row r="5821" s="6" customFormat="1" x14ac:dyDescent="0.4"/>
    <row r="5822" s="6" customFormat="1" x14ac:dyDescent="0.4"/>
    <row r="5823" s="6" customFormat="1" x14ac:dyDescent="0.4"/>
    <row r="5824" s="6" customFormat="1" x14ac:dyDescent="0.4"/>
    <row r="5825" s="6" customFormat="1" x14ac:dyDescent="0.4"/>
    <row r="5826" s="6" customFormat="1" x14ac:dyDescent="0.4"/>
    <row r="5827" s="6" customFormat="1" x14ac:dyDescent="0.4"/>
    <row r="5828" s="6" customFormat="1" x14ac:dyDescent="0.4"/>
    <row r="5829" s="6" customFormat="1" x14ac:dyDescent="0.4"/>
    <row r="5830" s="6" customFormat="1" x14ac:dyDescent="0.4"/>
    <row r="5831" s="6" customFormat="1" x14ac:dyDescent="0.4"/>
    <row r="5832" s="6" customFormat="1" x14ac:dyDescent="0.4"/>
    <row r="5833" s="6" customFormat="1" x14ac:dyDescent="0.4"/>
    <row r="5834" s="6" customFormat="1" x14ac:dyDescent="0.4"/>
    <row r="5835" s="6" customFormat="1" x14ac:dyDescent="0.4"/>
    <row r="5836" s="6" customFormat="1" x14ac:dyDescent="0.4"/>
    <row r="5837" s="6" customFormat="1" x14ac:dyDescent="0.4"/>
    <row r="5838" s="6" customFormat="1" x14ac:dyDescent="0.4"/>
    <row r="5839" s="6" customFormat="1" x14ac:dyDescent="0.4"/>
    <row r="5840" s="6" customFormat="1" x14ac:dyDescent="0.4"/>
    <row r="5841" s="6" customFormat="1" x14ac:dyDescent="0.4"/>
    <row r="5842" s="6" customFormat="1" x14ac:dyDescent="0.4"/>
    <row r="5843" s="6" customFormat="1" x14ac:dyDescent="0.4"/>
    <row r="5844" s="6" customFormat="1" x14ac:dyDescent="0.4"/>
    <row r="5845" s="6" customFormat="1" x14ac:dyDescent="0.4"/>
    <row r="5846" s="6" customFormat="1" x14ac:dyDescent="0.4"/>
    <row r="5847" s="6" customFormat="1" x14ac:dyDescent="0.4"/>
    <row r="5848" s="6" customFormat="1" x14ac:dyDescent="0.4"/>
    <row r="5849" s="6" customFormat="1" x14ac:dyDescent="0.4"/>
    <row r="5850" s="6" customFormat="1" x14ac:dyDescent="0.4"/>
    <row r="5851" s="6" customFormat="1" x14ac:dyDescent="0.4"/>
    <row r="5852" s="6" customFormat="1" x14ac:dyDescent="0.4"/>
    <row r="5853" s="6" customFormat="1" x14ac:dyDescent="0.4"/>
    <row r="5854" s="6" customFormat="1" x14ac:dyDescent="0.4"/>
    <row r="5855" s="6" customFormat="1" x14ac:dyDescent="0.4"/>
    <row r="5856" s="6" customFormat="1" x14ac:dyDescent="0.4"/>
    <row r="5857" s="6" customFormat="1" x14ac:dyDescent="0.4"/>
    <row r="5858" s="6" customFormat="1" x14ac:dyDescent="0.4"/>
    <row r="5859" s="6" customFormat="1" x14ac:dyDescent="0.4"/>
    <row r="5860" s="6" customFormat="1" x14ac:dyDescent="0.4"/>
    <row r="5861" s="6" customFormat="1" x14ac:dyDescent="0.4"/>
    <row r="5862" s="6" customFormat="1" x14ac:dyDescent="0.4"/>
    <row r="5863" s="6" customFormat="1" x14ac:dyDescent="0.4"/>
    <row r="5864" s="6" customFormat="1" x14ac:dyDescent="0.4"/>
    <row r="5865" s="6" customFormat="1" x14ac:dyDescent="0.4"/>
    <row r="5866" s="6" customFormat="1" x14ac:dyDescent="0.4"/>
    <row r="5867" s="6" customFormat="1" x14ac:dyDescent="0.4"/>
    <row r="5868" s="6" customFormat="1" x14ac:dyDescent="0.4"/>
    <row r="5869" s="6" customFormat="1" x14ac:dyDescent="0.4"/>
    <row r="5870" s="6" customFormat="1" x14ac:dyDescent="0.4"/>
    <row r="5871" s="6" customFormat="1" x14ac:dyDescent="0.4"/>
    <row r="5872" s="6" customFormat="1" x14ac:dyDescent="0.4"/>
    <row r="5873" s="6" customFormat="1" x14ac:dyDescent="0.4"/>
    <row r="5874" s="6" customFormat="1" x14ac:dyDescent="0.4"/>
    <row r="5875" s="6" customFormat="1" x14ac:dyDescent="0.4"/>
    <row r="5876" s="6" customFormat="1" x14ac:dyDescent="0.4"/>
    <row r="5877" s="6" customFormat="1" x14ac:dyDescent="0.4"/>
    <row r="5878" s="6" customFormat="1" x14ac:dyDescent="0.4"/>
    <row r="5879" s="6" customFormat="1" x14ac:dyDescent="0.4"/>
    <row r="5880" s="6" customFormat="1" x14ac:dyDescent="0.4"/>
    <row r="5881" s="6" customFormat="1" x14ac:dyDescent="0.4"/>
    <row r="5882" s="6" customFormat="1" x14ac:dyDescent="0.4"/>
    <row r="5883" s="6" customFormat="1" x14ac:dyDescent="0.4"/>
    <row r="5884" s="6" customFormat="1" x14ac:dyDescent="0.4"/>
    <row r="5885" s="6" customFormat="1" x14ac:dyDescent="0.4"/>
    <row r="5886" s="6" customFormat="1" x14ac:dyDescent="0.4"/>
    <row r="5887" s="6" customFormat="1" x14ac:dyDescent="0.4"/>
    <row r="5888" s="6" customFormat="1" x14ac:dyDescent="0.4"/>
    <row r="5889" s="6" customFormat="1" x14ac:dyDescent="0.4"/>
    <row r="5890" s="6" customFormat="1" x14ac:dyDescent="0.4"/>
    <row r="5891" s="6" customFormat="1" x14ac:dyDescent="0.4"/>
    <row r="5892" s="6" customFormat="1" x14ac:dyDescent="0.4"/>
    <row r="5893" s="6" customFormat="1" x14ac:dyDescent="0.4"/>
    <row r="5894" s="6" customFormat="1" x14ac:dyDescent="0.4"/>
    <row r="5895" s="6" customFormat="1" x14ac:dyDescent="0.4"/>
    <row r="5896" s="6" customFormat="1" x14ac:dyDescent="0.4"/>
    <row r="5897" s="6" customFormat="1" x14ac:dyDescent="0.4"/>
    <row r="5898" s="6" customFormat="1" x14ac:dyDescent="0.4"/>
    <row r="5899" s="6" customFormat="1" x14ac:dyDescent="0.4"/>
    <row r="5900" s="6" customFormat="1" x14ac:dyDescent="0.4"/>
    <row r="5901" s="6" customFormat="1" x14ac:dyDescent="0.4"/>
    <row r="5902" s="6" customFormat="1" x14ac:dyDescent="0.4"/>
    <row r="5903" s="6" customFormat="1" x14ac:dyDescent="0.4"/>
    <row r="5904" s="6" customFormat="1" x14ac:dyDescent="0.4"/>
    <row r="5905" s="6" customFormat="1" x14ac:dyDescent="0.4"/>
    <row r="5906" s="6" customFormat="1" x14ac:dyDescent="0.4"/>
    <row r="5907" s="6" customFormat="1" x14ac:dyDescent="0.4"/>
    <row r="5908" s="6" customFormat="1" x14ac:dyDescent="0.4"/>
    <row r="5909" s="6" customFormat="1" x14ac:dyDescent="0.4"/>
    <row r="5910" s="6" customFormat="1" x14ac:dyDescent="0.4"/>
    <row r="5911" s="6" customFormat="1" x14ac:dyDescent="0.4"/>
    <row r="5912" s="6" customFormat="1" x14ac:dyDescent="0.4"/>
    <row r="5913" s="6" customFormat="1" x14ac:dyDescent="0.4"/>
    <row r="5914" s="6" customFormat="1" x14ac:dyDescent="0.4"/>
    <row r="5915" s="6" customFormat="1" x14ac:dyDescent="0.4"/>
    <row r="5916" s="6" customFormat="1" x14ac:dyDescent="0.4"/>
    <row r="5917" s="6" customFormat="1" x14ac:dyDescent="0.4"/>
    <row r="5918" s="6" customFormat="1" x14ac:dyDescent="0.4"/>
    <row r="5919" s="6" customFormat="1" x14ac:dyDescent="0.4"/>
    <row r="5920" s="6" customFormat="1" x14ac:dyDescent="0.4"/>
    <row r="5921" s="6" customFormat="1" x14ac:dyDescent="0.4"/>
    <row r="5922" s="6" customFormat="1" x14ac:dyDescent="0.4"/>
    <row r="5923" s="6" customFormat="1" x14ac:dyDescent="0.4"/>
    <row r="5924" s="6" customFormat="1" x14ac:dyDescent="0.4"/>
    <row r="5925" s="6" customFormat="1" x14ac:dyDescent="0.4"/>
    <row r="5926" s="6" customFormat="1" x14ac:dyDescent="0.4"/>
    <row r="5927" s="6" customFormat="1" x14ac:dyDescent="0.4"/>
    <row r="5928" s="6" customFormat="1" x14ac:dyDescent="0.4"/>
    <row r="5929" s="6" customFormat="1" x14ac:dyDescent="0.4"/>
    <row r="5930" s="6" customFormat="1" x14ac:dyDescent="0.4"/>
    <row r="5931" s="6" customFormat="1" x14ac:dyDescent="0.4"/>
    <row r="5932" s="6" customFormat="1" x14ac:dyDescent="0.4"/>
    <row r="5933" s="6" customFormat="1" x14ac:dyDescent="0.4"/>
    <row r="5934" s="6" customFormat="1" x14ac:dyDescent="0.4"/>
    <row r="5935" s="6" customFormat="1" x14ac:dyDescent="0.4"/>
    <row r="5936" s="6" customFormat="1" x14ac:dyDescent="0.4"/>
    <row r="5937" s="6" customFormat="1" x14ac:dyDescent="0.4"/>
    <row r="5938" s="6" customFormat="1" x14ac:dyDescent="0.4"/>
    <row r="5939" s="6" customFormat="1" x14ac:dyDescent="0.4"/>
    <row r="5940" s="6" customFormat="1" x14ac:dyDescent="0.4"/>
    <row r="5941" s="6" customFormat="1" x14ac:dyDescent="0.4"/>
    <row r="5942" s="6" customFormat="1" x14ac:dyDescent="0.4"/>
    <row r="5943" s="6" customFormat="1" x14ac:dyDescent="0.4"/>
    <row r="5944" s="6" customFormat="1" x14ac:dyDescent="0.4"/>
    <row r="5945" s="6" customFormat="1" x14ac:dyDescent="0.4"/>
    <row r="5946" s="6" customFormat="1" x14ac:dyDescent="0.4"/>
    <row r="5947" s="6" customFormat="1" x14ac:dyDescent="0.4"/>
    <row r="5948" s="6" customFormat="1" x14ac:dyDescent="0.4"/>
    <row r="5949" s="6" customFormat="1" x14ac:dyDescent="0.4"/>
    <row r="5950" s="6" customFormat="1" x14ac:dyDescent="0.4"/>
    <row r="5951" s="6" customFormat="1" x14ac:dyDescent="0.4"/>
    <row r="5952" s="6" customFormat="1" x14ac:dyDescent="0.4"/>
    <row r="5953" s="6" customFormat="1" x14ac:dyDescent="0.4"/>
    <row r="5954" s="6" customFormat="1" x14ac:dyDescent="0.4"/>
    <row r="5955" s="6" customFormat="1" x14ac:dyDescent="0.4"/>
    <row r="5956" s="6" customFormat="1" x14ac:dyDescent="0.4"/>
    <row r="5957" s="6" customFormat="1" x14ac:dyDescent="0.4"/>
    <row r="5958" s="6" customFormat="1" x14ac:dyDescent="0.4"/>
    <row r="5959" s="6" customFormat="1" x14ac:dyDescent="0.4"/>
    <row r="5960" s="6" customFormat="1" x14ac:dyDescent="0.4"/>
    <row r="5961" s="6" customFormat="1" x14ac:dyDescent="0.4"/>
    <row r="5962" s="6" customFormat="1" x14ac:dyDescent="0.4"/>
    <row r="5963" s="6" customFormat="1" x14ac:dyDescent="0.4"/>
    <row r="5964" s="6" customFormat="1" x14ac:dyDescent="0.4"/>
    <row r="5965" s="6" customFormat="1" x14ac:dyDescent="0.4"/>
    <row r="5966" s="6" customFormat="1" x14ac:dyDescent="0.4"/>
    <row r="5967" s="6" customFormat="1" x14ac:dyDescent="0.4"/>
    <row r="5968" s="6" customFormat="1" x14ac:dyDescent="0.4"/>
    <row r="5969" s="6" customFormat="1" x14ac:dyDescent="0.4"/>
    <row r="5970" s="6" customFormat="1" x14ac:dyDescent="0.4"/>
    <row r="5971" s="6" customFormat="1" x14ac:dyDescent="0.4"/>
    <row r="5972" s="6" customFormat="1" x14ac:dyDescent="0.4"/>
    <row r="5973" s="6" customFormat="1" x14ac:dyDescent="0.4"/>
    <row r="5974" s="6" customFormat="1" x14ac:dyDescent="0.4"/>
    <row r="5975" s="6" customFormat="1" x14ac:dyDescent="0.4"/>
    <row r="5976" s="6" customFormat="1" x14ac:dyDescent="0.4"/>
    <row r="5977" s="6" customFormat="1" x14ac:dyDescent="0.4"/>
    <row r="5978" s="6" customFormat="1" x14ac:dyDescent="0.4"/>
    <row r="5979" s="6" customFormat="1" x14ac:dyDescent="0.4"/>
    <row r="5980" s="6" customFormat="1" x14ac:dyDescent="0.4"/>
    <row r="5981" s="6" customFormat="1" x14ac:dyDescent="0.4"/>
    <row r="5982" s="6" customFormat="1" x14ac:dyDescent="0.4"/>
    <row r="5983" s="6" customFormat="1" x14ac:dyDescent="0.4"/>
    <row r="5984" s="6" customFormat="1" x14ac:dyDescent="0.4"/>
    <row r="5985" s="6" customFormat="1" x14ac:dyDescent="0.4"/>
    <row r="5986" s="6" customFormat="1" x14ac:dyDescent="0.4"/>
    <row r="5987" s="6" customFormat="1" x14ac:dyDescent="0.4"/>
    <row r="5988" s="6" customFormat="1" x14ac:dyDescent="0.4"/>
    <row r="5989" s="6" customFormat="1" x14ac:dyDescent="0.4"/>
    <row r="5990" s="6" customFormat="1" x14ac:dyDescent="0.4"/>
    <row r="5991" s="6" customFormat="1" x14ac:dyDescent="0.4"/>
    <row r="5992" s="6" customFormat="1" x14ac:dyDescent="0.4"/>
    <row r="5993" s="6" customFormat="1" x14ac:dyDescent="0.4"/>
    <row r="5994" s="6" customFormat="1" x14ac:dyDescent="0.4"/>
    <row r="5995" s="6" customFormat="1" x14ac:dyDescent="0.4"/>
    <row r="5996" s="6" customFormat="1" x14ac:dyDescent="0.4"/>
    <row r="5997" s="6" customFormat="1" x14ac:dyDescent="0.4"/>
    <row r="5998" s="6" customFormat="1" x14ac:dyDescent="0.4"/>
    <row r="5999" s="6" customFormat="1" x14ac:dyDescent="0.4"/>
    <row r="6000" s="6" customFormat="1" x14ac:dyDescent="0.4"/>
    <row r="6001" s="6" customFormat="1" x14ac:dyDescent="0.4"/>
    <row r="6002" s="6" customFormat="1" x14ac:dyDescent="0.4"/>
    <row r="6003" s="6" customFormat="1" x14ac:dyDescent="0.4"/>
    <row r="6004" s="6" customFormat="1" x14ac:dyDescent="0.4"/>
    <row r="6005" s="6" customFormat="1" x14ac:dyDescent="0.4"/>
    <row r="6006" s="6" customFormat="1" x14ac:dyDescent="0.4"/>
    <row r="6007" s="6" customFormat="1" x14ac:dyDescent="0.4"/>
    <row r="6008" s="6" customFormat="1" x14ac:dyDescent="0.4"/>
    <row r="6009" s="6" customFormat="1" x14ac:dyDescent="0.4"/>
    <row r="6010" s="6" customFormat="1" x14ac:dyDescent="0.4"/>
    <row r="6011" s="6" customFormat="1" x14ac:dyDescent="0.4"/>
    <row r="6012" s="6" customFormat="1" x14ac:dyDescent="0.4"/>
    <row r="6013" s="6" customFormat="1" x14ac:dyDescent="0.4"/>
    <row r="6014" s="6" customFormat="1" x14ac:dyDescent="0.4"/>
    <row r="6015" s="6" customFormat="1" x14ac:dyDescent="0.4"/>
    <row r="6016" s="6" customFormat="1" x14ac:dyDescent="0.4"/>
    <row r="6017" s="6" customFormat="1" x14ac:dyDescent="0.4"/>
    <row r="6018" s="6" customFormat="1" x14ac:dyDescent="0.4"/>
    <row r="6019" s="6" customFormat="1" x14ac:dyDescent="0.4"/>
    <row r="6020" s="6" customFormat="1" x14ac:dyDescent="0.4"/>
    <row r="6021" s="6" customFormat="1" x14ac:dyDescent="0.4"/>
    <row r="6022" s="6" customFormat="1" x14ac:dyDescent="0.4"/>
    <row r="6023" s="6" customFormat="1" x14ac:dyDescent="0.4"/>
    <row r="6024" s="6" customFormat="1" x14ac:dyDescent="0.4"/>
    <row r="6025" s="6" customFormat="1" x14ac:dyDescent="0.4"/>
    <row r="6026" s="6" customFormat="1" x14ac:dyDescent="0.4"/>
    <row r="6027" s="6" customFormat="1" x14ac:dyDescent="0.4"/>
    <row r="6028" s="6" customFormat="1" x14ac:dyDescent="0.4"/>
    <row r="6029" s="6" customFormat="1" x14ac:dyDescent="0.4"/>
    <row r="6030" s="6" customFormat="1" x14ac:dyDescent="0.4"/>
    <row r="6031" s="6" customFormat="1" x14ac:dyDescent="0.4"/>
    <row r="6032" s="6" customFormat="1" x14ac:dyDescent="0.4"/>
    <row r="6033" s="6" customFormat="1" x14ac:dyDescent="0.4"/>
    <row r="6034" s="6" customFormat="1" x14ac:dyDescent="0.4"/>
    <row r="6035" s="6" customFormat="1" x14ac:dyDescent="0.4"/>
    <row r="6036" s="6" customFormat="1" x14ac:dyDescent="0.4"/>
    <row r="6037" s="6" customFormat="1" x14ac:dyDescent="0.4"/>
    <row r="6038" s="6" customFormat="1" x14ac:dyDescent="0.4"/>
    <row r="6039" s="6" customFormat="1" x14ac:dyDescent="0.4"/>
    <row r="6040" s="6" customFormat="1" x14ac:dyDescent="0.4"/>
    <row r="6041" s="6" customFormat="1" x14ac:dyDescent="0.4"/>
    <row r="6042" s="6" customFormat="1" x14ac:dyDescent="0.4"/>
    <row r="6043" s="6" customFormat="1" x14ac:dyDescent="0.4"/>
    <row r="6044" s="6" customFormat="1" x14ac:dyDescent="0.4"/>
    <row r="6045" s="6" customFormat="1" x14ac:dyDescent="0.4"/>
    <row r="6046" s="6" customFormat="1" x14ac:dyDescent="0.4"/>
    <row r="6047" s="6" customFormat="1" x14ac:dyDescent="0.4"/>
    <row r="6048" s="6" customFormat="1" x14ac:dyDescent="0.4"/>
    <row r="6049" s="6" customFormat="1" x14ac:dyDescent="0.4"/>
    <row r="6050" s="6" customFormat="1" x14ac:dyDescent="0.4"/>
    <row r="6051" s="6" customFormat="1" x14ac:dyDescent="0.4"/>
    <row r="6052" s="6" customFormat="1" x14ac:dyDescent="0.4"/>
    <row r="6053" s="6" customFormat="1" x14ac:dyDescent="0.4"/>
    <row r="6054" s="6" customFormat="1" x14ac:dyDescent="0.4"/>
    <row r="6055" s="6" customFormat="1" x14ac:dyDescent="0.4"/>
    <row r="6056" s="6" customFormat="1" x14ac:dyDescent="0.4"/>
    <row r="6057" s="6" customFormat="1" x14ac:dyDescent="0.4"/>
    <row r="6058" s="6" customFormat="1" x14ac:dyDescent="0.4"/>
    <row r="6059" s="6" customFormat="1" x14ac:dyDescent="0.4"/>
    <row r="6060" s="6" customFormat="1" x14ac:dyDescent="0.4"/>
    <row r="6061" s="6" customFormat="1" x14ac:dyDescent="0.4"/>
    <row r="6062" s="6" customFormat="1" x14ac:dyDescent="0.4"/>
    <row r="6063" s="6" customFormat="1" x14ac:dyDescent="0.4"/>
    <row r="6064" s="6" customFormat="1" x14ac:dyDescent="0.4"/>
    <row r="6065" s="6" customFormat="1" x14ac:dyDescent="0.4"/>
    <row r="6066" s="6" customFormat="1" x14ac:dyDescent="0.4"/>
    <row r="6067" s="6" customFormat="1" x14ac:dyDescent="0.4"/>
    <row r="6068" s="6" customFormat="1" x14ac:dyDescent="0.4"/>
    <row r="6069" s="6" customFormat="1" x14ac:dyDescent="0.4"/>
    <row r="6070" s="6" customFormat="1" x14ac:dyDescent="0.4"/>
    <row r="6071" s="6" customFormat="1" x14ac:dyDescent="0.4"/>
    <row r="6072" s="6" customFormat="1" x14ac:dyDescent="0.4"/>
    <row r="6073" s="6" customFormat="1" x14ac:dyDescent="0.4"/>
    <row r="6074" s="6" customFormat="1" x14ac:dyDescent="0.4"/>
    <row r="6075" s="6" customFormat="1" x14ac:dyDescent="0.4"/>
    <row r="6076" s="6" customFormat="1" x14ac:dyDescent="0.4"/>
    <row r="6077" s="6" customFormat="1" x14ac:dyDescent="0.4"/>
    <row r="6078" s="6" customFormat="1" x14ac:dyDescent="0.4"/>
    <row r="6079" s="6" customFormat="1" x14ac:dyDescent="0.4"/>
    <row r="6080" s="6" customFormat="1" x14ac:dyDescent="0.4"/>
    <row r="6081" s="6" customFormat="1" x14ac:dyDescent="0.4"/>
    <row r="6082" s="6" customFormat="1" x14ac:dyDescent="0.4"/>
    <row r="6083" s="6" customFormat="1" x14ac:dyDescent="0.4"/>
    <row r="6084" s="6" customFormat="1" x14ac:dyDescent="0.4"/>
    <row r="6085" s="6" customFormat="1" x14ac:dyDescent="0.4"/>
    <row r="6086" s="6" customFormat="1" x14ac:dyDescent="0.4"/>
    <row r="6087" s="6" customFormat="1" x14ac:dyDescent="0.4"/>
    <row r="6088" s="6" customFormat="1" x14ac:dyDescent="0.4"/>
    <row r="6089" s="6" customFormat="1" x14ac:dyDescent="0.4"/>
    <row r="6090" s="6" customFormat="1" x14ac:dyDescent="0.4"/>
    <row r="6091" s="6" customFormat="1" x14ac:dyDescent="0.4"/>
    <row r="6092" s="6" customFormat="1" x14ac:dyDescent="0.4"/>
    <row r="6093" s="6" customFormat="1" x14ac:dyDescent="0.4"/>
    <row r="6094" s="6" customFormat="1" x14ac:dyDescent="0.4"/>
    <row r="6095" s="6" customFormat="1" x14ac:dyDescent="0.4"/>
    <row r="6096" s="6" customFormat="1" x14ac:dyDescent="0.4"/>
    <row r="6097" s="6" customFormat="1" x14ac:dyDescent="0.4"/>
    <row r="6098" s="6" customFormat="1" x14ac:dyDescent="0.4"/>
    <row r="6099" s="6" customFormat="1" x14ac:dyDescent="0.4"/>
    <row r="6100" s="6" customFormat="1" x14ac:dyDescent="0.4"/>
    <row r="6101" s="6" customFormat="1" x14ac:dyDescent="0.4"/>
    <row r="6102" s="6" customFormat="1" x14ac:dyDescent="0.4"/>
    <row r="6103" s="6" customFormat="1" x14ac:dyDescent="0.4"/>
    <row r="6104" s="6" customFormat="1" x14ac:dyDescent="0.4"/>
    <row r="6105" s="6" customFormat="1" x14ac:dyDescent="0.4"/>
    <row r="6106" s="6" customFormat="1" x14ac:dyDescent="0.4"/>
    <row r="6107" s="6" customFormat="1" x14ac:dyDescent="0.4"/>
    <row r="6108" s="6" customFormat="1" x14ac:dyDescent="0.4"/>
    <row r="6109" s="6" customFormat="1" x14ac:dyDescent="0.4"/>
    <row r="6110" s="6" customFormat="1" x14ac:dyDescent="0.4"/>
    <row r="6111" s="6" customFormat="1" x14ac:dyDescent="0.4"/>
    <row r="6112" s="6" customFormat="1" x14ac:dyDescent="0.4"/>
    <row r="6113" s="6" customFormat="1" x14ac:dyDescent="0.4"/>
    <row r="6114" s="6" customFormat="1" x14ac:dyDescent="0.4"/>
    <row r="6115" s="6" customFormat="1" x14ac:dyDescent="0.4"/>
    <row r="6116" s="6" customFormat="1" x14ac:dyDescent="0.4"/>
    <row r="6117" s="6" customFormat="1" x14ac:dyDescent="0.4"/>
    <row r="6118" s="6" customFormat="1" x14ac:dyDescent="0.4"/>
    <row r="6119" s="6" customFormat="1" x14ac:dyDescent="0.4"/>
    <row r="6120" s="6" customFormat="1" x14ac:dyDescent="0.4"/>
    <row r="6121" s="6" customFormat="1" x14ac:dyDescent="0.4"/>
    <row r="6122" s="6" customFormat="1" x14ac:dyDescent="0.4"/>
    <row r="6123" s="6" customFormat="1" x14ac:dyDescent="0.4"/>
    <row r="6124" s="6" customFormat="1" x14ac:dyDescent="0.4"/>
    <row r="6125" s="6" customFormat="1" x14ac:dyDescent="0.4"/>
    <row r="6126" s="6" customFormat="1" x14ac:dyDescent="0.4"/>
    <row r="6127" s="6" customFormat="1" x14ac:dyDescent="0.4"/>
    <row r="6128" s="6" customFormat="1" x14ac:dyDescent="0.4"/>
    <row r="6129" s="6" customFormat="1" x14ac:dyDescent="0.4"/>
    <row r="6130" s="6" customFormat="1" x14ac:dyDescent="0.4"/>
    <row r="6131" s="6" customFormat="1" x14ac:dyDescent="0.4"/>
    <row r="6132" s="6" customFormat="1" x14ac:dyDescent="0.4"/>
    <row r="6133" s="6" customFormat="1" x14ac:dyDescent="0.4"/>
    <row r="6134" s="6" customFormat="1" x14ac:dyDescent="0.4"/>
    <row r="6135" s="6" customFormat="1" x14ac:dyDescent="0.4"/>
    <row r="6136" s="6" customFormat="1" x14ac:dyDescent="0.4"/>
    <row r="6137" s="6" customFormat="1" x14ac:dyDescent="0.4"/>
    <row r="6138" s="6" customFormat="1" x14ac:dyDescent="0.4"/>
    <row r="6139" s="6" customFormat="1" x14ac:dyDescent="0.4"/>
    <row r="6140" s="6" customFormat="1" x14ac:dyDescent="0.4"/>
    <row r="6141" s="6" customFormat="1" x14ac:dyDescent="0.4"/>
    <row r="6142" s="6" customFormat="1" x14ac:dyDescent="0.4"/>
    <row r="6143" s="6" customFormat="1" x14ac:dyDescent="0.4"/>
    <row r="6144" s="6" customFormat="1" x14ac:dyDescent="0.4"/>
    <row r="6145" s="6" customFormat="1" x14ac:dyDescent="0.4"/>
    <row r="6146" s="6" customFormat="1" x14ac:dyDescent="0.4"/>
    <row r="6147" s="6" customFormat="1" x14ac:dyDescent="0.4"/>
    <row r="6148" s="6" customFormat="1" x14ac:dyDescent="0.4"/>
    <row r="6149" s="6" customFormat="1" x14ac:dyDescent="0.4"/>
    <row r="6150" s="6" customFormat="1" x14ac:dyDescent="0.4"/>
    <row r="6151" s="6" customFormat="1" x14ac:dyDescent="0.4"/>
    <row r="6152" s="6" customFormat="1" x14ac:dyDescent="0.4"/>
    <row r="6153" s="6" customFormat="1" x14ac:dyDescent="0.4"/>
    <row r="6154" s="6" customFormat="1" x14ac:dyDescent="0.4"/>
    <row r="6155" s="6" customFormat="1" x14ac:dyDescent="0.4"/>
    <row r="6156" s="6" customFormat="1" x14ac:dyDescent="0.4"/>
    <row r="6157" s="6" customFormat="1" x14ac:dyDescent="0.4"/>
    <row r="6158" s="6" customFormat="1" x14ac:dyDescent="0.4"/>
    <row r="6159" s="6" customFormat="1" x14ac:dyDescent="0.4"/>
    <row r="6160" s="6" customFormat="1" x14ac:dyDescent="0.4"/>
    <row r="6161" s="6" customFormat="1" x14ac:dyDescent="0.4"/>
    <row r="6162" s="6" customFormat="1" x14ac:dyDescent="0.4"/>
    <row r="6163" s="6" customFormat="1" x14ac:dyDescent="0.4"/>
    <row r="6164" s="6" customFormat="1" x14ac:dyDescent="0.4"/>
    <row r="6165" s="6" customFormat="1" x14ac:dyDescent="0.4"/>
    <row r="6166" s="6" customFormat="1" x14ac:dyDescent="0.4"/>
    <row r="6167" s="6" customFormat="1" x14ac:dyDescent="0.4"/>
    <row r="6168" s="6" customFormat="1" x14ac:dyDescent="0.4"/>
    <row r="6169" s="6" customFormat="1" x14ac:dyDescent="0.4"/>
    <row r="6170" s="6" customFormat="1" x14ac:dyDescent="0.4"/>
    <row r="6171" s="6" customFormat="1" x14ac:dyDescent="0.4"/>
    <row r="6172" s="6" customFormat="1" x14ac:dyDescent="0.4"/>
    <row r="6173" s="6" customFormat="1" x14ac:dyDescent="0.4"/>
    <row r="6174" s="6" customFormat="1" x14ac:dyDescent="0.4"/>
    <row r="6175" s="6" customFormat="1" x14ac:dyDescent="0.4"/>
    <row r="6176" s="6" customFormat="1" x14ac:dyDescent="0.4"/>
    <row r="6177" s="6" customFormat="1" x14ac:dyDescent="0.4"/>
    <row r="6178" s="6" customFormat="1" x14ac:dyDescent="0.4"/>
    <row r="6179" s="6" customFormat="1" x14ac:dyDescent="0.4"/>
    <row r="6180" s="6" customFormat="1" x14ac:dyDescent="0.4"/>
    <row r="6181" s="6" customFormat="1" x14ac:dyDescent="0.4"/>
    <row r="6182" s="6" customFormat="1" x14ac:dyDescent="0.4"/>
    <row r="6183" s="6" customFormat="1" x14ac:dyDescent="0.4"/>
    <row r="6184" s="6" customFormat="1" x14ac:dyDescent="0.4"/>
    <row r="6185" s="6" customFormat="1" x14ac:dyDescent="0.4"/>
    <row r="6186" s="6" customFormat="1" x14ac:dyDescent="0.4"/>
    <row r="6187" s="6" customFormat="1" x14ac:dyDescent="0.4"/>
    <row r="6188" s="6" customFormat="1" x14ac:dyDescent="0.4"/>
    <row r="6189" s="6" customFormat="1" x14ac:dyDescent="0.4"/>
    <row r="6190" s="6" customFormat="1" x14ac:dyDescent="0.4"/>
    <row r="6191" s="6" customFormat="1" x14ac:dyDescent="0.4"/>
    <row r="6192" s="6" customFormat="1" x14ac:dyDescent="0.4"/>
    <row r="6193" s="6" customFormat="1" x14ac:dyDescent="0.4"/>
    <row r="6194" s="6" customFormat="1" x14ac:dyDescent="0.4"/>
    <row r="6195" s="6" customFormat="1" x14ac:dyDescent="0.4"/>
    <row r="6196" s="6" customFormat="1" x14ac:dyDescent="0.4"/>
    <row r="6197" s="6" customFormat="1" x14ac:dyDescent="0.4"/>
    <row r="6198" s="6" customFormat="1" x14ac:dyDescent="0.4"/>
    <row r="6199" s="6" customFormat="1" x14ac:dyDescent="0.4"/>
    <row r="6200" s="6" customFormat="1" x14ac:dyDescent="0.4"/>
    <row r="6201" s="6" customFormat="1" x14ac:dyDescent="0.4"/>
    <row r="6202" s="6" customFormat="1" x14ac:dyDescent="0.4"/>
    <row r="6203" s="6" customFormat="1" x14ac:dyDescent="0.4"/>
    <row r="6204" s="6" customFormat="1" x14ac:dyDescent="0.4"/>
    <row r="6205" s="6" customFormat="1" x14ac:dyDescent="0.4"/>
    <row r="6206" s="6" customFormat="1" x14ac:dyDescent="0.4"/>
    <row r="6207" s="6" customFormat="1" x14ac:dyDescent="0.4"/>
    <row r="6208" s="6" customFormat="1" x14ac:dyDescent="0.4"/>
    <row r="6209" s="6" customFormat="1" x14ac:dyDescent="0.4"/>
    <row r="6210" s="6" customFormat="1" x14ac:dyDescent="0.4"/>
    <row r="6211" s="6" customFormat="1" x14ac:dyDescent="0.4"/>
    <row r="6212" s="6" customFormat="1" x14ac:dyDescent="0.4"/>
    <row r="6213" s="6" customFormat="1" x14ac:dyDescent="0.4"/>
    <row r="6214" s="6" customFormat="1" x14ac:dyDescent="0.4"/>
    <row r="6215" s="6" customFormat="1" x14ac:dyDescent="0.4"/>
    <row r="6216" s="6" customFormat="1" x14ac:dyDescent="0.4"/>
    <row r="6217" s="6" customFormat="1" x14ac:dyDescent="0.4"/>
    <row r="6218" s="6" customFormat="1" x14ac:dyDescent="0.4"/>
    <row r="6219" s="6" customFormat="1" x14ac:dyDescent="0.4"/>
    <row r="6220" s="6" customFormat="1" x14ac:dyDescent="0.4"/>
    <row r="6221" s="6" customFormat="1" x14ac:dyDescent="0.4"/>
    <row r="6222" s="6" customFormat="1" x14ac:dyDescent="0.4"/>
    <row r="6223" s="6" customFormat="1" x14ac:dyDescent="0.4"/>
    <row r="6224" s="6" customFormat="1" x14ac:dyDescent="0.4"/>
    <row r="6225" s="6" customFormat="1" x14ac:dyDescent="0.4"/>
    <row r="6226" s="6" customFormat="1" x14ac:dyDescent="0.4"/>
    <row r="6227" s="6" customFormat="1" x14ac:dyDescent="0.4"/>
    <row r="6228" s="6" customFormat="1" x14ac:dyDescent="0.4"/>
    <row r="6229" s="6" customFormat="1" x14ac:dyDescent="0.4"/>
    <row r="6230" s="6" customFormat="1" x14ac:dyDescent="0.4"/>
    <row r="6231" s="6" customFormat="1" x14ac:dyDescent="0.4"/>
    <row r="6232" s="6" customFormat="1" x14ac:dyDescent="0.4"/>
    <row r="6233" s="6" customFormat="1" x14ac:dyDescent="0.4"/>
    <row r="6234" s="6" customFormat="1" x14ac:dyDescent="0.4"/>
    <row r="6235" s="6" customFormat="1" x14ac:dyDescent="0.4"/>
    <row r="6236" s="6" customFormat="1" x14ac:dyDescent="0.4"/>
    <row r="6237" s="6" customFormat="1" x14ac:dyDescent="0.4"/>
    <row r="6238" s="6" customFormat="1" x14ac:dyDescent="0.4"/>
    <row r="6239" s="6" customFormat="1" x14ac:dyDescent="0.4"/>
    <row r="6240" s="6" customFormat="1" x14ac:dyDescent="0.4"/>
    <row r="6241" s="6" customFormat="1" x14ac:dyDescent="0.4"/>
    <row r="6242" s="6" customFormat="1" x14ac:dyDescent="0.4"/>
    <row r="6243" s="6" customFormat="1" x14ac:dyDescent="0.4"/>
    <row r="6244" s="6" customFormat="1" x14ac:dyDescent="0.4"/>
    <row r="6245" s="6" customFormat="1" x14ac:dyDescent="0.4"/>
    <row r="6246" s="6" customFormat="1" x14ac:dyDescent="0.4"/>
    <row r="6247" s="6" customFormat="1" x14ac:dyDescent="0.4"/>
    <row r="6248" s="6" customFormat="1" x14ac:dyDescent="0.4"/>
    <row r="6249" s="6" customFormat="1" x14ac:dyDescent="0.4"/>
    <row r="6250" s="6" customFormat="1" x14ac:dyDescent="0.4"/>
    <row r="6251" s="6" customFormat="1" x14ac:dyDescent="0.4"/>
    <row r="6252" s="6" customFormat="1" x14ac:dyDescent="0.4"/>
    <row r="6253" s="6" customFormat="1" x14ac:dyDescent="0.4"/>
    <row r="6254" s="6" customFormat="1" x14ac:dyDescent="0.4"/>
    <row r="6255" s="6" customFormat="1" x14ac:dyDescent="0.4"/>
    <row r="6256" s="6" customFormat="1" x14ac:dyDescent="0.4"/>
    <row r="6257" s="6" customFormat="1" x14ac:dyDescent="0.4"/>
    <row r="6258" s="6" customFormat="1" x14ac:dyDescent="0.4"/>
    <row r="6259" s="6" customFormat="1" x14ac:dyDescent="0.4"/>
    <row r="6260" s="6" customFormat="1" x14ac:dyDescent="0.4"/>
    <row r="6261" s="6" customFormat="1" x14ac:dyDescent="0.4"/>
    <row r="6262" s="6" customFormat="1" x14ac:dyDescent="0.4"/>
    <row r="6263" s="6" customFormat="1" x14ac:dyDescent="0.4"/>
    <row r="6264" s="6" customFormat="1" x14ac:dyDescent="0.4"/>
    <row r="6265" s="6" customFormat="1" x14ac:dyDescent="0.4"/>
    <row r="6266" s="6" customFormat="1" x14ac:dyDescent="0.4"/>
    <row r="6267" s="6" customFormat="1" x14ac:dyDescent="0.4"/>
    <row r="6268" s="6" customFormat="1" x14ac:dyDescent="0.4"/>
    <row r="6269" s="6" customFormat="1" x14ac:dyDescent="0.4"/>
    <row r="6270" s="6" customFormat="1" x14ac:dyDescent="0.4"/>
    <row r="6271" s="6" customFormat="1" x14ac:dyDescent="0.4"/>
    <row r="6272" s="6" customFormat="1" x14ac:dyDescent="0.4"/>
    <row r="6273" s="6" customFormat="1" x14ac:dyDescent="0.4"/>
    <row r="6274" s="6" customFormat="1" x14ac:dyDescent="0.4"/>
    <row r="6275" s="6" customFormat="1" x14ac:dyDescent="0.4"/>
    <row r="6276" s="6" customFormat="1" x14ac:dyDescent="0.4"/>
    <row r="6277" s="6" customFormat="1" x14ac:dyDescent="0.4"/>
    <row r="6278" s="6" customFormat="1" x14ac:dyDescent="0.4"/>
    <row r="6279" s="6" customFormat="1" x14ac:dyDescent="0.4"/>
    <row r="6280" s="6" customFormat="1" x14ac:dyDescent="0.4"/>
    <row r="6281" s="6" customFormat="1" x14ac:dyDescent="0.4"/>
    <row r="6282" s="6" customFormat="1" x14ac:dyDescent="0.4"/>
    <row r="6283" s="6" customFormat="1" x14ac:dyDescent="0.4"/>
    <row r="6284" s="6" customFormat="1" x14ac:dyDescent="0.4"/>
    <row r="6285" s="6" customFormat="1" x14ac:dyDescent="0.4"/>
    <row r="6286" s="6" customFormat="1" x14ac:dyDescent="0.4"/>
    <row r="6287" s="6" customFormat="1" x14ac:dyDescent="0.4"/>
    <row r="6288" s="6" customFormat="1" x14ac:dyDescent="0.4"/>
    <row r="6289" s="6" customFormat="1" x14ac:dyDescent="0.4"/>
    <row r="6290" s="6" customFormat="1" x14ac:dyDescent="0.4"/>
    <row r="6291" s="6" customFormat="1" x14ac:dyDescent="0.4"/>
    <row r="6292" s="6" customFormat="1" x14ac:dyDescent="0.4"/>
    <row r="6293" s="6" customFormat="1" x14ac:dyDescent="0.4"/>
    <row r="6294" s="6" customFormat="1" x14ac:dyDescent="0.4"/>
    <row r="6295" s="6" customFormat="1" x14ac:dyDescent="0.4"/>
    <row r="6296" s="6" customFormat="1" x14ac:dyDescent="0.4"/>
    <row r="6297" s="6" customFormat="1" x14ac:dyDescent="0.4"/>
    <row r="6298" s="6" customFormat="1" x14ac:dyDescent="0.4"/>
    <row r="6299" s="6" customFormat="1" x14ac:dyDescent="0.4"/>
    <row r="6300" s="6" customFormat="1" x14ac:dyDescent="0.4"/>
    <row r="6301" s="6" customFormat="1" x14ac:dyDescent="0.4"/>
    <row r="6302" s="6" customFormat="1" x14ac:dyDescent="0.4"/>
    <row r="6303" s="6" customFormat="1" x14ac:dyDescent="0.4"/>
    <row r="6304" s="6" customFormat="1" x14ac:dyDescent="0.4"/>
    <row r="6305" s="6" customFormat="1" x14ac:dyDescent="0.4"/>
    <row r="6306" s="6" customFormat="1" x14ac:dyDescent="0.4"/>
    <row r="6307" s="6" customFormat="1" x14ac:dyDescent="0.4"/>
    <row r="6308" s="6" customFormat="1" x14ac:dyDescent="0.4"/>
    <row r="6309" s="6" customFormat="1" x14ac:dyDescent="0.4"/>
    <row r="6310" s="6" customFormat="1" x14ac:dyDescent="0.4"/>
    <row r="6311" s="6" customFormat="1" x14ac:dyDescent="0.4"/>
    <row r="6312" s="6" customFormat="1" x14ac:dyDescent="0.4"/>
    <row r="6313" s="6" customFormat="1" x14ac:dyDescent="0.4"/>
    <row r="6314" s="6" customFormat="1" x14ac:dyDescent="0.4"/>
    <row r="6315" s="6" customFormat="1" x14ac:dyDescent="0.4"/>
    <row r="6316" s="6" customFormat="1" x14ac:dyDescent="0.4"/>
    <row r="6317" s="6" customFormat="1" x14ac:dyDescent="0.4"/>
    <row r="6318" s="6" customFormat="1" x14ac:dyDescent="0.4"/>
    <row r="6319" s="6" customFormat="1" x14ac:dyDescent="0.4"/>
    <row r="6320" s="6" customFormat="1" x14ac:dyDescent="0.4"/>
    <row r="6321" s="6" customFormat="1" x14ac:dyDescent="0.4"/>
    <row r="6322" s="6" customFormat="1" x14ac:dyDescent="0.4"/>
    <row r="6323" s="6" customFormat="1" x14ac:dyDescent="0.4"/>
    <row r="6324" s="6" customFormat="1" x14ac:dyDescent="0.4"/>
    <row r="6325" s="6" customFormat="1" x14ac:dyDescent="0.4"/>
    <row r="6326" s="6" customFormat="1" x14ac:dyDescent="0.4"/>
    <row r="6327" s="6" customFormat="1" x14ac:dyDescent="0.4"/>
    <row r="6328" s="6" customFormat="1" x14ac:dyDescent="0.4"/>
    <row r="6329" s="6" customFormat="1" x14ac:dyDescent="0.4"/>
    <row r="6330" s="6" customFormat="1" x14ac:dyDescent="0.4"/>
    <row r="6331" s="6" customFormat="1" x14ac:dyDescent="0.4"/>
    <row r="6332" s="6" customFormat="1" x14ac:dyDescent="0.4"/>
    <row r="6333" s="6" customFormat="1" x14ac:dyDescent="0.4"/>
    <row r="6334" s="6" customFormat="1" x14ac:dyDescent="0.4"/>
    <row r="6335" s="6" customFormat="1" x14ac:dyDescent="0.4"/>
    <row r="6336" s="6" customFormat="1" x14ac:dyDescent="0.4"/>
    <row r="6337" s="6" customFormat="1" x14ac:dyDescent="0.4"/>
    <row r="6338" s="6" customFormat="1" x14ac:dyDescent="0.4"/>
    <row r="6339" s="6" customFormat="1" x14ac:dyDescent="0.4"/>
    <row r="6340" s="6" customFormat="1" x14ac:dyDescent="0.4"/>
    <row r="6341" s="6" customFormat="1" x14ac:dyDescent="0.4"/>
    <row r="6342" s="6" customFormat="1" x14ac:dyDescent="0.4"/>
    <row r="6343" s="6" customFormat="1" x14ac:dyDescent="0.4"/>
    <row r="6344" s="6" customFormat="1" x14ac:dyDescent="0.4"/>
    <row r="6345" s="6" customFormat="1" x14ac:dyDescent="0.4"/>
    <row r="6346" s="6" customFormat="1" x14ac:dyDescent="0.4"/>
    <row r="6347" s="6" customFormat="1" x14ac:dyDescent="0.4"/>
    <row r="6348" s="6" customFormat="1" x14ac:dyDescent="0.4"/>
    <row r="6349" s="6" customFormat="1" x14ac:dyDescent="0.4"/>
    <row r="6350" s="6" customFormat="1" x14ac:dyDescent="0.4"/>
    <row r="6351" s="6" customFormat="1" x14ac:dyDescent="0.4"/>
    <row r="6352" s="6" customFormat="1" x14ac:dyDescent="0.4"/>
    <row r="6353" s="6" customFormat="1" x14ac:dyDescent="0.4"/>
    <row r="6354" s="6" customFormat="1" x14ac:dyDescent="0.4"/>
    <row r="6355" s="6" customFormat="1" x14ac:dyDescent="0.4"/>
    <row r="6356" s="6" customFormat="1" x14ac:dyDescent="0.4"/>
    <row r="6357" s="6" customFormat="1" x14ac:dyDescent="0.4"/>
    <row r="6358" s="6" customFormat="1" x14ac:dyDescent="0.4"/>
    <row r="6359" s="6" customFormat="1" x14ac:dyDescent="0.4"/>
    <row r="6360" s="6" customFormat="1" x14ac:dyDescent="0.4"/>
    <row r="6361" s="6" customFormat="1" x14ac:dyDescent="0.4"/>
    <row r="6362" s="6" customFormat="1" x14ac:dyDescent="0.4"/>
    <row r="6363" s="6" customFormat="1" x14ac:dyDescent="0.4"/>
    <row r="6364" s="6" customFormat="1" x14ac:dyDescent="0.4"/>
    <row r="6365" s="6" customFormat="1" x14ac:dyDescent="0.4"/>
    <row r="6366" s="6" customFormat="1" x14ac:dyDescent="0.4"/>
    <row r="6367" s="6" customFormat="1" x14ac:dyDescent="0.4"/>
    <row r="6368" s="6" customFormat="1" x14ac:dyDescent="0.4"/>
    <row r="6369" s="6" customFormat="1" x14ac:dyDescent="0.4"/>
    <row r="6370" s="6" customFormat="1" x14ac:dyDescent="0.4"/>
    <row r="6371" s="6" customFormat="1" x14ac:dyDescent="0.4"/>
    <row r="6372" s="6" customFormat="1" x14ac:dyDescent="0.4"/>
    <row r="6373" s="6" customFormat="1" x14ac:dyDescent="0.4"/>
    <row r="6374" s="6" customFormat="1" x14ac:dyDescent="0.4"/>
    <row r="6375" s="6" customFormat="1" x14ac:dyDescent="0.4"/>
    <row r="6376" s="6" customFormat="1" x14ac:dyDescent="0.4"/>
    <row r="6377" s="6" customFormat="1" x14ac:dyDescent="0.4"/>
    <row r="6378" s="6" customFormat="1" x14ac:dyDescent="0.4"/>
    <row r="6379" s="6" customFormat="1" x14ac:dyDescent="0.4"/>
    <row r="6380" s="6" customFormat="1" x14ac:dyDescent="0.4"/>
    <row r="6381" s="6" customFormat="1" x14ac:dyDescent="0.4"/>
    <row r="6382" s="6" customFormat="1" x14ac:dyDescent="0.4"/>
    <row r="6383" s="6" customFormat="1" x14ac:dyDescent="0.4"/>
    <row r="6384" s="6" customFormat="1" x14ac:dyDescent="0.4"/>
    <row r="6385" s="6" customFormat="1" x14ac:dyDescent="0.4"/>
    <row r="6386" s="6" customFormat="1" x14ac:dyDescent="0.4"/>
    <row r="6387" s="6" customFormat="1" x14ac:dyDescent="0.4"/>
    <row r="6388" s="6" customFormat="1" x14ac:dyDescent="0.4"/>
    <row r="6389" s="6" customFormat="1" x14ac:dyDescent="0.4"/>
    <row r="6390" s="6" customFormat="1" x14ac:dyDescent="0.4"/>
    <row r="6391" s="6" customFormat="1" x14ac:dyDescent="0.4"/>
    <row r="6392" s="6" customFormat="1" x14ac:dyDescent="0.4"/>
    <row r="6393" s="6" customFormat="1" x14ac:dyDescent="0.4"/>
    <row r="6394" s="6" customFormat="1" x14ac:dyDescent="0.4"/>
    <row r="6395" s="6" customFormat="1" x14ac:dyDescent="0.4"/>
    <row r="6396" s="6" customFormat="1" x14ac:dyDescent="0.4"/>
    <row r="6397" s="6" customFormat="1" x14ac:dyDescent="0.4"/>
    <row r="6398" s="6" customFormat="1" x14ac:dyDescent="0.4"/>
    <row r="6399" s="6" customFormat="1" x14ac:dyDescent="0.4"/>
    <row r="6400" s="6" customFormat="1" x14ac:dyDescent="0.4"/>
    <row r="6401" s="6" customFormat="1" x14ac:dyDescent="0.4"/>
    <row r="6402" s="6" customFormat="1" x14ac:dyDescent="0.4"/>
    <row r="6403" s="6" customFormat="1" x14ac:dyDescent="0.4"/>
    <row r="6404" s="6" customFormat="1" x14ac:dyDescent="0.4"/>
    <row r="6405" s="6" customFormat="1" x14ac:dyDescent="0.4"/>
    <row r="6406" s="6" customFormat="1" x14ac:dyDescent="0.4"/>
    <row r="6407" s="6" customFormat="1" x14ac:dyDescent="0.4"/>
    <row r="6408" s="6" customFormat="1" x14ac:dyDescent="0.4"/>
    <row r="6409" s="6" customFormat="1" x14ac:dyDescent="0.4"/>
    <row r="6410" s="6" customFormat="1" x14ac:dyDescent="0.4"/>
    <row r="6411" s="6" customFormat="1" x14ac:dyDescent="0.4"/>
    <row r="6412" s="6" customFormat="1" x14ac:dyDescent="0.4"/>
    <row r="6413" s="6" customFormat="1" x14ac:dyDescent="0.4"/>
    <row r="6414" s="6" customFormat="1" x14ac:dyDescent="0.4"/>
    <row r="6415" s="6" customFormat="1" x14ac:dyDescent="0.4"/>
    <row r="6416" s="6" customFormat="1" x14ac:dyDescent="0.4"/>
    <row r="6417" s="6" customFormat="1" x14ac:dyDescent="0.4"/>
    <row r="6418" s="6" customFormat="1" x14ac:dyDescent="0.4"/>
    <row r="6419" s="6" customFormat="1" x14ac:dyDescent="0.4"/>
    <row r="6420" s="6" customFormat="1" x14ac:dyDescent="0.4"/>
    <row r="6421" s="6" customFormat="1" x14ac:dyDescent="0.4"/>
    <row r="6422" s="6" customFormat="1" x14ac:dyDescent="0.4"/>
    <row r="6423" s="6" customFormat="1" x14ac:dyDescent="0.4"/>
    <row r="6424" s="6" customFormat="1" x14ac:dyDescent="0.4"/>
    <row r="6425" s="6" customFormat="1" x14ac:dyDescent="0.4"/>
    <row r="6426" s="6" customFormat="1" x14ac:dyDescent="0.4"/>
    <row r="6427" s="6" customFormat="1" x14ac:dyDescent="0.4"/>
    <row r="6428" s="6" customFormat="1" x14ac:dyDescent="0.4"/>
    <row r="6429" s="6" customFormat="1" x14ac:dyDescent="0.4"/>
    <row r="6430" s="6" customFormat="1" x14ac:dyDescent="0.4"/>
    <row r="6431" s="6" customFormat="1" x14ac:dyDescent="0.4"/>
    <row r="6432" s="6" customFormat="1" x14ac:dyDescent="0.4"/>
    <row r="6433" s="6" customFormat="1" x14ac:dyDescent="0.4"/>
    <row r="6434" s="6" customFormat="1" x14ac:dyDescent="0.4"/>
    <row r="6435" s="6" customFormat="1" x14ac:dyDescent="0.4"/>
    <row r="6436" s="6" customFormat="1" x14ac:dyDescent="0.4"/>
    <row r="6437" s="6" customFormat="1" x14ac:dyDescent="0.4"/>
    <row r="6438" s="6" customFormat="1" x14ac:dyDescent="0.4"/>
    <row r="6439" s="6" customFormat="1" x14ac:dyDescent="0.4"/>
    <row r="6440" s="6" customFormat="1" x14ac:dyDescent="0.4"/>
    <row r="6441" s="6" customFormat="1" x14ac:dyDescent="0.4"/>
    <row r="6442" s="6" customFormat="1" x14ac:dyDescent="0.4"/>
    <row r="6443" s="6" customFormat="1" x14ac:dyDescent="0.4"/>
    <row r="6444" s="6" customFormat="1" x14ac:dyDescent="0.4"/>
    <row r="6445" s="6" customFormat="1" x14ac:dyDescent="0.4"/>
    <row r="6446" s="6" customFormat="1" x14ac:dyDescent="0.4"/>
    <row r="6447" s="6" customFormat="1" x14ac:dyDescent="0.4"/>
    <row r="6448" s="6" customFormat="1" x14ac:dyDescent="0.4"/>
    <row r="6449" s="6" customFormat="1" x14ac:dyDescent="0.4"/>
    <row r="6450" s="6" customFormat="1" x14ac:dyDescent="0.4"/>
    <row r="6451" s="6" customFormat="1" x14ac:dyDescent="0.4"/>
    <row r="6452" s="6" customFormat="1" x14ac:dyDescent="0.4"/>
    <row r="6453" s="6" customFormat="1" x14ac:dyDescent="0.4"/>
    <row r="6454" s="6" customFormat="1" x14ac:dyDescent="0.4"/>
    <row r="6455" s="6" customFormat="1" x14ac:dyDescent="0.4"/>
    <row r="6456" s="6" customFormat="1" x14ac:dyDescent="0.4"/>
    <row r="6457" s="6" customFormat="1" x14ac:dyDescent="0.4"/>
    <row r="6458" s="6" customFormat="1" x14ac:dyDescent="0.4"/>
    <row r="6459" s="6" customFormat="1" x14ac:dyDescent="0.4"/>
    <row r="6460" s="6" customFormat="1" x14ac:dyDescent="0.4"/>
    <row r="6461" s="6" customFormat="1" x14ac:dyDescent="0.4"/>
    <row r="6462" s="6" customFormat="1" x14ac:dyDescent="0.4"/>
    <row r="6463" s="6" customFormat="1" x14ac:dyDescent="0.4"/>
    <row r="6464" s="6" customFormat="1" x14ac:dyDescent="0.4"/>
    <row r="6465" s="6" customFormat="1" x14ac:dyDescent="0.4"/>
    <row r="6466" s="6" customFormat="1" x14ac:dyDescent="0.4"/>
    <row r="6467" s="6" customFormat="1" x14ac:dyDescent="0.4"/>
    <row r="6468" s="6" customFormat="1" x14ac:dyDescent="0.4"/>
    <row r="6469" s="6" customFormat="1" x14ac:dyDescent="0.4"/>
    <row r="6470" s="6" customFormat="1" x14ac:dyDescent="0.4"/>
    <row r="6471" s="6" customFormat="1" x14ac:dyDescent="0.4"/>
    <row r="6472" s="6" customFormat="1" x14ac:dyDescent="0.4"/>
    <row r="6473" s="6" customFormat="1" x14ac:dyDescent="0.4"/>
    <row r="6474" s="6" customFormat="1" x14ac:dyDescent="0.4"/>
    <row r="6475" s="6" customFormat="1" x14ac:dyDescent="0.4"/>
    <row r="6476" s="6" customFormat="1" x14ac:dyDescent="0.4"/>
    <row r="6477" s="6" customFormat="1" x14ac:dyDescent="0.4"/>
    <row r="6478" s="6" customFormat="1" x14ac:dyDescent="0.4"/>
    <row r="6479" s="6" customFormat="1" x14ac:dyDescent="0.4"/>
    <row r="6480" s="6" customFormat="1" x14ac:dyDescent="0.4"/>
    <row r="6481" s="6" customFormat="1" x14ac:dyDescent="0.4"/>
    <row r="6482" s="6" customFormat="1" x14ac:dyDescent="0.4"/>
    <row r="6483" s="6" customFormat="1" x14ac:dyDescent="0.4"/>
    <row r="6484" s="6" customFormat="1" x14ac:dyDescent="0.4"/>
    <row r="6485" s="6" customFormat="1" x14ac:dyDescent="0.4"/>
    <row r="6486" s="6" customFormat="1" x14ac:dyDescent="0.4"/>
    <row r="6487" s="6" customFormat="1" x14ac:dyDescent="0.4"/>
    <row r="6488" s="6" customFormat="1" x14ac:dyDescent="0.4"/>
    <row r="6489" s="6" customFormat="1" x14ac:dyDescent="0.4"/>
    <row r="6490" s="6" customFormat="1" x14ac:dyDescent="0.4"/>
    <row r="6491" s="6" customFormat="1" x14ac:dyDescent="0.4"/>
    <row r="6492" s="6" customFormat="1" x14ac:dyDescent="0.4"/>
    <row r="6493" s="6" customFormat="1" x14ac:dyDescent="0.4"/>
    <row r="6494" s="6" customFormat="1" x14ac:dyDescent="0.4"/>
    <row r="6495" s="6" customFormat="1" x14ac:dyDescent="0.4"/>
    <row r="6496" s="6" customFormat="1" x14ac:dyDescent="0.4"/>
    <row r="6497" s="6" customFormat="1" x14ac:dyDescent="0.4"/>
    <row r="6498" s="6" customFormat="1" x14ac:dyDescent="0.4"/>
    <row r="6499" s="6" customFormat="1" x14ac:dyDescent="0.4"/>
    <row r="6500" s="6" customFormat="1" x14ac:dyDescent="0.4"/>
    <row r="6501" s="6" customFormat="1" x14ac:dyDescent="0.4"/>
    <row r="6502" s="6" customFormat="1" x14ac:dyDescent="0.4"/>
    <row r="6503" s="6" customFormat="1" x14ac:dyDescent="0.4"/>
    <row r="6504" s="6" customFormat="1" x14ac:dyDescent="0.4"/>
    <row r="6505" s="6" customFormat="1" x14ac:dyDescent="0.4"/>
    <row r="6506" s="6" customFormat="1" x14ac:dyDescent="0.4"/>
    <row r="6507" s="6" customFormat="1" x14ac:dyDescent="0.4"/>
    <row r="6508" s="6" customFormat="1" x14ac:dyDescent="0.4"/>
    <row r="6509" s="6" customFormat="1" x14ac:dyDescent="0.4"/>
    <row r="6510" s="6" customFormat="1" x14ac:dyDescent="0.4"/>
    <row r="6511" s="6" customFormat="1" x14ac:dyDescent="0.4"/>
    <row r="6512" s="6" customFormat="1" x14ac:dyDescent="0.4"/>
    <row r="6513" s="6" customFormat="1" x14ac:dyDescent="0.4"/>
    <row r="6514" s="6" customFormat="1" x14ac:dyDescent="0.4"/>
    <row r="6515" s="6" customFormat="1" x14ac:dyDescent="0.4"/>
    <row r="6516" s="6" customFormat="1" x14ac:dyDescent="0.4"/>
    <row r="6517" s="6" customFormat="1" x14ac:dyDescent="0.4"/>
    <row r="6518" s="6" customFormat="1" x14ac:dyDescent="0.4"/>
    <row r="6519" s="6" customFormat="1" x14ac:dyDescent="0.4"/>
    <row r="6520" s="6" customFormat="1" x14ac:dyDescent="0.4"/>
    <row r="6521" s="6" customFormat="1" x14ac:dyDescent="0.4"/>
    <row r="6522" s="6" customFormat="1" x14ac:dyDescent="0.4"/>
    <row r="6523" s="6" customFormat="1" x14ac:dyDescent="0.4"/>
    <row r="6524" s="6" customFormat="1" x14ac:dyDescent="0.4"/>
    <row r="6525" s="6" customFormat="1" x14ac:dyDescent="0.4"/>
    <row r="6526" s="6" customFormat="1" x14ac:dyDescent="0.4"/>
    <row r="6527" s="6" customFormat="1" x14ac:dyDescent="0.4"/>
    <row r="6528" s="6" customFormat="1" x14ac:dyDescent="0.4"/>
    <row r="6529" s="6" customFormat="1" x14ac:dyDescent="0.4"/>
    <row r="6530" s="6" customFormat="1" x14ac:dyDescent="0.4"/>
    <row r="6531" s="6" customFormat="1" x14ac:dyDescent="0.4"/>
    <row r="6532" s="6" customFormat="1" x14ac:dyDescent="0.4"/>
    <row r="6533" s="6" customFormat="1" x14ac:dyDescent="0.4"/>
    <row r="6534" s="6" customFormat="1" x14ac:dyDescent="0.4"/>
    <row r="6535" s="6" customFormat="1" x14ac:dyDescent="0.4"/>
    <row r="6536" s="6" customFormat="1" x14ac:dyDescent="0.4"/>
    <row r="6537" s="6" customFormat="1" x14ac:dyDescent="0.4"/>
    <row r="6538" s="6" customFormat="1" x14ac:dyDescent="0.4"/>
    <row r="6539" s="6" customFormat="1" x14ac:dyDescent="0.4"/>
    <row r="6540" s="6" customFormat="1" x14ac:dyDescent="0.4"/>
    <row r="6541" s="6" customFormat="1" x14ac:dyDescent="0.4"/>
    <row r="6542" s="6" customFormat="1" x14ac:dyDescent="0.4"/>
    <row r="6543" s="6" customFormat="1" x14ac:dyDescent="0.4"/>
    <row r="6544" s="6" customFormat="1" x14ac:dyDescent="0.4"/>
    <row r="6545" s="6" customFormat="1" x14ac:dyDescent="0.4"/>
    <row r="6546" s="6" customFormat="1" x14ac:dyDescent="0.4"/>
    <row r="6547" s="6" customFormat="1" x14ac:dyDescent="0.4"/>
    <row r="6548" s="6" customFormat="1" x14ac:dyDescent="0.4"/>
    <row r="6549" s="6" customFormat="1" x14ac:dyDescent="0.4"/>
    <row r="6550" s="6" customFormat="1" x14ac:dyDescent="0.4"/>
    <row r="6551" s="6" customFormat="1" x14ac:dyDescent="0.4"/>
    <row r="6552" s="6" customFormat="1" x14ac:dyDescent="0.4"/>
    <row r="6553" s="6" customFormat="1" x14ac:dyDescent="0.4"/>
    <row r="6554" s="6" customFormat="1" x14ac:dyDescent="0.4"/>
    <row r="6555" s="6" customFormat="1" x14ac:dyDescent="0.4"/>
    <row r="6556" s="6" customFormat="1" x14ac:dyDescent="0.4"/>
    <row r="6557" s="6" customFormat="1" x14ac:dyDescent="0.4"/>
    <row r="6558" s="6" customFormat="1" x14ac:dyDescent="0.4"/>
    <row r="6559" s="6" customFormat="1" x14ac:dyDescent="0.4"/>
    <row r="6560" s="6" customFormat="1" x14ac:dyDescent="0.4"/>
    <row r="6561" s="6" customFormat="1" x14ac:dyDescent="0.4"/>
    <row r="6562" s="6" customFormat="1" x14ac:dyDescent="0.4"/>
    <row r="6563" s="6" customFormat="1" x14ac:dyDescent="0.4"/>
    <row r="6564" s="6" customFormat="1" x14ac:dyDescent="0.4"/>
    <row r="6565" s="6" customFormat="1" x14ac:dyDescent="0.4"/>
    <row r="6566" s="6" customFormat="1" x14ac:dyDescent="0.4"/>
    <row r="6567" s="6" customFormat="1" x14ac:dyDescent="0.4"/>
    <row r="6568" s="6" customFormat="1" x14ac:dyDescent="0.4"/>
    <row r="6569" s="6" customFormat="1" x14ac:dyDescent="0.4"/>
    <row r="6570" s="6" customFormat="1" x14ac:dyDescent="0.4"/>
    <row r="6571" s="6" customFormat="1" x14ac:dyDescent="0.4"/>
    <row r="6572" s="6" customFormat="1" x14ac:dyDescent="0.4"/>
    <row r="6573" s="6" customFormat="1" x14ac:dyDescent="0.4"/>
    <row r="6574" s="6" customFormat="1" x14ac:dyDescent="0.4"/>
    <row r="6575" s="6" customFormat="1" x14ac:dyDescent="0.4"/>
    <row r="6576" s="6" customFormat="1" x14ac:dyDescent="0.4"/>
    <row r="6577" s="6" customFormat="1" x14ac:dyDescent="0.4"/>
    <row r="6578" s="6" customFormat="1" x14ac:dyDescent="0.4"/>
    <row r="6579" s="6" customFormat="1" x14ac:dyDescent="0.4"/>
    <row r="6580" s="6" customFormat="1" x14ac:dyDescent="0.4"/>
    <row r="6581" s="6" customFormat="1" x14ac:dyDescent="0.4"/>
    <row r="6582" s="6" customFormat="1" x14ac:dyDescent="0.4"/>
    <row r="6583" s="6" customFormat="1" x14ac:dyDescent="0.4"/>
    <row r="6584" s="6" customFormat="1" x14ac:dyDescent="0.4"/>
    <row r="6585" s="6" customFormat="1" x14ac:dyDescent="0.4"/>
    <row r="6586" s="6" customFormat="1" x14ac:dyDescent="0.4"/>
    <row r="6587" s="6" customFormat="1" x14ac:dyDescent="0.4"/>
    <row r="6588" s="6" customFormat="1" x14ac:dyDescent="0.4"/>
    <row r="6589" s="6" customFormat="1" x14ac:dyDescent="0.4"/>
    <row r="6590" s="6" customFormat="1" x14ac:dyDescent="0.4"/>
    <row r="6591" s="6" customFormat="1" x14ac:dyDescent="0.4"/>
    <row r="6592" s="6" customFormat="1" x14ac:dyDescent="0.4"/>
    <row r="6593" s="6" customFormat="1" x14ac:dyDescent="0.4"/>
    <row r="6594" s="6" customFormat="1" x14ac:dyDescent="0.4"/>
    <row r="6595" s="6" customFormat="1" x14ac:dyDescent="0.4"/>
    <row r="6596" s="6" customFormat="1" x14ac:dyDescent="0.4"/>
    <row r="6597" s="6" customFormat="1" x14ac:dyDescent="0.4"/>
    <row r="6598" s="6" customFormat="1" x14ac:dyDescent="0.4"/>
    <row r="6599" s="6" customFormat="1" x14ac:dyDescent="0.4"/>
    <row r="6600" s="6" customFormat="1" x14ac:dyDescent="0.4"/>
    <row r="6601" s="6" customFormat="1" x14ac:dyDescent="0.4"/>
    <row r="6602" s="6" customFormat="1" x14ac:dyDescent="0.4"/>
    <row r="6603" s="6" customFormat="1" x14ac:dyDescent="0.4"/>
    <row r="6604" s="6" customFormat="1" x14ac:dyDescent="0.4"/>
    <row r="6605" s="6" customFormat="1" x14ac:dyDescent="0.4"/>
    <row r="6606" s="6" customFormat="1" x14ac:dyDescent="0.4"/>
    <row r="6607" s="6" customFormat="1" x14ac:dyDescent="0.4"/>
    <row r="6608" s="6" customFormat="1" x14ac:dyDescent="0.4"/>
    <row r="6609" s="6" customFormat="1" x14ac:dyDescent="0.4"/>
    <row r="6610" s="6" customFormat="1" x14ac:dyDescent="0.4"/>
    <row r="6611" s="6" customFormat="1" x14ac:dyDescent="0.4"/>
    <row r="6612" s="6" customFormat="1" x14ac:dyDescent="0.4"/>
    <row r="6613" s="6" customFormat="1" x14ac:dyDescent="0.4"/>
    <row r="6614" s="6" customFormat="1" x14ac:dyDescent="0.4"/>
    <row r="6615" s="6" customFormat="1" x14ac:dyDescent="0.4"/>
    <row r="6616" s="6" customFormat="1" x14ac:dyDescent="0.4"/>
    <row r="6617" s="6" customFormat="1" x14ac:dyDescent="0.4"/>
    <row r="6618" s="6" customFormat="1" x14ac:dyDescent="0.4"/>
    <row r="6619" s="6" customFormat="1" x14ac:dyDescent="0.4"/>
    <row r="6620" s="6" customFormat="1" x14ac:dyDescent="0.4"/>
    <row r="6621" s="6" customFormat="1" x14ac:dyDescent="0.4"/>
    <row r="6622" s="6" customFormat="1" x14ac:dyDescent="0.4"/>
    <row r="6623" s="6" customFormat="1" x14ac:dyDescent="0.4"/>
    <row r="6624" s="6" customFormat="1" x14ac:dyDescent="0.4"/>
    <row r="6625" s="6" customFormat="1" x14ac:dyDescent="0.4"/>
    <row r="6626" s="6" customFormat="1" x14ac:dyDescent="0.4"/>
    <row r="6627" s="6" customFormat="1" x14ac:dyDescent="0.4"/>
    <row r="6628" s="6" customFormat="1" x14ac:dyDescent="0.4"/>
    <row r="6629" s="6" customFormat="1" x14ac:dyDescent="0.4"/>
    <row r="6630" s="6" customFormat="1" x14ac:dyDescent="0.4"/>
    <row r="6631" s="6" customFormat="1" x14ac:dyDescent="0.4"/>
    <row r="6632" s="6" customFormat="1" x14ac:dyDescent="0.4"/>
    <row r="6633" s="6" customFormat="1" x14ac:dyDescent="0.4"/>
    <row r="6634" s="6" customFormat="1" x14ac:dyDescent="0.4"/>
    <row r="6635" s="6" customFormat="1" x14ac:dyDescent="0.4"/>
    <row r="6636" s="6" customFormat="1" x14ac:dyDescent="0.4"/>
    <row r="6637" s="6" customFormat="1" x14ac:dyDescent="0.4"/>
    <row r="6638" s="6" customFormat="1" x14ac:dyDescent="0.4"/>
    <row r="6639" s="6" customFormat="1" x14ac:dyDescent="0.4"/>
    <row r="6640" s="6" customFormat="1" x14ac:dyDescent="0.4"/>
    <row r="6641" s="6" customFormat="1" x14ac:dyDescent="0.4"/>
    <row r="6642" s="6" customFormat="1" x14ac:dyDescent="0.4"/>
    <row r="6643" s="6" customFormat="1" x14ac:dyDescent="0.4"/>
    <row r="6644" s="6" customFormat="1" x14ac:dyDescent="0.4"/>
    <row r="6645" s="6" customFormat="1" x14ac:dyDescent="0.4"/>
    <row r="6646" s="6" customFormat="1" x14ac:dyDescent="0.4"/>
    <row r="6647" s="6" customFormat="1" x14ac:dyDescent="0.4"/>
    <row r="6648" s="6" customFormat="1" x14ac:dyDescent="0.4"/>
    <row r="6649" s="6" customFormat="1" x14ac:dyDescent="0.4"/>
    <row r="6650" s="6" customFormat="1" x14ac:dyDescent="0.4"/>
    <row r="6651" s="6" customFormat="1" x14ac:dyDescent="0.4"/>
    <row r="6652" s="6" customFormat="1" x14ac:dyDescent="0.4"/>
    <row r="6653" s="6" customFormat="1" x14ac:dyDescent="0.4"/>
    <row r="6654" s="6" customFormat="1" x14ac:dyDescent="0.4"/>
    <row r="6655" s="6" customFormat="1" x14ac:dyDescent="0.4"/>
    <row r="6656" s="6" customFormat="1" x14ac:dyDescent="0.4"/>
    <row r="6657" s="6" customFormat="1" x14ac:dyDescent="0.4"/>
    <row r="6658" s="6" customFormat="1" x14ac:dyDescent="0.4"/>
    <row r="6659" s="6" customFormat="1" x14ac:dyDescent="0.4"/>
    <row r="6660" s="6" customFormat="1" x14ac:dyDescent="0.4"/>
    <row r="6661" s="6" customFormat="1" x14ac:dyDescent="0.4"/>
    <row r="6662" s="6" customFormat="1" x14ac:dyDescent="0.4"/>
    <row r="6663" s="6" customFormat="1" x14ac:dyDescent="0.4"/>
    <row r="6664" s="6" customFormat="1" x14ac:dyDescent="0.4"/>
    <row r="6665" s="6" customFormat="1" x14ac:dyDescent="0.4"/>
    <row r="6666" s="6" customFormat="1" x14ac:dyDescent="0.4"/>
    <row r="6667" s="6" customFormat="1" x14ac:dyDescent="0.4"/>
    <row r="6668" s="6" customFormat="1" x14ac:dyDescent="0.4"/>
    <row r="6669" s="6" customFormat="1" x14ac:dyDescent="0.4"/>
    <row r="6670" s="6" customFormat="1" x14ac:dyDescent="0.4"/>
    <row r="6671" s="6" customFormat="1" x14ac:dyDescent="0.4"/>
    <row r="6672" s="6" customFormat="1" x14ac:dyDescent="0.4"/>
    <row r="6673" s="6" customFormat="1" x14ac:dyDescent="0.4"/>
    <row r="6674" s="6" customFormat="1" x14ac:dyDescent="0.4"/>
    <row r="6675" s="6" customFormat="1" x14ac:dyDescent="0.4"/>
    <row r="6676" s="6" customFormat="1" x14ac:dyDescent="0.4"/>
    <row r="6677" s="6" customFormat="1" x14ac:dyDescent="0.4"/>
    <row r="6678" s="6" customFormat="1" x14ac:dyDescent="0.4"/>
    <row r="6679" s="6" customFormat="1" x14ac:dyDescent="0.4"/>
    <row r="6680" s="6" customFormat="1" x14ac:dyDescent="0.4"/>
    <row r="6681" s="6" customFormat="1" x14ac:dyDescent="0.4"/>
    <row r="6682" s="6" customFormat="1" x14ac:dyDescent="0.4"/>
    <row r="6683" s="6" customFormat="1" x14ac:dyDescent="0.4"/>
    <row r="6684" s="6" customFormat="1" x14ac:dyDescent="0.4"/>
    <row r="6685" s="6" customFormat="1" x14ac:dyDescent="0.4"/>
    <row r="6686" s="6" customFormat="1" x14ac:dyDescent="0.4"/>
    <row r="6687" s="6" customFormat="1" x14ac:dyDescent="0.4"/>
    <row r="6688" s="6" customFormat="1" x14ac:dyDescent="0.4"/>
    <row r="6689" s="6" customFormat="1" x14ac:dyDescent="0.4"/>
    <row r="6690" s="6" customFormat="1" x14ac:dyDescent="0.4"/>
    <row r="6691" s="6" customFormat="1" x14ac:dyDescent="0.4"/>
    <row r="6692" s="6" customFormat="1" x14ac:dyDescent="0.4"/>
    <row r="6693" s="6" customFormat="1" x14ac:dyDescent="0.4"/>
    <row r="6694" s="6" customFormat="1" x14ac:dyDescent="0.4"/>
    <row r="6695" s="6" customFormat="1" x14ac:dyDescent="0.4"/>
    <row r="6696" s="6" customFormat="1" x14ac:dyDescent="0.4"/>
    <row r="6697" s="6" customFormat="1" x14ac:dyDescent="0.4"/>
    <row r="6698" s="6" customFormat="1" x14ac:dyDescent="0.4"/>
    <row r="6699" s="6" customFormat="1" x14ac:dyDescent="0.4"/>
    <row r="6700" s="6" customFormat="1" x14ac:dyDescent="0.4"/>
    <row r="6701" s="6" customFormat="1" x14ac:dyDescent="0.4"/>
    <row r="6702" s="6" customFormat="1" x14ac:dyDescent="0.4"/>
    <row r="6703" s="6" customFormat="1" x14ac:dyDescent="0.4"/>
    <row r="6704" s="6" customFormat="1" x14ac:dyDescent="0.4"/>
    <row r="6705" s="6" customFormat="1" x14ac:dyDescent="0.4"/>
    <row r="6706" s="6" customFormat="1" x14ac:dyDescent="0.4"/>
    <row r="6707" s="6" customFormat="1" x14ac:dyDescent="0.4"/>
    <row r="6708" s="6" customFormat="1" x14ac:dyDescent="0.4"/>
    <row r="6709" s="6" customFormat="1" x14ac:dyDescent="0.4"/>
    <row r="6710" s="6" customFormat="1" x14ac:dyDescent="0.4"/>
    <row r="6711" s="6" customFormat="1" x14ac:dyDescent="0.4"/>
    <row r="6712" s="6" customFormat="1" x14ac:dyDescent="0.4"/>
    <row r="6713" s="6" customFormat="1" x14ac:dyDescent="0.4"/>
    <row r="6714" s="6" customFormat="1" x14ac:dyDescent="0.4"/>
    <row r="6715" s="6" customFormat="1" x14ac:dyDescent="0.4"/>
    <row r="6716" s="6" customFormat="1" x14ac:dyDescent="0.4"/>
    <row r="6717" s="6" customFormat="1" x14ac:dyDescent="0.4"/>
    <row r="6718" s="6" customFormat="1" x14ac:dyDescent="0.4"/>
    <row r="6719" s="6" customFormat="1" x14ac:dyDescent="0.4"/>
    <row r="6720" s="6" customFormat="1" x14ac:dyDescent="0.4"/>
    <row r="6721" s="6" customFormat="1" x14ac:dyDescent="0.4"/>
    <row r="6722" s="6" customFormat="1" x14ac:dyDescent="0.4"/>
    <row r="6723" s="6" customFormat="1" x14ac:dyDescent="0.4"/>
    <row r="6724" s="6" customFormat="1" x14ac:dyDescent="0.4"/>
    <row r="6725" s="6" customFormat="1" x14ac:dyDescent="0.4"/>
    <row r="6726" s="6" customFormat="1" x14ac:dyDescent="0.4"/>
    <row r="6727" s="6" customFormat="1" x14ac:dyDescent="0.4"/>
    <row r="6728" s="6" customFormat="1" x14ac:dyDescent="0.4"/>
    <row r="6729" s="6" customFormat="1" x14ac:dyDescent="0.4"/>
    <row r="6730" s="6" customFormat="1" x14ac:dyDescent="0.4"/>
    <row r="6731" s="6" customFormat="1" x14ac:dyDescent="0.4"/>
    <row r="6732" s="6" customFormat="1" x14ac:dyDescent="0.4"/>
    <row r="6733" s="6" customFormat="1" x14ac:dyDescent="0.4"/>
    <row r="6734" s="6" customFormat="1" x14ac:dyDescent="0.4"/>
    <row r="6735" s="6" customFormat="1" x14ac:dyDescent="0.4"/>
    <row r="6736" s="6" customFormat="1" x14ac:dyDescent="0.4"/>
    <row r="6737" s="6" customFormat="1" x14ac:dyDescent="0.4"/>
    <row r="6738" s="6" customFormat="1" x14ac:dyDescent="0.4"/>
    <row r="6739" s="6" customFormat="1" x14ac:dyDescent="0.4"/>
    <row r="6740" s="6" customFormat="1" x14ac:dyDescent="0.4"/>
    <row r="6741" s="6" customFormat="1" x14ac:dyDescent="0.4"/>
    <row r="6742" s="6" customFormat="1" x14ac:dyDescent="0.4"/>
    <row r="6743" s="6" customFormat="1" x14ac:dyDescent="0.4"/>
    <row r="6744" s="6" customFormat="1" x14ac:dyDescent="0.4"/>
    <row r="6745" s="6" customFormat="1" x14ac:dyDescent="0.4"/>
    <row r="6746" s="6" customFormat="1" x14ac:dyDescent="0.4"/>
    <row r="6747" s="6" customFormat="1" x14ac:dyDescent="0.4"/>
    <row r="6748" s="6" customFormat="1" x14ac:dyDescent="0.4"/>
    <row r="6749" s="6" customFormat="1" x14ac:dyDescent="0.4"/>
    <row r="6750" s="6" customFormat="1" x14ac:dyDescent="0.4"/>
    <row r="6751" s="6" customFormat="1" x14ac:dyDescent="0.4"/>
    <row r="6752" s="6" customFormat="1" x14ac:dyDescent="0.4"/>
    <row r="6753" s="6" customFormat="1" x14ac:dyDescent="0.4"/>
    <row r="6754" s="6" customFormat="1" x14ac:dyDescent="0.4"/>
    <row r="6755" s="6" customFormat="1" x14ac:dyDescent="0.4"/>
    <row r="6756" s="6" customFormat="1" x14ac:dyDescent="0.4"/>
    <row r="6757" s="6" customFormat="1" x14ac:dyDescent="0.4"/>
    <row r="6758" s="6" customFormat="1" x14ac:dyDescent="0.4"/>
    <row r="6759" s="6" customFormat="1" x14ac:dyDescent="0.4"/>
    <row r="6760" s="6" customFormat="1" x14ac:dyDescent="0.4"/>
    <row r="6761" s="6" customFormat="1" x14ac:dyDescent="0.4"/>
    <row r="6762" s="6" customFormat="1" x14ac:dyDescent="0.4"/>
    <row r="6763" s="6" customFormat="1" x14ac:dyDescent="0.4"/>
    <row r="6764" s="6" customFormat="1" x14ac:dyDescent="0.4"/>
    <row r="6765" s="6" customFormat="1" x14ac:dyDescent="0.4"/>
    <row r="6766" s="6" customFormat="1" x14ac:dyDescent="0.4"/>
    <row r="6767" s="6" customFormat="1" x14ac:dyDescent="0.4"/>
    <row r="6768" s="6" customFormat="1" x14ac:dyDescent="0.4"/>
    <row r="6769" s="6" customFormat="1" x14ac:dyDescent="0.4"/>
    <row r="6770" s="6" customFormat="1" x14ac:dyDescent="0.4"/>
    <row r="6771" s="6" customFormat="1" x14ac:dyDescent="0.4"/>
    <row r="6772" s="6" customFormat="1" x14ac:dyDescent="0.4"/>
    <row r="6773" s="6" customFormat="1" x14ac:dyDescent="0.4"/>
    <row r="6774" s="6" customFormat="1" x14ac:dyDescent="0.4"/>
    <row r="6775" s="6" customFormat="1" x14ac:dyDescent="0.4"/>
    <row r="6776" s="6" customFormat="1" x14ac:dyDescent="0.4"/>
    <row r="6777" s="6" customFormat="1" x14ac:dyDescent="0.4"/>
    <row r="6778" s="6" customFormat="1" x14ac:dyDescent="0.4"/>
    <row r="6779" s="6" customFormat="1" x14ac:dyDescent="0.4"/>
    <row r="6780" s="6" customFormat="1" x14ac:dyDescent="0.4"/>
    <row r="6781" s="6" customFormat="1" x14ac:dyDescent="0.4"/>
    <row r="6782" s="6" customFormat="1" x14ac:dyDescent="0.4"/>
    <row r="6783" s="6" customFormat="1" x14ac:dyDescent="0.4"/>
    <row r="6784" s="6" customFormat="1" x14ac:dyDescent="0.4"/>
    <row r="6785" s="6" customFormat="1" x14ac:dyDescent="0.4"/>
    <row r="6786" s="6" customFormat="1" x14ac:dyDescent="0.4"/>
    <row r="6787" s="6" customFormat="1" x14ac:dyDescent="0.4"/>
    <row r="6788" s="6" customFormat="1" x14ac:dyDescent="0.4"/>
    <row r="6789" s="6" customFormat="1" x14ac:dyDescent="0.4"/>
    <row r="6790" s="6" customFormat="1" x14ac:dyDescent="0.4"/>
    <row r="6791" s="6" customFormat="1" x14ac:dyDescent="0.4"/>
    <row r="6792" s="6" customFormat="1" x14ac:dyDescent="0.4"/>
    <row r="6793" s="6" customFormat="1" x14ac:dyDescent="0.4"/>
    <row r="6794" s="6" customFormat="1" x14ac:dyDescent="0.4"/>
    <row r="6795" s="6" customFormat="1" x14ac:dyDescent="0.4"/>
    <row r="6796" s="6" customFormat="1" x14ac:dyDescent="0.4"/>
    <row r="6797" s="6" customFormat="1" x14ac:dyDescent="0.4"/>
    <row r="6798" s="6" customFormat="1" x14ac:dyDescent="0.4"/>
    <row r="6799" s="6" customFormat="1" x14ac:dyDescent="0.4"/>
    <row r="6800" s="6" customFormat="1" x14ac:dyDescent="0.4"/>
    <row r="6801" s="6" customFormat="1" x14ac:dyDescent="0.4"/>
    <row r="6802" s="6" customFormat="1" x14ac:dyDescent="0.4"/>
    <row r="6803" s="6" customFormat="1" x14ac:dyDescent="0.4"/>
    <row r="6804" s="6" customFormat="1" x14ac:dyDescent="0.4"/>
    <row r="6805" s="6" customFormat="1" x14ac:dyDescent="0.4"/>
    <row r="6806" s="6" customFormat="1" x14ac:dyDescent="0.4"/>
    <row r="6807" s="6" customFormat="1" x14ac:dyDescent="0.4"/>
    <row r="6808" s="6" customFormat="1" x14ac:dyDescent="0.4"/>
    <row r="6809" s="6" customFormat="1" x14ac:dyDescent="0.4"/>
    <row r="6810" s="6" customFormat="1" x14ac:dyDescent="0.4"/>
    <row r="6811" s="6" customFormat="1" x14ac:dyDescent="0.4"/>
    <row r="6812" s="6" customFormat="1" x14ac:dyDescent="0.4"/>
    <row r="6813" s="6" customFormat="1" x14ac:dyDescent="0.4"/>
    <row r="6814" s="6" customFormat="1" x14ac:dyDescent="0.4"/>
    <row r="6815" s="6" customFormat="1" x14ac:dyDescent="0.4"/>
    <row r="6816" s="6" customFormat="1" x14ac:dyDescent="0.4"/>
    <row r="6817" s="6" customFormat="1" x14ac:dyDescent="0.4"/>
    <row r="6818" s="6" customFormat="1" x14ac:dyDescent="0.4"/>
    <row r="6819" s="6" customFormat="1" x14ac:dyDescent="0.4"/>
    <row r="6820" s="6" customFormat="1" x14ac:dyDescent="0.4"/>
    <row r="6821" s="6" customFormat="1" x14ac:dyDescent="0.4"/>
    <row r="6822" s="6" customFormat="1" x14ac:dyDescent="0.4"/>
    <row r="6823" s="6" customFormat="1" x14ac:dyDescent="0.4"/>
    <row r="6824" s="6" customFormat="1" x14ac:dyDescent="0.4"/>
    <row r="6825" s="6" customFormat="1" x14ac:dyDescent="0.4"/>
    <row r="6826" s="6" customFormat="1" x14ac:dyDescent="0.4"/>
    <row r="6827" s="6" customFormat="1" x14ac:dyDescent="0.4"/>
    <row r="6828" s="6" customFormat="1" x14ac:dyDescent="0.4"/>
    <row r="6829" s="6" customFormat="1" x14ac:dyDescent="0.4"/>
    <row r="6830" s="6" customFormat="1" x14ac:dyDescent="0.4"/>
    <row r="6831" s="6" customFormat="1" x14ac:dyDescent="0.4"/>
    <row r="6832" s="6" customFormat="1" x14ac:dyDescent="0.4"/>
    <row r="6833" s="6" customFormat="1" x14ac:dyDescent="0.4"/>
    <row r="6834" s="6" customFormat="1" x14ac:dyDescent="0.4"/>
    <row r="6835" s="6" customFormat="1" x14ac:dyDescent="0.4"/>
    <row r="6836" s="6" customFormat="1" x14ac:dyDescent="0.4"/>
    <row r="6837" s="6" customFormat="1" x14ac:dyDescent="0.4"/>
    <row r="6838" s="6" customFormat="1" x14ac:dyDescent="0.4"/>
    <row r="6839" s="6" customFormat="1" x14ac:dyDescent="0.4"/>
    <row r="6840" s="6" customFormat="1" x14ac:dyDescent="0.4"/>
    <row r="6841" s="6" customFormat="1" x14ac:dyDescent="0.4"/>
    <row r="6842" s="6" customFormat="1" x14ac:dyDescent="0.4"/>
    <row r="6843" s="6" customFormat="1" x14ac:dyDescent="0.4"/>
    <row r="6844" s="6" customFormat="1" x14ac:dyDescent="0.4"/>
    <row r="6845" s="6" customFormat="1" x14ac:dyDescent="0.4"/>
    <row r="6846" s="6" customFormat="1" x14ac:dyDescent="0.4"/>
    <row r="6847" s="6" customFormat="1" x14ac:dyDescent="0.4"/>
    <row r="6848" s="6" customFormat="1" x14ac:dyDescent="0.4"/>
    <row r="6849" s="6" customFormat="1" x14ac:dyDescent="0.4"/>
    <row r="6850" s="6" customFormat="1" x14ac:dyDescent="0.4"/>
    <row r="6851" s="6" customFormat="1" x14ac:dyDescent="0.4"/>
    <row r="6852" s="6" customFormat="1" x14ac:dyDescent="0.4"/>
    <row r="6853" s="6" customFormat="1" x14ac:dyDescent="0.4"/>
    <row r="6854" s="6" customFormat="1" x14ac:dyDescent="0.4"/>
    <row r="6855" s="6" customFormat="1" x14ac:dyDescent="0.4"/>
    <row r="6856" s="6" customFormat="1" x14ac:dyDescent="0.4"/>
    <row r="6857" s="6" customFormat="1" x14ac:dyDescent="0.4"/>
    <row r="6858" s="6" customFormat="1" x14ac:dyDescent="0.4"/>
    <row r="6859" s="6" customFormat="1" x14ac:dyDescent="0.4"/>
    <row r="6860" s="6" customFormat="1" x14ac:dyDescent="0.4"/>
    <row r="6861" s="6" customFormat="1" x14ac:dyDescent="0.4"/>
    <row r="6862" s="6" customFormat="1" x14ac:dyDescent="0.4"/>
    <row r="6863" s="6" customFormat="1" x14ac:dyDescent="0.4"/>
    <row r="6864" s="6" customFormat="1" x14ac:dyDescent="0.4"/>
    <row r="6865" s="6" customFormat="1" x14ac:dyDescent="0.4"/>
    <row r="6866" s="6" customFormat="1" x14ac:dyDescent="0.4"/>
    <row r="6867" s="6" customFormat="1" x14ac:dyDescent="0.4"/>
    <row r="6868" s="6" customFormat="1" x14ac:dyDescent="0.4"/>
    <row r="6869" s="6" customFormat="1" x14ac:dyDescent="0.4"/>
    <row r="6870" s="6" customFormat="1" x14ac:dyDescent="0.4"/>
    <row r="6871" s="6" customFormat="1" x14ac:dyDescent="0.4"/>
    <row r="6872" s="6" customFormat="1" x14ac:dyDescent="0.4"/>
    <row r="6873" s="6" customFormat="1" x14ac:dyDescent="0.4"/>
    <row r="6874" s="6" customFormat="1" x14ac:dyDescent="0.4"/>
    <row r="6875" s="6" customFormat="1" x14ac:dyDescent="0.4"/>
    <row r="6876" s="6" customFormat="1" x14ac:dyDescent="0.4"/>
    <row r="6877" s="6" customFormat="1" x14ac:dyDescent="0.4"/>
    <row r="6878" s="6" customFormat="1" x14ac:dyDescent="0.4"/>
    <row r="6879" s="6" customFormat="1" x14ac:dyDescent="0.4"/>
    <row r="6880" s="6" customFormat="1" x14ac:dyDescent="0.4"/>
    <row r="6881" s="6" customFormat="1" x14ac:dyDescent="0.4"/>
    <row r="6882" s="6" customFormat="1" x14ac:dyDescent="0.4"/>
    <row r="6883" s="6" customFormat="1" x14ac:dyDescent="0.4"/>
    <row r="6884" s="6" customFormat="1" x14ac:dyDescent="0.4"/>
    <row r="6885" s="6" customFormat="1" x14ac:dyDescent="0.4"/>
    <row r="6886" s="6" customFormat="1" x14ac:dyDescent="0.4"/>
    <row r="6887" s="6" customFormat="1" x14ac:dyDescent="0.4"/>
    <row r="6888" s="6" customFormat="1" x14ac:dyDescent="0.4"/>
    <row r="6889" s="6" customFormat="1" x14ac:dyDescent="0.4"/>
    <row r="6890" s="6" customFormat="1" x14ac:dyDescent="0.4"/>
    <row r="6891" s="6" customFormat="1" x14ac:dyDescent="0.4"/>
    <row r="6892" s="6" customFormat="1" x14ac:dyDescent="0.4"/>
    <row r="6893" s="6" customFormat="1" x14ac:dyDescent="0.4"/>
    <row r="6894" s="6" customFormat="1" x14ac:dyDescent="0.4"/>
    <row r="6895" s="6" customFormat="1" x14ac:dyDescent="0.4"/>
    <row r="6896" s="6" customFormat="1" x14ac:dyDescent="0.4"/>
    <row r="6897" s="6" customFormat="1" x14ac:dyDescent="0.4"/>
    <row r="6898" s="6" customFormat="1" x14ac:dyDescent="0.4"/>
    <row r="6899" s="6" customFormat="1" x14ac:dyDescent="0.4"/>
    <row r="6900" s="6" customFormat="1" x14ac:dyDescent="0.4"/>
    <row r="6901" s="6" customFormat="1" x14ac:dyDescent="0.4"/>
    <row r="6902" s="6" customFormat="1" x14ac:dyDescent="0.4"/>
    <row r="6903" s="6" customFormat="1" x14ac:dyDescent="0.4"/>
    <row r="6904" s="6" customFormat="1" x14ac:dyDescent="0.4"/>
    <row r="6905" s="6" customFormat="1" x14ac:dyDescent="0.4"/>
    <row r="6906" s="6" customFormat="1" x14ac:dyDescent="0.4"/>
    <row r="6907" s="6" customFormat="1" x14ac:dyDescent="0.4"/>
    <row r="6908" s="6" customFormat="1" x14ac:dyDescent="0.4"/>
    <row r="6909" s="6" customFormat="1" x14ac:dyDescent="0.4"/>
    <row r="6910" s="6" customFormat="1" x14ac:dyDescent="0.4"/>
    <row r="6911" s="6" customFormat="1" x14ac:dyDescent="0.4"/>
    <row r="6912" s="6" customFormat="1" x14ac:dyDescent="0.4"/>
    <row r="6913" s="6" customFormat="1" x14ac:dyDescent="0.4"/>
    <row r="6914" s="6" customFormat="1" x14ac:dyDescent="0.4"/>
    <row r="6915" s="6" customFormat="1" x14ac:dyDescent="0.4"/>
    <row r="6916" s="6" customFormat="1" x14ac:dyDescent="0.4"/>
    <row r="6917" s="6" customFormat="1" x14ac:dyDescent="0.4"/>
    <row r="6918" s="6" customFormat="1" x14ac:dyDescent="0.4"/>
    <row r="6919" s="6" customFormat="1" x14ac:dyDescent="0.4"/>
    <row r="6920" s="6" customFormat="1" x14ac:dyDescent="0.4"/>
    <row r="6921" s="6" customFormat="1" x14ac:dyDescent="0.4"/>
    <row r="6922" s="6" customFormat="1" x14ac:dyDescent="0.4"/>
    <row r="6923" s="6" customFormat="1" x14ac:dyDescent="0.4"/>
    <row r="6924" s="6" customFormat="1" x14ac:dyDescent="0.4"/>
    <row r="6925" s="6" customFormat="1" x14ac:dyDescent="0.4"/>
    <row r="6926" s="6" customFormat="1" x14ac:dyDescent="0.4"/>
    <row r="6927" s="6" customFormat="1" x14ac:dyDescent="0.4"/>
    <row r="6928" s="6" customFormat="1" x14ac:dyDescent="0.4"/>
    <row r="6929" s="6" customFormat="1" x14ac:dyDescent="0.4"/>
    <row r="6930" s="6" customFormat="1" x14ac:dyDescent="0.4"/>
    <row r="6931" s="6" customFormat="1" x14ac:dyDescent="0.4"/>
    <row r="6932" s="6" customFormat="1" x14ac:dyDescent="0.4"/>
    <row r="6933" s="6" customFormat="1" x14ac:dyDescent="0.4"/>
    <row r="6934" s="6" customFormat="1" x14ac:dyDescent="0.4"/>
    <row r="6935" s="6" customFormat="1" x14ac:dyDescent="0.4"/>
    <row r="6936" s="6" customFormat="1" x14ac:dyDescent="0.4"/>
    <row r="6937" s="6" customFormat="1" x14ac:dyDescent="0.4"/>
    <row r="6938" s="6" customFormat="1" x14ac:dyDescent="0.4"/>
    <row r="6939" s="6" customFormat="1" x14ac:dyDescent="0.4"/>
    <row r="6940" s="6" customFormat="1" x14ac:dyDescent="0.4"/>
    <row r="6941" s="6" customFormat="1" x14ac:dyDescent="0.4"/>
    <row r="6942" s="6" customFormat="1" x14ac:dyDescent="0.4"/>
    <row r="6943" s="6" customFormat="1" x14ac:dyDescent="0.4"/>
    <row r="6944" s="6" customFormat="1" x14ac:dyDescent="0.4"/>
    <row r="6945" s="6" customFormat="1" x14ac:dyDescent="0.4"/>
    <row r="6946" s="6" customFormat="1" x14ac:dyDescent="0.4"/>
    <row r="6947" s="6" customFormat="1" x14ac:dyDescent="0.4"/>
    <row r="6948" s="6" customFormat="1" x14ac:dyDescent="0.4"/>
    <row r="6949" s="6" customFormat="1" x14ac:dyDescent="0.4"/>
    <row r="6950" s="6" customFormat="1" x14ac:dyDescent="0.4"/>
    <row r="6951" s="6" customFormat="1" x14ac:dyDescent="0.4"/>
    <row r="6952" s="6" customFormat="1" x14ac:dyDescent="0.4"/>
    <row r="6953" s="6" customFormat="1" x14ac:dyDescent="0.4"/>
    <row r="6954" s="6" customFormat="1" x14ac:dyDescent="0.4"/>
    <row r="6955" s="6" customFormat="1" x14ac:dyDescent="0.4"/>
    <row r="6956" s="6" customFormat="1" x14ac:dyDescent="0.4"/>
    <row r="6957" s="6" customFormat="1" x14ac:dyDescent="0.4"/>
    <row r="6958" s="6" customFormat="1" x14ac:dyDescent="0.4"/>
    <row r="6959" s="6" customFormat="1" x14ac:dyDescent="0.4"/>
    <row r="6960" s="6" customFormat="1" x14ac:dyDescent="0.4"/>
    <row r="6961" s="6" customFormat="1" x14ac:dyDescent="0.4"/>
    <row r="6962" s="6" customFormat="1" x14ac:dyDescent="0.4"/>
    <row r="6963" s="6" customFormat="1" x14ac:dyDescent="0.4"/>
    <row r="6964" s="6" customFormat="1" x14ac:dyDescent="0.4"/>
    <row r="6965" s="6" customFormat="1" x14ac:dyDescent="0.4"/>
    <row r="6966" s="6" customFormat="1" x14ac:dyDescent="0.4"/>
    <row r="6967" s="6" customFormat="1" x14ac:dyDescent="0.4"/>
    <row r="6968" s="6" customFormat="1" x14ac:dyDescent="0.4"/>
    <row r="6969" s="6" customFormat="1" x14ac:dyDescent="0.4"/>
    <row r="6970" s="6" customFormat="1" x14ac:dyDescent="0.4"/>
    <row r="6971" s="6" customFormat="1" x14ac:dyDescent="0.4"/>
    <row r="6972" s="6" customFormat="1" x14ac:dyDescent="0.4"/>
    <row r="6973" s="6" customFormat="1" x14ac:dyDescent="0.4"/>
    <row r="6974" s="6" customFormat="1" x14ac:dyDescent="0.4"/>
    <row r="6975" s="6" customFormat="1" x14ac:dyDescent="0.4"/>
    <row r="6976" s="6" customFormat="1" x14ac:dyDescent="0.4"/>
    <row r="6977" s="6" customFormat="1" x14ac:dyDescent="0.4"/>
    <row r="6978" s="6" customFormat="1" x14ac:dyDescent="0.4"/>
    <row r="6979" s="6" customFormat="1" x14ac:dyDescent="0.4"/>
    <row r="6980" s="6" customFormat="1" x14ac:dyDescent="0.4"/>
    <row r="6981" s="6" customFormat="1" x14ac:dyDescent="0.4"/>
    <row r="6982" s="6" customFormat="1" x14ac:dyDescent="0.4"/>
    <row r="6983" s="6" customFormat="1" x14ac:dyDescent="0.4"/>
    <row r="6984" s="6" customFormat="1" x14ac:dyDescent="0.4"/>
    <row r="6985" s="6" customFormat="1" x14ac:dyDescent="0.4"/>
    <row r="6986" s="6" customFormat="1" x14ac:dyDescent="0.4"/>
    <row r="6987" s="6" customFormat="1" x14ac:dyDescent="0.4"/>
    <row r="6988" s="6" customFormat="1" x14ac:dyDescent="0.4"/>
    <row r="6989" s="6" customFormat="1" x14ac:dyDescent="0.4"/>
    <row r="6990" s="6" customFormat="1" x14ac:dyDescent="0.4"/>
    <row r="6991" s="6" customFormat="1" x14ac:dyDescent="0.4"/>
    <row r="6992" s="6" customFormat="1" x14ac:dyDescent="0.4"/>
    <row r="6993" s="6" customFormat="1" x14ac:dyDescent="0.4"/>
    <row r="6994" s="6" customFormat="1" x14ac:dyDescent="0.4"/>
    <row r="6995" s="6" customFormat="1" x14ac:dyDescent="0.4"/>
    <row r="6996" s="6" customFormat="1" x14ac:dyDescent="0.4"/>
    <row r="6997" s="6" customFormat="1" x14ac:dyDescent="0.4"/>
    <row r="6998" s="6" customFormat="1" x14ac:dyDescent="0.4"/>
    <row r="6999" s="6" customFormat="1" x14ac:dyDescent="0.4"/>
    <row r="7000" s="6" customFormat="1" x14ac:dyDescent="0.4"/>
    <row r="7001" s="6" customFormat="1" x14ac:dyDescent="0.4"/>
    <row r="7002" s="6" customFormat="1" x14ac:dyDescent="0.4"/>
    <row r="7003" s="6" customFormat="1" x14ac:dyDescent="0.4"/>
    <row r="7004" s="6" customFormat="1" x14ac:dyDescent="0.4"/>
    <row r="7005" s="6" customFormat="1" x14ac:dyDescent="0.4"/>
    <row r="7006" s="6" customFormat="1" x14ac:dyDescent="0.4"/>
    <row r="7007" s="6" customFormat="1" x14ac:dyDescent="0.4"/>
    <row r="7008" s="6" customFormat="1" x14ac:dyDescent="0.4"/>
    <row r="7009" s="6" customFormat="1" x14ac:dyDescent="0.4"/>
    <row r="7010" s="6" customFormat="1" x14ac:dyDescent="0.4"/>
    <row r="7011" s="6" customFormat="1" x14ac:dyDescent="0.4"/>
    <row r="7012" s="6" customFormat="1" x14ac:dyDescent="0.4"/>
    <row r="7013" s="6" customFormat="1" x14ac:dyDescent="0.4"/>
    <row r="7014" s="6" customFormat="1" x14ac:dyDescent="0.4"/>
    <row r="7015" s="6" customFormat="1" x14ac:dyDescent="0.4"/>
    <row r="7016" s="6" customFormat="1" x14ac:dyDescent="0.4"/>
    <row r="7017" s="6" customFormat="1" x14ac:dyDescent="0.4"/>
    <row r="7018" s="6" customFormat="1" x14ac:dyDescent="0.4"/>
    <row r="7019" s="6" customFormat="1" x14ac:dyDescent="0.4"/>
    <row r="7020" s="6" customFormat="1" x14ac:dyDescent="0.4"/>
    <row r="7021" s="6" customFormat="1" x14ac:dyDescent="0.4"/>
    <row r="7022" s="6" customFormat="1" x14ac:dyDescent="0.4"/>
    <row r="7023" s="6" customFormat="1" x14ac:dyDescent="0.4"/>
    <row r="7024" s="6" customFormat="1" x14ac:dyDescent="0.4"/>
    <row r="7025" s="6" customFormat="1" x14ac:dyDescent="0.4"/>
    <row r="7026" s="6" customFormat="1" x14ac:dyDescent="0.4"/>
    <row r="7027" s="6" customFormat="1" x14ac:dyDescent="0.4"/>
    <row r="7028" s="6" customFormat="1" x14ac:dyDescent="0.4"/>
    <row r="7029" s="6" customFormat="1" x14ac:dyDescent="0.4"/>
    <row r="7030" s="6" customFormat="1" x14ac:dyDescent="0.4"/>
    <row r="7031" s="6" customFormat="1" x14ac:dyDescent="0.4"/>
    <row r="7032" s="6" customFormat="1" x14ac:dyDescent="0.4"/>
    <row r="7033" s="6" customFormat="1" x14ac:dyDescent="0.4"/>
    <row r="7034" s="6" customFormat="1" x14ac:dyDescent="0.4"/>
    <row r="7035" s="6" customFormat="1" x14ac:dyDescent="0.4"/>
    <row r="7036" s="6" customFormat="1" x14ac:dyDescent="0.4"/>
    <row r="7037" s="6" customFormat="1" x14ac:dyDescent="0.4"/>
    <row r="7038" s="6" customFormat="1" x14ac:dyDescent="0.4"/>
    <row r="7039" s="6" customFormat="1" x14ac:dyDescent="0.4"/>
    <row r="7040" s="6" customFormat="1" x14ac:dyDescent="0.4"/>
    <row r="7041" s="6" customFormat="1" x14ac:dyDescent="0.4"/>
    <row r="7042" s="6" customFormat="1" x14ac:dyDescent="0.4"/>
    <row r="7043" s="6" customFormat="1" x14ac:dyDescent="0.4"/>
    <row r="7044" s="6" customFormat="1" x14ac:dyDescent="0.4"/>
    <row r="7045" s="6" customFormat="1" x14ac:dyDescent="0.4"/>
    <row r="7046" s="6" customFormat="1" x14ac:dyDescent="0.4"/>
    <row r="7047" s="6" customFormat="1" x14ac:dyDescent="0.4"/>
    <row r="7048" s="6" customFormat="1" x14ac:dyDescent="0.4"/>
    <row r="7049" s="6" customFormat="1" x14ac:dyDescent="0.4"/>
    <row r="7050" s="6" customFormat="1" x14ac:dyDescent="0.4"/>
    <row r="7051" s="6" customFormat="1" x14ac:dyDescent="0.4"/>
    <row r="7052" s="6" customFormat="1" x14ac:dyDescent="0.4"/>
    <row r="7053" s="6" customFormat="1" x14ac:dyDescent="0.4"/>
    <row r="7054" s="6" customFormat="1" x14ac:dyDescent="0.4"/>
    <row r="7055" s="6" customFormat="1" x14ac:dyDescent="0.4"/>
    <row r="7056" s="6" customFormat="1" x14ac:dyDescent="0.4"/>
    <row r="7057" s="6" customFormat="1" x14ac:dyDescent="0.4"/>
    <row r="7058" s="6" customFormat="1" x14ac:dyDescent="0.4"/>
    <row r="7059" s="6" customFormat="1" x14ac:dyDescent="0.4"/>
    <row r="7060" s="6" customFormat="1" x14ac:dyDescent="0.4"/>
    <row r="7061" s="6" customFormat="1" x14ac:dyDescent="0.4"/>
    <row r="7062" s="6" customFormat="1" x14ac:dyDescent="0.4"/>
    <row r="7063" s="6" customFormat="1" x14ac:dyDescent="0.4"/>
    <row r="7064" s="6" customFormat="1" x14ac:dyDescent="0.4"/>
    <row r="7065" s="6" customFormat="1" x14ac:dyDescent="0.4"/>
    <row r="7066" s="6" customFormat="1" x14ac:dyDescent="0.4"/>
    <row r="7067" s="6" customFormat="1" x14ac:dyDescent="0.4"/>
    <row r="7068" s="6" customFormat="1" x14ac:dyDescent="0.4"/>
    <row r="7069" s="6" customFormat="1" x14ac:dyDescent="0.4"/>
    <row r="7070" s="6" customFormat="1" x14ac:dyDescent="0.4"/>
    <row r="7071" s="6" customFormat="1" x14ac:dyDescent="0.4"/>
    <row r="7072" s="6" customFormat="1" x14ac:dyDescent="0.4"/>
    <row r="7073" s="6" customFormat="1" x14ac:dyDescent="0.4"/>
    <row r="7074" s="6" customFormat="1" x14ac:dyDescent="0.4"/>
    <row r="7075" s="6" customFormat="1" x14ac:dyDescent="0.4"/>
    <row r="7076" s="6" customFormat="1" x14ac:dyDescent="0.4"/>
    <row r="7077" s="6" customFormat="1" x14ac:dyDescent="0.4"/>
    <row r="7078" s="6" customFormat="1" x14ac:dyDescent="0.4"/>
    <row r="7079" s="6" customFormat="1" x14ac:dyDescent="0.4"/>
    <row r="7080" s="6" customFormat="1" x14ac:dyDescent="0.4"/>
    <row r="7081" s="6" customFormat="1" x14ac:dyDescent="0.4"/>
    <row r="7082" s="6" customFormat="1" x14ac:dyDescent="0.4"/>
    <row r="7083" s="6" customFormat="1" x14ac:dyDescent="0.4"/>
    <row r="7084" s="6" customFormat="1" x14ac:dyDescent="0.4"/>
    <row r="7085" s="6" customFormat="1" x14ac:dyDescent="0.4"/>
    <row r="7086" s="6" customFormat="1" x14ac:dyDescent="0.4"/>
    <row r="7087" s="6" customFormat="1" x14ac:dyDescent="0.4"/>
    <row r="7088" s="6" customFormat="1" x14ac:dyDescent="0.4"/>
    <row r="7089" s="6" customFormat="1" x14ac:dyDescent="0.4"/>
    <row r="7090" s="6" customFormat="1" x14ac:dyDescent="0.4"/>
    <row r="7091" s="6" customFormat="1" x14ac:dyDescent="0.4"/>
    <row r="7092" s="6" customFormat="1" x14ac:dyDescent="0.4"/>
    <row r="7093" s="6" customFormat="1" x14ac:dyDescent="0.4"/>
    <row r="7094" s="6" customFormat="1" x14ac:dyDescent="0.4"/>
    <row r="7095" s="6" customFormat="1" x14ac:dyDescent="0.4"/>
    <row r="7096" s="6" customFormat="1" x14ac:dyDescent="0.4"/>
    <row r="7097" s="6" customFormat="1" x14ac:dyDescent="0.4"/>
    <row r="7098" s="6" customFormat="1" x14ac:dyDescent="0.4"/>
    <row r="7099" s="6" customFormat="1" x14ac:dyDescent="0.4"/>
    <row r="7100" s="6" customFormat="1" x14ac:dyDescent="0.4"/>
    <row r="7101" s="6" customFormat="1" x14ac:dyDescent="0.4"/>
    <row r="7102" s="6" customFormat="1" x14ac:dyDescent="0.4"/>
    <row r="7103" s="6" customFormat="1" x14ac:dyDescent="0.4"/>
    <row r="7104" s="6" customFormat="1" x14ac:dyDescent="0.4"/>
    <row r="7105" s="6" customFormat="1" x14ac:dyDescent="0.4"/>
    <row r="7106" s="6" customFormat="1" x14ac:dyDescent="0.4"/>
    <row r="7107" s="6" customFormat="1" x14ac:dyDescent="0.4"/>
    <row r="7108" s="6" customFormat="1" x14ac:dyDescent="0.4"/>
    <row r="7109" s="6" customFormat="1" x14ac:dyDescent="0.4"/>
    <row r="7110" s="6" customFormat="1" x14ac:dyDescent="0.4"/>
    <row r="7111" s="6" customFormat="1" x14ac:dyDescent="0.4"/>
    <row r="7112" s="6" customFormat="1" x14ac:dyDescent="0.4"/>
    <row r="7113" s="6" customFormat="1" x14ac:dyDescent="0.4"/>
    <row r="7114" s="6" customFormat="1" x14ac:dyDescent="0.4"/>
    <row r="7115" s="6" customFormat="1" x14ac:dyDescent="0.4"/>
    <row r="7116" s="6" customFormat="1" x14ac:dyDescent="0.4"/>
    <row r="7117" s="6" customFormat="1" x14ac:dyDescent="0.4"/>
    <row r="7118" s="6" customFormat="1" x14ac:dyDescent="0.4"/>
    <row r="7119" s="6" customFormat="1" x14ac:dyDescent="0.4"/>
    <row r="7120" s="6" customFormat="1" x14ac:dyDescent="0.4"/>
    <row r="7121" s="6" customFormat="1" x14ac:dyDescent="0.4"/>
    <row r="7122" s="6" customFormat="1" x14ac:dyDescent="0.4"/>
    <row r="7123" s="6" customFormat="1" x14ac:dyDescent="0.4"/>
    <row r="7124" s="6" customFormat="1" x14ac:dyDescent="0.4"/>
    <row r="7125" s="6" customFormat="1" x14ac:dyDescent="0.4"/>
    <row r="7126" s="6" customFormat="1" x14ac:dyDescent="0.4"/>
    <row r="7127" s="6" customFormat="1" x14ac:dyDescent="0.4"/>
    <row r="7128" s="6" customFormat="1" x14ac:dyDescent="0.4"/>
    <row r="7129" s="6" customFormat="1" x14ac:dyDescent="0.4"/>
    <row r="7130" s="6" customFormat="1" x14ac:dyDescent="0.4"/>
    <row r="7131" s="6" customFormat="1" x14ac:dyDescent="0.4"/>
    <row r="7132" s="6" customFormat="1" x14ac:dyDescent="0.4"/>
    <row r="7133" s="6" customFormat="1" x14ac:dyDescent="0.4"/>
    <row r="7134" s="6" customFormat="1" x14ac:dyDescent="0.4"/>
    <row r="7135" s="6" customFormat="1" x14ac:dyDescent="0.4"/>
    <row r="7136" s="6" customFormat="1" x14ac:dyDescent="0.4"/>
    <row r="7137" s="6" customFormat="1" x14ac:dyDescent="0.4"/>
    <row r="7138" s="6" customFormat="1" x14ac:dyDescent="0.4"/>
    <row r="7139" s="6" customFormat="1" x14ac:dyDescent="0.4"/>
    <row r="7140" s="6" customFormat="1" x14ac:dyDescent="0.4"/>
    <row r="7141" s="6" customFormat="1" x14ac:dyDescent="0.4"/>
    <row r="7142" s="6" customFormat="1" x14ac:dyDescent="0.4"/>
    <row r="7143" s="6" customFormat="1" x14ac:dyDescent="0.4"/>
    <row r="7144" s="6" customFormat="1" x14ac:dyDescent="0.4"/>
    <row r="7145" s="6" customFormat="1" x14ac:dyDescent="0.4"/>
    <row r="7146" s="6" customFormat="1" x14ac:dyDescent="0.4"/>
    <row r="7147" s="6" customFormat="1" x14ac:dyDescent="0.4"/>
    <row r="7148" s="6" customFormat="1" x14ac:dyDescent="0.4"/>
    <row r="7149" s="6" customFormat="1" x14ac:dyDescent="0.4"/>
    <row r="7150" s="6" customFormat="1" x14ac:dyDescent="0.4"/>
    <row r="7151" s="6" customFormat="1" x14ac:dyDescent="0.4"/>
    <row r="7152" s="6" customFormat="1" x14ac:dyDescent="0.4"/>
    <row r="7153" s="6" customFormat="1" x14ac:dyDescent="0.4"/>
    <row r="7154" s="6" customFormat="1" x14ac:dyDescent="0.4"/>
    <row r="7155" s="6" customFormat="1" x14ac:dyDescent="0.4"/>
    <row r="7156" s="6" customFormat="1" x14ac:dyDescent="0.4"/>
    <row r="7157" s="6" customFormat="1" x14ac:dyDescent="0.4"/>
    <row r="7158" s="6" customFormat="1" x14ac:dyDescent="0.4"/>
    <row r="7159" s="6" customFormat="1" x14ac:dyDescent="0.4"/>
    <row r="7160" s="6" customFormat="1" x14ac:dyDescent="0.4"/>
    <row r="7161" s="6" customFormat="1" x14ac:dyDescent="0.4"/>
    <row r="7162" s="6" customFormat="1" x14ac:dyDescent="0.4"/>
    <row r="7163" s="6" customFormat="1" x14ac:dyDescent="0.4"/>
    <row r="7164" s="6" customFormat="1" x14ac:dyDescent="0.4"/>
    <row r="7165" s="6" customFormat="1" x14ac:dyDescent="0.4"/>
    <row r="7166" s="6" customFormat="1" x14ac:dyDescent="0.4"/>
    <row r="7167" s="6" customFormat="1" x14ac:dyDescent="0.4"/>
    <row r="7168" s="6" customFormat="1" x14ac:dyDescent="0.4"/>
    <row r="7169" s="6" customFormat="1" x14ac:dyDescent="0.4"/>
    <row r="7170" s="6" customFormat="1" x14ac:dyDescent="0.4"/>
    <row r="7171" s="6" customFormat="1" x14ac:dyDescent="0.4"/>
    <row r="7172" s="6" customFormat="1" x14ac:dyDescent="0.4"/>
    <row r="7173" s="6" customFormat="1" x14ac:dyDescent="0.4"/>
    <row r="7174" s="6" customFormat="1" x14ac:dyDescent="0.4"/>
    <row r="7175" s="6" customFormat="1" x14ac:dyDescent="0.4"/>
    <row r="7176" s="6" customFormat="1" x14ac:dyDescent="0.4"/>
    <row r="7177" s="6" customFormat="1" x14ac:dyDescent="0.4"/>
    <row r="7178" s="6" customFormat="1" x14ac:dyDescent="0.4"/>
    <row r="7179" s="6" customFormat="1" x14ac:dyDescent="0.4"/>
    <row r="7180" s="6" customFormat="1" x14ac:dyDescent="0.4"/>
    <row r="7181" s="6" customFormat="1" x14ac:dyDescent="0.4"/>
    <row r="7182" s="6" customFormat="1" x14ac:dyDescent="0.4"/>
    <row r="7183" s="6" customFormat="1" x14ac:dyDescent="0.4"/>
    <row r="7184" s="6" customFormat="1" x14ac:dyDescent="0.4"/>
    <row r="7185" s="6" customFormat="1" x14ac:dyDescent="0.4"/>
    <row r="7186" s="6" customFormat="1" x14ac:dyDescent="0.4"/>
    <row r="7187" s="6" customFormat="1" x14ac:dyDescent="0.4"/>
    <row r="7188" s="6" customFormat="1" x14ac:dyDescent="0.4"/>
    <row r="7189" s="6" customFormat="1" x14ac:dyDescent="0.4"/>
    <row r="7190" s="6" customFormat="1" x14ac:dyDescent="0.4"/>
    <row r="7191" s="6" customFormat="1" x14ac:dyDescent="0.4"/>
    <row r="7192" s="6" customFormat="1" x14ac:dyDescent="0.4"/>
    <row r="7193" s="6" customFormat="1" x14ac:dyDescent="0.4"/>
    <row r="7194" s="6" customFormat="1" x14ac:dyDescent="0.4"/>
    <row r="7195" s="6" customFormat="1" x14ac:dyDescent="0.4"/>
    <row r="7196" s="6" customFormat="1" x14ac:dyDescent="0.4"/>
    <row r="7197" s="6" customFormat="1" x14ac:dyDescent="0.4"/>
    <row r="7198" s="6" customFormat="1" x14ac:dyDescent="0.4"/>
    <row r="7199" s="6" customFormat="1" x14ac:dyDescent="0.4"/>
    <row r="7200" s="6" customFormat="1" x14ac:dyDescent="0.4"/>
    <row r="7201" s="6" customFormat="1" x14ac:dyDescent="0.4"/>
    <row r="7202" s="6" customFormat="1" x14ac:dyDescent="0.4"/>
    <row r="7203" s="6" customFormat="1" x14ac:dyDescent="0.4"/>
    <row r="7204" s="6" customFormat="1" x14ac:dyDescent="0.4"/>
    <row r="7205" s="6" customFormat="1" x14ac:dyDescent="0.4"/>
    <row r="7206" s="6" customFormat="1" x14ac:dyDescent="0.4"/>
    <row r="7207" s="6" customFormat="1" x14ac:dyDescent="0.4"/>
    <row r="7208" s="6" customFormat="1" x14ac:dyDescent="0.4"/>
    <row r="7209" s="6" customFormat="1" x14ac:dyDescent="0.4"/>
    <row r="7210" s="6" customFormat="1" x14ac:dyDescent="0.4"/>
    <row r="7211" s="6" customFormat="1" x14ac:dyDescent="0.4"/>
    <row r="7212" s="6" customFormat="1" x14ac:dyDescent="0.4"/>
    <row r="7213" s="6" customFormat="1" x14ac:dyDescent="0.4"/>
    <row r="7214" s="6" customFormat="1" x14ac:dyDescent="0.4"/>
    <row r="7215" s="6" customFormat="1" x14ac:dyDescent="0.4"/>
    <row r="7216" s="6" customFormat="1" x14ac:dyDescent="0.4"/>
    <row r="7217" s="6" customFormat="1" x14ac:dyDescent="0.4"/>
    <row r="7218" s="6" customFormat="1" x14ac:dyDescent="0.4"/>
    <row r="7219" s="6" customFormat="1" x14ac:dyDescent="0.4"/>
    <row r="7220" s="6" customFormat="1" x14ac:dyDescent="0.4"/>
    <row r="7221" s="6" customFormat="1" x14ac:dyDescent="0.4"/>
    <row r="7222" s="6" customFormat="1" x14ac:dyDescent="0.4"/>
    <row r="7223" s="6" customFormat="1" x14ac:dyDescent="0.4"/>
    <row r="7224" s="6" customFormat="1" x14ac:dyDescent="0.4"/>
    <row r="7225" s="6" customFormat="1" x14ac:dyDescent="0.4"/>
    <row r="7226" s="6" customFormat="1" x14ac:dyDescent="0.4"/>
    <row r="7227" s="6" customFormat="1" x14ac:dyDescent="0.4"/>
    <row r="7228" s="6" customFormat="1" x14ac:dyDescent="0.4"/>
    <row r="7229" s="6" customFormat="1" x14ac:dyDescent="0.4"/>
    <row r="7230" s="6" customFormat="1" x14ac:dyDescent="0.4"/>
    <row r="7231" s="6" customFormat="1" x14ac:dyDescent="0.4"/>
    <row r="7232" s="6" customFormat="1" x14ac:dyDescent="0.4"/>
    <row r="7233" s="6" customFormat="1" x14ac:dyDescent="0.4"/>
    <row r="7234" s="6" customFormat="1" x14ac:dyDescent="0.4"/>
    <row r="7235" s="6" customFormat="1" x14ac:dyDescent="0.4"/>
    <row r="7236" s="6" customFormat="1" x14ac:dyDescent="0.4"/>
    <row r="7237" s="6" customFormat="1" x14ac:dyDescent="0.4"/>
    <row r="7238" s="6" customFormat="1" x14ac:dyDescent="0.4"/>
    <row r="7239" s="6" customFormat="1" x14ac:dyDescent="0.4"/>
    <row r="7240" s="6" customFormat="1" x14ac:dyDescent="0.4"/>
    <row r="7241" s="6" customFormat="1" x14ac:dyDescent="0.4"/>
    <row r="7242" s="6" customFormat="1" x14ac:dyDescent="0.4"/>
    <row r="7243" s="6" customFormat="1" x14ac:dyDescent="0.4"/>
    <row r="7244" s="6" customFormat="1" x14ac:dyDescent="0.4"/>
    <row r="7245" s="6" customFormat="1" x14ac:dyDescent="0.4"/>
    <row r="7246" s="6" customFormat="1" x14ac:dyDescent="0.4"/>
    <row r="7247" s="6" customFormat="1" x14ac:dyDescent="0.4"/>
    <row r="7248" s="6" customFormat="1" x14ac:dyDescent="0.4"/>
    <row r="7249" s="6" customFormat="1" x14ac:dyDescent="0.4"/>
    <row r="7250" s="6" customFormat="1" x14ac:dyDescent="0.4"/>
    <row r="7251" s="6" customFormat="1" x14ac:dyDescent="0.4"/>
    <row r="7252" s="6" customFormat="1" x14ac:dyDescent="0.4"/>
    <row r="7253" s="6" customFormat="1" x14ac:dyDescent="0.4"/>
    <row r="7254" s="6" customFormat="1" x14ac:dyDescent="0.4"/>
    <row r="7255" s="6" customFormat="1" x14ac:dyDescent="0.4"/>
    <row r="7256" s="6" customFormat="1" x14ac:dyDescent="0.4"/>
    <row r="7257" s="6" customFormat="1" x14ac:dyDescent="0.4"/>
    <row r="7258" s="6" customFormat="1" x14ac:dyDescent="0.4"/>
    <row r="7259" s="6" customFormat="1" x14ac:dyDescent="0.4"/>
    <row r="7260" s="6" customFormat="1" x14ac:dyDescent="0.4"/>
    <row r="7261" s="6" customFormat="1" x14ac:dyDescent="0.4"/>
    <row r="7262" s="6" customFormat="1" x14ac:dyDescent="0.4"/>
    <row r="7263" s="6" customFormat="1" x14ac:dyDescent="0.4"/>
    <row r="7264" s="6" customFormat="1" x14ac:dyDescent="0.4"/>
    <row r="7265" s="6" customFormat="1" x14ac:dyDescent="0.4"/>
    <row r="7266" s="6" customFormat="1" x14ac:dyDescent="0.4"/>
    <row r="7267" s="6" customFormat="1" x14ac:dyDescent="0.4"/>
    <row r="7268" s="6" customFormat="1" x14ac:dyDescent="0.4"/>
    <row r="7269" s="6" customFormat="1" x14ac:dyDescent="0.4"/>
    <row r="7270" s="6" customFormat="1" x14ac:dyDescent="0.4"/>
    <row r="7271" s="6" customFormat="1" x14ac:dyDescent="0.4"/>
    <row r="7272" s="6" customFormat="1" x14ac:dyDescent="0.4"/>
    <row r="7273" s="6" customFormat="1" x14ac:dyDescent="0.4"/>
    <row r="7274" s="6" customFormat="1" x14ac:dyDescent="0.4"/>
    <row r="7275" s="6" customFormat="1" x14ac:dyDescent="0.4"/>
    <row r="7276" s="6" customFormat="1" x14ac:dyDescent="0.4"/>
    <row r="7277" s="6" customFormat="1" x14ac:dyDescent="0.4"/>
    <row r="7278" s="6" customFormat="1" x14ac:dyDescent="0.4"/>
    <row r="7279" s="6" customFormat="1" x14ac:dyDescent="0.4"/>
    <row r="7280" s="6" customFormat="1" x14ac:dyDescent="0.4"/>
    <row r="7281" s="6" customFormat="1" x14ac:dyDescent="0.4"/>
    <row r="7282" s="6" customFormat="1" x14ac:dyDescent="0.4"/>
    <row r="7283" s="6" customFormat="1" x14ac:dyDescent="0.4"/>
    <row r="7284" s="6" customFormat="1" x14ac:dyDescent="0.4"/>
    <row r="7285" s="6" customFormat="1" x14ac:dyDescent="0.4"/>
    <row r="7286" s="6" customFormat="1" x14ac:dyDescent="0.4"/>
    <row r="7287" s="6" customFormat="1" x14ac:dyDescent="0.4"/>
    <row r="7288" s="6" customFormat="1" x14ac:dyDescent="0.4"/>
    <row r="7289" s="6" customFormat="1" x14ac:dyDescent="0.4"/>
    <row r="7290" s="6" customFormat="1" x14ac:dyDescent="0.4"/>
    <row r="7291" s="6" customFormat="1" x14ac:dyDescent="0.4"/>
    <row r="7292" s="6" customFormat="1" x14ac:dyDescent="0.4"/>
    <row r="7293" s="6" customFormat="1" x14ac:dyDescent="0.4"/>
    <row r="7294" s="6" customFormat="1" x14ac:dyDescent="0.4"/>
    <row r="7295" s="6" customFormat="1" x14ac:dyDescent="0.4"/>
    <row r="7296" s="6" customFormat="1" x14ac:dyDescent="0.4"/>
    <row r="7297" s="6" customFormat="1" x14ac:dyDescent="0.4"/>
    <row r="7298" s="6" customFormat="1" x14ac:dyDescent="0.4"/>
    <row r="7299" s="6" customFormat="1" x14ac:dyDescent="0.4"/>
    <row r="7300" s="6" customFormat="1" x14ac:dyDescent="0.4"/>
    <row r="7301" s="6" customFormat="1" x14ac:dyDescent="0.4"/>
    <row r="7302" s="6" customFormat="1" x14ac:dyDescent="0.4"/>
    <row r="7303" s="6" customFormat="1" x14ac:dyDescent="0.4"/>
    <row r="7304" s="6" customFormat="1" x14ac:dyDescent="0.4"/>
    <row r="7305" s="6" customFormat="1" x14ac:dyDescent="0.4"/>
    <row r="7306" s="6" customFormat="1" x14ac:dyDescent="0.4"/>
    <row r="7307" s="6" customFormat="1" x14ac:dyDescent="0.4"/>
    <row r="7308" s="6" customFormat="1" x14ac:dyDescent="0.4"/>
    <row r="7309" s="6" customFormat="1" x14ac:dyDescent="0.4"/>
    <row r="7310" s="6" customFormat="1" x14ac:dyDescent="0.4"/>
    <row r="7311" s="6" customFormat="1" x14ac:dyDescent="0.4"/>
    <row r="7312" s="6" customFormat="1" x14ac:dyDescent="0.4"/>
    <row r="7313" s="6" customFormat="1" x14ac:dyDescent="0.4"/>
    <row r="7314" s="6" customFormat="1" x14ac:dyDescent="0.4"/>
    <row r="7315" s="6" customFormat="1" x14ac:dyDescent="0.4"/>
    <row r="7316" s="6" customFormat="1" x14ac:dyDescent="0.4"/>
    <row r="7317" s="6" customFormat="1" x14ac:dyDescent="0.4"/>
    <row r="7318" s="6" customFormat="1" x14ac:dyDescent="0.4"/>
    <row r="7319" s="6" customFormat="1" x14ac:dyDescent="0.4"/>
    <row r="7320" s="6" customFormat="1" x14ac:dyDescent="0.4"/>
    <row r="7321" s="6" customFormat="1" x14ac:dyDescent="0.4"/>
    <row r="7322" s="6" customFormat="1" x14ac:dyDescent="0.4"/>
    <row r="7323" s="6" customFormat="1" x14ac:dyDescent="0.4"/>
    <row r="7324" s="6" customFormat="1" x14ac:dyDescent="0.4"/>
    <row r="7325" s="6" customFormat="1" x14ac:dyDescent="0.4"/>
    <row r="7326" s="6" customFormat="1" x14ac:dyDescent="0.4"/>
    <row r="7327" s="6" customFormat="1" x14ac:dyDescent="0.4"/>
    <row r="7328" s="6" customFormat="1" x14ac:dyDescent="0.4"/>
    <row r="7329" s="6" customFormat="1" x14ac:dyDescent="0.4"/>
    <row r="7330" s="6" customFormat="1" x14ac:dyDescent="0.4"/>
    <row r="7331" s="6" customFormat="1" x14ac:dyDescent="0.4"/>
    <row r="7332" s="6" customFormat="1" x14ac:dyDescent="0.4"/>
    <row r="7333" s="6" customFormat="1" x14ac:dyDescent="0.4"/>
    <row r="7334" s="6" customFormat="1" x14ac:dyDescent="0.4"/>
    <row r="7335" s="6" customFormat="1" x14ac:dyDescent="0.4"/>
    <row r="7336" s="6" customFormat="1" x14ac:dyDescent="0.4"/>
    <row r="7337" s="6" customFormat="1" x14ac:dyDescent="0.4"/>
    <row r="7338" s="6" customFormat="1" x14ac:dyDescent="0.4"/>
    <row r="7339" s="6" customFormat="1" x14ac:dyDescent="0.4"/>
    <row r="7340" s="6" customFormat="1" x14ac:dyDescent="0.4"/>
    <row r="7341" s="6" customFormat="1" x14ac:dyDescent="0.4"/>
    <row r="7342" s="6" customFormat="1" x14ac:dyDescent="0.4"/>
    <row r="7343" s="6" customFormat="1" x14ac:dyDescent="0.4"/>
    <row r="7344" s="6" customFormat="1" x14ac:dyDescent="0.4"/>
    <row r="7345" s="6" customFormat="1" x14ac:dyDescent="0.4"/>
    <row r="7346" s="6" customFormat="1" x14ac:dyDescent="0.4"/>
    <row r="7347" s="6" customFormat="1" x14ac:dyDescent="0.4"/>
    <row r="7348" s="6" customFormat="1" x14ac:dyDescent="0.4"/>
    <row r="7349" s="6" customFormat="1" x14ac:dyDescent="0.4"/>
    <row r="7350" s="6" customFormat="1" x14ac:dyDescent="0.4"/>
    <row r="7351" s="6" customFormat="1" x14ac:dyDescent="0.4"/>
    <row r="7352" s="6" customFormat="1" x14ac:dyDescent="0.4"/>
    <row r="7353" s="6" customFormat="1" x14ac:dyDescent="0.4"/>
    <row r="7354" s="6" customFormat="1" x14ac:dyDescent="0.4"/>
    <row r="7355" s="6" customFormat="1" x14ac:dyDescent="0.4"/>
    <row r="7356" s="6" customFormat="1" x14ac:dyDescent="0.4"/>
    <row r="7357" s="6" customFormat="1" x14ac:dyDescent="0.4"/>
    <row r="7358" s="6" customFormat="1" x14ac:dyDescent="0.4"/>
    <row r="7359" s="6" customFormat="1" x14ac:dyDescent="0.4"/>
    <row r="7360" s="6" customFormat="1" x14ac:dyDescent="0.4"/>
    <row r="7361" s="6" customFormat="1" x14ac:dyDescent="0.4"/>
    <row r="7362" s="6" customFormat="1" x14ac:dyDescent="0.4"/>
    <row r="7363" s="6" customFormat="1" x14ac:dyDescent="0.4"/>
    <row r="7364" s="6" customFormat="1" x14ac:dyDescent="0.4"/>
    <row r="7365" s="6" customFormat="1" x14ac:dyDescent="0.4"/>
    <row r="7366" s="6" customFormat="1" x14ac:dyDescent="0.4"/>
    <row r="7367" s="6" customFormat="1" x14ac:dyDescent="0.4"/>
    <row r="7368" s="6" customFormat="1" x14ac:dyDescent="0.4"/>
    <row r="7369" s="6" customFormat="1" x14ac:dyDescent="0.4"/>
    <row r="7370" s="6" customFormat="1" x14ac:dyDescent="0.4"/>
    <row r="7371" s="6" customFormat="1" x14ac:dyDescent="0.4"/>
    <row r="7372" s="6" customFormat="1" x14ac:dyDescent="0.4"/>
    <row r="7373" s="6" customFormat="1" x14ac:dyDescent="0.4"/>
    <row r="7374" s="6" customFormat="1" x14ac:dyDescent="0.4"/>
    <row r="7375" s="6" customFormat="1" x14ac:dyDescent="0.4"/>
    <row r="7376" s="6" customFormat="1" x14ac:dyDescent="0.4"/>
    <row r="7377" s="6" customFormat="1" x14ac:dyDescent="0.4"/>
    <row r="7378" s="6" customFormat="1" x14ac:dyDescent="0.4"/>
    <row r="7379" s="6" customFormat="1" x14ac:dyDescent="0.4"/>
    <row r="7380" s="6" customFormat="1" x14ac:dyDescent="0.4"/>
    <row r="7381" s="6" customFormat="1" x14ac:dyDescent="0.4"/>
    <row r="7382" s="6" customFormat="1" x14ac:dyDescent="0.4"/>
    <row r="7383" s="6" customFormat="1" x14ac:dyDescent="0.4"/>
    <row r="7384" s="6" customFormat="1" x14ac:dyDescent="0.4"/>
    <row r="7385" s="6" customFormat="1" x14ac:dyDescent="0.4"/>
    <row r="7386" s="6" customFormat="1" x14ac:dyDescent="0.4"/>
    <row r="7387" s="6" customFormat="1" x14ac:dyDescent="0.4"/>
    <row r="7388" s="6" customFormat="1" x14ac:dyDescent="0.4"/>
    <row r="7389" s="6" customFormat="1" x14ac:dyDescent="0.4"/>
    <row r="7390" s="6" customFormat="1" x14ac:dyDescent="0.4"/>
    <row r="7391" s="6" customFormat="1" x14ac:dyDescent="0.4"/>
    <row r="7392" s="6" customFormat="1" x14ac:dyDescent="0.4"/>
    <row r="7393" s="6" customFormat="1" x14ac:dyDescent="0.4"/>
    <row r="7394" s="6" customFormat="1" x14ac:dyDescent="0.4"/>
    <row r="7395" s="6" customFormat="1" x14ac:dyDescent="0.4"/>
    <row r="7396" s="6" customFormat="1" x14ac:dyDescent="0.4"/>
    <row r="7397" s="6" customFormat="1" x14ac:dyDescent="0.4"/>
    <row r="7398" s="6" customFormat="1" x14ac:dyDescent="0.4"/>
    <row r="7399" s="6" customFormat="1" x14ac:dyDescent="0.4"/>
    <row r="7400" s="6" customFormat="1" x14ac:dyDescent="0.4"/>
    <row r="7401" s="6" customFormat="1" x14ac:dyDescent="0.4"/>
    <row r="7402" s="6" customFormat="1" x14ac:dyDescent="0.4"/>
    <row r="7403" s="6" customFormat="1" x14ac:dyDescent="0.4"/>
    <row r="7404" s="6" customFormat="1" x14ac:dyDescent="0.4"/>
    <row r="7405" s="6" customFormat="1" x14ac:dyDescent="0.4"/>
    <row r="7406" s="6" customFormat="1" x14ac:dyDescent="0.4"/>
    <row r="7407" s="6" customFormat="1" x14ac:dyDescent="0.4"/>
    <row r="7408" s="6" customFormat="1" x14ac:dyDescent="0.4"/>
    <row r="7409" s="6" customFormat="1" x14ac:dyDescent="0.4"/>
    <row r="7410" s="6" customFormat="1" x14ac:dyDescent="0.4"/>
    <row r="7411" s="6" customFormat="1" x14ac:dyDescent="0.4"/>
    <row r="7412" s="6" customFormat="1" x14ac:dyDescent="0.4"/>
    <row r="7413" s="6" customFormat="1" x14ac:dyDescent="0.4"/>
    <row r="7414" s="6" customFormat="1" x14ac:dyDescent="0.4"/>
    <row r="7415" s="6" customFormat="1" x14ac:dyDescent="0.4"/>
    <row r="7416" s="6" customFormat="1" x14ac:dyDescent="0.4"/>
    <row r="7417" s="6" customFormat="1" x14ac:dyDescent="0.4"/>
    <row r="7418" s="6" customFormat="1" x14ac:dyDescent="0.4"/>
    <row r="7419" s="6" customFormat="1" x14ac:dyDescent="0.4"/>
    <row r="7420" s="6" customFormat="1" x14ac:dyDescent="0.4"/>
    <row r="7421" s="6" customFormat="1" x14ac:dyDescent="0.4"/>
    <row r="7422" s="6" customFormat="1" x14ac:dyDescent="0.4"/>
    <row r="7423" s="6" customFormat="1" x14ac:dyDescent="0.4"/>
    <row r="7424" s="6" customFormat="1" x14ac:dyDescent="0.4"/>
    <row r="7425" s="6" customFormat="1" x14ac:dyDescent="0.4"/>
    <row r="7426" s="6" customFormat="1" x14ac:dyDescent="0.4"/>
    <row r="7427" s="6" customFormat="1" x14ac:dyDescent="0.4"/>
    <row r="7428" s="6" customFormat="1" x14ac:dyDescent="0.4"/>
    <row r="7429" s="6" customFormat="1" x14ac:dyDescent="0.4"/>
    <row r="7430" s="6" customFormat="1" x14ac:dyDescent="0.4"/>
    <row r="7431" s="6" customFormat="1" x14ac:dyDescent="0.4"/>
    <row r="7432" s="6" customFormat="1" x14ac:dyDescent="0.4"/>
    <row r="7433" s="6" customFormat="1" x14ac:dyDescent="0.4"/>
    <row r="7434" s="6" customFormat="1" x14ac:dyDescent="0.4"/>
    <row r="7435" s="6" customFormat="1" x14ac:dyDescent="0.4"/>
    <row r="7436" s="6" customFormat="1" x14ac:dyDescent="0.4"/>
    <row r="7437" s="6" customFormat="1" x14ac:dyDescent="0.4"/>
    <row r="7438" s="6" customFormat="1" x14ac:dyDescent="0.4"/>
    <row r="7439" s="6" customFormat="1" x14ac:dyDescent="0.4"/>
    <row r="7440" s="6" customFormat="1" x14ac:dyDescent="0.4"/>
    <row r="7441" s="6" customFormat="1" x14ac:dyDescent="0.4"/>
    <row r="7442" s="6" customFormat="1" x14ac:dyDescent="0.4"/>
    <row r="7443" s="6" customFormat="1" x14ac:dyDescent="0.4"/>
    <row r="7444" s="6" customFormat="1" x14ac:dyDescent="0.4"/>
    <row r="7445" s="6" customFormat="1" x14ac:dyDescent="0.4"/>
    <row r="7446" s="6" customFormat="1" x14ac:dyDescent="0.4"/>
    <row r="7447" s="6" customFormat="1" x14ac:dyDescent="0.4"/>
    <row r="7448" s="6" customFormat="1" x14ac:dyDescent="0.4"/>
    <row r="7449" s="6" customFormat="1" x14ac:dyDescent="0.4"/>
    <row r="7450" s="6" customFormat="1" x14ac:dyDescent="0.4"/>
    <row r="7451" s="6" customFormat="1" x14ac:dyDescent="0.4"/>
    <row r="7452" s="6" customFormat="1" x14ac:dyDescent="0.4"/>
    <row r="7453" s="6" customFormat="1" x14ac:dyDescent="0.4"/>
    <row r="7454" s="6" customFormat="1" x14ac:dyDescent="0.4"/>
    <row r="7455" s="6" customFormat="1" x14ac:dyDescent="0.4"/>
    <row r="7456" s="6" customFormat="1" x14ac:dyDescent="0.4"/>
    <row r="7457" s="6" customFormat="1" x14ac:dyDescent="0.4"/>
    <row r="7458" s="6" customFormat="1" x14ac:dyDescent="0.4"/>
    <row r="7459" s="6" customFormat="1" x14ac:dyDescent="0.4"/>
    <row r="7460" s="6" customFormat="1" x14ac:dyDescent="0.4"/>
    <row r="7461" s="6" customFormat="1" x14ac:dyDescent="0.4"/>
    <row r="7462" s="6" customFormat="1" x14ac:dyDescent="0.4"/>
    <row r="7463" s="6" customFormat="1" x14ac:dyDescent="0.4"/>
    <row r="7464" s="6" customFormat="1" x14ac:dyDescent="0.4"/>
    <row r="7465" s="6" customFormat="1" x14ac:dyDescent="0.4"/>
    <row r="7466" s="6" customFormat="1" x14ac:dyDescent="0.4"/>
    <row r="7467" s="6" customFormat="1" x14ac:dyDescent="0.4"/>
    <row r="7468" s="6" customFormat="1" x14ac:dyDescent="0.4"/>
    <row r="7469" s="6" customFormat="1" x14ac:dyDescent="0.4"/>
    <row r="7470" s="6" customFormat="1" x14ac:dyDescent="0.4"/>
    <row r="7471" s="6" customFormat="1" x14ac:dyDescent="0.4"/>
    <row r="7472" s="6" customFormat="1" x14ac:dyDescent="0.4"/>
    <row r="7473" s="6" customFormat="1" x14ac:dyDescent="0.4"/>
    <row r="7474" s="6" customFormat="1" x14ac:dyDescent="0.4"/>
    <row r="7475" s="6" customFormat="1" x14ac:dyDescent="0.4"/>
    <row r="7476" s="6" customFormat="1" x14ac:dyDescent="0.4"/>
    <row r="7477" s="6" customFormat="1" x14ac:dyDescent="0.4"/>
    <row r="7478" s="6" customFormat="1" x14ac:dyDescent="0.4"/>
    <row r="7479" s="6" customFormat="1" x14ac:dyDescent="0.4"/>
    <row r="7480" s="6" customFormat="1" x14ac:dyDescent="0.4"/>
    <row r="7481" s="6" customFormat="1" x14ac:dyDescent="0.4"/>
    <row r="7482" s="6" customFormat="1" x14ac:dyDescent="0.4"/>
    <row r="7483" s="6" customFormat="1" x14ac:dyDescent="0.4"/>
    <row r="7484" s="6" customFormat="1" x14ac:dyDescent="0.4"/>
    <row r="7485" s="6" customFormat="1" x14ac:dyDescent="0.4"/>
    <row r="7486" s="6" customFormat="1" x14ac:dyDescent="0.4"/>
    <row r="7487" s="6" customFormat="1" x14ac:dyDescent="0.4"/>
    <row r="7488" s="6" customFormat="1" x14ac:dyDescent="0.4"/>
    <row r="7489" s="6" customFormat="1" x14ac:dyDescent="0.4"/>
    <row r="7490" s="6" customFormat="1" x14ac:dyDescent="0.4"/>
    <row r="7491" s="6" customFormat="1" x14ac:dyDescent="0.4"/>
    <row r="7492" s="6" customFormat="1" x14ac:dyDescent="0.4"/>
    <row r="7493" s="6" customFormat="1" x14ac:dyDescent="0.4"/>
    <row r="7494" s="6" customFormat="1" x14ac:dyDescent="0.4"/>
    <row r="7495" s="6" customFormat="1" x14ac:dyDescent="0.4"/>
    <row r="7496" s="6" customFormat="1" x14ac:dyDescent="0.4"/>
    <row r="7497" s="6" customFormat="1" x14ac:dyDescent="0.4"/>
    <row r="7498" s="6" customFormat="1" x14ac:dyDescent="0.4"/>
    <row r="7499" s="6" customFormat="1" x14ac:dyDescent="0.4"/>
    <row r="7500" s="6" customFormat="1" x14ac:dyDescent="0.4"/>
    <row r="7501" s="6" customFormat="1" x14ac:dyDescent="0.4"/>
    <row r="7502" s="6" customFormat="1" x14ac:dyDescent="0.4"/>
    <row r="7503" s="6" customFormat="1" x14ac:dyDescent="0.4"/>
    <row r="7504" s="6" customFormat="1" x14ac:dyDescent="0.4"/>
    <row r="7505" s="6" customFormat="1" x14ac:dyDescent="0.4"/>
    <row r="7506" s="6" customFormat="1" x14ac:dyDescent="0.4"/>
    <row r="7507" s="6" customFormat="1" x14ac:dyDescent="0.4"/>
    <row r="7508" s="6" customFormat="1" x14ac:dyDescent="0.4"/>
    <row r="7509" s="6" customFormat="1" x14ac:dyDescent="0.4"/>
    <row r="7510" s="6" customFormat="1" x14ac:dyDescent="0.4"/>
    <row r="7511" s="6" customFormat="1" x14ac:dyDescent="0.4"/>
    <row r="7512" s="6" customFormat="1" x14ac:dyDescent="0.4"/>
    <row r="7513" s="6" customFormat="1" x14ac:dyDescent="0.4"/>
    <row r="7514" s="6" customFormat="1" x14ac:dyDescent="0.4"/>
    <row r="7515" s="6" customFormat="1" x14ac:dyDescent="0.4"/>
    <row r="7516" s="6" customFormat="1" x14ac:dyDescent="0.4"/>
    <row r="7517" s="6" customFormat="1" x14ac:dyDescent="0.4"/>
    <row r="7518" s="6" customFormat="1" x14ac:dyDescent="0.4"/>
    <row r="7519" s="6" customFormat="1" x14ac:dyDescent="0.4"/>
    <row r="7520" s="6" customFormat="1" x14ac:dyDescent="0.4"/>
    <row r="7521" s="6" customFormat="1" x14ac:dyDescent="0.4"/>
    <row r="7522" s="6" customFormat="1" x14ac:dyDescent="0.4"/>
    <row r="7523" s="6" customFormat="1" x14ac:dyDescent="0.4"/>
    <row r="7524" s="6" customFormat="1" x14ac:dyDescent="0.4"/>
    <row r="7525" s="6" customFormat="1" x14ac:dyDescent="0.4"/>
    <row r="7526" s="6" customFormat="1" x14ac:dyDescent="0.4"/>
    <row r="7527" s="6" customFormat="1" x14ac:dyDescent="0.4"/>
    <row r="7528" s="6" customFormat="1" x14ac:dyDescent="0.4"/>
    <row r="7529" s="6" customFormat="1" x14ac:dyDescent="0.4"/>
    <row r="7530" s="6" customFormat="1" x14ac:dyDescent="0.4"/>
    <row r="7531" s="6" customFormat="1" x14ac:dyDescent="0.4"/>
    <row r="7532" s="6" customFormat="1" x14ac:dyDescent="0.4"/>
    <row r="7533" s="6" customFormat="1" x14ac:dyDescent="0.4"/>
    <row r="7534" s="6" customFormat="1" x14ac:dyDescent="0.4"/>
    <row r="7535" s="6" customFormat="1" x14ac:dyDescent="0.4"/>
    <row r="7536" s="6" customFormat="1" x14ac:dyDescent="0.4"/>
    <row r="7537" s="6" customFormat="1" x14ac:dyDescent="0.4"/>
    <row r="7538" s="6" customFormat="1" x14ac:dyDescent="0.4"/>
    <row r="7539" s="6" customFormat="1" x14ac:dyDescent="0.4"/>
    <row r="7540" s="6" customFormat="1" x14ac:dyDescent="0.4"/>
    <row r="7541" s="6" customFormat="1" x14ac:dyDescent="0.4"/>
    <row r="7542" s="6" customFormat="1" x14ac:dyDescent="0.4"/>
    <row r="7543" s="6" customFormat="1" x14ac:dyDescent="0.4"/>
    <row r="7544" s="6" customFormat="1" x14ac:dyDescent="0.4"/>
    <row r="7545" s="6" customFormat="1" x14ac:dyDescent="0.4"/>
    <row r="7546" s="6" customFormat="1" x14ac:dyDescent="0.4"/>
    <row r="7547" s="6" customFormat="1" x14ac:dyDescent="0.4"/>
    <row r="7548" s="6" customFormat="1" x14ac:dyDescent="0.4"/>
    <row r="7549" s="6" customFormat="1" x14ac:dyDescent="0.4"/>
    <row r="7550" s="6" customFormat="1" x14ac:dyDescent="0.4"/>
    <row r="7551" s="6" customFormat="1" x14ac:dyDescent="0.4"/>
    <row r="7552" s="6" customFormat="1" x14ac:dyDescent="0.4"/>
    <row r="7553" s="6" customFormat="1" x14ac:dyDescent="0.4"/>
    <row r="7554" s="6" customFormat="1" x14ac:dyDescent="0.4"/>
    <row r="7555" s="6" customFormat="1" x14ac:dyDescent="0.4"/>
    <row r="7556" s="6" customFormat="1" x14ac:dyDescent="0.4"/>
    <row r="7557" s="6" customFormat="1" x14ac:dyDescent="0.4"/>
    <row r="7558" s="6" customFormat="1" x14ac:dyDescent="0.4"/>
    <row r="7559" s="6" customFormat="1" x14ac:dyDescent="0.4"/>
    <row r="7560" s="6" customFormat="1" x14ac:dyDescent="0.4"/>
    <row r="7561" s="6" customFormat="1" x14ac:dyDescent="0.4"/>
    <row r="7562" s="6" customFormat="1" x14ac:dyDescent="0.4"/>
    <row r="7563" s="6" customFormat="1" x14ac:dyDescent="0.4"/>
    <row r="7564" s="6" customFormat="1" x14ac:dyDescent="0.4"/>
    <row r="7565" s="6" customFormat="1" x14ac:dyDescent="0.4"/>
    <row r="7566" s="6" customFormat="1" x14ac:dyDescent="0.4"/>
    <row r="7567" s="6" customFormat="1" x14ac:dyDescent="0.4"/>
    <row r="7568" s="6" customFormat="1" x14ac:dyDescent="0.4"/>
    <row r="7569" s="6" customFormat="1" x14ac:dyDescent="0.4"/>
    <row r="7570" s="6" customFormat="1" x14ac:dyDescent="0.4"/>
    <row r="7571" s="6" customFormat="1" x14ac:dyDescent="0.4"/>
    <row r="7572" s="6" customFormat="1" x14ac:dyDescent="0.4"/>
    <row r="7573" s="6" customFormat="1" x14ac:dyDescent="0.4"/>
    <row r="7574" s="6" customFormat="1" x14ac:dyDescent="0.4"/>
    <row r="7575" s="6" customFormat="1" x14ac:dyDescent="0.4"/>
    <row r="7576" s="6" customFormat="1" x14ac:dyDescent="0.4"/>
    <row r="7577" s="6" customFormat="1" x14ac:dyDescent="0.4"/>
    <row r="7578" s="6" customFormat="1" x14ac:dyDescent="0.4"/>
    <row r="7579" s="6" customFormat="1" x14ac:dyDescent="0.4"/>
    <row r="7580" s="6" customFormat="1" x14ac:dyDescent="0.4"/>
    <row r="7581" s="6" customFormat="1" x14ac:dyDescent="0.4"/>
    <row r="7582" s="6" customFormat="1" x14ac:dyDescent="0.4"/>
    <row r="7583" s="6" customFormat="1" x14ac:dyDescent="0.4"/>
    <row r="7584" s="6" customFormat="1" x14ac:dyDescent="0.4"/>
    <row r="7585" s="6" customFormat="1" x14ac:dyDescent="0.4"/>
    <row r="7586" s="6" customFormat="1" x14ac:dyDescent="0.4"/>
    <row r="7587" s="6" customFormat="1" x14ac:dyDescent="0.4"/>
    <row r="7588" s="6" customFormat="1" x14ac:dyDescent="0.4"/>
    <row r="7589" s="6" customFormat="1" x14ac:dyDescent="0.4"/>
    <row r="7590" s="6" customFormat="1" x14ac:dyDescent="0.4"/>
    <row r="7591" s="6" customFormat="1" x14ac:dyDescent="0.4"/>
    <row r="7592" s="6" customFormat="1" x14ac:dyDescent="0.4"/>
    <row r="7593" s="6" customFormat="1" x14ac:dyDescent="0.4"/>
    <row r="7594" s="6" customFormat="1" x14ac:dyDescent="0.4"/>
    <row r="7595" s="6" customFormat="1" x14ac:dyDescent="0.4"/>
    <row r="7596" s="6" customFormat="1" x14ac:dyDescent="0.4"/>
    <row r="7597" s="6" customFormat="1" x14ac:dyDescent="0.4"/>
    <row r="7598" s="6" customFormat="1" x14ac:dyDescent="0.4"/>
    <row r="7599" s="6" customFormat="1" x14ac:dyDescent="0.4"/>
    <row r="7600" s="6" customFormat="1" x14ac:dyDescent="0.4"/>
    <row r="7601" s="6" customFormat="1" x14ac:dyDescent="0.4"/>
    <row r="7602" s="6" customFormat="1" x14ac:dyDescent="0.4"/>
    <row r="7603" s="6" customFormat="1" x14ac:dyDescent="0.4"/>
    <row r="7604" s="6" customFormat="1" x14ac:dyDescent="0.4"/>
    <row r="7605" s="6" customFormat="1" x14ac:dyDescent="0.4"/>
    <row r="7606" s="6" customFormat="1" x14ac:dyDescent="0.4"/>
    <row r="7607" s="6" customFormat="1" x14ac:dyDescent="0.4"/>
    <row r="7608" s="6" customFormat="1" x14ac:dyDescent="0.4"/>
    <row r="7609" s="6" customFormat="1" x14ac:dyDescent="0.4"/>
    <row r="7610" s="6" customFormat="1" x14ac:dyDescent="0.4"/>
    <row r="7611" s="6" customFormat="1" x14ac:dyDescent="0.4"/>
    <row r="7612" s="6" customFormat="1" x14ac:dyDescent="0.4"/>
    <row r="7613" s="6" customFormat="1" x14ac:dyDescent="0.4"/>
    <row r="7614" s="6" customFormat="1" x14ac:dyDescent="0.4"/>
    <row r="7615" s="6" customFormat="1" x14ac:dyDescent="0.4"/>
    <row r="7616" s="6" customFormat="1" x14ac:dyDescent="0.4"/>
    <row r="7617" s="6" customFormat="1" x14ac:dyDescent="0.4"/>
    <row r="7618" s="6" customFormat="1" x14ac:dyDescent="0.4"/>
    <row r="7619" s="6" customFormat="1" x14ac:dyDescent="0.4"/>
    <row r="7620" s="6" customFormat="1" x14ac:dyDescent="0.4"/>
    <row r="7621" s="6" customFormat="1" x14ac:dyDescent="0.4"/>
    <row r="7622" s="6" customFormat="1" x14ac:dyDescent="0.4"/>
    <row r="7623" s="6" customFormat="1" x14ac:dyDescent="0.4"/>
    <row r="7624" s="6" customFormat="1" x14ac:dyDescent="0.4"/>
    <row r="7625" s="6" customFormat="1" x14ac:dyDescent="0.4"/>
    <row r="7626" s="6" customFormat="1" x14ac:dyDescent="0.4"/>
    <row r="7627" s="6" customFormat="1" x14ac:dyDescent="0.4"/>
    <row r="7628" s="6" customFormat="1" x14ac:dyDescent="0.4"/>
    <row r="7629" s="6" customFormat="1" x14ac:dyDescent="0.4"/>
    <row r="7630" s="6" customFormat="1" x14ac:dyDescent="0.4"/>
    <row r="7631" s="6" customFormat="1" x14ac:dyDescent="0.4"/>
    <row r="7632" s="6" customFormat="1" x14ac:dyDescent="0.4"/>
    <row r="7633" s="6" customFormat="1" x14ac:dyDescent="0.4"/>
    <row r="7634" s="6" customFormat="1" x14ac:dyDescent="0.4"/>
    <row r="7635" s="6" customFormat="1" x14ac:dyDescent="0.4"/>
    <row r="7636" s="6" customFormat="1" x14ac:dyDescent="0.4"/>
    <row r="7637" s="6" customFormat="1" x14ac:dyDescent="0.4"/>
    <row r="7638" s="6" customFormat="1" x14ac:dyDescent="0.4"/>
    <row r="7639" s="6" customFormat="1" x14ac:dyDescent="0.4"/>
    <row r="7640" s="6" customFormat="1" x14ac:dyDescent="0.4"/>
    <row r="7641" s="6" customFormat="1" x14ac:dyDescent="0.4"/>
    <row r="7642" s="6" customFormat="1" x14ac:dyDescent="0.4"/>
    <row r="7643" s="6" customFormat="1" x14ac:dyDescent="0.4"/>
    <row r="7644" s="6" customFormat="1" x14ac:dyDescent="0.4"/>
    <row r="7645" s="6" customFormat="1" x14ac:dyDescent="0.4"/>
    <row r="7646" s="6" customFormat="1" x14ac:dyDescent="0.4"/>
    <row r="7647" s="6" customFormat="1" x14ac:dyDescent="0.4"/>
    <row r="7648" s="6" customFormat="1" x14ac:dyDescent="0.4"/>
    <row r="7649" s="6" customFormat="1" x14ac:dyDescent="0.4"/>
    <row r="7650" s="6" customFormat="1" x14ac:dyDescent="0.4"/>
    <row r="7651" s="6" customFormat="1" x14ac:dyDescent="0.4"/>
    <row r="7652" s="6" customFormat="1" x14ac:dyDescent="0.4"/>
    <row r="7653" s="6" customFormat="1" x14ac:dyDescent="0.4"/>
    <row r="7654" s="6" customFormat="1" x14ac:dyDescent="0.4"/>
    <row r="7655" s="6" customFormat="1" x14ac:dyDescent="0.4"/>
    <row r="7656" s="6" customFormat="1" x14ac:dyDescent="0.4"/>
    <row r="7657" s="6" customFormat="1" x14ac:dyDescent="0.4"/>
    <row r="7658" s="6" customFormat="1" x14ac:dyDescent="0.4"/>
    <row r="7659" s="6" customFormat="1" x14ac:dyDescent="0.4"/>
    <row r="7660" s="6" customFormat="1" x14ac:dyDescent="0.4"/>
    <row r="7661" s="6" customFormat="1" x14ac:dyDescent="0.4"/>
    <row r="7662" s="6" customFormat="1" x14ac:dyDescent="0.4"/>
    <row r="7663" s="6" customFormat="1" x14ac:dyDescent="0.4"/>
    <row r="7664" s="6" customFormat="1" x14ac:dyDescent="0.4"/>
    <row r="7665" s="6" customFormat="1" x14ac:dyDescent="0.4"/>
    <row r="7666" s="6" customFormat="1" x14ac:dyDescent="0.4"/>
    <row r="7667" s="6" customFormat="1" x14ac:dyDescent="0.4"/>
    <row r="7668" s="6" customFormat="1" x14ac:dyDescent="0.4"/>
    <row r="7669" s="6" customFormat="1" x14ac:dyDescent="0.4"/>
    <row r="7670" s="6" customFormat="1" x14ac:dyDescent="0.4"/>
    <row r="7671" s="6" customFormat="1" x14ac:dyDescent="0.4"/>
    <row r="7672" s="6" customFormat="1" x14ac:dyDescent="0.4"/>
    <row r="7673" s="6" customFormat="1" x14ac:dyDescent="0.4"/>
    <row r="7674" s="6" customFormat="1" x14ac:dyDescent="0.4"/>
    <row r="7675" s="6" customFormat="1" x14ac:dyDescent="0.4"/>
    <row r="7676" s="6" customFormat="1" x14ac:dyDescent="0.4"/>
    <row r="7677" s="6" customFormat="1" x14ac:dyDescent="0.4"/>
    <row r="7678" s="6" customFormat="1" x14ac:dyDescent="0.4"/>
    <row r="7679" s="6" customFormat="1" x14ac:dyDescent="0.4"/>
    <row r="7680" s="6" customFormat="1" x14ac:dyDescent="0.4"/>
    <row r="7681" s="6" customFormat="1" x14ac:dyDescent="0.4"/>
    <row r="7682" s="6" customFormat="1" x14ac:dyDescent="0.4"/>
    <row r="7683" s="6" customFormat="1" x14ac:dyDescent="0.4"/>
    <row r="7684" s="6" customFormat="1" x14ac:dyDescent="0.4"/>
    <row r="7685" s="6" customFormat="1" x14ac:dyDescent="0.4"/>
    <row r="7686" s="6" customFormat="1" x14ac:dyDescent="0.4"/>
    <row r="7687" s="6" customFormat="1" x14ac:dyDescent="0.4"/>
    <row r="7688" s="6" customFormat="1" x14ac:dyDescent="0.4"/>
    <row r="7689" s="6" customFormat="1" x14ac:dyDescent="0.4"/>
    <row r="7690" s="6" customFormat="1" x14ac:dyDescent="0.4"/>
    <row r="7691" s="6" customFormat="1" x14ac:dyDescent="0.4"/>
    <row r="7692" s="6" customFormat="1" x14ac:dyDescent="0.4"/>
    <row r="7693" s="6" customFormat="1" x14ac:dyDescent="0.4"/>
    <row r="7694" s="6" customFormat="1" x14ac:dyDescent="0.4"/>
    <row r="7695" s="6" customFormat="1" x14ac:dyDescent="0.4"/>
    <row r="7696" s="6" customFormat="1" x14ac:dyDescent="0.4"/>
    <row r="7697" s="6" customFormat="1" x14ac:dyDescent="0.4"/>
    <row r="7698" s="6" customFormat="1" x14ac:dyDescent="0.4"/>
    <row r="7699" s="6" customFormat="1" x14ac:dyDescent="0.4"/>
    <row r="7700" s="6" customFormat="1" x14ac:dyDescent="0.4"/>
    <row r="7701" s="6" customFormat="1" x14ac:dyDescent="0.4"/>
    <row r="7702" s="6" customFormat="1" x14ac:dyDescent="0.4"/>
    <row r="7703" s="6" customFormat="1" x14ac:dyDescent="0.4"/>
    <row r="7704" s="6" customFormat="1" x14ac:dyDescent="0.4"/>
    <row r="7705" s="6" customFormat="1" x14ac:dyDescent="0.4"/>
    <row r="7706" s="6" customFormat="1" x14ac:dyDescent="0.4"/>
    <row r="7707" s="6" customFormat="1" x14ac:dyDescent="0.4"/>
    <row r="7708" s="6" customFormat="1" x14ac:dyDescent="0.4"/>
    <row r="7709" s="6" customFormat="1" x14ac:dyDescent="0.4"/>
    <row r="7710" s="6" customFormat="1" x14ac:dyDescent="0.4"/>
    <row r="7711" s="6" customFormat="1" x14ac:dyDescent="0.4"/>
    <row r="7712" s="6" customFormat="1" x14ac:dyDescent="0.4"/>
    <row r="7713" s="6" customFormat="1" x14ac:dyDescent="0.4"/>
    <row r="7714" s="6" customFormat="1" x14ac:dyDescent="0.4"/>
    <row r="7715" s="6" customFormat="1" x14ac:dyDescent="0.4"/>
    <row r="7716" s="6" customFormat="1" x14ac:dyDescent="0.4"/>
    <row r="7717" s="6" customFormat="1" x14ac:dyDescent="0.4"/>
    <row r="7718" s="6" customFormat="1" x14ac:dyDescent="0.4"/>
    <row r="7719" s="6" customFormat="1" x14ac:dyDescent="0.4"/>
    <row r="7720" s="6" customFormat="1" x14ac:dyDescent="0.4"/>
    <row r="7721" s="6" customFormat="1" x14ac:dyDescent="0.4"/>
    <row r="7722" s="6" customFormat="1" x14ac:dyDescent="0.4"/>
    <row r="7723" s="6" customFormat="1" x14ac:dyDescent="0.4"/>
    <row r="7724" s="6" customFormat="1" x14ac:dyDescent="0.4"/>
    <row r="7725" s="6" customFormat="1" x14ac:dyDescent="0.4"/>
    <row r="7726" s="6" customFormat="1" x14ac:dyDescent="0.4"/>
    <row r="7727" s="6" customFormat="1" x14ac:dyDescent="0.4"/>
    <row r="7728" s="6" customFormat="1" x14ac:dyDescent="0.4"/>
    <row r="7729" s="6" customFormat="1" x14ac:dyDescent="0.4"/>
    <row r="7730" s="6" customFormat="1" x14ac:dyDescent="0.4"/>
    <row r="7731" s="6" customFormat="1" x14ac:dyDescent="0.4"/>
    <row r="7732" s="6" customFormat="1" x14ac:dyDescent="0.4"/>
    <row r="7733" s="6" customFormat="1" x14ac:dyDescent="0.4"/>
    <row r="7734" s="6" customFormat="1" x14ac:dyDescent="0.4"/>
    <row r="7735" s="6" customFormat="1" x14ac:dyDescent="0.4"/>
    <row r="7736" s="6" customFormat="1" x14ac:dyDescent="0.4"/>
    <row r="7737" s="6" customFormat="1" x14ac:dyDescent="0.4"/>
    <row r="7738" s="6" customFormat="1" x14ac:dyDescent="0.4"/>
    <row r="7739" s="6" customFormat="1" x14ac:dyDescent="0.4"/>
    <row r="7740" s="6" customFormat="1" x14ac:dyDescent="0.4"/>
    <row r="7741" s="6" customFormat="1" x14ac:dyDescent="0.4"/>
    <row r="7742" s="6" customFormat="1" x14ac:dyDescent="0.4"/>
    <row r="7743" s="6" customFormat="1" x14ac:dyDescent="0.4"/>
    <row r="7744" s="6" customFormat="1" x14ac:dyDescent="0.4"/>
    <row r="7745" s="6" customFormat="1" x14ac:dyDescent="0.4"/>
    <row r="7746" s="6" customFormat="1" x14ac:dyDescent="0.4"/>
    <row r="7747" s="6" customFormat="1" x14ac:dyDescent="0.4"/>
    <row r="7748" s="6" customFormat="1" x14ac:dyDescent="0.4"/>
    <row r="7749" s="6" customFormat="1" x14ac:dyDescent="0.4"/>
    <row r="7750" s="6" customFormat="1" x14ac:dyDescent="0.4"/>
    <row r="7751" s="6" customFormat="1" x14ac:dyDescent="0.4"/>
    <row r="7752" s="6" customFormat="1" x14ac:dyDescent="0.4"/>
    <row r="7753" s="6" customFormat="1" x14ac:dyDescent="0.4"/>
    <row r="7754" s="6" customFormat="1" x14ac:dyDescent="0.4"/>
    <row r="7755" s="6" customFormat="1" x14ac:dyDescent="0.4"/>
    <row r="7756" s="6" customFormat="1" x14ac:dyDescent="0.4"/>
    <row r="7757" s="6" customFormat="1" x14ac:dyDescent="0.4"/>
    <row r="7758" s="6" customFormat="1" x14ac:dyDescent="0.4"/>
    <row r="7759" s="6" customFormat="1" x14ac:dyDescent="0.4"/>
    <row r="7760" s="6" customFormat="1" x14ac:dyDescent="0.4"/>
    <row r="7761" s="6" customFormat="1" x14ac:dyDescent="0.4"/>
    <row r="7762" s="6" customFormat="1" x14ac:dyDescent="0.4"/>
    <row r="7763" s="6" customFormat="1" x14ac:dyDescent="0.4"/>
    <row r="7764" s="6" customFormat="1" x14ac:dyDescent="0.4"/>
    <row r="7765" s="6" customFormat="1" x14ac:dyDescent="0.4"/>
    <row r="7766" s="6" customFormat="1" x14ac:dyDescent="0.4"/>
    <row r="7767" s="6" customFormat="1" x14ac:dyDescent="0.4"/>
    <row r="7768" s="6" customFormat="1" x14ac:dyDescent="0.4"/>
    <row r="7769" s="6" customFormat="1" x14ac:dyDescent="0.4"/>
    <row r="7770" s="6" customFormat="1" x14ac:dyDescent="0.4"/>
    <row r="7771" s="6" customFormat="1" x14ac:dyDescent="0.4"/>
    <row r="7772" s="6" customFormat="1" x14ac:dyDescent="0.4"/>
    <row r="7773" s="6" customFormat="1" x14ac:dyDescent="0.4"/>
    <row r="7774" s="6" customFormat="1" x14ac:dyDescent="0.4"/>
    <row r="7775" s="6" customFormat="1" x14ac:dyDescent="0.4"/>
    <row r="7776" s="6" customFormat="1" x14ac:dyDescent="0.4"/>
    <row r="7777" s="6" customFormat="1" x14ac:dyDescent="0.4"/>
    <row r="7778" s="6" customFormat="1" x14ac:dyDescent="0.4"/>
    <row r="7779" s="6" customFormat="1" x14ac:dyDescent="0.4"/>
    <row r="7780" s="6" customFormat="1" x14ac:dyDescent="0.4"/>
    <row r="7781" s="6" customFormat="1" x14ac:dyDescent="0.4"/>
    <row r="7782" s="6" customFormat="1" x14ac:dyDescent="0.4"/>
    <row r="7783" s="6" customFormat="1" x14ac:dyDescent="0.4"/>
    <row r="7784" s="6" customFormat="1" x14ac:dyDescent="0.4"/>
    <row r="7785" s="6" customFormat="1" x14ac:dyDescent="0.4"/>
    <row r="7786" s="6" customFormat="1" x14ac:dyDescent="0.4"/>
    <row r="7787" s="6" customFormat="1" x14ac:dyDescent="0.4"/>
    <row r="7788" s="6" customFormat="1" x14ac:dyDescent="0.4"/>
    <row r="7789" s="6" customFormat="1" x14ac:dyDescent="0.4"/>
    <row r="7790" s="6" customFormat="1" x14ac:dyDescent="0.4"/>
    <row r="7791" s="6" customFormat="1" x14ac:dyDescent="0.4"/>
    <row r="7792" s="6" customFormat="1" x14ac:dyDescent="0.4"/>
    <row r="7793" s="6" customFormat="1" x14ac:dyDescent="0.4"/>
    <row r="7794" s="6" customFormat="1" x14ac:dyDescent="0.4"/>
    <row r="7795" s="6" customFormat="1" x14ac:dyDescent="0.4"/>
    <row r="7796" s="6" customFormat="1" x14ac:dyDescent="0.4"/>
    <row r="7797" s="6" customFormat="1" x14ac:dyDescent="0.4"/>
    <row r="7798" s="6" customFormat="1" x14ac:dyDescent="0.4"/>
    <row r="7799" s="6" customFormat="1" x14ac:dyDescent="0.4"/>
    <row r="7800" s="6" customFormat="1" x14ac:dyDescent="0.4"/>
    <row r="7801" s="6" customFormat="1" x14ac:dyDescent="0.4"/>
    <row r="7802" s="6" customFormat="1" x14ac:dyDescent="0.4"/>
    <row r="7803" s="6" customFormat="1" x14ac:dyDescent="0.4"/>
    <row r="7804" s="6" customFormat="1" x14ac:dyDescent="0.4"/>
    <row r="7805" s="6" customFormat="1" x14ac:dyDescent="0.4"/>
    <row r="7806" s="6" customFormat="1" x14ac:dyDescent="0.4"/>
    <row r="7807" s="6" customFormat="1" x14ac:dyDescent="0.4"/>
    <row r="7808" s="6" customFormat="1" x14ac:dyDescent="0.4"/>
    <row r="7809" s="6" customFormat="1" x14ac:dyDescent="0.4"/>
    <row r="7810" s="6" customFormat="1" x14ac:dyDescent="0.4"/>
    <row r="7811" s="6" customFormat="1" x14ac:dyDescent="0.4"/>
    <row r="7812" s="6" customFormat="1" x14ac:dyDescent="0.4"/>
    <row r="7813" s="6" customFormat="1" x14ac:dyDescent="0.4"/>
    <row r="7814" s="6" customFormat="1" x14ac:dyDescent="0.4"/>
    <row r="7815" s="6" customFormat="1" x14ac:dyDescent="0.4"/>
    <row r="7816" s="6" customFormat="1" x14ac:dyDescent="0.4"/>
    <row r="7817" s="6" customFormat="1" x14ac:dyDescent="0.4"/>
    <row r="7818" s="6" customFormat="1" x14ac:dyDescent="0.4"/>
    <row r="7819" s="6" customFormat="1" x14ac:dyDescent="0.4"/>
    <row r="7820" s="6" customFormat="1" x14ac:dyDescent="0.4"/>
    <row r="7821" s="6" customFormat="1" x14ac:dyDescent="0.4"/>
    <row r="7822" s="6" customFormat="1" x14ac:dyDescent="0.4"/>
    <row r="7823" s="6" customFormat="1" x14ac:dyDescent="0.4"/>
    <row r="7824" s="6" customFormat="1" x14ac:dyDescent="0.4"/>
    <row r="7825" s="6" customFormat="1" x14ac:dyDescent="0.4"/>
    <row r="7826" s="6" customFormat="1" x14ac:dyDescent="0.4"/>
    <row r="7827" s="6" customFormat="1" x14ac:dyDescent="0.4"/>
    <row r="7828" s="6" customFormat="1" x14ac:dyDescent="0.4"/>
    <row r="7829" s="6" customFormat="1" x14ac:dyDescent="0.4"/>
    <row r="7830" s="6" customFormat="1" x14ac:dyDescent="0.4"/>
    <row r="7831" s="6" customFormat="1" x14ac:dyDescent="0.4"/>
    <row r="7832" s="6" customFormat="1" x14ac:dyDescent="0.4"/>
    <row r="7833" s="6" customFormat="1" x14ac:dyDescent="0.4"/>
    <row r="7834" s="6" customFormat="1" x14ac:dyDescent="0.4"/>
    <row r="7835" s="6" customFormat="1" x14ac:dyDescent="0.4"/>
    <row r="7836" s="6" customFormat="1" x14ac:dyDescent="0.4"/>
    <row r="7837" s="6" customFormat="1" x14ac:dyDescent="0.4"/>
    <row r="7838" s="6" customFormat="1" x14ac:dyDescent="0.4"/>
    <row r="7839" s="6" customFormat="1" x14ac:dyDescent="0.4"/>
    <row r="7840" s="6" customFormat="1" x14ac:dyDescent="0.4"/>
    <row r="7841" s="6" customFormat="1" x14ac:dyDescent="0.4"/>
    <row r="7842" s="6" customFormat="1" x14ac:dyDescent="0.4"/>
    <row r="7843" s="6" customFormat="1" x14ac:dyDescent="0.4"/>
    <row r="7844" s="6" customFormat="1" x14ac:dyDescent="0.4"/>
    <row r="7845" s="6" customFormat="1" x14ac:dyDescent="0.4"/>
    <row r="7846" s="6" customFormat="1" x14ac:dyDescent="0.4"/>
    <row r="7847" s="6" customFormat="1" x14ac:dyDescent="0.4"/>
    <row r="7848" s="6" customFormat="1" x14ac:dyDescent="0.4"/>
    <row r="7849" s="6" customFormat="1" x14ac:dyDescent="0.4"/>
    <row r="7850" s="6" customFormat="1" x14ac:dyDescent="0.4"/>
    <row r="7851" s="6" customFormat="1" x14ac:dyDescent="0.4"/>
    <row r="7852" s="6" customFormat="1" x14ac:dyDescent="0.4"/>
    <row r="7853" s="6" customFormat="1" x14ac:dyDescent="0.4"/>
    <row r="7854" s="6" customFormat="1" x14ac:dyDescent="0.4"/>
    <row r="7855" s="6" customFormat="1" x14ac:dyDescent="0.4"/>
    <row r="7856" s="6" customFormat="1" x14ac:dyDescent="0.4"/>
    <row r="7857" s="6" customFormat="1" x14ac:dyDescent="0.4"/>
    <row r="7858" s="6" customFormat="1" x14ac:dyDescent="0.4"/>
    <row r="7859" s="6" customFormat="1" x14ac:dyDescent="0.4"/>
    <row r="7860" s="6" customFormat="1" x14ac:dyDescent="0.4"/>
    <row r="7861" s="6" customFormat="1" x14ac:dyDescent="0.4"/>
    <row r="7862" s="6" customFormat="1" x14ac:dyDescent="0.4"/>
    <row r="7863" s="6" customFormat="1" x14ac:dyDescent="0.4"/>
    <row r="7864" s="6" customFormat="1" x14ac:dyDescent="0.4"/>
    <row r="7865" s="6" customFormat="1" x14ac:dyDescent="0.4"/>
    <row r="7866" s="6" customFormat="1" x14ac:dyDescent="0.4"/>
    <row r="7867" s="6" customFormat="1" x14ac:dyDescent="0.4"/>
    <row r="7868" s="6" customFormat="1" x14ac:dyDescent="0.4"/>
    <row r="7869" s="6" customFormat="1" x14ac:dyDescent="0.4"/>
    <row r="7870" s="6" customFormat="1" x14ac:dyDescent="0.4"/>
    <row r="7871" s="6" customFormat="1" x14ac:dyDescent="0.4"/>
    <row r="7872" s="6" customFormat="1" x14ac:dyDescent="0.4"/>
    <row r="7873" s="6" customFormat="1" x14ac:dyDescent="0.4"/>
    <row r="7874" s="6" customFormat="1" x14ac:dyDescent="0.4"/>
    <row r="7875" s="6" customFormat="1" x14ac:dyDescent="0.4"/>
    <row r="7876" s="6" customFormat="1" x14ac:dyDescent="0.4"/>
    <row r="7877" s="6" customFormat="1" x14ac:dyDescent="0.4"/>
    <row r="7878" s="6" customFormat="1" x14ac:dyDescent="0.4"/>
    <row r="7879" s="6" customFormat="1" x14ac:dyDescent="0.4"/>
    <row r="7880" s="6" customFormat="1" x14ac:dyDescent="0.4"/>
    <row r="7881" s="6" customFormat="1" x14ac:dyDescent="0.4"/>
    <row r="7882" s="6" customFormat="1" x14ac:dyDescent="0.4"/>
    <row r="7883" s="6" customFormat="1" x14ac:dyDescent="0.4"/>
    <row r="7884" s="6" customFormat="1" x14ac:dyDescent="0.4"/>
    <row r="7885" s="6" customFormat="1" x14ac:dyDescent="0.4"/>
    <row r="7886" s="6" customFormat="1" x14ac:dyDescent="0.4"/>
    <row r="7887" s="6" customFormat="1" x14ac:dyDescent="0.4"/>
    <row r="7888" s="6" customFormat="1" x14ac:dyDescent="0.4"/>
    <row r="7889" s="6" customFormat="1" x14ac:dyDescent="0.4"/>
    <row r="7890" s="6" customFormat="1" x14ac:dyDescent="0.4"/>
    <row r="7891" s="6" customFormat="1" x14ac:dyDescent="0.4"/>
    <row r="7892" s="6" customFormat="1" x14ac:dyDescent="0.4"/>
    <row r="7893" s="6" customFormat="1" x14ac:dyDescent="0.4"/>
    <row r="7894" s="6" customFormat="1" x14ac:dyDescent="0.4"/>
    <row r="7895" s="6" customFormat="1" x14ac:dyDescent="0.4"/>
    <row r="7896" s="6" customFormat="1" x14ac:dyDescent="0.4"/>
    <row r="7897" s="6" customFormat="1" x14ac:dyDescent="0.4"/>
    <row r="7898" s="6" customFormat="1" x14ac:dyDescent="0.4"/>
    <row r="7899" s="6" customFormat="1" x14ac:dyDescent="0.4"/>
    <row r="7900" s="6" customFormat="1" x14ac:dyDescent="0.4"/>
    <row r="7901" s="6" customFormat="1" x14ac:dyDescent="0.4"/>
    <row r="7902" s="6" customFormat="1" x14ac:dyDescent="0.4"/>
    <row r="7903" s="6" customFormat="1" x14ac:dyDescent="0.4"/>
    <row r="7904" s="6" customFormat="1" x14ac:dyDescent="0.4"/>
    <row r="7905" s="6" customFormat="1" x14ac:dyDescent="0.4"/>
    <row r="7906" s="6" customFormat="1" x14ac:dyDescent="0.4"/>
    <row r="7907" s="6" customFormat="1" x14ac:dyDescent="0.4"/>
    <row r="7908" s="6" customFormat="1" x14ac:dyDescent="0.4"/>
    <row r="7909" s="6" customFormat="1" x14ac:dyDescent="0.4"/>
    <row r="7910" s="6" customFormat="1" x14ac:dyDescent="0.4"/>
    <row r="7911" s="6" customFormat="1" x14ac:dyDescent="0.4"/>
    <row r="7912" s="6" customFormat="1" x14ac:dyDescent="0.4"/>
    <row r="7913" s="6" customFormat="1" x14ac:dyDescent="0.4"/>
    <row r="7914" s="6" customFormat="1" x14ac:dyDescent="0.4"/>
    <row r="7915" s="6" customFormat="1" x14ac:dyDescent="0.4"/>
    <row r="7916" s="6" customFormat="1" x14ac:dyDescent="0.4"/>
    <row r="7917" s="6" customFormat="1" x14ac:dyDescent="0.4"/>
    <row r="7918" s="6" customFormat="1" x14ac:dyDescent="0.4"/>
    <row r="7919" s="6" customFormat="1" x14ac:dyDescent="0.4"/>
    <row r="7920" s="6" customFormat="1" x14ac:dyDescent="0.4"/>
    <row r="7921" s="6" customFormat="1" x14ac:dyDescent="0.4"/>
    <row r="7922" s="6" customFormat="1" x14ac:dyDescent="0.4"/>
    <row r="7923" s="6" customFormat="1" x14ac:dyDescent="0.4"/>
    <row r="7924" s="6" customFormat="1" x14ac:dyDescent="0.4"/>
    <row r="7925" s="6" customFormat="1" x14ac:dyDescent="0.4"/>
    <row r="7926" s="6" customFormat="1" x14ac:dyDescent="0.4"/>
    <row r="7927" s="6" customFormat="1" x14ac:dyDescent="0.4"/>
    <row r="7928" s="6" customFormat="1" x14ac:dyDescent="0.4"/>
    <row r="7929" s="6" customFormat="1" x14ac:dyDescent="0.4"/>
    <row r="7930" s="6" customFormat="1" x14ac:dyDescent="0.4"/>
    <row r="7931" s="6" customFormat="1" x14ac:dyDescent="0.4"/>
    <row r="7932" s="6" customFormat="1" x14ac:dyDescent="0.4"/>
    <row r="7933" s="6" customFormat="1" x14ac:dyDescent="0.4"/>
    <row r="7934" s="6" customFormat="1" x14ac:dyDescent="0.4"/>
    <row r="7935" s="6" customFormat="1" x14ac:dyDescent="0.4"/>
    <row r="7936" s="6" customFormat="1" x14ac:dyDescent="0.4"/>
    <row r="7937" s="6" customFormat="1" x14ac:dyDescent="0.4"/>
    <row r="7938" s="6" customFormat="1" x14ac:dyDescent="0.4"/>
    <row r="7939" s="6" customFormat="1" x14ac:dyDescent="0.4"/>
    <row r="7940" s="6" customFormat="1" x14ac:dyDescent="0.4"/>
    <row r="7941" s="6" customFormat="1" x14ac:dyDescent="0.4"/>
    <row r="7942" s="6" customFormat="1" x14ac:dyDescent="0.4"/>
    <row r="7943" s="6" customFormat="1" x14ac:dyDescent="0.4"/>
    <row r="7944" s="6" customFormat="1" x14ac:dyDescent="0.4"/>
    <row r="7945" s="6" customFormat="1" x14ac:dyDescent="0.4"/>
    <row r="7946" s="6" customFormat="1" x14ac:dyDescent="0.4"/>
    <row r="7947" s="6" customFormat="1" x14ac:dyDescent="0.4"/>
    <row r="7948" s="6" customFormat="1" x14ac:dyDescent="0.4"/>
    <row r="7949" s="6" customFormat="1" x14ac:dyDescent="0.4"/>
    <row r="7950" s="6" customFormat="1" x14ac:dyDescent="0.4"/>
    <row r="7951" s="6" customFormat="1" x14ac:dyDescent="0.4"/>
    <row r="7952" s="6" customFormat="1" x14ac:dyDescent="0.4"/>
    <row r="7953" s="6" customFormat="1" x14ac:dyDescent="0.4"/>
    <row r="7954" s="6" customFormat="1" x14ac:dyDescent="0.4"/>
    <row r="7955" s="6" customFormat="1" x14ac:dyDescent="0.4"/>
    <row r="7956" s="6" customFormat="1" x14ac:dyDescent="0.4"/>
    <row r="7957" s="6" customFormat="1" x14ac:dyDescent="0.4"/>
    <row r="7958" s="6" customFormat="1" x14ac:dyDescent="0.4"/>
    <row r="7959" s="6" customFormat="1" x14ac:dyDescent="0.4"/>
    <row r="7960" s="6" customFormat="1" x14ac:dyDescent="0.4"/>
    <row r="7961" s="6" customFormat="1" x14ac:dyDescent="0.4"/>
    <row r="7962" s="6" customFormat="1" x14ac:dyDescent="0.4"/>
    <row r="7963" s="6" customFormat="1" x14ac:dyDescent="0.4"/>
    <row r="7964" s="6" customFormat="1" x14ac:dyDescent="0.4"/>
    <row r="7965" s="6" customFormat="1" x14ac:dyDescent="0.4"/>
    <row r="7966" s="6" customFormat="1" x14ac:dyDescent="0.4"/>
    <row r="7967" s="6" customFormat="1" x14ac:dyDescent="0.4"/>
    <row r="7968" s="6" customFormat="1" x14ac:dyDescent="0.4"/>
    <row r="7969" s="6" customFormat="1" x14ac:dyDescent="0.4"/>
    <row r="7970" s="6" customFormat="1" x14ac:dyDescent="0.4"/>
    <row r="7971" s="6" customFormat="1" x14ac:dyDescent="0.4"/>
    <row r="7972" s="6" customFormat="1" x14ac:dyDescent="0.4"/>
    <row r="7973" s="6" customFormat="1" x14ac:dyDescent="0.4"/>
    <row r="7974" s="6" customFormat="1" x14ac:dyDescent="0.4"/>
    <row r="7975" s="6" customFormat="1" x14ac:dyDescent="0.4"/>
    <row r="7976" s="6" customFormat="1" x14ac:dyDescent="0.4"/>
    <row r="7977" s="6" customFormat="1" x14ac:dyDescent="0.4"/>
    <row r="7978" s="6" customFormat="1" x14ac:dyDescent="0.4"/>
    <row r="7979" s="6" customFormat="1" x14ac:dyDescent="0.4"/>
    <row r="7980" s="6" customFormat="1" x14ac:dyDescent="0.4"/>
    <row r="7981" s="6" customFormat="1" x14ac:dyDescent="0.4"/>
    <row r="7982" s="6" customFormat="1" x14ac:dyDescent="0.4"/>
    <row r="7983" s="6" customFormat="1" x14ac:dyDescent="0.4"/>
    <row r="7984" s="6" customFormat="1" x14ac:dyDescent="0.4"/>
    <row r="7985" s="6" customFormat="1" x14ac:dyDescent="0.4"/>
    <row r="7986" s="6" customFormat="1" x14ac:dyDescent="0.4"/>
    <row r="7987" s="6" customFormat="1" x14ac:dyDescent="0.4"/>
    <row r="7988" s="6" customFormat="1" x14ac:dyDescent="0.4"/>
    <row r="7989" s="6" customFormat="1" x14ac:dyDescent="0.4"/>
    <row r="7990" s="6" customFormat="1" x14ac:dyDescent="0.4"/>
    <row r="7991" s="6" customFormat="1" x14ac:dyDescent="0.4"/>
    <row r="7992" s="6" customFormat="1" x14ac:dyDescent="0.4"/>
    <row r="7993" s="6" customFormat="1" x14ac:dyDescent="0.4"/>
    <row r="7994" s="6" customFormat="1" x14ac:dyDescent="0.4"/>
    <row r="7995" s="6" customFormat="1" x14ac:dyDescent="0.4"/>
    <row r="7996" s="6" customFormat="1" x14ac:dyDescent="0.4"/>
    <row r="7997" s="6" customFormat="1" x14ac:dyDescent="0.4"/>
    <row r="7998" s="6" customFormat="1" x14ac:dyDescent="0.4"/>
    <row r="7999" s="6" customFormat="1" x14ac:dyDescent="0.4"/>
    <row r="8000" s="6" customFormat="1" x14ac:dyDescent="0.4"/>
    <row r="8001" s="6" customFormat="1" x14ac:dyDescent="0.4"/>
    <row r="8002" s="6" customFormat="1" x14ac:dyDescent="0.4"/>
    <row r="8003" s="6" customFormat="1" x14ac:dyDescent="0.4"/>
    <row r="8004" s="6" customFormat="1" x14ac:dyDescent="0.4"/>
    <row r="8005" s="6" customFormat="1" x14ac:dyDescent="0.4"/>
    <row r="8006" s="6" customFormat="1" x14ac:dyDescent="0.4"/>
    <row r="8007" s="6" customFormat="1" x14ac:dyDescent="0.4"/>
    <row r="8008" s="6" customFormat="1" x14ac:dyDescent="0.4"/>
    <row r="8009" s="6" customFormat="1" x14ac:dyDescent="0.4"/>
    <row r="8010" s="6" customFormat="1" x14ac:dyDescent="0.4"/>
    <row r="8011" s="6" customFormat="1" x14ac:dyDescent="0.4"/>
    <row r="8012" s="6" customFormat="1" x14ac:dyDescent="0.4"/>
    <row r="8013" s="6" customFormat="1" x14ac:dyDescent="0.4"/>
    <row r="8014" s="6" customFormat="1" x14ac:dyDescent="0.4"/>
    <row r="8015" s="6" customFormat="1" x14ac:dyDescent="0.4"/>
    <row r="8016" s="6" customFormat="1" x14ac:dyDescent="0.4"/>
    <row r="8017" s="6" customFormat="1" x14ac:dyDescent="0.4"/>
    <row r="8018" s="6" customFormat="1" x14ac:dyDescent="0.4"/>
    <row r="8019" s="6" customFormat="1" x14ac:dyDescent="0.4"/>
    <row r="8020" s="6" customFormat="1" x14ac:dyDescent="0.4"/>
    <row r="8021" s="6" customFormat="1" x14ac:dyDescent="0.4"/>
    <row r="8022" s="6" customFormat="1" x14ac:dyDescent="0.4"/>
    <row r="8023" s="6" customFormat="1" x14ac:dyDescent="0.4"/>
    <row r="8024" s="6" customFormat="1" x14ac:dyDescent="0.4"/>
    <row r="8025" s="6" customFormat="1" x14ac:dyDescent="0.4"/>
    <row r="8026" s="6" customFormat="1" x14ac:dyDescent="0.4"/>
    <row r="8027" s="6" customFormat="1" x14ac:dyDescent="0.4"/>
    <row r="8028" s="6" customFormat="1" x14ac:dyDescent="0.4"/>
    <row r="8029" s="6" customFormat="1" x14ac:dyDescent="0.4"/>
    <row r="8030" s="6" customFormat="1" x14ac:dyDescent="0.4"/>
    <row r="8031" s="6" customFormat="1" x14ac:dyDescent="0.4"/>
    <row r="8032" s="6" customFormat="1" x14ac:dyDescent="0.4"/>
    <row r="8033" s="6" customFormat="1" x14ac:dyDescent="0.4"/>
    <row r="8034" s="6" customFormat="1" x14ac:dyDescent="0.4"/>
    <row r="8035" s="6" customFormat="1" x14ac:dyDescent="0.4"/>
    <row r="8036" s="6" customFormat="1" x14ac:dyDescent="0.4"/>
    <row r="8037" s="6" customFormat="1" x14ac:dyDescent="0.4"/>
    <row r="8038" s="6" customFormat="1" x14ac:dyDescent="0.4"/>
    <row r="8039" s="6" customFormat="1" x14ac:dyDescent="0.4"/>
    <row r="8040" s="6" customFormat="1" x14ac:dyDescent="0.4"/>
    <row r="8041" s="6" customFormat="1" x14ac:dyDescent="0.4"/>
    <row r="8042" s="6" customFormat="1" x14ac:dyDescent="0.4"/>
    <row r="8043" s="6" customFormat="1" x14ac:dyDescent="0.4"/>
    <row r="8044" s="6" customFormat="1" x14ac:dyDescent="0.4"/>
    <row r="8045" s="6" customFormat="1" x14ac:dyDescent="0.4"/>
    <row r="8046" s="6" customFormat="1" x14ac:dyDescent="0.4"/>
    <row r="8047" s="6" customFormat="1" x14ac:dyDescent="0.4"/>
    <row r="8048" s="6" customFormat="1" x14ac:dyDescent="0.4"/>
    <row r="8049" s="6" customFormat="1" x14ac:dyDescent="0.4"/>
    <row r="8050" s="6" customFormat="1" x14ac:dyDescent="0.4"/>
    <row r="8051" s="6" customFormat="1" x14ac:dyDescent="0.4"/>
    <row r="8052" s="6" customFormat="1" x14ac:dyDescent="0.4"/>
    <row r="8053" s="6" customFormat="1" x14ac:dyDescent="0.4"/>
    <row r="8054" s="6" customFormat="1" x14ac:dyDescent="0.4"/>
    <row r="8055" s="6" customFormat="1" x14ac:dyDescent="0.4"/>
    <row r="8056" s="6" customFormat="1" x14ac:dyDescent="0.4"/>
    <row r="8057" s="6" customFormat="1" x14ac:dyDescent="0.4"/>
    <row r="8058" s="6" customFormat="1" x14ac:dyDescent="0.4"/>
    <row r="8059" s="6" customFormat="1" x14ac:dyDescent="0.4"/>
    <row r="8060" s="6" customFormat="1" x14ac:dyDescent="0.4"/>
    <row r="8061" s="6" customFormat="1" x14ac:dyDescent="0.4"/>
    <row r="8062" s="6" customFormat="1" x14ac:dyDescent="0.4"/>
    <row r="8063" s="6" customFormat="1" x14ac:dyDescent="0.4"/>
    <row r="8064" s="6" customFormat="1" x14ac:dyDescent="0.4"/>
    <row r="8065" s="6" customFormat="1" x14ac:dyDescent="0.4"/>
    <row r="8066" s="6" customFormat="1" x14ac:dyDescent="0.4"/>
    <row r="8067" s="6" customFormat="1" x14ac:dyDescent="0.4"/>
    <row r="8068" s="6" customFormat="1" x14ac:dyDescent="0.4"/>
    <row r="8069" s="6" customFormat="1" x14ac:dyDescent="0.4"/>
    <row r="8070" s="6" customFormat="1" x14ac:dyDescent="0.4"/>
    <row r="8071" s="6" customFormat="1" x14ac:dyDescent="0.4"/>
    <row r="8072" s="6" customFormat="1" x14ac:dyDescent="0.4"/>
    <row r="8073" s="6" customFormat="1" x14ac:dyDescent="0.4"/>
    <row r="8074" s="6" customFormat="1" x14ac:dyDescent="0.4"/>
    <row r="8075" s="6" customFormat="1" x14ac:dyDescent="0.4"/>
    <row r="8076" s="6" customFormat="1" x14ac:dyDescent="0.4"/>
    <row r="8077" s="6" customFormat="1" x14ac:dyDescent="0.4"/>
    <row r="8078" s="6" customFormat="1" x14ac:dyDescent="0.4"/>
    <row r="8079" s="6" customFormat="1" x14ac:dyDescent="0.4"/>
    <row r="8080" s="6" customFormat="1" x14ac:dyDescent="0.4"/>
    <row r="8081" s="6" customFormat="1" x14ac:dyDescent="0.4"/>
    <row r="8082" s="6" customFormat="1" x14ac:dyDescent="0.4"/>
    <row r="8083" s="6" customFormat="1" x14ac:dyDescent="0.4"/>
    <row r="8084" s="6" customFormat="1" x14ac:dyDescent="0.4"/>
    <row r="8085" s="6" customFormat="1" x14ac:dyDescent="0.4"/>
    <row r="8086" s="6" customFormat="1" x14ac:dyDescent="0.4"/>
    <row r="8087" s="6" customFormat="1" x14ac:dyDescent="0.4"/>
    <row r="8088" s="6" customFormat="1" x14ac:dyDescent="0.4"/>
    <row r="8089" s="6" customFormat="1" x14ac:dyDescent="0.4"/>
    <row r="8090" s="6" customFormat="1" x14ac:dyDescent="0.4"/>
    <row r="8091" s="6" customFormat="1" x14ac:dyDescent="0.4"/>
    <row r="8092" s="6" customFormat="1" x14ac:dyDescent="0.4"/>
    <row r="8093" s="6" customFormat="1" x14ac:dyDescent="0.4"/>
    <row r="8094" s="6" customFormat="1" x14ac:dyDescent="0.4"/>
    <row r="8095" s="6" customFormat="1" x14ac:dyDescent="0.4"/>
    <row r="8096" s="6" customFormat="1" x14ac:dyDescent="0.4"/>
    <row r="8097" s="6" customFormat="1" x14ac:dyDescent="0.4"/>
    <row r="8098" s="6" customFormat="1" x14ac:dyDescent="0.4"/>
    <row r="8099" s="6" customFormat="1" x14ac:dyDescent="0.4"/>
    <row r="8100" s="6" customFormat="1" x14ac:dyDescent="0.4"/>
    <row r="8101" s="6" customFormat="1" x14ac:dyDescent="0.4"/>
    <row r="8102" s="6" customFormat="1" x14ac:dyDescent="0.4"/>
    <row r="8103" s="6" customFormat="1" x14ac:dyDescent="0.4"/>
    <row r="8104" s="6" customFormat="1" x14ac:dyDescent="0.4"/>
    <row r="8105" s="6" customFormat="1" x14ac:dyDescent="0.4"/>
    <row r="8106" s="6" customFormat="1" x14ac:dyDescent="0.4"/>
    <row r="8107" s="6" customFormat="1" x14ac:dyDescent="0.4"/>
    <row r="8108" s="6" customFormat="1" x14ac:dyDescent="0.4"/>
    <row r="8109" s="6" customFormat="1" x14ac:dyDescent="0.4"/>
    <row r="8110" s="6" customFormat="1" x14ac:dyDescent="0.4"/>
    <row r="8111" s="6" customFormat="1" x14ac:dyDescent="0.4"/>
    <row r="8112" s="6" customFormat="1" x14ac:dyDescent="0.4"/>
    <row r="8113" s="6" customFormat="1" x14ac:dyDescent="0.4"/>
    <row r="8114" s="6" customFormat="1" x14ac:dyDescent="0.4"/>
    <row r="8115" s="6" customFormat="1" x14ac:dyDescent="0.4"/>
    <row r="8116" s="6" customFormat="1" x14ac:dyDescent="0.4"/>
    <row r="8117" s="6" customFormat="1" x14ac:dyDescent="0.4"/>
    <row r="8118" s="6" customFormat="1" x14ac:dyDescent="0.4"/>
    <row r="8119" s="6" customFormat="1" x14ac:dyDescent="0.4"/>
    <row r="8120" s="6" customFormat="1" x14ac:dyDescent="0.4"/>
    <row r="8121" s="6" customFormat="1" x14ac:dyDescent="0.4"/>
    <row r="8122" s="6" customFormat="1" x14ac:dyDescent="0.4"/>
    <row r="8123" s="6" customFormat="1" x14ac:dyDescent="0.4"/>
    <row r="8124" s="6" customFormat="1" x14ac:dyDescent="0.4"/>
    <row r="8125" s="6" customFormat="1" x14ac:dyDescent="0.4"/>
    <row r="8126" s="6" customFormat="1" x14ac:dyDescent="0.4"/>
    <row r="8127" s="6" customFormat="1" x14ac:dyDescent="0.4"/>
    <row r="8128" s="6" customFormat="1" x14ac:dyDescent="0.4"/>
    <row r="8129" s="6" customFormat="1" x14ac:dyDescent="0.4"/>
    <row r="8130" s="6" customFormat="1" x14ac:dyDescent="0.4"/>
    <row r="8131" s="6" customFormat="1" x14ac:dyDescent="0.4"/>
    <row r="8132" s="6" customFormat="1" x14ac:dyDescent="0.4"/>
    <row r="8133" s="6" customFormat="1" x14ac:dyDescent="0.4"/>
    <row r="8134" s="6" customFormat="1" x14ac:dyDescent="0.4"/>
    <row r="8135" s="6" customFormat="1" x14ac:dyDescent="0.4"/>
    <row r="8136" s="6" customFormat="1" x14ac:dyDescent="0.4"/>
    <row r="8137" s="6" customFormat="1" x14ac:dyDescent="0.4"/>
    <row r="8138" s="6" customFormat="1" x14ac:dyDescent="0.4"/>
    <row r="8139" s="6" customFormat="1" x14ac:dyDescent="0.4"/>
    <row r="8140" s="6" customFormat="1" x14ac:dyDescent="0.4"/>
    <row r="8141" s="6" customFormat="1" x14ac:dyDescent="0.4"/>
    <row r="8142" s="6" customFormat="1" x14ac:dyDescent="0.4"/>
    <row r="8143" s="6" customFormat="1" x14ac:dyDescent="0.4"/>
    <row r="8144" s="6" customFormat="1" x14ac:dyDescent="0.4"/>
    <row r="8145" s="6" customFormat="1" x14ac:dyDescent="0.4"/>
    <row r="8146" s="6" customFormat="1" x14ac:dyDescent="0.4"/>
    <row r="8147" s="6" customFormat="1" x14ac:dyDescent="0.4"/>
    <row r="8148" s="6" customFormat="1" x14ac:dyDescent="0.4"/>
    <row r="8149" s="6" customFormat="1" x14ac:dyDescent="0.4"/>
    <row r="8150" s="6" customFormat="1" x14ac:dyDescent="0.4"/>
    <row r="8151" s="6" customFormat="1" x14ac:dyDescent="0.4"/>
    <row r="8152" s="6" customFormat="1" x14ac:dyDescent="0.4"/>
    <row r="8153" s="6" customFormat="1" x14ac:dyDescent="0.4"/>
    <row r="8154" s="6" customFormat="1" x14ac:dyDescent="0.4"/>
    <row r="8155" s="6" customFormat="1" x14ac:dyDescent="0.4"/>
    <row r="8156" s="6" customFormat="1" x14ac:dyDescent="0.4"/>
    <row r="8157" s="6" customFormat="1" x14ac:dyDescent="0.4"/>
    <row r="8158" s="6" customFormat="1" x14ac:dyDescent="0.4"/>
    <row r="8159" s="6" customFormat="1" x14ac:dyDescent="0.4"/>
    <row r="8160" s="6" customFormat="1" x14ac:dyDescent="0.4"/>
    <row r="8161" s="6" customFormat="1" x14ac:dyDescent="0.4"/>
    <row r="8162" s="6" customFormat="1" x14ac:dyDescent="0.4"/>
    <row r="8163" s="6" customFormat="1" x14ac:dyDescent="0.4"/>
    <row r="8164" s="6" customFormat="1" x14ac:dyDescent="0.4"/>
    <row r="8165" s="6" customFormat="1" x14ac:dyDescent="0.4"/>
    <row r="8166" s="6" customFormat="1" x14ac:dyDescent="0.4"/>
    <row r="8167" s="6" customFormat="1" x14ac:dyDescent="0.4"/>
    <row r="8168" s="6" customFormat="1" x14ac:dyDescent="0.4"/>
    <row r="8169" s="6" customFormat="1" x14ac:dyDescent="0.4"/>
    <row r="8170" s="6" customFormat="1" x14ac:dyDescent="0.4"/>
    <row r="8171" s="6" customFormat="1" x14ac:dyDescent="0.4"/>
    <row r="8172" s="6" customFormat="1" x14ac:dyDescent="0.4"/>
    <row r="8173" s="6" customFormat="1" x14ac:dyDescent="0.4"/>
    <row r="8174" s="6" customFormat="1" x14ac:dyDescent="0.4"/>
    <row r="8175" s="6" customFormat="1" x14ac:dyDescent="0.4"/>
    <row r="8176" s="6" customFormat="1" x14ac:dyDescent="0.4"/>
    <row r="8177" s="6" customFormat="1" x14ac:dyDescent="0.4"/>
    <row r="8178" s="6" customFormat="1" x14ac:dyDescent="0.4"/>
    <row r="8179" s="6" customFormat="1" x14ac:dyDescent="0.4"/>
    <row r="8180" s="6" customFormat="1" x14ac:dyDescent="0.4"/>
    <row r="8181" s="6" customFormat="1" x14ac:dyDescent="0.4"/>
    <row r="8182" s="6" customFormat="1" x14ac:dyDescent="0.4"/>
    <row r="8183" s="6" customFormat="1" x14ac:dyDescent="0.4"/>
    <row r="8184" s="6" customFormat="1" x14ac:dyDescent="0.4"/>
    <row r="8185" s="6" customFormat="1" x14ac:dyDescent="0.4"/>
    <row r="8186" s="6" customFormat="1" x14ac:dyDescent="0.4"/>
    <row r="8187" s="6" customFormat="1" x14ac:dyDescent="0.4"/>
    <row r="8188" s="6" customFormat="1" x14ac:dyDescent="0.4"/>
    <row r="8189" s="6" customFormat="1" x14ac:dyDescent="0.4"/>
    <row r="8190" s="6" customFormat="1" x14ac:dyDescent="0.4"/>
    <row r="8191" s="6" customFormat="1" x14ac:dyDescent="0.4"/>
    <row r="8192" s="6" customFormat="1" x14ac:dyDescent="0.4"/>
    <row r="8193" s="6" customFormat="1" x14ac:dyDescent="0.4"/>
    <row r="8194" s="6" customFormat="1" x14ac:dyDescent="0.4"/>
    <row r="8195" s="6" customFormat="1" x14ac:dyDescent="0.4"/>
    <row r="8196" s="6" customFormat="1" x14ac:dyDescent="0.4"/>
    <row r="8197" s="6" customFormat="1" x14ac:dyDescent="0.4"/>
    <row r="8198" s="6" customFormat="1" x14ac:dyDescent="0.4"/>
    <row r="8199" s="6" customFormat="1" x14ac:dyDescent="0.4"/>
    <row r="8200" s="6" customFormat="1" x14ac:dyDescent="0.4"/>
    <row r="8201" s="6" customFormat="1" x14ac:dyDescent="0.4"/>
    <row r="8202" s="6" customFormat="1" x14ac:dyDescent="0.4"/>
    <row r="8203" s="6" customFormat="1" x14ac:dyDescent="0.4"/>
    <row r="8204" s="6" customFormat="1" x14ac:dyDescent="0.4"/>
    <row r="8205" s="6" customFormat="1" x14ac:dyDescent="0.4"/>
    <row r="8206" s="6" customFormat="1" x14ac:dyDescent="0.4"/>
    <row r="8207" s="6" customFormat="1" x14ac:dyDescent="0.4"/>
    <row r="8208" s="6" customFormat="1" x14ac:dyDescent="0.4"/>
    <row r="8209" s="6" customFormat="1" x14ac:dyDescent="0.4"/>
    <row r="8210" s="6" customFormat="1" x14ac:dyDescent="0.4"/>
    <row r="8211" s="6" customFormat="1" x14ac:dyDescent="0.4"/>
    <row r="8212" s="6" customFormat="1" x14ac:dyDescent="0.4"/>
    <row r="8213" s="6" customFormat="1" x14ac:dyDescent="0.4"/>
    <row r="8214" s="6" customFormat="1" x14ac:dyDescent="0.4"/>
    <row r="8215" s="6" customFormat="1" x14ac:dyDescent="0.4"/>
    <row r="8216" s="6" customFormat="1" x14ac:dyDescent="0.4"/>
    <row r="8217" s="6" customFormat="1" x14ac:dyDescent="0.4"/>
    <row r="8218" s="6" customFormat="1" x14ac:dyDescent="0.4"/>
    <row r="8219" s="6" customFormat="1" x14ac:dyDescent="0.4"/>
    <row r="8220" s="6" customFormat="1" x14ac:dyDescent="0.4"/>
    <row r="8221" s="6" customFormat="1" x14ac:dyDescent="0.4"/>
    <row r="8222" s="6" customFormat="1" x14ac:dyDescent="0.4"/>
    <row r="8223" s="6" customFormat="1" x14ac:dyDescent="0.4"/>
    <row r="8224" s="6" customFormat="1" x14ac:dyDescent="0.4"/>
    <row r="8225" s="6" customFormat="1" x14ac:dyDescent="0.4"/>
    <row r="8226" s="6" customFormat="1" x14ac:dyDescent="0.4"/>
    <row r="8227" s="6" customFormat="1" x14ac:dyDescent="0.4"/>
    <row r="8228" s="6" customFormat="1" x14ac:dyDescent="0.4"/>
    <row r="8229" s="6" customFormat="1" x14ac:dyDescent="0.4"/>
    <row r="8230" s="6" customFormat="1" x14ac:dyDescent="0.4"/>
    <row r="8231" s="6" customFormat="1" x14ac:dyDescent="0.4"/>
    <row r="8232" s="6" customFormat="1" x14ac:dyDescent="0.4"/>
    <row r="8233" s="6" customFormat="1" x14ac:dyDescent="0.4"/>
    <row r="8234" s="6" customFormat="1" x14ac:dyDescent="0.4"/>
    <row r="8235" s="6" customFormat="1" x14ac:dyDescent="0.4"/>
    <row r="8236" s="6" customFormat="1" x14ac:dyDescent="0.4"/>
    <row r="8237" s="6" customFormat="1" x14ac:dyDescent="0.4"/>
    <row r="8238" s="6" customFormat="1" x14ac:dyDescent="0.4"/>
    <row r="8239" s="6" customFormat="1" x14ac:dyDescent="0.4"/>
    <row r="8240" s="6" customFormat="1" x14ac:dyDescent="0.4"/>
    <row r="8241" s="6" customFormat="1" x14ac:dyDescent="0.4"/>
    <row r="8242" s="6" customFormat="1" x14ac:dyDescent="0.4"/>
    <row r="8243" s="6" customFormat="1" x14ac:dyDescent="0.4"/>
    <row r="8244" s="6" customFormat="1" x14ac:dyDescent="0.4"/>
    <row r="8245" s="6" customFormat="1" x14ac:dyDescent="0.4"/>
    <row r="8246" s="6" customFormat="1" x14ac:dyDescent="0.4"/>
    <row r="8247" s="6" customFormat="1" x14ac:dyDescent="0.4"/>
    <row r="8248" s="6" customFormat="1" x14ac:dyDescent="0.4"/>
    <row r="8249" s="6" customFormat="1" x14ac:dyDescent="0.4"/>
    <row r="8250" s="6" customFormat="1" x14ac:dyDescent="0.4"/>
    <row r="8251" s="6" customFormat="1" x14ac:dyDescent="0.4"/>
    <row r="8252" s="6" customFormat="1" x14ac:dyDescent="0.4"/>
    <row r="8253" s="6" customFormat="1" x14ac:dyDescent="0.4"/>
    <row r="8254" s="6" customFormat="1" x14ac:dyDescent="0.4"/>
    <row r="8255" s="6" customFormat="1" x14ac:dyDescent="0.4"/>
    <row r="8256" s="6" customFormat="1" x14ac:dyDescent="0.4"/>
    <row r="8257" s="6" customFormat="1" x14ac:dyDescent="0.4"/>
    <row r="8258" s="6" customFormat="1" x14ac:dyDescent="0.4"/>
    <row r="8259" s="6" customFormat="1" x14ac:dyDescent="0.4"/>
    <row r="8260" s="6" customFormat="1" x14ac:dyDescent="0.4"/>
    <row r="8261" s="6" customFormat="1" x14ac:dyDescent="0.4"/>
    <row r="8262" s="6" customFormat="1" x14ac:dyDescent="0.4"/>
    <row r="8263" s="6" customFormat="1" x14ac:dyDescent="0.4"/>
    <row r="8264" s="6" customFormat="1" x14ac:dyDescent="0.4"/>
    <row r="8265" s="6" customFormat="1" x14ac:dyDescent="0.4"/>
    <row r="8266" s="6" customFormat="1" x14ac:dyDescent="0.4"/>
    <row r="8267" s="6" customFormat="1" x14ac:dyDescent="0.4"/>
    <row r="8268" s="6" customFormat="1" x14ac:dyDescent="0.4"/>
    <row r="8269" s="6" customFormat="1" x14ac:dyDescent="0.4"/>
    <row r="8270" s="6" customFormat="1" x14ac:dyDescent="0.4"/>
    <row r="8271" s="6" customFormat="1" x14ac:dyDescent="0.4"/>
    <row r="8272" s="6" customFormat="1" x14ac:dyDescent="0.4"/>
    <row r="8273" s="6" customFormat="1" x14ac:dyDescent="0.4"/>
    <row r="8274" s="6" customFormat="1" x14ac:dyDescent="0.4"/>
    <row r="8275" s="6" customFormat="1" x14ac:dyDescent="0.4"/>
    <row r="8276" s="6" customFormat="1" x14ac:dyDescent="0.4"/>
    <row r="8277" s="6" customFormat="1" x14ac:dyDescent="0.4"/>
    <row r="8278" s="6" customFormat="1" x14ac:dyDescent="0.4"/>
    <row r="8279" s="6" customFormat="1" x14ac:dyDescent="0.4"/>
    <row r="8280" s="6" customFormat="1" x14ac:dyDescent="0.4"/>
    <row r="8281" s="6" customFormat="1" x14ac:dyDescent="0.4"/>
    <row r="8282" s="6" customFormat="1" x14ac:dyDescent="0.4"/>
    <row r="8283" s="6" customFormat="1" x14ac:dyDescent="0.4"/>
    <row r="8284" s="6" customFormat="1" x14ac:dyDescent="0.4"/>
    <row r="8285" s="6" customFormat="1" x14ac:dyDescent="0.4"/>
    <row r="8286" s="6" customFormat="1" x14ac:dyDescent="0.4"/>
    <row r="8287" s="6" customFormat="1" x14ac:dyDescent="0.4"/>
    <row r="8288" s="6" customFormat="1" x14ac:dyDescent="0.4"/>
    <row r="8289" s="6" customFormat="1" x14ac:dyDescent="0.4"/>
    <row r="8290" s="6" customFormat="1" x14ac:dyDescent="0.4"/>
    <row r="8291" s="6" customFormat="1" x14ac:dyDescent="0.4"/>
    <row r="8292" s="6" customFormat="1" x14ac:dyDescent="0.4"/>
    <row r="8293" s="6" customFormat="1" x14ac:dyDescent="0.4"/>
    <row r="8294" s="6" customFormat="1" x14ac:dyDescent="0.4"/>
    <row r="8295" s="6" customFormat="1" x14ac:dyDescent="0.4"/>
    <row r="8296" s="6" customFormat="1" x14ac:dyDescent="0.4"/>
    <row r="8297" s="6" customFormat="1" x14ac:dyDescent="0.4"/>
    <row r="8298" s="6" customFormat="1" x14ac:dyDescent="0.4"/>
    <row r="8299" s="6" customFormat="1" x14ac:dyDescent="0.4"/>
    <row r="8300" s="6" customFormat="1" x14ac:dyDescent="0.4"/>
    <row r="8301" s="6" customFormat="1" x14ac:dyDescent="0.4"/>
    <row r="8302" s="6" customFormat="1" x14ac:dyDescent="0.4"/>
    <row r="8303" s="6" customFormat="1" x14ac:dyDescent="0.4"/>
    <row r="8304" s="6" customFormat="1" x14ac:dyDescent="0.4"/>
    <row r="8305" s="6" customFormat="1" x14ac:dyDescent="0.4"/>
    <row r="8306" s="6" customFormat="1" x14ac:dyDescent="0.4"/>
    <row r="8307" s="6" customFormat="1" x14ac:dyDescent="0.4"/>
    <row r="8308" s="6" customFormat="1" x14ac:dyDescent="0.4"/>
    <row r="8309" s="6" customFormat="1" x14ac:dyDescent="0.4"/>
    <row r="8310" s="6" customFormat="1" x14ac:dyDescent="0.4"/>
    <row r="8311" s="6" customFormat="1" x14ac:dyDescent="0.4"/>
    <row r="8312" s="6" customFormat="1" x14ac:dyDescent="0.4"/>
    <row r="8313" s="6" customFormat="1" x14ac:dyDescent="0.4"/>
    <row r="8314" s="6" customFormat="1" x14ac:dyDescent="0.4"/>
    <row r="8315" s="6" customFormat="1" x14ac:dyDescent="0.4"/>
    <row r="8316" s="6" customFormat="1" x14ac:dyDescent="0.4"/>
    <row r="8317" s="6" customFormat="1" x14ac:dyDescent="0.4"/>
    <row r="8318" s="6" customFormat="1" x14ac:dyDescent="0.4"/>
    <row r="8319" s="6" customFormat="1" x14ac:dyDescent="0.4"/>
    <row r="8320" s="6" customFormat="1" x14ac:dyDescent="0.4"/>
    <row r="8321" s="6" customFormat="1" x14ac:dyDescent="0.4"/>
    <row r="8322" s="6" customFormat="1" x14ac:dyDescent="0.4"/>
    <row r="8323" s="6" customFormat="1" x14ac:dyDescent="0.4"/>
    <row r="8324" s="6" customFormat="1" x14ac:dyDescent="0.4"/>
    <row r="8325" s="6" customFormat="1" x14ac:dyDescent="0.4"/>
    <row r="8326" s="6" customFormat="1" x14ac:dyDescent="0.4"/>
    <row r="8327" s="6" customFormat="1" x14ac:dyDescent="0.4"/>
    <row r="8328" s="6" customFormat="1" x14ac:dyDescent="0.4"/>
    <row r="8329" s="6" customFormat="1" x14ac:dyDescent="0.4"/>
    <row r="8330" s="6" customFormat="1" x14ac:dyDescent="0.4"/>
    <row r="8331" s="6" customFormat="1" x14ac:dyDescent="0.4"/>
    <row r="8332" s="6" customFormat="1" x14ac:dyDescent="0.4"/>
    <row r="8333" s="6" customFormat="1" x14ac:dyDescent="0.4"/>
    <row r="8334" s="6" customFormat="1" x14ac:dyDescent="0.4"/>
    <row r="8335" s="6" customFormat="1" x14ac:dyDescent="0.4"/>
    <row r="8336" s="6" customFormat="1" x14ac:dyDescent="0.4"/>
    <row r="8337" s="6" customFormat="1" x14ac:dyDescent="0.4"/>
    <row r="8338" s="6" customFormat="1" x14ac:dyDescent="0.4"/>
    <row r="8339" s="6" customFormat="1" x14ac:dyDescent="0.4"/>
    <row r="8340" s="6" customFormat="1" x14ac:dyDescent="0.4"/>
    <row r="8341" s="6" customFormat="1" x14ac:dyDescent="0.4"/>
    <row r="8342" s="6" customFormat="1" x14ac:dyDescent="0.4"/>
    <row r="8343" s="6" customFormat="1" x14ac:dyDescent="0.4"/>
    <row r="8344" s="6" customFormat="1" x14ac:dyDescent="0.4"/>
    <row r="8345" s="6" customFormat="1" x14ac:dyDescent="0.4"/>
    <row r="8346" s="6" customFormat="1" x14ac:dyDescent="0.4"/>
    <row r="8347" s="6" customFormat="1" x14ac:dyDescent="0.4"/>
    <row r="8348" s="6" customFormat="1" x14ac:dyDescent="0.4"/>
    <row r="8349" s="6" customFormat="1" x14ac:dyDescent="0.4"/>
    <row r="8350" s="6" customFormat="1" x14ac:dyDescent="0.4"/>
    <row r="8351" s="6" customFormat="1" x14ac:dyDescent="0.4"/>
    <row r="8352" s="6" customFormat="1" x14ac:dyDescent="0.4"/>
    <row r="8353" s="6" customFormat="1" x14ac:dyDescent="0.4"/>
    <row r="8354" s="6" customFormat="1" x14ac:dyDescent="0.4"/>
    <row r="8355" s="6" customFormat="1" x14ac:dyDescent="0.4"/>
    <row r="8356" s="6" customFormat="1" x14ac:dyDescent="0.4"/>
    <row r="8357" s="6" customFormat="1" x14ac:dyDescent="0.4"/>
    <row r="8358" s="6" customFormat="1" x14ac:dyDescent="0.4"/>
    <row r="8359" s="6" customFormat="1" x14ac:dyDescent="0.4"/>
    <row r="8360" s="6" customFormat="1" x14ac:dyDescent="0.4"/>
    <row r="8361" s="6" customFormat="1" x14ac:dyDescent="0.4"/>
    <row r="8362" s="6" customFormat="1" x14ac:dyDescent="0.4"/>
    <row r="8363" s="6" customFormat="1" x14ac:dyDescent="0.4"/>
    <row r="8364" s="6" customFormat="1" x14ac:dyDescent="0.4"/>
    <row r="8365" s="6" customFormat="1" x14ac:dyDescent="0.4"/>
    <row r="8366" s="6" customFormat="1" x14ac:dyDescent="0.4"/>
    <row r="8367" s="6" customFormat="1" x14ac:dyDescent="0.4"/>
    <row r="8368" s="6" customFormat="1" x14ac:dyDescent="0.4"/>
    <row r="8369" s="6" customFormat="1" x14ac:dyDescent="0.4"/>
    <row r="8370" s="6" customFormat="1" x14ac:dyDescent="0.4"/>
    <row r="8371" s="6" customFormat="1" x14ac:dyDescent="0.4"/>
    <row r="8372" s="6" customFormat="1" x14ac:dyDescent="0.4"/>
    <row r="8373" s="6" customFormat="1" x14ac:dyDescent="0.4"/>
    <row r="8374" s="6" customFormat="1" x14ac:dyDescent="0.4"/>
    <row r="8375" s="6" customFormat="1" x14ac:dyDescent="0.4"/>
    <row r="8376" s="6" customFormat="1" x14ac:dyDescent="0.4"/>
    <row r="8377" s="6" customFormat="1" x14ac:dyDescent="0.4"/>
    <row r="8378" s="6" customFormat="1" x14ac:dyDescent="0.4"/>
    <row r="8379" s="6" customFormat="1" x14ac:dyDescent="0.4"/>
    <row r="8380" s="6" customFormat="1" x14ac:dyDescent="0.4"/>
    <row r="8381" s="6" customFormat="1" x14ac:dyDescent="0.4"/>
    <row r="8382" s="6" customFormat="1" x14ac:dyDescent="0.4"/>
    <row r="8383" s="6" customFormat="1" x14ac:dyDescent="0.4"/>
    <row r="8384" s="6" customFormat="1" x14ac:dyDescent="0.4"/>
    <row r="8385" s="6" customFormat="1" x14ac:dyDescent="0.4"/>
    <row r="8386" s="6" customFormat="1" x14ac:dyDescent="0.4"/>
    <row r="8387" s="6" customFormat="1" x14ac:dyDescent="0.4"/>
    <row r="8388" s="6" customFormat="1" x14ac:dyDescent="0.4"/>
    <row r="8389" s="6" customFormat="1" x14ac:dyDescent="0.4"/>
    <row r="8390" s="6" customFormat="1" x14ac:dyDescent="0.4"/>
    <row r="8391" s="6" customFormat="1" x14ac:dyDescent="0.4"/>
    <row r="8392" s="6" customFormat="1" x14ac:dyDescent="0.4"/>
    <row r="8393" s="6" customFormat="1" x14ac:dyDescent="0.4"/>
    <row r="8394" s="6" customFormat="1" x14ac:dyDescent="0.4"/>
    <row r="8395" s="6" customFormat="1" x14ac:dyDescent="0.4"/>
    <row r="8396" s="6" customFormat="1" x14ac:dyDescent="0.4"/>
    <row r="8397" s="6" customFormat="1" x14ac:dyDescent="0.4"/>
    <row r="8398" s="6" customFormat="1" x14ac:dyDescent="0.4"/>
    <row r="8399" s="6" customFormat="1" x14ac:dyDescent="0.4"/>
    <row r="8400" s="6" customFormat="1" x14ac:dyDescent="0.4"/>
    <row r="8401" s="6" customFormat="1" x14ac:dyDescent="0.4"/>
    <row r="8402" s="6" customFormat="1" x14ac:dyDescent="0.4"/>
    <row r="8403" s="6" customFormat="1" x14ac:dyDescent="0.4"/>
    <row r="8404" s="6" customFormat="1" x14ac:dyDescent="0.4"/>
    <row r="8405" s="6" customFormat="1" x14ac:dyDescent="0.4"/>
    <row r="8406" s="6" customFormat="1" x14ac:dyDescent="0.4"/>
    <row r="8407" s="6" customFormat="1" x14ac:dyDescent="0.4"/>
    <row r="8408" s="6" customFormat="1" x14ac:dyDescent="0.4"/>
    <row r="8409" s="6" customFormat="1" x14ac:dyDescent="0.4"/>
    <row r="8410" s="6" customFormat="1" x14ac:dyDescent="0.4"/>
    <row r="8411" s="6" customFormat="1" x14ac:dyDescent="0.4"/>
    <row r="8412" s="6" customFormat="1" x14ac:dyDescent="0.4"/>
    <row r="8413" s="6" customFormat="1" x14ac:dyDescent="0.4"/>
    <row r="8414" s="6" customFormat="1" x14ac:dyDescent="0.4"/>
    <row r="8415" s="6" customFormat="1" x14ac:dyDescent="0.4"/>
    <row r="8416" s="6" customFormat="1" x14ac:dyDescent="0.4"/>
    <row r="8417" s="6" customFormat="1" x14ac:dyDescent="0.4"/>
    <row r="8418" s="6" customFormat="1" x14ac:dyDescent="0.4"/>
    <row r="8419" s="6" customFormat="1" x14ac:dyDescent="0.4"/>
    <row r="8420" s="6" customFormat="1" x14ac:dyDescent="0.4"/>
    <row r="8421" s="6" customFormat="1" x14ac:dyDescent="0.4"/>
    <row r="8422" s="6" customFormat="1" x14ac:dyDescent="0.4"/>
    <row r="8423" s="6" customFormat="1" x14ac:dyDescent="0.4"/>
    <row r="8424" s="6" customFormat="1" x14ac:dyDescent="0.4"/>
    <row r="8425" s="6" customFormat="1" x14ac:dyDescent="0.4"/>
    <row r="8426" s="6" customFormat="1" x14ac:dyDescent="0.4"/>
    <row r="8427" s="6" customFormat="1" x14ac:dyDescent="0.4"/>
    <row r="8428" s="6" customFormat="1" x14ac:dyDescent="0.4"/>
    <row r="8429" s="6" customFormat="1" x14ac:dyDescent="0.4"/>
    <row r="8430" s="6" customFormat="1" x14ac:dyDescent="0.4"/>
    <row r="8431" s="6" customFormat="1" x14ac:dyDescent="0.4"/>
    <row r="8432" s="6" customFormat="1" x14ac:dyDescent="0.4"/>
    <row r="8433" s="6" customFormat="1" x14ac:dyDescent="0.4"/>
    <row r="8434" s="6" customFormat="1" x14ac:dyDescent="0.4"/>
    <row r="8435" s="6" customFormat="1" x14ac:dyDescent="0.4"/>
    <row r="8436" s="6" customFormat="1" x14ac:dyDescent="0.4"/>
    <row r="8437" s="6" customFormat="1" x14ac:dyDescent="0.4"/>
    <row r="8438" s="6" customFormat="1" x14ac:dyDescent="0.4"/>
    <row r="8439" s="6" customFormat="1" x14ac:dyDescent="0.4"/>
    <row r="8440" s="6" customFormat="1" x14ac:dyDescent="0.4"/>
    <row r="8441" s="6" customFormat="1" x14ac:dyDescent="0.4"/>
    <row r="8442" s="6" customFormat="1" x14ac:dyDescent="0.4"/>
    <row r="8443" s="6" customFormat="1" x14ac:dyDescent="0.4"/>
    <row r="8444" s="6" customFormat="1" x14ac:dyDescent="0.4"/>
    <row r="8445" s="6" customFormat="1" x14ac:dyDescent="0.4"/>
    <row r="8446" s="6" customFormat="1" x14ac:dyDescent="0.4"/>
    <row r="8447" s="6" customFormat="1" x14ac:dyDescent="0.4"/>
    <row r="8448" s="6" customFormat="1" x14ac:dyDescent="0.4"/>
    <row r="8449" s="6" customFormat="1" x14ac:dyDescent="0.4"/>
    <row r="8450" s="6" customFormat="1" x14ac:dyDescent="0.4"/>
    <row r="8451" s="6" customFormat="1" x14ac:dyDescent="0.4"/>
    <row r="8452" s="6" customFormat="1" x14ac:dyDescent="0.4"/>
    <row r="8453" s="6" customFormat="1" x14ac:dyDescent="0.4"/>
    <row r="8454" s="6" customFormat="1" x14ac:dyDescent="0.4"/>
    <row r="8455" s="6" customFormat="1" x14ac:dyDescent="0.4"/>
    <row r="8456" s="6" customFormat="1" x14ac:dyDescent="0.4"/>
    <row r="8457" s="6" customFormat="1" x14ac:dyDescent="0.4"/>
    <row r="8458" s="6" customFormat="1" x14ac:dyDescent="0.4"/>
    <row r="8459" s="6" customFormat="1" x14ac:dyDescent="0.4"/>
    <row r="8460" s="6" customFormat="1" x14ac:dyDescent="0.4"/>
    <row r="8461" s="6" customFormat="1" x14ac:dyDescent="0.4"/>
    <row r="8462" s="6" customFormat="1" x14ac:dyDescent="0.4"/>
    <row r="8463" s="6" customFormat="1" x14ac:dyDescent="0.4"/>
    <row r="8464" s="6" customFormat="1" x14ac:dyDescent="0.4"/>
    <row r="8465" s="6" customFormat="1" x14ac:dyDescent="0.4"/>
    <row r="8466" s="6" customFormat="1" x14ac:dyDescent="0.4"/>
    <row r="8467" s="6" customFormat="1" x14ac:dyDescent="0.4"/>
    <row r="8468" s="6" customFormat="1" x14ac:dyDescent="0.4"/>
    <row r="8469" s="6" customFormat="1" x14ac:dyDescent="0.4"/>
    <row r="8470" s="6" customFormat="1" x14ac:dyDescent="0.4"/>
    <row r="8471" s="6" customFormat="1" x14ac:dyDescent="0.4"/>
    <row r="8472" s="6" customFormat="1" x14ac:dyDescent="0.4"/>
    <row r="8473" s="6" customFormat="1" x14ac:dyDescent="0.4"/>
    <row r="8474" s="6" customFormat="1" x14ac:dyDescent="0.4"/>
    <row r="8475" s="6" customFormat="1" x14ac:dyDescent="0.4"/>
    <row r="8476" s="6" customFormat="1" x14ac:dyDescent="0.4"/>
    <row r="8477" s="6" customFormat="1" x14ac:dyDescent="0.4"/>
    <row r="8478" s="6" customFormat="1" x14ac:dyDescent="0.4"/>
    <row r="8479" s="6" customFormat="1" x14ac:dyDescent="0.4"/>
    <row r="8480" s="6" customFormat="1" x14ac:dyDescent="0.4"/>
    <row r="8481" s="6" customFormat="1" x14ac:dyDescent="0.4"/>
    <row r="8482" s="6" customFormat="1" x14ac:dyDescent="0.4"/>
    <row r="8483" s="6" customFormat="1" x14ac:dyDescent="0.4"/>
    <row r="8484" s="6" customFormat="1" x14ac:dyDescent="0.4"/>
    <row r="8485" s="6" customFormat="1" x14ac:dyDescent="0.4"/>
    <row r="8486" s="6" customFormat="1" x14ac:dyDescent="0.4"/>
    <row r="8487" s="6" customFormat="1" x14ac:dyDescent="0.4"/>
    <row r="8488" s="6" customFormat="1" x14ac:dyDescent="0.4"/>
    <row r="8489" s="6" customFormat="1" x14ac:dyDescent="0.4"/>
    <row r="8490" s="6" customFormat="1" x14ac:dyDescent="0.4"/>
    <row r="8491" s="6" customFormat="1" x14ac:dyDescent="0.4"/>
    <row r="8492" s="6" customFormat="1" x14ac:dyDescent="0.4"/>
    <row r="8493" s="6" customFormat="1" x14ac:dyDescent="0.4"/>
    <row r="8494" s="6" customFormat="1" x14ac:dyDescent="0.4"/>
    <row r="8495" s="6" customFormat="1" x14ac:dyDescent="0.4"/>
    <row r="8496" s="6" customFormat="1" x14ac:dyDescent="0.4"/>
    <row r="8497" s="6" customFormat="1" x14ac:dyDescent="0.4"/>
    <row r="8498" s="6" customFormat="1" x14ac:dyDescent="0.4"/>
    <row r="8499" s="6" customFormat="1" x14ac:dyDescent="0.4"/>
    <row r="8500" s="6" customFormat="1" x14ac:dyDescent="0.4"/>
    <row r="8501" s="6" customFormat="1" x14ac:dyDescent="0.4"/>
    <row r="8502" s="6" customFormat="1" x14ac:dyDescent="0.4"/>
    <row r="8503" s="6" customFormat="1" x14ac:dyDescent="0.4"/>
    <row r="8504" s="6" customFormat="1" x14ac:dyDescent="0.4"/>
    <row r="8505" s="6" customFormat="1" x14ac:dyDescent="0.4"/>
    <row r="8506" s="6" customFormat="1" x14ac:dyDescent="0.4"/>
    <row r="8507" s="6" customFormat="1" x14ac:dyDescent="0.4"/>
    <row r="8508" s="6" customFormat="1" x14ac:dyDescent="0.4"/>
    <row r="8509" s="6" customFormat="1" x14ac:dyDescent="0.4"/>
    <row r="8510" s="6" customFormat="1" x14ac:dyDescent="0.4"/>
    <row r="8511" s="6" customFormat="1" x14ac:dyDescent="0.4"/>
    <row r="8512" s="6" customFormat="1" x14ac:dyDescent="0.4"/>
    <row r="8513" s="6" customFormat="1" x14ac:dyDescent="0.4"/>
    <row r="8514" s="6" customFormat="1" x14ac:dyDescent="0.4"/>
    <row r="8515" s="6" customFormat="1" x14ac:dyDescent="0.4"/>
    <row r="8516" s="6" customFormat="1" x14ac:dyDescent="0.4"/>
    <row r="8517" s="6" customFormat="1" x14ac:dyDescent="0.4"/>
    <row r="8518" s="6" customFormat="1" x14ac:dyDescent="0.4"/>
    <row r="8519" s="6" customFormat="1" x14ac:dyDescent="0.4"/>
    <row r="8520" s="6" customFormat="1" x14ac:dyDescent="0.4"/>
    <row r="8521" s="6" customFormat="1" x14ac:dyDescent="0.4"/>
    <row r="8522" s="6" customFormat="1" x14ac:dyDescent="0.4"/>
    <row r="8523" s="6" customFormat="1" x14ac:dyDescent="0.4"/>
    <row r="8524" s="6" customFormat="1" x14ac:dyDescent="0.4"/>
    <row r="8525" s="6" customFormat="1" x14ac:dyDescent="0.4"/>
    <row r="8526" s="6" customFormat="1" x14ac:dyDescent="0.4"/>
    <row r="8527" s="6" customFormat="1" x14ac:dyDescent="0.4"/>
    <row r="8528" s="6" customFormat="1" x14ac:dyDescent="0.4"/>
    <row r="8529" s="6" customFormat="1" x14ac:dyDescent="0.4"/>
    <row r="8530" s="6" customFormat="1" x14ac:dyDescent="0.4"/>
    <row r="8531" s="6" customFormat="1" x14ac:dyDescent="0.4"/>
    <row r="8532" s="6" customFormat="1" x14ac:dyDescent="0.4"/>
    <row r="8533" s="6" customFormat="1" x14ac:dyDescent="0.4"/>
    <row r="8534" s="6" customFormat="1" x14ac:dyDescent="0.4"/>
    <row r="8535" s="6" customFormat="1" x14ac:dyDescent="0.4"/>
    <row r="8536" s="6" customFormat="1" x14ac:dyDescent="0.4"/>
    <row r="8537" s="6" customFormat="1" x14ac:dyDescent="0.4"/>
    <row r="8538" s="6" customFormat="1" x14ac:dyDescent="0.4"/>
    <row r="8539" s="6" customFormat="1" x14ac:dyDescent="0.4"/>
    <row r="8540" s="6" customFormat="1" x14ac:dyDescent="0.4"/>
    <row r="8541" s="6" customFormat="1" x14ac:dyDescent="0.4"/>
    <row r="8542" s="6" customFormat="1" x14ac:dyDescent="0.4"/>
    <row r="8543" s="6" customFormat="1" x14ac:dyDescent="0.4"/>
    <row r="8544" s="6" customFormat="1" x14ac:dyDescent="0.4"/>
    <row r="8545" s="6" customFormat="1" x14ac:dyDescent="0.4"/>
    <row r="8546" s="6" customFormat="1" x14ac:dyDescent="0.4"/>
    <row r="8547" s="6" customFormat="1" x14ac:dyDescent="0.4"/>
    <row r="8548" s="6" customFormat="1" x14ac:dyDescent="0.4"/>
    <row r="8549" s="6" customFormat="1" x14ac:dyDescent="0.4"/>
    <row r="8550" s="6" customFormat="1" x14ac:dyDescent="0.4"/>
    <row r="8551" s="6" customFormat="1" x14ac:dyDescent="0.4"/>
    <row r="8552" s="6" customFormat="1" x14ac:dyDescent="0.4"/>
    <row r="8553" s="6" customFormat="1" x14ac:dyDescent="0.4"/>
    <row r="8554" s="6" customFormat="1" x14ac:dyDescent="0.4"/>
    <row r="8555" s="6" customFormat="1" x14ac:dyDescent="0.4"/>
    <row r="8556" s="6" customFormat="1" x14ac:dyDescent="0.4"/>
    <row r="8557" s="6" customFormat="1" x14ac:dyDescent="0.4"/>
    <row r="8558" s="6" customFormat="1" x14ac:dyDescent="0.4"/>
    <row r="8559" s="6" customFormat="1" x14ac:dyDescent="0.4"/>
    <row r="8560" s="6" customFormat="1" x14ac:dyDescent="0.4"/>
    <row r="8561" s="6" customFormat="1" x14ac:dyDescent="0.4"/>
    <row r="8562" s="6" customFormat="1" x14ac:dyDescent="0.4"/>
    <row r="8563" s="6" customFormat="1" x14ac:dyDescent="0.4"/>
    <row r="8564" s="6" customFormat="1" x14ac:dyDescent="0.4"/>
    <row r="8565" s="6" customFormat="1" x14ac:dyDescent="0.4"/>
    <row r="8566" s="6" customFormat="1" x14ac:dyDescent="0.4"/>
    <row r="8567" s="6" customFormat="1" x14ac:dyDescent="0.4"/>
    <row r="8568" s="6" customFormat="1" x14ac:dyDescent="0.4"/>
    <row r="8569" s="6" customFormat="1" x14ac:dyDescent="0.4"/>
    <row r="8570" s="6" customFormat="1" x14ac:dyDescent="0.4"/>
    <row r="8571" s="6" customFormat="1" x14ac:dyDescent="0.4"/>
    <row r="8572" s="6" customFormat="1" x14ac:dyDescent="0.4"/>
    <row r="8573" s="6" customFormat="1" x14ac:dyDescent="0.4"/>
    <row r="8574" s="6" customFormat="1" x14ac:dyDescent="0.4"/>
    <row r="8575" s="6" customFormat="1" x14ac:dyDescent="0.4"/>
    <row r="8576" s="6" customFormat="1" x14ac:dyDescent="0.4"/>
    <row r="8577" s="6" customFormat="1" x14ac:dyDescent="0.4"/>
    <row r="8578" s="6" customFormat="1" x14ac:dyDescent="0.4"/>
    <row r="8579" s="6" customFormat="1" x14ac:dyDescent="0.4"/>
    <row r="8580" s="6" customFormat="1" x14ac:dyDescent="0.4"/>
    <row r="8581" s="6" customFormat="1" x14ac:dyDescent="0.4"/>
    <row r="8582" s="6" customFormat="1" x14ac:dyDescent="0.4"/>
    <row r="8583" s="6" customFormat="1" x14ac:dyDescent="0.4"/>
    <row r="8584" s="6" customFormat="1" x14ac:dyDescent="0.4"/>
    <row r="8585" s="6" customFormat="1" x14ac:dyDescent="0.4"/>
    <row r="8586" s="6" customFormat="1" x14ac:dyDescent="0.4"/>
    <row r="8587" s="6" customFormat="1" x14ac:dyDescent="0.4"/>
    <row r="8588" s="6" customFormat="1" x14ac:dyDescent="0.4"/>
    <row r="8589" s="6" customFormat="1" x14ac:dyDescent="0.4"/>
    <row r="8590" s="6" customFormat="1" x14ac:dyDescent="0.4"/>
    <row r="8591" s="6" customFormat="1" x14ac:dyDescent="0.4"/>
    <row r="8592" s="6" customFormat="1" x14ac:dyDescent="0.4"/>
    <row r="8593" s="6" customFormat="1" x14ac:dyDescent="0.4"/>
    <row r="8594" s="6" customFormat="1" x14ac:dyDescent="0.4"/>
    <row r="8595" s="6" customFormat="1" x14ac:dyDescent="0.4"/>
    <row r="8596" s="6" customFormat="1" x14ac:dyDescent="0.4"/>
    <row r="8597" s="6" customFormat="1" x14ac:dyDescent="0.4"/>
    <row r="8598" s="6" customFormat="1" x14ac:dyDescent="0.4"/>
    <row r="8599" s="6" customFormat="1" x14ac:dyDescent="0.4"/>
    <row r="8600" s="6" customFormat="1" x14ac:dyDescent="0.4"/>
    <row r="8601" s="6" customFormat="1" x14ac:dyDescent="0.4"/>
    <row r="8602" s="6" customFormat="1" x14ac:dyDescent="0.4"/>
    <row r="8603" s="6" customFormat="1" x14ac:dyDescent="0.4"/>
    <row r="8604" s="6" customFormat="1" x14ac:dyDescent="0.4"/>
    <row r="8605" s="6" customFormat="1" x14ac:dyDescent="0.4"/>
    <row r="8606" s="6" customFormat="1" x14ac:dyDescent="0.4"/>
    <row r="8607" s="6" customFormat="1" x14ac:dyDescent="0.4"/>
    <row r="8608" s="6" customFormat="1" x14ac:dyDescent="0.4"/>
    <row r="8609" s="6" customFormat="1" x14ac:dyDescent="0.4"/>
    <row r="8610" s="6" customFormat="1" x14ac:dyDescent="0.4"/>
    <row r="8611" s="6" customFormat="1" x14ac:dyDescent="0.4"/>
    <row r="8612" s="6" customFormat="1" x14ac:dyDescent="0.4"/>
    <row r="8613" s="6" customFormat="1" x14ac:dyDescent="0.4"/>
    <row r="8614" s="6" customFormat="1" x14ac:dyDescent="0.4"/>
    <row r="8615" s="6" customFormat="1" x14ac:dyDescent="0.4"/>
    <row r="8616" s="6" customFormat="1" x14ac:dyDescent="0.4"/>
    <row r="8617" s="6" customFormat="1" x14ac:dyDescent="0.4"/>
    <row r="8618" s="6" customFormat="1" x14ac:dyDescent="0.4"/>
    <row r="8619" s="6" customFormat="1" x14ac:dyDescent="0.4"/>
    <row r="8620" s="6" customFormat="1" x14ac:dyDescent="0.4"/>
    <row r="8621" s="6" customFormat="1" x14ac:dyDescent="0.4"/>
    <row r="8622" s="6" customFormat="1" x14ac:dyDescent="0.4"/>
    <row r="8623" s="6" customFormat="1" x14ac:dyDescent="0.4"/>
    <row r="8624" s="6" customFormat="1" x14ac:dyDescent="0.4"/>
    <row r="8625" s="6" customFormat="1" x14ac:dyDescent="0.4"/>
    <row r="8626" s="6" customFormat="1" x14ac:dyDescent="0.4"/>
    <row r="8627" s="6" customFormat="1" x14ac:dyDescent="0.4"/>
    <row r="8628" s="6" customFormat="1" x14ac:dyDescent="0.4"/>
    <row r="8629" s="6" customFormat="1" x14ac:dyDescent="0.4"/>
    <row r="8630" s="6" customFormat="1" x14ac:dyDescent="0.4"/>
    <row r="8631" s="6" customFormat="1" x14ac:dyDescent="0.4"/>
    <row r="8632" s="6" customFormat="1" x14ac:dyDescent="0.4"/>
    <row r="8633" s="6" customFormat="1" x14ac:dyDescent="0.4"/>
    <row r="8634" s="6" customFormat="1" x14ac:dyDescent="0.4"/>
    <row r="8635" s="6" customFormat="1" x14ac:dyDescent="0.4"/>
    <row r="8636" s="6" customFormat="1" x14ac:dyDescent="0.4"/>
    <row r="8637" s="6" customFormat="1" x14ac:dyDescent="0.4"/>
    <row r="8638" s="6" customFormat="1" x14ac:dyDescent="0.4"/>
    <row r="8639" s="6" customFormat="1" x14ac:dyDescent="0.4"/>
    <row r="8640" s="6" customFormat="1" x14ac:dyDescent="0.4"/>
    <row r="8641" s="6" customFormat="1" x14ac:dyDescent="0.4"/>
    <row r="8642" s="6" customFormat="1" x14ac:dyDescent="0.4"/>
    <row r="8643" s="6" customFormat="1" x14ac:dyDescent="0.4"/>
    <row r="8644" s="6" customFormat="1" x14ac:dyDescent="0.4"/>
    <row r="8645" s="6" customFormat="1" x14ac:dyDescent="0.4"/>
    <row r="8646" s="6" customFormat="1" x14ac:dyDescent="0.4"/>
    <row r="8647" s="6" customFormat="1" x14ac:dyDescent="0.4"/>
    <row r="8648" s="6" customFormat="1" x14ac:dyDescent="0.4"/>
    <row r="8649" s="6" customFormat="1" x14ac:dyDescent="0.4"/>
    <row r="8650" s="6" customFormat="1" x14ac:dyDescent="0.4"/>
    <row r="8651" s="6" customFormat="1" x14ac:dyDescent="0.4"/>
    <row r="8652" s="6" customFormat="1" x14ac:dyDescent="0.4"/>
    <row r="8653" s="6" customFormat="1" x14ac:dyDescent="0.4"/>
    <row r="8654" s="6" customFormat="1" x14ac:dyDescent="0.4"/>
    <row r="8655" s="6" customFormat="1" x14ac:dyDescent="0.4"/>
    <row r="8656" s="6" customFormat="1" x14ac:dyDescent="0.4"/>
    <row r="8657" s="6" customFormat="1" x14ac:dyDescent="0.4"/>
    <row r="8658" s="6" customFormat="1" x14ac:dyDescent="0.4"/>
    <row r="8659" s="6" customFormat="1" x14ac:dyDescent="0.4"/>
    <row r="8660" s="6" customFormat="1" x14ac:dyDescent="0.4"/>
    <row r="8661" s="6" customFormat="1" x14ac:dyDescent="0.4"/>
    <row r="8662" s="6" customFormat="1" x14ac:dyDescent="0.4"/>
    <row r="8663" s="6" customFormat="1" x14ac:dyDescent="0.4"/>
    <row r="8664" s="6" customFormat="1" x14ac:dyDescent="0.4"/>
    <row r="8665" s="6" customFormat="1" x14ac:dyDescent="0.4"/>
    <row r="8666" s="6" customFormat="1" x14ac:dyDescent="0.4"/>
    <row r="8667" s="6" customFormat="1" x14ac:dyDescent="0.4"/>
    <row r="8668" s="6" customFormat="1" x14ac:dyDescent="0.4"/>
    <row r="8669" s="6" customFormat="1" x14ac:dyDescent="0.4"/>
    <row r="8670" s="6" customFormat="1" x14ac:dyDescent="0.4"/>
    <row r="8671" s="6" customFormat="1" x14ac:dyDescent="0.4"/>
    <row r="8672" s="6" customFormat="1" x14ac:dyDescent="0.4"/>
    <row r="8673" s="6" customFormat="1" x14ac:dyDescent="0.4"/>
    <row r="8674" s="6" customFormat="1" x14ac:dyDescent="0.4"/>
    <row r="8675" s="6" customFormat="1" x14ac:dyDescent="0.4"/>
    <row r="8676" s="6" customFormat="1" x14ac:dyDescent="0.4"/>
    <row r="8677" s="6" customFormat="1" x14ac:dyDescent="0.4"/>
    <row r="8678" s="6" customFormat="1" x14ac:dyDescent="0.4"/>
    <row r="8679" s="6" customFormat="1" x14ac:dyDescent="0.4"/>
    <row r="8680" s="6" customFormat="1" x14ac:dyDescent="0.4"/>
    <row r="8681" s="6" customFormat="1" x14ac:dyDescent="0.4"/>
    <row r="8682" s="6" customFormat="1" x14ac:dyDescent="0.4"/>
    <row r="8683" s="6" customFormat="1" x14ac:dyDescent="0.4"/>
    <row r="8684" s="6" customFormat="1" x14ac:dyDescent="0.4"/>
    <row r="8685" s="6" customFormat="1" x14ac:dyDescent="0.4"/>
    <row r="8686" s="6" customFormat="1" x14ac:dyDescent="0.4"/>
    <row r="8687" s="6" customFormat="1" x14ac:dyDescent="0.4"/>
    <row r="8688" s="6" customFormat="1" x14ac:dyDescent="0.4"/>
    <row r="8689" s="6" customFormat="1" x14ac:dyDescent="0.4"/>
    <row r="8690" s="6" customFormat="1" x14ac:dyDescent="0.4"/>
    <row r="8691" s="6" customFormat="1" x14ac:dyDescent="0.4"/>
    <row r="8692" s="6" customFormat="1" x14ac:dyDescent="0.4"/>
    <row r="8693" s="6" customFormat="1" x14ac:dyDescent="0.4"/>
    <row r="8694" s="6" customFormat="1" x14ac:dyDescent="0.4"/>
    <row r="8695" s="6" customFormat="1" x14ac:dyDescent="0.4"/>
    <row r="8696" s="6" customFormat="1" x14ac:dyDescent="0.4"/>
    <row r="8697" s="6" customFormat="1" x14ac:dyDescent="0.4"/>
    <row r="8698" s="6" customFormat="1" x14ac:dyDescent="0.4"/>
    <row r="8699" s="6" customFormat="1" x14ac:dyDescent="0.4"/>
    <row r="8700" s="6" customFormat="1" x14ac:dyDescent="0.4"/>
    <row r="8701" s="6" customFormat="1" x14ac:dyDescent="0.4"/>
    <row r="8702" s="6" customFormat="1" x14ac:dyDescent="0.4"/>
    <row r="8703" s="6" customFormat="1" x14ac:dyDescent="0.4"/>
    <row r="8704" s="6" customFormat="1" x14ac:dyDescent="0.4"/>
    <row r="8705" s="6" customFormat="1" x14ac:dyDescent="0.4"/>
    <row r="8706" s="6" customFormat="1" x14ac:dyDescent="0.4"/>
    <row r="8707" s="6" customFormat="1" x14ac:dyDescent="0.4"/>
    <row r="8708" s="6" customFormat="1" x14ac:dyDescent="0.4"/>
    <row r="8709" s="6" customFormat="1" x14ac:dyDescent="0.4"/>
    <row r="8710" s="6" customFormat="1" x14ac:dyDescent="0.4"/>
    <row r="8711" s="6" customFormat="1" x14ac:dyDescent="0.4"/>
    <row r="8712" s="6" customFormat="1" x14ac:dyDescent="0.4"/>
    <row r="8713" s="6" customFormat="1" x14ac:dyDescent="0.4"/>
    <row r="8714" s="6" customFormat="1" x14ac:dyDescent="0.4"/>
    <row r="8715" s="6" customFormat="1" x14ac:dyDescent="0.4"/>
    <row r="8716" s="6" customFormat="1" x14ac:dyDescent="0.4"/>
    <row r="8717" s="6" customFormat="1" x14ac:dyDescent="0.4"/>
    <row r="8718" s="6" customFormat="1" x14ac:dyDescent="0.4"/>
    <row r="8719" s="6" customFormat="1" x14ac:dyDescent="0.4"/>
    <row r="8720" s="6" customFormat="1" x14ac:dyDescent="0.4"/>
    <row r="8721" s="6" customFormat="1" x14ac:dyDescent="0.4"/>
    <row r="8722" s="6" customFormat="1" x14ac:dyDescent="0.4"/>
    <row r="8723" s="6" customFormat="1" x14ac:dyDescent="0.4"/>
    <row r="8724" s="6" customFormat="1" x14ac:dyDescent="0.4"/>
    <row r="8725" s="6" customFormat="1" x14ac:dyDescent="0.4"/>
    <row r="8726" s="6" customFormat="1" x14ac:dyDescent="0.4"/>
    <row r="8727" s="6" customFormat="1" x14ac:dyDescent="0.4"/>
    <row r="8728" s="6" customFormat="1" x14ac:dyDescent="0.4"/>
    <row r="8729" s="6" customFormat="1" x14ac:dyDescent="0.4"/>
    <row r="8730" s="6" customFormat="1" x14ac:dyDescent="0.4"/>
    <row r="8731" s="6" customFormat="1" x14ac:dyDescent="0.4"/>
    <row r="8732" s="6" customFormat="1" x14ac:dyDescent="0.4"/>
    <row r="8733" s="6" customFormat="1" x14ac:dyDescent="0.4"/>
    <row r="8734" s="6" customFormat="1" x14ac:dyDescent="0.4"/>
    <row r="8735" s="6" customFormat="1" x14ac:dyDescent="0.4"/>
    <row r="8736" s="6" customFormat="1" x14ac:dyDescent="0.4"/>
    <row r="8737" s="6" customFormat="1" x14ac:dyDescent="0.4"/>
    <row r="8738" s="6" customFormat="1" x14ac:dyDescent="0.4"/>
    <row r="8739" s="6" customFormat="1" x14ac:dyDescent="0.4"/>
    <row r="8740" s="6" customFormat="1" x14ac:dyDescent="0.4"/>
    <row r="8741" s="6" customFormat="1" x14ac:dyDescent="0.4"/>
    <row r="8742" s="6" customFormat="1" x14ac:dyDescent="0.4"/>
    <row r="8743" s="6" customFormat="1" x14ac:dyDescent="0.4"/>
    <row r="8744" s="6" customFormat="1" x14ac:dyDescent="0.4"/>
    <row r="8745" s="6" customFormat="1" x14ac:dyDescent="0.4"/>
    <row r="8746" s="6" customFormat="1" x14ac:dyDescent="0.4"/>
    <row r="8747" s="6" customFormat="1" x14ac:dyDescent="0.4"/>
    <row r="8748" s="6" customFormat="1" x14ac:dyDescent="0.4"/>
    <row r="8749" s="6" customFormat="1" x14ac:dyDescent="0.4"/>
    <row r="8750" s="6" customFormat="1" x14ac:dyDescent="0.4"/>
    <row r="8751" s="6" customFormat="1" x14ac:dyDescent="0.4"/>
    <row r="8752" s="6" customFormat="1" x14ac:dyDescent="0.4"/>
    <row r="8753" s="6" customFormat="1" x14ac:dyDescent="0.4"/>
    <row r="8754" s="6" customFormat="1" x14ac:dyDescent="0.4"/>
    <row r="8755" s="6" customFormat="1" x14ac:dyDescent="0.4"/>
    <row r="8756" s="6" customFormat="1" x14ac:dyDescent="0.4"/>
    <row r="8757" s="6" customFormat="1" x14ac:dyDescent="0.4"/>
    <row r="8758" s="6" customFormat="1" x14ac:dyDescent="0.4"/>
    <row r="8759" s="6" customFormat="1" x14ac:dyDescent="0.4"/>
    <row r="8760" s="6" customFormat="1" x14ac:dyDescent="0.4"/>
    <row r="8761" s="6" customFormat="1" x14ac:dyDescent="0.4"/>
    <row r="8762" s="6" customFormat="1" x14ac:dyDescent="0.4"/>
    <row r="8763" s="6" customFormat="1" x14ac:dyDescent="0.4"/>
    <row r="8764" s="6" customFormat="1" x14ac:dyDescent="0.4"/>
    <row r="8765" s="6" customFormat="1" x14ac:dyDescent="0.4"/>
    <row r="8766" s="6" customFormat="1" x14ac:dyDescent="0.4"/>
    <row r="8767" s="6" customFormat="1" x14ac:dyDescent="0.4"/>
    <row r="8768" s="6" customFormat="1" x14ac:dyDescent="0.4"/>
    <row r="8769" s="6" customFormat="1" x14ac:dyDescent="0.4"/>
    <row r="8770" s="6" customFormat="1" x14ac:dyDescent="0.4"/>
    <row r="8771" s="6" customFormat="1" x14ac:dyDescent="0.4"/>
    <row r="8772" s="6" customFormat="1" x14ac:dyDescent="0.4"/>
    <row r="8773" s="6" customFormat="1" x14ac:dyDescent="0.4"/>
    <row r="8774" s="6" customFormat="1" x14ac:dyDescent="0.4"/>
    <row r="8775" s="6" customFormat="1" x14ac:dyDescent="0.4"/>
    <row r="8776" s="6" customFormat="1" x14ac:dyDescent="0.4"/>
    <row r="8777" s="6" customFormat="1" x14ac:dyDescent="0.4"/>
    <row r="8778" s="6" customFormat="1" x14ac:dyDescent="0.4"/>
    <row r="8779" s="6" customFormat="1" x14ac:dyDescent="0.4"/>
    <row r="8780" s="6" customFormat="1" x14ac:dyDescent="0.4"/>
    <row r="8781" s="6" customFormat="1" x14ac:dyDescent="0.4"/>
    <row r="8782" s="6" customFormat="1" x14ac:dyDescent="0.4"/>
    <row r="8783" s="6" customFormat="1" x14ac:dyDescent="0.4"/>
    <row r="8784" s="6" customFormat="1" x14ac:dyDescent="0.4"/>
    <row r="8785" s="6" customFormat="1" x14ac:dyDescent="0.4"/>
    <row r="8786" s="6" customFormat="1" x14ac:dyDescent="0.4"/>
    <row r="8787" s="6" customFormat="1" x14ac:dyDescent="0.4"/>
    <row r="8788" s="6" customFormat="1" x14ac:dyDescent="0.4"/>
    <row r="8789" s="6" customFormat="1" x14ac:dyDescent="0.4"/>
    <row r="8790" s="6" customFormat="1" x14ac:dyDescent="0.4"/>
    <row r="8791" s="6" customFormat="1" x14ac:dyDescent="0.4"/>
    <row r="8792" s="6" customFormat="1" x14ac:dyDescent="0.4"/>
    <row r="8793" s="6" customFormat="1" x14ac:dyDescent="0.4"/>
    <row r="8794" s="6" customFormat="1" x14ac:dyDescent="0.4"/>
    <row r="8795" s="6" customFormat="1" x14ac:dyDescent="0.4"/>
    <row r="8796" s="6" customFormat="1" x14ac:dyDescent="0.4"/>
    <row r="8797" s="6" customFormat="1" x14ac:dyDescent="0.4"/>
    <row r="8798" s="6" customFormat="1" x14ac:dyDescent="0.4"/>
    <row r="8799" s="6" customFormat="1" x14ac:dyDescent="0.4"/>
    <row r="8800" s="6" customFormat="1" x14ac:dyDescent="0.4"/>
    <row r="8801" s="6" customFormat="1" x14ac:dyDescent="0.4"/>
    <row r="8802" s="6" customFormat="1" x14ac:dyDescent="0.4"/>
    <row r="8803" s="6" customFormat="1" x14ac:dyDescent="0.4"/>
    <row r="8804" s="6" customFormat="1" x14ac:dyDescent="0.4"/>
    <row r="8805" s="6" customFormat="1" x14ac:dyDescent="0.4"/>
    <row r="8806" s="6" customFormat="1" x14ac:dyDescent="0.4"/>
    <row r="8807" s="6" customFormat="1" x14ac:dyDescent="0.4"/>
    <row r="8808" s="6" customFormat="1" x14ac:dyDescent="0.4"/>
    <row r="8809" s="6" customFormat="1" x14ac:dyDescent="0.4"/>
    <row r="8810" s="6" customFormat="1" x14ac:dyDescent="0.4"/>
    <row r="8811" s="6" customFormat="1" x14ac:dyDescent="0.4"/>
    <row r="8812" s="6" customFormat="1" x14ac:dyDescent="0.4"/>
    <row r="8813" s="6" customFormat="1" x14ac:dyDescent="0.4"/>
    <row r="8814" s="6" customFormat="1" x14ac:dyDescent="0.4"/>
    <row r="8815" s="6" customFormat="1" x14ac:dyDescent="0.4"/>
    <row r="8816" s="6" customFormat="1" x14ac:dyDescent="0.4"/>
    <row r="8817" s="6" customFormat="1" x14ac:dyDescent="0.4"/>
    <row r="8818" s="6" customFormat="1" x14ac:dyDescent="0.4"/>
    <row r="8819" s="6" customFormat="1" x14ac:dyDescent="0.4"/>
    <row r="8820" s="6" customFormat="1" x14ac:dyDescent="0.4"/>
    <row r="8821" s="6" customFormat="1" x14ac:dyDescent="0.4"/>
    <row r="8822" s="6" customFormat="1" x14ac:dyDescent="0.4"/>
    <row r="8823" s="6" customFormat="1" x14ac:dyDescent="0.4"/>
    <row r="8824" s="6" customFormat="1" x14ac:dyDescent="0.4"/>
    <row r="8825" s="6" customFormat="1" x14ac:dyDescent="0.4"/>
    <row r="8826" s="6" customFormat="1" x14ac:dyDescent="0.4"/>
    <row r="8827" s="6" customFormat="1" x14ac:dyDescent="0.4"/>
    <row r="8828" s="6" customFormat="1" x14ac:dyDescent="0.4"/>
    <row r="8829" s="6" customFormat="1" x14ac:dyDescent="0.4"/>
    <row r="8830" s="6" customFormat="1" x14ac:dyDescent="0.4"/>
    <row r="8831" s="6" customFormat="1" x14ac:dyDescent="0.4"/>
    <row r="8832" s="6" customFormat="1" x14ac:dyDescent="0.4"/>
    <row r="8833" s="6" customFormat="1" x14ac:dyDescent="0.4"/>
    <row r="8834" s="6" customFormat="1" x14ac:dyDescent="0.4"/>
    <row r="8835" s="6" customFormat="1" x14ac:dyDescent="0.4"/>
    <row r="8836" s="6" customFormat="1" x14ac:dyDescent="0.4"/>
    <row r="8837" s="6" customFormat="1" x14ac:dyDescent="0.4"/>
    <row r="8838" s="6" customFormat="1" x14ac:dyDescent="0.4"/>
    <row r="8839" s="6" customFormat="1" x14ac:dyDescent="0.4"/>
    <row r="8840" s="6" customFormat="1" x14ac:dyDescent="0.4"/>
    <row r="8841" s="6" customFormat="1" x14ac:dyDescent="0.4"/>
    <row r="8842" s="6" customFormat="1" x14ac:dyDescent="0.4"/>
    <row r="8843" s="6" customFormat="1" x14ac:dyDescent="0.4"/>
    <row r="8844" s="6" customFormat="1" x14ac:dyDescent="0.4"/>
    <row r="8845" s="6" customFormat="1" x14ac:dyDescent="0.4"/>
    <row r="8846" s="6" customFormat="1" x14ac:dyDescent="0.4"/>
    <row r="8847" s="6" customFormat="1" x14ac:dyDescent="0.4"/>
    <row r="8848" s="6" customFormat="1" x14ac:dyDescent="0.4"/>
    <row r="8849" s="6" customFormat="1" x14ac:dyDescent="0.4"/>
    <row r="8850" s="6" customFormat="1" x14ac:dyDescent="0.4"/>
    <row r="8851" s="6" customFormat="1" x14ac:dyDescent="0.4"/>
    <row r="8852" s="6" customFormat="1" x14ac:dyDescent="0.4"/>
    <row r="8853" s="6" customFormat="1" x14ac:dyDescent="0.4"/>
    <row r="8854" s="6" customFormat="1" x14ac:dyDescent="0.4"/>
    <row r="8855" s="6" customFormat="1" x14ac:dyDescent="0.4"/>
    <row r="8856" s="6" customFormat="1" x14ac:dyDescent="0.4"/>
    <row r="8857" s="6" customFormat="1" x14ac:dyDescent="0.4"/>
    <row r="8858" s="6" customFormat="1" x14ac:dyDescent="0.4"/>
    <row r="8859" s="6" customFormat="1" x14ac:dyDescent="0.4"/>
    <row r="8860" s="6" customFormat="1" x14ac:dyDescent="0.4"/>
    <row r="8861" s="6" customFormat="1" x14ac:dyDescent="0.4"/>
    <row r="8862" s="6" customFormat="1" x14ac:dyDescent="0.4"/>
    <row r="8863" s="6" customFormat="1" x14ac:dyDescent="0.4"/>
    <row r="8864" s="6" customFormat="1" x14ac:dyDescent="0.4"/>
    <row r="8865" s="6" customFormat="1" x14ac:dyDescent="0.4"/>
    <row r="8866" s="6" customFormat="1" x14ac:dyDescent="0.4"/>
    <row r="8867" s="6" customFormat="1" x14ac:dyDescent="0.4"/>
    <row r="8868" s="6" customFormat="1" x14ac:dyDescent="0.4"/>
    <row r="8869" s="6" customFormat="1" x14ac:dyDescent="0.4"/>
    <row r="8870" s="6" customFormat="1" x14ac:dyDescent="0.4"/>
    <row r="8871" s="6" customFormat="1" x14ac:dyDescent="0.4"/>
    <row r="8872" s="6" customFormat="1" x14ac:dyDescent="0.4"/>
    <row r="8873" s="6" customFormat="1" x14ac:dyDescent="0.4"/>
    <row r="8874" s="6" customFormat="1" x14ac:dyDescent="0.4"/>
    <row r="8875" s="6" customFormat="1" x14ac:dyDescent="0.4"/>
    <row r="8876" s="6" customFormat="1" x14ac:dyDescent="0.4"/>
    <row r="8877" s="6" customFormat="1" x14ac:dyDescent="0.4"/>
    <row r="8878" s="6" customFormat="1" x14ac:dyDescent="0.4"/>
    <row r="8879" s="6" customFormat="1" x14ac:dyDescent="0.4"/>
    <row r="8880" s="6" customFormat="1" x14ac:dyDescent="0.4"/>
    <row r="8881" s="6" customFormat="1" x14ac:dyDescent="0.4"/>
    <row r="8882" s="6" customFormat="1" x14ac:dyDescent="0.4"/>
    <row r="8883" s="6" customFormat="1" x14ac:dyDescent="0.4"/>
    <row r="8884" s="6" customFormat="1" x14ac:dyDescent="0.4"/>
    <row r="8885" s="6" customFormat="1" x14ac:dyDescent="0.4"/>
    <row r="8886" s="6" customFormat="1" x14ac:dyDescent="0.4"/>
    <row r="8887" s="6" customFormat="1" x14ac:dyDescent="0.4"/>
    <row r="8888" s="6" customFormat="1" x14ac:dyDescent="0.4"/>
    <row r="8889" s="6" customFormat="1" x14ac:dyDescent="0.4"/>
    <row r="8890" s="6" customFormat="1" x14ac:dyDescent="0.4"/>
    <row r="8891" s="6" customFormat="1" x14ac:dyDescent="0.4"/>
    <row r="8892" s="6" customFormat="1" x14ac:dyDescent="0.4"/>
    <row r="8893" s="6" customFormat="1" x14ac:dyDescent="0.4"/>
    <row r="8894" s="6" customFormat="1" x14ac:dyDescent="0.4"/>
    <row r="8895" s="6" customFormat="1" x14ac:dyDescent="0.4"/>
    <row r="8896" s="6" customFormat="1" x14ac:dyDescent="0.4"/>
    <row r="8897" s="6" customFormat="1" x14ac:dyDescent="0.4"/>
    <row r="8898" s="6" customFormat="1" x14ac:dyDescent="0.4"/>
    <row r="8899" s="6" customFormat="1" x14ac:dyDescent="0.4"/>
    <row r="8900" s="6" customFormat="1" x14ac:dyDescent="0.4"/>
    <row r="8901" s="6" customFormat="1" x14ac:dyDescent="0.4"/>
    <row r="8902" s="6" customFormat="1" x14ac:dyDescent="0.4"/>
    <row r="8903" s="6" customFormat="1" x14ac:dyDescent="0.4"/>
    <row r="8904" s="6" customFormat="1" x14ac:dyDescent="0.4"/>
    <row r="8905" s="6" customFormat="1" x14ac:dyDescent="0.4"/>
    <row r="8906" s="6" customFormat="1" x14ac:dyDescent="0.4"/>
    <row r="8907" s="6" customFormat="1" x14ac:dyDescent="0.4"/>
    <row r="8908" s="6" customFormat="1" x14ac:dyDescent="0.4"/>
    <row r="8909" s="6" customFormat="1" x14ac:dyDescent="0.4"/>
    <row r="8910" s="6" customFormat="1" x14ac:dyDescent="0.4"/>
    <row r="8911" s="6" customFormat="1" x14ac:dyDescent="0.4"/>
    <row r="8912" s="6" customFormat="1" x14ac:dyDescent="0.4"/>
    <row r="8913" s="6" customFormat="1" x14ac:dyDescent="0.4"/>
    <row r="8914" s="6" customFormat="1" x14ac:dyDescent="0.4"/>
    <row r="8915" s="6" customFormat="1" x14ac:dyDescent="0.4"/>
    <row r="8916" s="6" customFormat="1" x14ac:dyDescent="0.4"/>
    <row r="8917" s="6" customFormat="1" x14ac:dyDescent="0.4"/>
    <row r="8918" s="6" customFormat="1" x14ac:dyDescent="0.4"/>
    <row r="8919" s="6" customFormat="1" x14ac:dyDescent="0.4"/>
    <row r="8920" s="6" customFormat="1" x14ac:dyDescent="0.4"/>
    <row r="8921" s="6" customFormat="1" x14ac:dyDescent="0.4"/>
    <row r="8922" s="6" customFormat="1" x14ac:dyDescent="0.4"/>
    <row r="8923" s="6" customFormat="1" x14ac:dyDescent="0.4"/>
    <row r="8924" s="6" customFormat="1" x14ac:dyDescent="0.4"/>
    <row r="8925" s="6" customFormat="1" x14ac:dyDescent="0.4"/>
    <row r="8926" s="6" customFormat="1" x14ac:dyDescent="0.4"/>
    <row r="8927" s="6" customFormat="1" x14ac:dyDescent="0.4"/>
    <row r="8928" s="6" customFormat="1" x14ac:dyDescent="0.4"/>
    <row r="8929" s="6" customFormat="1" x14ac:dyDescent="0.4"/>
    <row r="8930" s="6" customFormat="1" x14ac:dyDescent="0.4"/>
    <row r="8931" s="6" customFormat="1" x14ac:dyDescent="0.4"/>
    <row r="8932" s="6" customFormat="1" x14ac:dyDescent="0.4"/>
    <row r="8933" s="6" customFormat="1" x14ac:dyDescent="0.4"/>
    <row r="8934" s="6" customFormat="1" x14ac:dyDescent="0.4"/>
    <row r="8935" s="6" customFormat="1" x14ac:dyDescent="0.4"/>
    <row r="8936" s="6" customFormat="1" x14ac:dyDescent="0.4"/>
    <row r="8937" s="6" customFormat="1" x14ac:dyDescent="0.4"/>
    <row r="8938" s="6" customFormat="1" x14ac:dyDescent="0.4"/>
    <row r="8939" s="6" customFormat="1" x14ac:dyDescent="0.4"/>
    <row r="8940" s="6" customFormat="1" x14ac:dyDescent="0.4"/>
    <row r="8941" s="6" customFormat="1" x14ac:dyDescent="0.4"/>
    <row r="8942" s="6" customFormat="1" x14ac:dyDescent="0.4"/>
    <row r="8943" s="6" customFormat="1" x14ac:dyDescent="0.4"/>
    <row r="8944" s="6" customFormat="1" x14ac:dyDescent="0.4"/>
    <row r="8945" s="6" customFormat="1" x14ac:dyDescent="0.4"/>
    <row r="8946" s="6" customFormat="1" x14ac:dyDescent="0.4"/>
    <row r="8947" s="6" customFormat="1" x14ac:dyDescent="0.4"/>
    <row r="8948" s="6" customFormat="1" x14ac:dyDescent="0.4"/>
    <row r="8949" s="6" customFormat="1" x14ac:dyDescent="0.4"/>
    <row r="8950" s="6" customFormat="1" x14ac:dyDescent="0.4"/>
    <row r="8951" s="6" customFormat="1" x14ac:dyDescent="0.4"/>
    <row r="8952" s="6" customFormat="1" x14ac:dyDescent="0.4"/>
    <row r="8953" s="6" customFormat="1" x14ac:dyDescent="0.4"/>
    <row r="8954" s="6" customFormat="1" x14ac:dyDescent="0.4"/>
    <row r="8955" s="6" customFormat="1" x14ac:dyDescent="0.4"/>
    <row r="8956" s="6" customFormat="1" x14ac:dyDescent="0.4"/>
    <row r="8957" s="6" customFormat="1" x14ac:dyDescent="0.4"/>
    <row r="8958" s="6" customFormat="1" x14ac:dyDescent="0.4"/>
    <row r="8959" s="6" customFormat="1" x14ac:dyDescent="0.4"/>
    <row r="8960" s="6" customFormat="1" x14ac:dyDescent="0.4"/>
    <row r="8961" s="6" customFormat="1" x14ac:dyDescent="0.4"/>
    <row r="8962" s="6" customFormat="1" x14ac:dyDescent="0.4"/>
    <row r="8963" s="6" customFormat="1" x14ac:dyDescent="0.4"/>
    <row r="8964" s="6" customFormat="1" x14ac:dyDescent="0.4"/>
    <row r="8965" s="6" customFormat="1" x14ac:dyDescent="0.4"/>
    <row r="8966" s="6" customFormat="1" x14ac:dyDescent="0.4"/>
    <row r="8967" s="6" customFormat="1" x14ac:dyDescent="0.4"/>
    <row r="8968" s="6" customFormat="1" x14ac:dyDescent="0.4"/>
    <row r="8969" s="6" customFormat="1" x14ac:dyDescent="0.4"/>
    <row r="8970" s="6" customFormat="1" x14ac:dyDescent="0.4"/>
    <row r="8971" s="6" customFormat="1" x14ac:dyDescent="0.4"/>
    <row r="8972" s="6" customFormat="1" x14ac:dyDescent="0.4"/>
    <row r="8973" s="6" customFormat="1" x14ac:dyDescent="0.4"/>
    <row r="8974" s="6" customFormat="1" x14ac:dyDescent="0.4"/>
    <row r="8975" s="6" customFormat="1" x14ac:dyDescent="0.4"/>
    <row r="8976" s="6" customFormat="1" x14ac:dyDescent="0.4"/>
    <row r="8977" s="6" customFormat="1" x14ac:dyDescent="0.4"/>
    <row r="8978" s="6" customFormat="1" x14ac:dyDescent="0.4"/>
    <row r="8979" s="6" customFormat="1" x14ac:dyDescent="0.4"/>
    <row r="8980" s="6" customFormat="1" x14ac:dyDescent="0.4"/>
    <row r="8981" s="6" customFormat="1" x14ac:dyDescent="0.4"/>
    <row r="8982" s="6" customFormat="1" x14ac:dyDescent="0.4"/>
    <row r="8983" s="6" customFormat="1" x14ac:dyDescent="0.4"/>
    <row r="8984" s="6" customFormat="1" x14ac:dyDescent="0.4"/>
    <row r="8985" s="6" customFormat="1" x14ac:dyDescent="0.4"/>
    <row r="8986" s="6" customFormat="1" x14ac:dyDescent="0.4"/>
    <row r="8987" s="6" customFormat="1" x14ac:dyDescent="0.4"/>
    <row r="8988" s="6" customFormat="1" x14ac:dyDescent="0.4"/>
    <row r="8989" s="6" customFormat="1" x14ac:dyDescent="0.4"/>
    <row r="8990" s="6" customFormat="1" x14ac:dyDescent="0.4"/>
    <row r="8991" s="6" customFormat="1" x14ac:dyDescent="0.4"/>
    <row r="8992" s="6" customFormat="1" x14ac:dyDescent="0.4"/>
    <row r="8993" s="6" customFormat="1" x14ac:dyDescent="0.4"/>
    <row r="8994" s="6" customFormat="1" x14ac:dyDescent="0.4"/>
    <row r="8995" s="6" customFormat="1" x14ac:dyDescent="0.4"/>
    <row r="8996" s="6" customFormat="1" x14ac:dyDescent="0.4"/>
    <row r="8997" s="6" customFormat="1" x14ac:dyDescent="0.4"/>
    <row r="8998" s="6" customFormat="1" x14ac:dyDescent="0.4"/>
    <row r="8999" s="6" customFormat="1" x14ac:dyDescent="0.4"/>
    <row r="9000" s="6" customFormat="1" x14ac:dyDescent="0.4"/>
    <row r="9001" s="6" customFormat="1" x14ac:dyDescent="0.4"/>
    <row r="9002" s="6" customFormat="1" x14ac:dyDescent="0.4"/>
    <row r="9003" s="6" customFormat="1" x14ac:dyDescent="0.4"/>
    <row r="9004" s="6" customFormat="1" x14ac:dyDescent="0.4"/>
    <row r="9005" s="6" customFormat="1" x14ac:dyDescent="0.4"/>
    <row r="9006" s="6" customFormat="1" x14ac:dyDescent="0.4"/>
    <row r="9007" s="6" customFormat="1" x14ac:dyDescent="0.4"/>
    <row r="9008" s="6" customFormat="1" x14ac:dyDescent="0.4"/>
    <row r="9009" s="6" customFormat="1" x14ac:dyDescent="0.4"/>
    <row r="9010" s="6" customFormat="1" x14ac:dyDescent="0.4"/>
    <row r="9011" s="6" customFormat="1" x14ac:dyDescent="0.4"/>
    <row r="9012" s="6" customFormat="1" x14ac:dyDescent="0.4"/>
    <row r="9013" s="6" customFormat="1" x14ac:dyDescent="0.4"/>
    <row r="9014" s="6" customFormat="1" x14ac:dyDescent="0.4"/>
    <row r="9015" s="6" customFormat="1" x14ac:dyDescent="0.4"/>
    <row r="9016" s="6" customFormat="1" x14ac:dyDescent="0.4"/>
    <row r="9017" s="6" customFormat="1" x14ac:dyDescent="0.4"/>
    <row r="9018" s="6" customFormat="1" x14ac:dyDescent="0.4"/>
    <row r="9019" s="6" customFormat="1" x14ac:dyDescent="0.4"/>
    <row r="9020" s="6" customFormat="1" x14ac:dyDescent="0.4"/>
    <row r="9021" s="6" customFormat="1" x14ac:dyDescent="0.4"/>
    <row r="9022" s="6" customFormat="1" x14ac:dyDescent="0.4"/>
    <row r="9023" s="6" customFormat="1" x14ac:dyDescent="0.4"/>
    <row r="9024" s="6" customFormat="1" x14ac:dyDescent="0.4"/>
    <row r="9025" s="6" customFormat="1" x14ac:dyDescent="0.4"/>
    <row r="9026" s="6" customFormat="1" x14ac:dyDescent="0.4"/>
    <row r="9027" s="6" customFormat="1" x14ac:dyDescent="0.4"/>
    <row r="9028" s="6" customFormat="1" x14ac:dyDescent="0.4"/>
    <row r="9029" s="6" customFormat="1" x14ac:dyDescent="0.4"/>
    <row r="9030" s="6" customFormat="1" x14ac:dyDescent="0.4"/>
    <row r="9031" s="6" customFormat="1" x14ac:dyDescent="0.4"/>
    <row r="9032" s="6" customFormat="1" x14ac:dyDescent="0.4"/>
    <row r="9033" s="6" customFormat="1" x14ac:dyDescent="0.4"/>
    <row r="9034" s="6" customFormat="1" x14ac:dyDescent="0.4"/>
    <row r="9035" s="6" customFormat="1" x14ac:dyDescent="0.4"/>
    <row r="9036" s="6" customFormat="1" x14ac:dyDescent="0.4"/>
    <row r="9037" s="6" customFormat="1" x14ac:dyDescent="0.4"/>
    <row r="9038" s="6" customFormat="1" x14ac:dyDescent="0.4"/>
    <row r="9039" s="6" customFormat="1" x14ac:dyDescent="0.4"/>
    <row r="9040" s="6" customFormat="1" x14ac:dyDescent="0.4"/>
    <row r="9041" s="6" customFormat="1" x14ac:dyDescent="0.4"/>
    <row r="9042" s="6" customFormat="1" x14ac:dyDescent="0.4"/>
    <row r="9043" s="6" customFormat="1" x14ac:dyDescent="0.4"/>
    <row r="9044" s="6" customFormat="1" x14ac:dyDescent="0.4"/>
    <row r="9045" s="6" customFormat="1" x14ac:dyDescent="0.4"/>
    <row r="9046" s="6" customFormat="1" x14ac:dyDescent="0.4"/>
    <row r="9047" s="6" customFormat="1" x14ac:dyDescent="0.4"/>
    <row r="9048" s="6" customFormat="1" x14ac:dyDescent="0.4"/>
    <row r="9049" s="6" customFormat="1" x14ac:dyDescent="0.4"/>
    <row r="9050" s="6" customFormat="1" x14ac:dyDescent="0.4"/>
    <row r="9051" s="6" customFormat="1" x14ac:dyDescent="0.4"/>
    <row r="9052" s="6" customFormat="1" x14ac:dyDescent="0.4"/>
    <row r="9053" s="6" customFormat="1" x14ac:dyDescent="0.4"/>
    <row r="9054" s="6" customFormat="1" x14ac:dyDescent="0.4"/>
    <row r="9055" s="6" customFormat="1" x14ac:dyDescent="0.4"/>
    <row r="9056" s="6" customFormat="1" x14ac:dyDescent="0.4"/>
    <row r="9057" s="6" customFormat="1" x14ac:dyDescent="0.4"/>
    <row r="9058" s="6" customFormat="1" x14ac:dyDescent="0.4"/>
    <row r="9059" s="6" customFormat="1" x14ac:dyDescent="0.4"/>
    <row r="9060" s="6" customFormat="1" x14ac:dyDescent="0.4"/>
    <row r="9061" s="6" customFormat="1" x14ac:dyDescent="0.4"/>
    <row r="9062" s="6" customFormat="1" x14ac:dyDescent="0.4"/>
    <row r="9063" s="6" customFormat="1" x14ac:dyDescent="0.4"/>
    <row r="9064" s="6" customFormat="1" x14ac:dyDescent="0.4"/>
    <row r="9065" s="6" customFormat="1" x14ac:dyDescent="0.4"/>
    <row r="9066" s="6" customFormat="1" x14ac:dyDescent="0.4"/>
    <row r="9067" s="6" customFormat="1" x14ac:dyDescent="0.4"/>
    <row r="9068" s="6" customFormat="1" x14ac:dyDescent="0.4"/>
    <row r="9069" s="6" customFormat="1" x14ac:dyDescent="0.4"/>
    <row r="9070" s="6" customFormat="1" x14ac:dyDescent="0.4"/>
    <row r="9071" s="6" customFormat="1" x14ac:dyDescent="0.4"/>
    <row r="9072" s="6" customFormat="1" x14ac:dyDescent="0.4"/>
    <row r="9073" s="6" customFormat="1" x14ac:dyDescent="0.4"/>
    <row r="9074" s="6" customFormat="1" x14ac:dyDescent="0.4"/>
    <row r="9075" s="6" customFormat="1" x14ac:dyDescent="0.4"/>
    <row r="9076" s="6" customFormat="1" x14ac:dyDescent="0.4"/>
    <row r="9077" s="6" customFormat="1" x14ac:dyDescent="0.4"/>
    <row r="9078" s="6" customFormat="1" x14ac:dyDescent="0.4"/>
    <row r="9079" s="6" customFormat="1" x14ac:dyDescent="0.4"/>
    <row r="9080" s="6" customFormat="1" x14ac:dyDescent="0.4"/>
    <row r="9081" s="6" customFormat="1" x14ac:dyDescent="0.4"/>
    <row r="9082" s="6" customFormat="1" x14ac:dyDescent="0.4"/>
    <row r="9083" s="6" customFormat="1" x14ac:dyDescent="0.4"/>
    <row r="9084" s="6" customFormat="1" x14ac:dyDescent="0.4"/>
    <row r="9085" s="6" customFormat="1" x14ac:dyDescent="0.4"/>
    <row r="9086" s="6" customFormat="1" x14ac:dyDescent="0.4"/>
    <row r="9087" s="6" customFormat="1" x14ac:dyDescent="0.4"/>
    <row r="9088" s="6" customFormat="1" x14ac:dyDescent="0.4"/>
    <row r="9089" s="6" customFormat="1" x14ac:dyDescent="0.4"/>
    <row r="9090" s="6" customFormat="1" x14ac:dyDescent="0.4"/>
    <row r="9091" s="6" customFormat="1" x14ac:dyDescent="0.4"/>
    <row r="9092" s="6" customFormat="1" x14ac:dyDescent="0.4"/>
    <row r="9093" s="6" customFormat="1" x14ac:dyDescent="0.4"/>
    <row r="9094" s="6" customFormat="1" x14ac:dyDescent="0.4"/>
    <row r="9095" s="6" customFormat="1" x14ac:dyDescent="0.4"/>
    <row r="9096" s="6" customFormat="1" x14ac:dyDescent="0.4"/>
    <row r="9097" s="6" customFormat="1" x14ac:dyDescent="0.4"/>
    <row r="9098" s="6" customFormat="1" x14ac:dyDescent="0.4"/>
    <row r="9099" s="6" customFormat="1" x14ac:dyDescent="0.4"/>
    <row r="9100" s="6" customFormat="1" x14ac:dyDescent="0.4"/>
    <row r="9101" s="6" customFormat="1" x14ac:dyDescent="0.4"/>
    <row r="9102" s="6" customFormat="1" x14ac:dyDescent="0.4"/>
    <row r="9103" s="6" customFormat="1" x14ac:dyDescent="0.4"/>
    <row r="9104" s="6" customFormat="1" x14ac:dyDescent="0.4"/>
    <row r="9105" s="6" customFormat="1" x14ac:dyDescent="0.4"/>
    <row r="9106" s="6" customFormat="1" x14ac:dyDescent="0.4"/>
    <row r="9107" s="6" customFormat="1" x14ac:dyDescent="0.4"/>
    <row r="9108" s="6" customFormat="1" x14ac:dyDescent="0.4"/>
    <row r="9109" s="6" customFormat="1" x14ac:dyDescent="0.4"/>
    <row r="9110" s="6" customFormat="1" x14ac:dyDescent="0.4"/>
    <row r="9111" s="6" customFormat="1" x14ac:dyDescent="0.4"/>
    <row r="9112" s="6" customFormat="1" x14ac:dyDescent="0.4"/>
    <row r="9113" s="6" customFormat="1" x14ac:dyDescent="0.4"/>
    <row r="9114" s="6" customFormat="1" x14ac:dyDescent="0.4"/>
    <row r="9115" s="6" customFormat="1" x14ac:dyDescent="0.4"/>
    <row r="9116" s="6" customFormat="1" x14ac:dyDescent="0.4"/>
    <row r="9117" s="6" customFormat="1" x14ac:dyDescent="0.4"/>
    <row r="9118" s="6" customFormat="1" x14ac:dyDescent="0.4"/>
    <row r="9119" s="6" customFormat="1" x14ac:dyDescent="0.4"/>
    <row r="9120" s="6" customFormat="1" x14ac:dyDescent="0.4"/>
    <row r="9121" s="6" customFormat="1" x14ac:dyDescent="0.4"/>
    <row r="9122" s="6" customFormat="1" x14ac:dyDescent="0.4"/>
    <row r="9123" s="6" customFormat="1" x14ac:dyDescent="0.4"/>
    <row r="9124" s="6" customFormat="1" x14ac:dyDescent="0.4"/>
    <row r="9125" s="6" customFormat="1" x14ac:dyDescent="0.4"/>
    <row r="9126" s="6" customFormat="1" x14ac:dyDescent="0.4"/>
    <row r="9127" s="6" customFormat="1" x14ac:dyDescent="0.4"/>
    <row r="9128" s="6" customFormat="1" x14ac:dyDescent="0.4"/>
    <row r="9129" s="6" customFormat="1" x14ac:dyDescent="0.4"/>
    <row r="9130" s="6" customFormat="1" x14ac:dyDescent="0.4"/>
    <row r="9131" s="6" customFormat="1" x14ac:dyDescent="0.4"/>
    <row r="9132" s="6" customFormat="1" x14ac:dyDescent="0.4"/>
    <row r="9133" s="6" customFormat="1" x14ac:dyDescent="0.4"/>
    <row r="9134" s="6" customFormat="1" x14ac:dyDescent="0.4"/>
    <row r="9135" s="6" customFormat="1" x14ac:dyDescent="0.4"/>
    <row r="9136" s="6" customFormat="1" x14ac:dyDescent="0.4"/>
    <row r="9137" s="6" customFormat="1" x14ac:dyDescent="0.4"/>
    <row r="9138" s="6" customFormat="1" x14ac:dyDescent="0.4"/>
    <row r="9139" s="6" customFormat="1" x14ac:dyDescent="0.4"/>
    <row r="9140" s="6" customFormat="1" x14ac:dyDescent="0.4"/>
    <row r="9141" s="6" customFormat="1" x14ac:dyDescent="0.4"/>
    <row r="9142" s="6" customFormat="1" x14ac:dyDescent="0.4"/>
    <row r="9143" s="6" customFormat="1" x14ac:dyDescent="0.4"/>
    <row r="9144" s="6" customFormat="1" x14ac:dyDescent="0.4"/>
    <row r="9145" s="6" customFormat="1" x14ac:dyDescent="0.4"/>
    <row r="9146" s="6" customFormat="1" x14ac:dyDescent="0.4"/>
    <row r="9147" s="6" customFormat="1" x14ac:dyDescent="0.4"/>
    <row r="9148" s="6" customFormat="1" x14ac:dyDescent="0.4"/>
    <row r="9149" s="6" customFormat="1" x14ac:dyDescent="0.4"/>
    <row r="9150" s="6" customFormat="1" x14ac:dyDescent="0.4"/>
    <row r="9151" s="6" customFormat="1" x14ac:dyDescent="0.4"/>
    <row r="9152" s="6" customFormat="1" x14ac:dyDescent="0.4"/>
    <row r="9153" s="6" customFormat="1" x14ac:dyDescent="0.4"/>
    <row r="9154" s="6" customFormat="1" x14ac:dyDescent="0.4"/>
    <row r="9155" s="6" customFormat="1" x14ac:dyDescent="0.4"/>
    <row r="9156" s="6" customFormat="1" x14ac:dyDescent="0.4"/>
    <row r="9157" s="6" customFormat="1" x14ac:dyDescent="0.4"/>
    <row r="9158" s="6" customFormat="1" x14ac:dyDescent="0.4"/>
    <row r="9159" s="6" customFormat="1" x14ac:dyDescent="0.4"/>
    <row r="9160" s="6" customFormat="1" x14ac:dyDescent="0.4"/>
    <row r="9161" s="6" customFormat="1" x14ac:dyDescent="0.4"/>
    <row r="9162" s="6" customFormat="1" x14ac:dyDescent="0.4"/>
    <row r="9163" s="6" customFormat="1" x14ac:dyDescent="0.4"/>
    <row r="9164" s="6" customFormat="1" x14ac:dyDescent="0.4"/>
    <row r="9165" s="6" customFormat="1" x14ac:dyDescent="0.4"/>
    <row r="9166" s="6" customFormat="1" x14ac:dyDescent="0.4"/>
    <row r="9167" s="6" customFormat="1" x14ac:dyDescent="0.4"/>
    <row r="9168" s="6" customFormat="1" x14ac:dyDescent="0.4"/>
    <row r="9169" s="6" customFormat="1" x14ac:dyDescent="0.4"/>
    <row r="9170" s="6" customFormat="1" x14ac:dyDescent="0.4"/>
    <row r="9171" s="6" customFormat="1" x14ac:dyDescent="0.4"/>
    <row r="9172" s="6" customFormat="1" x14ac:dyDescent="0.4"/>
    <row r="9173" s="6" customFormat="1" x14ac:dyDescent="0.4"/>
    <row r="9174" s="6" customFormat="1" x14ac:dyDescent="0.4"/>
    <row r="9175" s="6" customFormat="1" x14ac:dyDescent="0.4"/>
    <row r="9176" s="6" customFormat="1" x14ac:dyDescent="0.4"/>
    <row r="9177" s="6" customFormat="1" x14ac:dyDescent="0.4"/>
    <row r="9178" s="6" customFormat="1" x14ac:dyDescent="0.4"/>
    <row r="9179" s="6" customFormat="1" x14ac:dyDescent="0.4"/>
    <row r="9180" s="6" customFormat="1" x14ac:dyDescent="0.4"/>
    <row r="9181" s="6" customFormat="1" x14ac:dyDescent="0.4"/>
    <row r="9182" s="6" customFormat="1" x14ac:dyDescent="0.4"/>
    <row r="9183" s="6" customFormat="1" x14ac:dyDescent="0.4"/>
    <row r="9184" s="6" customFormat="1" x14ac:dyDescent="0.4"/>
    <row r="9185" s="6" customFormat="1" x14ac:dyDescent="0.4"/>
    <row r="9186" s="6" customFormat="1" x14ac:dyDescent="0.4"/>
    <row r="9187" s="6" customFormat="1" x14ac:dyDescent="0.4"/>
    <row r="9188" s="6" customFormat="1" x14ac:dyDescent="0.4"/>
    <row r="9189" s="6" customFormat="1" x14ac:dyDescent="0.4"/>
    <row r="9190" s="6" customFormat="1" x14ac:dyDescent="0.4"/>
    <row r="9191" s="6" customFormat="1" x14ac:dyDescent="0.4"/>
    <row r="9192" s="6" customFormat="1" x14ac:dyDescent="0.4"/>
    <row r="9193" s="6" customFormat="1" x14ac:dyDescent="0.4"/>
    <row r="9194" s="6" customFormat="1" x14ac:dyDescent="0.4"/>
    <row r="9195" s="6" customFormat="1" x14ac:dyDescent="0.4"/>
    <row r="9196" s="6" customFormat="1" x14ac:dyDescent="0.4"/>
    <row r="9197" s="6" customFormat="1" x14ac:dyDescent="0.4"/>
    <row r="9198" s="6" customFormat="1" x14ac:dyDescent="0.4"/>
    <row r="9199" s="6" customFormat="1" x14ac:dyDescent="0.4"/>
    <row r="9200" s="6" customFormat="1" x14ac:dyDescent="0.4"/>
    <row r="9201" s="6" customFormat="1" x14ac:dyDescent="0.4"/>
    <row r="9202" s="6" customFormat="1" x14ac:dyDescent="0.4"/>
    <row r="9203" s="6" customFormat="1" x14ac:dyDescent="0.4"/>
    <row r="9204" s="6" customFormat="1" x14ac:dyDescent="0.4"/>
    <row r="9205" s="6" customFormat="1" x14ac:dyDescent="0.4"/>
    <row r="9206" s="6" customFormat="1" x14ac:dyDescent="0.4"/>
    <row r="9207" s="6" customFormat="1" x14ac:dyDescent="0.4"/>
    <row r="9208" s="6" customFormat="1" x14ac:dyDescent="0.4"/>
    <row r="9209" s="6" customFormat="1" x14ac:dyDescent="0.4"/>
    <row r="9210" s="6" customFormat="1" x14ac:dyDescent="0.4"/>
    <row r="9211" s="6" customFormat="1" x14ac:dyDescent="0.4"/>
    <row r="9212" s="6" customFormat="1" x14ac:dyDescent="0.4"/>
    <row r="9213" s="6" customFormat="1" x14ac:dyDescent="0.4"/>
    <row r="9214" s="6" customFormat="1" x14ac:dyDescent="0.4"/>
    <row r="9215" s="6" customFormat="1" x14ac:dyDescent="0.4"/>
    <row r="9216" s="6" customFormat="1" x14ac:dyDescent="0.4"/>
    <row r="9217" s="6" customFormat="1" x14ac:dyDescent="0.4"/>
    <row r="9218" s="6" customFormat="1" x14ac:dyDescent="0.4"/>
    <row r="9219" s="6" customFormat="1" x14ac:dyDescent="0.4"/>
    <row r="9220" s="6" customFormat="1" x14ac:dyDescent="0.4"/>
    <row r="9221" s="6" customFormat="1" x14ac:dyDescent="0.4"/>
    <row r="9222" s="6" customFormat="1" x14ac:dyDescent="0.4"/>
    <row r="9223" s="6" customFormat="1" x14ac:dyDescent="0.4"/>
    <row r="9224" s="6" customFormat="1" x14ac:dyDescent="0.4"/>
    <row r="9225" s="6" customFormat="1" x14ac:dyDescent="0.4"/>
    <row r="9226" s="6" customFormat="1" x14ac:dyDescent="0.4"/>
    <row r="9227" s="6" customFormat="1" x14ac:dyDescent="0.4"/>
    <row r="9228" s="6" customFormat="1" x14ac:dyDescent="0.4"/>
    <row r="9229" s="6" customFormat="1" x14ac:dyDescent="0.4"/>
    <row r="9230" s="6" customFormat="1" x14ac:dyDescent="0.4"/>
    <row r="9231" s="6" customFormat="1" x14ac:dyDescent="0.4"/>
    <row r="9232" s="6" customFormat="1" x14ac:dyDescent="0.4"/>
    <row r="9233" s="6" customFormat="1" x14ac:dyDescent="0.4"/>
    <row r="9234" s="6" customFormat="1" x14ac:dyDescent="0.4"/>
    <row r="9235" s="6" customFormat="1" x14ac:dyDescent="0.4"/>
    <row r="9236" s="6" customFormat="1" x14ac:dyDescent="0.4"/>
    <row r="9237" s="6" customFormat="1" x14ac:dyDescent="0.4"/>
    <row r="9238" s="6" customFormat="1" x14ac:dyDescent="0.4"/>
    <row r="9239" s="6" customFormat="1" x14ac:dyDescent="0.4"/>
    <row r="9240" s="6" customFormat="1" x14ac:dyDescent="0.4"/>
    <row r="9241" s="6" customFormat="1" x14ac:dyDescent="0.4"/>
    <row r="9242" s="6" customFormat="1" x14ac:dyDescent="0.4"/>
    <row r="9243" s="6" customFormat="1" x14ac:dyDescent="0.4"/>
    <row r="9244" s="6" customFormat="1" x14ac:dyDescent="0.4"/>
    <row r="9245" s="6" customFormat="1" x14ac:dyDescent="0.4"/>
    <row r="9246" s="6" customFormat="1" x14ac:dyDescent="0.4"/>
    <row r="9247" s="6" customFormat="1" x14ac:dyDescent="0.4"/>
    <row r="9248" s="6" customFormat="1" x14ac:dyDescent="0.4"/>
    <row r="9249" s="6" customFormat="1" x14ac:dyDescent="0.4"/>
    <row r="9250" s="6" customFormat="1" x14ac:dyDescent="0.4"/>
    <row r="9251" s="6" customFormat="1" x14ac:dyDescent="0.4"/>
    <row r="9252" s="6" customFormat="1" x14ac:dyDescent="0.4"/>
    <row r="9253" s="6" customFormat="1" x14ac:dyDescent="0.4"/>
    <row r="9254" s="6" customFormat="1" x14ac:dyDescent="0.4"/>
    <row r="9255" s="6" customFormat="1" x14ac:dyDescent="0.4"/>
    <row r="9256" s="6" customFormat="1" x14ac:dyDescent="0.4"/>
    <row r="9257" s="6" customFormat="1" x14ac:dyDescent="0.4"/>
    <row r="9258" s="6" customFormat="1" x14ac:dyDescent="0.4"/>
    <row r="9259" s="6" customFormat="1" x14ac:dyDescent="0.4"/>
    <row r="9260" s="6" customFormat="1" x14ac:dyDescent="0.4"/>
    <row r="9261" s="6" customFormat="1" x14ac:dyDescent="0.4"/>
    <row r="9262" s="6" customFormat="1" x14ac:dyDescent="0.4"/>
    <row r="9263" s="6" customFormat="1" x14ac:dyDescent="0.4"/>
    <row r="9264" s="6" customFormat="1" x14ac:dyDescent="0.4"/>
    <row r="9265" s="6" customFormat="1" x14ac:dyDescent="0.4"/>
    <row r="9266" s="6" customFormat="1" x14ac:dyDescent="0.4"/>
    <row r="9267" s="6" customFormat="1" x14ac:dyDescent="0.4"/>
    <row r="9268" s="6" customFormat="1" x14ac:dyDescent="0.4"/>
    <row r="9269" s="6" customFormat="1" x14ac:dyDescent="0.4"/>
    <row r="9270" s="6" customFormat="1" x14ac:dyDescent="0.4"/>
    <row r="9271" s="6" customFormat="1" x14ac:dyDescent="0.4"/>
    <row r="9272" s="6" customFormat="1" x14ac:dyDescent="0.4"/>
    <row r="9273" s="6" customFormat="1" x14ac:dyDescent="0.4"/>
    <row r="9274" s="6" customFormat="1" x14ac:dyDescent="0.4"/>
    <row r="9275" s="6" customFormat="1" x14ac:dyDescent="0.4"/>
    <row r="9276" s="6" customFormat="1" x14ac:dyDescent="0.4"/>
    <row r="9277" s="6" customFormat="1" x14ac:dyDescent="0.4"/>
    <row r="9278" s="6" customFormat="1" x14ac:dyDescent="0.4"/>
    <row r="9279" s="6" customFormat="1" x14ac:dyDescent="0.4"/>
    <row r="9280" s="6" customFormat="1" x14ac:dyDescent="0.4"/>
    <row r="9281" s="6" customFormat="1" x14ac:dyDescent="0.4"/>
    <row r="9282" s="6" customFormat="1" x14ac:dyDescent="0.4"/>
    <row r="9283" s="6" customFormat="1" x14ac:dyDescent="0.4"/>
    <row r="9284" s="6" customFormat="1" x14ac:dyDescent="0.4"/>
    <row r="9285" s="6" customFormat="1" x14ac:dyDescent="0.4"/>
    <row r="9286" s="6" customFormat="1" x14ac:dyDescent="0.4"/>
    <row r="9287" s="6" customFormat="1" x14ac:dyDescent="0.4"/>
    <row r="9288" s="6" customFormat="1" x14ac:dyDescent="0.4"/>
    <row r="9289" s="6" customFormat="1" x14ac:dyDescent="0.4"/>
    <row r="9290" s="6" customFormat="1" x14ac:dyDescent="0.4"/>
    <row r="9291" s="6" customFormat="1" x14ac:dyDescent="0.4"/>
    <row r="9292" s="6" customFormat="1" x14ac:dyDescent="0.4"/>
    <row r="9293" s="6" customFormat="1" x14ac:dyDescent="0.4"/>
    <row r="9294" s="6" customFormat="1" x14ac:dyDescent="0.4"/>
    <row r="9295" s="6" customFormat="1" x14ac:dyDescent="0.4"/>
    <row r="9296" s="6" customFormat="1" x14ac:dyDescent="0.4"/>
    <row r="9297" s="6" customFormat="1" x14ac:dyDescent="0.4"/>
    <row r="9298" s="6" customFormat="1" x14ac:dyDescent="0.4"/>
    <row r="9299" s="6" customFormat="1" x14ac:dyDescent="0.4"/>
    <row r="9300" s="6" customFormat="1" x14ac:dyDescent="0.4"/>
    <row r="9301" s="6" customFormat="1" x14ac:dyDescent="0.4"/>
    <row r="9302" s="6" customFormat="1" x14ac:dyDescent="0.4"/>
    <row r="9303" s="6" customFormat="1" x14ac:dyDescent="0.4"/>
    <row r="9304" s="6" customFormat="1" x14ac:dyDescent="0.4"/>
    <row r="9305" s="6" customFormat="1" x14ac:dyDescent="0.4"/>
    <row r="9306" s="6" customFormat="1" x14ac:dyDescent="0.4"/>
    <row r="9307" s="6" customFormat="1" x14ac:dyDescent="0.4"/>
    <row r="9308" s="6" customFormat="1" x14ac:dyDescent="0.4"/>
    <row r="9309" s="6" customFormat="1" x14ac:dyDescent="0.4"/>
    <row r="9310" s="6" customFormat="1" x14ac:dyDescent="0.4"/>
    <row r="9311" s="6" customFormat="1" x14ac:dyDescent="0.4"/>
    <row r="9312" s="6" customFormat="1" x14ac:dyDescent="0.4"/>
    <row r="9313" s="6" customFormat="1" x14ac:dyDescent="0.4"/>
    <row r="9314" s="6" customFormat="1" x14ac:dyDescent="0.4"/>
    <row r="9315" s="6" customFormat="1" x14ac:dyDescent="0.4"/>
    <row r="9316" s="6" customFormat="1" x14ac:dyDescent="0.4"/>
    <row r="9317" s="6" customFormat="1" x14ac:dyDescent="0.4"/>
    <row r="9318" s="6" customFormat="1" x14ac:dyDescent="0.4"/>
    <row r="9319" s="6" customFormat="1" x14ac:dyDescent="0.4"/>
    <row r="9320" s="6" customFormat="1" x14ac:dyDescent="0.4"/>
    <row r="9321" s="6" customFormat="1" x14ac:dyDescent="0.4"/>
    <row r="9322" s="6" customFormat="1" x14ac:dyDescent="0.4"/>
    <row r="9323" s="6" customFormat="1" x14ac:dyDescent="0.4"/>
    <row r="9324" s="6" customFormat="1" x14ac:dyDescent="0.4"/>
    <row r="9325" s="6" customFormat="1" x14ac:dyDescent="0.4"/>
    <row r="9326" s="6" customFormat="1" x14ac:dyDescent="0.4"/>
    <row r="9327" s="6" customFormat="1" x14ac:dyDescent="0.4"/>
    <row r="9328" s="6" customFormat="1" x14ac:dyDescent="0.4"/>
    <row r="9329" s="6" customFormat="1" x14ac:dyDescent="0.4"/>
    <row r="9330" s="6" customFormat="1" x14ac:dyDescent="0.4"/>
    <row r="9331" s="6" customFormat="1" x14ac:dyDescent="0.4"/>
    <row r="9332" s="6" customFormat="1" x14ac:dyDescent="0.4"/>
    <row r="9333" s="6" customFormat="1" x14ac:dyDescent="0.4"/>
    <row r="9334" s="6" customFormat="1" x14ac:dyDescent="0.4"/>
    <row r="9335" s="6" customFormat="1" x14ac:dyDescent="0.4"/>
    <row r="9336" s="6" customFormat="1" x14ac:dyDescent="0.4"/>
    <row r="9337" s="6" customFormat="1" x14ac:dyDescent="0.4"/>
    <row r="9338" s="6" customFormat="1" x14ac:dyDescent="0.4"/>
    <row r="9339" s="6" customFormat="1" x14ac:dyDescent="0.4"/>
    <row r="9340" s="6" customFormat="1" x14ac:dyDescent="0.4"/>
    <row r="9341" s="6" customFormat="1" x14ac:dyDescent="0.4"/>
    <row r="9342" s="6" customFormat="1" x14ac:dyDescent="0.4"/>
    <row r="9343" s="6" customFormat="1" x14ac:dyDescent="0.4"/>
    <row r="9344" s="6" customFormat="1" x14ac:dyDescent="0.4"/>
    <row r="9345" s="6" customFormat="1" x14ac:dyDescent="0.4"/>
    <row r="9346" s="6" customFormat="1" x14ac:dyDescent="0.4"/>
    <row r="9347" s="6" customFormat="1" x14ac:dyDescent="0.4"/>
    <row r="9348" s="6" customFormat="1" x14ac:dyDescent="0.4"/>
    <row r="9349" s="6" customFormat="1" x14ac:dyDescent="0.4"/>
    <row r="9350" s="6" customFormat="1" x14ac:dyDescent="0.4"/>
    <row r="9351" s="6" customFormat="1" x14ac:dyDescent="0.4"/>
    <row r="9352" s="6" customFormat="1" x14ac:dyDescent="0.4"/>
    <row r="9353" s="6" customFormat="1" x14ac:dyDescent="0.4"/>
    <row r="9354" s="6" customFormat="1" x14ac:dyDescent="0.4"/>
    <row r="9355" s="6" customFormat="1" x14ac:dyDescent="0.4"/>
    <row r="9356" s="6" customFormat="1" x14ac:dyDescent="0.4"/>
    <row r="9357" s="6" customFormat="1" x14ac:dyDescent="0.4"/>
    <row r="9358" s="6" customFormat="1" x14ac:dyDescent="0.4"/>
    <row r="9359" s="6" customFormat="1" x14ac:dyDescent="0.4"/>
    <row r="9360" s="6" customFormat="1" x14ac:dyDescent="0.4"/>
    <row r="9361" s="6" customFormat="1" x14ac:dyDescent="0.4"/>
    <row r="9362" s="6" customFormat="1" x14ac:dyDescent="0.4"/>
    <row r="9363" s="6" customFormat="1" x14ac:dyDescent="0.4"/>
    <row r="9364" s="6" customFormat="1" x14ac:dyDescent="0.4"/>
    <row r="9365" s="6" customFormat="1" x14ac:dyDescent="0.4"/>
    <row r="9366" s="6" customFormat="1" x14ac:dyDescent="0.4"/>
    <row r="9367" s="6" customFormat="1" x14ac:dyDescent="0.4"/>
    <row r="9368" s="6" customFormat="1" x14ac:dyDescent="0.4"/>
    <row r="9369" s="6" customFormat="1" x14ac:dyDescent="0.4"/>
    <row r="9370" s="6" customFormat="1" x14ac:dyDescent="0.4"/>
    <row r="9371" s="6" customFormat="1" x14ac:dyDescent="0.4"/>
    <row r="9372" s="6" customFormat="1" x14ac:dyDescent="0.4"/>
    <row r="9373" s="6" customFormat="1" x14ac:dyDescent="0.4"/>
    <row r="9374" s="6" customFormat="1" x14ac:dyDescent="0.4"/>
    <row r="9375" s="6" customFormat="1" x14ac:dyDescent="0.4"/>
    <row r="9376" s="6" customFormat="1" x14ac:dyDescent="0.4"/>
    <row r="9377" s="6" customFormat="1" x14ac:dyDescent="0.4"/>
    <row r="9378" s="6" customFormat="1" x14ac:dyDescent="0.4"/>
    <row r="9379" s="6" customFormat="1" x14ac:dyDescent="0.4"/>
    <row r="9380" s="6" customFormat="1" x14ac:dyDescent="0.4"/>
    <row r="9381" s="6" customFormat="1" x14ac:dyDescent="0.4"/>
    <row r="9382" s="6" customFormat="1" x14ac:dyDescent="0.4"/>
    <row r="9383" s="6" customFormat="1" x14ac:dyDescent="0.4"/>
    <row r="9384" s="6" customFormat="1" x14ac:dyDescent="0.4"/>
    <row r="9385" s="6" customFormat="1" x14ac:dyDescent="0.4"/>
    <row r="9386" s="6" customFormat="1" x14ac:dyDescent="0.4"/>
    <row r="9387" s="6" customFormat="1" x14ac:dyDescent="0.4"/>
    <row r="9388" s="6" customFormat="1" x14ac:dyDescent="0.4"/>
    <row r="9389" s="6" customFormat="1" x14ac:dyDescent="0.4"/>
    <row r="9390" s="6" customFormat="1" x14ac:dyDescent="0.4"/>
    <row r="9391" s="6" customFormat="1" x14ac:dyDescent="0.4"/>
    <row r="9392" s="6" customFormat="1" x14ac:dyDescent="0.4"/>
    <row r="9393" s="6" customFormat="1" x14ac:dyDescent="0.4"/>
    <row r="9394" s="6" customFormat="1" x14ac:dyDescent="0.4"/>
    <row r="9395" s="6" customFormat="1" x14ac:dyDescent="0.4"/>
    <row r="9396" s="6" customFormat="1" x14ac:dyDescent="0.4"/>
    <row r="9397" s="6" customFormat="1" x14ac:dyDescent="0.4"/>
    <row r="9398" s="6" customFormat="1" x14ac:dyDescent="0.4"/>
    <row r="9399" s="6" customFormat="1" x14ac:dyDescent="0.4"/>
    <row r="9400" s="6" customFormat="1" x14ac:dyDescent="0.4"/>
    <row r="9401" s="6" customFormat="1" x14ac:dyDescent="0.4"/>
    <row r="9402" s="6" customFormat="1" x14ac:dyDescent="0.4"/>
    <row r="9403" s="6" customFormat="1" x14ac:dyDescent="0.4"/>
    <row r="9404" s="6" customFormat="1" x14ac:dyDescent="0.4"/>
    <row r="9405" s="6" customFormat="1" x14ac:dyDescent="0.4"/>
    <row r="9406" s="6" customFormat="1" x14ac:dyDescent="0.4"/>
    <row r="9407" s="6" customFormat="1" x14ac:dyDescent="0.4"/>
    <row r="9408" s="6" customFormat="1" x14ac:dyDescent="0.4"/>
    <row r="9409" s="6" customFormat="1" x14ac:dyDescent="0.4"/>
    <row r="9410" s="6" customFormat="1" x14ac:dyDescent="0.4"/>
    <row r="9411" s="6" customFormat="1" x14ac:dyDescent="0.4"/>
    <row r="9412" s="6" customFormat="1" x14ac:dyDescent="0.4"/>
    <row r="9413" s="6" customFormat="1" x14ac:dyDescent="0.4"/>
    <row r="9414" s="6" customFormat="1" x14ac:dyDescent="0.4"/>
    <row r="9415" s="6" customFormat="1" x14ac:dyDescent="0.4"/>
    <row r="9416" s="6" customFormat="1" x14ac:dyDescent="0.4"/>
    <row r="9417" s="6" customFormat="1" x14ac:dyDescent="0.4"/>
    <row r="9418" s="6" customFormat="1" x14ac:dyDescent="0.4"/>
    <row r="9419" s="6" customFormat="1" x14ac:dyDescent="0.4"/>
    <row r="9420" s="6" customFormat="1" x14ac:dyDescent="0.4"/>
    <row r="9421" s="6" customFormat="1" x14ac:dyDescent="0.4"/>
    <row r="9422" s="6" customFormat="1" x14ac:dyDescent="0.4"/>
    <row r="9423" s="6" customFormat="1" x14ac:dyDescent="0.4"/>
    <row r="9424" s="6" customFormat="1" x14ac:dyDescent="0.4"/>
    <row r="9425" s="6" customFormat="1" x14ac:dyDescent="0.4"/>
    <row r="9426" s="6" customFormat="1" x14ac:dyDescent="0.4"/>
    <row r="9427" s="6" customFormat="1" x14ac:dyDescent="0.4"/>
    <row r="9428" s="6" customFormat="1" x14ac:dyDescent="0.4"/>
    <row r="9429" s="6" customFormat="1" x14ac:dyDescent="0.4"/>
    <row r="9430" s="6" customFormat="1" x14ac:dyDescent="0.4"/>
    <row r="9431" s="6" customFormat="1" x14ac:dyDescent="0.4"/>
    <row r="9432" s="6" customFormat="1" x14ac:dyDescent="0.4"/>
    <row r="9433" s="6" customFormat="1" x14ac:dyDescent="0.4"/>
    <row r="9434" s="6" customFormat="1" x14ac:dyDescent="0.4"/>
    <row r="9435" s="6" customFormat="1" x14ac:dyDescent="0.4"/>
    <row r="9436" s="6" customFormat="1" x14ac:dyDescent="0.4"/>
    <row r="9437" s="6" customFormat="1" x14ac:dyDescent="0.4"/>
    <row r="9438" s="6" customFormat="1" x14ac:dyDescent="0.4"/>
    <row r="9439" s="6" customFormat="1" x14ac:dyDescent="0.4"/>
    <row r="9440" s="6" customFormat="1" x14ac:dyDescent="0.4"/>
    <row r="9441" s="6" customFormat="1" x14ac:dyDescent="0.4"/>
    <row r="9442" s="6" customFormat="1" x14ac:dyDescent="0.4"/>
    <row r="9443" s="6" customFormat="1" x14ac:dyDescent="0.4"/>
    <row r="9444" s="6" customFormat="1" x14ac:dyDescent="0.4"/>
    <row r="9445" s="6" customFormat="1" x14ac:dyDescent="0.4"/>
    <row r="9446" s="6" customFormat="1" x14ac:dyDescent="0.4"/>
    <row r="9447" s="6" customFormat="1" x14ac:dyDescent="0.4"/>
    <row r="9448" s="6" customFormat="1" x14ac:dyDescent="0.4"/>
    <row r="9449" s="6" customFormat="1" x14ac:dyDescent="0.4"/>
    <row r="9450" s="6" customFormat="1" x14ac:dyDescent="0.4"/>
    <row r="9451" s="6" customFormat="1" x14ac:dyDescent="0.4"/>
    <row r="9452" s="6" customFormat="1" x14ac:dyDescent="0.4"/>
    <row r="9453" s="6" customFormat="1" x14ac:dyDescent="0.4"/>
    <row r="9454" s="6" customFormat="1" x14ac:dyDescent="0.4"/>
    <row r="9455" s="6" customFormat="1" x14ac:dyDescent="0.4"/>
    <row r="9456" s="6" customFormat="1" x14ac:dyDescent="0.4"/>
    <row r="9457" s="6" customFormat="1" x14ac:dyDescent="0.4"/>
    <row r="9458" s="6" customFormat="1" x14ac:dyDescent="0.4"/>
    <row r="9459" s="6" customFormat="1" x14ac:dyDescent="0.4"/>
    <row r="9460" s="6" customFormat="1" x14ac:dyDescent="0.4"/>
    <row r="9461" s="6" customFormat="1" x14ac:dyDescent="0.4"/>
    <row r="9462" s="6" customFormat="1" x14ac:dyDescent="0.4"/>
    <row r="9463" s="6" customFormat="1" x14ac:dyDescent="0.4"/>
    <row r="9464" s="6" customFormat="1" x14ac:dyDescent="0.4"/>
    <row r="9465" s="6" customFormat="1" x14ac:dyDescent="0.4"/>
    <row r="9466" s="6" customFormat="1" x14ac:dyDescent="0.4"/>
    <row r="9467" s="6" customFormat="1" x14ac:dyDescent="0.4"/>
    <row r="9468" s="6" customFormat="1" x14ac:dyDescent="0.4"/>
    <row r="9469" s="6" customFormat="1" x14ac:dyDescent="0.4"/>
    <row r="9470" s="6" customFormat="1" x14ac:dyDescent="0.4"/>
    <row r="9471" s="6" customFormat="1" x14ac:dyDescent="0.4"/>
    <row r="9472" s="6" customFormat="1" x14ac:dyDescent="0.4"/>
    <row r="9473" s="6" customFormat="1" x14ac:dyDescent="0.4"/>
    <row r="9474" s="6" customFormat="1" x14ac:dyDescent="0.4"/>
    <row r="9475" s="6" customFormat="1" x14ac:dyDescent="0.4"/>
    <row r="9476" s="6" customFormat="1" x14ac:dyDescent="0.4"/>
    <row r="9477" s="6" customFormat="1" x14ac:dyDescent="0.4"/>
    <row r="9478" s="6" customFormat="1" x14ac:dyDescent="0.4"/>
    <row r="9479" s="6" customFormat="1" x14ac:dyDescent="0.4"/>
    <row r="9480" s="6" customFormat="1" x14ac:dyDescent="0.4"/>
    <row r="9481" s="6" customFormat="1" x14ac:dyDescent="0.4"/>
    <row r="9482" s="6" customFormat="1" x14ac:dyDescent="0.4"/>
    <row r="9483" s="6" customFormat="1" x14ac:dyDescent="0.4"/>
    <row r="9484" s="6" customFormat="1" x14ac:dyDescent="0.4"/>
    <row r="9485" s="6" customFormat="1" x14ac:dyDescent="0.4"/>
    <row r="9486" s="6" customFormat="1" x14ac:dyDescent="0.4"/>
    <row r="9487" s="6" customFormat="1" x14ac:dyDescent="0.4"/>
    <row r="9488" s="6" customFormat="1" x14ac:dyDescent="0.4"/>
    <row r="9489" s="6" customFormat="1" x14ac:dyDescent="0.4"/>
    <row r="9490" s="6" customFormat="1" x14ac:dyDescent="0.4"/>
    <row r="9491" s="6" customFormat="1" x14ac:dyDescent="0.4"/>
    <row r="9492" s="6" customFormat="1" x14ac:dyDescent="0.4"/>
    <row r="9493" s="6" customFormat="1" x14ac:dyDescent="0.4"/>
    <row r="9494" s="6" customFormat="1" x14ac:dyDescent="0.4"/>
    <row r="9495" s="6" customFormat="1" x14ac:dyDescent="0.4"/>
    <row r="9496" s="6" customFormat="1" x14ac:dyDescent="0.4"/>
    <row r="9497" s="6" customFormat="1" x14ac:dyDescent="0.4"/>
    <row r="9498" s="6" customFormat="1" x14ac:dyDescent="0.4"/>
    <row r="9499" s="6" customFormat="1" x14ac:dyDescent="0.4"/>
    <row r="9500" s="6" customFormat="1" x14ac:dyDescent="0.4"/>
    <row r="9501" s="6" customFormat="1" x14ac:dyDescent="0.4"/>
    <row r="9502" s="6" customFormat="1" x14ac:dyDescent="0.4"/>
    <row r="9503" s="6" customFormat="1" x14ac:dyDescent="0.4"/>
    <row r="9504" s="6" customFormat="1" x14ac:dyDescent="0.4"/>
    <row r="9505" s="6" customFormat="1" x14ac:dyDescent="0.4"/>
    <row r="9506" s="6" customFormat="1" x14ac:dyDescent="0.4"/>
    <row r="9507" s="6" customFormat="1" x14ac:dyDescent="0.4"/>
    <row r="9508" s="6" customFormat="1" x14ac:dyDescent="0.4"/>
    <row r="9509" s="6" customFormat="1" x14ac:dyDescent="0.4"/>
    <row r="9510" s="6" customFormat="1" x14ac:dyDescent="0.4"/>
    <row r="9511" s="6" customFormat="1" x14ac:dyDescent="0.4"/>
    <row r="9512" s="6" customFormat="1" x14ac:dyDescent="0.4"/>
    <row r="9513" s="6" customFormat="1" x14ac:dyDescent="0.4"/>
    <row r="9514" s="6" customFormat="1" x14ac:dyDescent="0.4"/>
    <row r="9515" s="6" customFormat="1" x14ac:dyDescent="0.4"/>
    <row r="9516" s="6" customFormat="1" x14ac:dyDescent="0.4"/>
    <row r="9517" s="6" customFormat="1" x14ac:dyDescent="0.4"/>
    <row r="9518" s="6" customFormat="1" x14ac:dyDescent="0.4"/>
    <row r="9519" s="6" customFormat="1" x14ac:dyDescent="0.4"/>
    <row r="9520" s="6" customFormat="1" x14ac:dyDescent="0.4"/>
    <row r="9521" s="6" customFormat="1" x14ac:dyDescent="0.4"/>
    <row r="9522" s="6" customFormat="1" x14ac:dyDescent="0.4"/>
    <row r="9523" s="6" customFormat="1" x14ac:dyDescent="0.4"/>
    <row r="9524" s="6" customFormat="1" x14ac:dyDescent="0.4"/>
    <row r="9525" s="6" customFormat="1" x14ac:dyDescent="0.4"/>
    <row r="9526" s="6" customFormat="1" x14ac:dyDescent="0.4"/>
    <row r="9527" s="6" customFormat="1" x14ac:dyDescent="0.4"/>
    <row r="9528" s="6" customFormat="1" x14ac:dyDescent="0.4"/>
    <row r="9529" s="6" customFormat="1" x14ac:dyDescent="0.4"/>
    <row r="9530" s="6" customFormat="1" x14ac:dyDescent="0.4"/>
    <row r="9531" s="6" customFormat="1" x14ac:dyDescent="0.4"/>
    <row r="9532" s="6" customFormat="1" x14ac:dyDescent="0.4"/>
    <row r="9533" s="6" customFormat="1" x14ac:dyDescent="0.4"/>
    <row r="9534" s="6" customFormat="1" x14ac:dyDescent="0.4"/>
    <row r="9535" s="6" customFormat="1" x14ac:dyDescent="0.4"/>
    <row r="9536" s="6" customFormat="1" x14ac:dyDescent="0.4"/>
    <row r="9537" s="6" customFormat="1" x14ac:dyDescent="0.4"/>
    <row r="9538" s="6" customFormat="1" x14ac:dyDescent="0.4"/>
    <row r="9539" s="6" customFormat="1" x14ac:dyDescent="0.4"/>
    <row r="9540" s="6" customFormat="1" x14ac:dyDescent="0.4"/>
    <row r="9541" s="6" customFormat="1" x14ac:dyDescent="0.4"/>
    <row r="9542" s="6" customFormat="1" x14ac:dyDescent="0.4"/>
    <row r="9543" s="6" customFormat="1" x14ac:dyDescent="0.4"/>
    <row r="9544" s="6" customFormat="1" x14ac:dyDescent="0.4"/>
    <row r="9545" s="6" customFormat="1" x14ac:dyDescent="0.4"/>
    <row r="9546" s="6" customFormat="1" x14ac:dyDescent="0.4"/>
    <row r="9547" s="6" customFormat="1" x14ac:dyDescent="0.4"/>
    <row r="9548" s="6" customFormat="1" x14ac:dyDescent="0.4"/>
    <row r="9549" s="6" customFormat="1" x14ac:dyDescent="0.4"/>
    <row r="9550" s="6" customFormat="1" x14ac:dyDescent="0.4"/>
    <row r="9551" s="6" customFormat="1" x14ac:dyDescent="0.4"/>
    <row r="9552" s="6" customFormat="1" x14ac:dyDescent="0.4"/>
    <row r="9553" s="6" customFormat="1" x14ac:dyDescent="0.4"/>
    <row r="9554" s="6" customFormat="1" x14ac:dyDescent="0.4"/>
    <row r="9555" s="6" customFormat="1" x14ac:dyDescent="0.4"/>
    <row r="9556" s="6" customFormat="1" x14ac:dyDescent="0.4"/>
    <row r="9557" s="6" customFormat="1" x14ac:dyDescent="0.4"/>
    <row r="9558" s="6" customFormat="1" x14ac:dyDescent="0.4"/>
    <row r="9559" s="6" customFormat="1" x14ac:dyDescent="0.4"/>
    <row r="9560" s="6" customFormat="1" x14ac:dyDescent="0.4"/>
    <row r="9561" s="6" customFormat="1" x14ac:dyDescent="0.4"/>
    <row r="9562" s="6" customFormat="1" x14ac:dyDescent="0.4"/>
    <row r="9563" s="6" customFormat="1" x14ac:dyDescent="0.4"/>
    <row r="9564" s="6" customFormat="1" x14ac:dyDescent="0.4"/>
    <row r="9565" s="6" customFormat="1" x14ac:dyDescent="0.4"/>
    <row r="9566" s="6" customFormat="1" x14ac:dyDescent="0.4"/>
    <row r="9567" s="6" customFormat="1" x14ac:dyDescent="0.4"/>
    <row r="9568" s="6" customFormat="1" x14ac:dyDescent="0.4"/>
    <row r="9569" s="6" customFormat="1" x14ac:dyDescent="0.4"/>
    <row r="9570" s="6" customFormat="1" x14ac:dyDescent="0.4"/>
    <row r="9571" s="6" customFormat="1" x14ac:dyDescent="0.4"/>
    <row r="9572" s="6" customFormat="1" x14ac:dyDescent="0.4"/>
    <row r="9573" s="6" customFormat="1" x14ac:dyDescent="0.4"/>
    <row r="9574" s="6" customFormat="1" x14ac:dyDescent="0.4"/>
    <row r="9575" s="6" customFormat="1" x14ac:dyDescent="0.4"/>
    <row r="9576" s="6" customFormat="1" x14ac:dyDescent="0.4"/>
    <row r="9577" s="6" customFormat="1" x14ac:dyDescent="0.4"/>
    <row r="9578" s="6" customFormat="1" x14ac:dyDescent="0.4"/>
    <row r="9579" s="6" customFormat="1" x14ac:dyDescent="0.4"/>
    <row r="9580" s="6" customFormat="1" x14ac:dyDescent="0.4"/>
    <row r="9581" s="6" customFormat="1" x14ac:dyDescent="0.4"/>
    <row r="9582" s="6" customFormat="1" x14ac:dyDescent="0.4"/>
    <row r="9583" s="6" customFormat="1" x14ac:dyDescent="0.4"/>
    <row r="9584" s="6" customFormat="1" x14ac:dyDescent="0.4"/>
    <row r="9585" s="6" customFormat="1" x14ac:dyDescent="0.4"/>
    <row r="9586" s="6" customFormat="1" x14ac:dyDescent="0.4"/>
    <row r="9587" s="6" customFormat="1" x14ac:dyDescent="0.4"/>
    <row r="9588" s="6" customFormat="1" x14ac:dyDescent="0.4"/>
    <row r="9589" s="6" customFormat="1" x14ac:dyDescent="0.4"/>
    <row r="9590" s="6" customFormat="1" x14ac:dyDescent="0.4"/>
    <row r="9591" s="6" customFormat="1" x14ac:dyDescent="0.4"/>
    <row r="9592" s="6" customFormat="1" x14ac:dyDescent="0.4"/>
    <row r="9593" s="6" customFormat="1" x14ac:dyDescent="0.4"/>
    <row r="9594" s="6" customFormat="1" x14ac:dyDescent="0.4"/>
    <row r="9595" s="6" customFormat="1" x14ac:dyDescent="0.4"/>
    <row r="9596" s="6" customFormat="1" x14ac:dyDescent="0.4"/>
    <row r="9597" s="6" customFormat="1" x14ac:dyDescent="0.4"/>
    <row r="9598" s="6" customFormat="1" x14ac:dyDescent="0.4"/>
    <row r="9599" s="6" customFormat="1" x14ac:dyDescent="0.4"/>
    <row r="9600" s="6" customFormat="1" x14ac:dyDescent="0.4"/>
    <row r="9601" s="6" customFormat="1" x14ac:dyDescent="0.4"/>
    <row r="9602" s="6" customFormat="1" x14ac:dyDescent="0.4"/>
    <row r="9603" s="6" customFormat="1" x14ac:dyDescent="0.4"/>
    <row r="9604" s="6" customFormat="1" x14ac:dyDescent="0.4"/>
    <row r="9605" s="6" customFormat="1" x14ac:dyDescent="0.4"/>
    <row r="9606" s="6" customFormat="1" x14ac:dyDescent="0.4"/>
    <row r="9607" s="6" customFormat="1" x14ac:dyDescent="0.4"/>
    <row r="9608" s="6" customFormat="1" x14ac:dyDescent="0.4"/>
    <row r="9609" s="6" customFormat="1" x14ac:dyDescent="0.4"/>
    <row r="9610" s="6" customFormat="1" x14ac:dyDescent="0.4"/>
    <row r="9611" s="6" customFormat="1" x14ac:dyDescent="0.4"/>
    <row r="9612" s="6" customFormat="1" x14ac:dyDescent="0.4"/>
    <row r="9613" s="6" customFormat="1" x14ac:dyDescent="0.4"/>
    <row r="9614" s="6" customFormat="1" x14ac:dyDescent="0.4"/>
    <row r="9615" s="6" customFormat="1" x14ac:dyDescent="0.4"/>
    <row r="9616" s="6" customFormat="1" x14ac:dyDescent="0.4"/>
    <row r="9617" s="6" customFormat="1" x14ac:dyDescent="0.4"/>
    <row r="9618" s="6" customFormat="1" x14ac:dyDescent="0.4"/>
    <row r="9619" s="6" customFormat="1" x14ac:dyDescent="0.4"/>
    <row r="9620" s="6" customFormat="1" x14ac:dyDescent="0.4"/>
    <row r="9621" s="6" customFormat="1" x14ac:dyDescent="0.4"/>
    <row r="9622" s="6" customFormat="1" x14ac:dyDescent="0.4"/>
    <row r="9623" s="6" customFormat="1" x14ac:dyDescent="0.4"/>
    <row r="9624" s="6" customFormat="1" x14ac:dyDescent="0.4"/>
    <row r="9625" s="6" customFormat="1" x14ac:dyDescent="0.4"/>
    <row r="9626" s="6" customFormat="1" x14ac:dyDescent="0.4"/>
    <row r="9627" s="6" customFormat="1" x14ac:dyDescent="0.4"/>
    <row r="9628" s="6" customFormat="1" x14ac:dyDescent="0.4"/>
    <row r="9629" s="6" customFormat="1" x14ac:dyDescent="0.4"/>
    <row r="9630" s="6" customFormat="1" x14ac:dyDescent="0.4"/>
    <row r="9631" s="6" customFormat="1" x14ac:dyDescent="0.4"/>
    <row r="9632" s="6" customFormat="1" x14ac:dyDescent="0.4"/>
    <row r="9633" s="6" customFormat="1" x14ac:dyDescent="0.4"/>
    <row r="9634" s="6" customFormat="1" x14ac:dyDescent="0.4"/>
    <row r="9635" s="6" customFormat="1" x14ac:dyDescent="0.4"/>
    <row r="9636" s="6" customFormat="1" x14ac:dyDescent="0.4"/>
    <row r="9637" s="6" customFormat="1" x14ac:dyDescent="0.4"/>
    <row r="9638" s="6" customFormat="1" x14ac:dyDescent="0.4"/>
    <row r="9639" s="6" customFormat="1" x14ac:dyDescent="0.4"/>
    <row r="9640" s="6" customFormat="1" x14ac:dyDescent="0.4"/>
    <row r="9641" s="6" customFormat="1" x14ac:dyDescent="0.4"/>
    <row r="9642" s="6" customFormat="1" x14ac:dyDescent="0.4"/>
    <row r="9643" s="6" customFormat="1" x14ac:dyDescent="0.4"/>
    <row r="9644" s="6" customFormat="1" x14ac:dyDescent="0.4"/>
    <row r="9645" s="6" customFormat="1" x14ac:dyDescent="0.4"/>
    <row r="9646" s="6" customFormat="1" x14ac:dyDescent="0.4"/>
    <row r="9647" s="6" customFormat="1" x14ac:dyDescent="0.4"/>
    <row r="9648" s="6" customFormat="1" x14ac:dyDescent="0.4"/>
    <row r="9649" s="6" customFormat="1" x14ac:dyDescent="0.4"/>
    <row r="9650" s="6" customFormat="1" x14ac:dyDescent="0.4"/>
    <row r="9651" s="6" customFormat="1" x14ac:dyDescent="0.4"/>
    <row r="9652" s="6" customFormat="1" x14ac:dyDescent="0.4"/>
    <row r="9653" s="6" customFormat="1" x14ac:dyDescent="0.4"/>
    <row r="9654" s="6" customFormat="1" x14ac:dyDescent="0.4"/>
    <row r="9655" s="6" customFormat="1" x14ac:dyDescent="0.4"/>
    <row r="9656" s="6" customFormat="1" x14ac:dyDescent="0.4"/>
    <row r="9657" s="6" customFormat="1" x14ac:dyDescent="0.4"/>
    <row r="9658" s="6" customFormat="1" x14ac:dyDescent="0.4"/>
    <row r="9659" s="6" customFormat="1" x14ac:dyDescent="0.4"/>
    <row r="9660" s="6" customFormat="1" x14ac:dyDescent="0.4"/>
    <row r="9661" s="6" customFormat="1" x14ac:dyDescent="0.4"/>
    <row r="9662" s="6" customFormat="1" x14ac:dyDescent="0.4"/>
    <row r="9663" s="6" customFormat="1" x14ac:dyDescent="0.4"/>
    <row r="9664" s="6" customFormat="1" x14ac:dyDescent="0.4"/>
    <row r="9665" s="6" customFormat="1" x14ac:dyDescent="0.4"/>
    <row r="9666" s="6" customFormat="1" x14ac:dyDescent="0.4"/>
    <row r="9667" s="6" customFormat="1" x14ac:dyDescent="0.4"/>
    <row r="9668" s="6" customFormat="1" x14ac:dyDescent="0.4"/>
    <row r="9669" s="6" customFormat="1" x14ac:dyDescent="0.4"/>
    <row r="9670" s="6" customFormat="1" x14ac:dyDescent="0.4"/>
    <row r="9671" s="6" customFormat="1" x14ac:dyDescent="0.4"/>
    <row r="9672" s="6" customFormat="1" x14ac:dyDescent="0.4"/>
    <row r="9673" s="6" customFormat="1" x14ac:dyDescent="0.4"/>
    <row r="9674" s="6" customFormat="1" x14ac:dyDescent="0.4"/>
    <row r="9675" s="6" customFormat="1" x14ac:dyDescent="0.4"/>
    <row r="9676" s="6" customFormat="1" x14ac:dyDescent="0.4"/>
    <row r="9677" s="6" customFormat="1" x14ac:dyDescent="0.4"/>
    <row r="9678" s="6" customFormat="1" x14ac:dyDescent="0.4"/>
    <row r="9679" s="6" customFormat="1" x14ac:dyDescent="0.4"/>
    <row r="9680" s="6" customFormat="1" x14ac:dyDescent="0.4"/>
    <row r="9681" s="6" customFormat="1" x14ac:dyDescent="0.4"/>
    <row r="9682" s="6" customFormat="1" x14ac:dyDescent="0.4"/>
    <row r="9683" s="6" customFormat="1" x14ac:dyDescent="0.4"/>
    <row r="9684" s="6" customFormat="1" x14ac:dyDescent="0.4"/>
    <row r="9685" s="6" customFormat="1" x14ac:dyDescent="0.4"/>
    <row r="9686" s="6" customFormat="1" x14ac:dyDescent="0.4"/>
    <row r="9687" s="6" customFormat="1" x14ac:dyDescent="0.4"/>
    <row r="9688" s="6" customFormat="1" x14ac:dyDescent="0.4"/>
    <row r="9689" s="6" customFormat="1" x14ac:dyDescent="0.4"/>
    <row r="9690" s="6" customFormat="1" x14ac:dyDescent="0.4"/>
    <row r="9691" s="6" customFormat="1" x14ac:dyDescent="0.4"/>
    <row r="9692" s="6" customFormat="1" x14ac:dyDescent="0.4"/>
    <row r="9693" s="6" customFormat="1" x14ac:dyDescent="0.4"/>
    <row r="9694" s="6" customFormat="1" x14ac:dyDescent="0.4"/>
    <row r="9695" s="6" customFormat="1" x14ac:dyDescent="0.4"/>
    <row r="9696" s="6" customFormat="1" x14ac:dyDescent="0.4"/>
    <row r="9697" s="6" customFormat="1" x14ac:dyDescent="0.4"/>
    <row r="9698" s="6" customFormat="1" x14ac:dyDescent="0.4"/>
    <row r="9699" s="6" customFormat="1" x14ac:dyDescent="0.4"/>
    <row r="9700" s="6" customFormat="1" x14ac:dyDescent="0.4"/>
    <row r="9701" s="6" customFormat="1" x14ac:dyDescent="0.4"/>
    <row r="9702" s="6" customFormat="1" x14ac:dyDescent="0.4"/>
    <row r="9703" s="6" customFormat="1" x14ac:dyDescent="0.4"/>
    <row r="9704" s="6" customFormat="1" x14ac:dyDescent="0.4"/>
    <row r="9705" s="6" customFormat="1" x14ac:dyDescent="0.4"/>
    <row r="9706" s="6" customFormat="1" x14ac:dyDescent="0.4"/>
    <row r="9707" s="6" customFormat="1" x14ac:dyDescent="0.4"/>
    <row r="9708" s="6" customFormat="1" x14ac:dyDescent="0.4"/>
    <row r="9709" s="6" customFormat="1" x14ac:dyDescent="0.4"/>
    <row r="9710" s="6" customFormat="1" x14ac:dyDescent="0.4"/>
    <row r="9711" s="6" customFormat="1" x14ac:dyDescent="0.4"/>
    <row r="9712" s="6" customFormat="1" x14ac:dyDescent="0.4"/>
    <row r="9713" s="6" customFormat="1" x14ac:dyDescent="0.4"/>
    <row r="9714" s="6" customFormat="1" x14ac:dyDescent="0.4"/>
    <row r="9715" s="6" customFormat="1" x14ac:dyDescent="0.4"/>
    <row r="9716" s="6" customFormat="1" x14ac:dyDescent="0.4"/>
    <row r="9717" s="6" customFormat="1" x14ac:dyDescent="0.4"/>
    <row r="9718" s="6" customFormat="1" x14ac:dyDescent="0.4"/>
    <row r="9719" s="6" customFormat="1" x14ac:dyDescent="0.4"/>
    <row r="9720" s="6" customFormat="1" x14ac:dyDescent="0.4"/>
    <row r="9721" s="6" customFormat="1" x14ac:dyDescent="0.4"/>
    <row r="9722" s="6" customFormat="1" x14ac:dyDescent="0.4"/>
    <row r="9723" s="6" customFormat="1" x14ac:dyDescent="0.4"/>
    <row r="9724" s="6" customFormat="1" x14ac:dyDescent="0.4"/>
    <row r="9725" s="6" customFormat="1" x14ac:dyDescent="0.4"/>
    <row r="9726" s="6" customFormat="1" x14ac:dyDescent="0.4"/>
    <row r="9727" s="6" customFormat="1" x14ac:dyDescent="0.4"/>
    <row r="9728" s="6" customFormat="1" x14ac:dyDescent="0.4"/>
    <row r="9729" s="6" customFormat="1" x14ac:dyDescent="0.4"/>
    <row r="9730" s="6" customFormat="1" x14ac:dyDescent="0.4"/>
    <row r="9731" s="6" customFormat="1" x14ac:dyDescent="0.4"/>
    <row r="9732" s="6" customFormat="1" x14ac:dyDescent="0.4"/>
    <row r="9733" s="6" customFormat="1" x14ac:dyDescent="0.4"/>
    <row r="9734" s="6" customFormat="1" x14ac:dyDescent="0.4"/>
    <row r="9735" s="6" customFormat="1" x14ac:dyDescent="0.4"/>
    <row r="9736" s="6" customFormat="1" x14ac:dyDescent="0.4"/>
    <row r="9737" s="6" customFormat="1" x14ac:dyDescent="0.4"/>
    <row r="9738" s="6" customFormat="1" x14ac:dyDescent="0.4"/>
    <row r="9739" s="6" customFormat="1" x14ac:dyDescent="0.4"/>
    <row r="9740" s="6" customFormat="1" x14ac:dyDescent="0.4"/>
    <row r="9741" s="6" customFormat="1" x14ac:dyDescent="0.4"/>
    <row r="9742" s="6" customFormat="1" x14ac:dyDescent="0.4"/>
    <row r="9743" s="6" customFormat="1" x14ac:dyDescent="0.4"/>
    <row r="9744" s="6" customFormat="1" x14ac:dyDescent="0.4"/>
    <row r="9745" s="6" customFormat="1" x14ac:dyDescent="0.4"/>
    <row r="9746" s="6" customFormat="1" x14ac:dyDescent="0.4"/>
    <row r="9747" s="6" customFormat="1" x14ac:dyDescent="0.4"/>
    <row r="9748" s="6" customFormat="1" x14ac:dyDescent="0.4"/>
    <row r="9749" s="6" customFormat="1" x14ac:dyDescent="0.4"/>
    <row r="9750" s="6" customFormat="1" x14ac:dyDescent="0.4"/>
    <row r="9751" s="6" customFormat="1" x14ac:dyDescent="0.4"/>
    <row r="9752" s="6" customFormat="1" x14ac:dyDescent="0.4"/>
    <row r="9753" s="6" customFormat="1" x14ac:dyDescent="0.4"/>
    <row r="9754" s="6" customFormat="1" x14ac:dyDescent="0.4"/>
    <row r="9755" s="6" customFormat="1" x14ac:dyDescent="0.4"/>
    <row r="9756" s="6" customFormat="1" x14ac:dyDescent="0.4"/>
    <row r="9757" s="6" customFormat="1" x14ac:dyDescent="0.4"/>
    <row r="9758" s="6" customFormat="1" x14ac:dyDescent="0.4"/>
    <row r="9759" s="6" customFormat="1" x14ac:dyDescent="0.4"/>
    <row r="9760" s="6" customFormat="1" x14ac:dyDescent="0.4"/>
    <row r="9761" s="6" customFormat="1" x14ac:dyDescent="0.4"/>
    <row r="9762" s="6" customFormat="1" x14ac:dyDescent="0.4"/>
    <row r="9763" s="6" customFormat="1" x14ac:dyDescent="0.4"/>
    <row r="9764" s="6" customFormat="1" x14ac:dyDescent="0.4"/>
    <row r="9765" s="6" customFormat="1" x14ac:dyDescent="0.4"/>
    <row r="9766" s="6" customFormat="1" x14ac:dyDescent="0.4"/>
    <row r="9767" s="6" customFormat="1" x14ac:dyDescent="0.4"/>
    <row r="9768" s="6" customFormat="1" x14ac:dyDescent="0.4"/>
    <row r="9769" s="6" customFormat="1" x14ac:dyDescent="0.4"/>
    <row r="9770" s="6" customFormat="1" x14ac:dyDescent="0.4"/>
    <row r="9771" s="6" customFormat="1" x14ac:dyDescent="0.4"/>
    <row r="9772" s="6" customFormat="1" x14ac:dyDescent="0.4"/>
    <row r="9773" s="6" customFormat="1" x14ac:dyDescent="0.4"/>
    <row r="9774" s="6" customFormat="1" x14ac:dyDescent="0.4"/>
    <row r="9775" s="6" customFormat="1" x14ac:dyDescent="0.4"/>
    <row r="9776" s="6" customFormat="1" x14ac:dyDescent="0.4"/>
    <row r="9777" s="6" customFormat="1" x14ac:dyDescent="0.4"/>
    <row r="9778" s="6" customFormat="1" x14ac:dyDescent="0.4"/>
    <row r="9779" s="6" customFormat="1" x14ac:dyDescent="0.4"/>
    <row r="9780" s="6" customFormat="1" x14ac:dyDescent="0.4"/>
    <row r="9781" s="6" customFormat="1" x14ac:dyDescent="0.4"/>
    <row r="9782" s="6" customFormat="1" x14ac:dyDescent="0.4"/>
    <row r="9783" s="6" customFormat="1" x14ac:dyDescent="0.4"/>
    <row r="9784" s="6" customFormat="1" x14ac:dyDescent="0.4"/>
    <row r="9785" s="6" customFormat="1" x14ac:dyDescent="0.4"/>
    <row r="9786" s="6" customFormat="1" x14ac:dyDescent="0.4"/>
    <row r="9787" s="6" customFormat="1" x14ac:dyDescent="0.4"/>
    <row r="9788" s="6" customFormat="1" x14ac:dyDescent="0.4"/>
    <row r="9789" s="6" customFormat="1" x14ac:dyDescent="0.4"/>
    <row r="9790" s="6" customFormat="1" x14ac:dyDescent="0.4"/>
    <row r="9791" s="6" customFormat="1" x14ac:dyDescent="0.4"/>
    <row r="9792" s="6" customFormat="1" x14ac:dyDescent="0.4"/>
    <row r="9793" s="6" customFormat="1" x14ac:dyDescent="0.4"/>
    <row r="9794" s="6" customFormat="1" x14ac:dyDescent="0.4"/>
    <row r="9795" s="6" customFormat="1" x14ac:dyDescent="0.4"/>
    <row r="9796" s="6" customFormat="1" x14ac:dyDescent="0.4"/>
    <row r="9797" s="6" customFormat="1" x14ac:dyDescent="0.4"/>
    <row r="9798" s="6" customFormat="1" x14ac:dyDescent="0.4"/>
    <row r="9799" s="6" customFormat="1" x14ac:dyDescent="0.4"/>
    <row r="9800" s="6" customFormat="1" x14ac:dyDescent="0.4"/>
    <row r="9801" s="6" customFormat="1" x14ac:dyDescent="0.4"/>
    <row r="9802" s="6" customFormat="1" x14ac:dyDescent="0.4"/>
    <row r="9803" s="6" customFormat="1" x14ac:dyDescent="0.4"/>
    <row r="9804" s="6" customFormat="1" x14ac:dyDescent="0.4"/>
    <row r="9805" s="6" customFormat="1" x14ac:dyDescent="0.4"/>
    <row r="9806" s="6" customFormat="1" x14ac:dyDescent="0.4"/>
    <row r="9807" s="6" customFormat="1" x14ac:dyDescent="0.4"/>
    <row r="9808" s="6" customFormat="1" x14ac:dyDescent="0.4"/>
    <row r="9809" s="6" customFormat="1" x14ac:dyDescent="0.4"/>
    <row r="9810" s="6" customFormat="1" x14ac:dyDescent="0.4"/>
    <row r="9811" s="6" customFormat="1" x14ac:dyDescent="0.4"/>
    <row r="9812" s="6" customFormat="1" x14ac:dyDescent="0.4"/>
    <row r="9813" s="6" customFormat="1" x14ac:dyDescent="0.4"/>
    <row r="9814" s="6" customFormat="1" x14ac:dyDescent="0.4"/>
    <row r="9815" s="6" customFormat="1" x14ac:dyDescent="0.4"/>
    <row r="9816" s="6" customFormat="1" x14ac:dyDescent="0.4"/>
    <row r="9817" s="6" customFormat="1" x14ac:dyDescent="0.4"/>
    <row r="9818" s="6" customFormat="1" x14ac:dyDescent="0.4"/>
    <row r="9819" s="6" customFormat="1" x14ac:dyDescent="0.4"/>
    <row r="9820" s="6" customFormat="1" x14ac:dyDescent="0.4"/>
    <row r="9821" s="6" customFormat="1" x14ac:dyDescent="0.4"/>
    <row r="9822" s="6" customFormat="1" x14ac:dyDescent="0.4"/>
    <row r="9823" s="6" customFormat="1" x14ac:dyDescent="0.4"/>
    <row r="9824" s="6" customFormat="1" x14ac:dyDescent="0.4"/>
    <row r="9825" s="6" customFormat="1" x14ac:dyDescent="0.4"/>
    <row r="9826" s="6" customFormat="1" x14ac:dyDescent="0.4"/>
    <row r="9827" s="6" customFormat="1" x14ac:dyDescent="0.4"/>
    <row r="9828" s="6" customFormat="1" x14ac:dyDescent="0.4"/>
    <row r="9829" s="6" customFormat="1" x14ac:dyDescent="0.4"/>
    <row r="9830" s="6" customFormat="1" x14ac:dyDescent="0.4"/>
    <row r="9831" s="6" customFormat="1" x14ac:dyDescent="0.4"/>
    <row r="9832" s="6" customFormat="1" x14ac:dyDescent="0.4"/>
    <row r="9833" s="6" customFormat="1" x14ac:dyDescent="0.4"/>
    <row r="9834" s="6" customFormat="1" x14ac:dyDescent="0.4"/>
    <row r="9835" s="6" customFormat="1" x14ac:dyDescent="0.4"/>
    <row r="9836" s="6" customFormat="1" x14ac:dyDescent="0.4"/>
    <row r="9837" s="6" customFormat="1" x14ac:dyDescent="0.4"/>
    <row r="9838" s="6" customFormat="1" x14ac:dyDescent="0.4"/>
    <row r="9839" s="6" customFormat="1" x14ac:dyDescent="0.4"/>
    <row r="9840" s="6" customFormat="1" x14ac:dyDescent="0.4"/>
    <row r="9841" s="6" customFormat="1" x14ac:dyDescent="0.4"/>
    <row r="9842" s="6" customFormat="1" x14ac:dyDescent="0.4"/>
    <row r="9843" s="6" customFormat="1" x14ac:dyDescent="0.4"/>
    <row r="9844" s="6" customFormat="1" x14ac:dyDescent="0.4"/>
    <row r="9845" s="6" customFormat="1" x14ac:dyDescent="0.4"/>
    <row r="9846" s="6" customFormat="1" x14ac:dyDescent="0.4"/>
    <row r="9847" s="6" customFormat="1" x14ac:dyDescent="0.4"/>
    <row r="9848" s="6" customFormat="1" x14ac:dyDescent="0.4"/>
    <row r="9849" s="6" customFormat="1" x14ac:dyDescent="0.4"/>
    <row r="9850" s="6" customFormat="1" x14ac:dyDescent="0.4"/>
    <row r="9851" s="6" customFormat="1" x14ac:dyDescent="0.4"/>
    <row r="9852" s="6" customFormat="1" x14ac:dyDescent="0.4"/>
    <row r="9853" s="6" customFormat="1" x14ac:dyDescent="0.4"/>
    <row r="9854" s="6" customFormat="1" x14ac:dyDescent="0.4"/>
    <row r="9855" s="6" customFormat="1" x14ac:dyDescent="0.4"/>
    <row r="9856" s="6" customFormat="1" x14ac:dyDescent="0.4"/>
    <row r="9857" s="6" customFormat="1" x14ac:dyDescent="0.4"/>
    <row r="9858" s="6" customFormat="1" x14ac:dyDescent="0.4"/>
    <row r="9859" s="6" customFormat="1" x14ac:dyDescent="0.4"/>
    <row r="9860" s="6" customFormat="1" x14ac:dyDescent="0.4"/>
    <row r="9861" s="6" customFormat="1" x14ac:dyDescent="0.4"/>
    <row r="9862" s="6" customFormat="1" x14ac:dyDescent="0.4"/>
    <row r="9863" s="6" customFormat="1" x14ac:dyDescent="0.4"/>
    <row r="9864" s="6" customFormat="1" x14ac:dyDescent="0.4"/>
    <row r="9865" s="6" customFormat="1" x14ac:dyDescent="0.4"/>
    <row r="9866" s="6" customFormat="1" x14ac:dyDescent="0.4"/>
    <row r="9867" s="6" customFormat="1" x14ac:dyDescent="0.4"/>
    <row r="9868" s="6" customFormat="1" x14ac:dyDescent="0.4"/>
    <row r="9869" s="6" customFormat="1" x14ac:dyDescent="0.4"/>
    <row r="9870" s="6" customFormat="1" x14ac:dyDescent="0.4"/>
    <row r="9871" s="6" customFormat="1" x14ac:dyDescent="0.4"/>
    <row r="9872" s="6" customFormat="1" x14ac:dyDescent="0.4"/>
    <row r="9873" s="6" customFormat="1" x14ac:dyDescent="0.4"/>
    <row r="9874" s="6" customFormat="1" x14ac:dyDescent="0.4"/>
    <row r="9875" s="6" customFormat="1" x14ac:dyDescent="0.4"/>
    <row r="9876" s="6" customFormat="1" x14ac:dyDescent="0.4"/>
    <row r="9877" s="6" customFormat="1" x14ac:dyDescent="0.4"/>
    <row r="9878" s="6" customFormat="1" x14ac:dyDescent="0.4"/>
    <row r="9879" s="6" customFormat="1" x14ac:dyDescent="0.4"/>
    <row r="9880" s="6" customFormat="1" x14ac:dyDescent="0.4"/>
    <row r="9881" s="6" customFormat="1" x14ac:dyDescent="0.4"/>
    <row r="9882" s="6" customFormat="1" x14ac:dyDescent="0.4"/>
    <row r="9883" s="6" customFormat="1" x14ac:dyDescent="0.4"/>
    <row r="9884" s="6" customFormat="1" x14ac:dyDescent="0.4"/>
    <row r="9885" s="6" customFormat="1" x14ac:dyDescent="0.4"/>
    <row r="9886" s="6" customFormat="1" x14ac:dyDescent="0.4"/>
    <row r="9887" s="6" customFormat="1" x14ac:dyDescent="0.4"/>
    <row r="9888" s="6" customFormat="1" x14ac:dyDescent="0.4"/>
    <row r="9889" s="6" customFormat="1" x14ac:dyDescent="0.4"/>
    <row r="9890" s="6" customFormat="1" x14ac:dyDescent="0.4"/>
    <row r="9891" s="6" customFormat="1" x14ac:dyDescent="0.4"/>
    <row r="9892" s="6" customFormat="1" x14ac:dyDescent="0.4"/>
    <row r="9893" s="6" customFormat="1" x14ac:dyDescent="0.4"/>
    <row r="9894" s="6" customFormat="1" x14ac:dyDescent="0.4"/>
    <row r="9895" s="6" customFormat="1" x14ac:dyDescent="0.4"/>
    <row r="9896" s="6" customFormat="1" x14ac:dyDescent="0.4"/>
    <row r="9897" s="6" customFormat="1" x14ac:dyDescent="0.4"/>
    <row r="9898" s="6" customFormat="1" x14ac:dyDescent="0.4"/>
    <row r="9899" s="6" customFormat="1" x14ac:dyDescent="0.4"/>
    <row r="9900" s="6" customFormat="1" x14ac:dyDescent="0.4"/>
    <row r="9901" s="6" customFormat="1" x14ac:dyDescent="0.4"/>
    <row r="9902" s="6" customFormat="1" x14ac:dyDescent="0.4"/>
    <row r="9903" s="6" customFormat="1" x14ac:dyDescent="0.4"/>
    <row r="9904" s="6" customFormat="1" x14ac:dyDescent="0.4"/>
    <row r="9905" s="6" customFormat="1" x14ac:dyDescent="0.4"/>
    <row r="9906" s="6" customFormat="1" x14ac:dyDescent="0.4"/>
    <row r="9907" s="6" customFormat="1" x14ac:dyDescent="0.4"/>
    <row r="9908" s="6" customFormat="1" x14ac:dyDescent="0.4"/>
    <row r="9909" s="6" customFormat="1" x14ac:dyDescent="0.4"/>
    <row r="9910" s="6" customFormat="1" x14ac:dyDescent="0.4"/>
    <row r="9911" s="6" customFormat="1" x14ac:dyDescent="0.4"/>
    <row r="9912" s="6" customFormat="1" x14ac:dyDescent="0.4"/>
    <row r="9913" s="6" customFormat="1" x14ac:dyDescent="0.4"/>
    <row r="9914" s="6" customFormat="1" x14ac:dyDescent="0.4"/>
    <row r="9915" s="6" customFormat="1" x14ac:dyDescent="0.4"/>
    <row r="9916" s="6" customFormat="1" x14ac:dyDescent="0.4"/>
    <row r="9917" s="6" customFormat="1" x14ac:dyDescent="0.4"/>
    <row r="9918" s="6" customFormat="1" x14ac:dyDescent="0.4"/>
    <row r="9919" s="6" customFormat="1" x14ac:dyDescent="0.4"/>
    <row r="9920" s="6" customFormat="1" x14ac:dyDescent="0.4"/>
    <row r="9921" s="6" customFormat="1" x14ac:dyDescent="0.4"/>
    <row r="9922" s="6" customFormat="1" x14ac:dyDescent="0.4"/>
    <row r="9923" s="6" customFormat="1" x14ac:dyDescent="0.4"/>
    <row r="9924" s="6" customFormat="1" x14ac:dyDescent="0.4"/>
    <row r="9925" s="6" customFormat="1" x14ac:dyDescent="0.4"/>
    <row r="9926" s="6" customFormat="1" x14ac:dyDescent="0.4"/>
    <row r="9927" s="6" customFormat="1" x14ac:dyDescent="0.4"/>
    <row r="9928" s="6" customFormat="1" x14ac:dyDescent="0.4"/>
    <row r="9929" s="6" customFormat="1" x14ac:dyDescent="0.4"/>
    <row r="9930" s="6" customFormat="1" x14ac:dyDescent="0.4"/>
    <row r="9931" s="6" customFormat="1" x14ac:dyDescent="0.4"/>
    <row r="9932" s="6" customFormat="1" x14ac:dyDescent="0.4"/>
    <row r="9933" s="6" customFormat="1" x14ac:dyDescent="0.4"/>
    <row r="9934" s="6" customFormat="1" x14ac:dyDescent="0.4"/>
    <row r="9935" s="6" customFormat="1" x14ac:dyDescent="0.4"/>
    <row r="9936" s="6" customFormat="1" x14ac:dyDescent="0.4"/>
    <row r="9937" s="6" customFormat="1" x14ac:dyDescent="0.4"/>
    <row r="9938" s="6" customFormat="1" x14ac:dyDescent="0.4"/>
    <row r="9939" s="6" customFormat="1" x14ac:dyDescent="0.4"/>
    <row r="9940" s="6" customFormat="1" x14ac:dyDescent="0.4"/>
    <row r="9941" s="6" customFormat="1" x14ac:dyDescent="0.4"/>
    <row r="9942" s="6" customFormat="1" x14ac:dyDescent="0.4"/>
    <row r="9943" s="6" customFormat="1" x14ac:dyDescent="0.4"/>
    <row r="9944" s="6" customFormat="1" x14ac:dyDescent="0.4"/>
    <row r="9945" s="6" customFormat="1" x14ac:dyDescent="0.4"/>
    <row r="9946" s="6" customFormat="1" x14ac:dyDescent="0.4"/>
    <row r="9947" s="6" customFormat="1" x14ac:dyDescent="0.4"/>
    <row r="9948" s="6" customFormat="1" x14ac:dyDescent="0.4"/>
    <row r="9949" s="6" customFormat="1" x14ac:dyDescent="0.4"/>
    <row r="9950" s="6" customFormat="1" x14ac:dyDescent="0.4"/>
    <row r="9951" s="6" customFormat="1" x14ac:dyDescent="0.4"/>
    <row r="9952" s="6" customFormat="1" x14ac:dyDescent="0.4"/>
    <row r="9953" s="6" customFormat="1" x14ac:dyDescent="0.4"/>
    <row r="9954" s="6" customFormat="1" x14ac:dyDescent="0.4"/>
    <row r="9955" s="6" customFormat="1" x14ac:dyDescent="0.4"/>
    <row r="9956" s="6" customFormat="1" x14ac:dyDescent="0.4"/>
    <row r="9957" s="6" customFormat="1" x14ac:dyDescent="0.4"/>
    <row r="9958" s="6" customFormat="1" x14ac:dyDescent="0.4"/>
    <row r="9959" s="6" customFormat="1" x14ac:dyDescent="0.4"/>
    <row r="9960" s="6" customFormat="1" x14ac:dyDescent="0.4"/>
    <row r="9961" s="6" customFormat="1" x14ac:dyDescent="0.4"/>
    <row r="9962" s="6" customFormat="1" x14ac:dyDescent="0.4"/>
    <row r="9963" s="6" customFormat="1" x14ac:dyDescent="0.4"/>
    <row r="9964" s="6" customFormat="1" x14ac:dyDescent="0.4"/>
    <row r="9965" s="6" customFormat="1" x14ac:dyDescent="0.4"/>
    <row r="9966" s="6" customFormat="1" x14ac:dyDescent="0.4"/>
    <row r="9967" s="6" customFormat="1" x14ac:dyDescent="0.4"/>
    <row r="9968" s="6" customFormat="1" x14ac:dyDescent="0.4"/>
    <row r="9969" s="6" customFormat="1" x14ac:dyDescent="0.4"/>
    <row r="9970" s="6" customFormat="1" x14ac:dyDescent="0.4"/>
    <row r="9971" s="6" customFormat="1" x14ac:dyDescent="0.4"/>
    <row r="9972" s="6" customFormat="1" x14ac:dyDescent="0.4"/>
    <row r="9973" s="6" customFormat="1" x14ac:dyDescent="0.4"/>
    <row r="9974" s="6" customFormat="1" x14ac:dyDescent="0.4"/>
    <row r="9975" s="6" customFormat="1" x14ac:dyDescent="0.4"/>
    <row r="9976" s="6" customFormat="1" x14ac:dyDescent="0.4"/>
    <row r="9977" s="6" customFormat="1" x14ac:dyDescent="0.4"/>
    <row r="9978" s="6" customFormat="1" x14ac:dyDescent="0.4"/>
    <row r="9979" s="6" customFormat="1" x14ac:dyDescent="0.4"/>
    <row r="9980" s="6" customFormat="1" x14ac:dyDescent="0.4"/>
    <row r="9981" s="6" customFormat="1" x14ac:dyDescent="0.4"/>
    <row r="9982" s="6" customFormat="1" x14ac:dyDescent="0.4"/>
    <row r="9983" s="6" customFormat="1" x14ac:dyDescent="0.4"/>
    <row r="9984" s="6" customFormat="1" x14ac:dyDescent="0.4"/>
    <row r="9985" s="6" customFormat="1" x14ac:dyDescent="0.4"/>
    <row r="9986" s="6" customFormat="1" x14ac:dyDescent="0.4"/>
    <row r="9987" s="6" customFormat="1" x14ac:dyDescent="0.4"/>
    <row r="9988" s="6" customFormat="1" x14ac:dyDescent="0.4"/>
    <row r="9989" s="6" customFormat="1" x14ac:dyDescent="0.4"/>
    <row r="9990" s="6" customFormat="1" x14ac:dyDescent="0.4"/>
    <row r="9991" s="6" customFormat="1" x14ac:dyDescent="0.4"/>
    <row r="9992" s="6" customFormat="1" x14ac:dyDescent="0.4"/>
    <row r="9993" s="6" customFormat="1" x14ac:dyDescent="0.4"/>
    <row r="9994" s="6" customFormat="1" x14ac:dyDescent="0.4"/>
    <row r="9995" s="6" customFormat="1" x14ac:dyDescent="0.4"/>
    <row r="9996" s="6" customFormat="1" x14ac:dyDescent="0.4"/>
    <row r="9997" s="6" customFormat="1" x14ac:dyDescent="0.4"/>
    <row r="9998" s="6" customFormat="1" x14ac:dyDescent="0.4"/>
    <row r="9999" s="6" customFormat="1" x14ac:dyDescent="0.4"/>
    <row r="10000" s="6" customFormat="1" x14ac:dyDescent="0.4"/>
    <row r="10001" s="6" customFormat="1" x14ac:dyDescent="0.4"/>
    <row r="10002" s="6" customFormat="1" x14ac:dyDescent="0.4"/>
    <row r="10003" s="6" customFormat="1" x14ac:dyDescent="0.4"/>
    <row r="10004" s="6" customFormat="1" x14ac:dyDescent="0.4"/>
    <row r="10005" s="6" customFormat="1" x14ac:dyDescent="0.4"/>
    <row r="10006" s="6" customFormat="1" x14ac:dyDescent="0.4"/>
    <row r="10007" s="6" customFormat="1" x14ac:dyDescent="0.4"/>
    <row r="10008" s="6" customFormat="1" x14ac:dyDescent="0.4"/>
    <row r="10009" s="6" customFormat="1" x14ac:dyDescent="0.4"/>
    <row r="10010" s="6" customFormat="1" x14ac:dyDescent="0.4"/>
    <row r="10011" s="6" customFormat="1" x14ac:dyDescent="0.4"/>
    <row r="10012" s="6" customFormat="1" x14ac:dyDescent="0.4"/>
    <row r="10013" s="6" customFormat="1" x14ac:dyDescent="0.4"/>
    <row r="10014" s="6" customFormat="1" x14ac:dyDescent="0.4"/>
    <row r="10015" s="6" customFormat="1" x14ac:dyDescent="0.4"/>
    <row r="10016" s="6" customFormat="1" x14ac:dyDescent="0.4"/>
    <row r="10017" s="6" customFormat="1" x14ac:dyDescent="0.4"/>
    <row r="10018" s="6" customFormat="1" x14ac:dyDescent="0.4"/>
    <row r="10019" s="6" customFormat="1" x14ac:dyDescent="0.4"/>
    <row r="10020" s="6" customFormat="1" x14ac:dyDescent="0.4"/>
    <row r="10021" s="6" customFormat="1" x14ac:dyDescent="0.4"/>
    <row r="10022" s="6" customFormat="1" x14ac:dyDescent="0.4"/>
    <row r="10023" s="6" customFormat="1" x14ac:dyDescent="0.4"/>
    <row r="10024" s="6" customFormat="1" x14ac:dyDescent="0.4"/>
    <row r="10025" s="6" customFormat="1" x14ac:dyDescent="0.4"/>
    <row r="10026" s="6" customFormat="1" x14ac:dyDescent="0.4"/>
    <row r="10027" s="6" customFormat="1" x14ac:dyDescent="0.4"/>
    <row r="10028" s="6" customFormat="1" x14ac:dyDescent="0.4"/>
    <row r="10029" s="6" customFormat="1" x14ac:dyDescent="0.4"/>
    <row r="10030" s="6" customFormat="1" x14ac:dyDescent="0.4"/>
    <row r="10031" s="6" customFormat="1" x14ac:dyDescent="0.4"/>
    <row r="10032" s="6" customFormat="1" x14ac:dyDescent="0.4"/>
    <row r="10033" s="6" customFormat="1" x14ac:dyDescent="0.4"/>
    <row r="10034" s="6" customFormat="1" x14ac:dyDescent="0.4"/>
    <row r="10035" s="6" customFormat="1" x14ac:dyDescent="0.4"/>
    <row r="10036" s="6" customFormat="1" x14ac:dyDescent="0.4"/>
    <row r="10037" s="6" customFormat="1" x14ac:dyDescent="0.4"/>
    <row r="10038" s="6" customFormat="1" x14ac:dyDescent="0.4"/>
    <row r="10039" s="6" customFormat="1" x14ac:dyDescent="0.4"/>
    <row r="10040" s="6" customFormat="1" x14ac:dyDescent="0.4"/>
    <row r="10041" s="6" customFormat="1" x14ac:dyDescent="0.4"/>
    <row r="10042" s="6" customFormat="1" x14ac:dyDescent="0.4"/>
    <row r="10043" s="6" customFormat="1" x14ac:dyDescent="0.4"/>
    <row r="10044" s="6" customFormat="1" x14ac:dyDescent="0.4"/>
    <row r="10045" s="6" customFormat="1" x14ac:dyDescent="0.4"/>
    <row r="10046" s="6" customFormat="1" x14ac:dyDescent="0.4"/>
    <row r="10047" s="6" customFormat="1" x14ac:dyDescent="0.4"/>
    <row r="10048" s="6" customFormat="1" x14ac:dyDescent="0.4"/>
    <row r="10049" s="6" customFormat="1" x14ac:dyDescent="0.4"/>
    <row r="10050" s="6" customFormat="1" x14ac:dyDescent="0.4"/>
    <row r="10051" s="6" customFormat="1" x14ac:dyDescent="0.4"/>
    <row r="10052" s="6" customFormat="1" x14ac:dyDescent="0.4"/>
    <row r="10053" s="6" customFormat="1" x14ac:dyDescent="0.4"/>
    <row r="10054" s="6" customFormat="1" x14ac:dyDescent="0.4"/>
    <row r="10055" s="6" customFormat="1" x14ac:dyDescent="0.4"/>
    <row r="10056" s="6" customFormat="1" x14ac:dyDescent="0.4"/>
    <row r="10057" s="6" customFormat="1" x14ac:dyDescent="0.4"/>
    <row r="10058" s="6" customFormat="1" x14ac:dyDescent="0.4"/>
    <row r="10059" s="6" customFormat="1" x14ac:dyDescent="0.4"/>
    <row r="10060" s="6" customFormat="1" x14ac:dyDescent="0.4"/>
    <row r="10061" s="6" customFormat="1" x14ac:dyDescent="0.4"/>
    <row r="10062" s="6" customFormat="1" x14ac:dyDescent="0.4"/>
    <row r="10063" s="6" customFormat="1" x14ac:dyDescent="0.4"/>
    <row r="10064" s="6" customFormat="1" x14ac:dyDescent="0.4"/>
    <row r="10065" s="6" customFormat="1" x14ac:dyDescent="0.4"/>
    <row r="10066" s="6" customFormat="1" x14ac:dyDescent="0.4"/>
    <row r="10067" s="6" customFormat="1" x14ac:dyDescent="0.4"/>
    <row r="10068" s="6" customFormat="1" x14ac:dyDescent="0.4"/>
    <row r="10069" s="6" customFormat="1" x14ac:dyDescent="0.4"/>
    <row r="10070" s="6" customFormat="1" x14ac:dyDescent="0.4"/>
    <row r="10071" s="6" customFormat="1" x14ac:dyDescent="0.4"/>
    <row r="10072" s="6" customFormat="1" x14ac:dyDescent="0.4"/>
    <row r="10073" s="6" customFormat="1" x14ac:dyDescent="0.4"/>
    <row r="10074" s="6" customFormat="1" x14ac:dyDescent="0.4"/>
    <row r="10075" s="6" customFormat="1" x14ac:dyDescent="0.4"/>
    <row r="10076" s="6" customFormat="1" x14ac:dyDescent="0.4"/>
    <row r="10077" s="6" customFormat="1" x14ac:dyDescent="0.4"/>
    <row r="10078" s="6" customFormat="1" x14ac:dyDescent="0.4"/>
    <row r="10079" s="6" customFormat="1" x14ac:dyDescent="0.4"/>
    <row r="10080" s="6" customFormat="1" x14ac:dyDescent="0.4"/>
    <row r="10081" s="6" customFormat="1" x14ac:dyDescent="0.4"/>
    <row r="10082" s="6" customFormat="1" x14ac:dyDescent="0.4"/>
    <row r="10083" s="6" customFormat="1" x14ac:dyDescent="0.4"/>
    <row r="10084" s="6" customFormat="1" x14ac:dyDescent="0.4"/>
    <row r="10085" s="6" customFormat="1" x14ac:dyDescent="0.4"/>
    <row r="10086" s="6" customFormat="1" x14ac:dyDescent="0.4"/>
    <row r="10087" s="6" customFormat="1" x14ac:dyDescent="0.4"/>
    <row r="10088" s="6" customFormat="1" x14ac:dyDescent="0.4"/>
    <row r="10089" s="6" customFormat="1" x14ac:dyDescent="0.4"/>
    <row r="10090" s="6" customFormat="1" x14ac:dyDescent="0.4"/>
    <row r="10091" s="6" customFormat="1" x14ac:dyDescent="0.4"/>
    <row r="10092" s="6" customFormat="1" x14ac:dyDescent="0.4"/>
    <row r="10093" s="6" customFormat="1" x14ac:dyDescent="0.4"/>
    <row r="10094" s="6" customFormat="1" x14ac:dyDescent="0.4"/>
    <row r="10095" s="6" customFormat="1" x14ac:dyDescent="0.4"/>
    <row r="10096" s="6" customFormat="1" x14ac:dyDescent="0.4"/>
    <row r="10097" s="6" customFormat="1" x14ac:dyDescent="0.4"/>
    <row r="10098" s="6" customFormat="1" x14ac:dyDescent="0.4"/>
    <row r="10099" s="6" customFormat="1" x14ac:dyDescent="0.4"/>
    <row r="10100" s="6" customFormat="1" x14ac:dyDescent="0.4"/>
    <row r="10101" s="6" customFormat="1" x14ac:dyDescent="0.4"/>
    <row r="10102" s="6" customFormat="1" x14ac:dyDescent="0.4"/>
    <row r="10103" s="6" customFormat="1" x14ac:dyDescent="0.4"/>
    <row r="10104" s="6" customFormat="1" x14ac:dyDescent="0.4"/>
    <row r="10105" s="6" customFormat="1" x14ac:dyDescent="0.4"/>
    <row r="10106" s="6" customFormat="1" x14ac:dyDescent="0.4"/>
    <row r="10107" s="6" customFormat="1" x14ac:dyDescent="0.4"/>
    <row r="10108" s="6" customFormat="1" x14ac:dyDescent="0.4"/>
    <row r="10109" s="6" customFormat="1" x14ac:dyDescent="0.4"/>
    <row r="10110" s="6" customFormat="1" x14ac:dyDescent="0.4"/>
    <row r="10111" s="6" customFormat="1" x14ac:dyDescent="0.4"/>
    <row r="10112" s="6" customFormat="1" x14ac:dyDescent="0.4"/>
    <row r="10113" s="6" customFormat="1" x14ac:dyDescent="0.4"/>
    <row r="10114" s="6" customFormat="1" x14ac:dyDescent="0.4"/>
    <row r="10115" s="6" customFormat="1" x14ac:dyDescent="0.4"/>
    <row r="10116" s="6" customFormat="1" x14ac:dyDescent="0.4"/>
    <row r="10117" s="6" customFormat="1" x14ac:dyDescent="0.4"/>
    <row r="10118" s="6" customFormat="1" x14ac:dyDescent="0.4"/>
    <row r="10119" s="6" customFormat="1" x14ac:dyDescent="0.4"/>
    <row r="10120" s="6" customFormat="1" x14ac:dyDescent="0.4"/>
    <row r="10121" s="6" customFormat="1" x14ac:dyDescent="0.4"/>
    <row r="10122" s="6" customFormat="1" x14ac:dyDescent="0.4"/>
    <row r="10123" s="6" customFormat="1" x14ac:dyDescent="0.4"/>
    <row r="10124" s="6" customFormat="1" x14ac:dyDescent="0.4"/>
    <row r="10125" s="6" customFormat="1" x14ac:dyDescent="0.4"/>
    <row r="10126" s="6" customFormat="1" x14ac:dyDescent="0.4"/>
    <row r="10127" s="6" customFormat="1" x14ac:dyDescent="0.4"/>
    <row r="10128" s="6" customFormat="1" x14ac:dyDescent="0.4"/>
    <row r="10129" s="6" customFormat="1" x14ac:dyDescent="0.4"/>
    <row r="10130" s="6" customFormat="1" x14ac:dyDescent="0.4"/>
    <row r="10131" s="6" customFormat="1" x14ac:dyDescent="0.4"/>
    <row r="10132" s="6" customFormat="1" x14ac:dyDescent="0.4"/>
    <row r="10133" s="6" customFormat="1" x14ac:dyDescent="0.4"/>
    <row r="10134" s="6" customFormat="1" x14ac:dyDescent="0.4"/>
    <row r="10135" s="6" customFormat="1" x14ac:dyDescent="0.4"/>
    <row r="10136" s="6" customFormat="1" x14ac:dyDescent="0.4"/>
    <row r="10137" s="6" customFormat="1" x14ac:dyDescent="0.4"/>
    <row r="10138" s="6" customFormat="1" x14ac:dyDescent="0.4"/>
    <row r="10139" s="6" customFormat="1" x14ac:dyDescent="0.4"/>
    <row r="10140" s="6" customFormat="1" x14ac:dyDescent="0.4"/>
    <row r="10141" s="6" customFormat="1" x14ac:dyDescent="0.4"/>
    <row r="10142" s="6" customFormat="1" x14ac:dyDescent="0.4"/>
    <row r="10143" s="6" customFormat="1" x14ac:dyDescent="0.4"/>
    <row r="10144" s="6" customFormat="1" x14ac:dyDescent="0.4"/>
    <row r="10145" s="6" customFormat="1" x14ac:dyDescent="0.4"/>
    <row r="10146" s="6" customFormat="1" x14ac:dyDescent="0.4"/>
    <row r="10147" s="6" customFormat="1" x14ac:dyDescent="0.4"/>
    <row r="10148" s="6" customFormat="1" x14ac:dyDescent="0.4"/>
    <row r="10149" s="6" customFormat="1" x14ac:dyDescent="0.4"/>
    <row r="10150" s="6" customFormat="1" x14ac:dyDescent="0.4"/>
    <row r="10151" s="6" customFormat="1" x14ac:dyDescent="0.4"/>
    <row r="10152" s="6" customFormat="1" x14ac:dyDescent="0.4"/>
    <row r="10153" s="6" customFormat="1" x14ac:dyDescent="0.4"/>
    <row r="10154" s="6" customFormat="1" x14ac:dyDescent="0.4"/>
    <row r="10155" s="6" customFormat="1" x14ac:dyDescent="0.4"/>
    <row r="10156" s="6" customFormat="1" x14ac:dyDescent="0.4"/>
    <row r="10157" s="6" customFormat="1" x14ac:dyDescent="0.4"/>
    <row r="10158" s="6" customFormat="1" x14ac:dyDescent="0.4"/>
    <row r="10159" s="6" customFormat="1" x14ac:dyDescent="0.4"/>
    <row r="10160" s="6" customFormat="1" x14ac:dyDescent="0.4"/>
    <row r="10161" s="6" customFormat="1" x14ac:dyDescent="0.4"/>
    <row r="10162" s="6" customFormat="1" x14ac:dyDescent="0.4"/>
    <row r="10163" s="6" customFormat="1" x14ac:dyDescent="0.4"/>
    <row r="10164" s="6" customFormat="1" x14ac:dyDescent="0.4"/>
    <row r="10165" s="6" customFormat="1" x14ac:dyDescent="0.4"/>
    <row r="10166" s="6" customFormat="1" x14ac:dyDescent="0.4"/>
    <row r="10167" s="6" customFormat="1" x14ac:dyDescent="0.4"/>
    <row r="10168" s="6" customFormat="1" x14ac:dyDescent="0.4"/>
    <row r="10169" s="6" customFormat="1" x14ac:dyDescent="0.4"/>
    <row r="10170" s="6" customFormat="1" x14ac:dyDescent="0.4"/>
    <row r="10171" s="6" customFormat="1" x14ac:dyDescent="0.4"/>
    <row r="10172" s="6" customFormat="1" x14ac:dyDescent="0.4"/>
    <row r="10173" s="6" customFormat="1" x14ac:dyDescent="0.4"/>
    <row r="10174" s="6" customFormat="1" x14ac:dyDescent="0.4"/>
    <row r="10175" s="6" customFormat="1" x14ac:dyDescent="0.4"/>
    <row r="10176" s="6" customFormat="1" x14ac:dyDescent="0.4"/>
    <row r="10177" s="6" customFormat="1" x14ac:dyDescent="0.4"/>
    <row r="10178" s="6" customFormat="1" x14ac:dyDescent="0.4"/>
    <row r="10179" s="6" customFormat="1" x14ac:dyDescent="0.4"/>
    <row r="10180" s="6" customFormat="1" x14ac:dyDescent="0.4"/>
    <row r="10181" s="6" customFormat="1" x14ac:dyDescent="0.4"/>
    <row r="10182" s="6" customFormat="1" x14ac:dyDescent="0.4"/>
    <row r="10183" s="6" customFormat="1" x14ac:dyDescent="0.4"/>
    <row r="10184" s="6" customFormat="1" x14ac:dyDescent="0.4"/>
    <row r="10185" s="6" customFormat="1" x14ac:dyDescent="0.4"/>
    <row r="10186" s="6" customFormat="1" x14ac:dyDescent="0.4"/>
    <row r="10187" s="6" customFormat="1" x14ac:dyDescent="0.4"/>
    <row r="10188" s="6" customFormat="1" x14ac:dyDescent="0.4"/>
    <row r="10189" s="6" customFormat="1" x14ac:dyDescent="0.4"/>
    <row r="10190" s="6" customFormat="1" x14ac:dyDescent="0.4"/>
    <row r="10191" s="6" customFormat="1" x14ac:dyDescent="0.4"/>
    <row r="10192" s="6" customFormat="1" x14ac:dyDescent="0.4"/>
    <row r="10193" s="6" customFormat="1" x14ac:dyDescent="0.4"/>
    <row r="10194" s="6" customFormat="1" x14ac:dyDescent="0.4"/>
    <row r="10195" s="6" customFormat="1" x14ac:dyDescent="0.4"/>
    <row r="10196" s="6" customFormat="1" x14ac:dyDescent="0.4"/>
    <row r="10197" s="6" customFormat="1" x14ac:dyDescent="0.4"/>
    <row r="10198" s="6" customFormat="1" x14ac:dyDescent="0.4"/>
    <row r="10199" s="6" customFormat="1" x14ac:dyDescent="0.4"/>
    <row r="10200" s="6" customFormat="1" x14ac:dyDescent="0.4"/>
    <row r="10201" s="6" customFormat="1" x14ac:dyDescent="0.4"/>
    <row r="10202" s="6" customFormat="1" x14ac:dyDescent="0.4"/>
    <row r="10203" s="6" customFormat="1" x14ac:dyDescent="0.4"/>
    <row r="10204" s="6" customFormat="1" x14ac:dyDescent="0.4"/>
    <row r="10205" s="6" customFormat="1" x14ac:dyDescent="0.4"/>
    <row r="10206" s="6" customFormat="1" x14ac:dyDescent="0.4"/>
    <row r="10207" s="6" customFormat="1" x14ac:dyDescent="0.4"/>
    <row r="10208" s="6" customFormat="1" x14ac:dyDescent="0.4"/>
    <row r="10209" s="6" customFormat="1" x14ac:dyDescent="0.4"/>
    <row r="10210" s="6" customFormat="1" x14ac:dyDescent="0.4"/>
    <row r="10211" s="6" customFormat="1" x14ac:dyDescent="0.4"/>
    <row r="10212" s="6" customFormat="1" x14ac:dyDescent="0.4"/>
    <row r="10213" s="6" customFormat="1" x14ac:dyDescent="0.4"/>
    <row r="10214" s="6" customFormat="1" x14ac:dyDescent="0.4"/>
    <row r="10215" s="6" customFormat="1" x14ac:dyDescent="0.4"/>
    <row r="10216" s="6" customFormat="1" x14ac:dyDescent="0.4"/>
    <row r="10217" s="6" customFormat="1" x14ac:dyDescent="0.4"/>
    <row r="10218" s="6" customFormat="1" x14ac:dyDescent="0.4"/>
    <row r="10219" s="6" customFormat="1" x14ac:dyDescent="0.4"/>
    <row r="10220" s="6" customFormat="1" x14ac:dyDescent="0.4"/>
    <row r="10221" s="6" customFormat="1" x14ac:dyDescent="0.4"/>
    <row r="10222" s="6" customFormat="1" x14ac:dyDescent="0.4"/>
    <row r="10223" s="6" customFormat="1" x14ac:dyDescent="0.4"/>
    <row r="10224" s="6" customFormat="1" x14ac:dyDescent="0.4"/>
    <row r="10225" s="6" customFormat="1" x14ac:dyDescent="0.4"/>
    <row r="10226" s="6" customFormat="1" x14ac:dyDescent="0.4"/>
    <row r="10227" s="6" customFormat="1" x14ac:dyDescent="0.4"/>
    <row r="10228" s="6" customFormat="1" x14ac:dyDescent="0.4"/>
    <row r="10229" s="6" customFormat="1" x14ac:dyDescent="0.4"/>
    <row r="10230" s="6" customFormat="1" x14ac:dyDescent="0.4"/>
    <row r="10231" s="6" customFormat="1" x14ac:dyDescent="0.4"/>
    <row r="10232" s="6" customFormat="1" x14ac:dyDescent="0.4"/>
    <row r="10233" s="6" customFormat="1" x14ac:dyDescent="0.4"/>
    <row r="10234" s="6" customFormat="1" x14ac:dyDescent="0.4"/>
    <row r="10235" s="6" customFormat="1" x14ac:dyDescent="0.4"/>
    <row r="10236" s="6" customFormat="1" x14ac:dyDescent="0.4"/>
    <row r="10237" s="6" customFormat="1" x14ac:dyDescent="0.4"/>
    <row r="10238" s="6" customFormat="1" x14ac:dyDescent="0.4"/>
    <row r="10239" s="6" customFormat="1" x14ac:dyDescent="0.4"/>
    <row r="10240" s="6" customFormat="1" x14ac:dyDescent="0.4"/>
    <row r="10241" s="6" customFormat="1" x14ac:dyDescent="0.4"/>
    <row r="10242" s="6" customFormat="1" x14ac:dyDescent="0.4"/>
    <row r="10243" s="6" customFormat="1" x14ac:dyDescent="0.4"/>
    <row r="10244" s="6" customFormat="1" x14ac:dyDescent="0.4"/>
    <row r="10245" s="6" customFormat="1" x14ac:dyDescent="0.4"/>
    <row r="10246" s="6" customFormat="1" x14ac:dyDescent="0.4"/>
    <row r="10247" s="6" customFormat="1" x14ac:dyDescent="0.4"/>
    <row r="10248" s="6" customFormat="1" x14ac:dyDescent="0.4"/>
    <row r="10249" s="6" customFormat="1" x14ac:dyDescent="0.4"/>
    <row r="10250" s="6" customFormat="1" x14ac:dyDescent="0.4"/>
    <row r="10251" s="6" customFormat="1" x14ac:dyDescent="0.4"/>
    <row r="10252" s="6" customFormat="1" x14ac:dyDescent="0.4"/>
    <row r="10253" s="6" customFormat="1" x14ac:dyDescent="0.4"/>
    <row r="10254" s="6" customFormat="1" x14ac:dyDescent="0.4"/>
    <row r="10255" s="6" customFormat="1" x14ac:dyDescent="0.4"/>
    <row r="10256" s="6" customFormat="1" x14ac:dyDescent="0.4"/>
    <row r="10257" s="6" customFormat="1" x14ac:dyDescent="0.4"/>
    <row r="10258" s="6" customFormat="1" x14ac:dyDescent="0.4"/>
    <row r="10259" s="6" customFormat="1" x14ac:dyDescent="0.4"/>
    <row r="10260" s="6" customFormat="1" x14ac:dyDescent="0.4"/>
    <row r="10261" s="6" customFormat="1" x14ac:dyDescent="0.4"/>
    <row r="10262" s="6" customFormat="1" x14ac:dyDescent="0.4"/>
    <row r="10263" s="6" customFormat="1" x14ac:dyDescent="0.4"/>
    <row r="10264" s="6" customFormat="1" x14ac:dyDescent="0.4"/>
    <row r="10265" s="6" customFormat="1" x14ac:dyDescent="0.4"/>
    <row r="10266" s="6" customFormat="1" x14ac:dyDescent="0.4"/>
    <row r="10267" s="6" customFormat="1" x14ac:dyDescent="0.4"/>
    <row r="10268" s="6" customFormat="1" x14ac:dyDescent="0.4"/>
    <row r="10269" s="6" customFormat="1" x14ac:dyDescent="0.4"/>
    <row r="10270" s="6" customFormat="1" x14ac:dyDescent="0.4"/>
    <row r="10271" s="6" customFormat="1" x14ac:dyDescent="0.4"/>
    <row r="10272" s="6" customFormat="1" x14ac:dyDescent="0.4"/>
    <row r="10273" s="6" customFormat="1" x14ac:dyDescent="0.4"/>
    <row r="10274" s="6" customFormat="1" x14ac:dyDescent="0.4"/>
    <row r="10275" s="6" customFormat="1" x14ac:dyDescent="0.4"/>
    <row r="10276" s="6" customFormat="1" x14ac:dyDescent="0.4"/>
    <row r="10277" s="6" customFormat="1" x14ac:dyDescent="0.4"/>
    <row r="10278" s="6" customFormat="1" x14ac:dyDescent="0.4"/>
    <row r="10279" s="6" customFormat="1" x14ac:dyDescent="0.4"/>
    <row r="10280" s="6" customFormat="1" x14ac:dyDescent="0.4"/>
    <row r="10281" s="6" customFormat="1" x14ac:dyDescent="0.4"/>
    <row r="10282" s="6" customFormat="1" x14ac:dyDescent="0.4"/>
    <row r="10283" s="6" customFormat="1" x14ac:dyDescent="0.4"/>
    <row r="10284" s="6" customFormat="1" x14ac:dyDescent="0.4"/>
    <row r="10285" s="6" customFormat="1" x14ac:dyDescent="0.4"/>
    <row r="10286" s="6" customFormat="1" x14ac:dyDescent="0.4"/>
    <row r="10287" s="6" customFormat="1" x14ac:dyDescent="0.4"/>
    <row r="10288" s="6" customFormat="1" x14ac:dyDescent="0.4"/>
    <row r="10289" s="6" customFormat="1" x14ac:dyDescent="0.4"/>
    <row r="10290" s="6" customFormat="1" x14ac:dyDescent="0.4"/>
    <row r="10291" s="6" customFormat="1" x14ac:dyDescent="0.4"/>
    <row r="10292" s="6" customFormat="1" x14ac:dyDescent="0.4"/>
    <row r="10293" s="6" customFormat="1" x14ac:dyDescent="0.4"/>
    <row r="10294" s="6" customFormat="1" x14ac:dyDescent="0.4"/>
    <row r="10295" s="6" customFormat="1" x14ac:dyDescent="0.4"/>
    <row r="10296" s="6" customFormat="1" x14ac:dyDescent="0.4"/>
    <row r="10297" s="6" customFormat="1" x14ac:dyDescent="0.4"/>
    <row r="10298" s="6" customFormat="1" x14ac:dyDescent="0.4"/>
    <row r="10299" s="6" customFormat="1" x14ac:dyDescent="0.4"/>
    <row r="10300" s="6" customFormat="1" x14ac:dyDescent="0.4"/>
    <row r="10301" s="6" customFormat="1" x14ac:dyDescent="0.4"/>
    <row r="10302" s="6" customFormat="1" x14ac:dyDescent="0.4"/>
    <row r="10303" s="6" customFormat="1" x14ac:dyDescent="0.4"/>
    <row r="10304" s="6" customFormat="1" x14ac:dyDescent="0.4"/>
    <row r="10305" s="6" customFormat="1" x14ac:dyDescent="0.4"/>
    <row r="10306" s="6" customFormat="1" x14ac:dyDescent="0.4"/>
    <row r="10307" s="6" customFormat="1" x14ac:dyDescent="0.4"/>
    <row r="10308" s="6" customFormat="1" x14ac:dyDescent="0.4"/>
    <row r="10309" s="6" customFormat="1" x14ac:dyDescent="0.4"/>
    <row r="10310" s="6" customFormat="1" x14ac:dyDescent="0.4"/>
    <row r="10311" s="6" customFormat="1" x14ac:dyDescent="0.4"/>
    <row r="10312" s="6" customFormat="1" x14ac:dyDescent="0.4"/>
    <row r="10313" s="6" customFormat="1" x14ac:dyDescent="0.4"/>
    <row r="10314" s="6" customFormat="1" x14ac:dyDescent="0.4"/>
    <row r="10315" s="6" customFormat="1" x14ac:dyDescent="0.4"/>
    <row r="10316" s="6" customFormat="1" x14ac:dyDescent="0.4"/>
    <row r="10317" s="6" customFormat="1" x14ac:dyDescent="0.4"/>
    <row r="10318" s="6" customFormat="1" x14ac:dyDescent="0.4"/>
    <row r="10319" s="6" customFormat="1" x14ac:dyDescent="0.4"/>
    <row r="10320" s="6" customFormat="1" x14ac:dyDescent="0.4"/>
    <row r="10321" s="6" customFormat="1" x14ac:dyDescent="0.4"/>
    <row r="10322" s="6" customFormat="1" x14ac:dyDescent="0.4"/>
    <row r="10323" s="6" customFormat="1" x14ac:dyDescent="0.4"/>
    <row r="10324" s="6" customFormat="1" x14ac:dyDescent="0.4"/>
    <row r="10325" s="6" customFormat="1" x14ac:dyDescent="0.4"/>
    <row r="10326" s="6" customFormat="1" x14ac:dyDescent="0.4"/>
    <row r="10327" s="6" customFormat="1" x14ac:dyDescent="0.4"/>
    <row r="10328" s="6" customFormat="1" x14ac:dyDescent="0.4"/>
    <row r="10329" s="6" customFormat="1" x14ac:dyDescent="0.4"/>
    <row r="10330" s="6" customFormat="1" x14ac:dyDescent="0.4"/>
    <row r="10331" s="6" customFormat="1" x14ac:dyDescent="0.4"/>
    <row r="10332" s="6" customFormat="1" x14ac:dyDescent="0.4"/>
    <row r="10333" s="6" customFormat="1" x14ac:dyDescent="0.4"/>
    <row r="10334" s="6" customFormat="1" x14ac:dyDescent="0.4"/>
    <row r="10335" s="6" customFormat="1" x14ac:dyDescent="0.4"/>
    <row r="10336" s="6" customFormat="1" x14ac:dyDescent="0.4"/>
    <row r="10337" s="6" customFormat="1" x14ac:dyDescent="0.4"/>
    <row r="10338" s="6" customFormat="1" x14ac:dyDescent="0.4"/>
    <row r="10339" s="6" customFormat="1" x14ac:dyDescent="0.4"/>
    <row r="10340" s="6" customFormat="1" x14ac:dyDescent="0.4"/>
    <row r="10341" s="6" customFormat="1" x14ac:dyDescent="0.4"/>
    <row r="10342" s="6" customFormat="1" x14ac:dyDescent="0.4"/>
    <row r="10343" s="6" customFormat="1" x14ac:dyDescent="0.4"/>
    <row r="10344" s="6" customFormat="1" x14ac:dyDescent="0.4"/>
    <row r="10345" s="6" customFormat="1" x14ac:dyDescent="0.4"/>
    <row r="10346" s="6" customFormat="1" x14ac:dyDescent="0.4"/>
    <row r="10347" s="6" customFormat="1" x14ac:dyDescent="0.4"/>
    <row r="10348" s="6" customFormat="1" x14ac:dyDescent="0.4"/>
    <row r="10349" s="6" customFormat="1" x14ac:dyDescent="0.4"/>
    <row r="10350" s="6" customFormat="1" x14ac:dyDescent="0.4"/>
    <row r="10351" s="6" customFormat="1" x14ac:dyDescent="0.4"/>
    <row r="10352" s="6" customFormat="1" x14ac:dyDescent="0.4"/>
    <row r="10353" s="6" customFormat="1" x14ac:dyDescent="0.4"/>
    <row r="10354" s="6" customFormat="1" x14ac:dyDescent="0.4"/>
    <row r="10355" s="6" customFormat="1" x14ac:dyDescent="0.4"/>
    <row r="10356" s="6" customFormat="1" x14ac:dyDescent="0.4"/>
    <row r="10357" s="6" customFormat="1" x14ac:dyDescent="0.4"/>
    <row r="10358" s="6" customFormat="1" x14ac:dyDescent="0.4"/>
    <row r="10359" s="6" customFormat="1" x14ac:dyDescent="0.4"/>
    <row r="10360" s="6" customFormat="1" x14ac:dyDescent="0.4"/>
    <row r="10361" s="6" customFormat="1" x14ac:dyDescent="0.4"/>
    <row r="10362" s="6" customFormat="1" x14ac:dyDescent="0.4"/>
    <row r="10363" s="6" customFormat="1" x14ac:dyDescent="0.4"/>
    <row r="10364" s="6" customFormat="1" x14ac:dyDescent="0.4"/>
    <row r="10365" s="6" customFormat="1" x14ac:dyDescent="0.4"/>
    <row r="10366" s="6" customFormat="1" x14ac:dyDescent="0.4"/>
    <row r="10367" s="6" customFormat="1" x14ac:dyDescent="0.4"/>
    <row r="10368" s="6" customFormat="1" x14ac:dyDescent="0.4"/>
    <row r="10369" s="6" customFormat="1" x14ac:dyDescent="0.4"/>
    <row r="10370" s="6" customFormat="1" x14ac:dyDescent="0.4"/>
    <row r="10371" s="6" customFormat="1" x14ac:dyDescent="0.4"/>
    <row r="10372" s="6" customFormat="1" x14ac:dyDescent="0.4"/>
    <row r="10373" s="6" customFormat="1" x14ac:dyDescent="0.4"/>
    <row r="10374" s="6" customFormat="1" x14ac:dyDescent="0.4"/>
    <row r="10375" s="6" customFormat="1" x14ac:dyDescent="0.4"/>
    <row r="10376" s="6" customFormat="1" x14ac:dyDescent="0.4"/>
    <row r="10377" s="6" customFormat="1" x14ac:dyDescent="0.4"/>
    <row r="10378" s="6" customFormat="1" x14ac:dyDescent="0.4"/>
    <row r="10379" s="6" customFormat="1" x14ac:dyDescent="0.4"/>
    <row r="10380" s="6" customFormat="1" x14ac:dyDescent="0.4"/>
    <row r="10381" s="6" customFormat="1" x14ac:dyDescent="0.4"/>
    <row r="10382" s="6" customFormat="1" x14ac:dyDescent="0.4"/>
    <row r="10383" s="6" customFormat="1" x14ac:dyDescent="0.4"/>
    <row r="10384" s="6" customFormat="1" x14ac:dyDescent="0.4"/>
    <row r="10385" s="6" customFormat="1" x14ac:dyDescent="0.4"/>
    <row r="10386" s="6" customFormat="1" x14ac:dyDescent="0.4"/>
    <row r="10387" s="6" customFormat="1" x14ac:dyDescent="0.4"/>
    <row r="10388" s="6" customFormat="1" x14ac:dyDescent="0.4"/>
    <row r="10389" s="6" customFormat="1" x14ac:dyDescent="0.4"/>
    <row r="10390" s="6" customFormat="1" x14ac:dyDescent="0.4"/>
    <row r="10391" s="6" customFormat="1" x14ac:dyDescent="0.4"/>
    <row r="10392" s="6" customFormat="1" x14ac:dyDescent="0.4"/>
    <row r="10393" s="6" customFormat="1" x14ac:dyDescent="0.4"/>
    <row r="10394" s="6" customFormat="1" x14ac:dyDescent="0.4"/>
    <row r="10395" s="6" customFormat="1" x14ac:dyDescent="0.4"/>
    <row r="10396" s="6" customFormat="1" x14ac:dyDescent="0.4"/>
    <row r="10397" s="6" customFormat="1" x14ac:dyDescent="0.4"/>
    <row r="10398" s="6" customFormat="1" x14ac:dyDescent="0.4"/>
    <row r="10399" s="6" customFormat="1" x14ac:dyDescent="0.4"/>
    <row r="10400" s="6" customFormat="1" x14ac:dyDescent="0.4"/>
    <row r="10401" s="6" customFormat="1" x14ac:dyDescent="0.4"/>
    <row r="10402" s="6" customFormat="1" x14ac:dyDescent="0.4"/>
    <row r="10403" s="6" customFormat="1" x14ac:dyDescent="0.4"/>
    <row r="10404" s="6" customFormat="1" x14ac:dyDescent="0.4"/>
    <row r="10405" s="6" customFormat="1" x14ac:dyDescent="0.4"/>
    <row r="10406" s="6" customFormat="1" x14ac:dyDescent="0.4"/>
    <row r="10407" s="6" customFormat="1" x14ac:dyDescent="0.4"/>
    <row r="10408" s="6" customFormat="1" x14ac:dyDescent="0.4"/>
    <row r="10409" s="6" customFormat="1" x14ac:dyDescent="0.4"/>
    <row r="10410" s="6" customFormat="1" x14ac:dyDescent="0.4"/>
    <row r="10411" s="6" customFormat="1" x14ac:dyDescent="0.4"/>
    <row r="10412" s="6" customFormat="1" x14ac:dyDescent="0.4"/>
    <row r="10413" s="6" customFormat="1" x14ac:dyDescent="0.4"/>
    <row r="10414" s="6" customFormat="1" x14ac:dyDescent="0.4"/>
    <row r="10415" s="6" customFormat="1" x14ac:dyDescent="0.4"/>
    <row r="10416" s="6" customFormat="1" x14ac:dyDescent="0.4"/>
    <row r="10417" s="6" customFormat="1" x14ac:dyDescent="0.4"/>
    <row r="10418" s="6" customFormat="1" x14ac:dyDescent="0.4"/>
    <row r="10419" s="6" customFormat="1" x14ac:dyDescent="0.4"/>
    <row r="10420" s="6" customFormat="1" x14ac:dyDescent="0.4"/>
    <row r="10421" s="6" customFormat="1" x14ac:dyDescent="0.4"/>
    <row r="10422" s="6" customFormat="1" x14ac:dyDescent="0.4"/>
    <row r="10423" s="6" customFormat="1" x14ac:dyDescent="0.4"/>
    <row r="10424" s="6" customFormat="1" x14ac:dyDescent="0.4"/>
    <row r="10425" s="6" customFormat="1" x14ac:dyDescent="0.4"/>
    <row r="10426" s="6" customFormat="1" x14ac:dyDescent="0.4"/>
    <row r="10427" s="6" customFormat="1" x14ac:dyDescent="0.4"/>
    <row r="10428" s="6" customFormat="1" x14ac:dyDescent="0.4"/>
    <row r="10429" s="6" customFormat="1" x14ac:dyDescent="0.4"/>
    <row r="10430" s="6" customFormat="1" x14ac:dyDescent="0.4"/>
    <row r="10431" s="6" customFormat="1" x14ac:dyDescent="0.4"/>
    <row r="10432" s="6" customFormat="1" x14ac:dyDescent="0.4"/>
    <row r="10433" s="6" customFormat="1" x14ac:dyDescent="0.4"/>
    <row r="10434" s="6" customFormat="1" x14ac:dyDescent="0.4"/>
    <row r="10435" s="6" customFormat="1" x14ac:dyDescent="0.4"/>
    <row r="10436" s="6" customFormat="1" x14ac:dyDescent="0.4"/>
    <row r="10437" s="6" customFormat="1" x14ac:dyDescent="0.4"/>
    <row r="10438" s="6" customFormat="1" x14ac:dyDescent="0.4"/>
    <row r="10439" s="6" customFormat="1" x14ac:dyDescent="0.4"/>
    <row r="10440" s="6" customFormat="1" x14ac:dyDescent="0.4"/>
    <row r="10441" s="6" customFormat="1" x14ac:dyDescent="0.4"/>
    <row r="10442" s="6" customFormat="1" x14ac:dyDescent="0.4"/>
    <row r="10443" s="6" customFormat="1" x14ac:dyDescent="0.4"/>
    <row r="10444" s="6" customFormat="1" x14ac:dyDescent="0.4"/>
    <row r="10445" s="6" customFormat="1" x14ac:dyDescent="0.4"/>
    <row r="10446" s="6" customFormat="1" x14ac:dyDescent="0.4"/>
    <row r="10447" s="6" customFormat="1" x14ac:dyDescent="0.4"/>
    <row r="10448" s="6" customFormat="1" x14ac:dyDescent="0.4"/>
    <row r="10449" s="6" customFormat="1" x14ac:dyDescent="0.4"/>
    <row r="10450" s="6" customFormat="1" x14ac:dyDescent="0.4"/>
    <row r="10451" s="6" customFormat="1" x14ac:dyDescent="0.4"/>
    <row r="10452" s="6" customFormat="1" x14ac:dyDescent="0.4"/>
    <row r="10453" s="6" customFormat="1" x14ac:dyDescent="0.4"/>
    <row r="10454" s="6" customFormat="1" x14ac:dyDescent="0.4"/>
    <row r="10455" s="6" customFormat="1" x14ac:dyDescent="0.4"/>
    <row r="10456" s="6" customFormat="1" x14ac:dyDescent="0.4"/>
    <row r="10457" s="6" customFormat="1" x14ac:dyDescent="0.4"/>
    <row r="10458" s="6" customFormat="1" x14ac:dyDescent="0.4"/>
    <row r="10459" s="6" customFormat="1" x14ac:dyDescent="0.4"/>
    <row r="10460" s="6" customFormat="1" x14ac:dyDescent="0.4"/>
    <row r="10461" s="6" customFormat="1" x14ac:dyDescent="0.4"/>
    <row r="10462" s="6" customFormat="1" x14ac:dyDescent="0.4"/>
    <row r="10463" s="6" customFormat="1" x14ac:dyDescent="0.4"/>
    <row r="10464" s="6" customFormat="1" x14ac:dyDescent="0.4"/>
    <row r="10465" s="6" customFormat="1" x14ac:dyDescent="0.4"/>
    <row r="10466" s="6" customFormat="1" x14ac:dyDescent="0.4"/>
    <row r="10467" s="6" customFormat="1" x14ac:dyDescent="0.4"/>
    <row r="10468" s="6" customFormat="1" x14ac:dyDescent="0.4"/>
    <row r="10469" s="6" customFormat="1" x14ac:dyDescent="0.4"/>
    <row r="10470" s="6" customFormat="1" x14ac:dyDescent="0.4"/>
    <row r="10471" s="6" customFormat="1" x14ac:dyDescent="0.4"/>
    <row r="10472" s="6" customFormat="1" x14ac:dyDescent="0.4"/>
    <row r="10473" s="6" customFormat="1" x14ac:dyDescent="0.4"/>
    <row r="10474" s="6" customFormat="1" x14ac:dyDescent="0.4"/>
    <row r="10475" s="6" customFormat="1" x14ac:dyDescent="0.4"/>
    <row r="10476" s="6" customFormat="1" x14ac:dyDescent="0.4"/>
    <row r="10477" s="6" customFormat="1" x14ac:dyDescent="0.4"/>
    <row r="10478" s="6" customFormat="1" x14ac:dyDescent="0.4"/>
    <row r="10479" s="6" customFormat="1" x14ac:dyDescent="0.4"/>
    <row r="10480" s="6" customFormat="1" x14ac:dyDescent="0.4"/>
    <row r="10481" s="6" customFormat="1" x14ac:dyDescent="0.4"/>
    <row r="10482" s="6" customFormat="1" x14ac:dyDescent="0.4"/>
    <row r="10483" s="6" customFormat="1" x14ac:dyDescent="0.4"/>
    <row r="10484" s="6" customFormat="1" x14ac:dyDescent="0.4"/>
    <row r="10485" s="6" customFormat="1" x14ac:dyDescent="0.4"/>
    <row r="10486" s="6" customFormat="1" x14ac:dyDescent="0.4"/>
    <row r="10487" s="6" customFormat="1" x14ac:dyDescent="0.4"/>
    <row r="10488" s="6" customFormat="1" x14ac:dyDescent="0.4"/>
    <row r="10489" s="6" customFormat="1" x14ac:dyDescent="0.4"/>
    <row r="10490" s="6" customFormat="1" x14ac:dyDescent="0.4"/>
    <row r="10491" s="6" customFormat="1" x14ac:dyDescent="0.4"/>
    <row r="10492" s="6" customFormat="1" x14ac:dyDescent="0.4"/>
    <row r="10493" s="6" customFormat="1" x14ac:dyDescent="0.4"/>
    <row r="10494" s="6" customFormat="1" x14ac:dyDescent="0.4"/>
    <row r="10495" s="6" customFormat="1" x14ac:dyDescent="0.4"/>
    <row r="10496" s="6" customFormat="1" x14ac:dyDescent="0.4"/>
    <row r="10497" s="6" customFormat="1" x14ac:dyDescent="0.4"/>
    <row r="10498" s="6" customFormat="1" x14ac:dyDescent="0.4"/>
    <row r="10499" s="6" customFormat="1" x14ac:dyDescent="0.4"/>
    <row r="10500" s="6" customFormat="1" x14ac:dyDescent="0.4"/>
    <row r="10501" s="6" customFormat="1" x14ac:dyDescent="0.4"/>
    <row r="10502" s="6" customFormat="1" x14ac:dyDescent="0.4"/>
    <row r="10503" s="6" customFormat="1" x14ac:dyDescent="0.4"/>
    <row r="10504" s="6" customFormat="1" x14ac:dyDescent="0.4"/>
    <row r="10505" s="6" customFormat="1" x14ac:dyDescent="0.4"/>
    <row r="10506" s="6" customFormat="1" x14ac:dyDescent="0.4"/>
    <row r="10507" s="6" customFormat="1" x14ac:dyDescent="0.4"/>
    <row r="10508" s="6" customFormat="1" x14ac:dyDescent="0.4"/>
    <row r="10509" s="6" customFormat="1" x14ac:dyDescent="0.4"/>
    <row r="10510" s="6" customFormat="1" x14ac:dyDescent="0.4"/>
    <row r="10511" s="6" customFormat="1" x14ac:dyDescent="0.4"/>
    <row r="10512" s="6" customFormat="1" x14ac:dyDescent="0.4"/>
    <row r="10513" s="6" customFormat="1" x14ac:dyDescent="0.4"/>
    <row r="10514" s="6" customFormat="1" x14ac:dyDescent="0.4"/>
    <row r="10515" s="6" customFormat="1" x14ac:dyDescent="0.4"/>
    <row r="10516" s="6" customFormat="1" x14ac:dyDescent="0.4"/>
    <row r="10517" s="6" customFormat="1" x14ac:dyDescent="0.4"/>
    <row r="10518" s="6" customFormat="1" x14ac:dyDescent="0.4"/>
    <row r="10519" s="6" customFormat="1" x14ac:dyDescent="0.4"/>
    <row r="10520" s="6" customFormat="1" x14ac:dyDescent="0.4"/>
    <row r="10521" s="6" customFormat="1" x14ac:dyDescent="0.4"/>
    <row r="10522" s="6" customFormat="1" x14ac:dyDescent="0.4"/>
    <row r="10523" s="6" customFormat="1" x14ac:dyDescent="0.4"/>
    <row r="10524" s="6" customFormat="1" x14ac:dyDescent="0.4"/>
    <row r="10525" s="6" customFormat="1" x14ac:dyDescent="0.4"/>
    <row r="10526" s="6" customFormat="1" x14ac:dyDescent="0.4"/>
    <row r="10527" s="6" customFormat="1" x14ac:dyDescent="0.4"/>
    <row r="10528" s="6" customFormat="1" x14ac:dyDescent="0.4"/>
    <row r="10529" s="6" customFormat="1" x14ac:dyDescent="0.4"/>
    <row r="10530" s="6" customFormat="1" x14ac:dyDescent="0.4"/>
    <row r="10531" s="6" customFormat="1" x14ac:dyDescent="0.4"/>
    <row r="10532" s="6" customFormat="1" x14ac:dyDescent="0.4"/>
    <row r="10533" s="6" customFormat="1" x14ac:dyDescent="0.4"/>
    <row r="10534" s="6" customFormat="1" x14ac:dyDescent="0.4"/>
    <row r="10535" s="6" customFormat="1" x14ac:dyDescent="0.4"/>
    <row r="10536" s="6" customFormat="1" x14ac:dyDescent="0.4"/>
    <row r="10537" s="6" customFormat="1" x14ac:dyDescent="0.4"/>
    <row r="10538" s="6" customFormat="1" x14ac:dyDescent="0.4"/>
    <row r="10539" s="6" customFormat="1" x14ac:dyDescent="0.4"/>
    <row r="10540" s="6" customFormat="1" x14ac:dyDescent="0.4"/>
    <row r="10541" s="6" customFormat="1" x14ac:dyDescent="0.4"/>
    <row r="10542" s="6" customFormat="1" x14ac:dyDescent="0.4"/>
    <row r="10543" s="6" customFormat="1" x14ac:dyDescent="0.4"/>
    <row r="10544" s="6" customFormat="1" x14ac:dyDescent="0.4"/>
    <row r="10545" s="6" customFormat="1" x14ac:dyDescent="0.4"/>
    <row r="10546" s="6" customFormat="1" x14ac:dyDescent="0.4"/>
    <row r="10547" s="6" customFormat="1" x14ac:dyDescent="0.4"/>
    <row r="10548" s="6" customFormat="1" x14ac:dyDescent="0.4"/>
    <row r="10549" s="6" customFormat="1" x14ac:dyDescent="0.4"/>
    <row r="10550" s="6" customFormat="1" x14ac:dyDescent="0.4"/>
    <row r="10551" s="6" customFormat="1" x14ac:dyDescent="0.4"/>
    <row r="10552" s="6" customFormat="1" x14ac:dyDescent="0.4"/>
    <row r="10553" s="6" customFormat="1" x14ac:dyDescent="0.4"/>
    <row r="10554" s="6" customFormat="1" x14ac:dyDescent="0.4"/>
    <row r="10555" s="6" customFormat="1" x14ac:dyDescent="0.4"/>
    <row r="10556" s="6" customFormat="1" x14ac:dyDescent="0.4"/>
    <row r="10557" s="6" customFormat="1" x14ac:dyDescent="0.4"/>
    <row r="10558" s="6" customFormat="1" x14ac:dyDescent="0.4"/>
    <row r="10559" s="6" customFormat="1" x14ac:dyDescent="0.4"/>
    <row r="10560" s="6" customFormat="1" x14ac:dyDescent="0.4"/>
    <row r="10561" s="6" customFormat="1" x14ac:dyDescent="0.4"/>
    <row r="10562" s="6" customFormat="1" x14ac:dyDescent="0.4"/>
    <row r="10563" s="6" customFormat="1" x14ac:dyDescent="0.4"/>
    <row r="10564" s="6" customFormat="1" x14ac:dyDescent="0.4"/>
    <row r="10565" s="6" customFormat="1" x14ac:dyDescent="0.4"/>
    <row r="10566" s="6" customFormat="1" x14ac:dyDescent="0.4"/>
    <row r="10567" s="6" customFormat="1" x14ac:dyDescent="0.4"/>
    <row r="10568" s="6" customFormat="1" x14ac:dyDescent="0.4"/>
    <row r="10569" s="6" customFormat="1" x14ac:dyDescent="0.4"/>
    <row r="10570" s="6" customFormat="1" x14ac:dyDescent="0.4"/>
    <row r="10571" s="6" customFormat="1" x14ac:dyDescent="0.4"/>
    <row r="10572" s="6" customFormat="1" x14ac:dyDescent="0.4"/>
    <row r="10573" s="6" customFormat="1" x14ac:dyDescent="0.4"/>
    <row r="10574" s="6" customFormat="1" x14ac:dyDescent="0.4"/>
    <row r="10575" s="6" customFormat="1" x14ac:dyDescent="0.4"/>
    <row r="10576" s="6" customFormat="1" x14ac:dyDescent="0.4"/>
    <row r="10577" s="6" customFormat="1" x14ac:dyDescent="0.4"/>
    <row r="10578" s="6" customFormat="1" x14ac:dyDescent="0.4"/>
    <row r="10579" s="6" customFormat="1" x14ac:dyDescent="0.4"/>
    <row r="10580" s="6" customFormat="1" x14ac:dyDescent="0.4"/>
    <row r="10581" s="6" customFormat="1" x14ac:dyDescent="0.4"/>
    <row r="10582" s="6" customFormat="1" x14ac:dyDescent="0.4"/>
    <row r="10583" s="6" customFormat="1" x14ac:dyDescent="0.4"/>
    <row r="10584" s="6" customFormat="1" x14ac:dyDescent="0.4"/>
    <row r="10585" s="6" customFormat="1" x14ac:dyDescent="0.4"/>
    <row r="10586" s="6" customFormat="1" x14ac:dyDescent="0.4"/>
    <row r="10587" s="6" customFormat="1" x14ac:dyDescent="0.4"/>
    <row r="10588" s="6" customFormat="1" x14ac:dyDescent="0.4"/>
    <row r="10589" s="6" customFormat="1" x14ac:dyDescent="0.4"/>
    <row r="10590" s="6" customFormat="1" x14ac:dyDescent="0.4"/>
    <row r="10591" s="6" customFormat="1" x14ac:dyDescent="0.4"/>
    <row r="10592" s="6" customFormat="1" x14ac:dyDescent="0.4"/>
    <row r="10593" s="6" customFormat="1" x14ac:dyDescent="0.4"/>
    <row r="10594" s="6" customFormat="1" x14ac:dyDescent="0.4"/>
    <row r="10595" s="6" customFormat="1" x14ac:dyDescent="0.4"/>
    <row r="10596" s="6" customFormat="1" x14ac:dyDescent="0.4"/>
    <row r="10597" s="6" customFormat="1" x14ac:dyDescent="0.4"/>
    <row r="10598" s="6" customFormat="1" x14ac:dyDescent="0.4"/>
    <row r="10599" s="6" customFormat="1" x14ac:dyDescent="0.4"/>
    <row r="10600" s="6" customFormat="1" x14ac:dyDescent="0.4"/>
    <row r="10601" s="6" customFormat="1" x14ac:dyDescent="0.4"/>
    <row r="10602" s="6" customFormat="1" x14ac:dyDescent="0.4"/>
    <row r="10603" s="6" customFormat="1" x14ac:dyDescent="0.4"/>
    <row r="10604" s="6" customFormat="1" x14ac:dyDescent="0.4"/>
    <row r="10605" s="6" customFormat="1" x14ac:dyDescent="0.4"/>
    <row r="10606" s="6" customFormat="1" x14ac:dyDescent="0.4"/>
    <row r="10607" s="6" customFormat="1" x14ac:dyDescent="0.4"/>
    <row r="10608" s="6" customFormat="1" x14ac:dyDescent="0.4"/>
    <row r="10609" s="6" customFormat="1" x14ac:dyDescent="0.4"/>
    <row r="10610" s="6" customFormat="1" x14ac:dyDescent="0.4"/>
    <row r="10611" s="6" customFormat="1" x14ac:dyDescent="0.4"/>
    <row r="10612" s="6" customFormat="1" x14ac:dyDescent="0.4"/>
    <row r="10613" s="6" customFormat="1" x14ac:dyDescent="0.4"/>
    <row r="10614" s="6" customFormat="1" x14ac:dyDescent="0.4"/>
    <row r="10615" s="6" customFormat="1" x14ac:dyDescent="0.4"/>
    <row r="10616" s="6" customFormat="1" x14ac:dyDescent="0.4"/>
    <row r="10617" s="6" customFormat="1" x14ac:dyDescent="0.4"/>
    <row r="10618" s="6" customFormat="1" x14ac:dyDescent="0.4"/>
    <row r="10619" s="6" customFormat="1" x14ac:dyDescent="0.4"/>
    <row r="10620" s="6" customFormat="1" x14ac:dyDescent="0.4"/>
    <row r="10621" s="6" customFormat="1" x14ac:dyDescent="0.4"/>
    <row r="10622" s="6" customFormat="1" x14ac:dyDescent="0.4"/>
    <row r="10623" s="6" customFormat="1" x14ac:dyDescent="0.4"/>
    <row r="10624" s="6" customFormat="1" x14ac:dyDescent="0.4"/>
    <row r="10625" s="6" customFormat="1" x14ac:dyDescent="0.4"/>
    <row r="10626" s="6" customFormat="1" x14ac:dyDescent="0.4"/>
    <row r="10627" s="6" customFormat="1" x14ac:dyDescent="0.4"/>
    <row r="10628" s="6" customFormat="1" x14ac:dyDescent="0.4"/>
    <row r="10629" s="6" customFormat="1" x14ac:dyDescent="0.4"/>
    <row r="10630" s="6" customFormat="1" x14ac:dyDescent="0.4"/>
    <row r="10631" s="6" customFormat="1" x14ac:dyDescent="0.4"/>
    <row r="10632" s="6" customFormat="1" x14ac:dyDescent="0.4"/>
    <row r="10633" s="6" customFormat="1" x14ac:dyDescent="0.4"/>
    <row r="10634" s="6" customFormat="1" x14ac:dyDescent="0.4"/>
    <row r="10635" s="6" customFormat="1" x14ac:dyDescent="0.4"/>
    <row r="10636" s="6" customFormat="1" x14ac:dyDescent="0.4"/>
    <row r="10637" s="6" customFormat="1" x14ac:dyDescent="0.4"/>
    <row r="10638" s="6" customFormat="1" x14ac:dyDescent="0.4"/>
    <row r="10639" s="6" customFormat="1" x14ac:dyDescent="0.4"/>
    <row r="10640" s="6" customFormat="1" x14ac:dyDescent="0.4"/>
    <row r="10641" s="6" customFormat="1" x14ac:dyDescent="0.4"/>
    <row r="10642" s="6" customFormat="1" x14ac:dyDescent="0.4"/>
    <row r="10643" s="6" customFormat="1" x14ac:dyDescent="0.4"/>
    <row r="10644" s="6" customFormat="1" x14ac:dyDescent="0.4"/>
    <row r="10645" s="6" customFormat="1" x14ac:dyDescent="0.4"/>
    <row r="10646" s="6" customFormat="1" x14ac:dyDescent="0.4"/>
    <row r="10647" s="6" customFormat="1" x14ac:dyDescent="0.4"/>
    <row r="10648" s="6" customFormat="1" x14ac:dyDescent="0.4"/>
    <row r="10649" s="6" customFormat="1" x14ac:dyDescent="0.4"/>
    <row r="10650" s="6" customFormat="1" x14ac:dyDescent="0.4"/>
    <row r="10651" s="6" customFormat="1" x14ac:dyDescent="0.4"/>
    <row r="10652" s="6" customFormat="1" x14ac:dyDescent="0.4"/>
    <row r="10653" s="6" customFormat="1" x14ac:dyDescent="0.4"/>
    <row r="10654" s="6" customFormat="1" x14ac:dyDescent="0.4"/>
    <row r="10655" s="6" customFormat="1" x14ac:dyDescent="0.4"/>
    <row r="10656" s="6" customFormat="1" x14ac:dyDescent="0.4"/>
    <row r="10657" s="6" customFormat="1" x14ac:dyDescent="0.4"/>
    <row r="10658" s="6" customFormat="1" x14ac:dyDescent="0.4"/>
    <row r="10659" s="6" customFormat="1" x14ac:dyDescent="0.4"/>
    <row r="10660" s="6" customFormat="1" x14ac:dyDescent="0.4"/>
    <row r="10661" s="6" customFormat="1" x14ac:dyDescent="0.4"/>
    <row r="10662" s="6" customFormat="1" x14ac:dyDescent="0.4"/>
    <row r="10663" s="6" customFormat="1" x14ac:dyDescent="0.4"/>
    <row r="10664" s="6" customFormat="1" x14ac:dyDescent="0.4"/>
    <row r="10665" s="6" customFormat="1" x14ac:dyDescent="0.4"/>
    <row r="10666" s="6" customFormat="1" x14ac:dyDescent="0.4"/>
    <row r="10667" s="6" customFormat="1" x14ac:dyDescent="0.4"/>
    <row r="10668" s="6" customFormat="1" x14ac:dyDescent="0.4"/>
    <row r="10669" s="6" customFormat="1" x14ac:dyDescent="0.4"/>
    <row r="10670" s="6" customFormat="1" x14ac:dyDescent="0.4"/>
    <row r="10671" s="6" customFormat="1" x14ac:dyDescent="0.4"/>
    <row r="10672" s="6" customFormat="1" x14ac:dyDescent="0.4"/>
    <row r="10673" s="6" customFormat="1" x14ac:dyDescent="0.4"/>
    <row r="10674" s="6" customFormat="1" x14ac:dyDescent="0.4"/>
    <row r="10675" s="6" customFormat="1" x14ac:dyDescent="0.4"/>
    <row r="10676" s="6" customFormat="1" x14ac:dyDescent="0.4"/>
    <row r="10677" s="6" customFormat="1" x14ac:dyDescent="0.4"/>
    <row r="10678" s="6" customFormat="1" x14ac:dyDescent="0.4"/>
    <row r="10679" s="6" customFormat="1" x14ac:dyDescent="0.4"/>
    <row r="10680" s="6" customFormat="1" x14ac:dyDescent="0.4"/>
    <row r="10681" s="6" customFormat="1" x14ac:dyDescent="0.4"/>
    <row r="10682" s="6" customFormat="1" x14ac:dyDescent="0.4"/>
    <row r="10683" s="6" customFormat="1" x14ac:dyDescent="0.4"/>
    <row r="10684" s="6" customFormat="1" x14ac:dyDescent="0.4"/>
    <row r="10685" s="6" customFormat="1" x14ac:dyDescent="0.4"/>
    <row r="10686" s="6" customFormat="1" x14ac:dyDescent="0.4"/>
    <row r="10687" s="6" customFormat="1" x14ac:dyDescent="0.4"/>
    <row r="10688" s="6" customFormat="1" x14ac:dyDescent="0.4"/>
    <row r="10689" s="6" customFormat="1" x14ac:dyDescent="0.4"/>
    <row r="10690" s="6" customFormat="1" x14ac:dyDescent="0.4"/>
    <row r="10691" s="6" customFormat="1" x14ac:dyDescent="0.4"/>
    <row r="10692" s="6" customFormat="1" x14ac:dyDescent="0.4"/>
    <row r="10693" s="6" customFormat="1" x14ac:dyDescent="0.4"/>
    <row r="10694" s="6" customFormat="1" x14ac:dyDescent="0.4"/>
    <row r="10695" s="6" customFormat="1" x14ac:dyDescent="0.4"/>
    <row r="10696" s="6" customFormat="1" x14ac:dyDescent="0.4"/>
    <row r="10697" s="6" customFormat="1" x14ac:dyDescent="0.4"/>
    <row r="10698" s="6" customFormat="1" x14ac:dyDescent="0.4"/>
    <row r="10699" s="6" customFormat="1" x14ac:dyDescent="0.4"/>
    <row r="10700" s="6" customFormat="1" x14ac:dyDescent="0.4"/>
    <row r="10701" s="6" customFormat="1" x14ac:dyDescent="0.4"/>
    <row r="10702" s="6" customFormat="1" x14ac:dyDescent="0.4"/>
    <row r="10703" s="6" customFormat="1" x14ac:dyDescent="0.4"/>
    <row r="10704" s="6" customFormat="1" x14ac:dyDescent="0.4"/>
    <row r="10705" s="6" customFormat="1" x14ac:dyDescent="0.4"/>
    <row r="10706" s="6" customFormat="1" x14ac:dyDescent="0.4"/>
    <row r="10707" s="6" customFormat="1" x14ac:dyDescent="0.4"/>
    <row r="10708" s="6" customFormat="1" x14ac:dyDescent="0.4"/>
    <row r="10709" s="6" customFormat="1" x14ac:dyDescent="0.4"/>
    <row r="10710" s="6" customFormat="1" x14ac:dyDescent="0.4"/>
    <row r="10711" s="6" customFormat="1" x14ac:dyDescent="0.4"/>
    <row r="10712" s="6" customFormat="1" x14ac:dyDescent="0.4"/>
    <row r="10713" s="6" customFormat="1" x14ac:dyDescent="0.4"/>
    <row r="10714" s="6" customFormat="1" x14ac:dyDescent="0.4"/>
    <row r="10715" s="6" customFormat="1" x14ac:dyDescent="0.4"/>
    <row r="10716" s="6" customFormat="1" x14ac:dyDescent="0.4"/>
    <row r="10717" s="6" customFormat="1" x14ac:dyDescent="0.4"/>
    <row r="10718" s="6" customFormat="1" x14ac:dyDescent="0.4"/>
    <row r="10719" s="6" customFormat="1" x14ac:dyDescent="0.4"/>
    <row r="10720" s="6" customFormat="1" x14ac:dyDescent="0.4"/>
    <row r="10721" s="6" customFormat="1" x14ac:dyDescent="0.4"/>
    <row r="10722" s="6" customFormat="1" x14ac:dyDescent="0.4"/>
    <row r="10723" s="6" customFormat="1" x14ac:dyDescent="0.4"/>
    <row r="10724" s="6" customFormat="1" x14ac:dyDescent="0.4"/>
    <row r="10725" s="6" customFormat="1" x14ac:dyDescent="0.4"/>
    <row r="10726" s="6" customFormat="1" x14ac:dyDescent="0.4"/>
    <row r="10727" s="6" customFormat="1" x14ac:dyDescent="0.4"/>
    <row r="10728" s="6" customFormat="1" x14ac:dyDescent="0.4"/>
    <row r="10729" s="6" customFormat="1" x14ac:dyDescent="0.4"/>
    <row r="10730" s="6" customFormat="1" x14ac:dyDescent="0.4"/>
    <row r="10731" s="6" customFormat="1" x14ac:dyDescent="0.4"/>
    <row r="10732" s="6" customFormat="1" x14ac:dyDescent="0.4"/>
    <row r="10733" s="6" customFormat="1" x14ac:dyDescent="0.4"/>
    <row r="10734" s="6" customFormat="1" x14ac:dyDescent="0.4"/>
    <row r="10735" s="6" customFormat="1" x14ac:dyDescent="0.4"/>
    <row r="10736" s="6" customFormat="1" x14ac:dyDescent="0.4"/>
    <row r="10737" s="6" customFormat="1" x14ac:dyDescent="0.4"/>
    <row r="10738" s="6" customFormat="1" x14ac:dyDescent="0.4"/>
    <row r="10739" s="6" customFormat="1" x14ac:dyDescent="0.4"/>
    <row r="10740" s="6" customFormat="1" x14ac:dyDescent="0.4"/>
    <row r="10741" s="6" customFormat="1" x14ac:dyDescent="0.4"/>
    <row r="10742" s="6" customFormat="1" x14ac:dyDescent="0.4"/>
    <row r="10743" s="6" customFormat="1" x14ac:dyDescent="0.4"/>
    <row r="10744" s="6" customFormat="1" x14ac:dyDescent="0.4"/>
    <row r="10745" s="6" customFormat="1" x14ac:dyDescent="0.4"/>
    <row r="10746" s="6" customFormat="1" x14ac:dyDescent="0.4"/>
    <row r="10747" s="6" customFormat="1" x14ac:dyDescent="0.4"/>
    <row r="10748" s="6" customFormat="1" x14ac:dyDescent="0.4"/>
    <row r="10749" s="6" customFormat="1" x14ac:dyDescent="0.4"/>
    <row r="10750" s="6" customFormat="1" x14ac:dyDescent="0.4"/>
    <row r="10751" s="6" customFormat="1" x14ac:dyDescent="0.4"/>
    <row r="10752" s="6" customFormat="1" x14ac:dyDescent="0.4"/>
    <row r="10753" s="6" customFormat="1" x14ac:dyDescent="0.4"/>
    <row r="10754" s="6" customFormat="1" x14ac:dyDescent="0.4"/>
    <row r="10755" s="6" customFormat="1" x14ac:dyDescent="0.4"/>
    <row r="10756" s="6" customFormat="1" x14ac:dyDescent="0.4"/>
    <row r="10757" s="6" customFormat="1" x14ac:dyDescent="0.4"/>
    <row r="10758" s="6" customFormat="1" x14ac:dyDescent="0.4"/>
    <row r="10759" s="6" customFormat="1" x14ac:dyDescent="0.4"/>
    <row r="10760" s="6" customFormat="1" x14ac:dyDescent="0.4"/>
    <row r="10761" s="6" customFormat="1" x14ac:dyDescent="0.4"/>
    <row r="10762" s="6" customFormat="1" x14ac:dyDescent="0.4"/>
    <row r="10763" s="6" customFormat="1" x14ac:dyDescent="0.4"/>
    <row r="10764" s="6" customFormat="1" x14ac:dyDescent="0.4"/>
    <row r="10765" s="6" customFormat="1" x14ac:dyDescent="0.4"/>
    <row r="10766" s="6" customFormat="1" x14ac:dyDescent="0.4"/>
    <row r="10767" s="6" customFormat="1" x14ac:dyDescent="0.4"/>
    <row r="10768" s="6" customFormat="1" x14ac:dyDescent="0.4"/>
    <row r="10769" s="6" customFormat="1" x14ac:dyDescent="0.4"/>
    <row r="10770" s="6" customFormat="1" x14ac:dyDescent="0.4"/>
    <row r="10771" s="6" customFormat="1" x14ac:dyDescent="0.4"/>
    <row r="10772" s="6" customFormat="1" x14ac:dyDescent="0.4"/>
    <row r="10773" s="6" customFormat="1" x14ac:dyDescent="0.4"/>
    <row r="10774" s="6" customFormat="1" x14ac:dyDescent="0.4"/>
    <row r="10775" s="6" customFormat="1" x14ac:dyDescent="0.4"/>
    <row r="10776" s="6" customFormat="1" x14ac:dyDescent="0.4"/>
    <row r="10777" s="6" customFormat="1" x14ac:dyDescent="0.4"/>
    <row r="10778" s="6" customFormat="1" x14ac:dyDescent="0.4"/>
    <row r="10779" s="6" customFormat="1" x14ac:dyDescent="0.4"/>
    <row r="10780" s="6" customFormat="1" x14ac:dyDescent="0.4"/>
    <row r="10781" s="6" customFormat="1" x14ac:dyDescent="0.4"/>
    <row r="10782" s="6" customFormat="1" x14ac:dyDescent="0.4"/>
    <row r="10783" s="6" customFormat="1" x14ac:dyDescent="0.4"/>
    <row r="10784" s="6" customFormat="1" x14ac:dyDescent="0.4"/>
    <row r="10785" s="6" customFormat="1" x14ac:dyDescent="0.4"/>
    <row r="10786" s="6" customFormat="1" x14ac:dyDescent="0.4"/>
    <row r="10787" s="6" customFormat="1" x14ac:dyDescent="0.4"/>
    <row r="10788" s="6" customFormat="1" x14ac:dyDescent="0.4"/>
    <row r="10789" s="6" customFormat="1" x14ac:dyDescent="0.4"/>
    <row r="10790" s="6" customFormat="1" x14ac:dyDescent="0.4"/>
    <row r="10791" s="6" customFormat="1" x14ac:dyDescent="0.4"/>
    <row r="10792" s="6" customFormat="1" x14ac:dyDescent="0.4"/>
    <row r="10793" s="6" customFormat="1" x14ac:dyDescent="0.4"/>
    <row r="10794" s="6" customFormat="1" x14ac:dyDescent="0.4"/>
    <row r="10795" s="6" customFormat="1" x14ac:dyDescent="0.4"/>
    <row r="10796" s="6" customFormat="1" x14ac:dyDescent="0.4"/>
    <row r="10797" s="6" customFormat="1" x14ac:dyDescent="0.4"/>
    <row r="10798" s="6" customFormat="1" x14ac:dyDescent="0.4"/>
    <row r="10799" s="6" customFormat="1" x14ac:dyDescent="0.4"/>
    <row r="10800" s="6" customFormat="1" x14ac:dyDescent="0.4"/>
    <row r="10801" s="6" customFormat="1" x14ac:dyDescent="0.4"/>
    <row r="10802" s="6" customFormat="1" x14ac:dyDescent="0.4"/>
    <row r="10803" s="6" customFormat="1" x14ac:dyDescent="0.4"/>
    <row r="10804" s="6" customFormat="1" x14ac:dyDescent="0.4"/>
    <row r="10805" s="6" customFormat="1" x14ac:dyDescent="0.4"/>
    <row r="10806" s="6" customFormat="1" x14ac:dyDescent="0.4"/>
    <row r="10807" s="6" customFormat="1" x14ac:dyDescent="0.4"/>
    <row r="10808" s="6" customFormat="1" x14ac:dyDescent="0.4"/>
    <row r="10809" s="6" customFormat="1" x14ac:dyDescent="0.4"/>
    <row r="10810" s="6" customFormat="1" x14ac:dyDescent="0.4"/>
    <row r="10811" s="6" customFormat="1" x14ac:dyDescent="0.4"/>
    <row r="10812" s="6" customFormat="1" x14ac:dyDescent="0.4"/>
    <row r="10813" s="6" customFormat="1" x14ac:dyDescent="0.4"/>
    <row r="10814" s="6" customFormat="1" x14ac:dyDescent="0.4"/>
    <row r="10815" s="6" customFormat="1" x14ac:dyDescent="0.4"/>
    <row r="10816" s="6" customFormat="1" x14ac:dyDescent="0.4"/>
    <row r="10817" s="6" customFormat="1" x14ac:dyDescent="0.4"/>
    <row r="10818" s="6" customFormat="1" x14ac:dyDescent="0.4"/>
    <row r="10819" s="6" customFormat="1" x14ac:dyDescent="0.4"/>
    <row r="10820" s="6" customFormat="1" x14ac:dyDescent="0.4"/>
    <row r="10821" s="6" customFormat="1" x14ac:dyDescent="0.4"/>
    <row r="10822" s="6" customFormat="1" x14ac:dyDescent="0.4"/>
    <row r="10823" s="6" customFormat="1" x14ac:dyDescent="0.4"/>
    <row r="10824" s="6" customFormat="1" x14ac:dyDescent="0.4"/>
    <row r="10825" s="6" customFormat="1" x14ac:dyDescent="0.4"/>
    <row r="10826" s="6" customFormat="1" x14ac:dyDescent="0.4"/>
    <row r="10827" s="6" customFormat="1" x14ac:dyDescent="0.4"/>
    <row r="10828" s="6" customFormat="1" x14ac:dyDescent="0.4"/>
    <row r="10829" s="6" customFormat="1" x14ac:dyDescent="0.4"/>
    <row r="10830" s="6" customFormat="1" x14ac:dyDescent="0.4"/>
    <row r="10831" s="6" customFormat="1" x14ac:dyDescent="0.4"/>
    <row r="10832" s="6" customFormat="1" x14ac:dyDescent="0.4"/>
    <row r="10833" s="6" customFormat="1" x14ac:dyDescent="0.4"/>
    <row r="10834" s="6" customFormat="1" x14ac:dyDescent="0.4"/>
    <row r="10835" s="6" customFormat="1" x14ac:dyDescent="0.4"/>
    <row r="10836" s="6" customFormat="1" x14ac:dyDescent="0.4"/>
    <row r="10837" s="6" customFormat="1" x14ac:dyDescent="0.4"/>
    <row r="10838" s="6" customFormat="1" x14ac:dyDescent="0.4"/>
    <row r="10839" s="6" customFormat="1" x14ac:dyDescent="0.4"/>
    <row r="10840" s="6" customFormat="1" x14ac:dyDescent="0.4"/>
    <row r="10841" s="6" customFormat="1" x14ac:dyDescent="0.4"/>
    <row r="10842" s="6" customFormat="1" x14ac:dyDescent="0.4"/>
    <row r="10843" s="6" customFormat="1" x14ac:dyDescent="0.4"/>
    <row r="10844" s="6" customFormat="1" x14ac:dyDescent="0.4"/>
    <row r="10845" s="6" customFormat="1" x14ac:dyDescent="0.4"/>
    <row r="10846" s="6" customFormat="1" x14ac:dyDescent="0.4"/>
    <row r="10847" s="6" customFormat="1" x14ac:dyDescent="0.4"/>
    <row r="10848" s="6" customFormat="1" x14ac:dyDescent="0.4"/>
    <row r="10849" s="6" customFormat="1" x14ac:dyDescent="0.4"/>
    <row r="10850" s="6" customFormat="1" x14ac:dyDescent="0.4"/>
    <row r="10851" s="6" customFormat="1" x14ac:dyDescent="0.4"/>
    <row r="10852" s="6" customFormat="1" x14ac:dyDescent="0.4"/>
    <row r="10853" s="6" customFormat="1" x14ac:dyDescent="0.4"/>
    <row r="10854" s="6" customFormat="1" x14ac:dyDescent="0.4"/>
    <row r="10855" s="6" customFormat="1" x14ac:dyDescent="0.4"/>
    <row r="10856" s="6" customFormat="1" x14ac:dyDescent="0.4"/>
    <row r="10857" s="6" customFormat="1" x14ac:dyDescent="0.4"/>
    <row r="10858" s="6" customFormat="1" x14ac:dyDescent="0.4"/>
    <row r="10859" s="6" customFormat="1" x14ac:dyDescent="0.4"/>
    <row r="10860" s="6" customFormat="1" x14ac:dyDescent="0.4"/>
    <row r="10861" s="6" customFormat="1" x14ac:dyDescent="0.4"/>
    <row r="10862" s="6" customFormat="1" x14ac:dyDescent="0.4"/>
    <row r="10863" s="6" customFormat="1" x14ac:dyDescent="0.4"/>
    <row r="10864" s="6" customFormat="1" x14ac:dyDescent="0.4"/>
    <row r="10865" s="6" customFormat="1" x14ac:dyDescent="0.4"/>
    <row r="10866" s="6" customFormat="1" x14ac:dyDescent="0.4"/>
    <row r="10867" s="6" customFormat="1" x14ac:dyDescent="0.4"/>
    <row r="10868" s="6" customFormat="1" x14ac:dyDescent="0.4"/>
    <row r="10869" s="6" customFormat="1" x14ac:dyDescent="0.4"/>
    <row r="10870" s="6" customFormat="1" x14ac:dyDescent="0.4"/>
    <row r="10871" s="6" customFormat="1" x14ac:dyDescent="0.4"/>
    <row r="10872" s="6" customFormat="1" x14ac:dyDescent="0.4"/>
    <row r="10873" s="6" customFormat="1" x14ac:dyDescent="0.4"/>
    <row r="10874" s="6" customFormat="1" x14ac:dyDescent="0.4"/>
    <row r="10875" s="6" customFormat="1" x14ac:dyDescent="0.4"/>
    <row r="10876" s="6" customFormat="1" x14ac:dyDescent="0.4"/>
    <row r="10877" s="6" customFormat="1" x14ac:dyDescent="0.4"/>
    <row r="10878" s="6" customFormat="1" x14ac:dyDescent="0.4"/>
    <row r="10879" s="6" customFormat="1" x14ac:dyDescent="0.4"/>
    <row r="10880" s="6" customFormat="1" x14ac:dyDescent="0.4"/>
    <row r="10881" s="6" customFormat="1" x14ac:dyDescent="0.4"/>
    <row r="10882" s="6" customFormat="1" x14ac:dyDescent="0.4"/>
    <row r="10883" s="6" customFormat="1" x14ac:dyDescent="0.4"/>
    <row r="10884" s="6" customFormat="1" x14ac:dyDescent="0.4"/>
    <row r="10885" s="6" customFormat="1" x14ac:dyDescent="0.4"/>
    <row r="10886" s="6" customFormat="1" x14ac:dyDescent="0.4"/>
    <row r="10887" s="6" customFormat="1" x14ac:dyDescent="0.4"/>
    <row r="10888" s="6" customFormat="1" x14ac:dyDescent="0.4"/>
    <row r="10889" s="6" customFormat="1" x14ac:dyDescent="0.4"/>
    <row r="10890" s="6" customFormat="1" x14ac:dyDescent="0.4"/>
    <row r="10891" s="6" customFormat="1" x14ac:dyDescent="0.4"/>
    <row r="10892" s="6" customFormat="1" x14ac:dyDescent="0.4"/>
    <row r="10893" s="6" customFormat="1" x14ac:dyDescent="0.4"/>
    <row r="10894" s="6" customFormat="1" x14ac:dyDescent="0.4"/>
    <row r="10895" s="6" customFormat="1" x14ac:dyDescent="0.4"/>
    <row r="10896" s="6" customFormat="1" x14ac:dyDescent="0.4"/>
    <row r="10897" s="6" customFormat="1" x14ac:dyDescent="0.4"/>
    <row r="10898" s="6" customFormat="1" x14ac:dyDescent="0.4"/>
    <row r="10899" s="6" customFormat="1" x14ac:dyDescent="0.4"/>
    <row r="10900" s="6" customFormat="1" x14ac:dyDescent="0.4"/>
    <row r="10901" s="6" customFormat="1" x14ac:dyDescent="0.4"/>
    <row r="10902" s="6" customFormat="1" x14ac:dyDescent="0.4"/>
    <row r="10903" s="6" customFormat="1" x14ac:dyDescent="0.4"/>
    <row r="10904" s="6" customFormat="1" x14ac:dyDescent="0.4"/>
    <row r="10905" s="6" customFormat="1" x14ac:dyDescent="0.4"/>
    <row r="10906" s="6" customFormat="1" x14ac:dyDescent="0.4"/>
    <row r="10907" s="6" customFormat="1" x14ac:dyDescent="0.4"/>
    <row r="10908" s="6" customFormat="1" x14ac:dyDescent="0.4"/>
    <row r="10909" s="6" customFormat="1" x14ac:dyDescent="0.4"/>
    <row r="10910" s="6" customFormat="1" x14ac:dyDescent="0.4"/>
    <row r="10911" s="6" customFormat="1" x14ac:dyDescent="0.4"/>
    <row r="10912" s="6" customFormat="1" x14ac:dyDescent="0.4"/>
    <row r="10913" s="6" customFormat="1" x14ac:dyDescent="0.4"/>
    <row r="10914" s="6" customFormat="1" x14ac:dyDescent="0.4"/>
    <row r="10915" s="6" customFormat="1" x14ac:dyDescent="0.4"/>
    <row r="10916" s="6" customFormat="1" x14ac:dyDescent="0.4"/>
    <row r="10917" s="6" customFormat="1" x14ac:dyDescent="0.4"/>
    <row r="10918" s="6" customFormat="1" x14ac:dyDescent="0.4"/>
    <row r="10919" s="6" customFormat="1" x14ac:dyDescent="0.4"/>
    <row r="10920" s="6" customFormat="1" x14ac:dyDescent="0.4"/>
    <row r="10921" s="6" customFormat="1" x14ac:dyDescent="0.4"/>
    <row r="10922" s="6" customFormat="1" x14ac:dyDescent="0.4"/>
    <row r="10923" s="6" customFormat="1" x14ac:dyDescent="0.4"/>
    <row r="10924" s="6" customFormat="1" x14ac:dyDescent="0.4"/>
    <row r="10925" s="6" customFormat="1" x14ac:dyDescent="0.4"/>
    <row r="10926" s="6" customFormat="1" x14ac:dyDescent="0.4"/>
    <row r="10927" s="6" customFormat="1" x14ac:dyDescent="0.4"/>
    <row r="10928" s="6" customFormat="1" x14ac:dyDescent="0.4"/>
    <row r="10929" s="6" customFormat="1" x14ac:dyDescent="0.4"/>
    <row r="10930" s="6" customFormat="1" x14ac:dyDescent="0.4"/>
    <row r="10931" s="6" customFormat="1" x14ac:dyDescent="0.4"/>
    <row r="10932" s="6" customFormat="1" x14ac:dyDescent="0.4"/>
    <row r="10933" s="6" customFormat="1" x14ac:dyDescent="0.4"/>
    <row r="10934" s="6" customFormat="1" x14ac:dyDescent="0.4"/>
    <row r="10935" s="6" customFormat="1" x14ac:dyDescent="0.4"/>
    <row r="10936" s="6" customFormat="1" x14ac:dyDescent="0.4"/>
    <row r="10937" s="6" customFormat="1" x14ac:dyDescent="0.4"/>
    <row r="10938" s="6" customFormat="1" x14ac:dyDescent="0.4"/>
    <row r="10939" s="6" customFormat="1" x14ac:dyDescent="0.4"/>
    <row r="10940" s="6" customFormat="1" x14ac:dyDescent="0.4"/>
    <row r="10941" s="6" customFormat="1" x14ac:dyDescent="0.4"/>
    <row r="10942" s="6" customFormat="1" x14ac:dyDescent="0.4"/>
    <row r="10943" s="6" customFormat="1" x14ac:dyDescent="0.4"/>
    <row r="10944" s="6" customFormat="1" x14ac:dyDescent="0.4"/>
    <row r="10945" s="6" customFormat="1" x14ac:dyDescent="0.4"/>
    <row r="10946" s="6" customFormat="1" x14ac:dyDescent="0.4"/>
    <row r="10947" s="6" customFormat="1" x14ac:dyDescent="0.4"/>
    <row r="10948" s="6" customFormat="1" x14ac:dyDescent="0.4"/>
    <row r="10949" s="6" customFormat="1" x14ac:dyDescent="0.4"/>
    <row r="10950" s="6" customFormat="1" x14ac:dyDescent="0.4"/>
    <row r="10951" s="6" customFormat="1" x14ac:dyDescent="0.4"/>
    <row r="10952" s="6" customFormat="1" x14ac:dyDescent="0.4"/>
    <row r="10953" s="6" customFormat="1" x14ac:dyDescent="0.4"/>
    <row r="10954" s="6" customFormat="1" x14ac:dyDescent="0.4"/>
    <row r="10955" s="6" customFormat="1" x14ac:dyDescent="0.4"/>
    <row r="10956" s="6" customFormat="1" x14ac:dyDescent="0.4"/>
    <row r="10957" s="6" customFormat="1" x14ac:dyDescent="0.4"/>
    <row r="10958" s="6" customFormat="1" x14ac:dyDescent="0.4"/>
    <row r="10959" s="6" customFormat="1" x14ac:dyDescent="0.4"/>
    <row r="10960" s="6" customFormat="1" x14ac:dyDescent="0.4"/>
    <row r="10961" s="6" customFormat="1" x14ac:dyDescent="0.4"/>
    <row r="10962" s="6" customFormat="1" x14ac:dyDescent="0.4"/>
    <row r="10963" s="6" customFormat="1" x14ac:dyDescent="0.4"/>
    <row r="10964" s="6" customFormat="1" x14ac:dyDescent="0.4"/>
    <row r="10965" s="6" customFormat="1" x14ac:dyDescent="0.4"/>
    <row r="10966" s="6" customFormat="1" x14ac:dyDescent="0.4"/>
    <row r="10967" s="6" customFormat="1" x14ac:dyDescent="0.4"/>
    <row r="10968" s="6" customFormat="1" x14ac:dyDescent="0.4"/>
    <row r="10969" s="6" customFormat="1" x14ac:dyDescent="0.4"/>
    <row r="10970" s="6" customFormat="1" x14ac:dyDescent="0.4"/>
    <row r="10971" s="6" customFormat="1" x14ac:dyDescent="0.4"/>
    <row r="10972" s="6" customFormat="1" x14ac:dyDescent="0.4"/>
    <row r="10973" s="6" customFormat="1" x14ac:dyDescent="0.4"/>
    <row r="10974" s="6" customFormat="1" x14ac:dyDescent="0.4"/>
    <row r="10975" s="6" customFormat="1" x14ac:dyDescent="0.4"/>
    <row r="10976" s="6" customFormat="1" x14ac:dyDescent="0.4"/>
    <row r="10977" s="6" customFormat="1" x14ac:dyDescent="0.4"/>
    <row r="10978" s="6" customFormat="1" x14ac:dyDescent="0.4"/>
    <row r="10979" s="6" customFormat="1" x14ac:dyDescent="0.4"/>
    <row r="10980" s="6" customFormat="1" x14ac:dyDescent="0.4"/>
    <row r="10981" s="6" customFormat="1" x14ac:dyDescent="0.4"/>
    <row r="10982" s="6" customFormat="1" x14ac:dyDescent="0.4"/>
    <row r="10983" s="6" customFormat="1" x14ac:dyDescent="0.4"/>
    <row r="10984" s="6" customFormat="1" x14ac:dyDescent="0.4"/>
    <row r="10985" s="6" customFormat="1" x14ac:dyDescent="0.4"/>
    <row r="10986" s="6" customFormat="1" x14ac:dyDescent="0.4"/>
    <row r="10987" s="6" customFormat="1" x14ac:dyDescent="0.4"/>
    <row r="10988" s="6" customFormat="1" x14ac:dyDescent="0.4"/>
    <row r="10989" s="6" customFormat="1" x14ac:dyDescent="0.4"/>
    <row r="10990" s="6" customFormat="1" x14ac:dyDescent="0.4"/>
    <row r="10991" s="6" customFormat="1" x14ac:dyDescent="0.4"/>
    <row r="10992" s="6" customFormat="1" x14ac:dyDescent="0.4"/>
    <row r="10993" s="6" customFormat="1" x14ac:dyDescent="0.4"/>
    <row r="10994" s="6" customFormat="1" x14ac:dyDescent="0.4"/>
    <row r="10995" s="6" customFormat="1" x14ac:dyDescent="0.4"/>
    <row r="10996" s="6" customFormat="1" x14ac:dyDescent="0.4"/>
    <row r="10997" s="6" customFormat="1" x14ac:dyDescent="0.4"/>
    <row r="10998" s="6" customFormat="1" x14ac:dyDescent="0.4"/>
    <row r="10999" s="6" customFormat="1" x14ac:dyDescent="0.4"/>
    <row r="11000" s="6" customFormat="1" x14ac:dyDescent="0.4"/>
    <row r="11001" s="6" customFormat="1" x14ac:dyDescent="0.4"/>
    <row r="11002" s="6" customFormat="1" x14ac:dyDescent="0.4"/>
    <row r="11003" s="6" customFormat="1" x14ac:dyDescent="0.4"/>
    <row r="11004" s="6" customFormat="1" x14ac:dyDescent="0.4"/>
    <row r="11005" s="6" customFormat="1" x14ac:dyDescent="0.4"/>
    <row r="11006" s="6" customFormat="1" x14ac:dyDescent="0.4"/>
    <row r="11007" s="6" customFormat="1" x14ac:dyDescent="0.4"/>
    <row r="11008" s="6" customFormat="1" x14ac:dyDescent="0.4"/>
    <row r="11009" s="6" customFormat="1" x14ac:dyDescent="0.4"/>
    <row r="11010" s="6" customFormat="1" x14ac:dyDescent="0.4"/>
    <row r="11011" s="6" customFormat="1" x14ac:dyDescent="0.4"/>
    <row r="11012" s="6" customFormat="1" x14ac:dyDescent="0.4"/>
    <row r="11013" s="6" customFormat="1" x14ac:dyDescent="0.4"/>
    <row r="11014" s="6" customFormat="1" x14ac:dyDescent="0.4"/>
    <row r="11015" s="6" customFormat="1" x14ac:dyDescent="0.4"/>
    <row r="11016" s="6" customFormat="1" x14ac:dyDescent="0.4"/>
    <row r="11017" s="6" customFormat="1" x14ac:dyDescent="0.4"/>
    <row r="11018" s="6" customFormat="1" x14ac:dyDescent="0.4"/>
    <row r="11019" s="6" customFormat="1" x14ac:dyDescent="0.4"/>
    <row r="11020" s="6" customFormat="1" x14ac:dyDescent="0.4"/>
    <row r="11021" s="6" customFormat="1" x14ac:dyDescent="0.4"/>
    <row r="11022" s="6" customFormat="1" x14ac:dyDescent="0.4"/>
    <row r="11023" s="6" customFormat="1" x14ac:dyDescent="0.4"/>
    <row r="11024" s="6" customFormat="1" x14ac:dyDescent="0.4"/>
    <row r="11025" s="6" customFormat="1" x14ac:dyDescent="0.4"/>
    <row r="11026" s="6" customFormat="1" x14ac:dyDescent="0.4"/>
    <row r="11027" s="6" customFormat="1" x14ac:dyDescent="0.4"/>
    <row r="11028" s="6" customFormat="1" x14ac:dyDescent="0.4"/>
    <row r="11029" s="6" customFormat="1" x14ac:dyDescent="0.4"/>
    <row r="11030" s="6" customFormat="1" x14ac:dyDescent="0.4"/>
    <row r="11031" s="6" customFormat="1" x14ac:dyDescent="0.4"/>
    <row r="11032" s="6" customFormat="1" x14ac:dyDescent="0.4"/>
    <row r="11033" s="6" customFormat="1" x14ac:dyDescent="0.4"/>
    <row r="11034" s="6" customFormat="1" x14ac:dyDescent="0.4"/>
    <row r="11035" s="6" customFormat="1" x14ac:dyDescent="0.4"/>
    <row r="11036" s="6" customFormat="1" x14ac:dyDescent="0.4"/>
    <row r="11037" s="6" customFormat="1" x14ac:dyDescent="0.4"/>
    <row r="11038" s="6" customFormat="1" x14ac:dyDescent="0.4"/>
    <row r="11039" s="6" customFormat="1" x14ac:dyDescent="0.4"/>
    <row r="11040" s="6" customFormat="1" x14ac:dyDescent="0.4"/>
    <row r="11041" s="6" customFormat="1" x14ac:dyDescent="0.4"/>
    <row r="11042" s="6" customFormat="1" x14ac:dyDescent="0.4"/>
    <row r="11043" s="6" customFormat="1" x14ac:dyDescent="0.4"/>
    <row r="11044" s="6" customFormat="1" x14ac:dyDescent="0.4"/>
    <row r="11045" s="6" customFormat="1" x14ac:dyDescent="0.4"/>
    <row r="11046" s="6" customFormat="1" x14ac:dyDescent="0.4"/>
    <row r="11047" s="6" customFormat="1" x14ac:dyDescent="0.4"/>
    <row r="11048" s="6" customFormat="1" x14ac:dyDescent="0.4"/>
    <row r="11049" s="6" customFormat="1" x14ac:dyDescent="0.4"/>
    <row r="11050" s="6" customFormat="1" x14ac:dyDescent="0.4"/>
    <row r="11051" s="6" customFormat="1" x14ac:dyDescent="0.4"/>
    <row r="11052" s="6" customFormat="1" x14ac:dyDescent="0.4"/>
    <row r="11053" s="6" customFormat="1" x14ac:dyDescent="0.4"/>
    <row r="11054" s="6" customFormat="1" x14ac:dyDescent="0.4"/>
    <row r="11055" s="6" customFormat="1" x14ac:dyDescent="0.4"/>
    <row r="11056" s="6" customFormat="1" x14ac:dyDescent="0.4"/>
    <row r="11057" s="6" customFormat="1" x14ac:dyDescent="0.4"/>
    <row r="11058" s="6" customFormat="1" x14ac:dyDescent="0.4"/>
    <row r="11059" s="6" customFormat="1" x14ac:dyDescent="0.4"/>
    <row r="11060" s="6" customFormat="1" x14ac:dyDescent="0.4"/>
    <row r="11061" s="6" customFormat="1" x14ac:dyDescent="0.4"/>
    <row r="11062" s="6" customFormat="1" x14ac:dyDescent="0.4"/>
    <row r="11063" s="6" customFormat="1" x14ac:dyDescent="0.4"/>
    <row r="11064" s="6" customFormat="1" x14ac:dyDescent="0.4"/>
    <row r="11065" s="6" customFormat="1" x14ac:dyDescent="0.4"/>
    <row r="11066" s="6" customFormat="1" x14ac:dyDescent="0.4"/>
    <row r="11067" s="6" customFormat="1" x14ac:dyDescent="0.4"/>
    <row r="11068" s="6" customFormat="1" x14ac:dyDescent="0.4"/>
    <row r="11069" s="6" customFormat="1" x14ac:dyDescent="0.4"/>
    <row r="11070" s="6" customFormat="1" x14ac:dyDescent="0.4"/>
    <row r="11071" s="6" customFormat="1" x14ac:dyDescent="0.4"/>
    <row r="11072" s="6" customFormat="1" x14ac:dyDescent="0.4"/>
    <row r="11073" s="6" customFormat="1" x14ac:dyDescent="0.4"/>
    <row r="11074" s="6" customFormat="1" x14ac:dyDescent="0.4"/>
    <row r="11075" s="6" customFormat="1" x14ac:dyDescent="0.4"/>
    <row r="11076" s="6" customFormat="1" x14ac:dyDescent="0.4"/>
    <row r="11077" s="6" customFormat="1" x14ac:dyDescent="0.4"/>
    <row r="11078" s="6" customFormat="1" x14ac:dyDescent="0.4"/>
    <row r="11079" s="6" customFormat="1" x14ac:dyDescent="0.4"/>
    <row r="11080" s="6" customFormat="1" x14ac:dyDescent="0.4"/>
    <row r="11081" s="6" customFormat="1" x14ac:dyDescent="0.4"/>
    <row r="11082" s="6" customFormat="1" x14ac:dyDescent="0.4"/>
    <row r="11083" s="6" customFormat="1" x14ac:dyDescent="0.4"/>
    <row r="11084" s="6" customFormat="1" x14ac:dyDescent="0.4"/>
    <row r="11085" s="6" customFormat="1" x14ac:dyDescent="0.4"/>
    <row r="11086" s="6" customFormat="1" x14ac:dyDescent="0.4"/>
    <row r="11087" s="6" customFormat="1" x14ac:dyDescent="0.4"/>
    <row r="11088" s="6" customFormat="1" x14ac:dyDescent="0.4"/>
    <row r="11089" s="6" customFormat="1" x14ac:dyDescent="0.4"/>
    <row r="11090" s="6" customFormat="1" x14ac:dyDescent="0.4"/>
    <row r="11091" s="6" customFormat="1" x14ac:dyDescent="0.4"/>
    <row r="11092" s="6" customFormat="1" x14ac:dyDescent="0.4"/>
    <row r="11093" s="6" customFormat="1" x14ac:dyDescent="0.4"/>
    <row r="11094" s="6" customFormat="1" x14ac:dyDescent="0.4"/>
    <row r="11095" s="6" customFormat="1" x14ac:dyDescent="0.4"/>
    <row r="11096" s="6" customFormat="1" x14ac:dyDescent="0.4"/>
    <row r="11097" s="6" customFormat="1" x14ac:dyDescent="0.4"/>
    <row r="11098" s="6" customFormat="1" x14ac:dyDescent="0.4"/>
    <row r="11099" s="6" customFormat="1" x14ac:dyDescent="0.4"/>
    <row r="11100" s="6" customFormat="1" x14ac:dyDescent="0.4"/>
    <row r="11101" s="6" customFormat="1" x14ac:dyDescent="0.4"/>
    <row r="11102" s="6" customFormat="1" x14ac:dyDescent="0.4"/>
    <row r="11103" s="6" customFormat="1" x14ac:dyDescent="0.4"/>
    <row r="11104" s="6" customFormat="1" x14ac:dyDescent="0.4"/>
    <row r="11105" s="6" customFormat="1" x14ac:dyDescent="0.4"/>
    <row r="11106" s="6" customFormat="1" x14ac:dyDescent="0.4"/>
    <row r="11107" s="6" customFormat="1" x14ac:dyDescent="0.4"/>
    <row r="11108" s="6" customFormat="1" x14ac:dyDescent="0.4"/>
    <row r="11109" s="6" customFormat="1" x14ac:dyDescent="0.4"/>
    <row r="11110" s="6" customFormat="1" x14ac:dyDescent="0.4"/>
    <row r="11111" s="6" customFormat="1" x14ac:dyDescent="0.4"/>
    <row r="11112" s="6" customFormat="1" x14ac:dyDescent="0.4"/>
    <row r="11113" s="6" customFormat="1" x14ac:dyDescent="0.4"/>
    <row r="11114" s="6" customFormat="1" x14ac:dyDescent="0.4"/>
    <row r="11115" s="6" customFormat="1" x14ac:dyDescent="0.4"/>
    <row r="11116" s="6" customFormat="1" x14ac:dyDescent="0.4"/>
    <row r="11117" s="6" customFormat="1" x14ac:dyDescent="0.4"/>
    <row r="11118" s="6" customFormat="1" x14ac:dyDescent="0.4"/>
    <row r="11119" s="6" customFormat="1" x14ac:dyDescent="0.4"/>
    <row r="11120" s="6" customFormat="1" x14ac:dyDescent="0.4"/>
    <row r="11121" s="6" customFormat="1" x14ac:dyDescent="0.4"/>
    <row r="11122" s="6" customFormat="1" x14ac:dyDescent="0.4"/>
    <row r="11123" s="6" customFormat="1" x14ac:dyDescent="0.4"/>
    <row r="11124" s="6" customFormat="1" x14ac:dyDescent="0.4"/>
    <row r="11125" s="6" customFormat="1" x14ac:dyDescent="0.4"/>
    <row r="11126" s="6" customFormat="1" x14ac:dyDescent="0.4"/>
    <row r="11127" s="6" customFormat="1" x14ac:dyDescent="0.4"/>
    <row r="11128" s="6" customFormat="1" x14ac:dyDescent="0.4"/>
    <row r="11129" s="6" customFormat="1" x14ac:dyDescent="0.4"/>
    <row r="11130" s="6" customFormat="1" x14ac:dyDescent="0.4"/>
    <row r="11131" s="6" customFormat="1" x14ac:dyDescent="0.4"/>
    <row r="11132" s="6" customFormat="1" x14ac:dyDescent="0.4"/>
    <row r="11133" s="6" customFormat="1" x14ac:dyDescent="0.4"/>
    <row r="11134" s="6" customFormat="1" x14ac:dyDescent="0.4"/>
    <row r="11135" s="6" customFormat="1" x14ac:dyDescent="0.4"/>
    <row r="11136" s="6" customFormat="1" x14ac:dyDescent="0.4"/>
    <row r="11137" s="6" customFormat="1" x14ac:dyDescent="0.4"/>
    <row r="11138" s="6" customFormat="1" x14ac:dyDescent="0.4"/>
    <row r="11139" s="6" customFormat="1" x14ac:dyDescent="0.4"/>
    <row r="11140" s="6" customFormat="1" x14ac:dyDescent="0.4"/>
    <row r="11141" s="6" customFormat="1" x14ac:dyDescent="0.4"/>
    <row r="11142" s="6" customFormat="1" x14ac:dyDescent="0.4"/>
    <row r="11143" s="6" customFormat="1" x14ac:dyDescent="0.4"/>
    <row r="11144" s="6" customFormat="1" x14ac:dyDescent="0.4"/>
    <row r="11145" s="6" customFormat="1" x14ac:dyDescent="0.4"/>
    <row r="11146" s="6" customFormat="1" x14ac:dyDescent="0.4"/>
    <row r="11147" s="6" customFormat="1" x14ac:dyDescent="0.4"/>
    <row r="11148" s="6" customFormat="1" x14ac:dyDescent="0.4"/>
    <row r="11149" s="6" customFormat="1" x14ac:dyDescent="0.4"/>
    <row r="11150" s="6" customFormat="1" x14ac:dyDescent="0.4"/>
    <row r="11151" s="6" customFormat="1" x14ac:dyDescent="0.4"/>
    <row r="11152" s="6" customFormat="1" x14ac:dyDescent="0.4"/>
    <row r="11153" s="6" customFormat="1" x14ac:dyDescent="0.4"/>
    <row r="11154" s="6" customFormat="1" x14ac:dyDescent="0.4"/>
    <row r="11155" s="6" customFormat="1" x14ac:dyDescent="0.4"/>
    <row r="11156" s="6" customFormat="1" x14ac:dyDescent="0.4"/>
    <row r="11157" s="6" customFormat="1" x14ac:dyDescent="0.4"/>
    <row r="11158" s="6" customFormat="1" x14ac:dyDescent="0.4"/>
    <row r="11159" s="6" customFormat="1" x14ac:dyDescent="0.4"/>
    <row r="11160" s="6" customFormat="1" x14ac:dyDescent="0.4"/>
    <row r="11161" s="6" customFormat="1" x14ac:dyDescent="0.4"/>
    <row r="11162" s="6" customFormat="1" x14ac:dyDescent="0.4"/>
    <row r="11163" s="6" customFormat="1" x14ac:dyDescent="0.4"/>
    <row r="11164" s="6" customFormat="1" x14ac:dyDescent="0.4"/>
    <row r="11165" s="6" customFormat="1" x14ac:dyDescent="0.4"/>
    <row r="11166" s="6" customFormat="1" x14ac:dyDescent="0.4"/>
    <row r="11167" s="6" customFormat="1" x14ac:dyDescent="0.4"/>
    <row r="11168" s="6" customFormat="1" x14ac:dyDescent="0.4"/>
    <row r="11169" s="6" customFormat="1" x14ac:dyDescent="0.4"/>
    <row r="11170" s="6" customFormat="1" x14ac:dyDescent="0.4"/>
    <row r="11171" s="6" customFormat="1" x14ac:dyDescent="0.4"/>
    <row r="11172" s="6" customFormat="1" x14ac:dyDescent="0.4"/>
    <row r="11173" s="6" customFormat="1" x14ac:dyDescent="0.4"/>
    <row r="11174" s="6" customFormat="1" x14ac:dyDescent="0.4"/>
    <row r="11175" s="6" customFormat="1" x14ac:dyDescent="0.4"/>
    <row r="11176" s="6" customFormat="1" x14ac:dyDescent="0.4"/>
    <row r="11177" s="6" customFormat="1" x14ac:dyDescent="0.4"/>
    <row r="11178" s="6" customFormat="1" x14ac:dyDescent="0.4"/>
    <row r="11179" s="6" customFormat="1" x14ac:dyDescent="0.4"/>
    <row r="11180" s="6" customFormat="1" x14ac:dyDescent="0.4"/>
    <row r="11181" s="6" customFormat="1" x14ac:dyDescent="0.4"/>
    <row r="11182" s="6" customFormat="1" x14ac:dyDescent="0.4"/>
    <row r="11183" s="6" customFormat="1" x14ac:dyDescent="0.4"/>
    <row r="11184" s="6" customFormat="1" x14ac:dyDescent="0.4"/>
    <row r="11185" s="6" customFormat="1" x14ac:dyDescent="0.4"/>
    <row r="11186" s="6" customFormat="1" x14ac:dyDescent="0.4"/>
    <row r="11187" s="6" customFormat="1" x14ac:dyDescent="0.4"/>
    <row r="11188" s="6" customFormat="1" x14ac:dyDescent="0.4"/>
    <row r="11189" s="6" customFormat="1" x14ac:dyDescent="0.4"/>
    <row r="11190" s="6" customFormat="1" x14ac:dyDescent="0.4"/>
    <row r="11191" s="6" customFormat="1" x14ac:dyDescent="0.4"/>
    <row r="11192" s="6" customFormat="1" x14ac:dyDescent="0.4"/>
    <row r="11193" s="6" customFormat="1" x14ac:dyDescent="0.4"/>
    <row r="11194" s="6" customFormat="1" x14ac:dyDescent="0.4"/>
    <row r="11195" s="6" customFormat="1" x14ac:dyDescent="0.4"/>
    <row r="11196" s="6" customFormat="1" x14ac:dyDescent="0.4"/>
    <row r="11197" s="6" customFormat="1" x14ac:dyDescent="0.4"/>
    <row r="11198" s="6" customFormat="1" x14ac:dyDescent="0.4"/>
    <row r="11199" s="6" customFormat="1" x14ac:dyDescent="0.4"/>
    <row r="11200" s="6" customFormat="1" x14ac:dyDescent="0.4"/>
    <row r="11201" s="6" customFormat="1" x14ac:dyDescent="0.4"/>
    <row r="11202" s="6" customFormat="1" x14ac:dyDescent="0.4"/>
    <row r="11203" s="6" customFormat="1" x14ac:dyDescent="0.4"/>
    <row r="11204" s="6" customFormat="1" x14ac:dyDescent="0.4"/>
    <row r="11205" s="6" customFormat="1" x14ac:dyDescent="0.4"/>
    <row r="11206" s="6" customFormat="1" x14ac:dyDescent="0.4"/>
    <row r="11207" s="6" customFormat="1" x14ac:dyDescent="0.4"/>
    <row r="11208" s="6" customFormat="1" x14ac:dyDescent="0.4"/>
    <row r="11209" s="6" customFormat="1" x14ac:dyDescent="0.4"/>
    <row r="11210" s="6" customFormat="1" x14ac:dyDescent="0.4"/>
    <row r="11211" s="6" customFormat="1" x14ac:dyDescent="0.4"/>
    <row r="11212" s="6" customFormat="1" x14ac:dyDescent="0.4"/>
    <row r="11213" s="6" customFormat="1" x14ac:dyDescent="0.4"/>
    <row r="11214" s="6" customFormat="1" x14ac:dyDescent="0.4"/>
    <row r="11215" s="6" customFormat="1" x14ac:dyDescent="0.4"/>
    <row r="11216" s="6" customFormat="1" x14ac:dyDescent="0.4"/>
    <row r="11217" s="6" customFormat="1" x14ac:dyDescent="0.4"/>
    <row r="11218" s="6" customFormat="1" x14ac:dyDescent="0.4"/>
    <row r="11219" s="6" customFormat="1" x14ac:dyDescent="0.4"/>
    <row r="11220" s="6" customFormat="1" x14ac:dyDescent="0.4"/>
    <row r="11221" s="6" customFormat="1" x14ac:dyDescent="0.4"/>
    <row r="11222" s="6" customFormat="1" x14ac:dyDescent="0.4"/>
    <row r="11223" s="6" customFormat="1" x14ac:dyDescent="0.4"/>
    <row r="11224" s="6" customFormat="1" x14ac:dyDescent="0.4"/>
    <row r="11225" s="6" customFormat="1" x14ac:dyDescent="0.4"/>
    <row r="11226" s="6" customFormat="1" x14ac:dyDescent="0.4"/>
    <row r="11227" s="6" customFormat="1" x14ac:dyDescent="0.4"/>
    <row r="11228" s="6" customFormat="1" x14ac:dyDescent="0.4"/>
    <row r="11229" s="6" customFormat="1" x14ac:dyDescent="0.4"/>
    <row r="11230" s="6" customFormat="1" x14ac:dyDescent="0.4"/>
    <row r="11231" s="6" customFormat="1" x14ac:dyDescent="0.4"/>
    <row r="11232" s="6" customFormat="1" x14ac:dyDescent="0.4"/>
    <row r="11233" s="6" customFormat="1" x14ac:dyDescent="0.4"/>
    <row r="11234" s="6" customFormat="1" x14ac:dyDescent="0.4"/>
    <row r="11235" s="6" customFormat="1" x14ac:dyDescent="0.4"/>
    <row r="11236" s="6" customFormat="1" x14ac:dyDescent="0.4"/>
    <row r="11237" s="6" customFormat="1" x14ac:dyDescent="0.4"/>
    <row r="11238" s="6" customFormat="1" x14ac:dyDescent="0.4"/>
    <row r="11239" s="6" customFormat="1" x14ac:dyDescent="0.4"/>
    <row r="11240" s="6" customFormat="1" x14ac:dyDescent="0.4"/>
    <row r="11241" s="6" customFormat="1" x14ac:dyDescent="0.4"/>
    <row r="11242" s="6" customFormat="1" x14ac:dyDescent="0.4"/>
    <row r="11243" s="6" customFormat="1" x14ac:dyDescent="0.4"/>
    <row r="11244" s="6" customFormat="1" x14ac:dyDescent="0.4"/>
    <row r="11245" s="6" customFormat="1" x14ac:dyDescent="0.4"/>
    <row r="11246" s="6" customFormat="1" x14ac:dyDescent="0.4"/>
    <row r="11247" s="6" customFormat="1" x14ac:dyDescent="0.4"/>
    <row r="11248" s="6" customFormat="1" x14ac:dyDescent="0.4"/>
    <row r="11249" s="6" customFormat="1" x14ac:dyDescent="0.4"/>
    <row r="11250" s="6" customFormat="1" x14ac:dyDescent="0.4"/>
    <row r="11251" s="6" customFormat="1" x14ac:dyDescent="0.4"/>
    <row r="11252" s="6" customFormat="1" x14ac:dyDescent="0.4"/>
    <row r="11253" s="6" customFormat="1" x14ac:dyDescent="0.4"/>
    <row r="11254" s="6" customFormat="1" x14ac:dyDescent="0.4"/>
    <row r="11255" s="6" customFormat="1" x14ac:dyDescent="0.4"/>
    <row r="11256" s="6" customFormat="1" x14ac:dyDescent="0.4"/>
    <row r="11257" s="6" customFormat="1" x14ac:dyDescent="0.4"/>
    <row r="11258" s="6" customFormat="1" x14ac:dyDescent="0.4"/>
    <row r="11259" s="6" customFormat="1" x14ac:dyDescent="0.4"/>
    <row r="11260" s="6" customFormat="1" x14ac:dyDescent="0.4"/>
    <row r="11261" s="6" customFormat="1" x14ac:dyDescent="0.4"/>
    <row r="11262" s="6" customFormat="1" x14ac:dyDescent="0.4"/>
    <row r="11263" s="6" customFormat="1" x14ac:dyDescent="0.4"/>
    <row r="11264" s="6" customFormat="1" x14ac:dyDescent="0.4"/>
    <row r="11265" s="6" customFormat="1" x14ac:dyDescent="0.4"/>
    <row r="11266" s="6" customFormat="1" x14ac:dyDescent="0.4"/>
    <row r="11267" s="6" customFormat="1" x14ac:dyDescent="0.4"/>
    <row r="11268" s="6" customFormat="1" x14ac:dyDescent="0.4"/>
    <row r="11269" s="6" customFormat="1" x14ac:dyDescent="0.4"/>
    <row r="11270" s="6" customFormat="1" x14ac:dyDescent="0.4"/>
    <row r="11271" s="6" customFormat="1" x14ac:dyDescent="0.4"/>
    <row r="11272" s="6" customFormat="1" x14ac:dyDescent="0.4"/>
    <row r="11273" s="6" customFormat="1" x14ac:dyDescent="0.4"/>
    <row r="11274" s="6" customFormat="1" x14ac:dyDescent="0.4"/>
    <row r="11275" s="6" customFormat="1" x14ac:dyDescent="0.4"/>
    <row r="11276" s="6" customFormat="1" x14ac:dyDescent="0.4"/>
    <row r="11277" s="6" customFormat="1" x14ac:dyDescent="0.4"/>
    <row r="11278" s="6" customFormat="1" x14ac:dyDescent="0.4"/>
    <row r="11279" s="6" customFormat="1" x14ac:dyDescent="0.4"/>
    <row r="11280" s="6" customFormat="1" x14ac:dyDescent="0.4"/>
    <row r="11281" s="6" customFormat="1" x14ac:dyDescent="0.4"/>
    <row r="11282" s="6" customFormat="1" x14ac:dyDescent="0.4"/>
    <row r="11283" s="6" customFormat="1" x14ac:dyDescent="0.4"/>
    <row r="11284" s="6" customFormat="1" x14ac:dyDescent="0.4"/>
    <row r="11285" s="6" customFormat="1" x14ac:dyDescent="0.4"/>
    <row r="11286" s="6" customFormat="1" x14ac:dyDescent="0.4"/>
    <row r="11287" s="6" customFormat="1" x14ac:dyDescent="0.4"/>
    <row r="11288" s="6" customFormat="1" x14ac:dyDescent="0.4"/>
    <row r="11289" s="6" customFormat="1" x14ac:dyDescent="0.4"/>
    <row r="11290" s="6" customFormat="1" x14ac:dyDescent="0.4"/>
    <row r="11291" s="6" customFormat="1" x14ac:dyDescent="0.4"/>
    <row r="11292" s="6" customFormat="1" x14ac:dyDescent="0.4"/>
    <row r="11293" s="6" customFormat="1" x14ac:dyDescent="0.4"/>
    <row r="11294" s="6" customFormat="1" x14ac:dyDescent="0.4"/>
    <row r="11295" s="6" customFormat="1" x14ac:dyDescent="0.4"/>
    <row r="11296" s="6" customFormat="1" x14ac:dyDescent="0.4"/>
    <row r="11297" s="6" customFormat="1" x14ac:dyDescent="0.4"/>
    <row r="11298" s="6" customFormat="1" x14ac:dyDescent="0.4"/>
    <row r="11299" s="6" customFormat="1" x14ac:dyDescent="0.4"/>
    <row r="11300" s="6" customFormat="1" x14ac:dyDescent="0.4"/>
    <row r="11301" s="6" customFormat="1" x14ac:dyDescent="0.4"/>
    <row r="11302" s="6" customFormat="1" x14ac:dyDescent="0.4"/>
    <row r="11303" s="6" customFormat="1" x14ac:dyDescent="0.4"/>
    <row r="11304" s="6" customFormat="1" x14ac:dyDescent="0.4"/>
    <row r="11305" s="6" customFormat="1" x14ac:dyDescent="0.4"/>
    <row r="11306" s="6" customFormat="1" x14ac:dyDescent="0.4"/>
    <row r="11307" s="6" customFormat="1" x14ac:dyDescent="0.4"/>
    <row r="11308" s="6" customFormat="1" x14ac:dyDescent="0.4"/>
    <row r="11309" s="6" customFormat="1" x14ac:dyDescent="0.4"/>
    <row r="11310" s="6" customFormat="1" x14ac:dyDescent="0.4"/>
    <row r="11311" s="6" customFormat="1" x14ac:dyDescent="0.4"/>
    <row r="11312" s="6" customFormat="1" x14ac:dyDescent="0.4"/>
    <row r="11313" s="6" customFormat="1" x14ac:dyDescent="0.4"/>
    <row r="11314" s="6" customFormat="1" x14ac:dyDescent="0.4"/>
    <row r="11315" s="6" customFormat="1" x14ac:dyDescent="0.4"/>
    <row r="11316" s="6" customFormat="1" x14ac:dyDescent="0.4"/>
    <row r="11317" s="6" customFormat="1" x14ac:dyDescent="0.4"/>
    <row r="11318" s="6" customFormat="1" x14ac:dyDescent="0.4"/>
    <row r="11319" s="6" customFormat="1" x14ac:dyDescent="0.4"/>
    <row r="11320" s="6" customFormat="1" x14ac:dyDescent="0.4"/>
    <row r="11321" s="6" customFormat="1" x14ac:dyDescent="0.4"/>
    <row r="11322" s="6" customFormat="1" x14ac:dyDescent="0.4"/>
    <row r="11323" s="6" customFormat="1" x14ac:dyDescent="0.4"/>
    <row r="11324" s="6" customFormat="1" x14ac:dyDescent="0.4"/>
    <row r="11325" s="6" customFormat="1" x14ac:dyDescent="0.4"/>
    <row r="11326" s="6" customFormat="1" x14ac:dyDescent="0.4"/>
    <row r="11327" s="6" customFormat="1" x14ac:dyDescent="0.4"/>
    <row r="11328" s="6" customFormat="1" x14ac:dyDescent="0.4"/>
    <row r="11329" s="6" customFormat="1" x14ac:dyDescent="0.4"/>
    <row r="11330" s="6" customFormat="1" x14ac:dyDescent="0.4"/>
    <row r="11331" s="6" customFormat="1" x14ac:dyDescent="0.4"/>
    <row r="11332" s="6" customFormat="1" x14ac:dyDescent="0.4"/>
    <row r="11333" s="6" customFormat="1" x14ac:dyDescent="0.4"/>
    <row r="11334" s="6" customFormat="1" x14ac:dyDescent="0.4"/>
    <row r="11335" s="6" customFormat="1" x14ac:dyDescent="0.4"/>
    <row r="11336" s="6" customFormat="1" x14ac:dyDescent="0.4"/>
    <row r="11337" s="6" customFormat="1" x14ac:dyDescent="0.4"/>
    <row r="11338" s="6" customFormat="1" x14ac:dyDescent="0.4"/>
    <row r="11339" s="6" customFormat="1" x14ac:dyDescent="0.4"/>
    <row r="11340" s="6" customFormat="1" x14ac:dyDescent="0.4"/>
    <row r="11341" s="6" customFormat="1" x14ac:dyDescent="0.4"/>
    <row r="11342" s="6" customFormat="1" x14ac:dyDescent="0.4"/>
    <row r="11343" s="6" customFormat="1" x14ac:dyDescent="0.4"/>
    <row r="11344" s="6" customFormat="1" x14ac:dyDescent="0.4"/>
    <row r="11345" s="6" customFormat="1" x14ac:dyDescent="0.4"/>
    <row r="11346" s="6" customFormat="1" x14ac:dyDescent="0.4"/>
    <row r="11347" s="6" customFormat="1" x14ac:dyDescent="0.4"/>
    <row r="11348" s="6" customFormat="1" x14ac:dyDescent="0.4"/>
    <row r="11349" s="6" customFormat="1" x14ac:dyDescent="0.4"/>
    <row r="11350" s="6" customFormat="1" x14ac:dyDescent="0.4"/>
    <row r="11351" s="6" customFormat="1" x14ac:dyDescent="0.4"/>
    <row r="11352" s="6" customFormat="1" x14ac:dyDescent="0.4"/>
    <row r="11353" s="6" customFormat="1" x14ac:dyDescent="0.4"/>
    <row r="11354" s="6" customFormat="1" x14ac:dyDescent="0.4"/>
    <row r="11355" s="6" customFormat="1" x14ac:dyDescent="0.4"/>
    <row r="11356" s="6" customFormat="1" x14ac:dyDescent="0.4"/>
    <row r="11357" s="6" customFormat="1" x14ac:dyDescent="0.4"/>
    <row r="11358" s="6" customFormat="1" x14ac:dyDescent="0.4"/>
    <row r="11359" s="6" customFormat="1" x14ac:dyDescent="0.4"/>
    <row r="11360" s="6" customFormat="1" x14ac:dyDescent="0.4"/>
    <row r="11361" s="6" customFormat="1" x14ac:dyDescent="0.4"/>
    <row r="11362" s="6" customFormat="1" x14ac:dyDescent="0.4"/>
    <row r="11363" s="6" customFormat="1" x14ac:dyDescent="0.4"/>
    <row r="11364" s="6" customFormat="1" x14ac:dyDescent="0.4"/>
    <row r="11365" s="6" customFormat="1" x14ac:dyDescent="0.4"/>
    <row r="11366" s="6" customFormat="1" x14ac:dyDescent="0.4"/>
    <row r="11367" s="6" customFormat="1" x14ac:dyDescent="0.4"/>
    <row r="11368" s="6" customFormat="1" x14ac:dyDescent="0.4"/>
    <row r="11369" s="6" customFormat="1" x14ac:dyDescent="0.4"/>
    <row r="11370" s="6" customFormat="1" x14ac:dyDescent="0.4"/>
    <row r="11371" s="6" customFormat="1" x14ac:dyDescent="0.4"/>
    <row r="11372" s="6" customFormat="1" x14ac:dyDescent="0.4"/>
    <row r="11373" s="6" customFormat="1" x14ac:dyDescent="0.4"/>
    <row r="11374" s="6" customFormat="1" x14ac:dyDescent="0.4"/>
    <row r="11375" s="6" customFormat="1" x14ac:dyDescent="0.4"/>
    <row r="11376" s="6" customFormat="1" x14ac:dyDescent="0.4"/>
    <row r="11377" s="6" customFormat="1" x14ac:dyDescent="0.4"/>
    <row r="11378" s="6" customFormat="1" x14ac:dyDescent="0.4"/>
    <row r="11379" s="6" customFormat="1" x14ac:dyDescent="0.4"/>
    <row r="11380" s="6" customFormat="1" x14ac:dyDescent="0.4"/>
    <row r="11381" s="6" customFormat="1" x14ac:dyDescent="0.4"/>
    <row r="11382" s="6" customFormat="1" x14ac:dyDescent="0.4"/>
    <row r="11383" s="6" customFormat="1" x14ac:dyDescent="0.4"/>
    <row r="11384" s="6" customFormat="1" x14ac:dyDescent="0.4"/>
    <row r="11385" s="6" customFormat="1" x14ac:dyDescent="0.4"/>
    <row r="11386" s="6" customFormat="1" x14ac:dyDescent="0.4"/>
    <row r="11387" s="6" customFormat="1" x14ac:dyDescent="0.4"/>
    <row r="11388" s="6" customFormat="1" x14ac:dyDescent="0.4"/>
    <row r="11389" s="6" customFormat="1" x14ac:dyDescent="0.4"/>
    <row r="11390" s="6" customFormat="1" x14ac:dyDescent="0.4"/>
    <row r="11391" s="6" customFormat="1" x14ac:dyDescent="0.4"/>
    <row r="11392" s="6" customFormat="1" x14ac:dyDescent="0.4"/>
    <row r="11393" s="6" customFormat="1" x14ac:dyDescent="0.4"/>
    <row r="11394" s="6" customFormat="1" x14ac:dyDescent="0.4"/>
    <row r="11395" s="6" customFormat="1" x14ac:dyDescent="0.4"/>
    <row r="11396" s="6" customFormat="1" x14ac:dyDescent="0.4"/>
    <row r="11397" s="6" customFormat="1" x14ac:dyDescent="0.4"/>
    <row r="11398" s="6" customFormat="1" x14ac:dyDescent="0.4"/>
    <row r="11399" s="6" customFormat="1" x14ac:dyDescent="0.4"/>
    <row r="11400" s="6" customFormat="1" x14ac:dyDescent="0.4"/>
    <row r="11401" s="6" customFormat="1" x14ac:dyDescent="0.4"/>
    <row r="11402" s="6" customFormat="1" x14ac:dyDescent="0.4"/>
    <row r="11403" s="6" customFormat="1" x14ac:dyDescent="0.4"/>
    <row r="11404" s="6" customFormat="1" x14ac:dyDescent="0.4"/>
    <row r="11405" s="6" customFormat="1" x14ac:dyDescent="0.4"/>
    <row r="11406" s="6" customFormat="1" x14ac:dyDescent="0.4"/>
    <row r="11407" s="6" customFormat="1" x14ac:dyDescent="0.4"/>
    <row r="11408" s="6" customFormat="1" x14ac:dyDescent="0.4"/>
    <row r="11409" s="6" customFormat="1" x14ac:dyDescent="0.4"/>
    <row r="11410" s="6" customFormat="1" x14ac:dyDescent="0.4"/>
    <row r="11411" s="6" customFormat="1" x14ac:dyDescent="0.4"/>
    <row r="11412" s="6" customFormat="1" x14ac:dyDescent="0.4"/>
    <row r="11413" s="6" customFormat="1" x14ac:dyDescent="0.4"/>
    <row r="11414" s="6" customFormat="1" x14ac:dyDescent="0.4"/>
    <row r="11415" s="6" customFormat="1" x14ac:dyDescent="0.4"/>
    <row r="11416" s="6" customFormat="1" x14ac:dyDescent="0.4"/>
    <row r="11417" s="6" customFormat="1" x14ac:dyDescent="0.4"/>
    <row r="11418" s="6" customFormat="1" x14ac:dyDescent="0.4"/>
    <row r="11419" s="6" customFormat="1" x14ac:dyDescent="0.4"/>
    <row r="11420" s="6" customFormat="1" x14ac:dyDescent="0.4"/>
    <row r="11421" s="6" customFormat="1" x14ac:dyDescent="0.4"/>
    <row r="11422" s="6" customFormat="1" x14ac:dyDescent="0.4"/>
    <row r="11423" s="6" customFormat="1" x14ac:dyDescent="0.4"/>
    <row r="11424" s="6" customFormat="1" x14ac:dyDescent="0.4"/>
    <row r="11425" s="6" customFormat="1" x14ac:dyDescent="0.4"/>
    <row r="11426" s="6" customFormat="1" x14ac:dyDescent="0.4"/>
    <row r="11427" s="6" customFormat="1" x14ac:dyDescent="0.4"/>
    <row r="11428" s="6" customFormat="1" x14ac:dyDescent="0.4"/>
    <row r="11429" s="6" customFormat="1" x14ac:dyDescent="0.4"/>
    <row r="11430" s="6" customFormat="1" x14ac:dyDescent="0.4"/>
    <row r="11431" s="6" customFormat="1" x14ac:dyDescent="0.4"/>
    <row r="11432" s="6" customFormat="1" x14ac:dyDescent="0.4"/>
    <row r="11433" s="6" customFormat="1" x14ac:dyDescent="0.4"/>
    <row r="11434" s="6" customFormat="1" x14ac:dyDescent="0.4"/>
    <row r="11435" s="6" customFormat="1" x14ac:dyDescent="0.4"/>
    <row r="11436" s="6" customFormat="1" x14ac:dyDescent="0.4"/>
    <row r="11437" s="6" customFormat="1" x14ac:dyDescent="0.4"/>
    <row r="11438" s="6" customFormat="1" x14ac:dyDescent="0.4"/>
    <row r="11439" s="6" customFormat="1" x14ac:dyDescent="0.4"/>
    <row r="11440" s="6" customFormat="1" x14ac:dyDescent="0.4"/>
    <row r="11441" s="6" customFormat="1" x14ac:dyDescent="0.4"/>
    <row r="11442" s="6" customFormat="1" x14ac:dyDescent="0.4"/>
    <row r="11443" s="6" customFormat="1" x14ac:dyDescent="0.4"/>
    <row r="11444" s="6" customFormat="1" x14ac:dyDescent="0.4"/>
    <row r="11445" s="6" customFormat="1" x14ac:dyDescent="0.4"/>
    <row r="11446" s="6" customFormat="1" x14ac:dyDescent="0.4"/>
    <row r="11447" s="6" customFormat="1" x14ac:dyDescent="0.4"/>
    <row r="11448" s="6" customFormat="1" x14ac:dyDescent="0.4"/>
    <row r="11449" s="6" customFormat="1" x14ac:dyDescent="0.4"/>
    <row r="11450" s="6" customFormat="1" x14ac:dyDescent="0.4"/>
    <row r="11451" s="6" customFormat="1" x14ac:dyDescent="0.4"/>
    <row r="11452" s="6" customFormat="1" x14ac:dyDescent="0.4"/>
    <row r="11453" s="6" customFormat="1" x14ac:dyDescent="0.4"/>
    <row r="11454" s="6" customFormat="1" x14ac:dyDescent="0.4"/>
    <row r="11455" s="6" customFormat="1" x14ac:dyDescent="0.4"/>
    <row r="11456" s="6" customFormat="1" x14ac:dyDescent="0.4"/>
    <row r="11457" s="6" customFormat="1" x14ac:dyDescent="0.4"/>
    <row r="11458" s="6" customFormat="1" x14ac:dyDescent="0.4"/>
    <row r="11459" s="6" customFormat="1" x14ac:dyDescent="0.4"/>
    <row r="11460" s="6" customFormat="1" x14ac:dyDescent="0.4"/>
    <row r="11461" s="6" customFormat="1" x14ac:dyDescent="0.4"/>
    <row r="11462" s="6" customFormat="1" x14ac:dyDescent="0.4"/>
    <row r="11463" s="6" customFormat="1" x14ac:dyDescent="0.4"/>
    <row r="11464" s="6" customFormat="1" x14ac:dyDescent="0.4"/>
    <row r="11465" s="6" customFormat="1" x14ac:dyDescent="0.4"/>
    <row r="11466" s="6" customFormat="1" x14ac:dyDescent="0.4"/>
    <row r="11467" s="6" customFormat="1" x14ac:dyDescent="0.4"/>
    <row r="11468" s="6" customFormat="1" x14ac:dyDescent="0.4"/>
    <row r="11469" s="6" customFormat="1" x14ac:dyDescent="0.4"/>
    <row r="11470" s="6" customFormat="1" x14ac:dyDescent="0.4"/>
    <row r="11471" s="6" customFormat="1" x14ac:dyDescent="0.4"/>
    <row r="11472" s="6" customFormat="1" x14ac:dyDescent="0.4"/>
    <row r="11473" s="6" customFormat="1" x14ac:dyDescent="0.4"/>
    <row r="11474" s="6" customFormat="1" x14ac:dyDescent="0.4"/>
    <row r="11475" s="6" customFormat="1" x14ac:dyDescent="0.4"/>
    <row r="11476" s="6" customFormat="1" x14ac:dyDescent="0.4"/>
    <row r="11477" s="6" customFormat="1" x14ac:dyDescent="0.4"/>
    <row r="11478" s="6" customFormat="1" x14ac:dyDescent="0.4"/>
    <row r="11479" s="6" customFormat="1" x14ac:dyDescent="0.4"/>
    <row r="11480" s="6" customFormat="1" x14ac:dyDescent="0.4"/>
    <row r="11481" s="6" customFormat="1" x14ac:dyDescent="0.4"/>
    <row r="11482" s="6" customFormat="1" x14ac:dyDescent="0.4"/>
    <row r="11483" s="6" customFormat="1" x14ac:dyDescent="0.4"/>
    <row r="11484" s="6" customFormat="1" x14ac:dyDescent="0.4"/>
    <row r="11485" s="6" customFormat="1" x14ac:dyDescent="0.4"/>
    <row r="11486" s="6" customFormat="1" x14ac:dyDescent="0.4"/>
    <row r="11487" s="6" customFormat="1" x14ac:dyDescent="0.4"/>
    <row r="11488" s="6" customFormat="1" x14ac:dyDescent="0.4"/>
    <row r="11489" s="6" customFormat="1" x14ac:dyDescent="0.4"/>
    <row r="11490" s="6" customFormat="1" x14ac:dyDescent="0.4"/>
    <row r="11491" s="6" customFormat="1" x14ac:dyDescent="0.4"/>
    <row r="11492" s="6" customFormat="1" x14ac:dyDescent="0.4"/>
    <row r="11493" s="6" customFormat="1" x14ac:dyDescent="0.4"/>
    <row r="11494" s="6" customFormat="1" x14ac:dyDescent="0.4"/>
    <row r="11495" s="6" customFormat="1" x14ac:dyDescent="0.4"/>
    <row r="11496" s="6" customFormat="1" x14ac:dyDescent="0.4"/>
    <row r="11497" s="6" customFormat="1" x14ac:dyDescent="0.4"/>
    <row r="11498" s="6" customFormat="1" x14ac:dyDescent="0.4"/>
    <row r="11499" s="6" customFormat="1" x14ac:dyDescent="0.4"/>
    <row r="11500" s="6" customFormat="1" x14ac:dyDescent="0.4"/>
    <row r="11501" s="6" customFormat="1" x14ac:dyDescent="0.4"/>
    <row r="11502" s="6" customFormat="1" x14ac:dyDescent="0.4"/>
    <row r="11503" s="6" customFormat="1" x14ac:dyDescent="0.4"/>
    <row r="11504" s="6" customFormat="1" x14ac:dyDescent="0.4"/>
    <row r="11505" s="6" customFormat="1" x14ac:dyDescent="0.4"/>
    <row r="11506" s="6" customFormat="1" x14ac:dyDescent="0.4"/>
    <row r="11507" s="6" customFormat="1" x14ac:dyDescent="0.4"/>
    <row r="11508" s="6" customFormat="1" x14ac:dyDescent="0.4"/>
    <row r="11509" s="6" customFormat="1" x14ac:dyDescent="0.4"/>
    <row r="11510" s="6" customFormat="1" x14ac:dyDescent="0.4"/>
    <row r="11511" s="6" customFormat="1" x14ac:dyDescent="0.4"/>
    <row r="11512" s="6" customFormat="1" x14ac:dyDescent="0.4"/>
    <row r="11513" s="6" customFormat="1" x14ac:dyDescent="0.4"/>
    <row r="11514" s="6" customFormat="1" x14ac:dyDescent="0.4"/>
    <row r="11515" s="6" customFormat="1" x14ac:dyDescent="0.4"/>
    <row r="11516" s="6" customFormat="1" x14ac:dyDescent="0.4"/>
    <row r="11517" s="6" customFormat="1" x14ac:dyDescent="0.4"/>
    <row r="11518" s="6" customFormat="1" x14ac:dyDescent="0.4"/>
    <row r="11519" s="6" customFormat="1" x14ac:dyDescent="0.4"/>
    <row r="11520" s="6" customFormat="1" x14ac:dyDescent="0.4"/>
    <row r="11521" s="6" customFormat="1" x14ac:dyDescent="0.4"/>
    <row r="11522" s="6" customFormat="1" x14ac:dyDescent="0.4"/>
    <row r="11523" s="6" customFormat="1" x14ac:dyDescent="0.4"/>
    <row r="11524" s="6" customFormat="1" x14ac:dyDescent="0.4"/>
    <row r="11525" s="6" customFormat="1" x14ac:dyDescent="0.4"/>
    <row r="11526" s="6" customFormat="1" x14ac:dyDescent="0.4"/>
    <row r="11527" s="6" customFormat="1" x14ac:dyDescent="0.4"/>
    <row r="11528" s="6" customFormat="1" x14ac:dyDescent="0.4"/>
    <row r="11529" s="6" customFormat="1" x14ac:dyDescent="0.4"/>
    <row r="11530" s="6" customFormat="1" x14ac:dyDescent="0.4"/>
    <row r="11531" s="6" customFormat="1" x14ac:dyDescent="0.4"/>
    <row r="11532" s="6" customFormat="1" x14ac:dyDescent="0.4"/>
    <row r="11533" s="6" customFormat="1" x14ac:dyDescent="0.4"/>
    <row r="11534" s="6" customFormat="1" x14ac:dyDescent="0.4"/>
    <row r="11535" s="6" customFormat="1" x14ac:dyDescent="0.4"/>
    <row r="11536" s="6" customFormat="1" x14ac:dyDescent="0.4"/>
    <row r="11537" s="6" customFormat="1" x14ac:dyDescent="0.4"/>
    <row r="11538" s="6" customFormat="1" x14ac:dyDescent="0.4"/>
    <row r="11539" s="6" customFormat="1" x14ac:dyDescent="0.4"/>
    <row r="11540" s="6" customFormat="1" x14ac:dyDescent="0.4"/>
    <row r="11541" s="6" customFormat="1" x14ac:dyDescent="0.4"/>
    <row r="11542" s="6" customFormat="1" x14ac:dyDescent="0.4"/>
    <row r="11543" s="6" customFormat="1" x14ac:dyDescent="0.4"/>
    <row r="11544" s="6" customFormat="1" x14ac:dyDescent="0.4"/>
    <row r="11545" s="6" customFormat="1" x14ac:dyDescent="0.4"/>
    <row r="11546" s="6" customFormat="1" x14ac:dyDescent="0.4"/>
    <row r="11547" s="6" customFormat="1" x14ac:dyDescent="0.4"/>
    <row r="11548" s="6" customFormat="1" x14ac:dyDescent="0.4"/>
    <row r="11549" s="6" customFormat="1" x14ac:dyDescent="0.4"/>
    <row r="11550" s="6" customFormat="1" x14ac:dyDescent="0.4"/>
    <row r="11551" s="6" customFormat="1" x14ac:dyDescent="0.4"/>
    <row r="11552" s="6" customFormat="1" x14ac:dyDescent="0.4"/>
    <row r="11553" s="6" customFormat="1" x14ac:dyDescent="0.4"/>
    <row r="11554" s="6" customFormat="1" x14ac:dyDescent="0.4"/>
    <row r="11555" s="6" customFormat="1" x14ac:dyDescent="0.4"/>
    <row r="11556" s="6" customFormat="1" x14ac:dyDescent="0.4"/>
    <row r="11557" s="6" customFormat="1" x14ac:dyDescent="0.4"/>
    <row r="11558" s="6" customFormat="1" x14ac:dyDescent="0.4"/>
    <row r="11559" s="6" customFormat="1" x14ac:dyDescent="0.4"/>
    <row r="11560" s="6" customFormat="1" x14ac:dyDescent="0.4"/>
    <row r="11561" s="6" customFormat="1" x14ac:dyDescent="0.4"/>
    <row r="11562" s="6" customFormat="1" x14ac:dyDescent="0.4"/>
    <row r="11563" s="6" customFormat="1" x14ac:dyDescent="0.4"/>
    <row r="11564" s="6" customFormat="1" x14ac:dyDescent="0.4"/>
    <row r="11565" s="6" customFormat="1" x14ac:dyDescent="0.4"/>
    <row r="11566" s="6" customFormat="1" x14ac:dyDescent="0.4"/>
    <row r="11567" s="6" customFormat="1" x14ac:dyDescent="0.4"/>
    <row r="11568" s="6" customFormat="1" x14ac:dyDescent="0.4"/>
    <row r="11569" s="6" customFormat="1" x14ac:dyDescent="0.4"/>
    <row r="11570" s="6" customFormat="1" x14ac:dyDescent="0.4"/>
    <row r="11571" s="6" customFormat="1" x14ac:dyDescent="0.4"/>
    <row r="11572" s="6" customFormat="1" x14ac:dyDescent="0.4"/>
    <row r="11573" s="6" customFormat="1" x14ac:dyDescent="0.4"/>
    <row r="11574" s="6" customFormat="1" x14ac:dyDescent="0.4"/>
    <row r="11575" s="6" customFormat="1" x14ac:dyDescent="0.4"/>
    <row r="11576" s="6" customFormat="1" x14ac:dyDescent="0.4"/>
    <row r="11577" s="6" customFormat="1" x14ac:dyDescent="0.4"/>
    <row r="11578" s="6" customFormat="1" x14ac:dyDescent="0.4"/>
    <row r="11579" s="6" customFormat="1" x14ac:dyDescent="0.4"/>
    <row r="11580" s="6" customFormat="1" x14ac:dyDescent="0.4"/>
    <row r="11581" s="6" customFormat="1" x14ac:dyDescent="0.4"/>
    <row r="11582" s="6" customFormat="1" x14ac:dyDescent="0.4"/>
    <row r="11583" s="6" customFormat="1" x14ac:dyDescent="0.4"/>
    <row r="11584" s="6" customFormat="1" x14ac:dyDescent="0.4"/>
    <row r="11585" s="6" customFormat="1" x14ac:dyDescent="0.4"/>
    <row r="11586" s="6" customFormat="1" x14ac:dyDescent="0.4"/>
    <row r="11587" s="6" customFormat="1" x14ac:dyDescent="0.4"/>
    <row r="11588" s="6" customFormat="1" x14ac:dyDescent="0.4"/>
    <row r="11589" s="6" customFormat="1" x14ac:dyDescent="0.4"/>
    <row r="11590" s="6" customFormat="1" x14ac:dyDescent="0.4"/>
    <row r="11591" s="6" customFormat="1" x14ac:dyDescent="0.4"/>
    <row r="11592" s="6" customFormat="1" x14ac:dyDescent="0.4"/>
    <row r="11593" s="6" customFormat="1" x14ac:dyDescent="0.4"/>
    <row r="11594" s="6" customFormat="1" x14ac:dyDescent="0.4"/>
    <row r="11595" s="6" customFormat="1" x14ac:dyDescent="0.4"/>
    <row r="11596" s="6" customFormat="1" x14ac:dyDescent="0.4"/>
    <row r="11597" s="6" customFormat="1" x14ac:dyDescent="0.4"/>
    <row r="11598" s="6" customFormat="1" x14ac:dyDescent="0.4"/>
    <row r="11599" s="6" customFormat="1" x14ac:dyDescent="0.4"/>
    <row r="11600" s="6" customFormat="1" x14ac:dyDescent="0.4"/>
    <row r="11601" s="6" customFormat="1" x14ac:dyDescent="0.4"/>
    <row r="11602" s="6" customFormat="1" x14ac:dyDescent="0.4"/>
    <row r="11603" s="6" customFormat="1" x14ac:dyDescent="0.4"/>
    <row r="11604" s="6" customFormat="1" x14ac:dyDescent="0.4"/>
    <row r="11605" s="6" customFormat="1" x14ac:dyDescent="0.4"/>
    <row r="11606" s="6" customFormat="1" x14ac:dyDescent="0.4"/>
    <row r="11607" s="6" customFormat="1" x14ac:dyDescent="0.4"/>
    <row r="11608" s="6" customFormat="1" x14ac:dyDescent="0.4"/>
    <row r="11609" s="6" customFormat="1" x14ac:dyDescent="0.4"/>
    <row r="11610" s="6" customFormat="1" x14ac:dyDescent="0.4"/>
    <row r="11611" s="6" customFormat="1" x14ac:dyDescent="0.4"/>
    <row r="11612" s="6" customFormat="1" x14ac:dyDescent="0.4"/>
    <row r="11613" s="6" customFormat="1" x14ac:dyDescent="0.4"/>
    <row r="11614" s="6" customFormat="1" x14ac:dyDescent="0.4"/>
    <row r="11615" s="6" customFormat="1" x14ac:dyDescent="0.4"/>
    <row r="11616" s="6" customFormat="1" x14ac:dyDescent="0.4"/>
    <row r="11617" s="6" customFormat="1" x14ac:dyDescent="0.4"/>
    <row r="11618" s="6" customFormat="1" x14ac:dyDescent="0.4"/>
    <row r="11619" s="6" customFormat="1" x14ac:dyDescent="0.4"/>
    <row r="11620" s="6" customFormat="1" x14ac:dyDescent="0.4"/>
    <row r="11621" s="6" customFormat="1" x14ac:dyDescent="0.4"/>
    <row r="11622" s="6" customFormat="1" x14ac:dyDescent="0.4"/>
    <row r="11623" s="6" customFormat="1" x14ac:dyDescent="0.4"/>
    <row r="11624" s="6" customFormat="1" x14ac:dyDescent="0.4"/>
    <row r="11625" s="6" customFormat="1" x14ac:dyDescent="0.4"/>
    <row r="11626" s="6" customFormat="1" x14ac:dyDescent="0.4"/>
    <row r="11627" s="6" customFormat="1" x14ac:dyDescent="0.4"/>
    <row r="11628" s="6" customFormat="1" x14ac:dyDescent="0.4"/>
    <row r="11629" s="6" customFormat="1" x14ac:dyDescent="0.4"/>
    <row r="11630" s="6" customFormat="1" x14ac:dyDescent="0.4"/>
    <row r="11631" s="6" customFormat="1" x14ac:dyDescent="0.4"/>
    <row r="11632" s="6" customFormat="1" x14ac:dyDescent="0.4"/>
    <row r="11633" s="6" customFormat="1" x14ac:dyDescent="0.4"/>
    <row r="11634" s="6" customFormat="1" x14ac:dyDescent="0.4"/>
    <row r="11635" s="6" customFormat="1" x14ac:dyDescent="0.4"/>
    <row r="11636" s="6" customFormat="1" x14ac:dyDescent="0.4"/>
    <row r="11637" s="6" customFormat="1" x14ac:dyDescent="0.4"/>
    <row r="11638" s="6" customFormat="1" x14ac:dyDescent="0.4"/>
    <row r="11639" s="6" customFormat="1" x14ac:dyDescent="0.4"/>
    <row r="11640" s="6" customFormat="1" x14ac:dyDescent="0.4"/>
    <row r="11641" s="6" customFormat="1" x14ac:dyDescent="0.4"/>
    <row r="11642" s="6" customFormat="1" x14ac:dyDescent="0.4"/>
    <row r="11643" s="6" customFormat="1" x14ac:dyDescent="0.4"/>
    <row r="11644" s="6" customFormat="1" x14ac:dyDescent="0.4"/>
    <row r="11645" s="6" customFormat="1" x14ac:dyDescent="0.4"/>
    <row r="11646" s="6" customFormat="1" x14ac:dyDescent="0.4"/>
    <row r="11647" s="6" customFormat="1" x14ac:dyDescent="0.4"/>
    <row r="11648" s="6" customFormat="1" x14ac:dyDescent="0.4"/>
    <row r="11649" s="6" customFormat="1" x14ac:dyDescent="0.4"/>
    <row r="11650" s="6" customFormat="1" x14ac:dyDescent="0.4"/>
    <row r="11651" s="6" customFormat="1" x14ac:dyDescent="0.4"/>
    <row r="11652" s="6" customFormat="1" x14ac:dyDescent="0.4"/>
    <row r="11653" s="6" customFormat="1" x14ac:dyDescent="0.4"/>
    <row r="11654" s="6" customFormat="1" x14ac:dyDescent="0.4"/>
    <row r="11655" s="6" customFormat="1" x14ac:dyDescent="0.4"/>
    <row r="11656" s="6" customFormat="1" x14ac:dyDescent="0.4"/>
    <row r="11657" s="6" customFormat="1" x14ac:dyDescent="0.4"/>
    <row r="11658" s="6" customFormat="1" x14ac:dyDescent="0.4"/>
    <row r="11659" s="6" customFormat="1" x14ac:dyDescent="0.4"/>
    <row r="11660" s="6" customFormat="1" x14ac:dyDescent="0.4"/>
    <row r="11661" s="6" customFormat="1" x14ac:dyDescent="0.4"/>
    <row r="11662" s="6" customFormat="1" x14ac:dyDescent="0.4"/>
    <row r="11663" s="6" customFormat="1" x14ac:dyDescent="0.4"/>
    <row r="11664" s="6" customFormat="1" x14ac:dyDescent="0.4"/>
    <row r="11665" s="6" customFormat="1" x14ac:dyDescent="0.4"/>
    <row r="11666" s="6" customFormat="1" x14ac:dyDescent="0.4"/>
    <row r="11667" s="6" customFormat="1" x14ac:dyDescent="0.4"/>
    <row r="11668" s="6" customFormat="1" x14ac:dyDescent="0.4"/>
    <row r="11669" s="6" customFormat="1" x14ac:dyDescent="0.4"/>
    <row r="11670" s="6" customFormat="1" x14ac:dyDescent="0.4"/>
    <row r="11671" s="6" customFormat="1" x14ac:dyDescent="0.4"/>
    <row r="11672" s="6" customFormat="1" x14ac:dyDescent="0.4"/>
    <row r="11673" s="6" customFormat="1" x14ac:dyDescent="0.4"/>
    <row r="11674" s="6" customFormat="1" x14ac:dyDescent="0.4"/>
    <row r="11675" s="6" customFormat="1" x14ac:dyDescent="0.4"/>
    <row r="11676" s="6" customFormat="1" x14ac:dyDescent="0.4"/>
    <row r="11677" s="6" customFormat="1" x14ac:dyDescent="0.4"/>
    <row r="11678" s="6" customFormat="1" x14ac:dyDescent="0.4"/>
    <row r="11679" s="6" customFormat="1" x14ac:dyDescent="0.4"/>
    <row r="11680" s="6" customFormat="1" x14ac:dyDescent="0.4"/>
    <row r="11681" s="6" customFormat="1" x14ac:dyDescent="0.4"/>
    <row r="11682" s="6" customFormat="1" x14ac:dyDescent="0.4"/>
    <row r="11683" s="6" customFormat="1" x14ac:dyDescent="0.4"/>
    <row r="11684" s="6" customFormat="1" x14ac:dyDescent="0.4"/>
    <row r="11685" s="6" customFormat="1" x14ac:dyDescent="0.4"/>
    <row r="11686" s="6" customFormat="1" x14ac:dyDescent="0.4"/>
    <row r="11687" s="6" customFormat="1" x14ac:dyDescent="0.4"/>
    <row r="11688" s="6" customFormat="1" x14ac:dyDescent="0.4"/>
    <row r="11689" s="6" customFormat="1" x14ac:dyDescent="0.4"/>
    <row r="11690" s="6" customFormat="1" x14ac:dyDescent="0.4"/>
    <row r="11691" s="6" customFormat="1" x14ac:dyDescent="0.4"/>
    <row r="11692" s="6" customFormat="1" x14ac:dyDescent="0.4"/>
    <row r="11693" s="6" customFormat="1" x14ac:dyDescent="0.4"/>
    <row r="11694" s="6" customFormat="1" x14ac:dyDescent="0.4"/>
    <row r="11695" s="6" customFormat="1" x14ac:dyDescent="0.4"/>
    <row r="11696" s="6" customFormat="1" x14ac:dyDescent="0.4"/>
    <row r="11697" s="6" customFormat="1" x14ac:dyDescent="0.4"/>
    <row r="11698" s="6" customFormat="1" x14ac:dyDescent="0.4"/>
    <row r="11699" s="6" customFormat="1" x14ac:dyDescent="0.4"/>
    <row r="11700" s="6" customFormat="1" x14ac:dyDescent="0.4"/>
    <row r="11701" s="6" customFormat="1" x14ac:dyDescent="0.4"/>
    <row r="11702" s="6" customFormat="1" x14ac:dyDescent="0.4"/>
    <row r="11703" s="6" customFormat="1" x14ac:dyDescent="0.4"/>
    <row r="11704" s="6" customFormat="1" x14ac:dyDescent="0.4"/>
    <row r="11705" s="6" customFormat="1" x14ac:dyDescent="0.4"/>
    <row r="11706" s="6" customFormat="1" x14ac:dyDescent="0.4"/>
    <row r="11707" s="6" customFormat="1" x14ac:dyDescent="0.4"/>
    <row r="11708" s="6" customFormat="1" x14ac:dyDescent="0.4"/>
    <row r="11709" s="6" customFormat="1" x14ac:dyDescent="0.4"/>
    <row r="11710" s="6" customFormat="1" x14ac:dyDescent="0.4"/>
    <row r="11711" s="6" customFormat="1" x14ac:dyDescent="0.4"/>
    <row r="11712" s="6" customFormat="1" x14ac:dyDescent="0.4"/>
    <row r="11713" s="6" customFormat="1" x14ac:dyDescent="0.4"/>
    <row r="11714" s="6" customFormat="1" x14ac:dyDescent="0.4"/>
    <row r="11715" s="6" customFormat="1" x14ac:dyDescent="0.4"/>
    <row r="11716" s="6" customFormat="1" x14ac:dyDescent="0.4"/>
    <row r="11717" s="6" customFormat="1" x14ac:dyDescent="0.4"/>
    <row r="11718" s="6" customFormat="1" x14ac:dyDescent="0.4"/>
    <row r="11719" s="6" customFormat="1" x14ac:dyDescent="0.4"/>
    <row r="11720" s="6" customFormat="1" x14ac:dyDescent="0.4"/>
    <row r="11721" s="6" customFormat="1" x14ac:dyDescent="0.4"/>
    <row r="11722" s="6" customFormat="1" x14ac:dyDescent="0.4"/>
    <row r="11723" s="6" customFormat="1" x14ac:dyDescent="0.4"/>
    <row r="11724" s="6" customFormat="1" x14ac:dyDescent="0.4"/>
    <row r="11725" s="6" customFormat="1" x14ac:dyDescent="0.4"/>
    <row r="11726" s="6" customFormat="1" x14ac:dyDescent="0.4"/>
    <row r="11727" s="6" customFormat="1" x14ac:dyDescent="0.4"/>
    <row r="11728" s="6" customFormat="1" x14ac:dyDescent="0.4"/>
    <row r="11729" s="6" customFormat="1" x14ac:dyDescent="0.4"/>
    <row r="11730" s="6" customFormat="1" x14ac:dyDescent="0.4"/>
    <row r="11731" s="6" customFormat="1" x14ac:dyDescent="0.4"/>
    <row r="11732" s="6" customFormat="1" x14ac:dyDescent="0.4"/>
    <row r="11733" s="6" customFormat="1" x14ac:dyDescent="0.4"/>
    <row r="11734" s="6" customFormat="1" x14ac:dyDescent="0.4"/>
    <row r="11735" s="6" customFormat="1" x14ac:dyDescent="0.4"/>
    <row r="11736" s="6" customFormat="1" x14ac:dyDescent="0.4"/>
    <row r="11737" s="6" customFormat="1" x14ac:dyDescent="0.4"/>
    <row r="11738" s="6" customFormat="1" x14ac:dyDescent="0.4"/>
    <row r="11739" s="6" customFormat="1" x14ac:dyDescent="0.4"/>
    <row r="11740" s="6" customFormat="1" x14ac:dyDescent="0.4"/>
    <row r="11741" s="6" customFormat="1" x14ac:dyDescent="0.4"/>
    <row r="11742" s="6" customFormat="1" x14ac:dyDescent="0.4"/>
    <row r="11743" s="6" customFormat="1" x14ac:dyDescent="0.4"/>
    <row r="11744" s="6" customFormat="1" x14ac:dyDescent="0.4"/>
    <row r="11745" s="6" customFormat="1" x14ac:dyDescent="0.4"/>
    <row r="11746" s="6" customFormat="1" x14ac:dyDescent="0.4"/>
    <row r="11747" s="6" customFormat="1" x14ac:dyDescent="0.4"/>
    <row r="11748" s="6" customFormat="1" x14ac:dyDescent="0.4"/>
    <row r="11749" s="6" customFormat="1" x14ac:dyDescent="0.4"/>
    <row r="11750" s="6" customFormat="1" x14ac:dyDescent="0.4"/>
    <row r="11751" s="6" customFormat="1" x14ac:dyDescent="0.4"/>
    <row r="11752" s="6" customFormat="1" x14ac:dyDescent="0.4"/>
    <row r="11753" s="6" customFormat="1" x14ac:dyDescent="0.4"/>
    <row r="11754" s="6" customFormat="1" x14ac:dyDescent="0.4"/>
    <row r="11755" s="6" customFormat="1" x14ac:dyDescent="0.4"/>
    <row r="11756" s="6" customFormat="1" x14ac:dyDescent="0.4"/>
    <row r="11757" s="6" customFormat="1" x14ac:dyDescent="0.4"/>
    <row r="11758" s="6" customFormat="1" x14ac:dyDescent="0.4"/>
    <row r="11759" s="6" customFormat="1" x14ac:dyDescent="0.4"/>
    <row r="11760" s="6" customFormat="1" x14ac:dyDescent="0.4"/>
    <row r="11761" s="6" customFormat="1" x14ac:dyDescent="0.4"/>
    <row r="11762" s="6" customFormat="1" x14ac:dyDescent="0.4"/>
    <row r="11763" s="6" customFormat="1" x14ac:dyDescent="0.4"/>
    <row r="11764" s="6" customFormat="1" x14ac:dyDescent="0.4"/>
    <row r="11765" s="6" customFormat="1" x14ac:dyDescent="0.4"/>
    <row r="11766" s="6" customFormat="1" x14ac:dyDescent="0.4"/>
    <row r="11767" s="6" customFormat="1" x14ac:dyDescent="0.4"/>
    <row r="11768" s="6" customFormat="1" x14ac:dyDescent="0.4"/>
    <row r="11769" s="6" customFormat="1" x14ac:dyDescent="0.4"/>
    <row r="11770" s="6" customFormat="1" x14ac:dyDescent="0.4"/>
    <row r="11771" s="6" customFormat="1" x14ac:dyDescent="0.4"/>
    <row r="11772" s="6" customFormat="1" x14ac:dyDescent="0.4"/>
    <row r="11773" s="6" customFormat="1" x14ac:dyDescent="0.4"/>
    <row r="11774" s="6" customFormat="1" x14ac:dyDescent="0.4"/>
    <row r="11775" s="6" customFormat="1" x14ac:dyDescent="0.4"/>
    <row r="11776" s="6" customFormat="1" x14ac:dyDescent="0.4"/>
    <row r="11777" s="6" customFormat="1" x14ac:dyDescent="0.4"/>
    <row r="11778" s="6" customFormat="1" x14ac:dyDescent="0.4"/>
    <row r="11779" s="6" customFormat="1" x14ac:dyDescent="0.4"/>
    <row r="11780" s="6" customFormat="1" x14ac:dyDescent="0.4"/>
    <row r="11781" s="6" customFormat="1" x14ac:dyDescent="0.4"/>
    <row r="11782" s="6" customFormat="1" x14ac:dyDescent="0.4"/>
    <row r="11783" s="6" customFormat="1" x14ac:dyDescent="0.4"/>
    <row r="11784" s="6" customFormat="1" x14ac:dyDescent="0.4"/>
    <row r="11785" s="6" customFormat="1" x14ac:dyDescent="0.4"/>
    <row r="11786" s="6" customFormat="1" x14ac:dyDescent="0.4"/>
    <row r="11787" s="6" customFormat="1" x14ac:dyDescent="0.4"/>
    <row r="11788" s="6" customFormat="1" x14ac:dyDescent="0.4"/>
    <row r="11789" s="6" customFormat="1" x14ac:dyDescent="0.4"/>
    <row r="11790" s="6" customFormat="1" x14ac:dyDescent="0.4"/>
    <row r="11791" s="6" customFormat="1" x14ac:dyDescent="0.4"/>
    <row r="11792" s="6" customFormat="1" x14ac:dyDescent="0.4"/>
    <row r="11793" s="6" customFormat="1" x14ac:dyDescent="0.4"/>
    <row r="11794" s="6" customFormat="1" x14ac:dyDescent="0.4"/>
    <row r="11795" s="6" customFormat="1" x14ac:dyDescent="0.4"/>
    <row r="11796" s="6" customFormat="1" x14ac:dyDescent="0.4"/>
    <row r="11797" s="6" customFormat="1" x14ac:dyDescent="0.4"/>
    <row r="11798" s="6" customFormat="1" x14ac:dyDescent="0.4"/>
    <row r="11799" s="6" customFormat="1" x14ac:dyDescent="0.4"/>
    <row r="11800" s="6" customFormat="1" x14ac:dyDescent="0.4"/>
    <row r="11801" s="6" customFormat="1" x14ac:dyDescent="0.4"/>
    <row r="11802" s="6" customFormat="1" x14ac:dyDescent="0.4"/>
    <row r="11803" s="6" customFormat="1" x14ac:dyDescent="0.4"/>
    <row r="11804" s="6" customFormat="1" x14ac:dyDescent="0.4"/>
    <row r="11805" s="6" customFormat="1" x14ac:dyDescent="0.4"/>
    <row r="11806" s="6" customFormat="1" x14ac:dyDescent="0.4"/>
    <row r="11807" s="6" customFormat="1" x14ac:dyDescent="0.4"/>
    <row r="11808" s="6" customFormat="1" x14ac:dyDescent="0.4"/>
    <row r="11809" s="6" customFormat="1" x14ac:dyDescent="0.4"/>
    <row r="11810" s="6" customFormat="1" x14ac:dyDescent="0.4"/>
    <row r="11811" s="6" customFormat="1" x14ac:dyDescent="0.4"/>
    <row r="11812" s="6" customFormat="1" x14ac:dyDescent="0.4"/>
    <row r="11813" s="6" customFormat="1" x14ac:dyDescent="0.4"/>
    <row r="11814" s="6" customFormat="1" x14ac:dyDescent="0.4"/>
    <row r="11815" s="6" customFormat="1" x14ac:dyDescent="0.4"/>
    <row r="11816" s="6" customFormat="1" x14ac:dyDescent="0.4"/>
    <row r="11817" s="6" customFormat="1" x14ac:dyDescent="0.4"/>
    <row r="11818" s="6" customFormat="1" x14ac:dyDescent="0.4"/>
    <row r="11819" s="6" customFormat="1" x14ac:dyDescent="0.4"/>
    <row r="11820" s="6" customFormat="1" x14ac:dyDescent="0.4"/>
    <row r="11821" s="6" customFormat="1" x14ac:dyDescent="0.4"/>
    <row r="11822" s="6" customFormat="1" x14ac:dyDescent="0.4"/>
    <row r="11823" s="6" customFormat="1" x14ac:dyDescent="0.4"/>
    <row r="11824" s="6" customFormat="1" x14ac:dyDescent="0.4"/>
    <row r="11825" s="6" customFormat="1" x14ac:dyDescent="0.4"/>
    <row r="11826" s="6" customFormat="1" x14ac:dyDescent="0.4"/>
    <row r="11827" s="6" customFormat="1" x14ac:dyDescent="0.4"/>
    <row r="11828" s="6" customFormat="1" x14ac:dyDescent="0.4"/>
    <row r="11829" s="6" customFormat="1" x14ac:dyDescent="0.4"/>
    <row r="11830" s="6" customFormat="1" x14ac:dyDescent="0.4"/>
    <row r="11831" s="6" customFormat="1" x14ac:dyDescent="0.4"/>
    <row r="11832" s="6" customFormat="1" x14ac:dyDescent="0.4"/>
    <row r="11833" s="6" customFormat="1" x14ac:dyDescent="0.4"/>
    <row r="11834" s="6" customFormat="1" x14ac:dyDescent="0.4"/>
    <row r="11835" s="6" customFormat="1" x14ac:dyDescent="0.4"/>
    <row r="11836" s="6" customFormat="1" x14ac:dyDescent="0.4"/>
    <row r="11837" s="6" customFormat="1" x14ac:dyDescent="0.4"/>
    <row r="11838" s="6" customFormat="1" x14ac:dyDescent="0.4"/>
    <row r="11839" s="6" customFormat="1" x14ac:dyDescent="0.4"/>
    <row r="11840" s="6" customFormat="1" x14ac:dyDescent="0.4"/>
    <row r="11841" s="6" customFormat="1" x14ac:dyDescent="0.4"/>
    <row r="11842" s="6" customFormat="1" x14ac:dyDescent="0.4"/>
    <row r="11843" s="6" customFormat="1" x14ac:dyDescent="0.4"/>
    <row r="11844" s="6" customFormat="1" x14ac:dyDescent="0.4"/>
    <row r="11845" s="6" customFormat="1" x14ac:dyDescent="0.4"/>
    <row r="11846" s="6" customFormat="1" x14ac:dyDescent="0.4"/>
    <row r="11847" s="6" customFormat="1" x14ac:dyDescent="0.4"/>
    <row r="11848" s="6" customFormat="1" x14ac:dyDescent="0.4"/>
    <row r="11849" s="6" customFormat="1" x14ac:dyDescent="0.4"/>
    <row r="11850" s="6" customFormat="1" x14ac:dyDescent="0.4"/>
    <row r="11851" s="6" customFormat="1" x14ac:dyDescent="0.4"/>
    <row r="11852" s="6" customFormat="1" x14ac:dyDescent="0.4"/>
    <row r="11853" s="6" customFormat="1" x14ac:dyDescent="0.4"/>
    <row r="11854" s="6" customFormat="1" x14ac:dyDescent="0.4"/>
    <row r="11855" s="6" customFormat="1" x14ac:dyDescent="0.4"/>
    <row r="11856" s="6" customFormat="1" x14ac:dyDescent="0.4"/>
    <row r="11857" s="6" customFormat="1" x14ac:dyDescent="0.4"/>
    <row r="11858" s="6" customFormat="1" x14ac:dyDescent="0.4"/>
    <row r="11859" s="6" customFormat="1" x14ac:dyDescent="0.4"/>
    <row r="11860" s="6" customFormat="1" x14ac:dyDescent="0.4"/>
    <row r="11861" s="6" customFormat="1" x14ac:dyDescent="0.4"/>
    <row r="11862" s="6" customFormat="1" x14ac:dyDescent="0.4"/>
    <row r="11863" s="6" customFormat="1" x14ac:dyDescent="0.4"/>
    <row r="11864" s="6" customFormat="1" x14ac:dyDescent="0.4"/>
    <row r="11865" s="6" customFormat="1" x14ac:dyDescent="0.4"/>
    <row r="11866" s="6" customFormat="1" x14ac:dyDescent="0.4"/>
    <row r="11867" s="6" customFormat="1" x14ac:dyDescent="0.4"/>
    <row r="11868" s="6" customFormat="1" x14ac:dyDescent="0.4"/>
    <row r="11869" s="6" customFormat="1" x14ac:dyDescent="0.4"/>
    <row r="11870" s="6" customFormat="1" x14ac:dyDescent="0.4"/>
    <row r="11871" s="6" customFormat="1" x14ac:dyDescent="0.4"/>
    <row r="11872" s="6" customFormat="1" x14ac:dyDescent="0.4"/>
    <row r="11873" s="6" customFormat="1" x14ac:dyDescent="0.4"/>
    <row r="11874" s="6" customFormat="1" x14ac:dyDescent="0.4"/>
    <row r="11875" s="6" customFormat="1" x14ac:dyDescent="0.4"/>
    <row r="11876" s="6" customFormat="1" x14ac:dyDescent="0.4"/>
    <row r="11877" s="6" customFormat="1" x14ac:dyDescent="0.4"/>
    <row r="11878" s="6" customFormat="1" x14ac:dyDescent="0.4"/>
    <row r="11879" s="6" customFormat="1" x14ac:dyDescent="0.4"/>
    <row r="11880" s="6" customFormat="1" x14ac:dyDescent="0.4"/>
    <row r="11881" s="6" customFormat="1" x14ac:dyDescent="0.4"/>
    <row r="11882" s="6" customFormat="1" x14ac:dyDescent="0.4"/>
    <row r="11883" s="6" customFormat="1" x14ac:dyDescent="0.4"/>
    <row r="11884" s="6" customFormat="1" x14ac:dyDescent="0.4"/>
    <row r="11885" s="6" customFormat="1" x14ac:dyDescent="0.4"/>
    <row r="11886" s="6" customFormat="1" x14ac:dyDescent="0.4"/>
    <row r="11887" s="6" customFormat="1" x14ac:dyDescent="0.4"/>
    <row r="11888" s="6" customFormat="1" x14ac:dyDescent="0.4"/>
    <row r="11889" s="6" customFormat="1" x14ac:dyDescent="0.4"/>
    <row r="11890" s="6" customFormat="1" x14ac:dyDescent="0.4"/>
    <row r="11891" s="6" customFormat="1" x14ac:dyDescent="0.4"/>
    <row r="11892" s="6" customFormat="1" x14ac:dyDescent="0.4"/>
    <row r="11893" s="6" customFormat="1" x14ac:dyDescent="0.4"/>
    <row r="11894" s="6" customFormat="1" x14ac:dyDescent="0.4"/>
    <row r="11895" s="6" customFormat="1" x14ac:dyDescent="0.4"/>
    <row r="11896" s="6" customFormat="1" x14ac:dyDescent="0.4"/>
    <row r="11897" s="6" customFormat="1" x14ac:dyDescent="0.4"/>
    <row r="11898" s="6" customFormat="1" x14ac:dyDescent="0.4"/>
    <row r="11899" s="6" customFormat="1" x14ac:dyDescent="0.4"/>
    <row r="11900" s="6" customFormat="1" x14ac:dyDescent="0.4"/>
    <row r="11901" s="6" customFormat="1" x14ac:dyDescent="0.4"/>
    <row r="11902" s="6" customFormat="1" x14ac:dyDescent="0.4"/>
    <row r="11903" s="6" customFormat="1" x14ac:dyDescent="0.4"/>
    <row r="11904" s="6" customFormat="1" x14ac:dyDescent="0.4"/>
    <row r="11905" s="6" customFormat="1" x14ac:dyDescent="0.4"/>
    <row r="11906" s="6" customFormat="1" x14ac:dyDescent="0.4"/>
    <row r="11907" s="6" customFormat="1" x14ac:dyDescent="0.4"/>
    <row r="11908" s="6" customFormat="1" x14ac:dyDescent="0.4"/>
    <row r="11909" s="6" customFormat="1" x14ac:dyDescent="0.4"/>
    <row r="11910" s="6" customFormat="1" x14ac:dyDescent="0.4"/>
    <row r="11911" s="6" customFormat="1" x14ac:dyDescent="0.4"/>
    <row r="11912" s="6" customFormat="1" x14ac:dyDescent="0.4"/>
    <row r="11913" s="6" customFormat="1" x14ac:dyDescent="0.4"/>
    <row r="11914" s="6" customFormat="1" x14ac:dyDescent="0.4"/>
    <row r="11915" s="6" customFormat="1" x14ac:dyDescent="0.4"/>
    <row r="11916" s="6" customFormat="1" x14ac:dyDescent="0.4"/>
    <row r="11917" s="6" customFormat="1" x14ac:dyDescent="0.4"/>
    <row r="11918" s="6" customFormat="1" x14ac:dyDescent="0.4"/>
    <row r="11919" s="6" customFormat="1" x14ac:dyDescent="0.4"/>
    <row r="11920" s="6" customFormat="1" x14ac:dyDescent="0.4"/>
    <row r="11921" s="6" customFormat="1" x14ac:dyDescent="0.4"/>
    <row r="11922" s="6" customFormat="1" x14ac:dyDescent="0.4"/>
    <row r="11923" s="6" customFormat="1" x14ac:dyDescent="0.4"/>
    <row r="11924" s="6" customFormat="1" x14ac:dyDescent="0.4"/>
    <row r="11925" s="6" customFormat="1" x14ac:dyDescent="0.4"/>
    <row r="11926" s="6" customFormat="1" x14ac:dyDescent="0.4"/>
    <row r="11927" s="6" customFormat="1" x14ac:dyDescent="0.4"/>
    <row r="11928" s="6" customFormat="1" x14ac:dyDescent="0.4"/>
    <row r="11929" s="6" customFormat="1" x14ac:dyDescent="0.4"/>
    <row r="11930" s="6" customFormat="1" x14ac:dyDescent="0.4"/>
    <row r="11931" s="6" customFormat="1" x14ac:dyDescent="0.4"/>
    <row r="11932" s="6" customFormat="1" x14ac:dyDescent="0.4"/>
    <row r="11933" s="6" customFormat="1" x14ac:dyDescent="0.4"/>
    <row r="11934" s="6" customFormat="1" x14ac:dyDescent="0.4"/>
    <row r="11935" s="6" customFormat="1" x14ac:dyDescent="0.4"/>
    <row r="11936" s="6" customFormat="1" x14ac:dyDescent="0.4"/>
    <row r="11937" s="6" customFormat="1" x14ac:dyDescent="0.4"/>
    <row r="11938" s="6" customFormat="1" x14ac:dyDescent="0.4"/>
    <row r="11939" s="6" customFormat="1" x14ac:dyDescent="0.4"/>
    <row r="11940" s="6" customFormat="1" x14ac:dyDescent="0.4"/>
    <row r="11941" s="6" customFormat="1" x14ac:dyDescent="0.4"/>
    <row r="11942" s="6" customFormat="1" x14ac:dyDescent="0.4"/>
    <row r="11943" s="6" customFormat="1" x14ac:dyDescent="0.4"/>
    <row r="11944" s="6" customFormat="1" x14ac:dyDescent="0.4"/>
    <row r="11945" s="6" customFormat="1" x14ac:dyDescent="0.4"/>
    <row r="11946" s="6" customFormat="1" x14ac:dyDescent="0.4"/>
    <row r="11947" s="6" customFormat="1" x14ac:dyDescent="0.4"/>
    <row r="11948" s="6" customFormat="1" x14ac:dyDescent="0.4"/>
    <row r="11949" s="6" customFormat="1" x14ac:dyDescent="0.4"/>
    <row r="11950" s="6" customFormat="1" x14ac:dyDescent="0.4"/>
    <row r="11951" s="6" customFormat="1" x14ac:dyDescent="0.4"/>
    <row r="11952" s="6" customFormat="1" x14ac:dyDescent="0.4"/>
    <row r="11953" s="6" customFormat="1" x14ac:dyDescent="0.4"/>
    <row r="11954" s="6" customFormat="1" x14ac:dyDescent="0.4"/>
    <row r="11955" s="6" customFormat="1" x14ac:dyDescent="0.4"/>
    <row r="11956" s="6" customFormat="1" x14ac:dyDescent="0.4"/>
    <row r="11957" s="6" customFormat="1" x14ac:dyDescent="0.4"/>
    <row r="11958" s="6" customFormat="1" x14ac:dyDescent="0.4"/>
    <row r="11959" s="6" customFormat="1" x14ac:dyDescent="0.4"/>
    <row r="11960" s="6" customFormat="1" x14ac:dyDescent="0.4"/>
    <row r="11961" s="6" customFormat="1" x14ac:dyDescent="0.4"/>
    <row r="11962" s="6" customFormat="1" x14ac:dyDescent="0.4"/>
    <row r="11963" s="6" customFormat="1" x14ac:dyDescent="0.4"/>
    <row r="11964" s="6" customFormat="1" x14ac:dyDescent="0.4"/>
    <row r="11965" s="6" customFormat="1" x14ac:dyDescent="0.4"/>
    <row r="11966" s="6" customFormat="1" x14ac:dyDescent="0.4"/>
    <row r="11967" s="6" customFormat="1" x14ac:dyDescent="0.4"/>
    <row r="11968" s="6" customFormat="1" x14ac:dyDescent="0.4"/>
    <row r="11969" s="6" customFormat="1" x14ac:dyDescent="0.4"/>
    <row r="11970" s="6" customFormat="1" x14ac:dyDescent="0.4"/>
    <row r="11971" s="6" customFormat="1" x14ac:dyDescent="0.4"/>
    <row r="11972" s="6" customFormat="1" x14ac:dyDescent="0.4"/>
    <row r="11973" s="6" customFormat="1" x14ac:dyDescent="0.4"/>
    <row r="11974" s="6" customFormat="1" x14ac:dyDescent="0.4"/>
    <row r="11975" s="6" customFormat="1" x14ac:dyDescent="0.4"/>
    <row r="11976" s="6" customFormat="1" x14ac:dyDescent="0.4"/>
    <row r="11977" s="6" customFormat="1" x14ac:dyDescent="0.4"/>
    <row r="11978" s="6" customFormat="1" x14ac:dyDescent="0.4"/>
    <row r="11979" s="6" customFormat="1" x14ac:dyDescent="0.4"/>
    <row r="11980" s="6" customFormat="1" x14ac:dyDescent="0.4"/>
    <row r="11981" s="6" customFormat="1" x14ac:dyDescent="0.4"/>
    <row r="11982" s="6" customFormat="1" x14ac:dyDescent="0.4"/>
    <row r="11983" s="6" customFormat="1" x14ac:dyDescent="0.4"/>
    <row r="11984" s="6" customFormat="1" x14ac:dyDescent="0.4"/>
    <row r="11985" s="6" customFormat="1" x14ac:dyDescent="0.4"/>
    <row r="11986" s="6" customFormat="1" x14ac:dyDescent="0.4"/>
    <row r="11987" s="6" customFormat="1" x14ac:dyDescent="0.4"/>
    <row r="11988" s="6" customFormat="1" x14ac:dyDescent="0.4"/>
    <row r="11989" s="6" customFormat="1" x14ac:dyDescent="0.4"/>
    <row r="11990" s="6" customFormat="1" x14ac:dyDescent="0.4"/>
    <row r="11991" s="6" customFormat="1" x14ac:dyDescent="0.4"/>
    <row r="11992" s="6" customFormat="1" x14ac:dyDescent="0.4"/>
    <row r="11993" s="6" customFormat="1" x14ac:dyDescent="0.4"/>
    <row r="11994" s="6" customFormat="1" x14ac:dyDescent="0.4"/>
    <row r="11995" s="6" customFormat="1" x14ac:dyDescent="0.4"/>
    <row r="11996" s="6" customFormat="1" x14ac:dyDescent="0.4"/>
    <row r="11997" s="6" customFormat="1" x14ac:dyDescent="0.4"/>
    <row r="11998" s="6" customFormat="1" x14ac:dyDescent="0.4"/>
    <row r="11999" s="6" customFormat="1" x14ac:dyDescent="0.4"/>
    <row r="12000" s="6" customFormat="1" x14ac:dyDescent="0.4"/>
    <row r="12001" s="6" customFormat="1" x14ac:dyDescent="0.4"/>
    <row r="12002" s="6" customFormat="1" x14ac:dyDescent="0.4"/>
    <row r="12003" s="6" customFormat="1" x14ac:dyDescent="0.4"/>
    <row r="12004" s="6" customFormat="1" x14ac:dyDescent="0.4"/>
    <row r="12005" s="6" customFormat="1" x14ac:dyDescent="0.4"/>
    <row r="12006" s="6" customFormat="1" x14ac:dyDescent="0.4"/>
    <row r="12007" s="6" customFormat="1" x14ac:dyDescent="0.4"/>
    <row r="12008" s="6" customFormat="1" x14ac:dyDescent="0.4"/>
    <row r="12009" s="6" customFormat="1" x14ac:dyDescent="0.4"/>
    <row r="12010" s="6" customFormat="1" x14ac:dyDescent="0.4"/>
    <row r="12011" s="6" customFormat="1" x14ac:dyDescent="0.4"/>
    <row r="12012" s="6" customFormat="1" x14ac:dyDescent="0.4"/>
    <row r="12013" s="6" customFormat="1" x14ac:dyDescent="0.4"/>
    <row r="12014" s="6" customFormat="1" x14ac:dyDescent="0.4"/>
    <row r="12015" s="6" customFormat="1" x14ac:dyDescent="0.4"/>
    <row r="12016" s="6" customFormat="1" x14ac:dyDescent="0.4"/>
    <row r="12017" s="6" customFormat="1" x14ac:dyDescent="0.4"/>
    <row r="12018" s="6" customFormat="1" x14ac:dyDescent="0.4"/>
    <row r="12019" s="6" customFormat="1" x14ac:dyDescent="0.4"/>
    <row r="12020" s="6" customFormat="1" x14ac:dyDescent="0.4"/>
    <row r="12021" s="6" customFormat="1" x14ac:dyDescent="0.4"/>
    <row r="12022" s="6" customFormat="1" x14ac:dyDescent="0.4"/>
    <row r="12023" s="6" customFormat="1" x14ac:dyDescent="0.4"/>
    <row r="12024" s="6" customFormat="1" x14ac:dyDescent="0.4"/>
    <row r="12025" s="6" customFormat="1" x14ac:dyDescent="0.4"/>
    <row r="12026" s="6" customFormat="1" x14ac:dyDescent="0.4"/>
    <row r="12027" s="6" customFormat="1" x14ac:dyDescent="0.4"/>
    <row r="12028" s="6" customFormat="1" x14ac:dyDescent="0.4"/>
    <row r="12029" s="6" customFormat="1" x14ac:dyDescent="0.4"/>
    <row r="12030" s="6" customFormat="1" x14ac:dyDescent="0.4"/>
    <row r="12031" s="6" customFormat="1" x14ac:dyDescent="0.4"/>
    <row r="12032" s="6" customFormat="1" x14ac:dyDescent="0.4"/>
    <row r="12033" s="6" customFormat="1" x14ac:dyDescent="0.4"/>
    <row r="12034" s="6" customFormat="1" x14ac:dyDescent="0.4"/>
    <row r="12035" s="6" customFormat="1" x14ac:dyDescent="0.4"/>
    <row r="12036" s="6" customFormat="1" x14ac:dyDescent="0.4"/>
    <row r="12037" s="6" customFormat="1" x14ac:dyDescent="0.4"/>
    <row r="12038" s="6" customFormat="1" x14ac:dyDescent="0.4"/>
    <row r="12039" s="6" customFormat="1" x14ac:dyDescent="0.4"/>
    <row r="12040" s="6" customFormat="1" x14ac:dyDescent="0.4"/>
    <row r="12041" s="6" customFormat="1" x14ac:dyDescent="0.4"/>
    <row r="12042" s="6" customFormat="1" x14ac:dyDescent="0.4"/>
    <row r="12043" s="6" customFormat="1" x14ac:dyDescent="0.4"/>
    <row r="12044" s="6" customFormat="1" x14ac:dyDescent="0.4"/>
    <row r="12045" s="6" customFormat="1" x14ac:dyDescent="0.4"/>
    <row r="12046" s="6" customFormat="1" x14ac:dyDescent="0.4"/>
    <row r="12047" s="6" customFormat="1" x14ac:dyDescent="0.4"/>
    <row r="12048" s="6" customFormat="1" x14ac:dyDescent="0.4"/>
    <row r="12049" s="6" customFormat="1" x14ac:dyDescent="0.4"/>
    <row r="12050" s="6" customFormat="1" x14ac:dyDescent="0.4"/>
    <row r="12051" s="6" customFormat="1" x14ac:dyDescent="0.4"/>
    <row r="12052" s="6" customFormat="1" x14ac:dyDescent="0.4"/>
    <row r="12053" s="6" customFormat="1" x14ac:dyDescent="0.4"/>
    <row r="12054" s="6" customFormat="1" x14ac:dyDescent="0.4"/>
    <row r="12055" s="6" customFormat="1" x14ac:dyDescent="0.4"/>
    <row r="12056" s="6" customFormat="1" x14ac:dyDescent="0.4"/>
    <row r="12057" s="6" customFormat="1" x14ac:dyDescent="0.4"/>
    <row r="12058" s="6" customFormat="1" x14ac:dyDescent="0.4"/>
    <row r="12059" s="6" customFormat="1" x14ac:dyDescent="0.4"/>
    <row r="12060" s="6" customFormat="1" x14ac:dyDescent="0.4"/>
    <row r="12061" s="6" customFormat="1" x14ac:dyDescent="0.4"/>
    <row r="12062" s="6" customFormat="1" x14ac:dyDescent="0.4"/>
    <row r="12063" s="6" customFormat="1" x14ac:dyDescent="0.4"/>
    <row r="12064" s="6" customFormat="1" x14ac:dyDescent="0.4"/>
    <row r="12065" s="6" customFormat="1" x14ac:dyDescent="0.4"/>
    <row r="12066" s="6" customFormat="1" x14ac:dyDescent="0.4"/>
    <row r="12067" s="6" customFormat="1" x14ac:dyDescent="0.4"/>
    <row r="12068" s="6" customFormat="1" x14ac:dyDescent="0.4"/>
    <row r="12069" s="6" customFormat="1" x14ac:dyDescent="0.4"/>
    <row r="12070" s="6" customFormat="1" x14ac:dyDescent="0.4"/>
    <row r="12071" s="6" customFormat="1" x14ac:dyDescent="0.4"/>
    <row r="12072" s="6" customFormat="1" x14ac:dyDescent="0.4"/>
    <row r="12073" s="6" customFormat="1" x14ac:dyDescent="0.4"/>
    <row r="12074" s="6" customFormat="1" x14ac:dyDescent="0.4"/>
    <row r="12075" s="6" customFormat="1" x14ac:dyDescent="0.4"/>
    <row r="12076" s="6" customFormat="1" x14ac:dyDescent="0.4"/>
    <row r="12077" s="6" customFormat="1" x14ac:dyDescent="0.4"/>
    <row r="12078" s="6" customFormat="1" x14ac:dyDescent="0.4"/>
    <row r="12079" s="6" customFormat="1" x14ac:dyDescent="0.4"/>
    <row r="12080" s="6" customFormat="1" x14ac:dyDescent="0.4"/>
    <row r="12081" s="6" customFormat="1" x14ac:dyDescent="0.4"/>
    <row r="12082" s="6" customFormat="1" x14ac:dyDescent="0.4"/>
    <row r="12083" s="6" customFormat="1" x14ac:dyDescent="0.4"/>
    <row r="12084" s="6" customFormat="1" x14ac:dyDescent="0.4"/>
    <row r="12085" s="6" customFormat="1" x14ac:dyDescent="0.4"/>
    <row r="12086" s="6" customFormat="1" x14ac:dyDescent="0.4"/>
    <row r="12087" s="6" customFormat="1" x14ac:dyDescent="0.4"/>
    <row r="12088" s="6" customFormat="1" x14ac:dyDescent="0.4"/>
    <row r="12089" s="6" customFormat="1" x14ac:dyDescent="0.4"/>
    <row r="12090" s="6" customFormat="1" x14ac:dyDescent="0.4"/>
    <row r="12091" s="6" customFormat="1" x14ac:dyDescent="0.4"/>
    <row r="12092" s="6" customFormat="1" x14ac:dyDescent="0.4"/>
    <row r="12093" s="6" customFormat="1" x14ac:dyDescent="0.4"/>
    <row r="12094" s="6" customFormat="1" x14ac:dyDescent="0.4"/>
    <row r="12095" s="6" customFormat="1" x14ac:dyDescent="0.4"/>
    <row r="12096" s="6" customFormat="1" x14ac:dyDescent="0.4"/>
    <row r="12097" s="6" customFormat="1" x14ac:dyDescent="0.4"/>
    <row r="12098" s="6" customFormat="1" x14ac:dyDescent="0.4"/>
    <row r="12099" s="6" customFormat="1" x14ac:dyDescent="0.4"/>
    <row r="12100" s="6" customFormat="1" x14ac:dyDescent="0.4"/>
    <row r="12101" s="6" customFormat="1" x14ac:dyDescent="0.4"/>
    <row r="12102" s="6" customFormat="1" x14ac:dyDescent="0.4"/>
    <row r="12103" s="6" customFormat="1" x14ac:dyDescent="0.4"/>
    <row r="12104" s="6" customFormat="1" x14ac:dyDescent="0.4"/>
    <row r="12105" s="6" customFormat="1" x14ac:dyDescent="0.4"/>
    <row r="12106" s="6" customFormat="1" x14ac:dyDescent="0.4"/>
    <row r="12107" s="6" customFormat="1" x14ac:dyDescent="0.4"/>
    <row r="12108" s="6" customFormat="1" x14ac:dyDescent="0.4"/>
    <row r="12109" s="6" customFormat="1" x14ac:dyDescent="0.4"/>
    <row r="12110" s="6" customFormat="1" x14ac:dyDescent="0.4"/>
    <row r="12111" s="6" customFormat="1" x14ac:dyDescent="0.4"/>
    <row r="12112" s="6" customFormat="1" x14ac:dyDescent="0.4"/>
    <row r="12113" s="6" customFormat="1" x14ac:dyDescent="0.4"/>
    <row r="12114" s="6" customFormat="1" x14ac:dyDescent="0.4"/>
    <row r="12115" s="6" customFormat="1" x14ac:dyDescent="0.4"/>
    <row r="12116" s="6" customFormat="1" x14ac:dyDescent="0.4"/>
    <row r="12117" s="6" customFormat="1" x14ac:dyDescent="0.4"/>
    <row r="12118" s="6" customFormat="1" x14ac:dyDescent="0.4"/>
    <row r="12119" s="6" customFormat="1" x14ac:dyDescent="0.4"/>
    <row r="12120" s="6" customFormat="1" x14ac:dyDescent="0.4"/>
    <row r="12121" s="6" customFormat="1" x14ac:dyDescent="0.4"/>
    <row r="12122" s="6" customFormat="1" x14ac:dyDescent="0.4"/>
    <row r="12123" s="6" customFormat="1" x14ac:dyDescent="0.4"/>
    <row r="12124" s="6" customFormat="1" x14ac:dyDescent="0.4"/>
    <row r="12125" s="6" customFormat="1" x14ac:dyDescent="0.4"/>
    <row r="12126" s="6" customFormat="1" x14ac:dyDescent="0.4"/>
    <row r="12127" s="6" customFormat="1" x14ac:dyDescent="0.4"/>
    <row r="12128" s="6" customFormat="1" x14ac:dyDescent="0.4"/>
    <row r="12129" s="6" customFormat="1" x14ac:dyDescent="0.4"/>
    <row r="12130" s="6" customFormat="1" x14ac:dyDescent="0.4"/>
    <row r="12131" s="6" customFormat="1" x14ac:dyDescent="0.4"/>
    <row r="12132" s="6" customFormat="1" x14ac:dyDescent="0.4"/>
    <row r="12133" s="6" customFormat="1" x14ac:dyDescent="0.4"/>
    <row r="12134" s="6" customFormat="1" x14ac:dyDescent="0.4"/>
    <row r="12135" s="6" customFormat="1" x14ac:dyDescent="0.4"/>
    <row r="12136" s="6" customFormat="1" x14ac:dyDescent="0.4"/>
    <row r="12137" s="6" customFormat="1" x14ac:dyDescent="0.4"/>
    <row r="12138" s="6" customFormat="1" x14ac:dyDescent="0.4"/>
    <row r="12139" s="6" customFormat="1" x14ac:dyDescent="0.4"/>
    <row r="12140" s="6" customFormat="1" x14ac:dyDescent="0.4"/>
    <row r="12141" s="6" customFormat="1" x14ac:dyDescent="0.4"/>
    <row r="12142" s="6" customFormat="1" x14ac:dyDescent="0.4"/>
    <row r="12143" s="6" customFormat="1" x14ac:dyDescent="0.4"/>
    <row r="12144" s="6" customFormat="1" x14ac:dyDescent="0.4"/>
    <row r="12145" s="6" customFormat="1" x14ac:dyDescent="0.4"/>
    <row r="12146" s="6" customFormat="1" x14ac:dyDescent="0.4"/>
    <row r="12147" s="6" customFormat="1" x14ac:dyDescent="0.4"/>
    <row r="12148" s="6" customFormat="1" x14ac:dyDescent="0.4"/>
    <row r="12149" s="6" customFormat="1" x14ac:dyDescent="0.4"/>
    <row r="12150" s="6" customFormat="1" x14ac:dyDescent="0.4"/>
    <row r="12151" s="6" customFormat="1" x14ac:dyDescent="0.4"/>
    <row r="12152" s="6" customFormat="1" x14ac:dyDescent="0.4"/>
    <row r="12153" s="6" customFormat="1" x14ac:dyDescent="0.4"/>
    <row r="12154" s="6" customFormat="1" x14ac:dyDescent="0.4"/>
    <row r="12155" s="6" customFormat="1" x14ac:dyDescent="0.4"/>
    <row r="12156" s="6" customFormat="1" x14ac:dyDescent="0.4"/>
    <row r="12157" s="6" customFormat="1" x14ac:dyDescent="0.4"/>
    <row r="12158" s="6" customFormat="1" x14ac:dyDescent="0.4"/>
    <row r="12159" s="6" customFormat="1" x14ac:dyDescent="0.4"/>
    <row r="12160" s="6" customFormat="1" x14ac:dyDescent="0.4"/>
    <row r="12161" s="6" customFormat="1" x14ac:dyDescent="0.4"/>
    <row r="12162" s="6" customFormat="1" x14ac:dyDescent="0.4"/>
    <row r="12163" s="6" customFormat="1" x14ac:dyDescent="0.4"/>
    <row r="12164" s="6" customFormat="1" x14ac:dyDescent="0.4"/>
    <row r="12165" s="6" customFormat="1" x14ac:dyDescent="0.4"/>
    <row r="12166" s="6" customFormat="1" x14ac:dyDescent="0.4"/>
    <row r="12167" s="6" customFormat="1" x14ac:dyDescent="0.4"/>
    <row r="12168" s="6" customFormat="1" x14ac:dyDescent="0.4"/>
    <row r="12169" s="6" customFormat="1" x14ac:dyDescent="0.4"/>
    <row r="12170" s="6" customFormat="1" x14ac:dyDescent="0.4"/>
    <row r="12171" s="6" customFormat="1" x14ac:dyDescent="0.4"/>
    <row r="12172" s="6" customFormat="1" x14ac:dyDescent="0.4"/>
    <row r="12173" s="6" customFormat="1" x14ac:dyDescent="0.4"/>
    <row r="12174" s="6" customFormat="1" x14ac:dyDescent="0.4"/>
    <row r="12175" s="6" customFormat="1" x14ac:dyDescent="0.4"/>
    <row r="12176" s="6" customFormat="1" x14ac:dyDescent="0.4"/>
    <row r="12177" s="6" customFormat="1" x14ac:dyDescent="0.4"/>
    <row r="12178" s="6" customFormat="1" x14ac:dyDescent="0.4"/>
    <row r="12179" s="6" customFormat="1" x14ac:dyDescent="0.4"/>
    <row r="12180" s="6" customFormat="1" x14ac:dyDescent="0.4"/>
    <row r="12181" s="6" customFormat="1" x14ac:dyDescent="0.4"/>
    <row r="12182" s="6" customFormat="1" x14ac:dyDescent="0.4"/>
    <row r="12183" s="6" customFormat="1" x14ac:dyDescent="0.4"/>
    <row r="12184" s="6" customFormat="1" x14ac:dyDescent="0.4"/>
    <row r="12185" s="6" customFormat="1" x14ac:dyDescent="0.4"/>
    <row r="12186" s="6" customFormat="1" x14ac:dyDescent="0.4"/>
    <row r="12187" s="6" customFormat="1" x14ac:dyDescent="0.4"/>
    <row r="12188" s="6" customFormat="1" x14ac:dyDescent="0.4"/>
    <row r="12189" s="6" customFormat="1" x14ac:dyDescent="0.4"/>
    <row r="12190" s="6" customFormat="1" x14ac:dyDescent="0.4"/>
    <row r="12191" s="6" customFormat="1" x14ac:dyDescent="0.4"/>
    <row r="12192" s="6" customFormat="1" x14ac:dyDescent="0.4"/>
    <row r="12193" s="6" customFormat="1" x14ac:dyDescent="0.4"/>
    <row r="12194" s="6" customFormat="1" x14ac:dyDescent="0.4"/>
    <row r="12195" s="6" customFormat="1" x14ac:dyDescent="0.4"/>
    <row r="12196" s="6" customFormat="1" x14ac:dyDescent="0.4"/>
    <row r="12197" s="6" customFormat="1" x14ac:dyDescent="0.4"/>
    <row r="12198" s="6" customFormat="1" x14ac:dyDescent="0.4"/>
    <row r="12199" s="6" customFormat="1" x14ac:dyDescent="0.4"/>
    <row r="12200" s="6" customFormat="1" x14ac:dyDescent="0.4"/>
    <row r="12201" s="6" customFormat="1" x14ac:dyDescent="0.4"/>
    <row r="12202" s="6" customFormat="1" x14ac:dyDescent="0.4"/>
    <row r="12203" s="6" customFormat="1" x14ac:dyDescent="0.4"/>
    <row r="12204" s="6" customFormat="1" x14ac:dyDescent="0.4"/>
    <row r="12205" s="6" customFormat="1" x14ac:dyDescent="0.4"/>
    <row r="12206" s="6" customFormat="1" x14ac:dyDescent="0.4"/>
    <row r="12207" s="6" customFormat="1" x14ac:dyDescent="0.4"/>
    <row r="12208" s="6" customFormat="1" x14ac:dyDescent="0.4"/>
    <row r="12209" s="6" customFormat="1" x14ac:dyDescent="0.4"/>
    <row r="12210" s="6" customFormat="1" x14ac:dyDescent="0.4"/>
    <row r="12211" s="6" customFormat="1" x14ac:dyDescent="0.4"/>
    <row r="12212" s="6" customFormat="1" x14ac:dyDescent="0.4"/>
    <row r="12213" s="6" customFormat="1" x14ac:dyDescent="0.4"/>
    <row r="12214" s="6" customFormat="1" x14ac:dyDescent="0.4"/>
    <row r="12215" s="6" customFormat="1" x14ac:dyDescent="0.4"/>
    <row r="12216" s="6" customFormat="1" x14ac:dyDescent="0.4"/>
    <row r="12217" s="6" customFormat="1" x14ac:dyDescent="0.4"/>
    <row r="12218" s="6" customFormat="1" x14ac:dyDescent="0.4"/>
    <row r="12219" s="6" customFormat="1" x14ac:dyDescent="0.4"/>
    <row r="12220" s="6" customFormat="1" x14ac:dyDescent="0.4"/>
    <row r="12221" s="6" customFormat="1" x14ac:dyDescent="0.4"/>
    <row r="12222" s="6" customFormat="1" x14ac:dyDescent="0.4"/>
    <row r="12223" s="6" customFormat="1" x14ac:dyDescent="0.4"/>
    <row r="12224" s="6" customFormat="1" x14ac:dyDescent="0.4"/>
    <row r="12225" s="6" customFormat="1" x14ac:dyDescent="0.4"/>
    <row r="12226" s="6" customFormat="1" x14ac:dyDescent="0.4"/>
    <row r="12227" s="6" customFormat="1" x14ac:dyDescent="0.4"/>
    <row r="12228" s="6" customFormat="1" x14ac:dyDescent="0.4"/>
    <row r="12229" s="6" customFormat="1" x14ac:dyDescent="0.4"/>
    <row r="12230" s="6" customFormat="1" x14ac:dyDescent="0.4"/>
    <row r="12231" s="6" customFormat="1" x14ac:dyDescent="0.4"/>
    <row r="12232" s="6" customFormat="1" x14ac:dyDescent="0.4"/>
    <row r="12233" s="6" customFormat="1" x14ac:dyDescent="0.4"/>
    <row r="12234" s="6" customFormat="1" x14ac:dyDescent="0.4"/>
    <row r="12235" s="6" customFormat="1" x14ac:dyDescent="0.4"/>
    <row r="12236" s="6" customFormat="1" x14ac:dyDescent="0.4"/>
    <row r="12237" s="6" customFormat="1" x14ac:dyDescent="0.4"/>
    <row r="12238" s="6" customFormat="1" x14ac:dyDescent="0.4"/>
    <row r="12239" s="6" customFormat="1" x14ac:dyDescent="0.4"/>
    <row r="12240" s="6" customFormat="1" x14ac:dyDescent="0.4"/>
    <row r="12241" s="6" customFormat="1" x14ac:dyDescent="0.4"/>
    <row r="12242" s="6" customFormat="1" x14ac:dyDescent="0.4"/>
    <row r="12243" s="6" customFormat="1" x14ac:dyDescent="0.4"/>
    <row r="12244" s="6" customFormat="1" x14ac:dyDescent="0.4"/>
    <row r="12245" s="6" customFormat="1" x14ac:dyDescent="0.4"/>
    <row r="12246" s="6" customFormat="1" x14ac:dyDescent="0.4"/>
    <row r="12247" s="6" customFormat="1" x14ac:dyDescent="0.4"/>
    <row r="12248" s="6" customFormat="1" x14ac:dyDescent="0.4"/>
    <row r="12249" s="6" customFormat="1" x14ac:dyDescent="0.4"/>
    <row r="12250" s="6" customFormat="1" x14ac:dyDescent="0.4"/>
    <row r="12251" s="6" customFormat="1" x14ac:dyDescent="0.4"/>
    <row r="12252" s="6" customFormat="1" x14ac:dyDescent="0.4"/>
    <row r="12253" s="6" customFormat="1" x14ac:dyDescent="0.4"/>
    <row r="12254" s="6" customFormat="1" x14ac:dyDescent="0.4"/>
    <row r="12255" s="6" customFormat="1" x14ac:dyDescent="0.4"/>
    <row r="12256" s="6" customFormat="1" x14ac:dyDescent="0.4"/>
    <row r="12257" s="6" customFormat="1" x14ac:dyDescent="0.4"/>
    <row r="12258" s="6" customFormat="1" x14ac:dyDescent="0.4"/>
    <row r="12259" s="6" customFormat="1" x14ac:dyDescent="0.4"/>
    <row r="12260" s="6" customFormat="1" x14ac:dyDescent="0.4"/>
    <row r="12261" s="6" customFormat="1" x14ac:dyDescent="0.4"/>
    <row r="12262" s="6" customFormat="1" x14ac:dyDescent="0.4"/>
    <row r="12263" s="6" customFormat="1" x14ac:dyDescent="0.4"/>
    <row r="12264" s="6" customFormat="1" x14ac:dyDescent="0.4"/>
    <row r="12265" s="6" customFormat="1" x14ac:dyDescent="0.4"/>
    <row r="12266" s="6" customFormat="1" x14ac:dyDescent="0.4"/>
    <row r="12267" s="6" customFormat="1" x14ac:dyDescent="0.4"/>
    <row r="12268" s="6" customFormat="1" x14ac:dyDescent="0.4"/>
    <row r="12269" s="6" customFormat="1" x14ac:dyDescent="0.4"/>
    <row r="12270" s="6" customFormat="1" x14ac:dyDescent="0.4"/>
    <row r="12271" s="6" customFormat="1" x14ac:dyDescent="0.4"/>
    <row r="12272" s="6" customFormat="1" x14ac:dyDescent="0.4"/>
    <row r="12273" s="6" customFormat="1" x14ac:dyDescent="0.4"/>
    <row r="12274" s="6" customFormat="1" x14ac:dyDescent="0.4"/>
    <row r="12275" s="6" customFormat="1" x14ac:dyDescent="0.4"/>
    <row r="12276" s="6" customFormat="1" x14ac:dyDescent="0.4"/>
    <row r="12277" s="6" customFormat="1" x14ac:dyDescent="0.4"/>
    <row r="12278" s="6" customFormat="1" x14ac:dyDescent="0.4"/>
    <row r="12279" s="6" customFormat="1" x14ac:dyDescent="0.4"/>
    <row r="12280" s="6" customFormat="1" x14ac:dyDescent="0.4"/>
    <row r="12281" s="6" customFormat="1" x14ac:dyDescent="0.4"/>
    <row r="12282" s="6" customFormat="1" x14ac:dyDescent="0.4"/>
    <row r="12283" s="6" customFormat="1" x14ac:dyDescent="0.4"/>
    <row r="12284" s="6" customFormat="1" x14ac:dyDescent="0.4"/>
    <row r="12285" s="6" customFormat="1" x14ac:dyDescent="0.4"/>
    <row r="12286" s="6" customFormat="1" x14ac:dyDescent="0.4"/>
    <row r="12287" s="6" customFormat="1" x14ac:dyDescent="0.4"/>
    <row r="12288" s="6" customFormat="1" x14ac:dyDescent="0.4"/>
    <row r="12289" s="6" customFormat="1" x14ac:dyDescent="0.4"/>
    <row r="12290" s="6" customFormat="1" x14ac:dyDescent="0.4"/>
    <row r="12291" s="6" customFormat="1" x14ac:dyDescent="0.4"/>
    <row r="12292" s="6" customFormat="1" x14ac:dyDescent="0.4"/>
    <row r="12293" s="6" customFormat="1" x14ac:dyDescent="0.4"/>
    <row r="12294" s="6" customFormat="1" x14ac:dyDescent="0.4"/>
    <row r="12295" s="6" customFormat="1" x14ac:dyDescent="0.4"/>
    <row r="12296" s="6" customFormat="1" x14ac:dyDescent="0.4"/>
    <row r="12297" s="6" customFormat="1" x14ac:dyDescent="0.4"/>
    <row r="12298" s="6" customFormat="1" x14ac:dyDescent="0.4"/>
    <row r="12299" s="6" customFormat="1" x14ac:dyDescent="0.4"/>
    <row r="12300" s="6" customFormat="1" x14ac:dyDescent="0.4"/>
    <row r="12301" s="6" customFormat="1" x14ac:dyDescent="0.4"/>
    <row r="12302" s="6" customFormat="1" x14ac:dyDescent="0.4"/>
    <row r="12303" s="6" customFormat="1" x14ac:dyDescent="0.4"/>
    <row r="12304" s="6" customFormat="1" x14ac:dyDescent="0.4"/>
    <row r="12305" s="6" customFormat="1" x14ac:dyDescent="0.4"/>
    <row r="12306" s="6" customFormat="1" x14ac:dyDescent="0.4"/>
    <row r="12307" s="6" customFormat="1" x14ac:dyDescent="0.4"/>
    <row r="12308" s="6" customFormat="1" x14ac:dyDescent="0.4"/>
    <row r="12309" s="6" customFormat="1" x14ac:dyDescent="0.4"/>
    <row r="12310" s="6" customFormat="1" x14ac:dyDescent="0.4"/>
    <row r="12311" s="6" customFormat="1" x14ac:dyDescent="0.4"/>
    <row r="12312" s="6" customFormat="1" x14ac:dyDescent="0.4"/>
    <row r="12313" s="6" customFormat="1" x14ac:dyDescent="0.4"/>
    <row r="12314" s="6" customFormat="1" x14ac:dyDescent="0.4"/>
    <row r="12315" s="6" customFormat="1" x14ac:dyDescent="0.4"/>
    <row r="12316" s="6" customFormat="1" x14ac:dyDescent="0.4"/>
    <row r="12317" s="6" customFormat="1" x14ac:dyDescent="0.4"/>
    <row r="12318" s="6" customFormat="1" x14ac:dyDescent="0.4"/>
    <row r="12319" s="6" customFormat="1" x14ac:dyDescent="0.4"/>
    <row r="12320" s="6" customFormat="1" x14ac:dyDescent="0.4"/>
    <row r="12321" s="6" customFormat="1" x14ac:dyDescent="0.4"/>
    <row r="12322" s="6" customFormat="1" x14ac:dyDescent="0.4"/>
    <row r="12323" s="6" customFormat="1" x14ac:dyDescent="0.4"/>
    <row r="12324" s="6" customFormat="1" x14ac:dyDescent="0.4"/>
    <row r="12325" s="6" customFormat="1" x14ac:dyDescent="0.4"/>
    <row r="12326" s="6" customFormat="1" x14ac:dyDescent="0.4"/>
    <row r="12327" s="6" customFormat="1" x14ac:dyDescent="0.4"/>
    <row r="12328" s="6" customFormat="1" x14ac:dyDescent="0.4"/>
    <row r="12329" s="6" customFormat="1" x14ac:dyDescent="0.4"/>
    <row r="12330" s="6" customFormat="1" x14ac:dyDescent="0.4"/>
    <row r="12331" s="6" customFormat="1" x14ac:dyDescent="0.4"/>
    <row r="12332" s="6" customFormat="1" x14ac:dyDescent="0.4"/>
    <row r="12333" s="6" customFormat="1" x14ac:dyDescent="0.4"/>
    <row r="12334" s="6" customFormat="1" x14ac:dyDescent="0.4"/>
    <row r="12335" s="6" customFormat="1" x14ac:dyDescent="0.4"/>
    <row r="12336" s="6" customFormat="1" x14ac:dyDescent="0.4"/>
    <row r="12337" s="6" customFormat="1" x14ac:dyDescent="0.4"/>
    <row r="12338" s="6" customFormat="1" x14ac:dyDescent="0.4"/>
    <row r="12339" s="6" customFormat="1" x14ac:dyDescent="0.4"/>
    <row r="12340" s="6" customFormat="1" x14ac:dyDescent="0.4"/>
    <row r="12341" s="6" customFormat="1" x14ac:dyDescent="0.4"/>
    <row r="12342" s="6" customFormat="1" x14ac:dyDescent="0.4"/>
    <row r="12343" s="6" customFormat="1" x14ac:dyDescent="0.4"/>
    <row r="12344" s="6" customFormat="1" x14ac:dyDescent="0.4"/>
    <row r="12345" s="6" customFormat="1" x14ac:dyDescent="0.4"/>
    <row r="12346" s="6" customFormat="1" x14ac:dyDescent="0.4"/>
    <row r="12347" s="6" customFormat="1" x14ac:dyDescent="0.4"/>
    <row r="12348" s="6" customFormat="1" x14ac:dyDescent="0.4"/>
    <row r="12349" s="6" customFormat="1" x14ac:dyDescent="0.4"/>
    <row r="12350" s="6" customFormat="1" x14ac:dyDescent="0.4"/>
    <row r="12351" s="6" customFormat="1" x14ac:dyDescent="0.4"/>
    <row r="12352" s="6" customFormat="1" x14ac:dyDescent="0.4"/>
    <row r="12353" s="6" customFormat="1" x14ac:dyDescent="0.4"/>
    <row r="12354" s="6" customFormat="1" x14ac:dyDescent="0.4"/>
    <row r="12355" s="6" customFormat="1" x14ac:dyDescent="0.4"/>
    <row r="12356" s="6" customFormat="1" x14ac:dyDescent="0.4"/>
    <row r="12357" s="6" customFormat="1" x14ac:dyDescent="0.4"/>
    <row r="12358" s="6" customFormat="1" x14ac:dyDescent="0.4"/>
    <row r="12359" s="6" customFormat="1" x14ac:dyDescent="0.4"/>
    <row r="12360" s="6" customFormat="1" x14ac:dyDescent="0.4"/>
    <row r="12361" s="6" customFormat="1" x14ac:dyDescent="0.4"/>
    <row r="12362" s="6" customFormat="1" x14ac:dyDescent="0.4"/>
    <row r="12363" s="6" customFormat="1" x14ac:dyDescent="0.4"/>
    <row r="12364" s="6" customFormat="1" x14ac:dyDescent="0.4"/>
    <row r="12365" s="6" customFormat="1" x14ac:dyDescent="0.4"/>
    <row r="12366" s="6" customFormat="1" x14ac:dyDescent="0.4"/>
    <row r="12367" s="6" customFormat="1" x14ac:dyDescent="0.4"/>
    <row r="12368" s="6" customFormat="1" x14ac:dyDescent="0.4"/>
    <row r="12369" s="6" customFormat="1" x14ac:dyDescent="0.4"/>
    <row r="12370" s="6" customFormat="1" x14ac:dyDescent="0.4"/>
    <row r="12371" s="6" customFormat="1" x14ac:dyDescent="0.4"/>
    <row r="12372" s="6" customFormat="1" x14ac:dyDescent="0.4"/>
    <row r="12373" s="6" customFormat="1" x14ac:dyDescent="0.4"/>
    <row r="12374" s="6" customFormat="1" x14ac:dyDescent="0.4"/>
    <row r="12375" s="6" customFormat="1" x14ac:dyDescent="0.4"/>
    <row r="12376" s="6" customFormat="1" x14ac:dyDescent="0.4"/>
    <row r="12377" s="6" customFormat="1" x14ac:dyDescent="0.4"/>
    <row r="12378" s="6" customFormat="1" x14ac:dyDescent="0.4"/>
    <row r="12379" s="6" customFormat="1" x14ac:dyDescent="0.4"/>
    <row r="12380" s="6" customFormat="1" x14ac:dyDescent="0.4"/>
    <row r="12381" s="6" customFormat="1" x14ac:dyDescent="0.4"/>
    <row r="12382" s="6" customFormat="1" x14ac:dyDescent="0.4"/>
    <row r="12383" s="6" customFormat="1" x14ac:dyDescent="0.4"/>
    <row r="12384" s="6" customFormat="1" x14ac:dyDescent="0.4"/>
    <row r="12385" s="6" customFormat="1" x14ac:dyDescent="0.4"/>
    <row r="12386" s="6" customFormat="1" x14ac:dyDescent="0.4"/>
    <row r="12387" s="6" customFormat="1" x14ac:dyDescent="0.4"/>
    <row r="12388" s="6" customFormat="1" x14ac:dyDescent="0.4"/>
    <row r="12389" s="6" customFormat="1" x14ac:dyDescent="0.4"/>
    <row r="12390" s="6" customFormat="1" x14ac:dyDescent="0.4"/>
    <row r="12391" s="6" customFormat="1" x14ac:dyDescent="0.4"/>
    <row r="12392" s="6" customFormat="1" x14ac:dyDescent="0.4"/>
    <row r="12393" s="6" customFormat="1" x14ac:dyDescent="0.4"/>
    <row r="12394" s="6" customFormat="1" x14ac:dyDescent="0.4"/>
    <row r="12395" s="6" customFormat="1" x14ac:dyDescent="0.4"/>
    <row r="12396" s="6" customFormat="1" x14ac:dyDescent="0.4"/>
    <row r="12397" s="6" customFormat="1" x14ac:dyDescent="0.4"/>
    <row r="12398" s="6" customFormat="1" x14ac:dyDescent="0.4"/>
    <row r="12399" s="6" customFormat="1" x14ac:dyDescent="0.4"/>
    <row r="12400" s="6" customFormat="1" x14ac:dyDescent="0.4"/>
    <row r="12401" s="6" customFormat="1" x14ac:dyDescent="0.4"/>
    <row r="12402" s="6" customFormat="1" x14ac:dyDescent="0.4"/>
    <row r="12403" s="6" customFormat="1" x14ac:dyDescent="0.4"/>
    <row r="12404" s="6" customFormat="1" x14ac:dyDescent="0.4"/>
    <row r="12405" s="6" customFormat="1" x14ac:dyDescent="0.4"/>
    <row r="12406" s="6" customFormat="1" x14ac:dyDescent="0.4"/>
    <row r="12407" s="6" customFormat="1" x14ac:dyDescent="0.4"/>
    <row r="12408" s="6" customFormat="1" x14ac:dyDescent="0.4"/>
    <row r="12409" s="6" customFormat="1" x14ac:dyDescent="0.4"/>
    <row r="12410" s="6" customFormat="1" x14ac:dyDescent="0.4"/>
    <row r="12411" s="6" customFormat="1" x14ac:dyDescent="0.4"/>
    <row r="12412" s="6" customFormat="1" x14ac:dyDescent="0.4"/>
    <row r="12413" s="6" customFormat="1" x14ac:dyDescent="0.4"/>
    <row r="12414" s="6" customFormat="1" x14ac:dyDescent="0.4"/>
    <row r="12415" s="6" customFormat="1" x14ac:dyDescent="0.4"/>
    <row r="12416" s="6" customFormat="1" x14ac:dyDescent="0.4"/>
    <row r="12417" s="6" customFormat="1" x14ac:dyDescent="0.4"/>
    <row r="12418" s="6" customFormat="1" x14ac:dyDescent="0.4"/>
    <row r="12419" s="6" customFormat="1" x14ac:dyDescent="0.4"/>
    <row r="12420" s="6" customFormat="1" x14ac:dyDescent="0.4"/>
    <row r="12421" s="6" customFormat="1" x14ac:dyDescent="0.4"/>
    <row r="12422" s="6" customFormat="1" x14ac:dyDescent="0.4"/>
    <row r="12423" s="6" customFormat="1" x14ac:dyDescent="0.4"/>
    <row r="12424" s="6" customFormat="1" x14ac:dyDescent="0.4"/>
    <row r="12425" s="6" customFormat="1" x14ac:dyDescent="0.4"/>
    <row r="12426" s="6" customFormat="1" x14ac:dyDescent="0.4"/>
    <row r="12427" s="6" customFormat="1" x14ac:dyDescent="0.4"/>
    <row r="12428" s="6" customFormat="1" x14ac:dyDescent="0.4"/>
    <row r="12429" s="6" customFormat="1" x14ac:dyDescent="0.4"/>
    <row r="12430" s="6" customFormat="1" x14ac:dyDescent="0.4"/>
    <row r="12431" s="6" customFormat="1" x14ac:dyDescent="0.4"/>
    <row r="12432" s="6" customFormat="1" x14ac:dyDescent="0.4"/>
    <row r="12433" s="6" customFormat="1" x14ac:dyDescent="0.4"/>
    <row r="12434" s="6" customFormat="1" x14ac:dyDescent="0.4"/>
    <row r="12435" s="6" customFormat="1" x14ac:dyDescent="0.4"/>
    <row r="12436" s="6" customFormat="1" x14ac:dyDescent="0.4"/>
    <row r="12437" s="6" customFormat="1" x14ac:dyDescent="0.4"/>
    <row r="12438" s="6" customFormat="1" x14ac:dyDescent="0.4"/>
    <row r="12439" s="6" customFormat="1" x14ac:dyDescent="0.4"/>
    <row r="12440" s="6" customFormat="1" x14ac:dyDescent="0.4"/>
    <row r="12441" s="6" customFormat="1" x14ac:dyDescent="0.4"/>
    <row r="12442" s="6" customFormat="1" x14ac:dyDescent="0.4"/>
    <row r="12443" s="6" customFormat="1" x14ac:dyDescent="0.4"/>
    <row r="12444" s="6" customFormat="1" x14ac:dyDescent="0.4"/>
    <row r="12445" s="6" customFormat="1" x14ac:dyDescent="0.4"/>
    <row r="12446" s="6" customFormat="1" x14ac:dyDescent="0.4"/>
    <row r="12447" s="6" customFormat="1" x14ac:dyDescent="0.4"/>
    <row r="12448" s="6" customFormat="1" x14ac:dyDescent="0.4"/>
    <row r="12449" s="6" customFormat="1" x14ac:dyDescent="0.4"/>
    <row r="12450" s="6" customFormat="1" x14ac:dyDescent="0.4"/>
    <row r="12451" s="6" customFormat="1" x14ac:dyDescent="0.4"/>
    <row r="12452" s="6" customFormat="1" x14ac:dyDescent="0.4"/>
    <row r="12453" s="6" customFormat="1" x14ac:dyDescent="0.4"/>
    <row r="12454" s="6" customFormat="1" x14ac:dyDescent="0.4"/>
    <row r="12455" s="6" customFormat="1" x14ac:dyDescent="0.4"/>
    <row r="12456" s="6" customFormat="1" x14ac:dyDescent="0.4"/>
    <row r="12457" s="6" customFormat="1" x14ac:dyDescent="0.4"/>
    <row r="12458" s="6" customFormat="1" x14ac:dyDescent="0.4"/>
    <row r="12459" s="6" customFormat="1" x14ac:dyDescent="0.4"/>
    <row r="12460" s="6" customFormat="1" x14ac:dyDescent="0.4"/>
    <row r="12461" s="6" customFormat="1" x14ac:dyDescent="0.4"/>
    <row r="12462" s="6" customFormat="1" x14ac:dyDescent="0.4"/>
    <row r="12463" s="6" customFormat="1" x14ac:dyDescent="0.4"/>
    <row r="12464" s="6" customFormat="1" x14ac:dyDescent="0.4"/>
    <row r="12465" s="6" customFormat="1" x14ac:dyDescent="0.4"/>
    <row r="12466" s="6" customFormat="1" x14ac:dyDescent="0.4"/>
    <row r="12467" s="6" customFormat="1" x14ac:dyDescent="0.4"/>
    <row r="12468" s="6" customFormat="1" x14ac:dyDescent="0.4"/>
    <row r="12469" s="6" customFormat="1" x14ac:dyDescent="0.4"/>
    <row r="12470" s="6" customFormat="1" x14ac:dyDescent="0.4"/>
    <row r="12471" s="6" customFormat="1" x14ac:dyDescent="0.4"/>
    <row r="12472" s="6" customFormat="1" x14ac:dyDescent="0.4"/>
    <row r="12473" s="6" customFormat="1" x14ac:dyDescent="0.4"/>
    <row r="12474" s="6" customFormat="1" x14ac:dyDescent="0.4"/>
    <row r="12475" s="6" customFormat="1" x14ac:dyDescent="0.4"/>
    <row r="12476" s="6" customFormat="1" x14ac:dyDescent="0.4"/>
    <row r="12477" s="6" customFormat="1" x14ac:dyDescent="0.4"/>
    <row r="12478" s="6" customFormat="1" x14ac:dyDescent="0.4"/>
    <row r="12479" s="6" customFormat="1" x14ac:dyDescent="0.4"/>
    <row r="12480" s="6" customFormat="1" x14ac:dyDescent="0.4"/>
    <row r="12481" s="6" customFormat="1" x14ac:dyDescent="0.4"/>
    <row r="12482" s="6" customFormat="1" x14ac:dyDescent="0.4"/>
    <row r="12483" s="6" customFormat="1" x14ac:dyDescent="0.4"/>
    <row r="12484" s="6" customFormat="1" x14ac:dyDescent="0.4"/>
    <row r="12485" s="6" customFormat="1" x14ac:dyDescent="0.4"/>
    <row r="12486" s="6" customFormat="1" x14ac:dyDescent="0.4"/>
    <row r="12487" s="6" customFormat="1" x14ac:dyDescent="0.4"/>
    <row r="12488" s="6" customFormat="1" x14ac:dyDescent="0.4"/>
    <row r="12489" s="6" customFormat="1" x14ac:dyDescent="0.4"/>
    <row r="12490" s="6" customFormat="1" x14ac:dyDescent="0.4"/>
    <row r="12491" s="6" customFormat="1" x14ac:dyDescent="0.4"/>
    <row r="12492" s="6" customFormat="1" x14ac:dyDescent="0.4"/>
    <row r="12493" s="6" customFormat="1" x14ac:dyDescent="0.4"/>
    <row r="12494" s="6" customFormat="1" x14ac:dyDescent="0.4"/>
    <row r="12495" s="6" customFormat="1" x14ac:dyDescent="0.4"/>
    <row r="12496" s="6" customFormat="1" x14ac:dyDescent="0.4"/>
    <row r="12497" s="6" customFormat="1" x14ac:dyDescent="0.4"/>
    <row r="12498" s="6" customFormat="1" x14ac:dyDescent="0.4"/>
    <row r="12499" s="6" customFormat="1" x14ac:dyDescent="0.4"/>
    <row r="12500" s="6" customFormat="1" x14ac:dyDescent="0.4"/>
    <row r="12501" s="6" customFormat="1" x14ac:dyDescent="0.4"/>
    <row r="12502" s="6" customFormat="1" x14ac:dyDescent="0.4"/>
    <row r="12503" s="6" customFormat="1" x14ac:dyDescent="0.4"/>
    <row r="12504" s="6" customFormat="1" x14ac:dyDescent="0.4"/>
    <row r="12505" s="6" customFormat="1" x14ac:dyDescent="0.4"/>
    <row r="12506" s="6" customFormat="1" x14ac:dyDescent="0.4"/>
    <row r="12507" s="6" customFormat="1" x14ac:dyDescent="0.4"/>
    <row r="12508" s="6" customFormat="1" x14ac:dyDescent="0.4"/>
    <row r="12509" s="6" customFormat="1" x14ac:dyDescent="0.4"/>
    <row r="12510" s="6" customFormat="1" x14ac:dyDescent="0.4"/>
    <row r="12511" s="6" customFormat="1" x14ac:dyDescent="0.4"/>
    <row r="12512" s="6" customFormat="1" x14ac:dyDescent="0.4"/>
    <row r="12513" s="6" customFormat="1" x14ac:dyDescent="0.4"/>
    <row r="12514" s="6" customFormat="1" x14ac:dyDescent="0.4"/>
    <row r="12515" s="6" customFormat="1" x14ac:dyDescent="0.4"/>
    <row r="12516" s="6" customFormat="1" x14ac:dyDescent="0.4"/>
    <row r="12517" s="6" customFormat="1" x14ac:dyDescent="0.4"/>
    <row r="12518" s="6" customFormat="1" x14ac:dyDescent="0.4"/>
    <row r="12519" s="6" customFormat="1" x14ac:dyDescent="0.4"/>
    <row r="12520" s="6" customFormat="1" x14ac:dyDescent="0.4"/>
    <row r="12521" s="6" customFormat="1" x14ac:dyDescent="0.4"/>
    <row r="12522" s="6" customFormat="1" x14ac:dyDescent="0.4"/>
    <row r="12523" s="6" customFormat="1" x14ac:dyDescent="0.4"/>
    <row r="12524" s="6" customFormat="1" x14ac:dyDescent="0.4"/>
    <row r="12525" s="6" customFormat="1" x14ac:dyDescent="0.4"/>
    <row r="12526" s="6" customFormat="1" x14ac:dyDescent="0.4"/>
    <row r="12527" s="6" customFormat="1" x14ac:dyDescent="0.4"/>
    <row r="12528" s="6" customFormat="1" x14ac:dyDescent="0.4"/>
    <row r="12529" s="6" customFormat="1" x14ac:dyDescent="0.4"/>
    <row r="12530" s="6" customFormat="1" x14ac:dyDescent="0.4"/>
    <row r="12531" s="6" customFormat="1" x14ac:dyDescent="0.4"/>
    <row r="12532" s="6" customFormat="1" x14ac:dyDescent="0.4"/>
    <row r="12533" s="6" customFormat="1" x14ac:dyDescent="0.4"/>
    <row r="12534" s="6" customFormat="1" x14ac:dyDescent="0.4"/>
    <row r="12535" s="6" customFormat="1" x14ac:dyDescent="0.4"/>
    <row r="12536" s="6" customFormat="1" x14ac:dyDescent="0.4"/>
    <row r="12537" s="6" customFormat="1" x14ac:dyDescent="0.4"/>
    <row r="12538" s="6" customFormat="1" x14ac:dyDescent="0.4"/>
    <row r="12539" s="6" customFormat="1" x14ac:dyDescent="0.4"/>
    <row r="12540" s="6" customFormat="1" x14ac:dyDescent="0.4"/>
    <row r="12541" s="6" customFormat="1" x14ac:dyDescent="0.4"/>
    <row r="12542" s="6" customFormat="1" x14ac:dyDescent="0.4"/>
    <row r="12543" s="6" customFormat="1" x14ac:dyDescent="0.4"/>
    <row r="12544" s="6" customFormat="1" x14ac:dyDescent="0.4"/>
    <row r="12545" s="6" customFormat="1" x14ac:dyDescent="0.4"/>
    <row r="12546" s="6" customFormat="1" x14ac:dyDescent="0.4"/>
    <row r="12547" s="6" customFormat="1" x14ac:dyDescent="0.4"/>
    <row r="12548" s="6" customFormat="1" x14ac:dyDescent="0.4"/>
    <row r="12549" s="6" customFormat="1" x14ac:dyDescent="0.4"/>
    <row r="12550" s="6" customFormat="1" x14ac:dyDescent="0.4"/>
    <row r="12551" s="6" customFormat="1" x14ac:dyDescent="0.4"/>
    <row r="12552" s="6" customFormat="1" x14ac:dyDescent="0.4"/>
    <row r="12553" s="6" customFormat="1" x14ac:dyDescent="0.4"/>
    <row r="12554" s="6" customFormat="1" x14ac:dyDescent="0.4"/>
    <row r="12555" s="6" customFormat="1" x14ac:dyDescent="0.4"/>
    <row r="12556" s="6" customFormat="1" x14ac:dyDescent="0.4"/>
    <row r="12557" s="6" customFormat="1" x14ac:dyDescent="0.4"/>
    <row r="12558" s="6" customFormat="1" x14ac:dyDescent="0.4"/>
    <row r="12559" s="6" customFormat="1" x14ac:dyDescent="0.4"/>
    <row r="12560" s="6" customFormat="1" x14ac:dyDescent="0.4"/>
    <row r="12561" s="6" customFormat="1" x14ac:dyDescent="0.4"/>
    <row r="12562" s="6" customFormat="1" x14ac:dyDescent="0.4"/>
    <row r="12563" s="6" customFormat="1" x14ac:dyDescent="0.4"/>
    <row r="12564" s="6" customFormat="1" x14ac:dyDescent="0.4"/>
    <row r="12565" s="6" customFormat="1" x14ac:dyDescent="0.4"/>
    <row r="12566" s="6" customFormat="1" x14ac:dyDescent="0.4"/>
    <row r="12567" s="6" customFormat="1" x14ac:dyDescent="0.4"/>
    <row r="12568" s="6" customFormat="1" x14ac:dyDescent="0.4"/>
    <row r="12569" s="6" customFormat="1" x14ac:dyDescent="0.4"/>
    <row r="12570" s="6" customFormat="1" x14ac:dyDescent="0.4"/>
    <row r="12571" s="6" customFormat="1" x14ac:dyDescent="0.4"/>
    <row r="12572" s="6" customFormat="1" x14ac:dyDescent="0.4"/>
    <row r="12573" s="6" customFormat="1" x14ac:dyDescent="0.4"/>
    <row r="12574" s="6" customFormat="1" x14ac:dyDescent="0.4"/>
    <row r="12575" s="6" customFormat="1" x14ac:dyDescent="0.4"/>
    <row r="12576" s="6" customFormat="1" x14ac:dyDescent="0.4"/>
    <row r="12577" s="6" customFormat="1" x14ac:dyDescent="0.4"/>
    <row r="12578" s="6" customFormat="1" x14ac:dyDescent="0.4"/>
    <row r="12579" s="6" customFormat="1" x14ac:dyDescent="0.4"/>
    <row r="12580" s="6" customFormat="1" x14ac:dyDescent="0.4"/>
    <row r="12581" s="6" customFormat="1" x14ac:dyDescent="0.4"/>
    <row r="12582" s="6" customFormat="1" x14ac:dyDescent="0.4"/>
    <row r="12583" s="6" customFormat="1" x14ac:dyDescent="0.4"/>
    <row r="12584" s="6" customFormat="1" x14ac:dyDescent="0.4"/>
    <row r="12585" s="6" customFormat="1" x14ac:dyDescent="0.4"/>
    <row r="12586" s="6" customFormat="1" x14ac:dyDescent="0.4"/>
    <row r="12587" s="6" customFormat="1" x14ac:dyDescent="0.4"/>
    <row r="12588" s="6" customFormat="1" x14ac:dyDescent="0.4"/>
    <row r="12589" s="6" customFormat="1" x14ac:dyDescent="0.4"/>
    <row r="12590" s="6" customFormat="1" x14ac:dyDescent="0.4"/>
    <row r="12591" s="6" customFormat="1" x14ac:dyDescent="0.4"/>
    <row r="12592" s="6" customFormat="1" x14ac:dyDescent="0.4"/>
    <row r="12593" s="6" customFormat="1" x14ac:dyDescent="0.4"/>
    <row r="12594" s="6" customFormat="1" x14ac:dyDescent="0.4"/>
    <row r="12595" s="6" customFormat="1" x14ac:dyDescent="0.4"/>
    <row r="12596" s="6" customFormat="1" x14ac:dyDescent="0.4"/>
    <row r="12597" s="6" customFormat="1" x14ac:dyDescent="0.4"/>
    <row r="12598" s="6" customFormat="1" x14ac:dyDescent="0.4"/>
    <row r="12599" s="6" customFormat="1" x14ac:dyDescent="0.4"/>
    <row r="12600" s="6" customFormat="1" x14ac:dyDescent="0.4"/>
    <row r="12601" s="6" customFormat="1" x14ac:dyDescent="0.4"/>
    <row r="12602" s="6" customFormat="1" x14ac:dyDescent="0.4"/>
    <row r="12603" s="6" customFormat="1" x14ac:dyDescent="0.4"/>
    <row r="12604" s="6" customFormat="1" x14ac:dyDescent="0.4"/>
    <row r="12605" s="6" customFormat="1" x14ac:dyDescent="0.4"/>
    <row r="12606" s="6" customFormat="1" x14ac:dyDescent="0.4"/>
    <row r="12607" s="6" customFormat="1" x14ac:dyDescent="0.4"/>
    <row r="12608" s="6" customFormat="1" x14ac:dyDescent="0.4"/>
    <row r="12609" s="6" customFormat="1" x14ac:dyDescent="0.4"/>
    <row r="12610" s="6" customFormat="1" x14ac:dyDescent="0.4"/>
    <row r="12611" s="6" customFormat="1" x14ac:dyDescent="0.4"/>
    <row r="12612" s="6" customFormat="1" x14ac:dyDescent="0.4"/>
    <row r="12613" s="6" customFormat="1" x14ac:dyDescent="0.4"/>
    <row r="12614" s="6" customFormat="1" x14ac:dyDescent="0.4"/>
    <row r="12615" s="6" customFormat="1" x14ac:dyDescent="0.4"/>
    <row r="12616" s="6" customFormat="1" x14ac:dyDescent="0.4"/>
    <row r="12617" s="6" customFormat="1" x14ac:dyDescent="0.4"/>
    <row r="12618" s="6" customFormat="1" x14ac:dyDescent="0.4"/>
    <row r="12619" s="6" customFormat="1" x14ac:dyDescent="0.4"/>
    <row r="12620" s="6" customFormat="1" x14ac:dyDescent="0.4"/>
    <row r="12621" s="6" customFormat="1" x14ac:dyDescent="0.4"/>
    <row r="12622" s="6" customFormat="1" x14ac:dyDescent="0.4"/>
    <row r="12623" s="6" customFormat="1" x14ac:dyDescent="0.4"/>
    <row r="12624" s="6" customFormat="1" x14ac:dyDescent="0.4"/>
    <row r="12625" s="6" customFormat="1" x14ac:dyDescent="0.4"/>
    <row r="12626" s="6" customFormat="1" x14ac:dyDescent="0.4"/>
    <row r="12627" s="6" customFormat="1" x14ac:dyDescent="0.4"/>
    <row r="12628" s="6" customFormat="1" x14ac:dyDescent="0.4"/>
    <row r="12629" s="6" customFormat="1" x14ac:dyDescent="0.4"/>
    <row r="12630" s="6" customFormat="1" x14ac:dyDescent="0.4"/>
    <row r="12631" s="6" customFormat="1" x14ac:dyDescent="0.4"/>
    <row r="12632" s="6" customFormat="1" x14ac:dyDescent="0.4"/>
    <row r="12633" s="6" customFormat="1" x14ac:dyDescent="0.4"/>
    <row r="12634" s="6" customFormat="1" x14ac:dyDescent="0.4"/>
    <row r="12635" s="6" customFormat="1" x14ac:dyDescent="0.4"/>
    <row r="12636" s="6" customFormat="1" x14ac:dyDescent="0.4"/>
    <row r="12637" s="6" customFormat="1" x14ac:dyDescent="0.4"/>
    <row r="12638" s="6" customFormat="1" x14ac:dyDescent="0.4"/>
    <row r="12639" s="6" customFormat="1" x14ac:dyDescent="0.4"/>
    <row r="12640" s="6" customFormat="1" x14ac:dyDescent="0.4"/>
    <row r="12641" s="6" customFormat="1" x14ac:dyDescent="0.4"/>
    <row r="12642" s="6" customFormat="1" x14ac:dyDescent="0.4"/>
    <row r="12643" s="6" customFormat="1" x14ac:dyDescent="0.4"/>
    <row r="12644" s="6" customFormat="1" x14ac:dyDescent="0.4"/>
    <row r="12645" s="6" customFormat="1" x14ac:dyDescent="0.4"/>
    <row r="12646" s="6" customFormat="1" x14ac:dyDescent="0.4"/>
    <row r="12647" s="6" customFormat="1" x14ac:dyDescent="0.4"/>
    <row r="12648" s="6" customFormat="1" x14ac:dyDescent="0.4"/>
    <row r="12649" s="6" customFormat="1" x14ac:dyDescent="0.4"/>
    <row r="12650" s="6" customFormat="1" x14ac:dyDescent="0.4"/>
    <row r="12651" s="6" customFormat="1" x14ac:dyDescent="0.4"/>
    <row r="12652" s="6" customFormat="1" x14ac:dyDescent="0.4"/>
    <row r="12653" s="6" customFormat="1" x14ac:dyDescent="0.4"/>
    <row r="12654" s="6" customFormat="1" x14ac:dyDescent="0.4"/>
    <row r="12655" s="6" customFormat="1" x14ac:dyDescent="0.4"/>
    <row r="12656" s="6" customFormat="1" x14ac:dyDescent="0.4"/>
    <row r="12657" s="6" customFormat="1" x14ac:dyDescent="0.4"/>
    <row r="12658" s="6" customFormat="1" x14ac:dyDescent="0.4"/>
    <row r="12659" s="6" customFormat="1" x14ac:dyDescent="0.4"/>
    <row r="12660" s="6" customFormat="1" x14ac:dyDescent="0.4"/>
    <row r="12661" s="6" customFormat="1" x14ac:dyDescent="0.4"/>
    <row r="12662" s="6" customFormat="1" x14ac:dyDescent="0.4"/>
    <row r="12663" s="6" customFormat="1" x14ac:dyDescent="0.4"/>
    <row r="12664" s="6" customFormat="1" x14ac:dyDescent="0.4"/>
    <row r="12665" s="6" customFormat="1" x14ac:dyDescent="0.4"/>
    <row r="12666" s="6" customFormat="1" x14ac:dyDescent="0.4"/>
    <row r="12667" s="6" customFormat="1" x14ac:dyDescent="0.4"/>
    <row r="12668" s="6" customFormat="1" x14ac:dyDescent="0.4"/>
    <row r="12669" s="6" customFormat="1" x14ac:dyDescent="0.4"/>
    <row r="12670" s="6" customFormat="1" x14ac:dyDescent="0.4"/>
    <row r="12671" s="6" customFormat="1" x14ac:dyDescent="0.4"/>
    <row r="12672" s="6" customFormat="1" x14ac:dyDescent="0.4"/>
    <row r="12673" s="6" customFormat="1" x14ac:dyDescent="0.4"/>
    <row r="12674" s="6" customFormat="1" x14ac:dyDescent="0.4"/>
    <row r="12675" s="6" customFormat="1" x14ac:dyDescent="0.4"/>
    <row r="12676" s="6" customFormat="1" x14ac:dyDescent="0.4"/>
    <row r="12677" s="6" customFormat="1" x14ac:dyDescent="0.4"/>
    <row r="12678" s="6" customFormat="1" x14ac:dyDescent="0.4"/>
    <row r="12679" s="6" customFormat="1" x14ac:dyDescent="0.4"/>
    <row r="12680" s="6" customFormat="1" x14ac:dyDescent="0.4"/>
    <row r="12681" s="6" customFormat="1" x14ac:dyDescent="0.4"/>
    <row r="12682" s="6" customFormat="1" x14ac:dyDescent="0.4"/>
    <row r="12683" s="6" customFormat="1" x14ac:dyDescent="0.4"/>
    <row r="12684" s="6" customFormat="1" x14ac:dyDescent="0.4"/>
    <row r="12685" s="6" customFormat="1" x14ac:dyDescent="0.4"/>
    <row r="12686" s="6" customFormat="1" x14ac:dyDescent="0.4"/>
    <row r="12687" s="6" customFormat="1" x14ac:dyDescent="0.4"/>
    <row r="12688" s="6" customFormat="1" x14ac:dyDescent="0.4"/>
    <row r="12689" s="6" customFormat="1" x14ac:dyDescent="0.4"/>
    <row r="12690" s="6" customFormat="1" x14ac:dyDescent="0.4"/>
    <row r="12691" s="6" customFormat="1" x14ac:dyDescent="0.4"/>
    <row r="12692" s="6" customFormat="1" x14ac:dyDescent="0.4"/>
    <row r="12693" s="6" customFormat="1" x14ac:dyDescent="0.4"/>
    <row r="12694" s="6" customFormat="1" x14ac:dyDescent="0.4"/>
    <row r="12695" s="6" customFormat="1" x14ac:dyDescent="0.4"/>
    <row r="12696" s="6" customFormat="1" x14ac:dyDescent="0.4"/>
    <row r="12697" s="6" customFormat="1" x14ac:dyDescent="0.4"/>
    <row r="12698" s="6" customFormat="1" x14ac:dyDescent="0.4"/>
    <row r="12699" s="6" customFormat="1" x14ac:dyDescent="0.4"/>
    <row r="12700" s="6" customFormat="1" x14ac:dyDescent="0.4"/>
    <row r="12701" s="6" customFormat="1" x14ac:dyDescent="0.4"/>
    <row r="12702" s="6" customFormat="1" x14ac:dyDescent="0.4"/>
    <row r="12703" s="6" customFormat="1" x14ac:dyDescent="0.4"/>
    <row r="12704" s="6" customFormat="1" x14ac:dyDescent="0.4"/>
    <row r="12705" s="6" customFormat="1" x14ac:dyDescent="0.4"/>
    <row r="12706" s="6" customFormat="1" x14ac:dyDescent="0.4"/>
    <row r="12707" s="6" customFormat="1" x14ac:dyDescent="0.4"/>
    <row r="12708" s="6" customFormat="1" x14ac:dyDescent="0.4"/>
    <row r="12709" s="6" customFormat="1" x14ac:dyDescent="0.4"/>
    <row r="12710" s="6" customFormat="1" x14ac:dyDescent="0.4"/>
    <row r="12711" s="6" customFormat="1" x14ac:dyDescent="0.4"/>
    <row r="12712" s="6" customFormat="1" x14ac:dyDescent="0.4"/>
    <row r="12713" s="6" customFormat="1" x14ac:dyDescent="0.4"/>
    <row r="12714" s="6" customFormat="1" x14ac:dyDescent="0.4"/>
    <row r="12715" s="6" customFormat="1" x14ac:dyDescent="0.4"/>
    <row r="12716" s="6" customFormat="1" x14ac:dyDescent="0.4"/>
    <row r="12717" s="6" customFormat="1" x14ac:dyDescent="0.4"/>
    <row r="12718" s="6" customFormat="1" x14ac:dyDescent="0.4"/>
    <row r="12719" s="6" customFormat="1" x14ac:dyDescent="0.4"/>
    <row r="12720" s="6" customFormat="1" x14ac:dyDescent="0.4"/>
    <row r="12721" s="6" customFormat="1" x14ac:dyDescent="0.4"/>
    <row r="12722" s="6" customFormat="1" x14ac:dyDescent="0.4"/>
    <row r="12723" s="6" customFormat="1" x14ac:dyDescent="0.4"/>
    <row r="12724" s="6" customFormat="1" x14ac:dyDescent="0.4"/>
    <row r="12725" s="6" customFormat="1" x14ac:dyDescent="0.4"/>
    <row r="12726" s="6" customFormat="1" x14ac:dyDescent="0.4"/>
    <row r="12727" s="6" customFormat="1" x14ac:dyDescent="0.4"/>
    <row r="12728" s="6" customFormat="1" x14ac:dyDescent="0.4"/>
    <row r="12729" s="6" customFormat="1" x14ac:dyDescent="0.4"/>
    <row r="12730" s="6" customFormat="1" x14ac:dyDescent="0.4"/>
    <row r="12731" s="6" customFormat="1" x14ac:dyDescent="0.4"/>
    <row r="12732" s="6" customFormat="1" x14ac:dyDescent="0.4"/>
    <row r="12733" s="6" customFormat="1" x14ac:dyDescent="0.4"/>
    <row r="12734" s="6" customFormat="1" x14ac:dyDescent="0.4"/>
    <row r="12735" s="6" customFormat="1" x14ac:dyDescent="0.4"/>
    <row r="12736" s="6" customFormat="1" x14ac:dyDescent="0.4"/>
    <row r="12737" s="6" customFormat="1" x14ac:dyDescent="0.4"/>
    <row r="12738" s="6" customFormat="1" x14ac:dyDescent="0.4"/>
    <row r="12739" s="6" customFormat="1" x14ac:dyDescent="0.4"/>
    <row r="12740" s="6" customFormat="1" x14ac:dyDescent="0.4"/>
    <row r="12741" s="6" customFormat="1" x14ac:dyDescent="0.4"/>
    <row r="12742" s="6" customFormat="1" x14ac:dyDescent="0.4"/>
    <row r="12743" s="6" customFormat="1" x14ac:dyDescent="0.4"/>
    <row r="12744" s="6" customFormat="1" x14ac:dyDescent="0.4"/>
    <row r="12745" s="6" customFormat="1" x14ac:dyDescent="0.4"/>
    <row r="12746" s="6" customFormat="1" x14ac:dyDescent="0.4"/>
    <row r="12747" s="6" customFormat="1" x14ac:dyDescent="0.4"/>
    <row r="12748" s="6" customFormat="1" x14ac:dyDescent="0.4"/>
    <row r="12749" s="6" customFormat="1" x14ac:dyDescent="0.4"/>
    <row r="12750" s="6" customFormat="1" x14ac:dyDescent="0.4"/>
    <row r="12751" s="6" customFormat="1" x14ac:dyDescent="0.4"/>
    <row r="12752" s="6" customFormat="1" x14ac:dyDescent="0.4"/>
    <row r="12753" s="6" customFormat="1" x14ac:dyDescent="0.4"/>
    <row r="12754" s="6" customFormat="1" x14ac:dyDescent="0.4"/>
    <row r="12755" s="6" customFormat="1" x14ac:dyDescent="0.4"/>
    <row r="12756" s="6" customFormat="1" x14ac:dyDescent="0.4"/>
    <row r="12757" s="6" customFormat="1" x14ac:dyDescent="0.4"/>
    <row r="12758" s="6" customFormat="1" x14ac:dyDescent="0.4"/>
    <row r="12759" s="6" customFormat="1" x14ac:dyDescent="0.4"/>
    <row r="12760" s="6" customFormat="1" x14ac:dyDescent="0.4"/>
    <row r="12761" s="6" customFormat="1" x14ac:dyDescent="0.4"/>
    <row r="12762" s="6" customFormat="1" x14ac:dyDescent="0.4"/>
    <row r="12763" s="6" customFormat="1" x14ac:dyDescent="0.4"/>
    <row r="12764" s="6" customFormat="1" x14ac:dyDescent="0.4"/>
    <row r="12765" s="6" customFormat="1" x14ac:dyDescent="0.4"/>
    <row r="12766" s="6" customFormat="1" x14ac:dyDescent="0.4"/>
    <row r="12767" s="6" customFormat="1" x14ac:dyDescent="0.4"/>
    <row r="12768" s="6" customFormat="1" x14ac:dyDescent="0.4"/>
    <row r="12769" s="6" customFormat="1" x14ac:dyDescent="0.4"/>
    <row r="12770" s="6" customFormat="1" x14ac:dyDescent="0.4"/>
    <row r="12771" s="6" customFormat="1" x14ac:dyDescent="0.4"/>
    <row r="12772" s="6" customFormat="1" x14ac:dyDescent="0.4"/>
    <row r="12773" s="6" customFormat="1" x14ac:dyDescent="0.4"/>
    <row r="12774" s="6" customFormat="1" x14ac:dyDescent="0.4"/>
    <row r="12775" s="6" customFormat="1" x14ac:dyDescent="0.4"/>
    <row r="12776" s="6" customFormat="1" x14ac:dyDescent="0.4"/>
    <row r="12777" s="6" customFormat="1" x14ac:dyDescent="0.4"/>
    <row r="12778" s="6" customFormat="1" x14ac:dyDescent="0.4"/>
    <row r="12779" s="6" customFormat="1" x14ac:dyDescent="0.4"/>
    <row r="12780" s="6" customFormat="1" x14ac:dyDescent="0.4"/>
    <row r="12781" s="6" customFormat="1" x14ac:dyDescent="0.4"/>
    <row r="12782" s="6" customFormat="1" x14ac:dyDescent="0.4"/>
    <row r="12783" s="6" customFormat="1" x14ac:dyDescent="0.4"/>
    <row r="12784" s="6" customFormat="1" x14ac:dyDescent="0.4"/>
    <row r="12785" s="6" customFormat="1" x14ac:dyDescent="0.4"/>
    <row r="12786" s="6" customFormat="1" x14ac:dyDescent="0.4"/>
    <row r="12787" s="6" customFormat="1" x14ac:dyDescent="0.4"/>
    <row r="12788" s="6" customFormat="1" x14ac:dyDescent="0.4"/>
    <row r="12789" s="6" customFormat="1" x14ac:dyDescent="0.4"/>
    <row r="12790" s="6" customFormat="1" x14ac:dyDescent="0.4"/>
    <row r="12791" s="6" customFormat="1" x14ac:dyDescent="0.4"/>
    <row r="12792" s="6" customFormat="1" x14ac:dyDescent="0.4"/>
    <row r="12793" s="6" customFormat="1" x14ac:dyDescent="0.4"/>
    <row r="12794" s="6" customFormat="1" x14ac:dyDescent="0.4"/>
    <row r="12795" s="6" customFormat="1" x14ac:dyDescent="0.4"/>
    <row r="12796" s="6" customFormat="1" x14ac:dyDescent="0.4"/>
    <row r="12797" s="6" customFormat="1" x14ac:dyDescent="0.4"/>
    <row r="12798" s="6" customFormat="1" x14ac:dyDescent="0.4"/>
    <row r="12799" s="6" customFormat="1" x14ac:dyDescent="0.4"/>
    <row r="12800" s="6" customFormat="1" x14ac:dyDescent="0.4"/>
    <row r="12801" s="6" customFormat="1" x14ac:dyDescent="0.4"/>
    <row r="12802" s="6" customFormat="1" x14ac:dyDescent="0.4"/>
    <row r="12803" s="6" customFormat="1" x14ac:dyDescent="0.4"/>
    <row r="12804" s="6" customFormat="1" x14ac:dyDescent="0.4"/>
    <row r="12805" s="6" customFormat="1" x14ac:dyDescent="0.4"/>
    <row r="12806" s="6" customFormat="1" x14ac:dyDescent="0.4"/>
    <row r="12807" s="6" customFormat="1" x14ac:dyDescent="0.4"/>
    <row r="12808" s="6" customFormat="1" x14ac:dyDescent="0.4"/>
    <row r="12809" s="6" customFormat="1" x14ac:dyDescent="0.4"/>
    <row r="12810" s="6" customFormat="1" x14ac:dyDescent="0.4"/>
    <row r="12811" s="6" customFormat="1" x14ac:dyDescent="0.4"/>
    <row r="12812" s="6" customFormat="1" x14ac:dyDescent="0.4"/>
    <row r="12813" s="6" customFormat="1" x14ac:dyDescent="0.4"/>
    <row r="12814" s="6" customFormat="1" x14ac:dyDescent="0.4"/>
    <row r="12815" s="6" customFormat="1" x14ac:dyDescent="0.4"/>
    <row r="12816" s="6" customFormat="1" x14ac:dyDescent="0.4"/>
    <row r="12817" s="6" customFormat="1" x14ac:dyDescent="0.4"/>
    <row r="12818" s="6" customFormat="1" x14ac:dyDescent="0.4"/>
    <row r="12819" s="6" customFormat="1" x14ac:dyDescent="0.4"/>
    <row r="12820" s="6" customFormat="1" x14ac:dyDescent="0.4"/>
    <row r="12821" s="6" customFormat="1" x14ac:dyDescent="0.4"/>
    <row r="12822" s="6" customFormat="1" x14ac:dyDescent="0.4"/>
    <row r="12823" s="6" customFormat="1" x14ac:dyDescent="0.4"/>
    <row r="12824" s="6" customFormat="1" x14ac:dyDescent="0.4"/>
    <row r="12825" s="6" customFormat="1" x14ac:dyDescent="0.4"/>
    <row r="12826" s="6" customFormat="1" x14ac:dyDescent="0.4"/>
    <row r="12827" s="6" customFormat="1" x14ac:dyDescent="0.4"/>
    <row r="12828" s="6" customFormat="1" x14ac:dyDescent="0.4"/>
    <row r="12829" s="6" customFormat="1" x14ac:dyDescent="0.4"/>
    <row r="12830" s="6" customFormat="1" x14ac:dyDescent="0.4"/>
    <row r="12831" s="6" customFormat="1" x14ac:dyDescent="0.4"/>
    <row r="12832" s="6" customFormat="1" x14ac:dyDescent="0.4"/>
    <row r="12833" s="6" customFormat="1" x14ac:dyDescent="0.4"/>
    <row r="12834" s="6" customFormat="1" x14ac:dyDescent="0.4"/>
    <row r="12835" s="6" customFormat="1" x14ac:dyDescent="0.4"/>
    <row r="12836" s="6" customFormat="1" x14ac:dyDescent="0.4"/>
    <row r="12837" s="6" customFormat="1" x14ac:dyDescent="0.4"/>
    <row r="12838" s="6" customFormat="1" x14ac:dyDescent="0.4"/>
    <row r="12839" s="6" customFormat="1" x14ac:dyDescent="0.4"/>
    <row r="12840" s="6" customFormat="1" x14ac:dyDescent="0.4"/>
    <row r="12841" s="6" customFormat="1" x14ac:dyDescent="0.4"/>
    <row r="12842" s="6" customFormat="1" x14ac:dyDescent="0.4"/>
    <row r="12843" s="6" customFormat="1" x14ac:dyDescent="0.4"/>
    <row r="12844" s="6" customFormat="1" x14ac:dyDescent="0.4"/>
    <row r="12845" s="6" customFormat="1" x14ac:dyDescent="0.4"/>
    <row r="12846" s="6" customFormat="1" x14ac:dyDescent="0.4"/>
    <row r="12847" s="6" customFormat="1" x14ac:dyDescent="0.4"/>
    <row r="12848" s="6" customFormat="1" x14ac:dyDescent="0.4"/>
    <row r="12849" s="6" customFormat="1" x14ac:dyDescent="0.4"/>
    <row r="12850" s="6" customFormat="1" x14ac:dyDescent="0.4"/>
    <row r="12851" s="6" customFormat="1" x14ac:dyDescent="0.4"/>
    <row r="12852" s="6" customFormat="1" x14ac:dyDescent="0.4"/>
    <row r="12853" s="6" customFormat="1" x14ac:dyDescent="0.4"/>
    <row r="12854" s="6" customFormat="1" x14ac:dyDescent="0.4"/>
    <row r="12855" s="6" customFormat="1" x14ac:dyDescent="0.4"/>
    <row r="12856" s="6" customFormat="1" x14ac:dyDescent="0.4"/>
    <row r="12857" s="6" customFormat="1" x14ac:dyDescent="0.4"/>
    <row r="12858" s="6" customFormat="1" x14ac:dyDescent="0.4"/>
    <row r="12859" s="6" customFormat="1" x14ac:dyDescent="0.4"/>
    <row r="12860" s="6" customFormat="1" x14ac:dyDescent="0.4"/>
    <row r="12861" s="6" customFormat="1" x14ac:dyDescent="0.4"/>
    <row r="12862" s="6" customFormat="1" x14ac:dyDescent="0.4"/>
    <row r="12863" s="6" customFormat="1" x14ac:dyDescent="0.4"/>
    <row r="12864" s="6" customFormat="1" x14ac:dyDescent="0.4"/>
    <row r="12865" s="6" customFormat="1" x14ac:dyDescent="0.4"/>
    <row r="12866" s="6" customFormat="1" x14ac:dyDescent="0.4"/>
    <row r="12867" s="6" customFormat="1" x14ac:dyDescent="0.4"/>
    <row r="12868" s="6" customFormat="1" x14ac:dyDescent="0.4"/>
    <row r="12869" s="6" customFormat="1" x14ac:dyDescent="0.4"/>
    <row r="12870" s="6" customFormat="1" x14ac:dyDescent="0.4"/>
    <row r="12871" s="6" customFormat="1" x14ac:dyDescent="0.4"/>
    <row r="12872" s="6" customFormat="1" x14ac:dyDescent="0.4"/>
    <row r="12873" s="6" customFormat="1" x14ac:dyDescent="0.4"/>
    <row r="12874" s="6" customFormat="1" x14ac:dyDescent="0.4"/>
    <row r="12875" s="6" customFormat="1" x14ac:dyDescent="0.4"/>
    <row r="12876" s="6" customFormat="1" x14ac:dyDescent="0.4"/>
    <row r="12877" s="6" customFormat="1" x14ac:dyDescent="0.4"/>
    <row r="12878" s="6" customFormat="1" x14ac:dyDescent="0.4"/>
    <row r="12879" s="6" customFormat="1" x14ac:dyDescent="0.4"/>
    <row r="12880" s="6" customFormat="1" x14ac:dyDescent="0.4"/>
    <row r="12881" s="6" customFormat="1" x14ac:dyDescent="0.4"/>
    <row r="12882" s="6" customFormat="1" x14ac:dyDescent="0.4"/>
    <row r="12883" s="6" customFormat="1" x14ac:dyDescent="0.4"/>
    <row r="12884" s="6" customFormat="1" x14ac:dyDescent="0.4"/>
    <row r="12885" s="6" customFormat="1" x14ac:dyDescent="0.4"/>
    <row r="12886" s="6" customFormat="1" x14ac:dyDescent="0.4"/>
    <row r="12887" s="6" customFormat="1" x14ac:dyDescent="0.4"/>
    <row r="12888" s="6" customFormat="1" x14ac:dyDescent="0.4"/>
    <row r="12889" s="6" customFormat="1" x14ac:dyDescent="0.4"/>
    <row r="12890" s="6" customFormat="1" x14ac:dyDescent="0.4"/>
    <row r="12891" s="6" customFormat="1" x14ac:dyDescent="0.4"/>
    <row r="12892" s="6" customFormat="1" x14ac:dyDescent="0.4"/>
    <row r="12893" s="6" customFormat="1" x14ac:dyDescent="0.4"/>
    <row r="12894" s="6" customFormat="1" x14ac:dyDescent="0.4"/>
    <row r="12895" s="6" customFormat="1" x14ac:dyDescent="0.4"/>
    <row r="12896" s="6" customFormat="1" x14ac:dyDescent="0.4"/>
    <row r="12897" s="6" customFormat="1" x14ac:dyDescent="0.4"/>
    <row r="12898" s="6" customFormat="1" x14ac:dyDescent="0.4"/>
    <row r="12899" s="6" customFormat="1" x14ac:dyDescent="0.4"/>
    <row r="12900" s="6" customFormat="1" x14ac:dyDescent="0.4"/>
    <row r="12901" s="6" customFormat="1" x14ac:dyDescent="0.4"/>
    <row r="12902" s="6" customFormat="1" x14ac:dyDescent="0.4"/>
    <row r="12903" s="6" customFormat="1" x14ac:dyDescent="0.4"/>
    <row r="12904" s="6" customFormat="1" x14ac:dyDescent="0.4"/>
    <row r="12905" s="6" customFormat="1" x14ac:dyDescent="0.4"/>
    <row r="12906" s="6" customFormat="1" x14ac:dyDescent="0.4"/>
    <row r="12907" s="6" customFormat="1" x14ac:dyDescent="0.4"/>
    <row r="12908" s="6" customFormat="1" x14ac:dyDescent="0.4"/>
    <row r="12909" s="6" customFormat="1" x14ac:dyDescent="0.4"/>
    <row r="12910" s="6" customFormat="1" x14ac:dyDescent="0.4"/>
    <row r="12911" s="6" customFormat="1" x14ac:dyDescent="0.4"/>
    <row r="12912" s="6" customFormat="1" x14ac:dyDescent="0.4"/>
    <row r="12913" s="6" customFormat="1" x14ac:dyDescent="0.4"/>
    <row r="12914" s="6" customFormat="1" x14ac:dyDescent="0.4"/>
    <row r="12915" s="6" customFormat="1" x14ac:dyDescent="0.4"/>
    <row r="12916" s="6" customFormat="1" x14ac:dyDescent="0.4"/>
    <row r="12917" s="6" customFormat="1" x14ac:dyDescent="0.4"/>
    <row r="12918" s="6" customFormat="1" x14ac:dyDescent="0.4"/>
    <row r="12919" s="6" customFormat="1" x14ac:dyDescent="0.4"/>
    <row r="12920" s="6" customFormat="1" x14ac:dyDescent="0.4"/>
    <row r="12921" s="6" customFormat="1" x14ac:dyDescent="0.4"/>
    <row r="12922" s="6" customFormat="1" x14ac:dyDescent="0.4"/>
    <row r="12923" s="6" customFormat="1" x14ac:dyDescent="0.4"/>
    <row r="12924" s="6" customFormat="1" x14ac:dyDescent="0.4"/>
    <row r="12925" s="6" customFormat="1" x14ac:dyDescent="0.4"/>
    <row r="12926" s="6" customFormat="1" x14ac:dyDescent="0.4"/>
    <row r="12927" s="6" customFormat="1" x14ac:dyDescent="0.4"/>
    <row r="12928" s="6" customFormat="1" x14ac:dyDescent="0.4"/>
    <row r="12929" s="6" customFormat="1" x14ac:dyDescent="0.4"/>
    <row r="12930" s="6" customFormat="1" x14ac:dyDescent="0.4"/>
    <row r="12931" s="6" customFormat="1" x14ac:dyDescent="0.4"/>
    <row r="12932" s="6" customFormat="1" x14ac:dyDescent="0.4"/>
    <row r="12933" s="6" customFormat="1" x14ac:dyDescent="0.4"/>
    <row r="12934" s="6" customFormat="1" x14ac:dyDescent="0.4"/>
    <row r="12935" s="6" customFormat="1" x14ac:dyDescent="0.4"/>
    <row r="12936" s="6" customFormat="1" x14ac:dyDescent="0.4"/>
    <row r="12937" s="6" customFormat="1" x14ac:dyDescent="0.4"/>
    <row r="12938" s="6" customFormat="1" x14ac:dyDescent="0.4"/>
    <row r="12939" s="6" customFormat="1" x14ac:dyDescent="0.4"/>
    <row r="12940" s="6" customFormat="1" x14ac:dyDescent="0.4"/>
    <row r="12941" s="6" customFormat="1" x14ac:dyDescent="0.4"/>
    <row r="12942" s="6" customFormat="1" x14ac:dyDescent="0.4"/>
    <row r="12943" s="6" customFormat="1" x14ac:dyDescent="0.4"/>
    <row r="12944" s="6" customFormat="1" x14ac:dyDescent="0.4"/>
    <row r="12945" s="6" customFormat="1" x14ac:dyDescent="0.4"/>
    <row r="12946" s="6" customFormat="1" x14ac:dyDescent="0.4"/>
    <row r="12947" s="6" customFormat="1" x14ac:dyDescent="0.4"/>
    <row r="12948" s="6" customFormat="1" x14ac:dyDescent="0.4"/>
    <row r="12949" s="6" customFormat="1" x14ac:dyDescent="0.4"/>
    <row r="12950" s="6" customFormat="1" x14ac:dyDescent="0.4"/>
    <row r="12951" s="6" customFormat="1" x14ac:dyDescent="0.4"/>
    <row r="12952" s="6" customFormat="1" x14ac:dyDescent="0.4"/>
    <row r="12953" s="6" customFormat="1" x14ac:dyDescent="0.4"/>
    <row r="12954" s="6" customFormat="1" x14ac:dyDescent="0.4"/>
    <row r="12955" s="6" customFormat="1" x14ac:dyDescent="0.4"/>
    <row r="12956" s="6" customFormat="1" x14ac:dyDescent="0.4"/>
    <row r="12957" s="6" customFormat="1" x14ac:dyDescent="0.4"/>
    <row r="12958" s="6" customFormat="1" x14ac:dyDescent="0.4"/>
    <row r="12959" s="6" customFormat="1" x14ac:dyDescent="0.4"/>
    <row r="12960" s="6" customFormat="1" x14ac:dyDescent="0.4"/>
    <row r="12961" s="6" customFormat="1" x14ac:dyDescent="0.4"/>
    <row r="12962" s="6" customFormat="1" x14ac:dyDescent="0.4"/>
    <row r="12963" s="6" customFormat="1" x14ac:dyDescent="0.4"/>
    <row r="12964" s="6" customFormat="1" x14ac:dyDescent="0.4"/>
    <row r="12965" s="6" customFormat="1" x14ac:dyDescent="0.4"/>
    <row r="12966" s="6" customFormat="1" x14ac:dyDescent="0.4"/>
    <row r="12967" s="6" customFormat="1" x14ac:dyDescent="0.4"/>
    <row r="12968" s="6" customFormat="1" x14ac:dyDescent="0.4"/>
    <row r="12969" s="6" customFormat="1" x14ac:dyDescent="0.4"/>
    <row r="12970" s="6" customFormat="1" x14ac:dyDescent="0.4"/>
    <row r="12971" s="6" customFormat="1" x14ac:dyDescent="0.4"/>
    <row r="12972" s="6" customFormat="1" x14ac:dyDescent="0.4"/>
    <row r="12973" s="6" customFormat="1" x14ac:dyDescent="0.4"/>
    <row r="12974" s="6" customFormat="1" x14ac:dyDescent="0.4"/>
    <row r="12975" s="6" customFormat="1" x14ac:dyDescent="0.4"/>
    <row r="12976" s="6" customFormat="1" x14ac:dyDescent="0.4"/>
    <row r="12977" s="6" customFormat="1" x14ac:dyDescent="0.4"/>
    <row r="12978" s="6" customFormat="1" x14ac:dyDescent="0.4"/>
    <row r="12979" s="6" customFormat="1" x14ac:dyDescent="0.4"/>
    <row r="12980" s="6" customFormat="1" x14ac:dyDescent="0.4"/>
    <row r="12981" s="6" customFormat="1" x14ac:dyDescent="0.4"/>
    <row r="12982" s="6" customFormat="1" x14ac:dyDescent="0.4"/>
    <row r="12983" s="6" customFormat="1" x14ac:dyDescent="0.4"/>
    <row r="12984" s="6" customFormat="1" x14ac:dyDescent="0.4"/>
    <row r="12985" s="6" customFormat="1" x14ac:dyDescent="0.4"/>
    <row r="12986" s="6" customFormat="1" x14ac:dyDescent="0.4"/>
    <row r="12987" s="6" customFormat="1" x14ac:dyDescent="0.4"/>
    <row r="12988" s="6" customFormat="1" x14ac:dyDescent="0.4"/>
    <row r="12989" s="6" customFormat="1" x14ac:dyDescent="0.4"/>
    <row r="12990" s="6" customFormat="1" x14ac:dyDescent="0.4"/>
    <row r="12991" s="6" customFormat="1" x14ac:dyDescent="0.4"/>
    <row r="12992" s="6" customFormat="1" x14ac:dyDescent="0.4"/>
    <row r="12993" s="6" customFormat="1" x14ac:dyDescent="0.4"/>
    <row r="12994" s="6" customFormat="1" x14ac:dyDescent="0.4"/>
    <row r="12995" s="6" customFormat="1" x14ac:dyDescent="0.4"/>
    <row r="12996" s="6" customFormat="1" x14ac:dyDescent="0.4"/>
    <row r="12997" s="6" customFormat="1" x14ac:dyDescent="0.4"/>
    <row r="12998" s="6" customFormat="1" x14ac:dyDescent="0.4"/>
    <row r="12999" s="6" customFormat="1" x14ac:dyDescent="0.4"/>
    <row r="13000" s="6" customFormat="1" x14ac:dyDescent="0.4"/>
    <row r="13001" s="6" customFormat="1" x14ac:dyDescent="0.4"/>
    <row r="13002" s="6" customFormat="1" x14ac:dyDescent="0.4"/>
    <row r="13003" s="6" customFormat="1" x14ac:dyDescent="0.4"/>
    <row r="13004" s="6" customFormat="1" x14ac:dyDescent="0.4"/>
    <row r="13005" s="6" customFormat="1" x14ac:dyDescent="0.4"/>
    <row r="13006" s="6" customFormat="1" x14ac:dyDescent="0.4"/>
    <row r="13007" s="6" customFormat="1" x14ac:dyDescent="0.4"/>
    <row r="13008" s="6" customFormat="1" x14ac:dyDescent="0.4"/>
    <row r="13009" s="6" customFormat="1" x14ac:dyDescent="0.4"/>
    <row r="13010" s="6" customFormat="1" x14ac:dyDescent="0.4"/>
    <row r="13011" s="6" customFormat="1" x14ac:dyDescent="0.4"/>
    <row r="13012" s="6" customFormat="1" x14ac:dyDescent="0.4"/>
    <row r="13013" s="6" customFormat="1" x14ac:dyDescent="0.4"/>
    <row r="13014" s="6" customFormat="1" x14ac:dyDescent="0.4"/>
    <row r="13015" s="6" customFormat="1" x14ac:dyDescent="0.4"/>
    <row r="13016" s="6" customFormat="1" x14ac:dyDescent="0.4"/>
    <row r="13017" s="6" customFormat="1" x14ac:dyDescent="0.4"/>
    <row r="13018" s="6" customFormat="1" x14ac:dyDescent="0.4"/>
    <row r="13019" s="6" customFormat="1" x14ac:dyDescent="0.4"/>
    <row r="13020" s="6" customFormat="1" x14ac:dyDescent="0.4"/>
    <row r="13021" s="6" customFormat="1" x14ac:dyDescent="0.4"/>
    <row r="13022" s="6" customFormat="1" x14ac:dyDescent="0.4"/>
    <row r="13023" s="6" customFormat="1" x14ac:dyDescent="0.4"/>
    <row r="13024" s="6" customFormat="1" x14ac:dyDescent="0.4"/>
    <row r="13025" s="6" customFormat="1" x14ac:dyDescent="0.4"/>
    <row r="13026" s="6" customFormat="1" x14ac:dyDescent="0.4"/>
    <row r="13027" s="6" customFormat="1" x14ac:dyDescent="0.4"/>
    <row r="13028" s="6" customFormat="1" x14ac:dyDescent="0.4"/>
    <row r="13029" s="6" customFormat="1" x14ac:dyDescent="0.4"/>
    <row r="13030" s="6" customFormat="1" x14ac:dyDescent="0.4"/>
    <row r="13031" s="6" customFormat="1" x14ac:dyDescent="0.4"/>
    <row r="13032" s="6" customFormat="1" x14ac:dyDescent="0.4"/>
    <row r="13033" s="6" customFormat="1" x14ac:dyDescent="0.4"/>
    <row r="13034" s="6" customFormat="1" x14ac:dyDescent="0.4"/>
    <row r="13035" s="6" customFormat="1" x14ac:dyDescent="0.4"/>
    <row r="13036" s="6" customFormat="1" x14ac:dyDescent="0.4"/>
    <row r="13037" s="6" customFormat="1" x14ac:dyDescent="0.4"/>
    <row r="13038" s="6" customFormat="1" x14ac:dyDescent="0.4"/>
    <row r="13039" s="6" customFormat="1" x14ac:dyDescent="0.4"/>
    <row r="13040" s="6" customFormat="1" x14ac:dyDescent="0.4"/>
    <row r="13041" s="6" customFormat="1" x14ac:dyDescent="0.4"/>
    <row r="13042" s="6" customFormat="1" x14ac:dyDescent="0.4"/>
    <row r="13043" s="6" customFormat="1" x14ac:dyDescent="0.4"/>
    <row r="13044" s="6" customFormat="1" x14ac:dyDescent="0.4"/>
    <row r="13045" s="6" customFormat="1" x14ac:dyDescent="0.4"/>
    <row r="13046" s="6" customFormat="1" x14ac:dyDescent="0.4"/>
    <row r="13047" s="6" customFormat="1" x14ac:dyDescent="0.4"/>
    <row r="13048" s="6" customFormat="1" x14ac:dyDescent="0.4"/>
    <row r="13049" s="6" customFormat="1" x14ac:dyDescent="0.4"/>
    <row r="13050" s="6" customFormat="1" x14ac:dyDescent="0.4"/>
    <row r="13051" s="6" customFormat="1" x14ac:dyDescent="0.4"/>
    <row r="13052" s="6" customFormat="1" x14ac:dyDescent="0.4"/>
    <row r="13053" s="6" customFormat="1" x14ac:dyDescent="0.4"/>
    <row r="13054" s="6" customFormat="1" x14ac:dyDescent="0.4"/>
    <row r="13055" s="6" customFormat="1" x14ac:dyDescent="0.4"/>
    <row r="13056" s="6" customFormat="1" x14ac:dyDescent="0.4"/>
    <row r="13057" s="6" customFormat="1" x14ac:dyDescent="0.4"/>
    <row r="13058" s="6" customFormat="1" x14ac:dyDescent="0.4"/>
    <row r="13059" s="6" customFormat="1" x14ac:dyDescent="0.4"/>
    <row r="13060" s="6" customFormat="1" x14ac:dyDescent="0.4"/>
    <row r="13061" s="6" customFormat="1" x14ac:dyDescent="0.4"/>
    <row r="13062" s="6" customFormat="1" x14ac:dyDescent="0.4"/>
    <row r="13063" s="6" customFormat="1" x14ac:dyDescent="0.4"/>
    <row r="13064" s="6" customFormat="1" x14ac:dyDescent="0.4"/>
    <row r="13065" s="6" customFormat="1" x14ac:dyDescent="0.4"/>
    <row r="13066" s="6" customFormat="1" x14ac:dyDescent="0.4"/>
    <row r="13067" s="6" customFormat="1" x14ac:dyDescent="0.4"/>
    <row r="13068" s="6" customFormat="1" x14ac:dyDescent="0.4"/>
    <row r="13069" s="6" customFormat="1" x14ac:dyDescent="0.4"/>
    <row r="13070" s="6" customFormat="1" x14ac:dyDescent="0.4"/>
    <row r="13071" s="6" customFormat="1" x14ac:dyDescent="0.4"/>
    <row r="13072" s="6" customFormat="1" x14ac:dyDescent="0.4"/>
    <row r="13073" s="6" customFormat="1" x14ac:dyDescent="0.4"/>
    <row r="13074" s="6" customFormat="1" x14ac:dyDescent="0.4"/>
    <row r="13075" s="6" customFormat="1" x14ac:dyDescent="0.4"/>
    <row r="13076" s="6" customFormat="1" x14ac:dyDescent="0.4"/>
    <row r="13077" s="6" customFormat="1" x14ac:dyDescent="0.4"/>
    <row r="13078" s="6" customFormat="1" x14ac:dyDescent="0.4"/>
    <row r="13079" s="6" customFormat="1" x14ac:dyDescent="0.4"/>
    <row r="13080" s="6" customFormat="1" x14ac:dyDescent="0.4"/>
    <row r="13081" s="6" customFormat="1" x14ac:dyDescent="0.4"/>
    <row r="13082" s="6" customFormat="1" x14ac:dyDescent="0.4"/>
    <row r="13083" s="6" customFormat="1" x14ac:dyDescent="0.4"/>
    <row r="13084" s="6" customFormat="1" x14ac:dyDescent="0.4"/>
    <row r="13085" s="6" customFormat="1" x14ac:dyDescent="0.4"/>
    <row r="13086" s="6" customFormat="1" x14ac:dyDescent="0.4"/>
    <row r="13087" s="6" customFormat="1" x14ac:dyDescent="0.4"/>
    <row r="13088" s="6" customFormat="1" x14ac:dyDescent="0.4"/>
    <row r="13089" s="6" customFormat="1" x14ac:dyDescent="0.4"/>
    <row r="13090" s="6" customFormat="1" x14ac:dyDescent="0.4"/>
    <row r="13091" s="6" customFormat="1" x14ac:dyDescent="0.4"/>
    <row r="13092" s="6" customFormat="1" x14ac:dyDescent="0.4"/>
    <row r="13093" s="6" customFormat="1" x14ac:dyDescent="0.4"/>
    <row r="13094" s="6" customFormat="1" x14ac:dyDescent="0.4"/>
    <row r="13095" s="6" customFormat="1" x14ac:dyDescent="0.4"/>
    <row r="13096" s="6" customFormat="1" x14ac:dyDescent="0.4"/>
    <row r="13097" s="6" customFormat="1" x14ac:dyDescent="0.4"/>
    <row r="13098" s="6" customFormat="1" x14ac:dyDescent="0.4"/>
    <row r="13099" s="6" customFormat="1" x14ac:dyDescent="0.4"/>
    <row r="13100" s="6" customFormat="1" x14ac:dyDescent="0.4"/>
    <row r="13101" s="6" customFormat="1" x14ac:dyDescent="0.4"/>
    <row r="13102" s="6" customFormat="1" x14ac:dyDescent="0.4"/>
    <row r="13103" s="6" customFormat="1" x14ac:dyDescent="0.4"/>
    <row r="13104" s="6" customFormat="1" x14ac:dyDescent="0.4"/>
    <row r="13105" s="6" customFormat="1" x14ac:dyDescent="0.4"/>
    <row r="13106" s="6" customFormat="1" x14ac:dyDescent="0.4"/>
    <row r="13107" s="6" customFormat="1" x14ac:dyDescent="0.4"/>
    <row r="13108" s="6" customFormat="1" x14ac:dyDescent="0.4"/>
    <row r="13109" s="6" customFormat="1" x14ac:dyDescent="0.4"/>
    <row r="13110" s="6" customFormat="1" x14ac:dyDescent="0.4"/>
    <row r="13111" s="6" customFormat="1" x14ac:dyDescent="0.4"/>
    <row r="13112" s="6" customFormat="1" x14ac:dyDescent="0.4"/>
    <row r="13113" s="6" customFormat="1" x14ac:dyDescent="0.4"/>
    <row r="13114" s="6" customFormat="1" x14ac:dyDescent="0.4"/>
    <row r="13115" s="6" customFormat="1" x14ac:dyDescent="0.4"/>
    <row r="13116" s="6" customFormat="1" x14ac:dyDescent="0.4"/>
    <row r="13117" s="6" customFormat="1" x14ac:dyDescent="0.4"/>
    <row r="13118" s="6" customFormat="1" x14ac:dyDescent="0.4"/>
    <row r="13119" s="6" customFormat="1" x14ac:dyDescent="0.4"/>
    <row r="13120" s="6" customFormat="1" x14ac:dyDescent="0.4"/>
    <row r="13121" s="6" customFormat="1" x14ac:dyDescent="0.4"/>
    <row r="13122" s="6" customFormat="1" x14ac:dyDescent="0.4"/>
    <row r="13123" s="6" customFormat="1" x14ac:dyDescent="0.4"/>
    <row r="13124" s="6" customFormat="1" x14ac:dyDescent="0.4"/>
    <row r="13125" s="6" customFormat="1" x14ac:dyDescent="0.4"/>
    <row r="13126" s="6" customFormat="1" x14ac:dyDescent="0.4"/>
    <row r="13127" s="6" customFormat="1" x14ac:dyDescent="0.4"/>
    <row r="13128" s="6" customFormat="1" x14ac:dyDescent="0.4"/>
    <row r="13129" s="6" customFormat="1" x14ac:dyDescent="0.4"/>
    <row r="13130" s="6" customFormat="1" x14ac:dyDescent="0.4"/>
    <row r="13131" s="6" customFormat="1" x14ac:dyDescent="0.4"/>
    <row r="13132" s="6" customFormat="1" x14ac:dyDescent="0.4"/>
    <row r="13133" s="6" customFormat="1" x14ac:dyDescent="0.4"/>
    <row r="13134" s="6" customFormat="1" x14ac:dyDescent="0.4"/>
    <row r="13135" s="6" customFormat="1" x14ac:dyDescent="0.4"/>
    <row r="13136" s="6" customFormat="1" x14ac:dyDescent="0.4"/>
    <row r="13137" s="6" customFormat="1" x14ac:dyDescent="0.4"/>
    <row r="13138" s="6" customFormat="1" x14ac:dyDescent="0.4"/>
    <row r="13139" s="6" customFormat="1" x14ac:dyDescent="0.4"/>
    <row r="13140" s="6" customFormat="1" x14ac:dyDescent="0.4"/>
    <row r="13141" s="6" customFormat="1" x14ac:dyDescent="0.4"/>
    <row r="13142" s="6" customFormat="1" x14ac:dyDescent="0.4"/>
    <row r="13143" s="6" customFormat="1" x14ac:dyDescent="0.4"/>
    <row r="13144" s="6" customFormat="1" x14ac:dyDescent="0.4"/>
    <row r="13145" s="6" customFormat="1" x14ac:dyDescent="0.4"/>
    <row r="13146" s="6" customFormat="1" x14ac:dyDescent="0.4"/>
    <row r="13147" s="6" customFormat="1" x14ac:dyDescent="0.4"/>
    <row r="13148" s="6" customFormat="1" x14ac:dyDescent="0.4"/>
    <row r="13149" s="6" customFormat="1" x14ac:dyDescent="0.4"/>
    <row r="13150" s="6" customFormat="1" x14ac:dyDescent="0.4"/>
    <row r="13151" s="6" customFormat="1" x14ac:dyDescent="0.4"/>
    <row r="13152" s="6" customFormat="1" x14ac:dyDescent="0.4"/>
    <row r="13153" s="6" customFormat="1" x14ac:dyDescent="0.4"/>
    <row r="13154" s="6" customFormat="1" x14ac:dyDescent="0.4"/>
    <row r="13155" s="6" customFormat="1" x14ac:dyDescent="0.4"/>
    <row r="13156" s="6" customFormat="1" x14ac:dyDescent="0.4"/>
    <row r="13157" s="6" customFormat="1" x14ac:dyDescent="0.4"/>
    <row r="13158" s="6" customFormat="1" x14ac:dyDescent="0.4"/>
    <row r="13159" s="6" customFormat="1" x14ac:dyDescent="0.4"/>
    <row r="13160" s="6" customFormat="1" x14ac:dyDescent="0.4"/>
    <row r="13161" s="6" customFormat="1" x14ac:dyDescent="0.4"/>
    <row r="13162" s="6" customFormat="1" x14ac:dyDescent="0.4"/>
    <row r="13163" s="6" customFormat="1" x14ac:dyDescent="0.4"/>
    <row r="13164" s="6" customFormat="1" x14ac:dyDescent="0.4"/>
    <row r="13165" s="6" customFormat="1" x14ac:dyDescent="0.4"/>
    <row r="13166" s="6" customFormat="1" x14ac:dyDescent="0.4"/>
    <row r="13167" s="6" customFormat="1" x14ac:dyDescent="0.4"/>
    <row r="13168" s="6" customFormat="1" x14ac:dyDescent="0.4"/>
    <row r="13169" s="6" customFormat="1" x14ac:dyDescent="0.4"/>
    <row r="13170" s="6" customFormat="1" x14ac:dyDescent="0.4"/>
    <row r="13171" s="6" customFormat="1" x14ac:dyDescent="0.4"/>
    <row r="13172" s="6" customFormat="1" x14ac:dyDescent="0.4"/>
    <row r="13173" s="6" customFormat="1" x14ac:dyDescent="0.4"/>
    <row r="13174" s="6" customFormat="1" x14ac:dyDescent="0.4"/>
    <row r="13175" s="6" customFormat="1" x14ac:dyDescent="0.4"/>
    <row r="13176" s="6" customFormat="1" x14ac:dyDescent="0.4"/>
    <row r="13177" s="6" customFormat="1" x14ac:dyDescent="0.4"/>
    <row r="13178" s="6" customFormat="1" x14ac:dyDescent="0.4"/>
    <row r="13179" s="6" customFormat="1" x14ac:dyDescent="0.4"/>
    <row r="13180" s="6" customFormat="1" x14ac:dyDescent="0.4"/>
    <row r="13181" s="6" customFormat="1" x14ac:dyDescent="0.4"/>
    <row r="13182" s="6" customFormat="1" x14ac:dyDescent="0.4"/>
    <row r="13183" s="6" customFormat="1" x14ac:dyDescent="0.4"/>
    <row r="13184" s="6" customFormat="1" x14ac:dyDescent="0.4"/>
    <row r="13185" s="6" customFormat="1" x14ac:dyDescent="0.4"/>
    <row r="13186" s="6" customFormat="1" x14ac:dyDescent="0.4"/>
    <row r="13187" s="6" customFormat="1" x14ac:dyDescent="0.4"/>
    <row r="13188" s="6" customFormat="1" x14ac:dyDescent="0.4"/>
    <row r="13189" s="6" customFormat="1" x14ac:dyDescent="0.4"/>
    <row r="13190" s="6" customFormat="1" x14ac:dyDescent="0.4"/>
    <row r="13191" s="6" customFormat="1" x14ac:dyDescent="0.4"/>
    <row r="13192" s="6" customFormat="1" x14ac:dyDescent="0.4"/>
    <row r="13193" s="6" customFormat="1" x14ac:dyDescent="0.4"/>
    <row r="13194" s="6" customFormat="1" x14ac:dyDescent="0.4"/>
    <row r="13195" s="6" customFormat="1" x14ac:dyDescent="0.4"/>
    <row r="13196" s="6" customFormat="1" x14ac:dyDescent="0.4"/>
    <row r="13197" s="6" customFormat="1" x14ac:dyDescent="0.4"/>
    <row r="13198" s="6" customFormat="1" x14ac:dyDescent="0.4"/>
    <row r="13199" s="6" customFormat="1" x14ac:dyDescent="0.4"/>
    <row r="13200" s="6" customFormat="1" x14ac:dyDescent="0.4"/>
    <row r="13201" s="6" customFormat="1" x14ac:dyDescent="0.4"/>
    <row r="13202" s="6" customFormat="1" x14ac:dyDescent="0.4"/>
    <row r="13203" s="6" customFormat="1" x14ac:dyDescent="0.4"/>
    <row r="13204" s="6" customFormat="1" x14ac:dyDescent="0.4"/>
    <row r="13205" s="6" customFormat="1" x14ac:dyDescent="0.4"/>
    <row r="13206" s="6" customFormat="1" x14ac:dyDescent="0.4"/>
    <row r="13207" s="6" customFormat="1" x14ac:dyDescent="0.4"/>
    <row r="13208" s="6" customFormat="1" x14ac:dyDescent="0.4"/>
    <row r="13209" s="6" customFormat="1" x14ac:dyDescent="0.4"/>
    <row r="13210" s="6" customFormat="1" x14ac:dyDescent="0.4"/>
    <row r="13211" s="6" customFormat="1" x14ac:dyDescent="0.4"/>
    <row r="13212" s="6" customFormat="1" x14ac:dyDescent="0.4"/>
    <row r="13213" s="6" customFormat="1" x14ac:dyDescent="0.4"/>
    <row r="13214" s="6" customFormat="1" x14ac:dyDescent="0.4"/>
    <row r="13215" s="6" customFormat="1" x14ac:dyDescent="0.4"/>
    <row r="13216" s="6" customFormat="1" x14ac:dyDescent="0.4"/>
    <row r="13217" s="6" customFormat="1" x14ac:dyDescent="0.4"/>
    <row r="13218" s="6" customFormat="1" x14ac:dyDescent="0.4"/>
    <row r="13219" s="6" customFormat="1" x14ac:dyDescent="0.4"/>
    <row r="13220" s="6" customFormat="1" x14ac:dyDescent="0.4"/>
    <row r="13221" s="6" customFormat="1" x14ac:dyDescent="0.4"/>
    <row r="13222" s="6" customFormat="1" x14ac:dyDescent="0.4"/>
    <row r="13223" s="6" customFormat="1" x14ac:dyDescent="0.4"/>
    <row r="13224" s="6" customFormat="1" x14ac:dyDescent="0.4"/>
    <row r="13225" s="6" customFormat="1" x14ac:dyDescent="0.4"/>
    <row r="13226" s="6" customFormat="1" x14ac:dyDescent="0.4"/>
    <row r="13227" s="6" customFormat="1" x14ac:dyDescent="0.4"/>
    <row r="13228" s="6" customFormat="1" x14ac:dyDescent="0.4"/>
    <row r="13229" s="6" customFormat="1" x14ac:dyDescent="0.4"/>
    <row r="13230" s="6" customFormat="1" x14ac:dyDescent="0.4"/>
    <row r="13231" s="6" customFormat="1" x14ac:dyDescent="0.4"/>
    <row r="13232" s="6" customFormat="1" x14ac:dyDescent="0.4"/>
    <row r="13233" s="6" customFormat="1" x14ac:dyDescent="0.4"/>
    <row r="13234" s="6" customFormat="1" x14ac:dyDescent="0.4"/>
    <row r="13235" s="6" customFormat="1" x14ac:dyDescent="0.4"/>
    <row r="13236" s="6" customFormat="1" x14ac:dyDescent="0.4"/>
    <row r="13237" s="6" customFormat="1" x14ac:dyDescent="0.4"/>
    <row r="13238" s="6" customFormat="1" x14ac:dyDescent="0.4"/>
    <row r="13239" s="6" customFormat="1" x14ac:dyDescent="0.4"/>
    <row r="13240" s="6" customFormat="1" x14ac:dyDescent="0.4"/>
    <row r="13241" s="6" customFormat="1" x14ac:dyDescent="0.4"/>
    <row r="13242" s="6" customFormat="1" x14ac:dyDescent="0.4"/>
    <row r="13243" s="6" customFormat="1" x14ac:dyDescent="0.4"/>
    <row r="13244" s="6" customFormat="1" x14ac:dyDescent="0.4"/>
    <row r="13245" s="6" customFormat="1" x14ac:dyDescent="0.4"/>
    <row r="13246" s="6" customFormat="1" x14ac:dyDescent="0.4"/>
    <row r="13247" s="6" customFormat="1" x14ac:dyDescent="0.4"/>
    <row r="13248" s="6" customFormat="1" x14ac:dyDescent="0.4"/>
    <row r="13249" s="6" customFormat="1" x14ac:dyDescent="0.4"/>
    <row r="13250" s="6" customFormat="1" x14ac:dyDescent="0.4"/>
    <row r="13251" s="6" customFormat="1" x14ac:dyDescent="0.4"/>
    <row r="13252" s="6" customFormat="1" x14ac:dyDescent="0.4"/>
    <row r="13253" s="6" customFormat="1" x14ac:dyDescent="0.4"/>
    <row r="13254" s="6" customFormat="1" x14ac:dyDescent="0.4"/>
    <row r="13255" s="6" customFormat="1" x14ac:dyDescent="0.4"/>
    <row r="13256" s="6" customFormat="1" x14ac:dyDescent="0.4"/>
    <row r="13257" s="6" customFormat="1" x14ac:dyDescent="0.4"/>
    <row r="13258" s="6" customFormat="1" x14ac:dyDescent="0.4"/>
    <row r="13259" s="6" customFormat="1" x14ac:dyDescent="0.4"/>
    <row r="13260" s="6" customFormat="1" x14ac:dyDescent="0.4"/>
    <row r="13261" s="6" customFormat="1" x14ac:dyDescent="0.4"/>
    <row r="13262" s="6" customFormat="1" x14ac:dyDescent="0.4"/>
    <row r="13263" s="6" customFormat="1" x14ac:dyDescent="0.4"/>
    <row r="13264" s="6" customFormat="1" x14ac:dyDescent="0.4"/>
    <row r="13265" s="6" customFormat="1" x14ac:dyDescent="0.4"/>
    <row r="13266" s="6" customFormat="1" x14ac:dyDescent="0.4"/>
    <row r="13267" s="6" customFormat="1" x14ac:dyDescent="0.4"/>
    <row r="13268" s="6" customFormat="1" x14ac:dyDescent="0.4"/>
    <row r="13269" s="6" customFormat="1" x14ac:dyDescent="0.4"/>
    <row r="13270" s="6" customFormat="1" x14ac:dyDescent="0.4"/>
    <row r="13271" s="6" customFormat="1" x14ac:dyDescent="0.4"/>
    <row r="13272" s="6" customFormat="1" x14ac:dyDescent="0.4"/>
    <row r="13273" s="6" customFormat="1" x14ac:dyDescent="0.4"/>
    <row r="13274" s="6" customFormat="1" x14ac:dyDescent="0.4"/>
    <row r="13275" s="6" customFormat="1" x14ac:dyDescent="0.4"/>
    <row r="13276" s="6" customFormat="1" x14ac:dyDescent="0.4"/>
    <row r="13277" s="6" customFormat="1" x14ac:dyDescent="0.4"/>
    <row r="13278" s="6" customFormat="1" x14ac:dyDescent="0.4"/>
    <row r="13279" s="6" customFormat="1" x14ac:dyDescent="0.4"/>
    <row r="13280" s="6" customFormat="1" x14ac:dyDescent="0.4"/>
    <row r="13281" s="6" customFormat="1" x14ac:dyDescent="0.4"/>
    <row r="13282" s="6" customFormat="1" x14ac:dyDescent="0.4"/>
    <row r="13283" s="6" customFormat="1" x14ac:dyDescent="0.4"/>
    <row r="13284" s="6" customFormat="1" x14ac:dyDescent="0.4"/>
    <row r="13285" s="6" customFormat="1" x14ac:dyDescent="0.4"/>
    <row r="13286" s="6" customFormat="1" x14ac:dyDescent="0.4"/>
    <row r="13287" s="6" customFormat="1" x14ac:dyDescent="0.4"/>
    <row r="13288" s="6" customFormat="1" x14ac:dyDescent="0.4"/>
    <row r="13289" s="6" customFormat="1" x14ac:dyDescent="0.4"/>
    <row r="13290" s="6" customFormat="1" x14ac:dyDescent="0.4"/>
    <row r="13291" s="6" customFormat="1" x14ac:dyDescent="0.4"/>
    <row r="13292" s="6" customFormat="1" x14ac:dyDescent="0.4"/>
    <row r="13293" s="6" customFormat="1" x14ac:dyDescent="0.4"/>
    <row r="13294" s="6" customFormat="1" x14ac:dyDescent="0.4"/>
    <row r="13295" s="6" customFormat="1" x14ac:dyDescent="0.4"/>
    <row r="13296" s="6" customFormat="1" x14ac:dyDescent="0.4"/>
    <row r="13297" s="6" customFormat="1" x14ac:dyDescent="0.4"/>
    <row r="13298" s="6" customFormat="1" x14ac:dyDescent="0.4"/>
    <row r="13299" s="6" customFormat="1" x14ac:dyDescent="0.4"/>
    <row r="13300" s="6" customFormat="1" x14ac:dyDescent="0.4"/>
    <row r="13301" s="6" customFormat="1" x14ac:dyDescent="0.4"/>
    <row r="13302" s="6" customFormat="1" x14ac:dyDescent="0.4"/>
    <row r="13303" s="6" customFormat="1" x14ac:dyDescent="0.4"/>
    <row r="13304" s="6" customFormat="1" x14ac:dyDescent="0.4"/>
    <row r="13305" s="6" customFormat="1" x14ac:dyDescent="0.4"/>
    <row r="13306" s="6" customFormat="1" x14ac:dyDescent="0.4"/>
    <row r="13307" s="6" customFormat="1" x14ac:dyDescent="0.4"/>
    <row r="13308" s="6" customFormat="1" x14ac:dyDescent="0.4"/>
    <row r="13309" s="6" customFormat="1" x14ac:dyDescent="0.4"/>
    <row r="13310" s="6" customFormat="1" x14ac:dyDescent="0.4"/>
    <row r="13311" s="6" customFormat="1" x14ac:dyDescent="0.4"/>
    <row r="13312" s="6" customFormat="1" x14ac:dyDescent="0.4"/>
    <row r="13313" s="6" customFormat="1" x14ac:dyDescent="0.4"/>
    <row r="13314" s="6" customFormat="1" x14ac:dyDescent="0.4"/>
    <row r="13315" s="6" customFormat="1" x14ac:dyDescent="0.4"/>
    <row r="13316" s="6" customFormat="1" x14ac:dyDescent="0.4"/>
    <row r="13317" s="6" customFormat="1" x14ac:dyDescent="0.4"/>
    <row r="13318" s="6" customFormat="1" x14ac:dyDescent="0.4"/>
    <row r="13319" s="6" customFormat="1" x14ac:dyDescent="0.4"/>
    <row r="13320" s="6" customFormat="1" x14ac:dyDescent="0.4"/>
    <row r="13321" s="6" customFormat="1" x14ac:dyDescent="0.4"/>
    <row r="13322" s="6" customFormat="1" x14ac:dyDescent="0.4"/>
    <row r="13323" s="6" customFormat="1" x14ac:dyDescent="0.4"/>
    <row r="13324" s="6" customFormat="1" x14ac:dyDescent="0.4"/>
    <row r="13325" s="6" customFormat="1" x14ac:dyDescent="0.4"/>
    <row r="13326" s="6" customFormat="1" x14ac:dyDescent="0.4"/>
    <row r="13327" s="6" customFormat="1" x14ac:dyDescent="0.4"/>
    <row r="13328" s="6" customFormat="1" x14ac:dyDescent="0.4"/>
    <row r="13329" s="6" customFormat="1" x14ac:dyDescent="0.4"/>
    <row r="13330" s="6" customFormat="1" x14ac:dyDescent="0.4"/>
    <row r="13331" s="6" customFormat="1" x14ac:dyDescent="0.4"/>
    <row r="13332" s="6" customFormat="1" x14ac:dyDescent="0.4"/>
    <row r="13333" s="6" customFormat="1" x14ac:dyDescent="0.4"/>
    <row r="13334" s="6" customFormat="1" x14ac:dyDescent="0.4"/>
    <row r="13335" s="6" customFormat="1" x14ac:dyDescent="0.4"/>
    <row r="13336" s="6" customFormat="1" x14ac:dyDescent="0.4"/>
    <row r="13337" s="6" customFormat="1" x14ac:dyDescent="0.4"/>
    <row r="13338" s="6" customFormat="1" x14ac:dyDescent="0.4"/>
    <row r="13339" s="6" customFormat="1" x14ac:dyDescent="0.4"/>
    <row r="13340" s="6" customFormat="1" x14ac:dyDescent="0.4"/>
    <row r="13341" s="6" customFormat="1" x14ac:dyDescent="0.4"/>
    <row r="13342" s="6" customFormat="1" x14ac:dyDescent="0.4"/>
    <row r="13343" s="6" customFormat="1" x14ac:dyDescent="0.4"/>
    <row r="13344" s="6" customFormat="1" x14ac:dyDescent="0.4"/>
    <row r="13345" s="6" customFormat="1" x14ac:dyDescent="0.4"/>
    <row r="13346" s="6" customFormat="1" x14ac:dyDescent="0.4"/>
    <row r="13347" s="6" customFormat="1" x14ac:dyDescent="0.4"/>
    <row r="13348" s="6" customFormat="1" x14ac:dyDescent="0.4"/>
    <row r="13349" s="6" customFormat="1" x14ac:dyDescent="0.4"/>
    <row r="13350" s="6" customFormat="1" x14ac:dyDescent="0.4"/>
    <row r="13351" s="6" customFormat="1" x14ac:dyDescent="0.4"/>
    <row r="13352" s="6" customFormat="1" x14ac:dyDescent="0.4"/>
    <row r="13353" s="6" customFormat="1" x14ac:dyDescent="0.4"/>
    <row r="13354" s="6" customFormat="1" x14ac:dyDescent="0.4"/>
    <row r="13355" s="6" customFormat="1" x14ac:dyDescent="0.4"/>
    <row r="13356" s="6" customFormat="1" x14ac:dyDescent="0.4"/>
    <row r="13357" s="6" customFormat="1" x14ac:dyDescent="0.4"/>
    <row r="13358" s="6" customFormat="1" x14ac:dyDescent="0.4"/>
    <row r="13359" s="6" customFormat="1" x14ac:dyDescent="0.4"/>
    <row r="13360" s="6" customFormat="1" x14ac:dyDescent="0.4"/>
    <row r="13361" s="6" customFormat="1" x14ac:dyDescent="0.4"/>
    <row r="13362" s="6" customFormat="1" x14ac:dyDescent="0.4"/>
    <row r="13363" s="6" customFormat="1" x14ac:dyDescent="0.4"/>
    <row r="13364" s="6" customFormat="1" x14ac:dyDescent="0.4"/>
    <row r="13365" s="6" customFormat="1" x14ac:dyDescent="0.4"/>
    <row r="13366" s="6" customFormat="1" x14ac:dyDescent="0.4"/>
    <row r="13367" s="6" customFormat="1" x14ac:dyDescent="0.4"/>
    <row r="13368" s="6" customFormat="1" x14ac:dyDescent="0.4"/>
    <row r="13369" s="6" customFormat="1" x14ac:dyDescent="0.4"/>
    <row r="13370" s="6" customFormat="1" x14ac:dyDescent="0.4"/>
    <row r="13371" s="6" customFormat="1" x14ac:dyDescent="0.4"/>
    <row r="13372" s="6" customFormat="1" x14ac:dyDescent="0.4"/>
    <row r="13373" s="6" customFormat="1" x14ac:dyDescent="0.4"/>
    <row r="13374" s="6" customFormat="1" x14ac:dyDescent="0.4"/>
    <row r="13375" s="6" customFormat="1" x14ac:dyDescent="0.4"/>
    <row r="13376" s="6" customFormat="1" x14ac:dyDescent="0.4"/>
    <row r="13377" s="6" customFormat="1" x14ac:dyDescent="0.4"/>
    <row r="13378" s="6" customFormat="1" x14ac:dyDescent="0.4"/>
    <row r="13379" s="6" customFormat="1" x14ac:dyDescent="0.4"/>
    <row r="13380" s="6" customFormat="1" x14ac:dyDescent="0.4"/>
    <row r="13381" s="6" customFormat="1" x14ac:dyDescent="0.4"/>
    <row r="13382" s="6" customFormat="1" x14ac:dyDescent="0.4"/>
    <row r="13383" s="6" customFormat="1" x14ac:dyDescent="0.4"/>
    <row r="13384" s="6" customFormat="1" x14ac:dyDescent="0.4"/>
    <row r="13385" s="6" customFormat="1" x14ac:dyDescent="0.4"/>
    <row r="13386" s="6" customFormat="1" x14ac:dyDescent="0.4"/>
    <row r="13387" s="6" customFormat="1" x14ac:dyDescent="0.4"/>
    <row r="13388" s="6" customFormat="1" x14ac:dyDescent="0.4"/>
    <row r="13389" s="6" customFormat="1" x14ac:dyDescent="0.4"/>
    <row r="13390" s="6" customFormat="1" x14ac:dyDescent="0.4"/>
    <row r="13391" s="6" customFormat="1" x14ac:dyDescent="0.4"/>
    <row r="13392" s="6" customFormat="1" x14ac:dyDescent="0.4"/>
    <row r="13393" s="6" customFormat="1" x14ac:dyDescent="0.4"/>
    <row r="13394" s="6" customFormat="1" x14ac:dyDescent="0.4"/>
    <row r="13395" s="6" customFormat="1" x14ac:dyDescent="0.4"/>
    <row r="13396" s="6" customFormat="1" x14ac:dyDescent="0.4"/>
    <row r="13397" s="6" customFormat="1" x14ac:dyDescent="0.4"/>
    <row r="13398" s="6" customFormat="1" x14ac:dyDescent="0.4"/>
    <row r="13399" s="6" customFormat="1" x14ac:dyDescent="0.4"/>
    <row r="13400" s="6" customFormat="1" x14ac:dyDescent="0.4"/>
    <row r="13401" s="6" customFormat="1" x14ac:dyDescent="0.4"/>
    <row r="13402" s="6" customFormat="1" x14ac:dyDescent="0.4"/>
    <row r="13403" s="6" customFormat="1" x14ac:dyDescent="0.4"/>
    <row r="13404" s="6" customFormat="1" x14ac:dyDescent="0.4"/>
    <row r="13405" s="6" customFormat="1" x14ac:dyDescent="0.4"/>
    <row r="13406" s="6" customFormat="1" x14ac:dyDescent="0.4"/>
    <row r="13407" s="6" customFormat="1" x14ac:dyDescent="0.4"/>
    <row r="13408" s="6" customFormat="1" x14ac:dyDescent="0.4"/>
    <row r="13409" s="6" customFormat="1" x14ac:dyDescent="0.4"/>
    <row r="13410" s="6" customFormat="1" x14ac:dyDescent="0.4"/>
    <row r="13411" s="6" customFormat="1" x14ac:dyDescent="0.4"/>
    <row r="13412" s="6" customFormat="1" x14ac:dyDescent="0.4"/>
    <row r="13413" s="6" customFormat="1" x14ac:dyDescent="0.4"/>
    <row r="13414" s="6" customFormat="1" x14ac:dyDescent="0.4"/>
    <row r="13415" s="6" customFormat="1" x14ac:dyDescent="0.4"/>
    <row r="13416" s="6" customFormat="1" x14ac:dyDescent="0.4"/>
    <row r="13417" s="6" customFormat="1" x14ac:dyDescent="0.4"/>
    <row r="13418" s="6" customFormat="1" x14ac:dyDescent="0.4"/>
    <row r="13419" s="6" customFormat="1" x14ac:dyDescent="0.4"/>
    <row r="13420" s="6" customFormat="1" x14ac:dyDescent="0.4"/>
    <row r="13421" s="6" customFormat="1" x14ac:dyDescent="0.4"/>
    <row r="13422" s="6" customFormat="1" x14ac:dyDescent="0.4"/>
    <row r="13423" s="6" customFormat="1" x14ac:dyDescent="0.4"/>
    <row r="13424" s="6" customFormat="1" x14ac:dyDescent="0.4"/>
    <row r="13425" s="6" customFormat="1" x14ac:dyDescent="0.4"/>
    <row r="13426" s="6" customFormat="1" x14ac:dyDescent="0.4"/>
    <row r="13427" s="6" customFormat="1" x14ac:dyDescent="0.4"/>
    <row r="13428" s="6" customFormat="1" x14ac:dyDescent="0.4"/>
    <row r="13429" s="6" customFormat="1" x14ac:dyDescent="0.4"/>
    <row r="13430" s="6" customFormat="1" x14ac:dyDescent="0.4"/>
    <row r="13431" s="6" customFormat="1" x14ac:dyDescent="0.4"/>
    <row r="13432" s="6" customFormat="1" x14ac:dyDescent="0.4"/>
    <row r="13433" s="6" customFormat="1" x14ac:dyDescent="0.4"/>
    <row r="13434" s="6" customFormat="1" x14ac:dyDescent="0.4"/>
    <row r="13435" s="6" customFormat="1" x14ac:dyDescent="0.4"/>
    <row r="13436" s="6" customFormat="1" x14ac:dyDescent="0.4"/>
    <row r="13437" s="6" customFormat="1" x14ac:dyDescent="0.4"/>
    <row r="13438" s="6" customFormat="1" x14ac:dyDescent="0.4"/>
    <row r="13439" s="6" customFormat="1" x14ac:dyDescent="0.4"/>
    <row r="13440" s="6" customFormat="1" x14ac:dyDescent="0.4"/>
    <row r="13441" s="6" customFormat="1" x14ac:dyDescent="0.4"/>
    <row r="13442" s="6" customFormat="1" x14ac:dyDescent="0.4"/>
    <row r="13443" s="6" customFormat="1" x14ac:dyDescent="0.4"/>
    <row r="13444" s="6" customFormat="1" x14ac:dyDescent="0.4"/>
    <row r="13445" s="6" customFormat="1" x14ac:dyDescent="0.4"/>
    <row r="13446" s="6" customFormat="1" x14ac:dyDescent="0.4"/>
    <row r="13447" s="6" customFormat="1" x14ac:dyDescent="0.4"/>
    <row r="13448" s="6" customFormat="1" x14ac:dyDescent="0.4"/>
    <row r="13449" s="6" customFormat="1" x14ac:dyDescent="0.4"/>
    <row r="13450" s="6" customFormat="1" x14ac:dyDescent="0.4"/>
    <row r="13451" s="6" customFormat="1" x14ac:dyDescent="0.4"/>
    <row r="13452" s="6" customFormat="1" x14ac:dyDescent="0.4"/>
    <row r="13453" s="6" customFormat="1" x14ac:dyDescent="0.4"/>
    <row r="13454" s="6" customFormat="1" x14ac:dyDescent="0.4"/>
    <row r="13455" s="6" customFormat="1" x14ac:dyDescent="0.4"/>
    <row r="13456" s="6" customFormat="1" x14ac:dyDescent="0.4"/>
    <row r="13457" s="6" customFormat="1" x14ac:dyDescent="0.4"/>
    <row r="13458" s="6" customFormat="1" x14ac:dyDescent="0.4"/>
    <row r="13459" s="6" customFormat="1" x14ac:dyDescent="0.4"/>
    <row r="13460" s="6" customFormat="1" x14ac:dyDescent="0.4"/>
    <row r="13461" s="6" customFormat="1" x14ac:dyDescent="0.4"/>
    <row r="13462" s="6" customFormat="1" x14ac:dyDescent="0.4"/>
    <row r="13463" s="6" customFormat="1" x14ac:dyDescent="0.4"/>
    <row r="13464" s="6" customFormat="1" x14ac:dyDescent="0.4"/>
    <row r="13465" s="6" customFormat="1" x14ac:dyDescent="0.4"/>
    <row r="13466" s="6" customFormat="1" x14ac:dyDescent="0.4"/>
    <row r="13467" s="6" customFormat="1" x14ac:dyDescent="0.4"/>
    <row r="13468" s="6" customFormat="1" x14ac:dyDescent="0.4"/>
    <row r="13469" s="6" customFormat="1" x14ac:dyDescent="0.4"/>
    <row r="13470" s="6" customFormat="1" x14ac:dyDescent="0.4"/>
    <row r="13471" s="6" customFormat="1" x14ac:dyDescent="0.4"/>
    <row r="13472" s="6" customFormat="1" x14ac:dyDescent="0.4"/>
    <row r="13473" s="6" customFormat="1" x14ac:dyDescent="0.4"/>
    <row r="13474" s="6" customFormat="1" x14ac:dyDescent="0.4"/>
    <row r="13475" s="6" customFormat="1" x14ac:dyDescent="0.4"/>
    <row r="13476" s="6" customFormat="1" x14ac:dyDescent="0.4"/>
    <row r="13477" s="6" customFormat="1" x14ac:dyDescent="0.4"/>
    <row r="13478" s="6" customFormat="1" x14ac:dyDescent="0.4"/>
    <row r="13479" s="6" customFormat="1" x14ac:dyDescent="0.4"/>
    <row r="13480" s="6" customFormat="1" x14ac:dyDescent="0.4"/>
    <row r="13481" s="6" customFormat="1" x14ac:dyDescent="0.4"/>
    <row r="13482" s="6" customFormat="1" x14ac:dyDescent="0.4"/>
    <row r="13483" s="6" customFormat="1" x14ac:dyDescent="0.4"/>
    <row r="13484" s="6" customFormat="1" x14ac:dyDescent="0.4"/>
    <row r="13485" s="6" customFormat="1" x14ac:dyDescent="0.4"/>
    <row r="13486" s="6" customFormat="1" x14ac:dyDescent="0.4"/>
    <row r="13487" s="6" customFormat="1" x14ac:dyDescent="0.4"/>
    <row r="13488" s="6" customFormat="1" x14ac:dyDescent="0.4"/>
    <row r="13489" s="6" customFormat="1" x14ac:dyDescent="0.4"/>
    <row r="13490" s="6" customFormat="1" x14ac:dyDescent="0.4"/>
    <row r="13491" s="6" customFormat="1" x14ac:dyDescent="0.4"/>
    <row r="13492" s="6" customFormat="1" x14ac:dyDescent="0.4"/>
    <row r="13493" s="6" customFormat="1" x14ac:dyDescent="0.4"/>
    <row r="13494" s="6" customFormat="1" x14ac:dyDescent="0.4"/>
    <row r="13495" s="6" customFormat="1" x14ac:dyDescent="0.4"/>
    <row r="13496" s="6" customFormat="1" x14ac:dyDescent="0.4"/>
    <row r="13497" s="6" customFormat="1" x14ac:dyDescent="0.4"/>
    <row r="13498" s="6" customFormat="1" x14ac:dyDescent="0.4"/>
    <row r="13499" s="6" customFormat="1" x14ac:dyDescent="0.4"/>
    <row r="13500" s="6" customFormat="1" x14ac:dyDescent="0.4"/>
    <row r="13501" s="6" customFormat="1" x14ac:dyDescent="0.4"/>
    <row r="13502" s="6" customFormat="1" x14ac:dyDescent="0.4"/>
    <row r="13503" s="6" customFormat="1" x14ac:dyDescent="0.4"/>
    <row r="13504" s="6" customFormat="1" x14ac:dyDescent="0.4"/>
    <row r="13505" s="6" customFormat="1" x14ac:dyDescent="0.4"/>
    <row r="13506" s="6" customFormat="1" x14ac:dyDescent="0.4"/>
    <row r="13507" s="6" customFormat="1" x14ac:dyDescent="0.4"/>
    <row r="13508" s="6" customFormat="1" x14ac:dyDescent="0.4"/>
    <row r="13509" s="6" customFormat="1" x14ac:dyDescent="0.4"/>
    <row r="13510" s="6" customFormat="1" x14ac:dyDescent="0.4"/>
    <row r="13511" s="6" customFormat="1" x14ac:dyDescent="0.4"/>
    <row r="13512" s="6" customFormat="1" x14ac:dyDescent="0.4"/>
    <row r="13513" s="6" customFormat="1" x14ac:dyDescent="0.4"/>
    <row r="13514" s="6" customFormat="1" x14ac:dyDescent="0.4"/>
    <row r="13515" s="6" customFormat="1" x14ac:dyDescent="0.4"/>
    <row r="13516" s="6" customFormat="1" x14ac:dyDescent="0.4"/>
    <row r="13517" s="6" customFormat="1" x14ac:dyDescent="0.4"/>
    <row r="13518" s="6" customFormat="1" x14ac:dyDescent="0.4"/>
    <row r="13519" s="6" customFormat="1" x14ac:dyDescent="0.4"/>
    <row r="13520" s="6" customFormat="1" x14ac:dyDescent="0.4"/>
    <row r="13521" s="6" customFormat="1" x14ac:dyDescent="0.4"/>
    <row r="13522" s="6" customFormat="1" x14ac:dyDescent="0.4"/>
    <row r="13523" s="6" customFormat="1" x14ac:dyDescent="0.4"/>
    <row r="13524" s="6" customFormat="1" x14ac:dyDescent="0.4"/>
    <row r="13525" s="6" customFormat="1" x14ac:dyDescent="0.4"/>
    <row r="13526" s="6" customFormat="1" x14ac:dyDescent="0.4"/>
    <row r="13527" s="6" customFormat="1" x14ac:dyDescent="0.4"/>
    <row r="13528" s="6" customFormat="1" x14ac:dyDescent="0.4"/>
    <row r="13529" s="6" customFormat="1" x14ac:dyDescent="0.4"/>
    <row r="13530" s="6" customFormat="1" x14ac:dyDescent="0.4"/>
    <row r="13531" s="6" customFormat="1" x14ac:dyDescent="0.4"/>
    <row r="13532" s="6" customFormat="1" x14ac:dyDescent="0.4"/>
    <row r="13533" s="6" customFormat="1" x14ac:dyDescent="0.4"/>
    <row r="13534" s="6" customFormat="1" x14ac:dyDescent="0.4"/>
    <row r="13535" s="6" customFormat="1" x14ac:dyDescent="0.4"/>
    <row r="13536" s="6" customFormat="1" x14ac:dyDescent="0.4"/>
    <row r="13537" s="6" customFormat="1" x14ac:dyDescent="0.4"/>
    <row r="13538" s="6" customFormat="1" x14ac:dyDescent="0.4"/>
    <row r="13539" s="6" customFormat="1" x14ac:dyDescent="0.4"/>
    <row r="13540" s="6" customFormat="1" x14ac:dyDescent="0.4"/>
    <row r="13541" s="6" customFormat="1" x14ac:dyDescent="0.4"/>
    <row r="13542" s="6" customFormat="1" x14ac:dyDescent="0.4"/>
    <row r="13543" s="6" customFormat="1" x14ac:dyDescent="0.4"/>
    <row r="13544" s="6" customFormat="1" x14ac:dyDescent="0.4"/>
    <row r="13545" s="6" customFormat="1" x14ac:dyDescent="0.4"/>
    <row r="13546" s="6" customFormat="1" x14ac:dyDescent="0.4"/>
    <row r="13547" s="6" customFormat="1" x14ac:dyDescent="0.4"/>
    <row r="13548" s="6" customFormat="1" x14ac:dyDescent="0.4"/>
    <row r="13549" s="6" customFormat="1" x14ac:dyDescent="0.4"/>
    <row r="13550" s="6" customFormat="1" x14ac:dyDescent="0.4"/>
    <row r="13551" s="6" customFormat="1" x14ac:dyDescent="0.4"/>
    <row r="13552" s="6" customFormat="1" x14ac:dyDescent="0.4"/>
    <row r="13553" s="6" customFormat="1" x14ac:dyDescent="0.4"/>
    <row r="13554" s="6" customFormat="1" x14ac:dyDescent="0.4"/>
    <row r="13555" s="6" customFormat="1" x14ac:dyDescent="0.4"/>
    <row r="13556" s="6" customFormat="1" x14ac:dyDescent="0.4"/>
    <row r="13557" s="6" customFormat="1" x14ac:dyDescent="0.4"/>
    <row r="13558" s="6" customFormat="1" x14ac:dyDescent="0.4"/>
    <row r="13559" s="6" customFormat="1" x14ac:dyDescent="0.4"/>
    <row r="13560" s="6" customFormat="1" x14ac:dyDescent="0.4"/>
    <row r="13561" s="6" customFormat="1" x14ac:dyDescent="0.4"/>
    <row r="13562" s="6" customFormat="1" x14ac:dyDescent="0.4"/>
    <row r="13563" s="6" customFormat="1" x14ac:dyDescent="0.4"/>
    <row r="13564" s="6" customFormat="1" x14ac:dyDescent="0.4"/>
    <row r="13565" s="6" customFormat="1" x14ac:dyDescent="0.4"/>
    <row r="13566" s="6" customFormat="1" x14ac:dyDescent="0.4"/>
    <row r="13567" s="6" customFormat="1" x14ac:dyDescent="0.4"/>
    <row r="13568" s="6" customFormat="1" x14ac:dyDescent="0.4"/>
    <row r="13569" s="6" customFormat="1" x14ac:dyDescent="0.4"/>
    <row r="13570" s="6" customFormat="1" x14ac:dyDescent="0.4"/>
    <row r="13571" s="6" customFormat="1" x14ac:dyDescent="0.4"/>
    <row r="13572" s="6" customFormat="1" x14ac:dyDescent="0.4"/>
    <row r="13573" s="6" customFormat="1" x14ac:dyDescent="0.4"/>
    <row r="13574" s="6" customFormat="1" x14ac:dyDescent="0.4"/>
    <row r="13575" s="6" customFormat="1" x14ac:dyDescent="0.4"/>
    <row r="13576" s="6" customFormat="1" x14ac:dyDescent="0.4"/>
    <row r="13577" s="6" customFormat="1" x14ac:dyDescent="0.4"/>
    <row r="13578" s="6" customFormat="1" x14ac:dyDescent="0.4"/>
    <row r="13579" s="6" customFormat="1" x14ac:dyDescent="0.4"/>
    <row r="13580" s="6" customFormat="1" x14ac:dyDescent="0.4"/>
    <row r="13581" s="6" customFormat="1" x14ac:dyDescent="0.4"/>
    <row r="13582" s="6" customFormat="1" x14ac:dyDescent="0.4"/>
    <row r="13583" s="6" customFormat="1" x14ac:dyDescent="0.4"/>
    <row r="13584" s="6" customFormat="1" x14ac:dyDescent="0.4"/>
    <row r="13585" s="6" customFormat="1" x14ac:dyDescent="0.4"/>
    <row r="13586" s="6" customFormat="1" x14ac:dyDescent="0.4"/>
    <row r="13587" s="6" customFormat="1" x14ac:dyDescent="0.4"/>
    <row r="13588" s="6" customFormat="1" x14ac:dyDescent="0.4"/>
    <row r="13589" s="6" customFormat="1" x14ac:dyDescent="0.4"/>
    <row r="13590" s="6" customFormat="1" x14ac:dyDescent="0.4"/>
    <row r="13591" s="6" customFormat="1" x14ac:dyDescent="0.4"/>
    <row r="13592" s="6" customFormat="1" x14ac:dyDescent="0.4"/>
    <row r="13593" s="6" customFormat="1" x14ac:dyDescent="0.4"/>
    <row r="13594" s="6" customFormat="1" x14ac:dyDescent="0.4"/>
    <row r="13595" s="6" customFormat="1" x14ac:dyDescent="0.4"/>
    <row r="13596" s="6" customFormat="1" x14ac:dyDescent="0.4"/>
    <row r="13597" s="6" customFormat="1" x14ac:dyDescent="0.4"/>
    <row r="13598" s="6" customFormat="1" x14ac:dyDescent="0.4"/>
    <row r="13599" s="6" customFormat="1" x14ac:dyDescent="0.4"/>
    <row r="13600" s="6" customFormat="1" x14ac:dyDescent="0.4"/>
    <row r="13601" s="6" customFormat="1" x14ac:dyDescent="0.4"/>
    <row r="13602" s="6" customFormat="1" x14ac:dyDescent="0.4"/>
    <row r="13603" s="6" customFormat="1" x14ac:dyDescent="0.4"/>
    <row r="13604" s="6" customFormat="1" x14ac:dyDescent="0.4"/>
    <row r="13605" s="6" customFormat="1" x14ac:dyDescent="0.4"/>
    <row r="13606" s="6" customFormat="1" x14ac:dyDescent="0.4"/>
    <row r="13607" s="6" customFormat="1" x14ac:dyDescent="0.4"/>
    <row r="13608" s="6" customFormat="1" x14ac:dyDescent="0.4"/>
    <row r="13609" s="6" customFormat="1" x14ac:dyDescent="0.4"/>
    <row r="13610" s="6" customFormat="1" x14ac:dyDescent="0.4"/>
    <row r="13611" s="6" customFormat="1" x14ac:dyDescent="0.4"/>
    <row r="13612" s="6" customFormat="1" x14ac:dyDescent="0.4"/>
    <row r="13613" s="6" customFormat="1" x14ac:dyDescent="0.4"/>
    <row r="13614" s="6" customFormat="1" x14ac:dyDescent="0.4"/>
    <row r="13615" s="6" customFormat="1" x14ac:dyDescent="0.4"/>
    <row r="13616" s="6" customFormat="1" x14ac:dyDescent="0.4"/>
    <row r="13617" s="6" customFormat="1" x14ac:dyDescent="0.4"/>
    <row r="13618" s="6" customFormat="1" x14ac:dyDescent="0.4"/>
    <row r="13619" s="6" customFormat="1" x14ac:dyDescent="0.4"/>
    <row r="13620" s="6" customFormat="1" x14ac:dyDescent="0.4"/>
    <row r="13621" s="6" customFormat="1" x14ac:dyDescent="0.4"/>
    <row r="13622" s="6" customFormat="1" x14ac:dyDescent="0.4"/>
    <row r="13623" s="6" customFormat="1" x14ac:dyDescent="0.4"/>
    <row r="13624" s="6" customFormat="1" x14ac:dyDescent="0.4"/>
    <row r="13625" s="6" customFormat="1" x14ac:dyDescent="0.4"/>
    <row r="13626" s="6" customFormat="1" x14ac:dyDescent="0.4"/>
    <row r="13627" s="6" customFormat="1" x14ac:dyDescent="0.4"/>
    <row r="13628" s="6" customFormat="1" x14ac:dyDescent="0.4"/>
    <row r="13629" s="6" customFormat="1" x14ac:dyDescent="0.4"/>
    <row r="13630" s="6" customFormat="1" x14ac:dyDescent="0.4"/>
    <row r="13631" s="6" customFormat="1" x14ac:dyDescent="0.4"/>
    <row r="13632" s="6" customFormat="1" x14ac:dyDescent="0.4"/>
    <row r="13633" s="6" customFormat="1" x14ac:dyDescent="0.4"/>
    <row r="13634" s="6" customFormat="1" x14ac:dyDescent="0.4"/>
    <row r="13635" s="6" customFormat="1" x14ac:dyDescent="0.4"/>
    <row r="13636" s="6" customFormat="1" x14ac:dyDescent="0.4"/>
    <row r="13637" s="6" customFormat="1" x14ac:dyDescent="0.4"/>
    <row r="13638" s="6" customFormat="1" x14ac:dyDescent="0.4"/>
    <row r="13639" s="6" customFormat="1" x14ac:dyDescent="0.4"/>
    <row r="13640" s="6" customFormat="1" x14ac:dyDescent="0.4"/>
    <row r="13641" s="6" customFormat="1" x14ac:dyDescent="0.4"/>
    <row r="13642" s="6" customFormat="1" x14ac:dyDescent="0.4"/>
    <row r="13643" s="6" customFormat="1" x14ac:dyDescent="0.4"/>
    <row r="13644" s="6" customFormat="1" x14ac:dyDescent="0.4"/>
    <row r="13645" s="6" customFormat="1" x14ac:dyDescent="0.4"/>
    <row r="13646" s="6" customFormat="1" x14ac:dyDescent="0.4"/>
    <row r="13647" s="6" customFormat="1" x14ac:dyDescent="0.4"/>
    <row r="13648" s="6" customFormat="1" x14ac:dyDescent="0.4"/>
    <row r="13649" s="6" customFormat="1" x14ac:dyDescent="0.4"/>
    <row r="13650" s="6" customFormat="1" x14ac:dyDescent="0.4"/>
    <row r="13651" s="6" customFormat="1" x14ac:dyDescent="0.4"/>
    <row r="13652" s="6" customFormat="1" x14ac:dyDescent="0.4"/>
    <row r="13653" s="6" customFormat="1" x14ac:dyDescent="0.4"/>
    <row r="13654" s="6" customFormat="1" x14ac:dyDescent="0.4"/>
    <row r="13655" s="6" customFormat="1" x14ac:dyDescent="0.4"/>
    <row r="13656" s="6" customFormat="1" x14ac:dyDescent="0.4"/>
    <row r="13657" s="6" customFormat="1" x14ac:dyDescent="0.4"/>
    <row r="13658" s="6" customFormat="1" x14ac:dyDescent="0.4"/>
    <row r="13659" s="6" customFormat="1" x14ac:dyDescent="0.4"/>
    <row r="13660" s="6" customFormat="1" x14ac:dyDescent="0.4"/>
    <row r="13661" s="6" customFormat="1" x14ac:dyDescent="0.4"/>
    <row r="13662" s="6" customFormat="1" x14ac:dyDescent="0.4"/>
    <row r="13663" s="6" customFormat="1" x14ac:dyDescent="0.4"/>
    <row r="13664" s="6" customFormat="1" x14ac:dyDescent="0.4"/>
    <row r="13665" s="6" customFormat="1" x14ac:dyDescent="0.4"/>
    <row r="13666" s="6" customFormat="1" x14ac:dyDescent="0.4"/>
    <row r="13667" s="6" customFormat="1" x14ac:dyDescent="0.4"/>
    <row r="13668" s="6" customFormat="1" x14ac:dyDescent="0.4"/>
    <row r="13669" s="6" customFormat="1" x14ac:dyDescent="0.4"/>
    <row r="13670" s="6" customFormat="1" x14ac:dyDescent="0.4"/>
    <row r="13671" s="6" customFormat="1" x14ac:dyDescent="0.4"/>
    <row r="13672" s="6" customFormat="1" x14ac:dyDescent="0.4"/>
    <row r="13673" s="6" customFormat="1" x14ac:dyDescent="0.4"/>
    <row r="13674" s="6" customFormat="1" x14ac:dyDescent="0.4"/>
    <row r="13675" s="6" customFormat="1" x14ac:dyDescent="0.4"/>
    <row r="13676" s="6" customFormat="1" x14ac:dyDescent="0.4"/>
    <row r="13677" s="6" customFormat="1" x14ac:dyDescent="0.4"/>
    <row r="13678" s="6" customFormat="1" x14ac:dyDescent="0.4"/>
    <row r="13679" s="6" customFormat="1" x14ac:dyDescent="0.4"/>
    <row r="13680" s="6" customFormat="1" x14ac:dyDescent="0.4"/>
    <row r="13681" s="6" customFormat="1" x14ac:dyDescent="0.4"/>
    <row r="13682" s="6" customFormat="1" x14ac:dyDescent="0.4"/>
    <row r="13683" s="6" customFormat="1" x14ac:dyDescent="0.4"/>
    <row r="13684" s="6" customFormat="1" x14ac:dyDescent="0.4"/>
    <row r="13685" s="6" customFormat="1" x14ac:dyDescent="0.4"/>
    <row r="13686" s="6" customFormat="1" x14ac:dyDescent="0.4"/>
    <row r="13687" s="6" customFormat="1" x14ac:dyDescent="0.4"/>
    <row r="13688" s="6" customFormat="1" x14ac:dyDescent="0.4"/>
    <row r="13689" s="6" customFormat="1" x14ac:dyDescent="0.4"/>
    <row r="13690" s="6" customFormat="1" x14ac:dyDescent="0.4"/>
    <row r="13691" s="6" customFormat="1" x14ac:dyDescent="0.4"/>
    <row r="13692" s="6" customFormat="1" x14ac:dyDescent="0.4"/>
    <row r="13693" s="6" customFormat="1" x14ac:dyDescent="0.4"/>
    <row r="13694" s="6" customFormat="1" x14ac:dyDescent="0.4"/>
    <row r="13695" s="6" customFormat="1" x14ac:dyDescent="0.4"/>
    <row r="13696" s="6" customFormat="1" x14ac:dyDescent="0.4"/>
    <row r="13697" s="6" customFormat="1" x14ac:dyDescent="0.4"/>
    <row r="13698" s="6" customFormat="1" x14ac:dyDescent="0.4"/>
    <row r="13699" s="6" customFormat="1" x14ac:dyDescent="0.4"/>
    <row r="13700" s="6" customFormat="1" x14ac:dyDescent="0.4"/>
    <row r="13701" s="6" customFormat="1" x14ac:dyDescent="0.4"/>
    <row r="13702" s="6" customFormat="1" x14ac:dyDescent="0.4"/>
    <row r="13703" s="6" customFormat="1" x14ac:dyDescent="0.4"/>
    <row r="13704" s="6" customFormat="1" x14ac:dyDescent="0.4"/>
    <row r="13705" s="6" customFormat="1" x14ac:dyDescent="0.4"/>
    <row r="13706" s="6" customFormat="1" x14ac:dyDescent="0.4"/>
    <row r="13707" s="6" customFormat="1" x14ac:dyDescent="0.4"/>
    <row r="13708" s="6" customFormat="1" x14ac:dyDescent="0.4"/>
    <row r="13709" s="6" customFormat="1" x14ac:dyDescent="0.4"/>
    <row r="13710" s="6" customFormat="1" x14ac:dyDescent="0.4"/>
    <row r="13711" s="6" customFormat="1" x14ac:dyDescent="0.4"/>
    <row r="13712" s="6" customFormat="1" x14ac:dyDescent="0.4"/>
    <row r="13713" s="6" customFormat="1" x14ac:dyDescent="0.4"/>
    <row r="13714" s="6" customFormat="1" x14ac:dyDescent="0.4"/>
    <row r="13715" s="6" customFormat="1" x14ac:dyDescent="0.4"/>
    <row r="13716" s="6" customFormat="1" x14ac:dyDescent="0.4"/>
    <row r="13717" s="6" customFormat="1" x14ac:dyDescent="0.4"/>
    <row r="13718" s="6" customFormat="1" x14ac:dyDescent="0.4"/>
    <row r="13719" s="6" customFormat="1" x14ac:dyDescent="0.4"/>
    <row r="13720" s="6" customFormat="1" x14ac:dyDescent="0.4"/>
    <row r="13721" s="6" customFormat="1" x14ac:dyDescent="0.4"/>
    <row r="13722" s="6" customFormat="1" x14ac:dyDescent="0.4"/>
    <row r="13723" s="6" customFormat="1" x14ac:dyDescent="0.4"/>
    <row r="13724" s="6" customFormat="1" x14ac:dyDescent="0.4"/>
    <row r="13725" s="6" customFormat="1" x14ac:dyDescent="0.4"/>
    <row r="13726" s="6" customFormat="1" x14ac:dyDescent="0.4"/>
    <row r="13727" s="6" customFormat="1" x14ac:dyDescent="0.4"/>
    <row r="13728" s="6" customFormat="1" x14ac:dyDescent="0.4"/>
    <row r="13729" s="6" customFormat="1" x14ac:dyDescent="0.4"/>
    <row r="13730" s="6" customFormat="1" x14ac:dyDescent="0.4"/>
    <row r="13731" s="6" customFormat="1" x14ac:dyDescent="0.4"/>
    <row r="13732" s="6" customFormat="1" x14ac:dyDescent="0.4"/>
    <row r="13733" s="6" customFormat="1" x14ac:dyDescent="0.4"/>
    <row r="13734" s="6" customFormat="1" x14ac:dyDescent="0.4"/>
    <row r="13735" s="6" customFormat="1" x14ac:dyDescent="0.4"/>
    <row r="13736" s="6" customFormat="1" x14ac:dyDescent="0.4"/>
    <row r="13737" s="6" customFormat="1" x14ac:dyDescent="0.4"/>
    <row r="13738" s="6" customFormat="1" x14ac:dyDescent="0.4"/>
    <row r="13739" s="6" customFormat="1" x14ac:dyDescent="0.4"/>
    <row r="13740" s="6" customFormat="1" x14ac:dyDescent="0.4"/>
    <row r="13741" s="6" customFormat="1" x14ac:dyDescent="0.4"/>
    <row r="13742" s="6" customFormat="1" x14ac:dyDescent="0.4"/>
    <row r="13743" s="6" customFormat="1" x14ac:dyDescent="0.4"/>
    <row r="13744" s="6" customFormat="1" x14ac:dyDescent="0.4"/>
    <row r="13745" s="6" customFormat="1" x14ac:dyDescent="0.4"/>
    <row r="13746" s="6" customFormat="1" x14ac:dyDescent="0.4"/>
    <row r="13747" s="6" customFormat="1" x14ac:dyDescent="0.4"/>
    <row r="13748" s="6" customFormat="1" x14ac:dyDescent="0.4"/>
    <row r="13749" s="6" customFormat="1" x14ac:dyDescent="0.4"/>
    <row r="13750" s="6" customFormat="1" x14ac:dyDescent="0.4"/>
    <row r="13751" s="6" customFormat="1" x14ac:dyDescent="0.4"/>
    <row r="13752" s="6" customFormat="1" x14ac:dyDescent="0.4"/>
    <row r="13753" s="6" customFormat="1" x14ac:dyDescent="0.4"/>
    <row r="13754" s="6" customFormat="1" x14ac:dyDescent="0.4"/>
    <row r="13755" s="6" customFormat="1" x14ac:dyDescent="0.4"/>
    <row r="13756" s="6" customFormat="1" x14ac:dyDescent="0.4"/>
    <row r="13757" s="6" customFormat="1" x14ac:dyDescent="0.4"/>
    <row r="13758" s="6" customFormat="1" x14ac:dyDescent="0.4"/>
    <row r="13759" s="6" customFormat="1" x14ac:dyDescent="0.4"/>
    <row r="13760" s="6" customFormat="1" x14ac:dyDescent="0.4"/>
    <row r="13761" s="6" customFormat="1" x14ac:dyDescent="0.4"/>
    <row r="13762" s="6" customFormat="1" x14ac:dyDescent="0.4"/>
    <row r="13763" s="6" customFormat="1" x14ac:dyDescent="0.4"/>
    <row r="13764" s="6" customFormat="1" x14ac:dyDescent="0.4"/>
    <row r="13765" s="6" customFormat="1" x14ac:dyDescent="0.4"/>
    <row r="13766" s="6" customFormat="1" x14ac:dyDescent="0.4"/>
    <row r="13767" s="6" customFormat="1" x14ac:dyDescent="0.4"/>
    <row r="13768" s="6" customFormat="1" x14ac:dyDescent="0.4"/>
    <row r="13769" s="6" customFormat="1" x14ac:dyDescent="0.4"/>
    <row r="13770" s="6" customFormat="1" x14ac:dyDescent="0.4"/>
    <row r="13771" s="6" customFormat="1" x14ac:dyDescent="0.4"/>
    <row r="13772" s="6" customFormat="1" x14ac:dyDescent="0.4"/>
    <row r="13773" s="6" customFormat="1" x14ac:dyDescent="0.4"/>
    <row r="13774" s="6" customFormat="1" x14ac:dyDescent="0.4"/>
    <row r="13775" s="6" customFormat="1" x14ac:dyDescent="0.4"/>
    <row r="13776" s="6" customFormat="1" x14ac:dyDescent="0.4"/>
    <row r="13777" s="6" customFormat="1" x14ac:dyDescent="0.4"/>
    <row r="13778" s="6" customFormat="1" x14ac:dyDescent="0.4"/>
    <row r="13779" s="6" customFormat="1" x14ac:dyDescent="0.4"/>
    <row r="13780" s="6" customFormat="1" x14ac:dyDescent="0.4"/>
    <row r="13781" s="6" customFormat="1" x14ac:dyDescent="0.4"/>
    <row r="13782" s="6" customFormat="1" x14ac:dyDescent="0.4"/>
    <row r="13783" s="6" customFormat="1" x14ac:dyDescent="0.4"/>
    <row r="13784" s="6" customFormat="1" x14ac:dyDescent="0.4"/>
    <row r="13785" s="6" customFormat="1" x14ac:dyDescent="0.4"/>
    <row r="13786" s="6" customFormat="1" x14ac:dyDescent="0.4"/>
    <row r="13787" s="6" customFormat="1" x14ac:dyDescent="0.4"/>
    <row r="13788" s="6" customFormat="1" x14ac:dyDescent="0.4"/>
    <row r="13789" s="6" customFormat="1" x14ac:dyDescent="0.4"/>
    <row r="13790" s="6" customFormat="1" x14ac:dyDescent="0.4"/>
    <row r="13791" s="6" customFormat="1" x14ac:dyDescent="0.4"/>
    <row r="13792" s="6" customFormat="1" x14ac:dyDescent="0.4"/>
    <row r="13793" s="6" customFormat="1" x14ac:dyDescent="0.4"/>
    <row r="13794" s="6" customFormat="1" x14ac:dyDescent="0.4"/>
    <row r="13795" s="6" customFormat="1" x14ac:dyDescent="0.4"/>
    <row r="13796" s="6" customFormat="1" x14ac:dyDescent="0.4"/>
    <row r="13797" s="6" customFormat="1" x14ac:dyDescent="0.4"/>
    <row r="13798" s="6" customFormat="1" x14ac:dyDescent="0.4"/>
    <row r="13799" s="6" customFormat="1" x14ac:dyDescent="0.4"/>
    <row r="13800" s="6" customFormat="1" x14ac:dyDescent="0.4"/>
    <row r="13801" s="6" customFormat="1" x14ac:dyDescent="0.4"/>
    <row r="13802" s="6" customFormat="1" x14ac:dyDescent="0.4"/>
    <row r="13803" s="6" customFormat="1" x14ac:dyDescent="0.4"/>
    <row r="13804" s="6" customFormat="1" x14ac:dyDescent="0.4"/>
    <row r="13805" s="6" customFormat="1" x14ac:dyDescent="0.4"/>
    <row r="13806" s="6" customFormat="1" x14ac:dyDescent="0.4"/>
    <row r="13807" s="6" customFormat="1" x14ac:dyDescent="0.4"/>
    <row r="13808" s="6" customFormat="1" x14ac:dyDescent="0.4"/>
    <row r="13809" s="6" customFormat="1" x14ac:dyDescent="0.4"/>
    <row r="13810" s="6" customFormat="1" x14ac:dyDescent="0.4"/>
    <row r="13811" s="6" customFormat="1" x14ac:dyDescent="0.4"/>
    <row r="13812" s="6" customFormat="1" x14ac:dyDescent="0.4"/>
    <row r="13813" s="6" customFormat="1" x14ac:dyDescent="0.4"/>
    <row r="13814" s="6" customFormat="1" x14ac:dyDescent="0.4"/>
    <row r="13815" s="6" customFormat="1" x14ac:dyDescent="0.4"/>
    <row r="13816" s="6" customFormat="1" x14ac:dyDescent="0.4"/>
    <row r="13817" s="6" customFormat="1" x14ac:dyDescent="0.4"/>
    <row r="13818" s="6" customFormat="1" x14ac:dyDescent="0.4"/>
    <row r="13819" s="6" customFormat="1" x14ac:dyDescent="0.4"/>
    <row r="13820" s="6" customFormat="1" x14ac:dyDescent="0.4"/>
    <row r="13821" s="6" customFormat="1" x14ac:dyDescent="0.4"/>
    <row r="13822" s="6" customFormat="1" x14ac:dyDescent="0.4"/>
    <row r="13823" s="6" customFormat="1" x14ac:dyDescent="0.4"/>
    <row r="13824" s="6" customFormat="1" x14ac:dyDescent="0.4"/>
    <row r="13825" s="6" customFormat="1" x14ac:dyDescent="0.4"/>
    <row r="13826" s="6" customFormat="1" x14ac:dyDescent="0.4"/>
    <row r="13827" s="6" customFormat="1" x14ac:dyDescent="0.4"/>
    <row r="13828" s="6" customFormat="1" x14ac:dyDescent="0.4"/>
    <row r="13829" s="6" customFormat="1" x14ac:dyDescent="0.4"/>
    <row r="13830" s="6" customFormat="1" x14ac:dyDescent="0.4"/>
    <row r="13831" s="6" customFormat="1" x14ac:dyDescent="0.4"/>
    <row r="13832" s="6" customFormat="1" x14ac:dyDescent="0.4"/>
    <row r="13833" s="6" customFormat="1" x14ac:dyDescent="0.4"/>
    <row r="13834" s="6" customFormat="1" x14ac:dyDescent="0.4"/>
    <row r="13835" s="6" customFormat="1" x14ac:dyDescent="0.4"/>
    <row r="13836" s="6" customFormat="1" x14ac:dyDescent="0.4"/>
    <row r="13837" s="6" customFormat="1" x14ac:dyDescent="0.4"/>
    <row r="13838" s="6" customFormat="1" x14ac:dyDescent="0.4"/>
    <row r="13839" s="6" customFormat="1" x14ac:dyDescent="0.4"/>
    <row r="13840" s="6" customFormat="1" x14ac:dyDescent="0.4"/>
    <row r="13841" s="6" customFormat="1" x14ac:dyDescent="0.4"/>
    <row r="13842" s="6" customFormat="1" x14ac:dyDescent="0.4"/>
    <row r="13843" s="6" customFormat="1" x14ac:dyDescent="0.4"/>
    <row r="13844" s="6" customFormat="1" x14ac:dyDescent="0.4"/>
    <row r="13845" s="6" customFormat="1" x14ac:dyDescent="0.4"/>
    <row r="13846" s="6" customFormat="1" x14ac:dyDescent="0.4"/>
    <row r="13847" s="6" customFormat="1" x14ac:dyDescent="0.4"/>
    <row r="13848" s="6" customFormat="1" x14ac:dyDescent="0.4"/>
    <row r="13849" s="6" customFormat="1" x14ac:dyDescent="0.4"/>
    <row r="13850" s="6" customFormat="1" x14ac:dyDescent="0.4"/>
    <row r="13851" s="6" customFormat="1" x14ac:dyDescent="0.4"/>
    <row r="13852" s="6" customFormat="1" x14ac:dyDescent="0.4"/>
    <row r="13853" s="6" customFormat="1" x14ac:dyDescent="0.4"/>
    <row r="13854" s="6" customFormat="1" x14ac:dyDescent="0.4"/>
    <row r="13855" s="6" customFormat="1" x14ac:dyDescent="0.4"/>
    <row r="13856" s="6" customFormat="1" x14ac:dyDescent="0.4"/>
    <row r="13857" s="6" customFormat="1" x14ac:dyDescent="0.4"/>
    <row r="13858" s="6" customFormat="1" x14ac:dyDescent="0.4"/>
    <row r="13859" s="6" customFormat="1" x14ac:dyDescent="0.4"/>
    <row r="13860" s="6" customFormat="1" x14ac:dyDescent="0.4"/>
    <row r="13861" s="6" customFormat="1" x14ac:dyDescent="0.4"/>
    <row r="13862" s="6" customFormat="1" x14ac:dyDescent="0.4"/>
    <row r="13863" s="6" customFormat="1" x14ac:dyDescent="0.4"/>
    <row r="13864" s="6" customFormat="1" x14ac:dyDescent="0.4"/>
    <row r="13865" s="6" customFormat="1" x14ac:dyDescent="0.4"/>
    <row r="13866" s="6" customFormat="1" x14ac:dyDescent="0.4"/>
    <row r="13867" s="6" customFormat="1" x14ac:dyDescent="0.4"/>
    <row r="13868" s="6" customFormat="1" x14ac:dyDescent="0.4"/>
    <row r="13869" s="6" customFormat="1" x14ac:dyDescent="0.4"/>
    <row r="13870" s="6" customFormat="1" x14ac:dyDescent="0.4"/>
    <row r="13871" s="6" customFormat="1" x14ac:dyDescent="0.4"/>
    <row r="13872" s="6" customFormat="1" x14ac:dyDescent="0.4"/>
    <row r="13873" s="6" customFormat="1" x14ac:dyDescent="0.4"/>
    <row r="13874" s="6" customFormat="1" x14ac:dyDescent="0.4"/>
    <row r="13875" s="6" customFormat="1" x14ac:dyDescent="0.4"/>
    <row r="13876" s="6" customFormat="1" x14ac:dyDescent="0.4"/>
    <row r="13877" s="6" customFormat="1" x14ac:dyDescent="0.4"/>
    <row r="13878" s="6" customFormat="1" x14ac:dyDescent="0.4"/>
    <row r="13879" s="6" customFormat="1" x14ac:dyDescent="0.4"/>
    <row r="13880" s="6" customFormat="1" x14ac:dyDescent="0.4"/>
    <row r="13881" s="6" customFormat="1" x14ac:dyDescent="0.4"/>
    <row r="13882" s="6" customFormat="1" x14ac:dyDescent="0.4"/>
    <row r="13883" s="6" customFormat="1" x14ac:dyDescent="0.4"/>
    <row r="13884" s="6" customFormat="1" x14ac:dyDescent="0.4"/>
    <row r="13885" s="6" customFormat="1" x14ac:dyDescent="0.4"/>
    <row r="13886" s="6" customFormat="1" x14ac:dyDescent="0.4"/>
    <row r="13887" s="6" customFormat="1" x14ac:dyDescent="0.4"/>
    <row r="13888" s="6" customFormat="1" x14ac:dyDescent="0.4"/>
    <row r="13889" s="6" customFormat="1" x14ac:dyDescent="0.4"/>
    <row r="13890" s="6" customFormat="1" x14ac:dyDescent="0.4"/>
    <row r="13891" s="6" customFormat="1" x14ac:dyDescent="0.4"/>
    <row r="13892" s="6" customFormat="1" x14ac:dyDescent="0.4"/>
    <row r="13893" s="6" customFormat="1" x14ac:dyDescent="0.4"/>
    <row r="13894" s="6" customFormat="1" x14ac:dyDescent="0.4"/>
    <row r="13895" s="6" customFormat="1" x14ac:dyDescent="0.4"/>
    <row r="13896" s="6" customFormat="1" x14ac:dyDescent="0.4"/>
    <row r="13897" s="6" customFormat="1" x14ac:dyDescent="0.4"/>
    <row r="13898" s="6" customFormat="1" x14ac:dyDescent="0.4"/>
    <row r="13899" s="6" customFormat="1" x14ac:dyDescent="0.4"/>
    <row r="13900" s="6" customFormat="1" x14ac:dyDescent="0.4"/>
    <row r="13901" s="6" customFormat="1" x14ac:dyDescent="0.4"/>
    <row r="13902" s="6" customFormat="1" x14ac:dyDescent="0.4"/>
    <row r="13903" s="6" customFormat="1" x14ac:dyDescent="0.4"/>
    <row r="13904" s="6" customFormat="1" x14ac:dyDescent="0.4"/>
    <row r="13905" s="6" customFormat="1" x14ac:dyDescent="0.4"/>
    <row r="13906" s="6" customFormat="1" x14ac:dyDescent="0.4"/>
    <row r="13907" s="6" customFormat="1" x14ac:dyDescent="0.4"/>
    <row r="13908" s="6" customFormat="1" x14ac:dyDescent="0.4"/>
    <row r="13909" s="6" customFormat="1" x14ac:dyDescent="0.4"/>
    <row r="13910" s="6" customFormat="1" x14ac:dyDescent="0.4"/>
    <row r="13911" s="6" customFormat="1" x14ac:dyDescent="0.4"/>
    <row r="13912" s="6" customFormat="1" x14ac:dyDescent="0.4"/>
    <row r="13913" s="6" customFormat="1" x14ac:dyDescent="0.4"/>
    <row r="13914" s="6" customFormat="1" x14ac:dyDescent="0.4"/>
    <row r="13915" s="6" customFormat="1" x14ac:dyDescent="0.4"/>
    <row r="13916" s="6" customFormat="1" x14ac:dyDescent="0.4"/>
    <row r="13917" s="6" customFormat="1" x14ac:dyDescent="0.4"/>
    <row r="13918" s="6" customFormat="1" x14ac:dyDescent="0.4"/>
    <row r="13919" s="6" customFormat="1" x14ac:dyDescent="0.4"/>
    <row r="13920" s="6" customFormat="1" x14ac:dyDescent="0.4"/>
    <row r="13921" s="6" customFormat="1" x14ac:dyDescent="0.4"/>
    <row r="13922" s="6" customFormat="1" x14ac:dyDescent="0.4"/>
    <row r="13923" s="6" customFormat="1" x14ac:dyDescent="0.4"/>
    <row r="13924" s="6" customFormat="1" x14ac:dyDescent="0.4"/>
    <row r="13925" s="6" customFormat="1" x14ac:dyDescent="0.4"/>
    <row r="13926" s="6" customFormat="1" x14ac:dyDescent="0.4"/>
    <row r="13927" s="6" customFormat="1" x14ac:dyDescent="0.4"/>
    <row r="13928" s="6" customFormat="1" x14ac:dyDescent="0.4"/>
    <row r="13929" s="6" customFormat="1" x14ac:dyDescent="0.4"/>
    <row r="13930" s="6" customFormat="1" x14ac:dyDescent="0.4"/>
    <row r="13931" s="6" customFormat="1" x14ac:dyDescent="0.4"/>
    <row r="13932" s="6" customFormat="1" x14ac:dyDescent="0.4"/>
    <row r="13933" s="6" customFormat="1" x14ac:dyDescent="0.4"/>
    <row r="13934" s="6" customFormat="1" x14ac:dyDescent="0.4"/>
    <row r="13935" s="6" customFormat="1" x14ac:dyDescent="0.4"/>
    <row r="13936" s="6" customFormat="1" x14ac:dyDescent="0.4"/>
    <row r="13937" s="6" customFormat="1" x14ac:dyDescent="0.4"/>
    <row r="13938" s="6" customFormat="1" x14ac:dyDescent="0.4"/>
    <row r="13939" s="6" customFormat="1" x14ac:dyDescent="0.4"/>
    <row r="13940" s="6" customFormat="1" x14ac:dyDescent="0.4"/>
    <row r="13941" s="6" customFormat="1" x14ac:dyDescent="0.4"/>
    <row r="13942" s="6" customFormat="1" x14ac:dyDescent="0.4"/>
    <row r="13943" s="6" customFormat="1" x14ac:dyDescent="0.4"/>
    <row r="13944" s="6" customFormat="1" x14ac:dyDescent="0.4"/>
    <row r="13945" s="6" customFormat="1" x14ac:dyDescent="0.4"/>
    <row r="13946" s="6" customFormat="1" x14ac:dyDescent="0.4"/>
    <row r="13947" s="6" customFormat="1" x14ac:dyDescent="0.4"/>
    <row r="13948" s="6" customFormat="1" x14ac:dyDescent="0.4"/>
    <row r="13949" s="6" customFormat="1" x14ac:dyDescent="0.4"/>
    <row r="13950" s="6" customFormat="1" x14ac:dyDescent="0.4"/>
    <row r="13951" s="6" customFormat="1" x14ac:dyDescent="0.4"/>
    <row r="13952" s="6" customFormat="1" x14ac:dyDescent="0.4"/>
    <row r="13953" s="6" customFormat="1" x14ac:dyDescent="0.4"/>
    <row r="13954" s="6" customFormat="1" x14ac:dyDescent="0.4"/>
    <row r="13955" s="6" customFormat="1" x14ac:dyDescent="0.4"/>
    <row r="13956" s="6" customFormat="1" x14ac:dyDescent="0.4"/>
    <row r="13957" s="6" customFormat="1" x14ac:dyDescent="0.4"/>
    <row r="13958" s="6" customFormat="1" x14ac:dyDescent="0.4"/>
    <row r="13959" s="6" customFormat="1" x14ac:dyDescent="0.4"/>
    <row r="13960" s="6" customFormat="1" x14ac:dyDescent="0.4"/>
    <row r="13961" s="6" customFormat="1" x14ac:dyDescent="0.4"/>
    <row r="13962" s="6" customFormat="1" x14ac:dyDescent="0.4"/>
    <row r="13963" s="6" customFormat="1" x14ac:dyDescent="0.4"/>
    <row r="13964" s="6" customFormat="1" x14ac:dyDescent="0.4"/>
    <row r="13965" s="6" customFormat="1" x14ac:dyDescent="0.4"/>
    <row r="13966" s="6" customFormat="1" x14ac:dyDescent="0.4"/>
    <row r="13967" s="6" customFormat="1" x14ac:dyDescent="0.4"/>
    <row r="13968" s="6" customFormat="1" x14ac:dyDescent="0.4"/>
    <row r="13969" s="6" customFormat="1" x14ac:dyDescent="0.4"/>
    <row r="13970" s="6" customFormat="1" x14ac:dyDescent="0.4"/>
    <row r="13971" s="6" customFormat="1" x14ac:dyDescent="0.4"/>
    <row r="13972" s="6" customFormat="1" x14ac:dyDescent="0.4"/>
    <row r="13973" s="6" customFormat="1" x14ac:dyDescent="0.4"/>
    <row r="13974" s="6" customFormat="1" x14ac:dyDescent="0.4"/>
    <row r="13975" s="6" customFormat="1" x14ac:dyDescent="0.4"/>
    <row r="13976" s="6" customFormat="1" x14ac:dyDescent="0.4"/>
    <row r="13977" s="6" customFormat="1" x14ac:dyDescent="0.4"/>
    <row r="13978" s="6" customFormat="1" x14ac:dyDescent="0.4"/>
    <row r="13979" s="6" customFormat="1" x14ac:dyDescent="0.4"/>
    <row r="13980" s="6" customFormat="1" x14ac:dyDescent="0.4"/>
    <row r="13981" s="6" customFormat="1" x14ac:dyDescent="0.4"/>
    <row r="13982" s="6" customFormat="1" x14ac:dyDescent="0.4"/>
    <row r="13983" s="6" customFormat="1" x14ac:dyDescent="0.4"/>
    <row r="13984" s="6" customFormat="1" x14ac:dyDescent="0.4"/>
    <row r="13985" s="6" customFormat="1" x14ac:dyDescent="0.4"/>
    <row r="13986" s="6" customFormat="1" x14ac:dyDescent="0.4"/>
    <row r="13987" s="6" customFormat="1" x14ac:dyDescent="0.4"/>
    <row r="13988" s="6" customFormat="1" x14ac:dyDescent="0.4"/>
    <row r="13989" s="6" customFormat="1" x14ac:dyDescent="0.4"/>
    <row r="13990" s="6" customFormat="1" x14ac:dyDescent="0.4"/>
    <row r="13991" s="6" customFormat="1" x14ac:dyDescent="0.4"/>
    <row r="13992" s="6" customFormat="1" x14ac:dyDescent="0.4"/>
    <row r="13993" s="6" customFormat="1" x14ac:dyDescent="0.4"/>
    <row r="13994" s="6" customFormat="1" x14ac:dyDescent="0.4"/>
    <row r="13995" s="6" customFormat="1" x14ac:dyDescent="0.4"/>
    <row r="13996" s="6" customFormat="1" x14ac:dyDescent="0.4"/>
    <row r="13997" s="6" customFormat="1" x14ac:dyDescent="0.4"/>
    <row r="13998" s="6" customFormat="1" x14ac:dyDescent="0.4"/>
    <row r="13999" s="6" customFormat="1" x14ac:dyDescent="0.4"/>
    <row r="14000" s="6" customFormat="1" x14ac:dyDescent="0.4"/>
    <row r="14001" s="6" customFormat="1" x14ac:dyDescent="0.4"/>
    <row r="14002" s="6" customFormat="1" x14ac:dyDescent="0.4"/>
    <row r="14003" s="6" customFormat="1" x14ac:dyDescent="0.4"/>
    <row r="14004" s="6" customFormat="1" x14ac:dyDescent="0.4"/>
    <row r="14005" s="6" customFormat="1" x14ac:dyDescent="0.4"/>
    <row r="14006" s="6" customFormat="1" x14ac:dyDescent="0.4"/>
    <row r="14007" s="6" customFormat="1" x14ac:dyDescent="0.4"/>
    <row r="14008" s="6" customFormat="1" x14ac:dyDescent="0.4"/>
    <row r="14009" s="6" customFormat="1" x14ac:dyDescent="0.4"/>
    <row r="14010" s="6" customFormat="1" x14ac:dyDescent="0.4"/>
    <row r="14011" s="6" customFormat="1" x14ac:dyDescent="0.4"/>
    <row r="14012" s="6" customFormat="1" x14ac:dyDescent="0.4"/>
    <row r="14013" s="6" customFormat="1" x14ac:dyDescent="0.4"/>
    <row r="14014" s="6" customFormat="1" x14ac:dyDescent="0.4"/>
    <row r="14015" s="6" customFormat="1" x14ac:dyDescent="0.4"/>
    <row r="14016" s="6" customFormat="1" x14ac:dyDescent="0.4"/>
    <row r="14017" s="6" customFormat="1" x14ac:dyDescent="0.4"/>
    <row r="14018" s="6" customFormat="1" x14ac:dyDescent="0.4"/>
    <row r="14019" s="6" customFormat="1" x14ac:dyDescent="0.4"/>
    <row r="14020" s="6" customFormat="1" x14ac:dyDescent="0.4"/>
    <row r="14021" s="6" customFormat="1" x14ac:dyDescent="0.4"/>
    <row r="14022" s="6" customFormat="1" x14ac:dyDescent="0.4"/>
    <row r="14023" s="6" customFormat="1" x14ac:dyDescent="0.4"/>
    <row r="14024" s="6" customFormat="1" x14ac:dyDescent="0.4"/>
    <row r="14025" s="6" customFormat="1" x14ac:dyDescent="0.4"/>
    <row r="14026" s="6" customFormat="1" x14ac:dyDescent="0.4"/>
    <row r="14027" s="6" customFormat="1" x14ac:dyDescent="0.4"/>
    <row r="14028" s="6" customFormat="1" x14ac:dyDescent="0.4"/>
    <row r="14029" s="6" customFormat="1" x14ac:dyDescent="0.4"/>
    <row r="14030" s="6" customFormat="1" x14ac:dyDescent="0.4"/>
    <row r="14031" s="6" customFormat="1" x14ac:dyDescent="0.4"/>
    <row r="14032" s="6" customFormat="1" x14ac:dyDescent="0.4"/>
    <row r="14033" s="6" customFormat="1" x14ac:dyDescent="0.4"/>
    <row r="14034" s="6" customFormat="1" x14ac:dyDescent="0.4"/>
    <row r="14035" s="6" customFormat="1" x14ac:dyDescent="0.4"/>
    <row r="14036" s="6" customFormat="1" x14ac:dyDescent="0.4"/>
    <row r="14037" s="6" customFormat="1" x14ac:dyDescent="0.4"/>
    <row r="14038" s="6" customFormat="1" x14ac:dyDescent="0.4"/>
    <row r="14039" s="6" customFormat="1" x14ac:dyDescent="0.4"/>
    <row r="14040" s="6" customFormat="1" x14ac:dyDescent="0.4"/>
    <row r="14041" s="6" customFormat="1" x14ac:dyDescent="0.4"/>
    <row r="14042" s="6" customFormat="1" x14ac:dyDescent="0.4"/>
    <row r="14043" s="6" customFormat="1" x14ac:dyDescent="0.4"/>
    <row r="14044" s="6" customFormat="1" x14ac:dyDescent="0.4"/>
    <row r="14045" s="6" customFormat="1" x14ac:dyDescent="0.4"/>
    <row r="14046" s="6" customFormat="1" x14ac:dyDescent="0.4"/>
    <row r="14047" s="6" customFormat="1" x14ac:dyDescent="0.4"/>
    <row r="14048" s="6" customFormat="1" x14ac:dyDescent="0.4"/>
    <row r="14049" s="6" customFormat="1" x14ac:dyDescent="0.4"/>
    <row r="14050" s="6" customFormat="1" x14ac:dyDescent="0.4"/>
    <row r="14051" s="6" customFormat="1" x14ac:dyDescent="0.4"/>
    <row r="14052" s="6" customFormat="1" x14ac:dyDescent="0.4"/>
    <row r="14053" s="6" customFormat="1" x14ac:dyDescent="0.4"/>
    <row r="14054" s="6" customFormat="1" x14ac:dyDescent="0.4"/>
    <row r="14055" s="6" customFormat="1" x14ac:dyDescent="0.4"/>
    <row r="14056" s="6" customFormat="1" x14ac:dyDescent="0.4"/>
    <row r="14057" s="6" customFormat="1" x14ac:dyDescent="0.4"/>
    <row r="14058" s="6" customFormat="1" x14ac:dyDescent="0.4"/>
    <row r="14059" s="6" customFormat="1" x14ac:dyDescent="0.4"/>
    <row r="14060" s="6" customFormat="1" x14ac:dyDescent="0.4"/>
    <row r="14061" s="6" customFormat="1" x14ac:dyDescent="0.4"/>
    <row r="14062" s="6" customFormat="1" x14ac:dyDescent="0.4"/>
    <row r="14063" s="6" customFormat="1" x14ac:dyDescent="0.4"/>
    <row r="14064" s="6" customFormat="1" x14ac:dyDescent="0.4"/>
    <row r="14065" s="6" customFormat="1" x14ac:dyDescent="0.4"/>
    <row r="14066" s="6" customFormat="1" x14ac:dyDescent="0.4"/>
    <row r="14067" s="6" customFormat="1" x14ac:dyDescent="0.4"/>
    <row r="14068" s="6" customFormat="1" x14ac:dyDescent="0.4"/>
    <row r="14069" s="6" customFormat="1" x14ac:dyDescent="0.4"/>
    <row r="14070" s="6" customFormat="1" x14ac:dyDescent="0.4"/>
    <row r="14071" s="6" customFormat="1" x14ac:dyDescent="0.4"/>
    <row r="14072" s="6" customFormat="1" x14ac:dyDescent="0.4"/>
    <row r="14073" s="6" customFormat="1" x14ac:dyDescent="0.4"/>
    <row r="14074" s="6" customFormat="1" x14ac:dyDescent="0.4"/>
    <row r="14075" s="6" customFormat="1" x14ac:dyDescent="0.4"/>
    <row r="14076" s="6" customFormat="1" x14ac:dyDescent="0.4"/>
    <row r="14077" s="6" customFormat="1" x14ac:dyDescent="0.4"/>
    <row r="14078" s="6" customFormat="1" x14ac:dyDescent="0.4"/>
    <row r="14079" s="6" customFormat="1" x14ac:dyDescent="0.4"/>
    <row r="14080" s="6" customFormat="1" x14ac:dyDescent="0.4"/>
    <row r="14081" s="6" customFormat="1" x14ac:dyDescent="0.4"/>
    <row r="14082" s="6" customFormat="1" x14ac:dyDescent="0.4"/>
    <row r="14083" s="6" customFormat="1" x14ac:dyDescent="0.4"/>
    <row r="14084" s="6" customFormat="1" x14ac:dyDescent="0.4"/>
    <row r="14085" s="6" customFormat="1" x14ac:dyDescent="0.4"/>
    <row r="14086" s="6" customFormat="1" x14ac:dyDescent="0.4"/>
    <row r="14087" s="6" customFormat="1" x14ac:dyDescent="0.4"/>
    <row r="14088" s="6" customFormat="1" x14ac:dyDescent="0.4"/>
    <row r="14089" s="6" customFormat="1" x14ac:dyDescent="0.4"/>
    <row r="14090" s="6" customFormat="1" x14ac:dyDescent="0.4"/>
    <row r="14091" s="6" customFormat="1" x14ac:dyDescent="0.4"/>
    <row r="14092" s="6" customFormat="1" x14ac:dyDescent="0.4"/>
    <row r="14093" s="6" customFormat="1" x14ac:dyDescent="0.4"/>
    <row r="14094" s="6" customFormat="1" x14ac:dyDescent="0.4"/>
    <row r="14095" s="6" customFormat="1" x14ac:dyDescent="0.4"/>
    <row r="14096" s="6" customFormat="1" x14ac:dyDescent="0.4"/>
    <row r="14097" s="6" customFormat="1" x14ac:dyDescent="0.4"/>
    <row r="14098" s="6" customFormat="1" x14ac:dyDescent="0.4"/>
    <row r="14099" s="6" customFormat="1" x14ac:dyDescent="0.4"/>
    <row r="14100" s="6" customFormat="1" x14ac:dyDescent="0.4"/>
    <row r="14101" s="6" customFormat="1" x14ac:dyDescent="0.4"/>
    <row r="14102" s="6" customFormat="1" x14ac:dyDescent="0.4"/>
    <row r="14103" s="6" customFormat="1" x14ac:dyDescent="0.4"/>
    <row r="14104" s="6" customFormat="1" x14ac:dyDescent="0.4"/>
    <row r="14105" s="6" customFormat="1" x14ac:dyDescent="0.4"/>
    <row r="14106" s="6" customFormat="1" x14ac:dyDescent="0.4"/>
    <row r="14107" s="6" customFormat="1" x14ac:dyDescent="0.4"/>
    <row r="14108" s="6" customFormat="1" x14ac:dyDescent="0.4"/>
    <row r="14109" s="6" customFormat="1" x14ac:dyDescent="0.4"/>
    <row r="14110" s="6" customFormat="1" x14ac:dyDescent="0.4"/>
    <row r="14111" s="6" customFormat="1" x14ac:dyDescent="0.4"/>
    <row r="14112" s="6" customFormat="1" x14ac:dyDescent="0.4"/>
    <row r="14113" s="6" customFormat="1" x14ac:dyDescent="0.4"/>
    <row r="14114" s="6" customFormat="1" x14ac:dyDescent="0.4"/>
    <row r="14115" s="6" customFormat="1" x14ac:dyDescent="0.4"/>
    <row r="14116" s="6" customFormat="1" x14ac:dyDescent="0.4"/>
    <row r="14117" s="6" customFormat="1" x14ac:dyDescent="0.4"/>
    <row r="14118" s="6" customFormat="1" x14ac:dyDescent="0.4"/>
    <row r="14119" s="6" customFormat="1" x14ac:dyDescent="0.4"/>
    <row r="14120" s="6" customFormat="1" x14ac:dyDescent="0.4"/>
    <row r="14121" s="6" customFormat="1" x14ac:dyDescent="0.4"/>
    <row r="14122" s="6" customFormat="1" x14ac:dyDescent="0.4"/>
    <row r="14123" s="6" customFormat="1" x14ac:dyDescent="0.4"/>
    <row r="14124" s="6" customFormat="1" x14ac:dyDescent="0.4"/>
    <row r="14125" s="6" customFormat="1" x14ac:dyDescent="0.4"/>
    <row r="14126" s="6" customFormat="1" x14ac:dyDescent="0.4"/>
    <row r="14127" s="6" customFormat="1" x14ac:dyDescent="0.4"/>
    <row r="14128" s="6" customFormat="1" x14ac:dyDescent="0.4"/>
    <row r="14129" s="6" customFormat="1" x14ac:dyDescent="0.4"/>
    <row r="14130" s="6" customFormat="1" x14ac:dyDescent="0.4"/>
    <row r="14131" s="6" customFormat="1" x14ac:dyDescent="0.4"/>
    <row r="14132" s="6" customFormat="1" x14ac:dyDescent="0.4"/>
    <row r="14133" s="6" customFormat="1" x14ac:dyDescent="0.4"/>
    <row r="14134" s="6" customFormat="1" x14ac:dyDescent="0.4"/>
    <row r="14135" s="6" customFormat="1" x14ac:dyDescent="0.4"/>
    <row r="14136" s="6" customFormat="1" x14ac:dyDescent="0.4"/>
    <row r="14137" s="6" customFormat="1" x14ac:dyDescent="0.4"/>
    <row r="14138" s="6" customFormat="1" x14ac:dyDescent="0.4"/>
    <row r="14139" s="6" customFormat="1" x14ac:dyDescent="0.4"/>
    <row r="14140" s="6" customFormat="1" x14ac:dyDescent="0.4"/>
    <row r="14141" s="6" customFormat="1" x14ac:dyDescent="0.4"/>
    <row r="14142" s="6" customFormat="1" x14ac:dyDescent="0.4"/>
    <row r="14143" s="6" customFormat="1" x14ac:dyDescent="0.4"/>
    <row r="14144" s="6" customFormat="1" x14ac:dyDescent="0.4"/>
    <row r="14145" s="6" customFormat="1" x14ac:dyDescent="0.4"/>
    <row r="14146" s="6" customFormat="1" x14ac:dyDescent="0.4"/>
    <row r="14147" s="6" customFormat="1" x14ac:dyDescent="0.4"/>
    <row r="14148" s="6" customFormat="1" x14ac:dyDescent="0.4"/>
    <row r="14149" s="6" customFormat="1" x14ac:dyDescent="0.4"/>
    <row r="14150" s="6" customFormat="1" x14ac:dyDescent="0.4"/>
    <row r="14151" s="6" customFormat="1" x14ac:dyDescent="0.4"/>
    <row r="14152" s="6" customFormat="1" x14ac:dyDescent="0.4"/>
    <row r="14153" s="6" customFormat="1" x14ac:dyDescent="0.4"/>
    <row r="14154" s="6" customFormat="1" x14ac:dyDescent="0.4"/>
    <row r="14155" s="6" customFormat="1" x14ac:dyDescent="0.4"/>
    <row r="14156" s="6" customFormat="1" x14ac:dyDescent="0.4"/>
    <row r="14157" s="6" customFormat="1" x14ac:dyDescent="0.4"/>
    <row r="14158" s="6" customFormat="1" x14ac:dyDescent="0.4"/>
    <row r="14159" s="6" customFormat="1" x14ac:dyDescent="0.4"/>
    <row r="14160" s="6" customFormat="1" x14ac:dyDescent="0.4"/>
    <row r="14161" s="6" customFormat="1" x14ac:dyDescent="0.4"/>
    <row r="14162" s="6" customFormat="1" x14ac:dyDescent="0.4"/>
    <row r="14163" s="6" customFormat="1" x14ac:dyDescent="0.4"/>
    <row r="14164" s="6" customFormat="1" x14ac:dyDescent="0.4"/>
    <row r="14165" s="6" customFormat="1" x14ac:dyDescent="0.4"/>
    <row r="14166" s="6" customFormat="1" x14ac:dyDescent="0.4"/>
    <row r="14167" s="6" customFormat="1" x14ac:dyDescent="0.4"/>
    <row r="14168" s="6" customFormat="1" x14ac:dyDescent="0.4"/>
    <row r="14169" s="6" customFormat="1" x14ac:dyDescent="0.4"/>
    <row r="14170" s="6" customFormat="1" x14ac:dyDescent="0.4"/>
    <row r="14171" s="6" customFormat="1" x14ac:dyDescent="0.4"/>
    <row r="14172" s="6" customFormat="1" x14ac:dyDescent="0.4"/>
    <row r="14173" s="6" customFormat="1" x14ac:dyDescent="0.4"/>
    <row r="14174" s="6" customFormat="1" x14ac:dyDescent="0.4"/>
    <row r="14175" s="6" customFormat="1" x14ac:dyDescent="0.4"/>
    <row r="14176" s="6" customFormat="1" x14ac:dyDescent="0.4"/>
    <row r="14177" s="6" customFormat="1" x14ac:dyDescent="0.4"/>
    <row r="14178" s="6" customFormat="1" x14ac:dyDescent="0.4"/>
    <row r="14179" s="6" customFormat="1" x14ac:dyDescent="0.4"/>
    <row r="14180" s="6" customFormat="1" x14ac:dyDescent="0.4"/>
    <row r="14181" s="6" customFormat="1" x14ac:dyDescent="0.4"/>
    <row r="14182" s="6" customFormat="1" x14ac:dyDescent="0.4"/>
    <row r="14183" s="6" customFormat="1" x14ac:dyDescent="0.4"/>
    <row r="14184" s="6" customFormat="1" x14ac:dyDescent="0.4"/>
    <row r="14185" s="6" customFormat="1" x14ac:dyDescent="0.4"/>
    <row r="14186" s="6" customFormat="1" x14ac:dyDescent="0.4"/>
    <row r="14187" s="6" customFormat="1" x14ac:dyDescent="0.4"/>
    <row r="14188" s="6" customFormat="1" x14ac:dyDescent="0.4"/>
    <row r="14189" s="6" customFormat="1" x14ac:dyDescent="0.4"/>
    <row r="14190" s="6" customFormat="1" x14ac:dyDescent="0.4"/>
    <row r="14191" s="6" customFormat="1" x14ac:dyDescent="0.4"/>
    <row r="14192" s="6" customFormat="1" x14ac:dyDescent="0.4"/>
    <row r="14193" s="6" customFormat="1" x14ac:dyDescent="0.4"/>
    <row r="14194" s="6" customFormat="1" x14ac:dyDescent="0.4"/>
    <row r="14195" s="6" customFormat="1" x14ac:dyDescent="0.4"/>
    <row r="14196" s="6" customFormat="1" x14ac:dyDescent="0.4"/>
    <row r="14197" s="6" customFormat="1" x14ac:dyDescent="0.4"/>
    <row r="14198" s="6" customFormat="1" x14ac:dyDescent="0.4"/>
    <row r="14199" s="6" customFormat="1" x14ac:dyDescent="0.4"/>
    <row r="14200" s="6" customFormat="1" x14ac:dyDescent="0.4"/>
    <row r="14201" s="6" customFormat="1" x14ac:dyDescent="0.4"/>
    <row r="14202" s="6" customFormat="1" x14ac:dyDescent="0.4"/>
    <row r="14203" s="6" customFormat="1" x14ac:dyDescent="0.4"/>
    <row r="14204" s="6" customFormat="1" x14ac:dyDescent="0.4"/>
    <row r="14205" s="6" customFormat="1" x14ac:dyDescent="0.4"/>
    <row r="14206" s="6" customFormat="1" x14ac:dyDescent="0.4"/>
    <row r="14207" s="6" customFormat="1" x14ac:dyDescent="0.4"/>
    <row r="14208" s="6" customFormat="1" x14ac:dyDescent="0.4"/>
    <row r="14209" s="6" customFormat="1" x14ac:dyDescent="0.4"/>
    <row r="14210" s="6" customFormat="1" x14ac:dyDescent="0.4"/>
    <row r="14211" s="6" customFormat="1" x14ac:dyDescent="0.4"/>
    <row r="14212" s="6" customFormat="1" x14ac:dyDescent="0.4"/>
    <row r="14213" s="6" customFormat="1" x14ac:dyDescent="0.4"/>
    <row r="14214" s="6" customFormat="1" x14ac:dyDescent="0.4"/>
    <row r="14215" s="6" customFormat="1" x14ac:dyDescent="0.4"/>
    <row r="14216" s="6" customFormat="1" x14ac:dyDescent="0.4"/>
    <row r="14217" s="6" customFormat="1" x14ac:dyDescent="0.4"/>
    <row r="14218" s="6" customFormat="1" x14ac:dyDescent="0.4"/>
    <row r="14219" s="6" customFormat="1" x14ac:dyDescent="0.4"/>
    <row r="14220" s="6" customFormat="1" x14ac:dyDescent="0.4"/>
    <row r="14221" s="6" customFormat="1" x14ac:dyDescent="0.4"/>
    <row r="14222" s="6" customFormat="1" x14ac:dyDescent="0.4"/>
    <row r="14223" s="6" customFormat="1" x14ac:dyDescent="0.4"/>
    <row r="14224" s="6" customFormat="1" x14ac:dyDescent="0.4"/>
    <row r="14225" s="6" customFormat="1" x14ac:dyDescent="0.4"/>
    <row r="14226" s="6" customFormat="1" x14ac:dyDescent="0.4"/>
    <row r="14227" s="6" customFormat="1" x14ac:dyDescent="0.4"/>
    <row r="14228" s="6" customFormat="1" x14ac:dyDescent="0.4"/>
    <row r="14229" s="6" customFormat="1" x14ac:dyDescent="0.4"/>
    <row r="14230" s="6" customFormat="1" x14ac:dyDescent="0.4"/>
    <row r="14231" s="6" customFormat="1" x14ac:dyDescent="0.4"/>
    <row r="14232" s="6" customFormat="1" x14ac:dyDescent="0.4"/>
    <row r="14233" s="6" customFormat="1" x14ac:dyDescent="0.4"/>
    <row r="14234" s="6" customFormat="1" x14ac:dyDescent="0.4"/>
    <row r="14235" s="6" customFormat="1" x14ac:dyDescent="0.4"/>
    <row r="14236" s="6" customFormat="1" x14ac:dyDescent="0.4"/>
    <row r="14237" s="6" customFormat="1" x14ac:dyDescent="0.4"/>
    <row r="14238" s="6" customFormat="1" x14ac:dyDescent="0.4"/>
    <row r="14239" s="6" customFormat="1" x14ac:dyDescent="0.4"/>
    <row r="14240" s="6" customFormat="1" x14ac:dyDescent="0.4"/>
    <row r="14241" s="6" customFormat="1" x14ac:dyDescent="0.4"/>
    <row r="14242" s="6" customFormat="1" x14ac:dyDescent="0.4"/>
    <row r="14243" s="6" customFormat="1" x14ac:dyDescent="0.4"/>
    <row r="14244" s="6" customFormat="1" x14ac:dyDescent="0.4"/>
    <row r="14245" s="6" customFormat="1" x14ac:dyDescent="0.4"/>
    <row r="14246" s="6" customFormat="1" x14ac:dyDescent="0.4"/>
    <row r="14247" s="6" customFormat="1" x14ac:dyDescent="0.4"/>
    <row r="14248" s="6" customFormat="1" x14ac:dyDescent="0.4"/>
    <row r="14249" s="6" customFormat="1" x14ac:dyDescent="0.4"/>
    <row r="14250" s="6" customFormat="1" x14ac:dyDescent="0.4"/>
    <row r="14251" s="6" customFormat="1" x14ac:dyDescent="0.4"/>
    <row r="14252" s="6" customFormat="1" x14ac:dyDescent="0.4"/>
    <row r="14253" s="6" customFormat="1" x14ac:dyDescent="0.4"/>
    <row r="14254" s="6" customFormat="1" x14ac:dyDescent="0.4"/>
    <row r="14255" s="6" customFormat="1" x14ac:dyDescent="0.4"/>
    <row r="14256" s="6" customFormat="1" x14ac:dyDescent="0.4"/>
    <row r="14257" s="6" customFormat="1" x14ac:dyDescent="0.4"/>
    <row r="14258" s="6" customFormat="1" x14ac:dyDescent="0.4"/>
    <row r="14259" s="6" customFormat="1" x14ac:dyDescent="0.4"/>
    <row r="14260" s="6" customFormat="1" x14ac:dyDescent="0.4"/>
    <row r="14261" s="6" customFormat="1" x14ac:dyDescent="0.4"/>
    <row r="14262" s="6" customFormat="1" x14ac:dyDescent="0.4"/>
    <row r="14263" s="6" customFormat="1" x14ac:dyDescent="0.4"/>
    <row r="14264" s="6" customFormat="1" x14ac:dyDescent="0.4"/>
    <row r="14265" s="6" customFormat="1" x14ac:dyDescent="0.4"/>
    <row r="14266" s="6" customFormat="1" x14ac:dyDescent="0.4"/>
    <row r="14267" s="6" customFormat="1" x14ac:dyDescent="0.4"/>
    <row r="14268" s="6" customFormat="1" x14ac:dyDescent="0.4"/>
    <row r="14269" s="6" customFormat="1" x14ac:dyDescent="0.4"/>
    <row r="14270" s="6" customFormat="1" x14ac:dyDescent="0.4"/>
    <row r="14271" s="6" customFormat="1" x14ac:dyDescent="0.4"/>
    <row r="14272" s="6" customFormat="1" x14ac:dyDescent="0.4"/>
    <row r="14273" s="6" customFormat="1" x14ac:dyDescent="0.4"/>
    <row r="14274" s="6" customFormat="1" x14ac:dyDescent="0.4"/>
    <row r="14275" s="6" customFormat="1" x14ac:dyDescent="0.4"/>
    <row r="14276" s="6" customFormat="1" x14ac:dyDescent="0.4"/>
    <row r="14277" s="6" customFormat="1" x14ac:dyDescent="0.4"/>
    <row r="14278" s="6" customFormat="1" x14ac:dyDescent="0.4"/>
    <row r="14279" s="6" customFormat="1" x14ac:dyDescent="0.4"/>
    <row r="14280" s="6" customFormat="1" x14ac:dyDescent="0.4"/>
    <row r="14281" s="6" customFormat="1" x14ac:dyDescent="0.4"/>
    <row r="14282" s="6" customFormat="1" x14ac:dyDescent="0.4"/>
    <row r="14283" s="6" customFormat="1" x14ac:dyDescent="0.4"/>
    <row r="14284" s="6" customFormat="1" x14ac:dyDescent="0.4"/>
    <row r="14285" s="6" customFormat="1" x14ac:dyDescent="0.4"/>
    <row r="14286" s="6" customFormat="1" x14ac:dyDescent="0.4"/>
    <row r="14287" s="6" customFormat="1" x14ac:dyDescent="0.4"/>
    <row r="14288" s="6" customFormat="1" x14ac:dyDescent="0.4"/>
    <row r="14289" s="6" customFormat="1" x14ac:dyDescent="0.4"/>
    <row r="14290" s="6" customFormat="1" x14ac:dyDescent="0.4"/>
    <row r="14291" s="6" customFormat="1" x14ac:dyDescent="0.4"/>
    <row r="14292" s="6" customFormat="1" x14ac:dyDescent="0.4"/>
    <row r="14293" s="6" customFormat="1" x14ac:dyDescent="0.4"/>
    <row r="14294" s="6" customFormat="1" x14ac:dyDescent="0.4"/>
    <row r="14295" s="6" customFormat="1" x14ac:dyDescent="0.4"/>
    <row r="14296" s="6" customFormat="1" x14ac:dyDescent="0.4"/>
    <row r="14297" s="6" customFormat="1" x14ac:dyDescent="0.4"/>
    <row r="14298" s="6" customFormat="1" x14ac:dyDescent="0.4"/>
    <row r="14299" s="6" customFormat="1" x14ac:dyDescent="0.4"/>
    <row r="14300" s="6" customFormat="1" x14ac:dyDescent="0.4"/>
    <row r="14301" s="6" customFormat="1" x14ac:dyDescent="0.4"/>
    <row r="14302" s="6" customFormat="1" x14ac:dyDescent="0.4"/>
    <row r="14303" s="6" customFormat="1" x14ac:dyDescent="0.4"/>
    <row r="14304" s="6" customFormat="1" x14ac:dyDescent="0.4"/>
    <row r="14305" s="6" customFormat="1" x14ac:dyDescent="0.4"/>
    <row r="14306" s="6" customFormat="1" x14ac:dyDescent="0.4"/>
    <row r="14307" s="6" customFormat="1" x14ac:dyDescent="0.4"/>
    <row r="14308" s="6" customFormat="1" x14ac:dyDescent="0.4"/>
    <row r="14309" s="6" customFormat="1" x14ac:dyDescent="0.4"/>
    <row r="14310" s="6" customFormat="1" x14ac:dyDescent="0.4"/>
    <row r="14311" s="6" customFormat="1" x14ac:dyDescent="0.4"/>
    <row r="14312" s="6" customFormat="1" x14ac:dyDescent="0.4"/>
    <row r="14313" s="6" customFormat="1" x14ac:dyDescent="0.4"/>
    <row r="14314" s="6" customFormat="1" x14ac:dyDescent="0.4"/>
    <row r="14315" s="6" customFormat="1" x14ac:dyDescent="0.4"/>
    <row r="14316" s="6" customFormat="1" x14ac:dyDescent="0.4"/>
    <row r="14317" s="6" customFormat="1" x14ac:dyDescent="0.4"/>
    <row r="14318" s="6" customFormat="1" x14ac:dyDescent="0.4"/>
    <row r="14319" s="6" customFormat="1" x14ac:dyDescent="0.4"/>
    <row r="14320" s="6" customFormat="1" x14ac:dyDescent="0.4"/>
    <row r="14321" s="6" customFormat="1" x14ac:dyDescent="0.4"/>
    <row r="14322" s="6" customFormat="1" x14ac:dyDescent="0.4"/>
    <row r="14323" s="6" customFormat="1" x14ac:dyDescent="0.4"/>
    <row r="14324" s="6" customFormat="1" x14ac:dyDescent="0.4"/>
    <row r="14325" s="6" customFormat="1" x14ac:dyDescent="0.4"/>
    <row r="14326" s="6" customFormat="1" x14ac:dyDescent="0.4"/>
    <row r="14327" s="6" customFormat="1" x14ac:dyDescent="0.4"/>
    <row r="14328" s="6" customFormat="1" x14ac:dyDescent="0.4"/>
    <row r="14329" s="6" customFormat="1" x14ac:dyDescent="0.4"/>
    <row r="14330" s="6" customFormat="1" x14ac:dyDescent="0.4"/>
    <row r="14331" s="6" customFormat="1" x14ac:dyDescent="0.4"/>
    <row r="14332" s="6" customFormat="1" x14ac:dyDescent="0.4"/>
    <row r="14333" s="6" customFormat="1" x14ac:dyDescent="0.4"/>
    <row r="14334" s="6" customFormat="1" x14ac:dyDescent="0.4"/>
    <row r="14335" s="6" customFormat="1" x14ac:dyDescent="0.4"/>
    <row r="14336" s="6" customFormat="1" x14ac:dyDescent="0.4"/>
    <row r="14337" s="6" customFormat="1" x14ac:dyDescent="0.4"/>
    <row r="14338" s="6" customFormat="1" x14ac:dyDescent="0.4"/>
    <row r="14339" s="6" customFormat="1" x14ac:dyDescent="0.4"/>
    <row r="14340" s="6" customFormat="1" x14ac:dyDescent="0.4"/>
    <row r="14341" s="6" customFormat="1" x14ac:dyDescent="0.4"/>
    <row r="14342" s="6" customFormat="1" x14ac:dyDescent="0.4"/>
    <row r="14343" s="6" customFormat="1" x14ac:dyDescent="0.4"/>
    <row r="14344" s="6" customFormat="1" x14ac:dyDescent="0.4"/>
    <row r="14345" s="6" customFormat="1" x14ac:dyDescent="0.4"/>
    <row r="14346" s="6" customFormat="1" x14ac:dyDescent="0.4"/>
    <row r="14347" s="6" customFormat="1" x14ac:dyDescent="0.4"/>
    <row r="14348" s="6" customFormat="1" x14ac:dyDescent="0.4"/>
    <row r="14349" s="6" customFormat="1" x14ac:dyDescent="0.4"/>
    <row r="14350" s="6" customFormat="1" x14ac:dyDescent="0.4"/>
    <row r="14351" s="6" customFormat="1" x14ac:dyDescent="0.4"/>
    <row r="14352" s="6" customFormat="1" x14ac:dyDescent="0.4"/>
    <row r="14353" s="6" customFormat="1" x14ac:dyDescent="0.4"/>
    <row r="14354" s="6" customFormat="1" x14ac:dyDescent="0.4"/>
    <row r="14355" s="6" customFormat="1" x14ac:dyDescent="0.4"/>
    <row r="14356" s="6" customFormat="1" x14ac:dyDescent="0.4"/>
    <row r="14357" s="6" customFormat="1" x14ac:dyDescent="0.4"/>
    <row r="14358" s="6" customFormat="1" x14ac:dyDescent="0.4"/>
    <row r="14359" s="6" customFormat="1" x14ac:dyDescent="0.4"/>
    <row r="14360" s="6" customFormat="1" x14ac:dyDescent="0.4"/>
    <row r="14361" s="6" customFormat="1" x14ac:dyDescent="0.4"/>
    <row r="14362" s="6" customFormat="1" x14ac:dyDescent="0.4"/>
    <row r="14363" s="6" customFormat="1" x14ac:dyDescent="0.4"/>
    <row r="14364" s="6" customFormat="1" x14ac:dyDescent="0.4"/>
    <row r="14365" s="6" customFormat="1" x14ac:dyDescent="0.4"/>
    <row r="14366" s="6" customFormat="1" x14ac:dyDescent="0.4"/>
    <row r="14367" s="6" customFormat="1" x14ac:dyDescent="0.4"/>
    <row r="14368" s="6" customFormat="1" x14ac:dyDescent="0.4"/>
    <row r="14369" s="6" customFormat="1" x14ac:dyDescent="0.4"/>
    <row r="14370" s="6" customFormat="1" x14ac:dyDescent="0.4"/>
    <row r="14371" s="6" customFormat="1" x14ac:dyDescent="0.4"/>
    <row r="14372" s="6" customFormat="1" x14ac:dyDescent="0.4"/>
    <row r="14373" s="6" customFormat="1" x14ac:dyDescent="0.4"/>
    <row r="14374" s="6" customFormat="1" x14ac:dyDescent="0.4"/>
    <row r="14375" s="6" customFormat="1" x14ac:dyDescent="0.4"/>
    <row r="14376" s="6" customFormat="1" x14ac:dyDescent="0.4"/>
    <row r="14377" s="6" customFormat="1" x14ac:dyDescent="0.4"/>
    <row r="14378" s="6" customFormat="1" x14ac:dyDescent="0.4"/>
    <row r="14379" s="6" customFormat="1" x14ac:dyDescent="0.4"/>
    <row r="14380" s="6" customFormat="1" x14ac:dyDescent="0.4"/>
    <row r="14381" s="6" customFormat="1" x14ac:dyDescent="0.4"/>
    <row r="14382" s="6" customFormat="1" x14ac:dyDescent="0.4"/>
    <row r="14383" s="6" customFormat="1" x14ac:dyDescent="0.4"/>
    <row r="14384" s="6" customFormat="1" x14ac:dyDescent="0.4"/>
    <row r="14385" s="6" customFormat="1" x14ac:dyDescent="0.4"/>
    <row r="14386" s="6" customFormat="1" x14ac:dyDescent="0.4"/>
    <row r="14387" s="6" customFormat="1" x14ac:dyDescent="0.4"/>
    <row r="14388" s="6" customFormat="1" x14ac:dyDescent="0.4"/>
    <row r="14389" s="6" customFormat="1" x14ac:dyDescent="0.4"/>
    <row r="14390" s="6" customFormat="1" x14ac:dyDescent="0.4"/>
    <row r="14391" s="6" customFormat="1" x14ac:dyDescent="0.4"/>
    <row r="14392" s="6" customFormat="1" x14ac:dyDescent="0.4"/>
    <row r="14393" s="6" customFormat="1" x14ac:dyDescent="0.4"/>
    <row r="14394" s="6" customFormat="1" x14ac:dyDescent="0.4"/>
    <row r="14395" s="6" customFormat="1" x14ac:dyDescent="0.4"/>
    <row r="14396" s="6" customFormat="1" x14ac:dyDescent="0.4"/>
    <row r="14397" s="6" customFormat="1" x14ac:dyDescent="0.4"/>
    <row r="14398" s="6" customFormat="1" x14ac:dyDescent="0.4"/>
    <row r="14399" s="6" customFormat="1" x14ac:dyDescent="0.4"/>
    <row r="14400" s="6" customFormat="1" x14ac:dyDescent="0.4"/>
    <row r="14401" s="6" customFormat="1" x14ac:dyDescent="0.4"/>
    <row r="14402" s="6" customFormat="1" x14ac:dyDescent="0.4"/>
    <row r="14403" s="6" customFormat="1" x14ac:dyDescent="0.4"/>
    <row r="14404" s="6" customFormat="1" x14ac:dyDescent="0.4"/>
    <row r="14405" s="6" customFormat="1" x14ac:dyDescent="0.4"/>
    <row r="14406" s="6" customFormat="1" x14ac:dyDescent="0.4"/>
    <row r="14407" s="6" customFormat="1" x14ac:dyDescent="0.4"/>
    <row r="14408" s="6" customFormat="1" x14ac:dyDescent="0.4"/>
    <row r="14409" s="6" customFormat="1" x14ac:dyDescent="0.4"/>
    <row r="14410" s="6" customFormat="1" x14ac:dyDescent="0.4"/>
    <row r="14411" s="6" customFormat="1" x14ac:dyDescent="0.4"/>
    <row r="14412" s="6" customFormat="1" x14ac:dyDescent="0.4"/>
    <row r="14413" s="6" customFormat="1" x14ac:dyDescent="0.4"/>
    <row r="14414" s="6" customFormat="1" x14ac:dyDescent="0.4"/>
    <row r="14415" s="6" customFormat="1" x14ac:dyDescent="0.4"/>
    <row r="14416" s="6" customFormat="1" x14ac:dyDescent="0.4"/>
    <row r="14417" s="6" customFormat="1" x14ac:dyDescent="0.4"/>
    <row r="14418" s="6" customFormat="1" x14ac:dyDescent="0.4"/>
    <row r="14419" s="6" customFormat="1" x14ac:dyDescent="0.4"/>
    <row r="14420" s="6" customFormat="1" x14ac:dyDescent="0.4"/>
    <row r="14421" s="6" customFormat="1" x14ac:dyDescent="0.4"/>
    <row r="14422" s="6" customFormat="1" x14ac:dyDescent="0.4"/>
    <row r="14423" s="6" customFormat="1" x14ac:dyDescent="0.4"/>
    <row r="14424" s="6" customFormat="1" x14ac:dyDescent="0.4"/>
    <row r="14425" s="6" customFormat="1" x14ac:dyDescent="0.4"/>
    <row r="14426" s="6" customFormat="1" x14ac:dyDescent="0.4"/>
    <row r="14427" s="6" customFormat="1" x14ac:dyDescent="0.4"/>
    <row r="14428" s="6" customFormat="1" x14ac:dyDescent="0.4"/>
    <row r="14429" s="6" customFormat="1" x14ac:dyDescent="0.4"/>
    <row r="14430" s="6" customFormat="1" x14ac:dyDescent="0.4"/>
    <row r="14431" s="6" customFormat="1" x14ac:dyDescent="0.4"/>
    <row r="14432" s="6" customFormat="1" x14ac:dyDescent="0.4"/>
    <row r="14433" s="6" customFormat="1" x14ac:dyDescent="0.4"/>
    <row r="14434" s="6" customFormat="1" x14ac:dyDescent="0.4"/>
    <row r="14435" s="6" customFormat="1" x14ac:dyDescent="0.4"/>
    <row r="14436" s="6" customFormat="1" x14ac:dyDescent="0.4"/>
    <row r="14437" s="6" customFormat="1" x14ac:dyDescent="0.4"/>
    <row r="14438" s="6" customFormat="1" x14ac:dyDescent="0.4"/>
    <row r="14439" s="6" customFormat="1" x14ac:dyDescent="0.4"/>
    <row r="14440" s="6" customFormat="1" x14ac:dyDescent="0.4"/>
    <row r="14441" s="6" customFormat="1" x14ac:dyDescent="0.4"/>
    <row r="14442" s="6" customFormat="1" x14ac:dyDescent="0.4"/>
    <row r="14443" s="6" customFormat="1" x14ac:dyDescent="0.4"/>
    <row r="14444" s="6" customFormat="1" x14ac:dyDescent="0.4"/>
    <row r="14445" s="6" customFormat="1" x14ac:dyDescent="0.4"/>
    <row r="14446" s="6" customFormat="1" x14ac:dyDescent="0.4"/>
    <row r="14447" s="6" customFormat="1" x14ac:dyDescent="0.4"/>
    <row r="14448" s="6" customFormat="1" x14ac:dyDescent="0.4"/>
    <row r="14449" s="6" customFormat="1" x14ac:dyDescent="0.4"/>
    <row r="14450" s="6" customFormat="1" x14ac:dyDescent="0.4"/>
    <row r="14451" s="6" customFormat="1" x14ac:dyDescent="0.4"/>
    <row r="14452" s="6" customFormat="1" x14ac:dyDescent="0.4"/>
    <row r="14453" s="6" customFormat="1" x14ac:dyDescent="0.4"/>
    <row r="14454" s="6" customFormat="1" x14ac:dyDescent="0.4"/>
    <row r="14455" s="6" customFormat="1" x14ac:dyDescent="0.4"/>
    <row r="14456" s="6" customFormat="1" x14ac:dyDescent="0.4"/>
    <row r="14457" s="6" customFormat="1" x14ac:dyDescent="0.4"/>
    <row r="14458" s="6" customFormat="1" x14ac:dyDescent="0.4"/>
    <row r="14459" s="6" customFormat="1" x14ac:dyDescent="0.4"/>
    <row r="14460" s="6" customFormat="1" x14ac:dyDescent="0.4"/>
    <row r="14461" s="6" customFormat="1" x14ac:dyDescent="0.4"/>
    <row r="14462" s="6" customFormat="1" x14ac:dyDescent="0.4"/>
    <row r="14463" s="6" customFormat="1" x14ac:dyDescent="0.4"/>
    <row r="14464" s="6" customFormat="1" x14ac:dyDescent="0.4"/>
    <row r="14465" s="6" customFormat="1" x14ac:dyDescent="0.4"/>
    <row r="14466" s="6" customFormat="1" x14ac:dyDescent="0.4"/>
    <row r="14467" s="6" customFormat="1" x14ac:dyDescent="0.4"/>
    <row r="14468" s="6" customFormat="1" x14ac:dyDescent="0.4"/>
    <row r="14469" s="6" customFormat="1" x14ac:dyDescent="0.4"/>
    <row r="14470" s="6" customFormat="1" x14ac:dyDescent="0.4"/>
    <row r="14471" s="6" customFormat="1" x14ac:dyDescent="0.4"/>
    <row r="14472" s="6" customFormat="1" x14ac:dyDescent="0.4"/>
    <row r="14473" s="6" customFormat="1" x14ac:dyDescent="0.4"/>
    <row r="14474" s="6" customFormat="1" x14ac:dyDescent="0.4"/>
    <row r="14475" s="6" customFormat="1" x14ac:dyDescent="0.4"/>
    <row r="14476" s="6" customFormat="1" x14ac:dyDescent="0.4"/>
    <row r="14477" s="6" customFormat="1" x14ac:dyDescent="0.4"/>
    <row r="14478" s="6" customFormat="1" x14ac:dyDescent="0.4"/>
    <row r="14479" s="6" customFormat="1" x14ac:dyDescent="0.4"/>
    <row r="14480" s="6" customFormat="1" x14ac:dyDescent="0.4"/>
    <row r="14481" s="6" customFormat="1" x14ac:dyDescent="0.4"/>
    <row r="14482" s="6" customFormat="1" x14ac:dyDescent="0.4"/>
    <row r="14483" s="6" customFormat="1" x14ac:dyDescent="0.4"/>
    <row r="14484" s="6" customFormat="1" x14ac:dyDescent="0.4"/>
    <row r="14485" s="6" customFormat="1" x14ac:dyDescent="0.4"/>
    <row r="14486" s="6" customFormat="1" x14ac:dyDescent="0.4"/>
    <row r="14487" s="6" customFormat="1" x14ac:dyDescent="0.4"/>
    <row r="14488" s="6" customFormat="1" x14ac:dyDescent="0.4"/>
    <row r="14489" s="6" customFormat="1" x14ac:dyDescent="0.4"/>
    <row r="14490" s="6" customFormat="1" x14ac:dyDescent="0.4"/>
    <row r="14491" s="6" customFormat="1" x14ac:dyDescent="0.4"/>
    <row r="14492" s="6" customFormat="1" x14ac:dyDescent="0.4"/>
    <row r="14493" s="6" customFormat="1" x14ac:dyDescent="0.4"/>
    <row r="14494" s="6" customFormat="1" x14ac:dyDescent="0.4"/>
    <row r="14495" s="6" customFormat="1" x14ac:dyDescent="0.4"/>
    <row r="14496" s="6" customFormat="1" x14ac:dyDescent="0.4"/>
    <row r="14497" s="6" customFormat="1" x14ac:dyDescent="0.4"/>
    <row r="14498" s="6" customFormat="1" x14ac:dyDescent="0.4"/>
    <row r="14499" s="6" customFormat="1" x14ac:dyDescent="0.4"/>
    <row r="14500" s="6" customFormat="1" x14ac:dyDescent="0.4"/>
    <row r="14501" s="6" customFormat="1" x14ac:dyDescent="0.4"/>
    <row r="14502" s="6" customFormat="1" x14ac:dyDescent="0.4"/>
    <row r="14503" s="6" customFormat="1" x14ac:dyDescent="0.4"/>
    <row r="14504" s="6" customFormat="1" x14ac:dyDescent="0.4"/>
    <row r="14505" s="6" customFormat="1" x14ac:dyDescent="0.4"/>
    <row r="14506" s="6" customFormat="1" x14ac:dyDescent="0.4"/>
    <row r="14507" s="6" customFormat="1" x14ac:dyDescent="0.4"/>
    <row r="14508" s="6" customFormat="1" x14ac:dyDescent="0.4"/>
    <row r="14509" s="6" customFormat="1" x14ac:dyDescent="0.4"/>
    <row r="14510" s="6" customFormat="1" x14ac:dyDescent="0.4"/>
    <row r="14511" s="6" customFormat="1" x14ac:dyDescent="0.4"/>
    <row r="14512" s="6" customFormat="1" x14ac:dyDescent="0.4"/>
    <row r="14513" s="6" customFormat="1" x14ac:dyDescent="0.4"/>
    <row r="14514" s="6" customFormat="1" x14ac:dyDescent="0.4"/>
    <row r="14515" s="6" customFormat="1" x14ac:dyDescent="0.4"/>
    <row r="14516" s="6" customFormat="1" x14ac:dyDescent="0.4"/>
    <row r="14517" s="6" customFormat="1" x14ac:dyDescent="0.4"/>
    <row r="14518" s="6" customFormat="1" x14ac:dyDescent="0.4"/>
    <row r="14519" s="6" customFormat="1" x14ac:dyDescent="0.4"/>
    <row r="14520" s="6" customFormat="1" x14ac:dyDescent="0.4"/>
    <row r="14521" s="6" customFormat="1" x14ac:dyDescent="0.4"/>
    <row r="14522" s="6" customFormat="1" x14ac:dyDescent="0.4"/>
    <row r="14523" s="6" customFormat="1" x14ac:dyDescent="0.4"/>
    <row r="14524" s="6" customFormat="1" x14ac:dyDescent="0.4"/>
    <row r="14525" s="6" customFormat="1" x14ac:dyDescent="0.4"/>
    <row r="14526" s="6" customFormat="1" x14ac:dyDescent="0.4"/>
    <row r="14527" s="6" customFormat="1" x14ac:dyDescent="0.4"/>
    <row r="14528" s="6" customFormat="1" x14ac:dyDescent="0.4"/>
    <row r="14529" s="6" customFormat="1" x14ac:dyDescent="0.4"/>
    <row r="14530" s="6" customFormat="1" x14ac:dyDescent="0.4"/>
    <row r="14531" s="6" customFormat="1" x14ac:dyDescent="0.4"/>
    <row r="14532" s="6" customFormat="1" x14ac:dyDescent="0.4"/>
    <row r="14533" s="6" customFormat="1" x14ac:dyDescent="0.4"/>
    <row r="14534" s="6" customFormat="1" x14ac:dyDescent="0.4"/>
    <row r="14535" s="6" customFormat="1" x14ac:dyDescent="0.4"/>
    <row r="14536" s="6" customFormat="1" x14ac:dyDescent="0.4"/>
    <row r="14537" s="6" customFormat="1" x14ac:dyDescent="0.4"/>
    <row r="14538" s="6" customFormat="1" x14ac:dyDescent="0.4"/>
    <row r="14539" s="6" customFormat="1" x14ac:dyDescent="0.4"/>
    <row r="14540" s="6" customFormat="1" x14ac:dyDescent="0.4"/>
    <row r="14541" s="6" customFormat="1" x14ac:dyDescent="0.4"/>
    <row r="14542" s="6" customFormat="1" x14ac:dyDescent="0.4"/>
    <row r="14543" s="6" customFormat="1" x14ac:dyDescent="0.4"/>
    <row r="14544" s="6" customFormat="1" x14ac:dyDescent="0.4"/>
    <row r="14545" s="6" customFormat="1" x14ac:dyDescent="0.4"/>
    <row r="14546" s="6" customFormat="1" x14ac:dyDescent="0.4"/>
    <row r="14547" s="6" customFormat="1" x14ac:dyDescent="0.4"/>
    <row r="14548" s="6" customFormat="1" x14ac:dyDescent="0.4"/>
    <row r="14549" s="6" customFormat="1" x14ac:dyDescent="0.4"/>
    <row r="14550" s="6" customFormat="1" x14ac:dyDescent="0.4"/>
    <row r="14551" s="6" customFormat="1" x14ac:dyDescent="0.4"/>
    <row r="14552" s="6" customFormat="1" x14ac:dyDescent="0.4"/>
    <row r="14553" s="6" customFormat="1" x14ac:dyDescent="0.4"/>
    <row r="14554" s="6" customFormat="1" x14ac:dyDescent="0.4"/>
    <row r="14555" s="6" customFormat="1" x14ac:dyDescent="0.4"/>
    <row r="14556" s="6" customFormat="1" x14ac:dyDescent="0.4"/>
    <row r="14557" s="6" customFormat="1" x14ac:dyDescent="0.4"/>
    <row r="14558" s="6" customFormat="1" x14ac:dyDescent="0.4"/>
    <row r="14559" s="6" customFormat="1" x14ac:dyDescent="0.4"/>
    <row r="14560" s="6" customFormat="1" x14ac:dyDescent="0.4"/>
    <row r="14561" s="6" customFormat="1" x14ac:dyDescent="0.4"/>
    <row r="14562" s="6" customFormat="1" x14ac:dyDescent="0.4"/>
    <row r="14563" s="6" customFormat="1" x14ac:dyDescent="0.4"/>
    <row r="14564" s="6" customFormat="1" x14ac:dyDescent="0.4"/>
    <row r="14565" s="6" customFormat="1" x14ac:dyDescent="0.4"/>
    <row r="14566" s="6" customFormat="1" x14ac:dyDescent="0.4"/>
    <row r="14567" s="6" customFormat="1" x14ac:dyDescent="0.4"/>
    <row r="14568" s="6" customFormat="1" x14ac:dyDescent="0.4"/>
    <row r="14569" s="6" customFormat="1" x14ac:dyDescent="0.4"/>
    <row r="14570" s="6" customFormat="1" x14ac:dyDescent="0.4"/>
    <row r="14571" s="6" customFormat="1" x14ac:dyDescent="0.4"/>
    <row r="14572" s="6" customFormat="1" x14ac:dyDescent="0.4"/>
    <row r="14573" s="6" customFormat="1" x14ac:dyDescent="0.4"/>
    <row r="14574" s="6" customFormat="1" x14ac:dyDescent="0.4"/>
    <row r="14575" s="6" customFormat="1" x14ac:dyDescent="0.4"/>
    <row r="14576" s="6" customFormat="1" x14ac:dyDescent="0.4"/>
    <row r="14577" s="6" customFormat="1" x14ac:dyDescent="0.4"/>
    <row r="14578" s="6" customFormat="1" x14ac:dyDescent="0.4"/>
    <row r="14579" s="6" customFormat="1" x14ac:dyDescent="0.4"/>
    <row r="14580" s="6" customFormat="1" x14ac:dyDescent="0.4"/>
    <row r="14581" s="6" customFormat="1" x14ac:dyDescent="0.4"/>
    <row r="14582" s="6" customFormat="1" x14ac:dyDescent="0.4"/>
    <row r="14583" s="6" customFormat="1" x14ac:dyDescent="0.4"/>
    <row r="14584" s="6" customFormat="1" x14ac:dyDescent="0.4"/>
    <row r="14585" s="6" customFormat="1" x14ac:dyDescent="0.4"/>
    <row r="14586" s="6" customFormat="1" x14ac:dyDescent="0.4"/>
    <row r="14587" s="6" customFormat="1" x14ac:dyDescent="0.4"/>
    <row r="14588" s="6" customFormat="1" x14ac:dyDescent="0.4"/>
    <row r="14589" s="6" customFormat="1" x14ac:dyDescent="0.4"/>
    <row r="14590" s="6" customFormat="1" x14ac:dyDescent="0.4"/>
    <row r="14591" s="6" customFormat="1" x14ac:dyDescent="0.4"/>
    <row r="14592" s="6" customFormat="1" x14ac:dyDescent="0.4"/>
    <row r="14593" s="6" customFormat="1" x14ac:dyDescent="0.4"/>
    <row r="14594" s="6" customFormat="1" x14ac:dyDescent="0.4"/>
    <row r="14595" s="6" customFormat="1" x14ac:dyDescent="0.4"/>
    <row r="14596" s="6" customFormat="1" x14ac:dyDescent="0.4"/>
    <row r="14597" s="6" customFormat="1" x14ac:dyDescent="0.4"/>
    <row r="14598" s="6" customFormat="1" x14ac:dyDescent="0.4"/>
    <row r="14599" s="6" customFormat="1" x14ac:dyDescent="0.4"/>
    <row r="14600" s="6" customFormat="1" x14ac:dyDescent="0.4"/>
    <row r="14601" s="6" customFormat="1" x14ac:dyDescent="0.4"/>
    <row r="14602" s="6" customFormat="1" x14ac:dyDescent="0.4"/>
    <row r="14603" s="6" customFormat="1" x14ac:dyDescent="0.4"/>
    <row r="14604" s="6" customFormat="1" x14ac:dyDescent="0.4"/>
    <row r="14605" s="6" customFormat="1" x14ac:dyDescent="0.4"/>
    <row r="14606" s="6" customFormat="1" x14ac:dyDescent="0.4"/>
    <row r="14607" s="6" customFormat="1" x14ac:dyDescent="0.4"/>
    <row r="14608" s="6" customFormat="1" x14ac:dyDescent="0.4"/>
    <row r="14609" s="6" customFormat="1" x14ac:dyDescent="0.4"/>
    <row r="14610" s="6" customFormat="1" x14ac:dyDescent="0.4"/>
    <row r="14611" s="6" customFormat="1" x14ac:dyDescent="0.4"/>
    <row r="14612" s="6" customFormat="1" x14ac:dyDescent="0.4"/>
    <row r="14613" s="6" customFormat="1" x14ac:dyDescent="0.4"/>
    <row r="14614" s="6" customFormat="1" x14ac:dyDescent="0.4"/>
    <row r="14615" s="6" customFormat="1" x14ac:dyDescent="0.4"/>
    <row r="14616" s="6" customFormat="1" x14ac:dyDescent="0.4"/>
    <row r="14617" s="6" customFormat="1" x14ac:dyDescent="0.4"/>
    <row r="14618" s="6" customFormat="1" x14ac:dyDescent="0.4"/>
    <row r="14619" s="6" customFormat="1" x14ac:dyDescent="0.4"/>
    <row r="14620" s="6" customFormat="1" x14ac:dyDescent="0.4"/>
    <row r="14621" s="6" customFormat="1" x14ac:dyDescent="0.4"/>
    <row r="14622" s="6" customFormat="1" x14ac:dyDescent="0.4"/>
    <row r="14623" s="6" customFormat="1" x14ac:dyDescent="0.4"/>
    <row r="14624" s="6" customFormat="1" x14ac:dyDescent="0.4"/>
    <row r="14625" s="6" customFormat="1" x14ac:dyDescent="0.4"/>
    <row r="14626" s="6" customFormat="1" x14ac:dyDescent="0.4"/>
    <row r="14627" s="6" customFormat="1" x14ac:dyDescent="0.4"/>
    <row r="14628" s="6" customFormat="1" x14ac:dyDescent="0.4"/>
    <row r="14629" s="6" customFormat="1" x14ac:dyDescent="0.4"/>
    <row r="14630" s="6" customFormat="1" x14ac:dyDescent="0.4"/>
    <row r="14631" s="6" customFormat="1" x14ac:dyDescent="0.4"/>
    <row r="14632" s="6" customFormat="1" x14ac:dyDescent="0.4"/>
    <row r="14633" s="6" customFormat="1" x14ac:dyDescent="0.4"/>
    <row r="14634" s="6" customFormat="1" x14ac:dyDescent="0.4"/>
    <row r="14635" s="6" customFormat="1" x14ac:dyDescent="0.4"/>
    <row r="14636" s="6" customFormat="1" x14ac:dyDescent="0.4"/>
    <row r="14637" s="6" customFormat="1" x14ac:dyDescent="0.4"/>
    <row r="14638" s="6" customFormat="1" x14ac:dyDescent="0.4"/>
    <row r="14639" s="6" customFormat="1" x14ac:dyDescent="0.4"/>
    <row r="14640" s="6" customFormat="1" x14ac:dyDescent="0.4"/>
    <row r="14641" s="6" customFormat="1" x14ac:dyDescent="0.4"/>
    <row r="14642" s="6" customFormat="1" x14ac:dyDescent="0.4"/>
    <row r="14643" s="6" customFormat="1" x14ac:dyDescent="0.4"/>
    <row r="14644" s="6" customFormat="1" x14ac:dyDescent="0.4"/>
    <row r="14645" s="6" customFormat="1" x14ac:dyDescent="0.4"/>
    <row r="14646" s="6" customFormat="1" x14ac:dyDescent="0.4"/>
    <row r="14647" s="6" customFormat="1" x14ac:dyDescent="0.4"/>
    <row r="14648" s="6" customFormat="1" x14ac:dyDescent="0.4"/>
    <row r="14649" s="6" customFormat="1" x14ac:dyDescent="0.4"/>
    <row r="14650" s="6" customFormat="1" x14ac:dyDescent="0.4"/>
    <row r="14651" s="6" customFormat="1" x14ac:dyDescent="0.4"/>
    <row r="14652" s="6" customFormat="1" x14ac:dyDescent="0.4"/>
    <row r="14653" s="6" customFormat="1" x14ac:dyDescent="0.4"/>
    <row r="14654" s="6" customFormat="1" x14ac:dyDescent="0.4"/>
    <row r="14655" s="6" customFormat="1" x14ac:dyDescent="0.4"/>
    <row r="14656" s="6" customFormat="1" x14ac:dyDescent="0.4"/>
    <row r="14657" s="6" customFormat="1" x14ac:dyDescent="0.4"/>
    <row r="14658" s="6" customFormat="1" x14ac:dyDescent="0.4"/>
    <row r="14659" s="6" customFormat="1" x14ac:dyDescent="0.4"/>
    <row r="14660" s="6" customFormat="1" x14ac:dyDescent="0.4"/>
    <row r="14661" s="6" customFormat="1" x14ac:dyDescent="0.4"/>
    <row r="14662" s="6" customFormat="1" x14ac:dyDescent="0.4"/>
    <row r="14663" s="6" customFormat="1" x14ac:dyDescent="0.4"/>
    <row r="14664" s="6" customFormat="1" x14ac:dyDescent="0.4"/>
    <row r="14665" s="6" customFormat="1" x14ac:dyDescent="0.4"/>
    <row r="14666" s="6" customFormat="1" x14ac:dyDescent="0.4"/>
    <row r="14667" s="6" customFormat="1" x14ac:dyDescent="0.4"/>
    <row r="14668" s="6" customFormat="1" x14ac:dyDescent="0.4"/>
    <row r="14669" s="6" customFormat="1" x14ac:dyDescent="0.4"/>
    <row r="14670" s="6" customFormat="1" x14ac:dyDescent="0.4"/>
    <row r="14671" s="6" customFormat="1" x14ac:dyDescent="0.4"/>
    <row r="14672" s="6" customFormat="1" x14ac:dyDescent="0.4"/>
    <row r="14673" s="6" customFormat="1" x14ac:dyDescent="0.4"/>
    <row r="14674" s="6" customFormat="1" x14ac:dyDescent="0.4"/>
    <row r="14675" s="6" customFormat="1" x14ac:dyDescent="0.4"/>
    <row r="14676" s="6" customFormat="1" x14ac:dyDescent="0.4"/>
    <row r="14677" s="6" customFormat="1" x14ac:dyDescent="0.4"/>
    <row r="14678" s="6" customFormat="1" x14ac:dyDescent="0.4"/>
    <row r="14679" s="6" customFormat="1" x14ac:dyDescent="0.4"/>
    <row r="14680" s="6" customFormat="1" x14ac:dyDescent="0.4"/>
    <row r="14681" s="6" customFormat="1" x14ac:dyDescent="0.4"/>
    <row r="14682" s="6" customFormat="1" x14ac:dyDescent="0.4"/>
    <row r="14683" s="6" customFormat="1" x14ac:dyDescent="0.4"/>
    <row r="14684" s="6" customFormat="1" x14ac:dyDescent="0.4"/>
    <row r="14685" s="6" customFormat="1" x14ac:dyDescent="0.4"/>
    <row r="14686" s="6" customFormat="1" x14ac:dyDescent="0.4"/>
    <row r="14687" s="6" customFormat="1" x14ac:dyDescent="0.4"/>
    <row r="14688" s="6" customFormat="1" x14ac:dyDescent="0.4"/>
    <row r="14689" s="6" customFormat="1" x14ac:dyDescent="0.4"/>
    <row r="14690" s="6" customFormat="1" x14ac:dyDescent="0.4"/>
    <row r="14691" s="6" customFormat="1" x14ac:dyDescent="0.4"/>
    <row r="14692" s="6" customFormat="1" x14ac:dyDescent="0.4"/>
    <row r="14693" s="6" customFormat="1" x14ac:dyDescent="0.4"/>
    <row r="14694" s="6" customFormat="1" x14ac:dyDescent="0.4"/>
    <row r="14695" s="6" customFormat="1" x14ac:dyDescent="0.4"/>
    <row r="14696" s="6" customFormat="1" x14ac:dyDescent="0.4"/>
    <row r="14697" s="6" customFormat="1" x14ac:dyDescent="0.4"/>
    <row r="14698" s="6" customFormat="1" x14ac:dyDescent="0.4"/>
    <row r="14699" s="6" customFormat="1" x14ac:dyDescent="0.4"/>
    <row r="14700" s="6" customFormat="1" x14ac:dyDescent="0.4"/>
    <row r="14701" s="6" customFormat="1" x14ac:dyDescent="0.4"/>
    <row r="14702" s="6" customFormat="1" x14ac:dyDescent="0.4"/>
    <row r="14703" s="6" customFormat="1" x14ac:dyDescent="0.4"/>
    <row r="14704" s="6" customFormat="1" x14ac:dyDescent="0.4"/>
    <row r="14705" s="6" customFormat="1" x14ac:dyDescent="0.4"/>
    <row r="14706" s="6" customFormat="1" x14ac:dyDescent="0.4"/>
    <row r="14707" s="6" customFormat="1" x14ac:dyDescent="0.4"/>
    <row r="14708" s="6" customFormat="1" x14ac:dyDescent="0.4"/>
    <row r="14709" s="6" customFormat="1" x14ac:dyDescent="0.4"/>
    <row r="14710" s="6" customFormat="1" x14ac:dyDescent="0.4"/>
    <row r="14711" s="6" customFormat="1" x14ac:dyDescent="0.4"/>
    <row r="14712" s="6" customFormat="1" x14ac:dyDescent="0.4"/>
    <row r="14713" s="6" customFormat="1" x14ac:dyDescent="0.4"/>
    <row r="14714" s="6" customFormat="1" x14ac:dyDescent="0.4"/>
    <row r="14715" s="6" customFormat="1" x14ac:dyDescent="0.4"/>
    <row r="14716" s="6" customFormat="1" x14ac:dyDescent="0.4"/>
    <row r="14717" s="6" customFormat="1" x14ac:dyDescent="0.4"/>
    <row r="14718" s="6" customFormat="1" x14ac:dyDescent="0.4"/>
    <row r="14719" s="6" customFormat="1" x14ac:dyDescent="0.4"/>
    <row r="14720" s="6" customFormat="1" x14ac:dyDescent="0.4"/>
    <row r="14721" s="6" customFormat="1" x14ac:dyDescent="0.4"/>
    <row r="14722" s="6" customFormat="1" x14ac:dyDescent="0.4"/>
    <row r="14723" s="6" customFormat="1" x14ac:dyDescent="0.4"/>
    <row r="14724" s="6" customFormat="1" x14ac:dyDescent="0.4"/>
    <row r="14725" s="6" customFormat="1" x14ac:dyDescent="0.4"/>
    <row r="14726" s="6" customFormat="1" x14ac:dyDescent="0.4"/>
    <row r="14727" s="6" customFormat="1" x14ac:dyDescent="0.4"/>
    <row r="14728" s="6" customFormat="1" x14ac:dyDescent="0.4"/>
    <row r="14729" s="6" customFormat="1" x14ac:dyDescent="0.4"/>
    <row r="14730" s="6" customFormat="1" x14ac:dyDescent="0.4"/>
    <row r="14731" s="6" customFormat="1" x14ac:dyDescent="0.4"/>
    <row r="14732" s="6" customFormat="1" x14ac:dyDescent="0.4"/>
    <row r="14733" s="6" customFormat="1" x14ac:dyDescent="0.4"/>
    <row r="14734" s="6" customFormat="1" x14ac:dyDescent="0.4"/>
    <row r="14735" s="6" customFormat="1" x14ac:dyDescent="0.4"/>
    <row r="14736" s="6" customFormat="1" x14ac:dyDescent="0.4"/>
    <row r="14737" s="6" customFormat="1" x14ac:dyDescent="0.4"/>
    <row r="14738" s="6" customFormat="1" x14ac:dyDescent="0.4"/>
    <row r="14739" s="6" customFormat="1" x14ac:dyDescent="0.4"/>
    <row r="14740" s="6" customFormat="1" x14ac:dyDescent="0.4"/>
    <row r="14741" s="6" customFormat="1" x14ac:dyDescent="0.4"/>
    <row r="14742" s="6" customFormat="1" x14ac:dyDescent="0.4"/>
    <row r="14743" s="6" customFormat="1" x14ac:dyDescent="0.4"/>
    <row r="14744" s="6" customFormat="1" x14ac:dyDescent="0.4"/>
    <row r="14745" s="6" customFormat="1" x14ac:dyDescent="0.4"/>
    <row r="14746" s="6" customFormat="1" x14ac:dyDescent="0.4"/>
    <row r="14747" s="6" customFormat="1" x14ac:dyDescent="0.4"/>
    <row r="14748" s="6" customFormat="1" x14ac:dyDescent="0.4"/>
    <row r="14749" s="6" customFormat="1" x14ac:dyDescent="0.4"/>
    <row r="14750" s="6" customFormat="1" x14ac:dyDescent="0.4"/>
    <row r="14751" s="6" customFormat="1" x14ac:dyDescent="0.4"/>
    <row r="14752" s="6" customFormat="1" x14ac:dyDescent="0.4"/>
    <row r="14753" s="6" customFormat="1" x14ac:dyDescent="0.4"/>
    <row r="14754" s="6" customFormat="1" x14ac:dyDescent="0.4"/>
    <row r="14755" s="6" customFormat="1" x14ac:dyDescent="0.4"/>
    <row r="14756" s="6" customFormat="1" x14ac:dyDescent="0.4"/>
    <row r="14757" s="6" customFormat="1" x14ac:dyDescent="0.4"/>
    <row r="14758" s="6" customFormat="1" x14ac:dyDescent="0.4"/>
    <row r="14759" s="6" customFormat="1" x14ac:dyDescent="0.4"/>
    <row r="14760" s="6" customFormat="1" x14ac:dyDescent="0.4"/>
    <row r="14761" s="6" customFormat="1" x14ac:dyDescent="0.4"/>
    <row r="14762" s="6" customFormat="1" x14ac:dyDescent="0.4"/>
    <row r="14763" s="6" customFormat="1" x14ac:dyDescent="0.4"/>
    <row r="14764" s="6" customFormat="1" x14ac:dyDescent="0.4"/>
    <row r="14765" s="6" customFormat="1" x14ac:dyDescent="0.4"/>
    <row r="14766" s="6" customFormat="1" x14ac:dyDescent="0.4"/>
    <row r="14767" s="6" customFormat="1" x14ac:dyDescent="0.4"/>
    <row r="14768" s="6" customFormat="1" x14ac:dyDescent="0.4"/>
    <row r="14769" s="6" customFormat="1" x14ac:dyDescent="0.4"/>
    <row r="14770" s="6" customFormat="1" x14ac:dyDescent="0.4"/>
    <row r="14771" s="6" customFormat="1" x14ac:dyDescent="0.4"/>
    <row r="14772" s="6" customFormat="1" x14ac:dyDescent="0.4"/>
    <row r="14773" s="6" customFormat="1" x14ac:dyDescent="0.4"/>
    <row r="14774" s="6" customFormat="1" x14ac:dyDescent="0.4"/>
    <row r="14775" s="6" customFormat="1" x14ac:dyDescent="0.4"/>
    <row r="14776" s="6" customFormat="1" x14ac:dyDescent="0.4"/>
    <row r="14777" s="6" customFormat="1" x14ac:dyDescent="0.4"/>
    <row r="14778" s="6" customFormat="1" x14ac:dyDescent="0.4"/>
    <row r="14779" s="6" customFormat="1" x14ac:dyDescent="0.4"/>
    <row r="14780" s="6" customFormat="1" x14ac:dyDescent="0.4"/>
    <row r="14781" s="6" customFormat="1" x14ac:dyDescent="0.4"/>
    <row r="14782" s="6" customFormat="1" x14ac:dyDescent="0.4"/>
    <row r="14783" s="6" customFormat="1" x14ac:dyDescent="0.4"/>
    <row r="14784" s="6" customFormat="1" x14ac:dyDescent="0.4"/>
    <row r="14785" s="6" customFormat="1" x14ac:dyDescent="0.4"/>
    <row r="14786" s="6" customFormat="1" x14ac:dyDescent="0.4"/>
    <row r="14787" s="6" customFormat="1" x14ac:dyDescent="0.4"/>
    <row r="14788" s="6" customFormat="1" x14ac:dyDescent="0.4"/>
    <row r="14789" s="6" customFormat="1" x14ac:dyDescent="0.4"/>
    <row r="14790" s="6" customFormat="1" x14ac:dyDescent="0.4"/>
    <row r="14791" s="6" customFormat="1" x14ac:dyDescent="0.4"/>
    <row r="14792" s="6" customFormat="1" x14ac:dyDescent="0.4"/>
    <row r="14793" s="6" customFormat="1" x14ac:dyDescent="0.4"/>
    <row r="14794" s="6" customFormat="1" x14ac:dyDescent="0.4"/>
    <row r="14795" s="6" customFormat="1" x14ac:dyDescent="0.4"/>
    <row r="14796" s="6" customFormat="1" x14ac:dyDescent="0.4"/>
    <row r="14797" s="6" customFormat="1" x14ac:dyDescent="0.4"/>
    <row r="14798" s="6" customFormat="1" x14ac:dyDescent="0.4"/>
    <row r="14799" s="6" customFormat="1" x14ac:dyDescent="0.4"/>
    <row r="14800" s="6" customFormat="1" x14ac:dyDescent="0.4"/>
    <row r="14801" s="6" customFormat="1" x14ac:dyDescent="0.4"/>
    <row r="14802" s="6" customFormat="1" x14ac:dyDescent="0.4"/>
    <row r="14803" s="6" customFormat="1" x14ac:dyDescent="0.4"/>
    <row r="14804" s="6" customFormat="1" x14ac:dyDescent="0.4"/>
    <row r="14805" s="6" customFormat="1" x14ac:dyDescent="0.4"/>
    <row r="14806" s="6" customFormat="1" x14ac:dyDescent="0.4"/>
    <row r="14807" s="6" customFormat="1" x14ac:dyDescent="0.4"/>
    <row r="14808" s="6" customFormat="1" x14ac:dyDescent="0.4"/>
    <row r="14809" s="6" customFormat="1" x14ac:dyDescent="0.4"/>
    <row r="14810" s="6" customFormat="1" x14ac:dyDescent="0.4"/>
    <row r="14811" s="6" customFormat="1" x14ac:dyDescent="0.4"/>
    <row r="14812" s="6" customFormat="1" x14ac:dyDescent="0.4"/>
    <row r="14813" s="6" customFormat="1" x14ac:dyDescent="0.4"/>
    <row r="14814" s="6" customFormat="1" x14ac:dyDescent="0.4"/>
    <row r="14815" s="6" customFormat="1" x14ac:dyDescent="0.4"/>
    <row r="14816" s="6" customFormat="1" x14ac:dyDescent="0.4"/>
    <row r="14817" s="6" customFormat="1" x14ac:dyDescent="0.4"/>
    <row r="14818" s="6" customFormat="1" x14ac:dyDescent="0.4"/>
    <row r="14819" s="6" customFormat="1" x14ac:dyDescent="0.4"/>
    <row r="14820" s="6" customFormat="1" x14ac:dyDescent="0.4"/>
    <row r="14821" s="6" customFormat="1" x14ac:dyDescent="0.4"/>
    <row r="14822" s="6" customFormat="1" x14ac:dyDescent="0.4"/>
    <row r="14823" s="6" customFormat="1" x14ac:dyDescent="0.4"/>
    <row r="14824" s="6" customFormat="1" x14ac:dyDescent="0.4"/>
    <row r="14825" s="6" customFormat="1" x14ac:dyDescent="0.4"/>
    <row r="14826" s="6" customFormat="1" x14ac:dyDescent="0.4"/>
    <row r="14827" s="6" customFormat="1" x14ac:dyDescent="0.4"/>
    <row r="14828" s="6" customFormat="1" x14ac:dyDescent="0.4"/>
    <row r="14829" s="6" customFormat="1" x14ac:dyDescent="0.4"/>
    <row r="14830" s="6" customFormat="1" x14ac:dyDescent="0.4"/>
    <row r="14831" s="6" customFormat="1" x14ac:dyDescent="0.4"/>
    <row r="14832" s="6" customFormat="1" x14ac:dyDescent="0.4"/>
    <row r="14833" s="6" customFormat="1" x14ac:dyDescent="0.4"/>
    <row r="14834" s="6" customFormat="1" x14ac:dyDescent="0.4"/>
    <row r="14835" s="6" customFormat="1" x14ac:dyDescent="0.4"/>
    <row r="14836" s="6" customFormat="1" x14ac:dyDescent="0.4"/>
    <row r="14837" s="6" customFormat="1" x14ac:dyDescent="0.4"/>
    <row r="14838" s="6" customFormat="1" x14ac:dyDescent="0.4"/>
    <row r="14839" s="6" customFormat="1" x14ac:dyDescent="0.4"/>
    <row r="14840" s="6" customFormat="1" x14ac:dyDescent="0.4"/>
    <row r="14841" s="6" customFormat="1" x14ac:dyDescent="0.4"/>
    <row r="14842" s="6" customFormat="1" x14ac:dyDescent="0.4"/>
    <row r="14843" s="6" customFormat="1" x14ac:dyDescent="0.4"/>
    <row r="14844" s="6" customFormat="1" x14ac:dyDescent="0.4"/>
    <row r="14845" s="6" customFormat="1" x14ac:dyDescent="0.4"/>
    <row r="14846" s="6" customFormat="1" x14ac:dyDescent="0.4"/>
    <row r="14847" s="6" customFormat="1" x14ac:dyDescent="0.4"/>
    <row r="14848" s="6" customFormat="1" x14ac:dyDescent="0.4"/>
    <row r="14849" s="6" customFormat="1" x14ac:dyDescent="0.4"/>
    <row r="14850" s="6" customFormat="1" x14ac:dyDescent="0.4"/>
    <row r="14851" s="6" customFormat="1" x14ac:dyDescent="0.4"/>
    <row r="14852" s="6" customFormat="1" x14ac:dyDescent="0.4"/>
    <row r="14853" s="6" customFormat="1" x14ac:dyDescent="0.4"/>
    <row r="14854" s="6" customFormat="1" x14ac:dyDescent="0.4"/>
    <row r="14855" s="6" customFormat="1" x14ac:dyDescent="0.4"/>
    <row r="14856" s="6" customFormat="1" x14ac:dyDescent="0.4"/>
    <row r="14857" s="6" customFormat="1" x14ac:dyDescent="0.4"/>
    <row r="14858" s="6" customFormat="1" x14ac:dyDescent="0.4"/>
    <row r="14859" s="6" customFormat="1" x14ac:dyDescent="0.4"/>
    <row r="14860" s="6" customFormat="1" x14ac:dyDescent="0.4"/>
    <row r="14861" s="6" customFormat="1" x14ac:dyDescent="0.4"/>
    <row r="14862" s="6" customFormat="1" x14ac:dyDescent="0.4"/>
    <row r="14863" s="6" customFormat="1" x14ac:dyDescent="0.4"/>
    <row r="14864" s="6" customFormat="1" x14ac:dyDescent="0.4"/>
    <row r="14865" s="6" customFormat="1" x14ac:dyDescent="0.4"/>
    <row r="14866" s="6" customFormat="1" x14ac:dyDescent="0.4"/>
    <row r="14867" s="6" customFormat="1" x14ac:dyDescent="0.4"/>
    <row r="14868" s="6" customFormat="1" x14ac:dyDescent="0.4"/>
    <row r="14869" s="6" customFormat="1" x14ac:dyDescent="0.4"/>
    <row r="14870" s="6" customFormat="1" x14ac:dyDescent="0.4"/>
    <row r="14871" s="6" customFormat="1" x14ac:dyDescent="0.4"/>
    <row r="14872" s="6" customFormat="1" x14ac:dyDescent="0.4"/>
    <row r="14873" s="6" customFormat="1" x14ac:dyDescent="0.4"/>
    <row r="14874" s="6" customFormat="1" x14ac:dyDescent="0.4"/>
    <row r="14875" s="6" customFormat="1" x14ac:dyDescent="0.4"/>
    <row r="14876" s="6" customFormat="1" x14ac:dyDescent="0.4"/>
    <row r="14877" s="6" customFormat="1" x14ac:dyDescent="0.4"/>
    <row r="14878" s="6" customFormat="1" x14ac:dyDescent="0.4"/>
    <row r="14879" s="6" customFormat="1" x14ac:dyDescent="0.4"/>
    <row r="14880" s="6" customFormat="1" x14ac:dyDescent="0.4"/>
    <row r="14881" s="6" customFormat="1" x14ac:dyDescent="0.4"/>
    <row r="14882" s="6" customFormat="1" x14ac:dyDescent="0.4"/>
    <row r="14883" s="6" customFormat="1" x14ac:dyDescent="0.4"/>
    <row r="14884" s="6" customFormat="1" x14ac:dyDescent="0.4"/>
    <row r="14885" s="6" customFormat="1" x14ac:dyDescent="0.4"/>
    <row r="14886" s="6" customFormat="1" x14ac:dyDescent="0.4"/>
    <row r="14887" s="6" customFormat="1" x14ac:dyDescent="0.4"/>
    <row r="14888" s="6" customFormat="1" x14ac:dyDescent="0.4"/>
    <row r="14889" s="6" customFormat="1" x14ac:dyDescent="0.4"/>
    <row r="14890" s="6" customFormat="1" x14ac:dyDescent="0.4"/>
    <row r="14891" s="6" customFormat="1" x14ac:dyDescent="0.4"/>
    <row r="14892" s="6" customFormat="1" x14ac:dyDescent="0.4"/>
    <row r="14893" s="6" customFormat="1" x14ac:dyDescent="0.4"/>
    <row r="14894" s="6" customFormat="1" x14ac:dyDescent="0.4"/>
    <row r="14895" s="6" customFormat="1" x14ac:dyDescent="0.4"/>
    <row r="14896" s="6" customFormat="1" x14ac:dyDescent="0.4"/>
    <row r="14897" s="6" customFormat="1" x14ac:dyDescent="0.4"/>
    <row r="14898" s="6" customFormat="1" x14ac:dyDescent="0.4"/>
    <row r="14899" s="6" customFormat="1" x14ac:dyDescent="0.4"/>
    <row r="14900" s="6" customFormat="1" x14ac:dyDescent="0.4"/>
    <row r="14901" s="6" customFormat="1" x14ac:dyDescent="0.4"/>
    <row r="14902" s="6" customFormat="1" x14ac:dyDescent="0.4"/>
    <row r="14903" s="6" customFormat="1" x14ac:dyDescent="0.4"/>
    <row r="14904" s="6" customFormat="1" x14ac:dyDescent="0.4"/>
    <row r="14905" s="6" customFormat="1" x14ac:dyDescent="0.4"/>
    <row r="14906" s="6" customFormat="1" x14ac:dyDescent="0.4"/>
    <row r="14907" s="6" customFormat="1" x14ac:dyDescent="0.4"/>
    <row r="14908" s="6" customFormat="1" x14ac:dyDescent="0.4"/>
    <row r="14909" s="6" customFormat="1" x14ac:dyDescent="0.4"/>
    <row r="14910" s="6" customFormat="1" x14ac:dyDescent="0.4"/>
    <row r="14911" s="6" customFormat="1" x14ac:dyDescent="0.4"/>
    <row r="14912" s="6" customFormat="1" x14ac:dyDescent="0.4"/>
    <row r="14913" s="6" customFormat="1" x14ac:dyDescent="0.4"/>
    <row r="14914" s="6" customFormat="1" x14ac:dyDescent="0.4"/>
    <row r="14915" s="6" customFormat="1" x14ac:dyDescent="0.4"/>
    <row r="14916" s="6" customFormat="1" x14ac:dyDescent="0.4"/>
    <row r="14917" s="6" customFormat="1" x14ac:dyDescent="0.4"/>
    <row r="14918" s="6" customFormat="1" x14ac:dyDescent="0.4"/>
    <row r="14919" s="6" customFormat="1" x14ac:dyDescent="0.4"/>
    <row r="14920" s="6" customFormat="1" x14ac:dyDescent="0.4"/>
    <row r="14921" s="6" customFormat="1" x14ac:dyDescent="0.4"/>
    <row r="14922" s="6" customFormat="1" x14ac:dyDescent="0.4"/>
    <row r="14923" s="6" customFormat="1" x14ac:dyDescent="0.4"/>
    <row r="14924" s="6" customFormat="1" x14ac:dyDescent="0.4"/>
    <row r="14925" s="6" customFormat="1" x14ac:dyDescent="0.4"/>
    <row r="14926" s="6" customFormat="1" x14ac:dyDescent="0.4"/>
    <row r="14927" s="6" customFormat="1" x14ac:dyDescent="0.4"/>
    <row r="14928" s="6" customFormat="1" x14ac:dyDescent="0.4"/>
    <row r="14929" s="6" customFormat="1" x14ac:dyDescent="0.4"/>
    <row r="14930" s="6" customFormat="1" x14ac:dyDescent="0.4"/>
    <row r="14931" s="6" customFormat="1" x14ac:dyDescent="0.4"/>
    <row r="14932" s="6" customFormat="1" x14ac:dyDescent="0.4"/>
    <row r="14933" s="6" customFormat="1" x14ac:dyDescent="0.4"/>
    <row r="14934" s="6" customFormat="1" x14ac:dyDescent="0.4"/>
    <row r="14935" s="6" customFormat="1" x14ac:dyDescent="0.4"/>
    <row r="14936" s="6" customFormat="1" x14ac:dyDescent="0.4"/>
    <row r="14937" s="6" customFormat="1" x14ac:dyDescent="0.4"/>
    <row r="14938" s="6" customFormat="1" x14ac:dyDescent="0.4"/>
    <row r="14939" s="6" customFormat="1" x14ac:dyDescent="0.4"/>
    <row r="14940" s="6" customFormat="1" x14ac:dyDescent="0.4"/>
    <row r="14941" s="6" customFormat="1" x14ac:dyDescent="0.4"/>
    <row r="14942" s="6" customFormat="1" x14ac:dyDescent="0.4"/>
    <row r="14943" s="6" customFormat="1" x14ac:dyDescent="0.4"/>
    <row r="14944" s="6" customFormat="1" x14ac:dyDescent="0.4"/>
    <row r="14945" s="6" customFormat="1" x14ac:dyDescent="0.4"/>
    <row r="14946" s="6" customFormat="1" x14ac:dyDescent="0.4"/>
    <row r="14947" s="6" customFormat="1" x14ac:dyDescent="0.4"/>
    <row r="14948" s="6" customFormat="1" x14ac:dyDescent="0.4"/>
    <row r="14949" s="6" customFormat="1" x14ac:dyDescent="0.4"/>
    <row r="14950" s="6" customFormat="1" x14ac:dyDescent="0.4"/>
    <row r="14951" s="6" customFormat="1" x14ac:dyDescent="0.4"/>
    <row r="14952" s="6" customFormat="1" x14ac:dyDescent="0.4"/>
    <row r="14953" s="6" customFormat="1" x14ac:dyDescent="0.4"/>
    <row r="14954" s="6" customFormat="1" x14ac:dyDescent="0.4"/>
    <row r="14955" s="6" customFormat="1" x14ac:dyDescent="0.4"/>
    <row r="14956" s="6" customFormat="1" x14ac:dyDescent="0.4"/>
    <row r="14957" s="6" customFormat="1" x14ac:dyDescent="0.4"/>
    <row r="14958" s="6" customFormat="1" x14ac:dyDescent="0.4"/>
    <row r="14959" s="6" customFormat="1" x14ac:dyDescent="0.4"/>
    <row r="14960" s="6" customFormat="1" x14ac:dyDescent="0.4"/>
    <row r="14961" s="6" customFormat="1" x14ac:dyDescent="0.4"/>
    <row r="14962" s="6" customFormat="1" x14ac:dyDescent="0.4"/>
    <row r="14963" s="6" customFormat="1" x14ac:dyDescent="0.4"/>
    <row r="14964" s="6" customFormat="1" x14ac:dyDescent="0.4"/>
    <row r="14965" s="6" customFormat="1" x14ac:dyDescent="0.4"/>
    <row r="14966" s="6" customFormat="1" x14ac:dyDescent="0.4"/>
    <row r="14967" s="6" customFormat="1" x14ac:dyDescent="0.4"/>
    <row r="14968" s="6" customFormat="1" x14ac:dyDescent="0.4"/>
    <row r="14969" s="6" customFormat="1" x14ac:dyDescent="0.4"/>
    <row r="14970" s="6" customFormat="1" x14ac:dyDescent="0.4"/>
    <row r="14971" s="6" customFormat="1" x14ac:dyDescent="0.4"/>
    <row r="14972" s="6" customFormat="1" x14ac:dyDescent="0.4"/>
    <row r="14973" s="6" customFormat="1" x14ac:dyDescent="0.4"/>
    <row r="14974" s="6" customFormat="1" x14ac:dyDescent="0.4"/>
    <row r="14975" s="6" customFormat="1" x14ac:dyDescent="0.4"/>
    <row r="14976" s="6" customFormat="1" x14ac:dyDescent="0.4"/>
    <row r="14977" s="6" customFormat="1" x14ac:dyDescent="0.4"/>
    <row r="14978" s="6" customFormat="1" x14ac:dyDescent="0.4"/>
    <row r="14979" s="6" customFormat="1" x14ac:dyDescent="0.4"/>
    <row r="14980" s="6" customFormat="1" x14ac:dyDescent="0.4"/>
    <row r="14981" s="6" customFormat="1" x14ac:dyDescent="0.4"/>
    <row r="14982" s="6" customFormat="1" x14ac:dyDescent="0.4"/>
    <row r="14983" s="6" customFormat="1" x14ac:dyDescent="0.4"/>
    <row r="14984" s="6" customFormat="1" x14ac:dyDescent="0.4"/>
    <row r="14985" s="6" customFormat="1" x14ac:dyDescent="0.4"/>
    <row r="14986" s="6" customFormat="1" x14ac:dyDescent="0.4"/>
    <row r="14987" s="6" customFormat="1" x14ac:dyDescent="0.4"/>
    <row r="14988" s="6" customFormat="1" x14ac:dyDescent="0.4"/>
    <row r="14989" s="6" customFormat="1" x14ac:dyDescent="0.4"/>
    <row r="14990" s="6" customFormat="1" x14ac:dyDescent="0.4"/>
    <row r="14991" s="6" customFormat="1" x14ac:dyDescent="0.4"/>
    <row r="14992" s="6" customFormat="1" x14ac:dyDescent="0.4"/>
    <row r="14993" s="6" customFormat="1" x14ac:dyDescent="0.4"/>
    <row r="14994" s="6" customFormat="1" x14ac:dyDescent="0.4"/>
    <row r="14995" s="6" customFormat="1" x14ac:dyDescent="0.4"/>
    <row r="14996" s="6" customFormat="1" x14ac:dyDescent="0.4"/>
    <row r="14997" s="6" customFormat="1" x14ac:dyDescent="0.4"/>
    <row r="14998" s="6" customFormat="1" x14ac:dyDescent="0.4"/>
    <row r="14999" s="6" customFormat="1" x14ac:dyDescent="0.4"/>
    <row r="15000" s="6" customFormat="1" x14ac:dyDescent="0.4"/>
    <row r="15001" s="6" customFormat="1" x14ac:dyDescent="0.4"/>
    <row r="15002" s="6" customFormat="1" x14ac:dyDescent="0.4"/>
    <row r="15003" s="6" customFormat="1" x14ac:dyDescent="0.4"/>
    <row r="15004" s="6" customFormat="1" x14ac:dyDescent="0.4"/>
    <row r="15005" s="6" customFormat="1" x14ac:dyDescent="0.4"/>
    <row r="15006" s="6" customFormat="1" x14ac:dyDescent="0.4"/>
    <row r="15007" s="6" customFormat="1" x14ac:dyDescent="0.4"/>
    <row r="15008" s="6" customFormat="1" x14ac:dyDescent="0.4"/>
    <row r="15009" s="6" customFormat="1" x14ac:dyDescent="0.4"/>
    <row r="15010" s="6" customFormat="1" x14ac:dyDescent="0.4"/>
    <row r="15011" s="6" customFormat="1" x14ac:dyDescent="0.4"/>
    <row r="15012" s="6" customFormat="1" x14ac:dyDescent="0.4"/>
    <row r="15013" s="6" customFormat="1" x14ac:dyDescent="0.4"/>
    <row r="15014" s="6" customFormat="1" x14ac:dyDescent="0.4"/>
    <row r="15015" s="6" customFormat="1" x14ac:dyDescent="0.4"/>
    <row r="15016" s="6" customFormat="1" x14ac:dyDescent="0.4"/>
    <row r="15017" s="6" customFormat="1" x14ac:dyDescent="0.4"/>
    <row r="15018" s="6" customFormat="1" x14ac:dyDescent="0.4"/>
    <row r="15019" s="6" customFormat="1" x14ac:dyDescent="0.4"/>
    <row r="15020" s="6" customFormat="1" x14ac:dyDescent="0.4"/>
    <row r="15021" s="6" customFormat="1" x14ac:dyDescent="0.4"/>
    <row r="15022" s="6" customFormat="1" x14ac:dyDescent="0.4"/>
    <row r="15023" s="6" customFormat="1" x14ac:dyDescent="0.4"/>
    <row r="15024" s="6" customFormat="1" x14ac:dyDescent="0.4"/>
    <row r="15025" s="6" customFormat="1" x14ac:dyDescent="0.4"/>
    <row r="15026" s="6" customFormat="1" x14ac:dyDescent="0.4"/>
    <row r="15027" s="6" customFormat="1" x14ac:dyDescent="0.4"/>
    <row r="15028" s="6" customFormat="1" x14ac:dyDescent="0.4"/>
    <row r="15029" s="6" customFormat="1" x14ac:dyDescent="0.4"/>
    <row r="15030" s="6" customFormat="1" x14ac:dyDescent="0.4"/>
    <row r="15031" s="6" customFormat="1" x14ac:dyDescent="0.4"/>
    <row r="15032" s="6" customFormat="1" x14ac:dyDescent="0.4"/>
    <row r="15033" s="6" customFormat="1" x14ac:dyDescent="0.4"/>
    <row r="15034" s="6" customFormat="1" x14ac:dyDescent="0.4"/>
    <row r="15035" s="6" customFormat="1" x14ac:dyDescent="0.4"/>
    <row r="15036" s="6" customFormat="1" x14ac:dyDescent="0.4"/>
    <row r="15037" s="6" customFormat="1" x14ac:dyDescent="0.4"/>
    <row r="15038" s="6" customFormat="1" x14ac:dyDescent="0.4"/>
    <row r="15039" s="6" customFormat="1" x14ac:dyDescent="0.4"/>
    <row r="15040" s="6" customFormat="1" x14ac:dyDescent="0.4"/>
    <row r="15041" s="6" customFormat="1" x14ac:dyDescent="0.4"/>
    <row r="15042" s="6" customFormat="1" x14ac:dyDescent="0.4"/>
    <row r="15043" s="6" customFormat="1" x14ac:dyDescent="0.4"/>
    <row r="15044" s="6" customFormat="1" x14ac:dyDescent="0.4"/>
    <row r="15045" s="6" customFormat="1" x14ac:dyDescent="0.4"/>
    <row r="15046" s="6" customFormat="1" x14ac:dyDescent="0.4"/>
    <row r="15047" s="6" customFormat="1" x14ac:dyDescent="0.4"/>
    <row r="15048" s="6" customFormat="1" x14ac:dyDescent="0.4"/>
    <row r="15049" s="6" customFormat="1" x14ac:dyDescent="0.4"/>
    <row r="15050" s="6" customFormat="1" x14ac:dyDescent="0.4"/>
    <row r="15051" s="6" customFormat="1" x14ac:dyDescent="0.4"/>
    <row r="15052" s="6" customFormat="1" x14ac:dyDescent="0.4"/>
    <row r="15053" s="6" customFormat="1" x14ac:dyDescent="0.4"/>
    <row r="15054" s="6" customFormat="1" x14ac:dyDescent="0.4"/>
    <row r="15055" s="6" customFormat="1" x14ac:dyDescent="0.4"/>
    <row r="15056" s="6" customFormat="1" x14ac:dyDescent="0.4"/>
    <row r="15057" s="6" customFormat="1" x14ac:dyDescent="0.4"/>
    <row r="15058" s="6" customFormat="1" x14ac:dyDescent="0.4"/>
    <row r="15059" s="6" customFormat="1" x14ac:dyDescent="0.4"/>
    <row r="15060" s="6" customFormat="1" x14ac:dyDescent="0.4"/>
    <row r="15061" s="6" customFormat="1" x14ac:dyDescent="0.4"/>
    <row r="15062" s="6" customFormat="1" x14ac:dyDescent="0.4"/>
    <row r="15063" s="6" customFormat="1" x14ac:dyDescent="0.4"/>
    <row r="15064" s="6" customFormat="1" x14ac:dyDescent="0.4"/>
    <row r="15065" s="6" customFormat="1" x14ac:dyDescent="0.4"/>
    <row r="15066" s="6" customFormat="1" x14ac:dyDescent="0.4"/>
    <row r="15067" s="6" customFormat="1" x14ac:dyDescent="0.4"/>
    <row r="15068" s="6" customFormat="1" x14ac:dyDescent="0.4"/>
    <row r="15069" s="6" customFormat="1" x14ac:dyDescent="0.4"/>
    <row r="15070" s="6" customFormat="1" x14ac:dyDescent="0.4"/>
    <row r="15071" s="6" customFormat="1" x14ac:dyDescent="0.4"/>
    <row r="15072" s="6" customFormat="1" x14ac:dyDescent="0.4"/>
    <row r="15073" s="6" customFormat="1" x14ac:dyDescent="0.4"/>
    <row r="15074" s="6" customFormat="1" x14ac:dyDescent="0.4"/>
    <row r="15075" s="6" customFormat="1" x14ac:dyDescent="0.4"/>
    <row r="15076" s="6" customFormat="1" x14ac:dyDescent="0.4"/>
    <row r="15077" s="6" customFormat="1" x14ac:dyDescent="0.4"/>
    <row r="15078" s="6" customFormat="1" x14ac:dyDescent="0.4"/>
    <row r="15079" s="6" customFormat="1" x14ac:dyDescent="0.4"/>
    <row r="15080" s="6" customFormat="1" x14ac:dyDescent="0.4"/>
    <row r="15081" s="6" customFormat="1" x14ac:dyDescent="0.4"/>
    <row r="15082" s="6" customFormat="1" x14ac:dyDescent="0.4"/>
    <row r="15083" s="6" customFormat="1" x14ac:dyDescent="0.4"/>
    <row r="15084" s="6" customFormat="1" x14ac:dyDescent="0.4"/>
    <row r="15085" s="6" customFormat="1" x14ac:dyDescent="0.4"/>
    <row r="15086" s="6" customFormat="1" x14ac:dyDescent="0.4"/>
    <row r="15087" s="6" customFormat="1" x14ac:dyDescent="0.4"/>
    <row r="15088" s="6" customFormat="1" x14ac:dyDescent="0.4"/>
    <row r="15089" s="6" customFormat="1" x14ac:dyDescent="0.4"/>
    <row r="15090" s="6" customFormat="1" x14ac:dyDescent="0.4"/>
    <row r="15091" s="6" customFormat="1" x14ac:dyDescent="0.4"/>
    <row r="15092" s="6" customFormat="1" x14ac:dyDescent="0.4"/>
    <row r="15093" s="6" customFormat="1" x14ac:dyDescent="0.4"/>
    <row r="15094" s="6" customFormat="1" x14ac:dyDescent="0.4"/>
    <row r="15095" s="6" customFormat="1" x14ac:dyDescent="0.4"/>
    <row r="15096" s="6" customFormat="1" x14ac:dyDescent="0.4"/>
    <row r="15097" s="6" customFormat="1" x14ac:dyDescent="0.4"/>
    <row r="15098" s="6" customFormat="1" x14ac:dyDescent="0.4"/>
    <row r="15099" s="6" customFormat="1" x14ac:dyDescent="0.4"/>
    <row r="15100" s="6" customFormat="1" x14ac:dyDescent="0.4"/>
    <row r="15101" s="6" customFormat="1" x14ac:dyDescent="0.4"/>
    <row r="15102" s="6" customFormat="1" x14ac:dyDescent="0.4"/>
    <row r="15103" s="6" customFormat="1" x14ac:dyDescent="0.4"/>
    <row r="15104" s="6" customFormat="1" x14ac:dyDescent="0.4"/>
    <row r="15105" s="6" customFormat="1" x14ac:dyDescent="0.4"/>
    <row r="15106" s="6" customFormat="1" x14ac:dyDescent="0.4"/>
    <row r="15107" s="6" customFormat="1" x14ac:dyDescent="0.4"/>
    <row r="15108" s="6" customFormat="1" x14ac:dyDescent="0.4"/>
    <row r="15109" s="6" customFormat="1" x14ac:dyDescent="0.4"/>
    <row r="15110" s="6" customFormat="1" x14ac:dyDescent="0.4"/>
    <row r="15111" s="6" customFormat="1" x14ac:dyDescent="0.4"/>
    <row r="15112" s="6" customFormat="1" x14ac:dyDescent="0.4"/>
    <row r="15113" s="6" customFormat="1" x14ac:dyDescent="0.4"/>
    <row r="15114" s="6" customFormat="1" x14ac:dyDescent="0.4"/>
    <row r="15115" s="6" customFormat="1" x14ac:dyDescent="0.4"/>
    <row r="15116" s="6" customFormat="1" x14ac:dyDescent="0.4"/>
    <row r="15117" s="6" customFormat="1" x14ac:dyDescent="0.4"/>
    <row r="15118" s="6" customFormat="1" x14ac:dyDescent="0.4"/>
    <row r="15119" s="6" customFormat="1" x14ac:dyDescent="0.4"/>
    <row r="15120" s="6" customFormat="1" x14ac:dyDescent="0.4"/>
    <row r="15121" s="6" customFormat="1" x14ac:dyDescent="0.4"/>
    <row r="15122" s="6" customFormat="1" x14ac:dyDescent="0.4"/>
    <row r="15123" s="6" customFormat="1" x14ac:dyDescent="0.4"/>
    <row r="15124" s="6" customFormat="1" x14ac:dyDescent="0.4"/>
    <row r="15125" s="6" customFormat="1" x14ac:dyDescent="0.4"/>
    <row r="15126" s="6" customFormat="1" x14ac:dyDescent="0.4"/>
    <row r="15127" s="6" customFormat="1" x14ac:dyDescent="0.4"/>
    <row r="15128" s="6" customFormat="1" x14ac:dyDescent="0.4"/>
    <row r="15129" s="6" customFormat="1" x14ac:dyDescent="0.4"/>
    <row r="15130" s="6" customFormat="1" x14ac:dyDescent="0.4"/>
    <row r="15131" s="6" customFormat="1" x14ac:dyDescent="0.4"/>
    <row r="15132" s="6" customFormat="1" x14ac:dyDescent="0.4"/>
    <row r="15133" s="6" customFormat="1" x14ac:dyDescent="0.4"/>
    <row r="15134" s="6" customFormat="1" x14ac:dyDescent="0.4"/>
    <row r="15135" s="6" customFormat="1" x14ac:dyDescent="0.4"/>
    <row r="15136" s="6" customFormat="1" x14ac:dyDescent="0.4"/>
    <row r="15137" s="6" customFormat="1" x14ac:dyDescent="0.4"/>
    <row r="15138" s="6" customFormat="1" x14ac:dyDescent="0.4"/>
    <row r="15139" s="6" customFormat="1" x14ac:dyDescent="0.4"/>
    <row r="15140" s="6" customFormat="1" x14ac:dyDescent="0.4"/>
    <row r="15141" s="6" customFormat="1" x14ac:dyDescent="0.4"/>
    <row r="15142" s="6" customFormat="1" x14ac:dyDescent="0.4"/>
    <row r="15143" s="6" customFormat="1" x14ac:dyDescent="0.4"/>
    <row r="15144" s="6" customFormat="1" x14ac:dyDescent="0.4"/>
    <row r="15145" s="6" customFormat="1" x14ac:dyDescent="0.4"/>
    <row r="15146" s="6" customFormat="1" x14ac:dyDescent="0.4"/>
    <row r="15147" s="6" customFormat="1" x14ac:dyDescent="0.4"/>
    <row r="15148" s="6" customFormat="1" x14ac:dyDescent="0.4"/>
    <row r="15149" s="6" customFormat="1" x14ac:dyDescent="0.4"/>
    <row r="15150" s="6" customFormat="1" x14ac:dyDescent="0.4"/>
    <row r="15151" s="6" customFormat="1" x14ac:dyDescent="0.4"/>
    <row r="15152" s="6" customFormat="1" x14ac:dyDescent="0.4"/>
    <row r="15153" s="6" customFormat="1" x14ac:dyDescent="0.4"/>
    <row r="15154" s="6" customFormat="1" x14ac:dyDescent="0.4"/>
    <row r="15155" s="6" customFormat="1" x14ac:dyDescent="0.4"/>
    <row r="15156" s="6" customFormat="1" x14ac:dyDescent="0.4"/>
    <row r="15157" s="6" customFormat="1" x14ac:dyDescent="0.4"/>
    <row r="15158" s="6" customFormat="1" x14ac:dyDescent="0.4"/>
    <row r="15159" s="6" customFormat="1" x14ac:dyDescent="0.4"/>
    <row r="15160" s="6" customFormat="1" x14ac:dyDescent="0.4"/>
    <row r="15161" s="6" customFormat="1" x14ac:dyDescent="0.4"/>
    <row r="15162" s="6" customFormat="1" x14ac:dyDescent="0.4"/>
    <row r="15163" s="6" customFormat="1" x14ac:dyDescent="0.4"/>
    <row r="15164" s="6" customFormat="1" x14ac:dyDescent="0.4"/>
    <row r="15165" s="6" customFormat="1" x14ac:dyDescent="0.4"/>
    <row r="15166" s="6" customFormat="1" x14ac:dyDescent="0.4"/>
    <row r="15167" s="6" customFormat="1" x14ac:dyDescent="0.4"/>
    <row r="15168" s="6" customFormat="1" x14ac:dyDescent="0.4"/>
    <row r="15169" s="6" customFormat="1" x14ac:dyDescent="0.4"/>
    <row r="15170" s="6" customFormat="1" x14ac:dyDescent="0.4"/>
    <row r="15171" s="6" customFormat="1" x14ac:dyDescent="0.4"/>
    <row r="15172" s="6" customFormat="1" x14ac:dyDescent="0.4"/>
    <row r="15173" s="6" customFormat="1" x14ac:dyDescent="0.4"/>
    <row r="15174" s="6" customFormat="1" x14ac:dyDescent="0.4"/>
    <row r="15175" s="6" customFormat="1" x14ac:dyDescent="0.4"/>
    <row r="15176" s="6" customFormat="1" x14ac:dyDescent="0.4"/>
    <row r="15177" s="6" customFormat="1" x14ac:dyDescent="0.4"/>
    <row r="15178" s="6" customFormat="1" x14ac:dyDescent="0.4"/>
    <row r="15179" s="6" customFormat="1" x14ac:dyDescent="0.4"/>
    <row r="15180" s="6" customFormat="1" x14ac:dyDescent="0.4"/>
    <row r="15181" s="6" customFormat="1" x14ac:dyDescent="0.4"/>
    <row r="15182" s="6" customFormat="1" x14ac:dyDescent="0.4"/>
    <row r="15183" s="6" customFormat="1" x14ac:dyDescent="0.4"/>
    <row r="15184" s="6" customFormat="1" x14ac:dyDescent="0.4"/>
    <row r="15185" s="6" customFormat="1" x14ac:dyDescent="0.4"/>
    <row r="15186" s="6" customFormat="1" x14ac:dyDescent="0.4"/>
    <row r="15187" s="6" customFormat="1" x14ac:dyDescent="0.4"/>
    <row r="15188" s="6" customFormat="1" x14ac:dyDescent="0.4"/>
    <row r="15189" s="6" customFormat="1" x14ac:dyDescent="0.4"/>
    <row r="15190" s="6" customFormat="1" x14ac:dyDescent="0.4"/>
    <row r="15191" s="6" customFormat="1" x14ac:dyDescent="0.4"/>
    <row r="15192" s="6" customFormat="1" x14ac:dyDescent="0.4"/>
    <row r="15193" s="6" customFormat="1" x14ac:dyDescent="0.4"/>
    <row r="15194" s="6" customFormat="1" x14ac:dyDescent="0.4"/>
    <row r="15195" s="6" customFormat="1" x14ac:dyDescent="0.4"/>
    <row r="15196" s="6" customFormat="1" x14ac:dyDescent="0.4"/>
    <row r="15197" s="6" customFormat="1" x14ac:dyDescent="0.4"/>
    <row r="15198" s="6" customFormat="1" x14ac:dyDescent="0.4"/>
    <row r="15199" s="6" customFormat="1" x14ac:dyDescent="0.4"/>
    <row r="15200" s="6" customFormat="1" x14ac:dyDescent="0.4"/>
    <row r="15201" s="6" customFormat="1" x14ac:dyDescent="0.4"/>
    <row r="15202" s="6" customFormat="1" x14ac:dyDescent="0.4"/>
    <row r="15203" s="6" customFormat="1" x14ac:dyDescent="0.4"/>
    <row r="15204" s="6" customFormat="1" x14ac:dyDescent="0.4"/>
    <row r="15205" s="6" customFormat="1" x14ac:dyDescent="0.4"/>
    <row r="15206" s="6" customFormat="1" x14ac:dyDescent="0.4"/>
    <row r="15207" s="6" customFormat="1" x14ac:dyDescent="0.4"/>
    <row r="15208" s="6" customFormat="1" x14ac:dyDescent="0.4"/>
    <row r="15209" s="6" customFormat="1" x14ac:dyDescent="0.4"/>
    <row r="15210" s="6" customFormat="1" x14ac:dyDescent="0.4"/>
    <row r="15211" s="6" customFormat="1" x14ac:dyDescent="0.4"/>
    <row r="15212" s="6" customFormat="1" x14ac:dyDescent="0.4"/>
    <row r="15213" s="6" customFormat="1" x14ac:dyDescent="0.4"/>
    <row r="15214" s="6" customFormat="1" x14ac:dyDescent="0.4"/>
    <row r="15215" s="6" customFormat="1" x14ac:dyDescent="0.4"/>
    <row r="15216" s="6" customFormat="1" x14ac:dyDescent="0.4"/>
    <row r="15217" s="6" customFormat="1" x14ac:dyDescent="0.4"/>
    <row r="15218" s="6" customFormat="1" x14ac:dyDescent="0.4"/>
    <row r="15219" s="6" customFormat="1" x14ac:dyDescent="0.4"/>
    <row r="15220" s="6" customFormat="1" x14ac:dyDescent="0.4"/>
    <row r="15221" s="6" customFormat="1" x14ac:dyDescent="0.4"/>
    <row r="15222" s="6" customFormat="1" x14ac:dyDescent="0.4"/>
    <row r="15223" s="6" customFormat="1" x14ac:dyDescent="0.4"/>
    <row r="15224" s="6" customFormat="1" x14ac:dyDescent="0.4"/>
    <row r="15225" s="6" customFormat="1" x14ac:dyDescent="0.4"/>
    <row r="15226" s="6" customFormat="1" x14ac:dyDescent="0.4"/>
    <row r="15227" s="6" customFormat="1" x14ac:dyDescent="0.4"/>
    <row r="15228" s="6" customFormat="1" x14ac:dyDescent="0.4"/>
    <row r="15229" s="6" customFormat="1" x14ac:dyDescent="0.4"/>
    <row r="15230" s="6" customFormat="1" x14ac:dyDescent="0.4"/>
    <row r="15231" s="6" customFormat="1" x14ac:dyDescent="0.4"/>
    <row r="15232" s="6" customFormat="1" x14ac:dyDescent="0.4"/>
    <row r="15233" s="6" customFormat="1" x14ac:dyDescent="0.4"/>
    <row r="15234" s="6" customFormat="1" x14ac:dyDescent="0.4"/>
    <row r="15235" s="6" customFormat="1" x14ac:dyDescent="0.4"/>
    <row r="15236" s="6" customFormat="1" x14ac:dyDescent="0.4"/>
    <row r="15237" s="6" customFormat="1" x14ac:dyDescent="0.4"/>
    <row r="15238" s="6" customFormat="1" x14ac:dyDescent="0.4"/>
    <row r="15239" s="6" customFormat="1" x14ac:dyDescent="0.4"/>
    <row r="15240" s="6" customFormat="1" x14ac:dyDescent="0.4"/>
    <row r="15241" s="6" customFormat="1" x14ac:dyDescent="0.4"/>
    <row r="15242" s="6" customFormat="1" x14ac:dyDescent="0.4"/>
    <row r="15243" s="6" customFormat="1" x14ac:dyDescent="0.4"/>
    <row r="15244" s="6" customFormat="1" x14ac:dyDescent="0.4"/>
    <row r="15245" s="6" customFormat="1" x14ac:dyDescent="0.4"/>
    <row r="15246" s="6" customFormat="1" x14ac:dyDescent="0.4"/>
    <row r="15247" s="6" customFormat="1" x14ac:dyDescent="0.4"/>
    <row r="15248" s="6" customFormat="1" x14ac:dyDescent="0.4"/>
    <row r="15249" s="6" customFormat="1" x14ac:dyDescent="0.4"/>
    <row r="15250" s="6" customFormat="1" x14ac:dyDescent="0.4"/>
    <row r="15251" s="6" customFormat="1" x14ac:dyDescent="0.4"/>
    <row r="15252" s="6" customFormat="1" x14ac:dyDescent="0.4"/>
    <row r="15253" s="6" customFormat="1" x14ac:dyDescent="0.4"/>
    <row r="15254" s="6" customFormat="1" x14ac:dyDescent="0.4"/>
    <row r="15255" s="6" customFormat="1" x14ac:dyDescent="0.4"/>
    <row r="15256" s="6" customFormat="1" x14ac:dyDescent="0.4"/>
    <row r="15257" s="6" customFormat="1" x14ac:dyDescent="0.4"/>
    <row r="15258" s="6" customFormat="1" x14ac:dyDescent="0.4"/>
    <row r="15259" s="6" customFormat="1" x14ac:dyDescent="0.4"/>
    <row r="15260" s="6" customFormat="1" x14ac:dyDescent="0.4"/>
    <row r="15261" s="6" customFormat="1" x14ac:dyDescent="0.4"/>
    <row r="15262" s="6" customFormat="1" x14ac:dyDescent="0.4"/>
    <row r="15263" s="6" customFormat="1" x14ac:dyDescent="0.4"/>
    <row r="15264" s="6" customFormat="1" x14ac:dyDescent="0.4"/>
    <row r="15265" s="6" customFormat="1" x14ac:dyDescent="0.4"/>
    <row r="15266" s="6" customFormat="1" x14ac:dyDescent="0.4"/>
    <row r="15267" s="6" customFormat="1" x14ac:dyDescent="0.4"/>
    <row r="15268" s="6" customFormat="1" x14ac:dyDescent="0.4"/>
    <row r="15269" s="6" customFormat="1" x14ac:dyDescent="0.4"/>
    <row r="15270" s="6" customFormat="1" x14ac:dyDescent="0.4"/>
    <row r="15271" s="6" customFormat="1" x14ac:dyDescent="0.4"/>
    <row r="15272" s="6" customFormat="1" x14ac:dyDescent="0.4"/>
    <row r="15273" s="6" customFormat="1" x14ac:dyDescent="0.4"/>
    <row r="15274" s="6" customFormat="1" x14ac:dyDescent="0.4"/>
    <row r="15275" s="6" customFormat="1" x14ac:dyDescent="0.4"/>
    <row r="15276" s="6" customFormat="1" x14ac:dyDescent="0.4"/>
    <row r="15277" s="6" customFormat="1" x14ac:dyDescent="0.4"/>
    <row r="15278" s="6" customFormat="1" x14ac:dyDescent="0.4"/>
    <row r="15279" s="6" customFormat="1" x14ac:dyDescent="0.4"/>
    <row r="15280" s="6" customFormat="1" x14ac:dyDescent="0.4"/>
    <row r="15281" s="6" customFormat="1" x14ac:dyDescent="0.4"/>
    <row r="15282" s="6" customFormat="1" x14ac:dyDescent="0.4"/>
    <row r="15283" s="6" customFormat="1" x14ac:dyDescent="0.4"/>
    <row r="15284" s="6" customFormat="1" x14ac:dyDescent="0.4"/>
    <row r="15285" s="6" customFormat="1" x14ac:dyDescent="0.4"/>
    <row r="15286" s="6" customFormat="1" x14ac:dyDescent="0.4"/>
    <row r="15287" s="6" customFormat="1" x14ac:dyDescent="0.4"/>
    <row r="15288" s="6" customFormat="1" x14ac:dyDescent="0.4"/>
    <row r="15289" s="6" customFormat="1" x14ac:dyDescent="0.4"/>
    <row r="15290" s="6" customFormat="1" x14ac:dyDescent="0.4"/>
    <row r="15291" s="6" customFormat="1" x14ac:dyDescent="0.4"/>
    <row r="15292" s="6" customFormat="1" x14ac:dyDescent="0.4"/>
    <row r="15293" s="6" customFormat="1" x14ac:dyDescent="0.4"/>
    <row r="15294" s="6" customFormat="1" x14ac:dyDescent="0.4"/>
    <row r="15295" s="6" customFormat="1" x14ac:dyDescent="0.4"/>
    <row r="15296" s="6" customFormat="1" x14ac:dyDescent="0.4"/>
    <row r="15297" s="6" customFormat="1" x14ac:dyDescent="0.4"/>
    <row r="15298" s="6" customFormat="1" x14ac:dyDescent="0.4"/>
    <row r="15299" s="6" customFormat="1" x14ac:dyDescent="0.4"/>
    <row r="15300" s="6" customFormat="1" x14ac:dyDescent="0.4"/>
    <row r="15301" s="6" customFormat="1" x14ac:dyDescent="0.4"/>
    <row r="15302" s="6" customFormat="1" x14ac:dyDescent="0.4"/>
    <row r="15303" s="6" customFormat="1" x14ac:dyDescent="0.4"/>
    <row r="15304" s="6" customFormat="1" x14ac:dyDescent="0.4"/>
    <row r="15305" s="6" customFormat="1" x14ac:dyDescent="0.4"/>
    <row r="15306" s="6" customFormat="1" x14ac:dyDescent="0.4"/>
    <row r="15307" s="6" customFormat="1" x14ac:dyDescent="0.4"/>
    <row r="15308" s="6" customFormat="1" x14ac:dyDescent="0.4"/>
    <row r="15309" s="6" customFormat="1" x14ac:dyDescent="0.4"/>
    <row r="15310" s="6" customFormat="1" x14ac:dyDescent="0.4"/>
    <row r="15311" s="6" customFormat="1" x14ac:dyDescent="0.4"/>
    <row r="15312" s="6" customFormat="1" x14ac:dyDescent="0.4"/>
    <row r="15313" s="6" customFormat="1" x14ac:dyDescent="0.4"/>
    <row r="15314" s="6" customFormat="1" x14ac:dyDescent="0.4"/>
    <row r="15315" s="6" customFormat="1" x14ac:dyDescent="0.4"/>
    <row r="15316" s="6" customFormat="1" x14ac:dyDescent="0.4"/>
    <row r="15317" s="6" customFormat="1" x14ac:dyDescent="0.4"/>
    <row r="15318" s="6" customFormat="1" x14ac:dyDescent="0.4"/>
    <row r="15319" s="6" customFormat="1" x14ac:dyDescent="0.4"/>
    <row r="15320" s="6" customFormat="1" x14ac:dyDescent="0.4"/>
    <row r="15321" s="6" customFormat="1" x14ac:dyDescent="0.4"/>
    <row r="15322" s="6" customFormat="1" x14ac:dyDescent="0.4"/>
    <row r="15323" s="6" customFormat="1" x14ac:dyDescent="0.4"/>
    <row r="15324" s="6" customFormat="1" x14ac:dyDescent="0.4"/>
    <row r="15325" s="6" customFormat="1" x14ac:dyDescent="0.4"/>
    <row r="15326" s="6" customFormat="1" x14ac:dyDescent="0.4"/>
    <row r="15327" s="6" customFormat="1" x14ac:dyDescent="0.4"/>
    <row r="15328" s="6" customFormat="1" x14ac:dyDescent="0.4"/>
    <row r="15329" s="6" customFormat="1" x14ac:dyDescent="0.4"/>
    <row r="15330" s="6" customFormat="1" x14ac:dyDescent="0.4"/>
    <row r="15331" s="6" customFormat="1" x14ac:dyDescent="0.4"/>
    <row r="15332" s="6" customFormat="1" x14ac:dyDescent="0.4"/>
    <row r="15333" s="6" customFormat="1" x14ac:dyDescent="0.4"/>
    <row r="15334" s="6" customFormat="1" x14ac:dyDescent="0.4"/>
    <row r="15335" s="6" customFormat="1" x14ac:dyDescent="0.4"/>
    <row r="15336" s="6" customFormat="1" x14ac:dyDescent="0.4"/>
    <row r="15337" s="6" customFormat="1" x14ac:dyDescent="0.4"/>
    <row r="15338" s="6" customFormat="1" x14ac:dyDescent="0.4"/>
    <row r="15339" s="6" customFormat="1" x14ac:dyDescent="0.4"/>
    <row r="15340" s="6" customFormat="1" x14ac:dyDescent="0.4"/>
    <row r="15341" s="6" customFormat="1" x14ac:dyDescent="0.4"/>
    <row r="15342" s="6" customFormat="1" x14ac:dyDescent="0.4"/>
    <row r="15343" s="6" customFormat="1" x14ac:dyDescent="0.4"/>
    <row r="15344" s="6" customFormat="1" x14ac:dyDescent="0.4"/>
    <row r="15345" s="6" customFormat="1" x14ac:dyDescent="0.4"/>
    <row r="15346" s="6" customFormat="1" x14ac:dyDescent="0.4"/>
    <row r="15347" s="6" customFormat="1" x14ac:dyDescent="0.4"/>
    <row r="15348" s="6" customFormat="1" x14ac:dyDescent="0.4"/>
    <row r="15349" s="6" customFormat="1" x14ac:dyDescent="0.4"/>
    <row r="15350" s="6" customFormat="1" x14ac:dyDescent="0.4"/>
    <row r="15351" s="6" customFormat="1" x14ac:dyDescent="0.4"/>
    <row r="15352" s="6" customFormat="1" x14ac:dyDescent="0.4"/>
    <row r="15353" s="6" customFormat="1" x14ac:dyDescent="0.4"/>
    <row r="15354" s="6" customFormat="1" x14ac:dyDescent="0.4"/>
    <row r="15355" s="6" customFormat="1" x14ac:dyDescent="0.4"/>
    <row r="15356" s="6" customFormat="1" x14ac:dyDescent="0.4"/>
    <row r="15357" s="6" customFormat="1" x14ac:dyDescent="0.4"/>
    <row r="15358" s="6" customFormat="1" x14ac:dyDescent="0.4"/>
    <row r="15359" s="6" customFormat="1" x14ac:dyDescent="0.4"/>
    <row r="15360" s="6" customFormat="1" x14ac:dyDescent="0.4"/>
    <row r="15361" s="6" customFormat="1" x14ac:dyDescent="0.4"/>
    <row r="15362" s="6" customFormat="1" x14ac:dyDescent="0.4"/>
    <row r="15363" s="6" customFormat="1" x14ac:dyDescent="0.4"/>
    <row r="15364" s="6" customFormat="1" x14ac:dyDescent="0.4"/>
    <row r="15365" s="6" customFormat="1" x14ac:dyDescent="0.4"/>
    <row r="15366" s="6" customFormat="1" x14ac:dyDescent="0.4"/>
    <row r="15367" s="6" customFormat="1" x14ac:dyDescent="0.4"/>
    <row r="15368" s="6" customFormat="1" x14ac:dyDescent="0.4"/>
    <row r="15369" s="6" customFormat="1" x14ac:dyDescent="0.4"/>
    <row r="15370" s="6" customFormat="1" x14ac:dyDescent="0.4"/>
    <row r="15371" s="6" customFormat="1" x14ac:dyDescent="0.4"/>
    <row r="15372" s="6" customFormat="1" x14ac:dyDescent="0.4"/>
    <row r="15373" s="6" customFormat="1" x14ac:dyDescent="0.4"/>
    <row r="15374" s="6" customFormat="1" x14ac:dyDescent="0.4"/>
    <row r="15375" s="6" customFormat="1" x14ac:dyDescent="0.4"/>
    <row r="15376" s="6" customFormat="1" x14ac:dyDescent="0.4"/>
    <row r="15377" s="6" customFormat="1" x14ac:dyDescent="0.4"/>
    <row r="15378" s="6" customFormat="1" x14ac:dyDescent="0.4"/>
    <row r="15379" s="6" customFormat="1" x14ac:dyDescent="0.4"/>
    <row r="15380" s="6" customFormat="1" x14ac:dyDescent="0.4"/>
    <row r="15381" s="6" customFormat="1" x14ac:dyDescent="0.4"/>
    <row r="15382" s="6" customFormat="1" x14ac:dyDescent="0.4"/>
    <row r="15383" s="6" customFormat="1" x14ac:dyDescent="0.4"/>
    <row r="15384" s="6" customFormat="1" x14ac:dyDescent="0.4"/>
    <row r="15385" s="6" customFormat="1" x14ac:dyDescent="0.4"/>
    <row r="15386" s="6" customFormat="1" x14ac:dyDescent="0.4"/>
    <row r="15387" s="6" customFormat="1" x14ac:dyDescent="0.4"/>
    <row r="15388" s="6" customFormat="1" x14ac:dyDescent="0.4"/>
    <row r="15389" s="6" customFormat="1" x14ac:dyDescent="0.4"/>
    <row r="15390" s="6" customFormat="1" x14ac:dyDescent="0.4"/>
    <row r="15391" s="6" customFormat="1" x14ac:dyDescent="0.4"/>
    <row r="15392" s="6" customFormat="1" x14ac:dyDescent="0.4"/>
    <row r="15393" s="6" customFormat="1" x14ac:dyDescent="0.4"/>
    <row r="15394" s="6" customFormat="1" x14ac:dyDescent="0.4"/>
    <row r="15395" s="6" customFormat="1" x14ac:dyDescent="0.4"/>
    <row r="15396" s="6" customFormat="1" x14ac:dyDescent="0.4"/>
    <row r="15397" s="6" customFormat="1" x14ac:dyDescent="0.4"/>
    <row r="15398" s="6" customFormat="1" x14ac:dyDescent="0.4"/>
    <row r="15399" s="6" customFormat="1" x14ac:dyDescent="0.4"/>
    <row r="15400" s="6" customFormat="1" x14ac:dyDescent="0.4"/>
    <row r="15401" s="6" customFormat="1" x14ac:dyDescent="0.4"/>
    <row r="15402" s="6" customFormat="1" x14ac:dyDescent="0.4"/>
    <row r="15403" s="6" customFormat="1" x14ac:dyDescent="0.4"/>
    <row r="15404" s="6" customFormat="1" x14ac:dyDescent="0.4"/>
    <row r="15405" s="6" customFormat="1" x14ac:dyDescent="0.4"/>
    <row r="15406" s="6" customFormat="1" x14ac:dyDescent="0.4"/>
    <row r="15407" s="6" customFormat="1" x14ac:dyDescent="0.4"/>
    <row r="15408" s="6" customFormat="1" x14ac:dyDescent="0.4"/>
    <row r="15409" s="6" customFormat="1" x14ac:dyDescent="0.4"/>
    <row r="15410" s="6" customFormat="1" x14ac:dyDescent="0.4"/>
    <row r="15411" s="6" customFormat="1" x14ac:dyDescent="0.4"/>
    <row r="15412" s="6" customFormat="1" x14ac:dyDescent="0.4"/>
    <row r="15413" s="6" customFormat="1" x14ac:dyDescent="0.4"/>
    <row r="15414" s="6" customFormat="1" x14ac:dyDescent="0.4"/>
    <row r="15415" s="6" customFormat="1" x14ac:dyDescent="0.4"/>
    <row r="15416" s="6" customFormat="1" x14ac:dyDescent="0.4"/>
    <row r="15417" s="6" customFormat="1" x14ac:dyDescent="0.4"/>
    <row r="15418" s="6" customFormat="1" x14ac:dyDescent="0.4"/>
    <row r="15419" s="6" customFormat="1" x14ac:dyDescent="0.4"/>
    <row r="15420" s="6" customFormat="1" x14ac:dyDescent="0.4"/>
    <row r="15421" s="6" customFormat="1" x14ac:dyDescent="0.4"/>
    <row r="15422" s="6" customFormat="1" x14ac:dyDescent="0.4"/>
    <row r="15423" s="6" customFormat="1" x14ac:dyDescent="0.4"/>
    <row r="15424" s="6" customFormat="1" x14ac:dyDescent="0.4"/>
    <row r="15425" s="6" customFormat="1" x14ac:dyDescent="0.4"/>
    <row r="15426" s="6" customFormat="1" x14ac:dyDescent="0.4"/>
    <row r="15427" s="6" customFormat="1" x14ac:dyDescent="0.4"/>
    <row r="15428" s="6" customFormat="1" x14ac:dyDescent="0.4"/>
    <row r="15429" s="6" customFormat="1" x14ac:dyDescent="0.4"/>
    <row r="15430" s="6" customFormat="1" x14ac:dyDescent="0.4"/>
    <row r="15431" s="6" customFormat="1" x14ac:dyDescent="0.4"/>
    <row r="15432" s="6" customFormat="1" x14ac:dyDescent="0.4"/>
    <row r="15433" s="6" customFormat="1" x14ac:dyDescent="0.4"/>
    <row r="15434" s="6" customFormat="1" x14ac:dyDescent="0.4"/>
    <row r="15435" s="6" customFormat="1" x14ac:dyDescent="0.4"/>
    <row r="15436" s="6" customFormat="1" x14ac:dyDescent="0.4"/>
    <row r="15437" s="6" customFormat="1" x14ac:dyDescent="0.4"/>
    <row r="15438" s="6" customFormat="1" x14ac:dyDescent="0.4"/>
    <row r="15439" s="6" customFormat="1" x14ac:dyDescent="0.4"/>
    <row r="15440" s="6" customFormat="1" x14ac:dyDescent="0.4"/>
    <row r="15441" s="6" customFormat="1" x14ac:dyDescent="0.4"/>
    <row r="15442" s="6" customFormat="1" x14ac:dyDescent="0.4"/>
    <row r="15443" s="6" customFormat="1" x14ac:dyDescent="0.4"/>
    <row r="15444" s="6" customFormat="1" x14ac:dyDescent="0.4"/>
    <row r="15445" s="6" customFormat="1" x14ac:dyDescent="0.4"/>
    <row r="15446" s="6" customFormat="1" x14ac:dyDescent="0.4"/>
    <row r="15447" s="6" customFormat="1" x14ac:dyDescent="0.4"/>
    <row r="15448" s="6" customFormat="1" x14ac:dyDescent="0.4"/>
    <row r="15449" s="6" customFormat="1" x14ac:dyDescent="0.4"/>
    <row r="15450" s="6" customFormat="1" x14ac:dyDescent="0.4"/>
    <row r="15451" s="6" customFormat="1" x14ac:dyDescent="0.4"/>
    <row r="15452" s="6" customFormat="1" x14ac:dyDescent="0.4"/>
    <row r="15453" s="6" customFormat="1" x14ac:dyDescent="0.4"/>
    <row r="15454" s="6" customFormat="1" x14ac:dyDescent="0.4"/>
    <row r="15455" s="6" customFormat="1" x14ac:dyDescent="0.4"/>
    <row r="15456" s="6" customFormat="1" x14ac:dyDescent="0.4"/>
    <row r="15457" s="6" customFormat="1" x14ac:dyDescent="0.4"/>
    <row r="15458" s="6" customFormat="1" x14ac:dyDescent="0.4"/>
    <row r="15459" s="6" customFormat="1" x14ac:dyDescent="0.4"/>
    <row r="15460" s="6" customFormat="1" x14ac:dyDescent="0.4"/>
    <row r="15461" s="6" customFormat="1" x14ac:dyDescent="0.4"/>
    <row r="15462" s="6" customFormat="1" x14ac:dyDescent="0.4"/>
    <row r="15463" s="6" customFormat="1" x14ac:dyDescent="0.4"/>
    <row r="15464" s="6" customFormat="1" x14ac:dyDescent="0.4"/>
    <row r="15465" s="6" customFormat="1" x14ac:dyDescent="0.4"/>
    <row r="15466" s="6" customFormat="1" x14ac:dyDescent="0.4"/>
    <row r="15467" s="6" customFormat="1" x14ac:dyDescent="0.4"/>
    <row r="15468" s="6" customFormat="1" x14ac:dyDescent="0.4"/>
    <row r="15469" s="6" customFormat="1" x14ac:dyDescent="0.4"/>
    <row r="15470" s="6" customFormat="1" x14ac:dyDescent="0.4"/>
    <row r="15471" s="6" customFormat="1" x14ac:dyDescent="0.4"/>
    <row r="15472" s="6" customFormat="1" x14ac:dyDescent="0.4"/>
    <row r="15473" s="6" customFormat="1" x14ac:dyDescent="0.4"/>
    <row r="15474" s="6" customFormat="1" x14ac:dyDescent="0.4"/>
    <row r="15475" s="6" customFormat="1" x14ac:dyDescent="0.4"/>
    <row r="15476" s="6" customFormat="1" x14ac:dyDescent="0.4"/>
    <row r="15477" s="6" customFormat="1" x14ac:dyDescent="0.4"/>
    <row r="15478" s="6" customFormat="1" x14ac:dyDescent="0.4"/>
    <row r="15479" s="6" customFormat="1" x14ac:dyDescent="0.4"/>
    <row r="15480" s="6" customFormat="1" x14ac:dyDescent="0.4"/>
    <row r="15481" s="6" customFormat="1" x14ac:dyDescent="0.4"/>
    <row r="15482" s="6" customFormat="1" x14ac:dyDescent="0.4"/>
    <row r="15483" s="6" customFormat="1" x14ac:dyDescent="0.4"/>
    <row r="15484" s="6" customFormat="1" x14ac:dyDescent="0.4"/>
    <row r="15485" s="6" customFormat="1" x14ac:dyDescent="0.4"/>
    <row r="15486" s="6" customFormat="1" x14ac:dyDescent="0.4"/>
    <row r="15487" s="6" customFormat="1" x14ac:dyDescent="0.4"/>
    <row r="15488" s="6" customFormat="1" x14ac:dyDescent="0.4"/>
    <row r="15489" s="6" customFormat="1" x14ac:dyDescent="0.4"/>
    <row r="15490" s="6" customFormat="1" x14ac:dyDescent="0.4"/>
    <row r="15491" s="6" customFormat="1" x14ac:dyDescent="0.4"/>
    <row r="15492" s="6" customFormat="1" x14ac:dyDescent="0.4"/>
    <row r="15493" s="6" customFormat="1" x14ac:dyDescent="0.4"/>
    <row r="15494" s="6" customFormat="1" x14ac:dyDescent="0.4"/>
    <row r="15495" s="6" customFormat="1" x14ac:dyDescent="0.4"/>
    <row r="15496" s="6" customFormat="1" x14ac:dyDescent="0.4"/>
    <row r="15497" s="6" customFormat="1" x14ac:dyDescent="0.4"/>
    <row r="15498" s="6" customFormat="1" x14ac:dyDescent="0.4"/>
    <row r="15499" s="6" customFormat="1" x14ac:dyDescent="0.4"/>
    <row r="15500" s="6" customFormat="1" x14ac:dyDescent="0.4"/>
    <row r="15501" s="6" customFormat="1" x14ac:dyDescent="0.4"/>
    <row r="15502" s="6" customFormat="1" x14ac:dyDescent="0.4"/>
    <row r="15503" s="6" customFormat="1" x14ac:dyDescent="0.4"/>
    <row r="15504" s="6" customFormat="1" x14ac:dyDescent="0.4"/>
    <row r="15505" s="6" customFormat="1" x14ac:dyDescent="0.4"/>
    <row r="15506" s="6" customFormat="1" x14ac:dyDescent="0.4"/>
    <row r="15507" s="6" customFormat="1" x14ac:dyDescent="0.4"/>
    <row r="15508" s="6" customFormat="1" x14ac:dyDescent="0.4"/>
    <row r="15509" s="6" customFormat="1" x14ac:dyDescent="0.4"/>
    <row r="15510" s="6" customFormat="1" x14ac:dyDescent="0.4"/>
    <row r="15511" s="6" customFormat="1" x14ac:dyDescent="0.4"/>
    <row r="15512" s="6" customFormat="1" x14ac:dyDescent="0.4"/>
    <row r="15513" s="6" customFormat="1" x14ac:dyDescent="0.4"/>
    <row r="15514" s="6" customFormat="1" x14ac:dyDescent="0.4"/>
    <row r="15515" s="6" customFormat="1" x14ac:dyDescent="0.4"/>
    <row r="15516" s="6" customFormat="1" x14ac:dyDescent="0.4"/>
    <row r="15517" s="6" customFormat="1" x14ac:dyDescent="0.4"/>
    <row r="15518" s="6" customFormat="1" x14ac:dyDescent="0.4"/>
    <row r="15519" s="6" customFormat="1" x14ac:dyDescent="0.4"/>
    <row r="15520" s="6" customFormat="1" x14ac:dyDescent="0.4"/>
    <row r="15521" s="6" customFormat="1" x14ac:dyDescent="0.4"/>
    <row r="15522" s="6" customFormat="1" x14ac:dyDescent="0.4"/>
    <row r="15523" s="6" customFormat="1" x14ac:dyDescent="0.4"/>
    <row r="15524" s="6" customFormat="1" x14ac:dyDescent="0.4"/>
    <row r="15525" s="6" customFormat="1" x14ac:dyDescent="0.4"/>
    <row r="15526" s="6" customFormat="1" x14ac:dyDescent="0.4"/>
    <row r="15527" s="6" customFormat="1" x14ac:dyDescent="0.4"/>
    <row r="15528" s="6" customFormat="1" x14ac:dyDescent="0.4"/>
    <row r="15529" s="6" customFormat="1" x14ac:dyDescent="0.4"/>
    <row r="15530" s="6" customFormat="1" x14ac:dyDescent="0.4"/>
    <row r="15531" s="6" customFormat="1" x14ac:dyDescent="0.4"/>
    <row r="15532" s="6" customFormat="1" x14ac:dyDescent="0.4"/>
    <row r="15533" s="6" customFormat="1" x14ac:dyDescent="0.4"/>
    <row r="15534" s="6" customFormat="1" x14ac:dyDescent="0.4"/>
    <row r="15535" s="6" customFormat="1" x14ac:dyDescent="0.4"/>
    <row r="15536" s="6" customFormat="1" x14ac:dyDescent="0.4"/>
    <row r="15537" s="6" customFormat="1" x14ac:dyDescent="0.4"/>
    <row r="15538" s="6" customFormat="1" x14ac:dyDescent="0.4"/>
    <row r="15539" s="6" customFormat="1" x14ac:dyDescent="0.4"/>
    <row r="15540" s="6" customFormat="1" x14ac:dyDescent="0.4"/>
    <row r="15541" s="6" customFormat="1" x14ac:dyDescent="0.4"/>
    <row r="15542" s="6" customFormat="1" x14ac:dyDescent="0.4"/>
    <row r="15543" s="6" customFormat="1" x14ac:dyDescent="0.4"/>
    <row r="15544" s="6" customFormat="1" x14ac:dyDescent="0.4"/>
    <row r="15545" s="6" customFormat="1" x14ac:dyDescent="0.4"/>
    <row r="15546" s="6" customFormat="1" x14ac:dyDescent="0.4"/>
    <row r="15547" s="6" customFormat="1" x14ac:dyDescent="0.4"/>
    <row r="15548" s="6" customFormat="1" x14ac:dyDescent="0.4"/>
    <row r="15549" s="6" customFormat="1" x14ac:dyDescent="0.4"/>
    <row r="15550" s="6" customFormat="1" x14ac:dyDescent="0.4"/>
    <row r="15551" s="6" customFormat="1" x14ac:dyDescent="0.4"/>
    <row r="15552" s="6" customFormat="1" x14ac:dyDescent="0.4"/>
    <row r="15553" s="6" customFormat="1" x14ac:dyDescent="0.4"/>
    <row r="15554" s="6" customFormat="1" x14ac:dyDescent="0.4"/>
    <row r="15555" s="6" customFormat="1" x14ac:dyDescent="0.4"/>
    <row r="15556" s="6" customFormat="1" x14ac:dyDescent="0.4"/>
    <row r="15557" s="6" customFormat="1" x14ac:dyDescent="0.4"/>
    <row r="15558" s="6" customFormat="1" x14ac:dyDescent="0.4"/>
    <row r="15559" s="6" customFormat="1" x14ac:dyDescent="0.4"/>
    <row r="15560" s="6" customFormat="1" x14ac:dyDescent="0.4"/>
    <row r="15561" s="6" customFormat="1" x14ac:dyDescent="0.4"/>
    <row r="15562" s="6" customFormat="1" x14ac:dyDescent="0.4"/>
    <row r="15563" s="6" customFormat="1" x14ac:dyDescent="0.4"/>
    <row r="15564" s="6" customFormat="1" x14ac:dyDescent="0.4"/>
    <row r="15565" s="6" customFormat="1" x14ac:dyDescent="0.4"/>
    <row r="15566" s="6" customFormat="1" x14ac:dyDescent="0.4"/>
    <row r="15567" s="6" customFormat="1" x14ac:dyDescent="0.4"/>
    <row r="15568" s="6" customFormat="1" x14ac:dyDescent="0.4"/>
    <row r="15569" s="6" customFormat="1" x14ac:dyDescent="0.4"/>
    <row r="15570" s="6" customFormat="1" x14ac:dyDescent="0.4"/>
    <row r="15571" s="6" customFormat="1" x14ac:dyDescent="0.4"/>
    <row r="15572" s="6" customFormat="1" x14ac:dyDescent="0.4"/>
    <row r="15573" s="6" customFormat="1" x14ac:dyDescent="0.4"/>
    <row r="15574" s="6" customFormat="1" x14ac:dyDescent="0.4"/>
    <row r="15575" s="6" customFormat="1" x14ac:dyDescent="0.4"/>
    <row r="15576" s="6" customFormat="1" x14ac:dyDescent="0.4"/>
    <row r="15577" s="6" customFormat="1" x14ac:dyDescent="0.4"/>
    <row r="15578" s="6" customFormat="1" x14ac:dyDescent="0.4"/>
    <row r="15579" s="6" customFormat="1" x14ac:dyDescent="0.4"/>
    <row r="15580" s="6" customFormat="1" x14ac:dyDescent="0.4"/>
    <row r="15581" s="6" customFormat="1" x14ac:dyDescent="0.4"/>
    <row r="15582" s="6" customFormat="1" x14ac:dyDescent="0.4"/>
    <row r="15583" s="6" customFormat="1" x14ac:dyDescent="0.4"/>
    <row r="15584" s="6" customFormat="1" x14ac:dyDescent="0.4"/>
    <row r="15585" s="6" customFormat="1" x14ac:dyDescent="0.4"/>
    <row r="15586" s="6" customFormat="1" x14ac:dyDescent="0.4"/>
    <row r="15587" s="6" customFormat="1" x14ac:dyDescent="0.4"/>
    <row r="15588" s="6" customFormat="1" x14ac:dyDescent="0.4"/>
    <row r="15589" s="6" customFormat="1" x14ac:dyDescent="0.4"/>
    <row r="15590" s="6" customFormat="1" x14ac:dyDescent="0.4"/>
    <row r="15591" s="6" customFormat="1" x14ac:dyDescent="0.4"/>
    <row r="15592" s="6" customFormat="1" x14ac:dyDescent="0.4"/>
    <row r="15593" s="6" customFormat="1" x14ac:dyDescent="0.4"/>
    <row r="15594" s="6" customFormat="1" x14ac:dyDescent="0.4"/>
    <row r="15595" s="6" customFormat="1" x14ac:dyDescent="0.4"/>
    <row r="15596" s="6" customFormat="1" x14ac:dyDescent="0.4"/>
    <row r="15597" s="6" customFormat="1" x14ac:dyDescent="0.4"/>
    <row r="15598" s="6" customFormat="1" x14ac:dyDescent="0.4"/>
    <row r="15599" s="6" customFormat="1" x14ac:dyDescent="0.4"/>
    <row r="15600" s="6" customFormat="1" x14ac:dyDescent="0.4"/>
    <row r="15601" s="6" customFormat="1" x14ac:dyDescent="0.4"/>
    <row r="15602" s="6" customFormat="1" x14ac:dyDescent="0.4"/>
    <row r="15603" s="6" customFormat="1" x14ac:dyDescent="0.4"/>
    <row r="15604" s="6" customFormat="1" x14ac:dyDescent="0.4"/>
    <row r="15605" s="6" customFormat="1" x14ac:dyDescent="0.4"/>
    <row r="15606" s="6" customFormat="1" x14ac:dyDescent="0.4"/>
    <row r="15607" s="6" customFormat="1" x14ac:dyDescent="0.4"/>
    <row r="15608" s="6" customFormat="1" x14ac:dyDescent="0.4"/>
    <row r="15609" s="6" customFormat="1" x14ac:dyDescent="0.4"/>
    <row r="15610" s="6" customFormat="1" x14ac:dyDescent="0.4"/>
    <row r="15611" s="6" customFormat="1" x14ac:dyDescent="0.4"/>
    <row r="15612" s="6" customFormat="1" x14ac:dyDescent="0.4"/>
    <row r="15613" s="6" customFormat="1" x14ac:dyDescent="0.4"/>
    <row r="15614" s="6" customFormat="1" x14ac:dyDescent="0.4"/>
    <row r="15615" s="6" customFormat="1" x14ac:dyDescent="0.4"/>
    <row r="15616" s="6" customFormat="1" x14ac:dyDescent="0.4"/>
    <row r="15617" s="6" customFormat="1" x14ac:dyDescent="0.4"/>
    <row r="15618" s="6" customFormat="1" x14ac:dyDescent="0.4"/>
    <row r="15619" s="6" customFormat="1" x14ac:dyDescent="0.4"/>
    <row r="15620" s="6" customFormat="1" x14ac:dyDescent="0.4"/>
    <row r="15621" s="6" customFormat="1" x14ac:dyDescent="0.4"/>
    <row r="15622" s="6" customFormat="1" x14ac:dyDescent="0.4"/>
    <row r="15623" s="6" customFormat="1" x14ac:dyDescent="0.4"/>
    <row r="15624" s="6" customFormat="1" x14ac:dyDescent="0.4"/>
    <row r="15625" s="6" customFormat="1" x14ac:dyDescent="0.4"/>
    <row r="15626" s="6" customFormat="1" x14ac:dyDescent="0.4"/>
    <row r="15627" s="6" customFormat="1" x14ac:dyDescent="0.4"/>
    <row r="15628" s="6" customFormat="1" x14ac:dyDescent="0.4"/>
    <row r="15629" s="6" customFormat="1" x14ac:dyDescent="0.4"/>
    <row r="15630" s="6" customFormat="1" x14ac:dyDescent="0.4"/>
    <row r="15631" s="6" customFormat="1" x14ac:dyDescent="0.4"/>
    <row r="15632" s="6" customFormat="1" x14ac:dyDescent="0.4"/>
    <row r="15633" s="6" customFormat="1" x14ac:dyDescent="0.4"/>
    <row r="15634" s="6" customFormat="1" x14ac:dyDescent="0.4"/>
    <row r="15635" s="6" customFormat="1" x14ac:dyDescent="0.4"/>
    <row r="15636" s="6" customFormat="1" x14ac:dyDescent="0.4"/>
    <row r="15637" s="6" customFormat="1" x14ac:dyDescent="0.4"/>
    <row r="15638" s="6" customFormat="1" x14ac:dyDescent="0.4"/>
    <row r="15639" s="6" customFormat="1" x14ac:dyDescent="0.4"/>
    <row r="15640" s="6" customFormat="1" x14ac:dyDescent="0.4"/>
    <row r="15641" s="6" customFormat="1" x14ac:dyDescent="0.4"/>
    <row r="15642" s="6" customFormat="1" x14ac:dyDescent="0.4"/>
    <row r="15643" s="6" customFormat="1" x14ac:dyDescent="0.4"/>
    <row r="15644" s="6" customFormat="1" x14ac:dyDescent="0.4"/>
    <row r="15645" s="6" customFormat="1" x14ac:dyDescent="0.4"/>
    <row r="15646" s="6" customFormat="1" x14ac:dyDescent="0.4"/>
    <row r="15647" s="6" customFormat="1" x14ac:dyDescent="0.4"/>
    <row r="15648" s="6" customFormat="1" x14ac:dyDescent="0.4"/>
    <row r="15649" s="6" customFormat="1" x14ac:dyDescent="0.4"/>
    <row r="15650" s="6" customFormat="1" x14ac:dyDescent="0.4"/>
    <row r="15651" s="6" customFormat="1" x14ac:dyDescent="0.4"/>
    <row r="15652" s="6" customFormat="1" x14ac:dyDescent="0.4"/>
    <row r="15653" s="6" customFormat="1" x14ac:dyDescent="0.4"/>
    <row r="15654" s="6" customFormat="1" x14ac:dyDescent="0.4"/>
    <row r="15655" s="6" customFormat="1" x14ac:dyDescent="0.4"/>
    <row r="15656" s="6" customFormat="1" x14ac:dyDescent="0.4"/>
    <row r="15657" s="6" customFormat="1" x14ac:dyDescent="0.4"/>
    <row r="15658" s="6" customFormat="1" x14ac:dyDescent="0.4"/>
    <row r="15659" s="6" customFormat="1" x14ac:dyDescent="0.4"/>
    <row r="15660" s="6" customFormat="1" x14ac:dyDescent="0.4"/>
    <row r="15661" s="6" customFormat="1" x14ac:dyDescent="0.4"/>
    <row r="15662" s="6" customFormat="1" x14ac:dyDescent="0.4"/>
    <row r="15663" s="6" customFormat="1" x14ac:dyDescent="0.4"/>
    <row r="15664" s="6" customFormat="1" x14ac:dyDescent="0.4"/>
    <row r="15665" s="6" customFormat="1" x14ac:dyDescent="0.4"/>
    <row r="15666" s="6" customFormat="1" x14ac:dyDescent="0.4"/>
    <row r="15667" s="6" customFormat="1" x14ac:dyDescent="0.4"/>
    <row r="15668" s="6" customFormat="1" x14ac:dyDescent="0.4"/>
    <row r="15669" s="6" customFormat="1" x14ac:dyDescent="0.4"/>
    <row r="15670" s="6" customFormat="1" x14ac:dyDescent="0.4"/>
    <row r="15671" s="6" customFormat="1" x14ac:dyDescent="0.4"/>
    <row r="15672" s="6" customFormat="1" x14ac:dyDescent="0.4"/>
    <row r="15673" s="6" customFormat="1" x14ac:dyDescent="0.4"/>
    <row r="15674" s="6" customFormat="1" x14ac:dyDescent="0.4"/>
    <row r="15675" s="6" customFormat="1" x14ac:dyDescent="0.4"/>
    <row r="15676" s="6" customFormat="1" x14ac:dyDescent="0.4"/>
    <row r="15677" s="6" customFormat="1" x14ac:dyDescent="0.4"/>
    <row r="15678" s="6" customFormat="1" x14ac:dyDescent="0.4"/>
    <row r="15679" s="6" customFormat="1" x14ac:dyDescent="0.4"/>
    <row r="15680" s="6" customFormat="1" x14ac:dyDescent="0.4"/>
    <row r="15681" s="6" customFormat="1" x14ac:dyDescent="0.4"/>
    <row r="15682" s="6" customFormat="1" x14ac:dyDescent="0.4"/>
    <row r="15683" s="6" customFormat="1" x14ac:dyDescent="0.4"/>
    <row r="15684" s="6" customFormat="1" x14ac:dyDescent="0.4"/>
    <row r="15685" s="6" customFormat="1" x14ac:dyDescent="0.4"/>
    <row r="15686" s="6" customFormat="1" x14ac:dyDescent="0.4"/>
    <row r="15687" s="6" customFormat="1" x14ac:dyDescent="0.4"/>
    <row r="15688" s="6" customFormat="1" x14ac:dyDescent="0.4"/>
    <row r="15689" s="6" customFormat="1" x14ac:dyDescent="0.4"/>
    <row r="15690" s="6" customFormat="1" x14ac:dyDescent="0.4"/>
    <row r="15691" s="6" customFormat="1" x14ac:dyDescent="0.4"/>
    <row r="15692" s="6" customFormat="1" x14ac:dyDescent="0.4"/>
    <row r="15693" s="6" customFormat="1" x14ac:dyDescent="0.4"/>
    <row r="15694" s="6" customFormat="1" x14ac:dyDescent="0.4"/>
    <row r="15695" s="6" customFormat="1" x14ac:dyDescent="0.4"/>
    <row r="15696" s="6" customFormat="1" x14ac:dyDescent="0.4"/>
    <row r="15697" s="6" customFormat="1" x14ac:dyDescent="0.4"/>
    <row r="15698" s="6" customFormat="1" x14ac:dyDescent="0.4"/>
    <row r="15699" s="6" customFormat="1" x14ac:dyDescent="0.4"/>
    <row r="15700" s="6" customFormat="1" x14ac:dyDescent="0.4"/>
    <row r="15701" s="6" customFormat="1" x14ac:dyDescent="0.4"/>
    <row r="15702" s="6" customFormat="1" x14ac:dyDescent="0.4"/>
    <row r="15703" s="6" customFormat="1" x14ac:dyDescent="0.4"/>
    <row r="15704" s="6" customFormat="1" x14ac:dyDescent="0.4"/>
    <row r="15705" s="6" customFormat="1" x14ac:dyDescent="0.4"/>
    <row r="15706" s="6" customFormat="1" x14ac:dyDescent="0.4"/>
    <row r="15707" s="6" customFormat="1" x14ac:dyDescent="0.4"/>
    <row r="15708" s="6" customFormat="1" x14ac:dyDescent="0.4"/>
    <row r="15709" s="6" customFormat="1" x14ac:dyDescent="0.4"/>
    <row r="15710" s="6" customFormat="1" x14ac:dyDescent="0.4"/>
    <row r="15711" s="6" customFormat="1" x14ac:dyDescent="0.4"/>
    <row r="15712" s="6" customFormat="1" x14ac:dyDescent="0.4"/>
    <row r="15713" s="6" customFormat="1" x14ac:dyDescent="0.4"/>
    <row r="15714" s="6" customFormat="1" x14ac:dyDescent="0.4"/>
    <row r="15715" s="6" customFormat="1" x14ac:dyDescent="0.4"/>
    <row r="15716" s="6" customFormat="1" x14ac:dyDescent="0.4"/>
    <row r="15717" s="6" customFormat="1" x14ac:dyDescent="0.4"/>
    <row r="15718" s="6" customFormat="1" x14ac:dyDescent="0.4"/>
    <row r="15719" s="6" customFormat="1" x14ac:dyDescent="0.4"/>
    <row r="15720" s="6" customFormat="1" x14ac:dyDescent="0.4"/>
    <row r="15721" s="6" customFormat="1" x14ac:dyDescent="0.4"/>
    <row r="15722" s="6" customFormat="1" x14ac:dyDescent="0.4"/>
    <row r="15723" s="6" customFormat="1" x14ac:dyDescent="0.4"/>
    <row r="15724" s="6" customFormat="1" x14ac:dyDescent="0.4"/>
    <row r="15725" s="6" customFormat="1" x14ac:dyDescent="0.4"/>
    <row r="15726" s="6" customFormat="1" x14ac:dyDescent="0.4"/>
    <row r="15727" s="6" customFormat="1" x14ac:dyDescent="0.4"/>
    <row r="15728" s="6" customFormat="1" x14ac:dyDescent="0.4"/>
    <row r="15729" s="6" customFormat="1" x14ac:dyDescent="0.4"/>
    <row r="15730" s="6" customFormat="1" x14ac:dyDescent="0.4"/>
    <row r="15731" s="6" customFormat="1" x14ac:dyDescent="0.4"/>
    <row r="15732" s="6" customFormat="1" x14ac:dyDescent="0.4"/>
    <row r="15733" s="6" customFormat="1" x14ac:dyDescent="0.4"/>
    <row r="15734" s="6" customFormat="1" x14ac:dyDescent="0.4"/>
    <row r="15735" s="6" customFormat="1" x14ac:dyDescent="0.4"/>
    <row r="15736" s="6" customFormat="1" x14ac:dyDescent="0.4"/>
    <row r="15737" s="6" customFormat="1" x14ac:dyDescent="0.4"/>
    <row r="15738" s="6" customFormat="1" x14ac:dyDescent="0.4"/>
    <row r="15739" s="6" customFormat="1" x14ac:dyDescent="0.4"/>
    <row r="15740" s="6" customFormat="1" x14ac:dyDescent="0.4"/>
    <row r="15741" s="6" customFormat="1" x14ac:dyDescent="0.4"/>
    <row r="15742" s="6" customFormat="1" x14ac:dyDescent="0.4"/>
    <row r="15743" s="6" customFormat="1" x14ac:dyDescent="0.4"/>
    <row r="15744" s="6" customFormat="1" x14ac:dyDescent="0.4"/>
    <row r="15745" s="6" customFormat="1" x14ac:dyDescent="0.4"/>
    <row r="15746" s="6" customFormat="1" x14ac:dyDescent="0.4"/>
    <row r="15747" s="6" customFormat="1" x14ac:dyDescent="0.4"/>
    <row r="15748" s="6" customFormat="1" x14ac:dyDescent="0.4"/>
    <row r="15749" s="6" customFormat="1" x14ac:dyDescent="0.4"/>
    <row r="15750" s="6" customFormat="1" x14ac:dyDescent="0.4"/>
    <row r="15751" s="6" customFormat="1" x14ac:dyDescent="0.4"/>
    <row r="15752" s="6" customFormat="1" x14ac:dyDescent="0.4"/>
    <row r="15753" s="6" customFormat="1" x14ac:dyDescent="0.4"/>
    <row r="15754" s="6" customFormat="1" x14ac:dyDescent="0.4"/>
    <row r="15755" s="6" customFormat="1" x14ac:dyDescent="0.4"/>
    <row r="15756" s="6" customFormat="1" x14ac:dyDescent="0.4"/>
    <row r="15757" s="6" customFormat="1" x14ac:dyDescent="0.4"/>
    <row r="15758" s="6" customFormat="1" x14ac:dyDescent="0.4"/>
    <row r="15759" s="6" customFormat="1" x14ac:dyDescent="0.4"/>
    <row r="15760" s="6" customFormat="1" x14ac:dyDescent="0.4"/>
    <row r="15761" s="6" customFormat="1" x14ac:dyDescent="0.4"/>
    <row r="15762" s="6" customFormat="1" x14ac:dyDescent="0.4"/>
    <row r="15763" s="6" customFormat="1" x14ac:dyDescent="0.4"/>
    <row r="15764" s="6" customFormat="1" x14ac:dyDescent="0.4"/>
    <row r="15765" s="6" customFormat="1" x14ac:dyDescent="0.4"/>
    <row r="15766" s="6" customFormat="1" x14ac:dyDescent="0.4"/>
    <row r="15767" s="6" customFormat="1" x14ac:dyDescent="0.4"/>
    <row r="15768" s="6" customFormat="1" x14ac:dyDescent="0.4"/>
    <row r="15769" s="6" customFormat="1" x14ac:dyDescent="0.4"/>
    <row r="15770" s="6" customFormat="1" x14ac:dyDescent="0.4"/>
    <row r="15771" s="6" customFormat="1" x14ac:dyDescent="0.4"/>
    <row r="15772" s="6" customFormat="1" x14ac:dyDescent="0.4"/>
    <row r="15773" s="6" customFormat="1" x14ac:dyDescent="0.4"/>
    <row r="15774" s="6" customFormat="1" x14ac:dyDescent="0.4"/>
    <row r="15775" s="6" customFormat="1" x14ac:dyDescent="0.4"/>
    <row r="15776" s="6" customFormat="1" x14ac:dyDescent="0.4"/>
    <row r="15777" s="6" customFormat="1" x14ac:dyDescent="0.4"/>
    <row r="15778" s="6" customFormat="1" x14ac:dyDescent="0.4"/>
    <row r="15779" s="6" customFormat="1" x14ac:dyDescent="0.4"/>
    <row r="15780" s="6" customFormat="1" x14ac:dyDescent="0.4"/>
    <row r="15781" s="6" customFormat="1" x14ac:dyDescent="0.4"/>
    <row r="15782" s="6" customFormat="1" x14ac:dyDescent="0.4"/>
    <row r="15783" s="6" customFormat="1" x14ac:dyDescent="0.4"/>
    <row r="15784" s="6" customFormat="1" x14ac:dyDescent="0.4"/>
    <row r="15785" s="6" customFormat="1" x14ac:dyDescent="0.4"/>
    <row r="15786" s="6" customFormat="1" x14ac:dyDescent="0.4"/>
    <row r="15787" s="6" customFormat="1" x14ac:dyDescent="0.4"/>
    <row r="15788" s="6" customFormat="1" x14ac:dyDescent="0.4"/>
    <row r="15789" s="6" customFormat="1" x14ac:dyDescent="0.4"/>
    <row r="15790" s="6" customFormat="1" x14ac:dyDescent="0.4"/>
    <row r="15791" s="6" customFormat="1" x14ac:dyDescent="0.4"/>
    <row r="15792" s="6" customFormat="1" x14ac:dyDescent="0.4"/>
    <row r="15793" s="6" customFormat="1" x14ac:dyDescent="0.4"/>
    <row r="15794" s="6" customFormat="1" x14ac:dyDescent="0.4"/>
    <row r="15795" s="6" customFormat="1" x14ac:dyDescent="0.4"/>
    <row r="15796" s="6" customFormat="1" x14ac:dyDescent="0.4"/>
    <row r="15797" s="6" customFormat="1" x14ac:dyDescent="0.4"/>
    <row r="15798" s="6" customFormat="1" x14ac:dyDescent="0.4"/>
    <row r="15799" s="6" customFormat="1" x14ac:dyDescent="0.4"/>
    <row r="15800" s="6" customFormat="1" x14ac:dyDescent="0.4"/>
    <row r="15801" s="6" customFormat="1" x14ac:dyDescent="0.4"/>
    <row r="15802" s="6" customFormat="1" x14ac:dyDescent="0.4"/>
    <row r="15803" s="6" customFormat="1" x14ac:dyDescent="0.4"/>
    <row r="15804" s="6" customFormat="1" x14ac:dyDescent="0.4"/>
    <row r="15805" s="6" customFormat="1" x14ac:dyDescent="0.4"/>
    <row r="15806" s="6" customFormat="1" x14ac:dyDescent="0.4"/>
    <row r="15807" s="6" customFormat="1" x14ac:dyDescent="0.4"/>
    <row r="15808" s="6" customFormat="1" x14ac:dyDescent="0.4"/>
    <row r="15809" s="6" customFormat="1" x14ac:dyDescent="0.4"/>
    <row r="15810" s="6" customFormat="1" x14ac:dyDescent="0.4"/>
    <row r="15811" s="6" customFormat="1" x14ac:dyDescent="0.4"/>
    <row r="15812" s="6" customFormat="1" x14ac:dyDescent="0.4"/>
    <row r="15813" s="6" customFormat="1" x14ac:dyDescent="0.4"/>
    <row r="15814" s="6" customFormat="1" x14ac:dyDescent="0.4"/>
    <row r="15815" s="6" customFormat="1" x14ac:dyDescent="0.4"/>
    <row r="15816" s="6" customFormat="1" x14ac:dyDescent="0.4"/>
    <row r="15817" s="6" customFormat="1" x14ac:dyDescent="0.4"/>
    <row r="15818" s="6" customFormat="1" x14ac:dyDescent="0.4"/>
    <row r="15819" s="6" customFormat="1" x14ac:dyDescent="0.4"/>
    <row r="15820" s="6" customFormat="1" x14ac:dyDescent="0.4"/>
    <row r="15821" s="6" customFormat="1" x14ac:dyDescent="0.4"/>
    <row r="15822" s="6" customFormat="1" x14ac:dyDescent="0.4"/>
    <row r="15823" s="6" customFormat="1" x14ac:dyDescent="0.4"/>
    <row r="15824" s="6" customFormat="1" x14ac:dyDescent="0.4"/>
    <row r="15825" s="6" customFormat="1" x14ac:dyDescent="0.4"/>
    <row r="15826" s="6" customFormat="1" x14ac:dyDescent="0.4"/>
    <row r="15827" s="6" customFormat="1" x14ac:dyDescent="0.4"/>
    <row r="15828" s="6" customFormat="1" x14ac:dyDescent="0.4"/>
    <row r="15829" s="6" customFormat="1" x14ac:dyDescent="0.4"/>
    <row r="15830" s="6" customFormat="1" x14ac:dyDescent="0.4"/>
    <row r="15831" s="6" customFormat="1" x14ac:dyDescent="0.4"/>
    <row r="15832" s="6" customFormat="1" x14ac:dyDescent="0.4"/>
    <row r="15833" s="6" customFormat="1" x14ac:dyDescent="0.4"/>
    <row r="15834" s="6" customFormat="1" x14ac:dyDescent="0.4"/>
    <row r="15835" s="6" customFormat="1" x14ac:dyDescent="0.4"/>
    <row r="15836" s="6" customFormat="1" x14ac:dyDescent="0.4"/>
    <row r="15837" s="6" customFormat="1" x14ac:dyDescent="0.4"/>
    <row r="15838" s="6" customFormat="1" x14ac:dyDescent="0.4"/>
    <row r="15839" s="6" customFormat="1" x14ac:dyDescent="0.4"/>
    <row r="15840" s="6" customFormat="1" x14ac:dyDescent="0.4"/>
    <row r="15841" s="6" customFormat="1" x14ac:dyDescent="0.4"/>
    <row r="15842" s="6" customFormat="1" x14ac:dyDescent="0.4"/>
    <row r="15843" s="6" customFormat="1" x14ac:dyDescent="0.4"/>
    <row r="15844" s="6" customFormat="1" x14ac:dyDescent="0.4"/>
    <row r="15845" s="6" customFormat="1" x14ac:dyDescent="0.4"/>
    <row r="15846" s="6" customFormat="1" x14ac:dyDescent="0.4"/>
    <row r="15847" s="6" customFormat="1" x14ac:dyDescent="0.4"/>
    <row r="15848" s="6" customFormat="1" x14ac:dyDescent="0.4"/>
    <row r="15849" s="6" customFormat="1" x14ac:dyDescent="0.4"/>
    <row r="15850" s="6" customFormat="1" x14ac:dyDescent="0.4"/>
    <row r="15851" s="6" customFormat="1" x14ac:dyDescent="0.4"/>
    <row r="15852" s="6" customFormat="1" x14ac:dyDescent="0.4"/>
    <row r="15853" s="6" customFormat="1" x14ac:dyDescent="0.4"/>
    <row r="15854" s="6" customFormat="1" x14ac:dyDescent="0.4"/>
    <row r="15855" s="6" customFormat="1" x14ac:dyDescent="0.4"/>
    <row r="15856" s="6" customFormat="1" x14ac:dyDescent="0.4"/>
    <row r="15857" s="6" customFormat="1" x14ac:dyDescent="0.4"/>
    <row r="15858" s="6" customFormat="1" x14ac:dyDescent="0.4"/>
    <row r="15859" s="6" customFormat="1" x14ac:dyDescent="0.4"/>
    <row r="15860" s="6" customFormat="1" x14ac:dyDescent="0.4"/>
    <row r="15861" s="6" customFormat="1" x14ac:dyDescent="0.4"/>
    <row r="15862" s="6" customFormat="1" x14ac:dyDescent="0.4"/>
    <row r="15863" s="6" customFormat="1" x14ac:dyDescent="0.4"/>
    <row r="15864" s="6" customFormat="1" x14ac:dyDescent="0.4"/>
    <row r="15865" s="6" customFormat="1" x14ac:dyDescent="0.4"/>
    <row r="15866" s="6" customFormat="1" x14ac:dyDescent="0.4"/>
    <row r="15867" s="6" customFormat="1" x14ac:dyDescent="0.4"/>
    <row r="15868" s="6" customFormat="1" x14ac:dyDescent="0.4"/>
    <row r="15869" s="6" customFormat="1" x14ac:dyDescent="0.4"/>
    <row r="15870" s="6" customFormat="1" x14ac:dyDescent="0.4"/>
    <row r="15871" s="6" customFormat="1" x14ac:dyDescent="0.4"/>
    <row r="15872" s="6" customFormat="1" x14ac:dyDescent="0.4"/>
    <row r="15873" s="6" customFormat="1" x14ac:dyDescent="0.4"/>
    <row r="15874" s="6" customFormat="1" x14ac:dyDescent="0.4"/>
    <row r="15875" s="6" customFormat="1" x14ac:dyDescent="0.4"/>
    <row r="15876" s="6" customFormat="1" x14ac:dyDescent="0.4"/>
    <row r="15877" s="6" customFormat="1" x14ac:dyDescent="0.4"/>
    <row r="15878" s="6" customFormat="1" x14ac:dyDescent="0.4"/>
    <row r="15879" s="6" customFormat="1" x14ac:dyDescent="0.4"/>
    <row r="15880" s="6" customFormat="1" x14ac:dyDescent="0.4"/>
    <row r="15881" s="6" customFormat="1" x14ac:dyDescent="0.4"/>
    <row r="15882" s="6" customFormat="1" x14ac:dyDescent="0.4"/>
    <row r="15883" s="6" customFormat="1" x14ac:dyDescent="0.4"/>
    <row r="15884" s="6" customFormat="1" x14ac:dyDescent="0.4"/>
    <row r="15885" s="6" customFormat="1" x14ac:dyDescent="0.4"/>
    <row r="15886" s="6" customFormat="1" x14ac:dyDescent="0.4"/>
    <row r="15887" s="6" customFormat="1" x14ac:dyDescent="0.4"/>
    <row r="15888" s="6" customFormat="1" x14ac:dyDescent="0.4"/>
    <row r="15889" s="6" customFormat="1" x14ac:dyDescent="0.4"/>
    <row r="15890" s="6" customFormat="1" x14ac:dyDescent="0.4"/>
    <row r="15891" s="6" customFormat="1" x14ac:dyDescent="0.4"/>
    <row r="15892" s="6" customFormat="1" x14ac:dyDescent="0.4"/>
    <row r="15893" s="6" customFormat="1" x14ac:dyDescent="0.4"/>
    <row r="15894" s="6" customFormat="1" x14ac:dyDescent="0.4"/>
    <row r="15895" s="6" customFormat="1" x14ac:dyDescent="0.4"/>
    <row r="15896" s="6" customFormat="1" x14ac:dyDescent="0.4"/>
    <row r="15897" s="6" customFormat="1" x14ac:dyDescent="0.4"/>
    <row r="15898" s="6" customFormat="1" x14ac:dyDescent="0.4"/>
    <row r="15899" s="6" customFormat="1" x14ac:dyDescent="0.4"/>
    <row r="15900" s="6" customFormat="1" x14ac:dyDescent="0.4"/>
    <row r="15901" s="6" customFormat="1" x14ac:dyDescent="0.4"/>
    <row r="15902" s="6" customFormat="1" x14ac:dyDescent="0.4"/>
    <row r="15903" s="6" customFormat="1" x14ac:dyDescent="0.4"/>
    <row r="15904" s="6" customFormat="1" x14ac:dyDescent="0.4"/>
    <row r="15905" s="6" customFormat="1" x14ac:dyDescent="0.4"/>
    <row r="15906" s="6" customFormat="1" x14ac:dyDescent="0.4"/>
    <row r="15907" s="6" customFormat="1" x14ac:dyDescent="0.4"/>
    <row r="15908" s="6" customFormat="1" x14ac:dyDescent="0.4"/>
    <row r="15909" s="6" customFormat="1" x14ac:dyDescent="0.4"/>
    <row r="15910" s="6" customFormat="1" x14ac:dyDescent="0.4"/>
    <row r="15911" s="6" customFormat="1" x14ac:dyDescent="0.4"/>
    <row r="15912" s="6" customFormat="1" x14ac:dyDescent="0.4"/>
    <row r="15913" s="6" customFormat="1" x14ac:dyDescent="0.4"/>
    <row r="15914" s="6" customFormat="1" x14ac:dyDescent="0.4"/>
    <row r="15915" s="6" customFormat="1" x14ac:dyDescent="0.4"/>
    <row r="15916" s="6" customFormat="1" x14ac:dyDescent="0.4"/>
    <row r="15917" s="6" customFormat="1" x14ac:dyDescent="0.4"/>
    <row r="15918" s="6" customFormat="1" x14ac:dyDescent="0.4"/>
    <row r="15919" s="6" customFormat="1" x14ac:dyDescent="0.4"/>
    <row r="15920" s="6" customFormat="1" x14ac:dyDescent="0.4"/>
    <row r="15921" s="6" customFormat="1" x14ac:dyDescent="0.4"/>
    <row r="15922" s="6" customFormat="1" x14ac:dyDescent="0.4"/>
    <row r="15923" s="6" customFormat="1" x14ac:dyDescent="0.4"/>
    <row r="15924" s="6" customFormat="1" x14ac:dyDescent="0.4"/>
    <row r="15925" s="6" customFormat="1" x14ac:dyDescent="0.4"/>
    <row r="15926" s="6" customFormat="1" x14ac:dyDescent="0.4"/>
    <row r="15927" s="6" customFormat="1" x14ac:dyDescent="0.4"/>
    <row r="15928" s="6" customFormat="1" x14ac:dyDescent="0.4"/>
    <row r="15929" s="6" customFormat="1" x14ac:dyDescent="0.4"/>
    <row r="15930" s="6" customFormat="1" x14ac:dyDescent="0.4"/>
    <row r="15931" s="6" customFormat="1" x14ac:dyDescent="0.4"/>
    <row r="15932" s="6" customFormat="1" x14ac:dyDescent="0.4"/>
    <row r="15933" s="6" customFormat="1" x14ac:dyDescent="0.4"/>
    <row r="15934" s="6" customFormat="1" x14ac:dyDescent="0.4"/>
    <row r="15935" s="6" customFormat="1" x14ac:dyDescent="0.4"/>
    <row r="15936" s="6" customFormat="1" x14ac:dyDescent="0.4"/>
    <row r="15937" s="6" customFormat="1" x14ac:dyDescent="0.4"/>
    <row r="15938" s="6" customFormat="1" x14ac:dyDescent="0.4"/>
    <row r="15939" s="6" customFormat="1" x14ac:dyDescent="0.4"/>
    <row r="15940" s="6" customFormat="1" x14ac:dyDescent="0.4"/>
    <row r="15941" s="6" customFormat="1" x14ac:dyDescent="0.4"/>
    <row r="15942" s="6" customFormat="1" x14ac:dyDescent="0.4"/>
    <row r="15943" s="6" customFormat="1" x14ac:dyDescent="0.4"/>
    <row r="15944" s="6" customFormat="1" x14ac:dyDescent="0.4"/>
    <row r="15945" s="6" customFormat="1" x14ac:dyDescent="0.4"/>
    <row r="15946" s="6" customFormat="1" x14ac:dyDescent="0.4"/>
    <row r="15947" s="6" customFormat="1" x14ac:dyDescent="0.4"/>
    <row r="15948" s="6" customFormat="1" x14ac:dyDescent="0.4"/>
    <row r="15949" s="6" customFormat="1" x14ac:dyDescent="0.4"/>
    <row r="15950" s="6" customFormat="1" x14ac:dyDescent="0.4"/>
    <row r="15951" s="6" customFormat="1" x14ac:dyDescent="0.4"/>
    <row r="15952" s="6" customFormat="1" x14ac:dyDescent="0.4"/>
    <row r="15953" s="6" customFormat="1" x14ac:dyDescent="0.4"/>
    <row r="15954" s="6" customFormat="1" x14ac:dyDescent="0.4"/>
    <row r="15955" s="6" customFormat="1" x14ac:dyDescent="0.4"/>
    <row r="15956" s="6" customFormat="1" x14ac:dyDescent="0.4"/>
    <row r="15957" s="6" customFormat="1" x14ac:dyDescent="0.4"/>
    <row r="15958" s="6" customFormat="1" x14ac:dyDescent="0.4"/>
    <row r="15959" s="6" customFormat="1" x14ac:dyDescent="0.4"/>
    <row r="15960" s="6" customFormat="1" x14ac:dyDescent="0.4"/>
    <row r="15961" s="6" customFormat="1" x14ac:dyDescent="0.4"/>
    <row r="15962" s="6" customFormat="1" x14ac:dyDescent="0.4"/>
    <row r="15963" s="6" customFormat="1" x14ac:dyDescent="0.4"/>
    <row r="15964" s="6" customFormat="1" x14ac:dyDescent="0.4"/>
    <row r="15965" s="6" customFormat="1" x14ac:dyDescent="0.4"/>
    <row r="15966" s="6" customFormat="1" x14ac:dyDescent="0.4"/>
    <row r="15967" s="6" customFormat="1" x14ac:dyDescent="0.4"/>
    <row r="15968" s="6" customFormat="1" x14ac:dyDescent="0.4"/>
    <row r="15969" s="6" customFormat="1" x14ac:dyDescent="0.4"/>
    <row r="15970" s="6" customFormat="1" x14ac:dyDescent="0.4"/>
    <row r="15971" s="6" customFormat="1" x14ac:dyDescent="0.4"/>
    <row r="15972" s="6" customFormat="1" x14ac:dyDescent="0.4"/>
    <row r="15973" s="6" customFormat="1" x14ac:dyDescent="0.4"/>
    <row r="15974" s="6" customFormat="1" x14ac:dyDescent="0.4"/>
    <row r="15975" s="6" customFormat="1" x14ac:dyDescent="0.4"/>
    <row r="15976" s="6" customFormat="1" x14ac:dyDescent="0.4"/>
    <row r="15977" s="6" customFormat="1" x14ac:dyDescent="0.4"/>
    <row r="15978" s="6" customFormat="1" x14ac:dyDescent="0.4"/>
    <row r="15979" s="6" customFormat="1" x14ac:dyDescent="0.4"/>
    <row r="15980" s="6" customFormat="1" x14ac:dyDescent="0.4"/>
    <row r="15981" s="6" customFormat="1" x14ac:dyDescent="0.4"/>
    <row r="15982" s="6" customFormat="1" x14ac:dyDescent="0.4"/>
    <row r="15983" s="6" customFormat="1" x14ac:dyDescent="0.4"/>
    <row r="15984" s="6" customFormat="1" x14ac:dyDescent="0.4"/>
    <row r="15985" s="6" customFormat="1" x14ac:dyDescent="0.4"/>
    <row r="15986" s="6" customFormat="1" x14ac:dyDescent="0.4"/>
    <row r="15987" s="6" customFormat="1" x14ac:dyDescent="0.4"/>
    <row r="15988" s="6" customFormat="1" x14ac:dyDescent="0.4"/>
    <row r="15989" s="6" customFormat="1" x14ac:dyDescent="0.4"/>
    <row r="15990" s="6" customFormat="1" x14ac:dyDescent="0.4"/>
    <row r="15991" s="6" customFormat="1" x14ac:dyDescent="0.4"/>
    <row r="15992" s="6" customFormat="1" x14ac:dyDescent="0.4"/>
    <row r="15993" s="6" customFormat="1" x14ac:dyDescent="0.4"/>
    <row r="15994" s="6" customFormat="1" x14ac:dyDescent="0.4"/>
    <row r="15995" s="6" customFormat="1" x14ac:dyDescent="0.4"/>
    <row r="15996" s="6" customFormat="1" x14ac:dyDescent="0.4"/>
    <row r="15997" s="6" customFormat="1" x14ac:dyDescent="0.4"/>
    <row r="15998" s="6" customFormat="1" x14ac:dyDescent="0.4"/>
    <row r="15999" s="6" customFormat="1" x14ac:dyDescent="0.4"/>
    <row r="16000" s="6" customFormat="1" x14ac:dyDescent="0.4"/>
    <row r="16001" s="6" customFormat="1" x14ac:dyDescent="0.4"/>
    <row r="16002" s="6" customFormat="1" x14ac:dyDescent="0.4"/>
    <row r="16003" s="6" customFormat="1" x14ac:dyDescent="0.4"/>
    <row r="16004" s="6" customFormat="1" x14ac:dyDescent="0.4"/>
    <row r="16005" s="6" customFormat="1" x14ac:dyDescent="0.4"/>
    <row r="16006" s="6" customFormat="1" x14ac:dyDescent="0.4"/>
    <row r="16007" s="6" customFormat="1" x14ac:dyDescent="0.4"/>
    <row r="16008" s="6" customFormat="1" x14ac:dyDescent="0.4"/>
    <row r="16009" s="6" customFormat="1" x14ac:dyDescent="0.4"/>
    <row r="16010" s="6" customFormat="1" x14ac:dyDescent="0.4"/>
    <row r="16011" s="6" customFormat="1" x14ac:dyDescent="0.4"/>
    <row r="16012" s="6" customFormat="1" x14ac:dyDescent="0.4"/>
    <row r="16013" s="6" customFormat="1" x14ac:dyDescent="0.4"/>
    <row r="16014" s="6" customFormat="1" x14ac:dyDescent="0.4"/>
    <row r="16015" s="6" customFormat="1" x14ac:dyDescent="0.4"/>
    <row r="16016" s="6" customFormat="1" x14ac:dyDescent="0.4"/>
    <row r="16017" s="6" customFormat="1" x14ac:dyDescent="0.4"/>
    <row r="16018" s="6" customFormat="1" x14ac:dyDescent="0.4"/>
    <row r="16019" s="6" customFormat="1" x14ac:dyDescent="0.4"/>
    <row r="16020" s="6" customFormat="1" x14ac:dyDescent="0.4"/>
    <row r="16021" s="6" customFormat="1" x14ac:dyDescent="0.4"/>
    <row r="16022" s="6" customFormat="1" x14ac:dyDescent="0.4"/>
    <row r="16023" s="6" customFormat="1" x14ac:dyDescent="0.4"/>
    <row r="16024" s="6" customFormat="1" x14ac:dyDescent="0.4"/>
    <row r="16025" s="6" customFormat="1" x14ac:dyDescent="0.4"/>
    <row r="16026" s="6" customFormat="1" x14ac:dyDescent="0.4"/>
    <row r="16027" s="6" customFormat="1" x14ac:dyDescent="0.4"/>
    <row r="16028" s="6" customFormat="1" x14ac:dyDescent="0.4"/>
    <row r="16029" s="6" customFormat="1" x14ac:dyDescent="0.4"/>
    <row r="16030" s="6" customFormat="1" x14ac:dyDescent="0.4"/>
    <row r="16031" s="6" customFormat="1" x14ac:dyDescent="0.4"/>
    <row r="16032" s="6" customFormat="1" x14ac:dyDescent="0.4"/>
    <row r="16033" s="6" customFormat="1" x14ac:dyDescent="0.4"/>
    <row r="16034" s="6" customFormat="1" x14ac:dyDescent="0.4"/>
    <row r="16035" s="6" customFormat="1" x14ac:dyDescent="0.4"/>
    <row r="16036" s="6" customFormat="1" x14ac:dyDescent="0.4"/>
    <row r="16037" s="6" customFormat="1" x14ac:dyDescent="0.4"/>
    <row r="16038" s="6" customFormat="1" x14ac:dyDescent="0.4"/>
    <row r="16039" s="6" customFormat="1" x14ac:dyDescent="0.4"/>
    <row r="16040" s="6" customFormat="1" x14ac:dyDescent="0.4"/>
    <row r="16041" s="6" customFormat="1" x14ac:dyDescent="0.4"/>
    <row r="16042" s="6" customFormat="1" x14ac:dyDescent="0.4"/>
    <row r="16043" s="6" customFormat="1" x14ac:dyDescent="0.4"/>
    <row r="16044" s="6" customFormat="1" x14ac:dyDescent="0.4"/>
    <row r="16045" s="6" customFormat="1" x14ac:dyDescent="0.4"/>
    <row r="16046" s="6" customFormat="1" x14ac:dyDescent="0.4"/>
    <row r="16047" s="6" customFormat="1" x14ac:dyDescent="0.4"/>
    <row r="16048" s="6" customFormat="1" x14ac:dyDescent="0.4"/>
    <row r="16049" s="6" customFormat="1" x14ac:dyDescent="0.4"/>
    <row r="16050" s="6" customFormat="1" x14ac:dyDescent="0.4"/>
    <row r="16051" s="6" customFormat="1" x14ac:dyDescent="0.4"/>
    <row r="16052" s="6" customFormat="1" x14ac:dyDescent="0.4"/>
    <row r="16053" s="6" customFormat="1" x14ac:dyDescent="0.4"/>
    <row r="16054" s="6" customFormat="1" x14ac:dyDescent="0.4"/>
    <row r="16055" s="6" customFormat="1" x14ac:dyDescent="0.4"/>
    <row r="16056" s="6" customFormat="1" x14ac:dyDescent="0.4"/>
    <row r="16057" s="6" customFormat="1" x14ac:dyDescent="0.4"/>
    <row r="16058" s="6" customFormat="1" x14ac:dyDescent="0.4"/>
    <row r="16059" s="6" customFormat="1" x14ac:dyDescent="0.4"/>
    <row r="16060" s="6" customFormat="1" x14ac:dyDescent="0.4"/>
    <row r="16061" s="6" customFormat="1" x14ac:dyDescent="0.4"/>
    <row r="16062" s="6" customFormat="1" x14ac:dyDescent="0.4"/>
    <row r="16063" s="6" customFormat="1" x14ac:dyDescent="0.4"/>
    <row r="16064" s="6" customFormat="1" x14ac:dyDescent="0.4"/>
    <row r="16065" s="6" customFormat="1" x14ac:dyDescent="0.4"/>
    <row r="16066" s="6" customFormat="1" x14ac:dyDescent="0.4"/>
    <row r="16067" s="6" customFormat="1" x14ac:dyDescent="0.4"/>
    <row r="16068" s="6" customFormat="1" x14ac:dyDescent="0.4"/>
    <row r="16069" s="6" customFormat="1" x14ac:dyDescent="0.4"/>
    <row r="16070" s="6" customFormat="1" x14ac:dyDescent="0.4"/>
    <row r="16071" s="6" customFormat="1" x14ac:dyDescent="0.4"/>
    <row r="16072" s="6" customFormat="1" x14ac:dyDescent="0.4"/>
    <row r="16073" s="6" customFormat="1" x14ac:dyDescent="0.4"/>
    <row r="16074" s="6" customFormat="1" x14ac:dyDescent="0.4"/>
    <row r="16075" s="6" customFormat="1" x14ac:dyDescent="0.4"/>
    <row r="16076" s="6" customFormat="1" x14ac:dyDescent="0.4"/>
    <row r="16077" s="6" customFormat="1" x14ac:dyDescent="0.4"/>
    <row r="16078" s="6" customFormat="1" x14ac:dyDescent="0.4"/>
    <row r="16079" s="6" customFormat="1" x14ac:dyDescent="0.4"/>
    <row r="16080" s="6" customFormat="1" x14ac:dyDescent="0.4"/>
    <row r="16081" s="6" customFormat="1" x14ac:dyDescent="0.4"/>
    <row r="16082" s="6" customFormat="1" x14ac:dyDescent="0.4"/>
    <row r="16083" s="6" customFormat="1" x14ac:dyDescent="0.4"/>
    <row r="16084" s="6" customFormat="1" x14ac:dyDescent="0.4"/>
    <row r="16085" s="6" customFormat="1" x14ac:dyDescent="0.4"/>
    <row r="16086" s="6" customFormat="1" x14ac:dyDescent="0.4"/>
    <row r="16087" s="6" customFormat="1" x14ac:dyDescent="0.4"/>
    <row r="16088" s="6" customFormat="1" x14ac:dyDescent="0.4"/>
    <row r="16089" s="6" customFormat="1" x14ac:dyDescent="0.4"/>
    <row r="16090" s="6" customFormat="1" x14ac:dyDescent="0.4"/>
    <row r="16091" s="6" customFormat="1" x14ac:dyDescent="0.4"/>
    <row r="16092" s="6" customFormat="1" x14ac:dyDescent="0.4"/>
    <row r="16093" s="6" customFormat="1" x14ac:dyDescent="0.4"/>
    <row r="16094" s="6" customFormat="1" x14ac:dyDescent="0.4"/>
    <row r="16095" s="6" customFormat="1" x14ac:dyDescent="0.4"/>
    <row r="16096" s="6" customFormat="1" x14ac:dyDescent="0.4"/>
    <row r="16097" s="6" customFormat="1" x14ac:dyDescent="0.4"/>
    <row r="16098" s="6" customFormat="1" x14ac:dyDescent="0.4"/>
    <row r="16099" s="6" customFormat="1" x14ac:dyDescent="0.4"/>
    <row r="16100" s="6" customFormat="1" x14ac:dyDescent="0.4"/>
    <row r="16101" s="6" customFormat="1" x14ac:dyDescent="0.4"/>
    <row r="16102" s="6" customFormat="1" x14ac:dyDescent="0.4"/>
    <row r="16103" s="6" customFormat="1" x14ac:dyDescent="0.4"/>
    <row r="16104" s="6" customFormat="1" x14ac:dyDescent="0.4"/>
    <row r="16105" s="6" customFormat="1" x14ac:dyDescent="0.4"/>
    <row r="16106" s="6" customFormat="1" x14ac:dyDescent="0.4"/>
    <row r="16107" s="6" customFormat="1" x14ac:dyDescent="0.4"/>
    <row r="16108" s="6" customFormat="1" x14ac:dyDescent="0.4"/>
    <row r="16109" s="6" customFormat="1" x14ac:dyDescent="0.4"/>
    <row r="16110" s="6" customFormat="1" x14ac:dyDescent="0.4"/>
    <row r="16111" s="6" customFormat="1" x14ac:dyDescent="0.4"/>
    <row r="16112" s="6" customFormat="1" x14ac:dyDescent="0.4"/>
    <row r="16113" s="6" customFormat="1" x14ac:dyDescent="0.4"/>
    <row r="16114" s="6" customFormat="1" x14ac:dyDescent="0.4"/>
    <row r="16115" s="6" customFormat="1" x14ac:dyDescent="0.4"/>
    <row r="16116" s="6" customFormat="1" x14ac:dyDescent="0.4"/>
    <row r="16117" s="6" customFormat="1" x14ac:dyDescent="0.4"/>
    <row r="16118" s="6" customFormat="1" x14ac:dyDescent="0.4"/>
    <row r="16119" s="6" customFormat="1" x14ac:dyDescent="0.4"/>
    <row r="16120" s="6" customFormat="1" x14ac:dyDescent="0.4"/>
    <row r="16121" s="6" customFormat="1" x14ac:dyDescent="0.4"/>
    <row r="16122" s="6" customFormat="1" x14ac:dyDescent="0.4"/>
    <row r="16123" s="6" customFormat="1" x14ac:dyDescent="0.4"/>
    <row r="16124" s="6" customFormat="1" x14ac:dyDescent="0.4"/>
    <row r="16125" s="6" customFormat="1" x14ac:dyDescent="0.4"/>
    <row r="16126" s="6" customFormat="1" x14ac:dyDescent="0.4"/>
    <row r="16127" s="6" customFormat="1" x14ac:dyDescent="0.4"/>
    <row r="16128" s="6" customFormat="1" x14ac:dyDescent="0.4"/>
    <row r="16129" s="6" customFormat="1" x14ac:dyDescent="0.4"/>
    <row r="16130" s="6" customFormat="1" x14ac:dyDescent="0.4"/>
    <row r="16131" s="6" customFormat="1" x14ac:dyDescent="0.4"/>
    <row r="16132" s="6" customFormat="1" x14ac:dyDescent="0.4"/>
    <row r="16133" s="6" customFormat="1" x14ac:dyDescent="0.4"/>
    <row r="16134" s="6" customFormat="1" x14ac:dyDescent="0.4"/>
    <row r="16135" s="6" customFormat="1" x14ac:dyDescent="0.4"/>
    <row r="16136" s="6" customFormat="1" x14ac:dyDescent="0.4"/>
    <row r="16137" s="6" customFormat="1" x14ac:dyDescent="0.4"/>
    <row r="16138" s="6" customFormat="1" x14ac:dyDescent="0.4"/>
    <row r="16139" s="6" customFormat="1" x14ac:dyDescent="0.4"/>
    <row r="16140" s="6" customFormat="1" x14ac:dyDescent="0.4"/>
    <row r="16141" s="6" customFormat="1" x14ac:dyDescent="0.4"/>
    <row r="16142" s="6" customFormat="1" x14ac:dyDescent="0.4"/>
    <row r="16143" s="6" customFormat="1" x14ac:dyDescent="0.4"/>
    <row r="16144" s="6" customFormat="1" x14ac:dyDescent="0.4"/>
    <row r="16145" s="6" customFormat="1" x14ac:dyDescent="0.4"/>
    <row r="16146" s="6" customFormat="1" x14ac:dyDescent="0.4"/>
    <row r="16147" s="6" customFormat="1" x14ac:dyDescent="0.4"/>
    <row r="16148" s="6" customFormat="1" x14ac:dyDescent="0.4"/>
    <row r="16149" s="6" customFormat="1" x14ac:dyDescent="0.4"/>
    <row r="16150" s="6" customFormat="1" x14ac:dyDescent="0.4"/>
    <row r="16151" s="6" customFormat="1" x14ac:dyDescent="0.4"/>
    <row r="16152" s="6" customFormat="1" x14ac:dyDescent="0.4"/>
    <row r="16153" s="6" customFormat="1" x14ac:dyDescent="0.4"/>
    <row r="16154" s="6" customFormat="1" x14ac:dyDescent="0.4"/>
    <row r="16155" s="6" customFormat="1" x14ac:dyDescent="0.4"/>
    <row r="16156" s="6" customFormat="1" x14ac:dyDescent="0.4"/>
    <row r="16157" s="6" customFormat="1" x14ac:dyDescent="0.4"/>
    <row r="16158" s="6" customFormat="1" x14ac:dyDescent="0.4"/>
    <row r="16159" s="6" customFormat="1" x14ac:dyDescent="0.4"/>
    <row r="16160" s="6" customFormat="1" x14ac:dyDescent="0.4"/>
    <row r="16161" s="6" customFormat="1" x14ac:dyDescent="0.4"/>
    <row r="16162" s="6" customFormat="1" x14ac:dyDescent="0.4"/>
    <row r="16163" s="6" customFormat="1" x14ac:dyDescent="0.4"/>
    <row r="16164" s="6" customFormat="1" x14ac:dyDescent="0.4"/>
    <row r="16165" s="6" customFormat="1" x14ac:dyDescent="0.4"/>
    <row r="16166" s="6" customFormat="1" x14ac:dyDescent="0.4"/>
    <row r="16167" s="6" customFormat="1" x14ac:dyDescent="0.4"/>
    <row r="16168" s="6" customFormat="1" x14ac:dyDescent="0.4"/>
    <row r="16169" s="6" customFormat="1" x14ac:dyDescent="0.4"/>
    <row r="16170" s="6" customFormat="1" x14ac:dyDescent="0.4"/>
    <row r="16171" s="6" customFormat="1" x14ac:dyDescent="0.4"/>
    <row r="16172" s="6" customFormat="1" x14ac:dyDescent="0.4"/>
    <row r="16173" s="6" customFormat="1" x14ac:dyDescent="0.4"/>
    <row r="16174" s="6" customFormat="1" x14ac:dyDescent="0.4"/>
    <row r="16175" s="6" customFormat="1" x14ac:dyDescent="0.4"/>
    <row r="16176" s="6" customFormat="1" x14ac:dyDescent="0.4"/>
    <row r="16177" s="6" customFormat="1" x14ac:dyDescent="0.4"/>
    <row r="16178" s="6" customFormat="1" x14ac:dyDescent="0.4"/>
    <row r="16179" s="6" customFormat="1" x14ac:dyDescent="0.4"/>
    <row r="16180" s="6" customFormat="1" x14ac:dyDescent="0.4"/>
    <row r="16181" s="6" customFormat="1" x14ac:dyDescent="0.4"/>
    <row r="16182" s="6" customFormat="1" x14ac:dyDescent="0.4"/>
    <row r="16183" s="6" customFormat="1" x14ac:dyDescent="0.4"/>
    <row r="16184" s="6" customFormat="1" x14ac:dyDescent="0.4"/>
    <row r="16185" s="6" customFormat="1" x14ac:dyDescent="0.4"/>
    <row r="16186" s="6" customFormat="1" x14ac:dyDescent="0.4"/>
    <row r="16187" s="6" customFormat="1" x14ac:dyDescent="0.4"/>
    <row r="16188" s="6" customFormat="1" x14ac:dyDescent="0.4"/>
    <row r="16189" s="6" customFormat="1" x14ac:dyDescent="0.4"/>
    <row r="16190" s="6" customFormat="1" x14ac:dyDescent="0.4"/>
    <row r="16191" s="6" customFormat="1" x14ac:dyDescent="0.4"/>
    <row r="16192" s="6" customFormat="1" x14ac:dyDescent="0.4"/>
    <row r="16193" s="6" customFormat="1" x14ac:dyDescent="0.4"/>
    <row r="16194" s="6" customFormat="1" x14ac:dyDescent="0.4"/>
    <row r="16195" s="6" customFormat="1" x14ac:dyDescent="0.4"/>
    <row r="16196" s="6" customFormat="1" x14ac:dyDescent="0.4"/>
    <row r="16197" s="6" customFormat="1" x14ac:dyDescent="0.4"/>
    <row r="16198" s="6" customFormat="1" x14ac:dyDescent="0.4"/>
    <row r="16199" s="6" customFormat="1" x14ac:dyDescent="0.4"/>
    <row r="16200" s="6" customFormat="1" x14ac:dyDescent="0.4"/>
    <row r="16201" s="6" customFormat="1" x14ac:dyDescent="0.4"/>
    <row r="16202" s="6" customFormat="1" x14ac:dyDescent="0.4"/>
    <row r="16203" s="6" customFormat="1" x14ac:dyDescent="0.4"/>
    <row r="16204" s="6" customFormat="1" x14ac:dyDescent="0.4"/>
    <row r="16205" s="6" customFormat="1" x14ac:dyDescent="0.4"/>
    <row r="16206" s="6" customFormat="1" x14ac:dyDescent="0.4"/>
    <row r="16207" s="6" customFormat="1" x14ac:dyDescent="0.4"/>
    <row r="16208" s="6" customFormat="1" x14ac:dyDescent="0.4"/>
    <row r="16209" s="6" customFormat="1" x14ac:dyDescent="0.4"/>
    <row r="16210" s="6" customFormat="1" x14ac:dyDescent="0.4"/>
    <row r="16211" s="6" customFormat="1" x14ac:dyDescent="0.4"/>
    <row r="16212" s="6" customFormat="1" x14ac:dyDescent="0.4"/>
    <row r="16213" s="6" customFormat="1" x14ac:dyDescent="0.4"/>
    <row r="16214" s="6" customFormat="1" x14ac:dyDescent="0.4"/>
    <row r="16215" s="6" customFormat="1" x14ac:dyDescent="0.4"/>
    <row r="16216" s="6" customFormat="1" x14ac:dyDescent="0.4"/>
    <row r="16217" s="6" customFormat="1" x14ac:dyDescent="0.4"/>
    <row r="16218" s="6" customFormat="1" x14ac:dyDescent="0.4"/>
    <row r="16219" s="6" customFormat="1" x14ac:dyDescent="0.4"/>
    <row r="16220" s="6" customFormat="1" x14ac:dyDescent="0.4"/>
    <row r="16221" s="6" customFormat="1" x14ac:dyDescent="0.4"/>
    <row r="16222" s="6" customFormat="1" x14ac:dyDescent="0.4"/>
    <row r="16223" s="6" customFormat="1" x14ac:dyDescent="0.4"/>
    <row r="16224" s="6" customFormat="1" x14ac:dyDescent="0.4"/>
    <row r="16225" s="6" customFormat="1" x14ac:dyDescent="0.4"/>
    <row r="16226" s="6" customFormat="1" x14ac:dyDescent="0.4"/>
    <row r="16227" s="6" customFormat="1" x14ac:dyDescent="0.4"/>
    <row r="16228" s="6" customFormat="1" x14ac:dyDescent="0.4"/>
    <row r="16229" s="6" customFormat="1" x14ac:dyDescent="0.4"/>
    <row r="16230" s="6" customFormat="1" x14ac:dyDescent="0.4"/>
    <row r="16231" s="6" customFormat="1" x14ac:dyDescent="0.4"/>
    <row r="16232" s="6" customFormat="1" x14ac:dyDescent="0.4"/>
    <row r="16233" s="6" customFormat="1" x14ac:dyDescent="0.4"/>
    <row r="16234" s="6" customFormat="1" x14ac:dyDescent="0.4"/>
    <row r="16235" s="6" customFormat="1" x14ac:dyDescent="0.4"/>
    <row r="16236" s="6" customFormat="1" x14ac:dyDescent="0.4"/>
    <row r="16237" s="6" customFormat="1" x14ac:dyDescent="0.4"/>
    <row r="16238" s="6" customFormat="1" x14ac:dyDescent="0.4"/>
    <row r="16239" s="6" customFormat="1" x14ac:dyDescent="0.4"/>
    <row r="16240" s="6" customFormat="1" x14ac:dyDescent="0.4"/>
    <row r="16241" s="6" customFormat="1" x14ac:dyDescent="0.4"/>
    <row r="16242" s="6" customFormat="1" x14ac:dyDescent="0.4"/>
    <row r="16243" s="6" customFormat="1" x14ac:dyDescent="0.4"/>
    <row r="16244" s="6" customFormat="1" x14ac:dyDescent="0.4"/>
    <row r="16245" s="6" customFormat="1" x14ac:dyDescent="0.4"/>
    <row r="16246" s="6" customFormat="1" x14ac:dyDescent="0.4"/>
    <row r="16247" s="6" customFormat="1" x14ac:dyDescent="0.4"/>
    <row r="16248" s="6" customFormat="1" x14ac:dyDescent="0.4"/>
    <row r="16249" s="6" customFormat="1" x14ac:dyDescent="0.4"/>
    <row r="16250" s="6" customFormat="1" x14ac:dyDescent="0.4"/>
    <row r="16251" s="6" customFormat="1" x14ac:dyDescent="0.4"/>
    <row r="16252" s="6" customFormat="1" x14ac:dyDescent="0.4"/>
    <row r="16253" s="6" customFormat="1" x14ac:dyDescent="0.4"/>
    <row r="16254" s="6" customFormat="1" x14ac:dyDescent="0.4"/>
    <row r="16255" s="6" customFormat="1" x14ac:dyDescent="0.4"/>
    <row r="16256" s="6" customFormat="1" x14ac:dyDescent="0.4"/>
    <row r="16257" s="6" customFormat="1" x14ac:dyDescent="0.4"/>
    <row r="16258" s="6" customFormat="1" x14ac:dyDescent="0.4"/>
    <row r="16259" s="6" customFormat="1" x14ac:dyDescent="0.4"/>
    <row r="16260" s="6" customFormat="1" x14ac:dyDescent="0.4"/>
    <row r="16261" s="6" customFormat="1" x14ac:dyDescent="0.4"/>
    <row r="16262" s="6" customFormat="1" x14ac:dyDescent="0.4"/>
    <row r="16263" s="6" customFormat="1" x14ac:dyDescent="0.4"/>
    <row r="16264" s="6" customFormat="1" x14ac:dyDescent="0.4"/>
    <row r="16265" s="6" customFormat="1" x14ac:dyDescent="0.4"/>
    <row r="16266" s="6" customFormat="1" x14ac:dyDescent="0.4"/>
    <row r="16267" s="6" customFormat="1" x14ac:dyDescent="0.4"/>
    <row r="16268" s="6" customFormat="1" x14ac:dyDescent="0.4"/>
    <row r="16269" s="6" customFormat="1" x14ac:dyDescent="0.4"/>
    <row r="16270" s="6" customFormat="1" x14ac:dyDescent="0.4"/>
    <row r="16271" s="6" customFormat="1" x14ac:dyDescent="0.4"/>
    <row r="16272" s="6" customFormat="1" x14ac:dyDescent="0.4"/>
    <row r="16273" s="6" customFormat="1" x14ac:dyDescent="0.4"/>
    <row r="16274" s="6" customFormat="1" x14ac:dyDescent="0.4"/>
    <row r="16275" s="6" customFormat="1" x14ac:dyDescent="0.4"/>
    <row r="16276" s="6" customFormat="1" x14ac:dyDescent="0.4"/>
    <row r="16277" s="6" customFormat="1" x14ac:dyDescent="0.4"/>
    <row r="16278" s="6" customFormat="1" x14ac:dyDescent="0.4"/>
    <row r="16279" s="6" customFormat="1" x14ac:dyDescent="0.4"/>
    <row r="16280" s="6" customFormat="1" x14ac:dyDescent="0.4"/>
    <row r="16281" s="6" customFormat="1" x14ac:dyDescent="0.4"/>
    <row r="16282" s="6" customFormat="1" x14ac:dyDescent="0.4"/>
    <row r="16283" s="6" customFormat="1" x14ac:dyDescent="0.4"/>
    <row r="16284" s="6" customFormat="1" x14ac:dyDescent="0.4"/>
    <row r="16285" s="6" customFormat="1" x14ac:dyDescent="0.4"/>
    <row r="16286" s="6" customFormat="1" x14ac:dyDescent="0.4"/>
    <row r="16287" s="6" customFormat="1" x14ac:dyDescent="0.4"/>
    <row r="16288" s="6" customFormat="1" x14ac:dyDescent="0.4"/>
    <row r="16289" s="6" customFormat="1" x14ac:dyDescent="0.4"/>
    <row r="16290" s="6" customFormat="1" x14ac:dyDescent="0.4"/>
    <row r="16291" s="6" customFormat="1" x14ac:dyDescent="0.4"/>
    <row r="16292" s="6" customFormat="1" x14ac:dyDescent="0.4"/>
    <row r="16293" s="6" customFormat="1" x14ac:dyDescent="0.4"/>
    <row r="16294" s="6" customFormat="1" x14ac:dyDescent="0.4"/>
    <row r="16295" s="6" customFormat="1" x14ac:dyDescent="0.4"/>
    <row r="16296" s="6" customFormat="1" x14ac:dyDescent="0.4"/>
    <row r="16297" s="6" customFormat="1" x14ac:dyDescent="0.4"/>
    <row r="16298" s="6" customFormat="1" x14ac:dyDescent="0.4"/>
    <row r="16299" s="6" customFormat="1" x14ac:dyDescent="0.4"/>
    <row r="16300" s="6" customFormat="1" x14ac:dyDescent="0.4"/>
    <row r="16301" s="6" customFormat="1" x14ac:dyDescent="0.4"/>
    <row r="16302" s="6" customFormat="1" x14ac:dyDescent="0.4"/>
    <row r="16303" s="6" customFormat="1" x14ac:dyDescent="0.4"/>
    <row r="16304" s="6" customFormat="1" x14ac:dyDescent="0.4"/>
    <row r="16305" s="6" customFormat="1" x14ac:dyDescent="0.4"/>
    <row r="16306" s="6" customFormat="1" x14ac:dyDescent="0.4"/>
    <row r="16307" s="6" customFormat="1" x14ac:dyDescent="0.4"/>
    <row r="16308" s="6" customFormat="1" x14ac:dyDescent="0.4"/>
    <row r="16309" s="6" customFormat="1" x14ac:dyDescent="0.4"/>
    <row r="16310" s="6" customFormat="1" x14ac:dyDescent="0.4"/>
    <row r="16311" s="6" customFormat="1" x14ac:dyDescent="0.4"/>
    <row r="16312" s="6" customFormat="1" x14ac:dyDescent="0.4"/>
    <row r="16313" s="6" customFormat="1" x14ac:dyDescent="0.4"/>
    <row r="16314" s="6" customFormat="1" x14ac:dyDescent="0.4"/>
    <row r="16315" s="6" customFormat="1" x14ac:dyDescent="0.4"/>
    <row r="16316" s="6" customFormat="1" x14ac:dyDescent="0.4"/>
    <row r="16317" s="6" customFormat="1" x14ac:dyDescent="0.4"/>
    <row r="16318" s="6" customFormat="1" x14ac:dyDescent="0.4"/>
    <row r="16319" s="6" customFormat="1" x14ac:dyDescent="0.4"/>
    <row r="16320" s="6" customFormat="1" x14ac:dyDescent="0.4"/>
    <row r="16321" s="6" customFormat="1" x14ac:dyDescent="0.4"/>
    <row r="16322" s="6" customFormat="1" x14ac:dyDescent="0.4"/>
    <row r="16323" s="6" customFormat="1" x14ac:dyDescent="0.4"/>
    <row r="16324" s="6" customFormat="1" x14ac:dyDescent="0.4"/>
    <row r="16325" s="6" customFormat="1" x14ac:dyDescent="0.4"/>
    <row r="16326" s="6" customFormat="1" x14ac:dyDescent="0.4"/>
    <row r="16327" s="6" customFormat="1" x14ac:dyDescent="0.4"/>
    <row r="16328" s="6" customFormat="1" x14ac:dyDescent="0.4"/>
    <row r="16329" s="6" customFormat="1" x14ac:dyDescent="0.4"/>
    <row r="16330" s="6" customFormat="1" x14ac:dyDescent="0.4"/>
    <row r="16331" s="6" customFormat="1" x14ac:dyDescent="0.4"/>
    <row r="16332" s="6" customFormat="1" x14ac:dyDescent="0.4"/>
    <row r="16333" s="6" customFormat="1" x14ac:dyDescent="0.4"/>
    <row r="16334" s="6" customFormat="1" x14ac:dyDescent="0.4"/>
    <row r="16335" s="6" customFormat="1" x14ac:dyDescent="0.4"/>
    <row r="16336" s="6" customFormat="1" x14ac:dyDescent="0.4"/>
    <row r="16337" s="6" customFormat="1" x14ac:dyDescent="0.4"/>
    <row r="16338" s="6" customFormat="1" x14ac:dyDescent="0.4"/>
    <row r="16339" s="6" customFormat="1" x14ac:dyDescent="0.4"/>
    <row r="16340" s="6" customFormat="1" x14ac:dyDescent="0.4"/>
    <row r="16341" s="6" customFormat="1" x14ac:dyDescent="0.4"/>
    <row r="16342" s="6" customFormat="1" x14ac:dyDescent="0.4"/>
    <row r="16343" s="6" customFormat="1" x14ac:dyDescent="0.4"/>
    <row r="16344" s="6" customFormat="1" x14ac:dyDescent="0.4"/>
    <row r="16345" s="6" customFormat="1" x14ac:dyDescent="0.4"/>
    <row r="16346" s="6" customFormat="1" x14ac:dyDescent="0.4"/>
    <row r="16347" s="6" customFormat="1" x14ac:dyDescent="0.4"/>
    <row r="16348" s="6" customFormat="1" x14ac:dyDescent="0.4"/>
    <row r="16349" s="6" customFormat="1" x14ac:dyDescent="0.4"/>
    <row r="16350" s="6" customFormat="1" x14ac:dyDescent="0.4"/>
    <row r="16351" s="6" customFormat="1" x14ac:dyDescent="0.4"/>
    <row r="16352" s="6" customFormat="1" x14ac:dyDescent="0.4"/>
    <row r="16353" s="6" customFormat="1" x14ac:dyDescent="0.4"/>
    <row r="16354" s="6" customFormat="1" x14ac:dyDescent="0.4"/>
    <row r="16355" s="6" customFormat="1" x14ac:dyDescent="0.4"/>
    <row r="16356" s="6" customFormat="1" x14ac:dyDescent="0.4"/>
    <row r="16357" s="6" customFormat="1" x14ac:dyDescent="0.4"/>
    <row r="16358" s="6" customFormat="1" x14ac:dyDescent="0.4"/>
    <row r="16359" s="6" customFormat="1" x14ac:dyDescent="0.4"/>
    <row r="16360" s="6" customFormat="1" x14ac:dyDescent="0.4"/>
    <row r="16361" s="6" customFormat="1" x14ac:dyDescent="0.4"/>
    <row r="16362" s="6" customFormat="1" x14ac:dyDescent="0.4"/>
    <row r="16363" s="6" customFormat="1" x14ac:dyDescent="0.4"/>
    <row r="16364" s="6" customFormat="1" x14ac:dyDescent="0.4"/>
    <row r="16365" s="6" customFormat="1" x14ac:dyDescent="0.4"/>
    <row r="16366" s="6" customFormat="1" x14ac:dyDescent="0.4"/>
    <row r="16367" s="6" customFormat="1" x14ac:dyDescent="0.4"/>
    <row r="16368" s="6" customFormat="1" x14ac:dyDescent="0.4"/>
    <row r="16369" s="6" customFormat="1" x14ac:dyDescent="0.4"/>
    <row r="16370" s="6" customFormat="1" x14ac:dyDescent="0.4"/>
    <row r="16371" s="6" customFormat="1" x14ac:dyDescent="0.4"/>
    <row r="16372" s="6" customFormat="1" x14ac:dyDescent="0.4"/>
    <row r="16373" s="6" customFormat="1" x14ac:dyDescent="0.4"/>
    <row r="16374" s="6" customFormat="1" x14ac:dyDescent="0.4"/>
    <row r="16375" s="6" customFormat="1" x14ac:dyDescent="0.4"/>
    <row r="16376" s="6" customFormat="1" x14ac:dyDescent="0.4"/>
    <row r="16377" s="6" customFormat="1" x14ac:dyDescent="0.4"/>
    <row r="16378" s="6" customFormat="1" x14ac:dyDescent="0.4"/>
    <row r="16379" s="6" customFormat="1" x14ac:dyDescent="0.4"/>
    <row r="16380" s="6" customFormat="1" x14ac:dyDescent="0.4"/>
    <row r="16381" s="6" customFormat="1" x14ac:dyDescent="0.4"/>
    <row r="16382" s="6" customFormat="1" x14ac:dyDescent="0.4"/>
    <row r="16383" s="6" customFormat="1" x14ac:dyDescent="0.4"/>
    <row r="16384" s="6" customFormat="1" x14ac:dyDescent="0.4"/>
    <row r="16385" s="6" customFormat="1" x14ac:dyDescent="0.4"/>
    <row r="16386" s="6" customFormat="1" x14ac:dyDescent="0.4"/>
    <row r="16387" s="6" customFormat="1" x14ac:dyDescent="0.4"/>
    <row r="16388" s="6" customFormat="1" x14ac:dyDescent="0.4"/>
    <row r="16389" s="6" customFormat="1" x14ac:dyDescent="0.4"/>
    <row r="16390" s="6" customFormat="1" x14ac:dyDescent="0.4"/>
    <row r="16391" s="6" customFormat="1" x14ac:dyDescent="0.4"/>
    <row r="16392" s="6" customFormat="1" x14ac:dyDescent="0.4"/>
    <row r="16393" s="6" customFormat="1" x14ac:dyDescent="0.4"/>
    <row r="16394" s="6" customFormat="1" x14ac:dyDescent="0.4"/>
    <row r="16395" s="6" customFormat="1" x14ac:dyDescent="0.4"/>
    <row r="16396" s="6" customFormat="1" x14ac:dyDescent="0.4"/>
    <row r="16397" s="6" customFormat="1" x14ac:dyDescent="0.4"/>
    <row r="16398" s="6" customFormat="1" x14ac:dyDescent="0.4"/>
    <row r="16399" s="6" customFormat="1" x14ac:dyDescent="0.4"/>
    <row r="16400" s="6" customFormat="1" x14ac:dyDescent="0.4"/>
    <row r="16401" s="6" customFormat="1" x14ac:dyDescent="0.4"/>
    <row r="16402" s="6" customFormat="1" x14ac:dyDescent="0.4"/>
    <row r="16403" s="6" customFormat="1" x14ac:dyDescent="0.4"/>
    <row r="16404" s="6" customFormat="1" x14ac:dyDescent="0.4"/>
    <row r="16405" s="6" customFormat="1" x14ac:dyDescent="0.4"/>
    <row r="16406" s="6" customFormat="1" x14ac:dyDescent="0.4"/>
    <row r="16407" s="6" customFormat="1" x14ac:dyDescent="0.4"/>
    <row r="16408" s="6" customFormat="1" x14ac:dyDescent="0.4"/>
    <row r="16409" s="6" customFormat="1" x14ac:dyDescent="0.4"/>
    <row r="16410" s="6" customFormat="1" x14ac:dyDescent="0.4"/>
    <row r="16411" s="6" customFormat="1" x14ac:dyDescent="0.4"/>
    <row r="16412" s="6" customFormat="1" x14ac:dyDescent="0.4"/>
    <row r="16413" s="6" customFormat="1" x14ac:dyDescent="0.4"/>
    <row r="16414" s="6" customFormat="1" x14ac:dyDescent="0.4"/>
    <row r="16415" s="6" customFormat="1" x14ac:dyDescent="0.4"/>
    <row r="16416" s="6" customFormat="1" x14ac:dyDescent="0.4"/>
    <row r="16417" s="6" customFormat="1" x14ac:dyDescent="0.4"/>
    <row r="16418" s="6" customFormat="1" x14ac:dyDescent="0.4"/>
    <row r="16419" s="6" customFormat="1" x14ac:dyDescent="0.4"/>
    <row r="16420" s="6" customFormat="1" x14ac:dyDescent="0.4"/>
    <row r="16421" s="6" customFormat="1" x14ac:dyDescent="0.4"/>
    <row r="16422" s="6" customFormat="1" x14ac:dyDescent="0.4"/>
    <row r="16423" s="6" customFormat="1" x14ac:dyDescent="0.4"/>
    <row r="16424" s="6" customFormat="1" x14ac:dyDescent="0.4"/>
    <row r="16425" s="6" customFormat="1" x14ac:dyDescent="0.4"/>
    <row r="16426" s="6" customFormat="1" x14ac:dyDescent="0.4"/>
    <row r="16427" s="6" customFormat="1" x14ac:dyDescent="0.4"/>
    <row r="16428" s="6" customFormat="1" x14ac:dyDescent="0.4"/>
    <row r="16429" s="6" customFormat="1" x14ac:dyDescent="0.4"/>
    <row r="16430" s="6" customFormat="1" x14ac:dyDescent="0.4"/>
    <row r="16431" s="6" customFormat="1" x14ac:dyDescent="0.4"/>
    <row r="16432" s="6" customFormat="1" x14ac:dyDescent="0.4"/>
    <row r="16433" s="6" customFormat="1" x14ac:dyDescent="0.4"/>
    <row r="16434" s="6" customFormat="1" x14ac:dyDescent="0.4"/>
    <row r="16435" s="6" customFormat="1" x14ac:dyDescent="0.4"/>
    <row r="16436" s="6" customFormat="1" x14ac:dyDescent="0.4"/>
    <row r="16437" s="6" customFormat="1" x14ac:dyDescent="0.4"/>
    <row r="16438" s="6" customFormat="1" x14ac:dyDescent="0.4"/>
    <row r="16439" s="6" customFormat="1" x14ac:dyDescent="0.4"/>
    <row r="16440" s="6" customFormat="1" x14ac:dyDescent="0.4"/>
    <row r="16441" s="6" customFormat="1" x14ac:dyDescent="0.4"/>
    <row r="16442" s="6" customFormat="1" x14ac:dyDescent="0.4"/>
    <row r="16443" s="6" customFormat="1" x14ac:dyDescent="0.4"/>
    <row r="16444" s="6" customFormat="1" x14ac:dyDescent="0.4"/>
    <row r="16445" s="6" customFormat="1" x14ac:dyDescent="0.4"/>
    <row r="16446" s="6" customFormat="1" x14ac:dyDescent="0.4"/>
    <row r="16447" s="6" customFormat="1" x14ac:dyDescent="0.4"/>
    <row r="16448" s="6" customFormat="1" x14ac:dyDescent="0.4"/>
    <row r="16449" s="6" customFormat="1" x14ac:dyDescent="0.4"/>
    <row r="16450" s="6" customFormat="1" x14ac:dyDescent="0.4"/>
    <row r="16451" s="6" customFormat="1" x14ac:dyDescent="0.4"/>
    <row r="16452" s="6" customFormat="1" x14ac:dyDescent="0.4"/>
    <row r="16453" s="6" customFormat="1" x14ac:dyDescent="0.4"/>
    <row r="16454" s="6" customFormat="1" x14ac:dyDescent="0.4"/>
    <row r="16455" s="6" customFormat="1" x14ac:dyDescent="0.4"/>
    <row r="16456" s="6" customFormat="1" x14ac:dyDescent="0.4"/>
    <row r="16457" s="6" customFormat="1" x14ac:dyDescent="0.4"/>
    <row r="16458" s="6" customFormat="1" x14ac:dyDescent="0.4"/>
    <row r="16459" s="6" customFormat="1" x14ac:dyDescent="0.4"/>
    <row r="16460" s="6" customFormat="1" x14ac:dyDescent="0.4"/>
    <row r="16461" s="6" customFormat="1" x14ac:dyDescent="0.4"/>
    <row r="16462" s="6" customFormat="1" x14ac:dyDescent="0.4"/>
    <row r="16463" s="6" customFormat="1" x14ac:dyDescent="0.4"/>
    <row r="16464" s="6" customFormat="1" x14ac:dyDescent="0.4"/>
    <row r="16465" s="6" customFormat="1" x14ac:dyDescent="0.4"/>
    <row r="16466" s="6" customFormat="1" x14ac:dyDescent="0.4"/>
    <row r="16467" s="6" customFormat="1" x14ac:dyDescent="0.4"/>
    <row r="16468" s="6" customFormat="1" x14ac:dyDescent="0.4"/>
    <row r="16469" s="6" customFormat="1" x14ac:dyDescent="0.4"/>
    <row r="16470" s="6" customFormat="1" x14ac:dyDescent="0.4"/>
    <row r="16471" s="6" customFormat="1" x14ac:dyDescent="0.4"/>
    <row r="16472" s="6" customFormat="1" x14ac:dyDescent="0.4"/>
    <row r="16473" s="6" customFormat="1" x14ac:dyDescent="0.4"/>
    <row r="16474" s="6" customFormat="1" x14ac:dyDescent="0.4"/>
    <row r="16475" s="6" customFormat="1" x14ac:dyDescent="0.4"/>
    <row r="16476" s="6" customFormat="1" x14ac:dyDescent="0.4"/>
    <row r="16477" s="6" customFormat="1" x14ac:dyDescent="0.4"/>
    <row r="16478" s="6" customFormat="1" x14ac:dyDescent="0.4"/>
    <row r="16479" s="6" customFormat="1" x14ac:dyDescent="0.4"/>
    <row r="16480" s="6" customFormat="1" x14ac:dyDescent="0.4"/>
    <row r="16481" s="6" customFormat="1" x14ac:dyDescent="0.4"/>
    <row r="16482" s="6" customFormat="1" x14ac:dyDescent="0.4"/>
    <row r="16483" s="6" customFormat="1" x14ac:dyDescent="0.4"/>
    <row r="16484" s="6" customFormat="1" x14ac:dyDescent="0.4"/>
    <row r="16485" s="6" customFormat="1" x14ac:dyDescent="0.4"/>
    <row r="16486" s="6" customFormat="1" x14ac:dyDescent="0.4"/>
    <row r="16487" s="6" customFormat="1" x14ac:dyDescent="0.4"/>
    <row r="16488" s="6" customFormat="1" x14ac:dyDescent="0.4"/>
    <row r="16489" s="6" customFormat="1" x14ac:dyDescent="0.4"/>
    <row r="16490" s="6" customFormat="1" x14ac:dyDescent="0.4"/>
    <row r="16491" s="6" customFormat="1" x14ac:dyDescent="0.4"/>
    <row r="16492" s="6" customFormat="1" x14ac:dyDescent="0.4"/>
    <row r="16493" s="6" customFormat="1" x14ac:dyDescent="0.4"/>
    <row r="16494" s="6" customFormat="1" x14ac:dyDescent="0.4"/>
    <row r="16495" s="6" customFormat="1" x14ac:dyDescent="0.4"/>
    <row r="16496" s="6" customFormat="1" x14ac:dyDescent="0.4"/>
    <row r="16497" s="6" customFormat="1" x14ac:dyDescent="0.4"/>
    <row r="16498" s="6" customFormat="1" x14ac:dyDescent="0.4"/>
    <row r="16499" s="6" customFormat="1" x14ac:dyDescent="0.4"/>
    <row r="16500" s="6" customFormat="1" x14ac:dyDescent="0.4"/>
    <row r="16501" s="6" customFormat="1" x14ac:dyDescent="0.4"/>
    <row r="16502" s="6" customFormat="1" x14ac:dyDescent="0.4"/>
    <row r="16503" s="6" customFormat="1" x14ac:dyDescent="0.4"/>
    <row r="16504" s="6" customFormat="1" x14ac:dyDescent="0.4"/>
    <row r="16505" s="6" customFormat="1" x14ac:dyDescent="0.4"/>
    <row r="16506" s="6" customFormat="1" x14ac:dyDescent="0.4"/>
    <row r="16507" s="6" customFormat="1" x14ac:dyDescent="0.4"/>
    <row r="16508" s="6" customFormat="1" x14ac:dyDescent="0.4"/>
    <row r="16509" s="6" customFormat="1" x14ac:dyDescent="0.4"/>
    <row r="16510" s="6" customFormat="1" x14ac:dyDescent="0.4"/>
    <row r="16511" s="6" customFormat="1" x14ac:dyDescent="0.4"/>
    <row r="16512" s="6" customFormat="1" x14ac:dyDescent="0.4"/>
    <row r="16513" s="6" customFormat="1" x14ac:dyDescent="0.4"/>
    <row r="16514" s="6" customFormat="1" x14ac:dyDescent="0.4"/>
    <row r="16515" s="6" customFormat="1" x14ac:dyDescent="0.4"/>
    <row r="16516" s="6" customFormat="1" x14ac:dyDescent="0.4"/>
    <row r="16517" s="6" customFormat="1" x14ac:dyDescent="0.4"/>
    <row r="16518" s="6" customFormat="1" x14ac:dyDescent="0.4"/>
    <row r="16519" s="6" customFormat="1" x14ac:dyDescent="0.4"/>
    <row r="16520" s="6" customFormat="1" x14ac:dyDescent="0.4"/>
    <row r="16521" s="6" customFormat="1" x14ac:dyDescent="0.4"/>
    <row r="16522" s="6" customFormat="1" x14ac:dyDescent="0.4"/>
    <row r="16523" s="6" customFormat="1" x14ac:dyDescent="0.4"/>
    <row r="16524" s="6" customFormat="1" x14ac:dyDescent="0.4"/>
    <row r="16525" s="6" customFormat="1" x14ac:dyDescent="0.4"/>
    <row r="16526" s="6" customFormat="1" x14ac:dyDescent="0.4"/>
    <row r="16527" s="6" customFormat="1" x14ac:dyDescent="0.4"/>
    <row r="16528" s="6" customFormat="1" x14ac:dyDescent="0.4"/>
    <row r="16529" s="6" customFormat="1" x14ac:dyDescent="0.4"/>
    <row r="16530" s="6" customFormat="1" x14ac:dyDescent="0.4"/>
    <row r="16531" s="6" customFormat="1" x14ac:dyDescent="0.4"/>
    <row r="16532" s="6" customFormat="1" x14ac:dyDescent="0.4"/>
    <row r="16533" s="6" customFormat="1" x14ac:dyDescent="0.4"/>
    <row r="16534" s="6" customFormat="1" x14ac:dyDescent="0.4"/>
    <row r="16535" s="6" customFormat="1" x14ac:dyDescent="0.4"/>
    <row r="16536" s="6" customFormat="1" x14ac:dyDescent="0.4"/>
    <row r="16537" s="6" customFormat="1" x14ac:dyDescent="0.4"/>
    <row r="16538" s="6" customFormat="1" x14ac:dyDescent="0.4"/>
    <row r="16539" s="6" customFormat="1" x14ac:dyDescent="0.4"/>
    <row r="16540" s="6" customFormat="1" x14ac:dyDescent="0.4"/>
    <row r="16541" s="6" customFormat="1" x14ac:dyDescent="0.4"/>
    <row r="16542" s="6" customFormat="1" x14ac:dyDescent="0.4"/>
    <row r="16543" s="6" customFormat="1" x14ac:dyDescent="0.4"/>
    <row r="16544" s="6" customFormat="1" x14ac:dyDescent="0.4"/>
    <row r="16545" s="6" customFormat="1" x14ac:dyDescent="0.4"/>
    <row r="16546" s="6" customFormat="1" x14ac:dyDescent="0.4"/>
    <row r="16547" s="6" customFormat="1" x14ac:dyDescent="0.4"/>
    <row r="16548" s="6" customFormat="1" x14ac:dyDescent="0.4"/>
    <row r="16549" s="6" customFormat="1" x14ac:dyDescent="0.4"/>
    <row r="16550" s="6" customFormat="1" x14ac:dyDescent="0.4"/>
    <row r="16551" s="6" customFormat="1" x14ac:dyDescent="0.4"/>
    <row r="16552" s="6" customFormat="1" x14ac:dyDescent="0.4"/>
    <row r="16553" s="6" customFormat="1" x14ac:dyDescent="0.4"/>
    <row r="16554" s="6" customFormat="1" x14ac:dyDescent="0.4"/>
    <row r="16555" s="6" customFormat="1" x14ac:dyDescent="0.4"/>
    <row r="16556" s="6" customFormat="1" x14ac:dyDescent="0.4"/>
    <row r="16557" s="6" customFormat="1" x14ac:dyDescent="0.4"/>
    <row r="16558" s="6" customFormat="1" x14ac:dyDescent="0.4"/>
    <row r="16559" s="6" customFormat="1" x14ac:dyDescent="0.4"/>
    <row r="16560" s="6" customFormat="1" x14ac:dyDescent="0.4"/>
    <row r="16561" s="6" customFormat="1" x14ac:dyDescent="0.4"/>
    <row r="16562" s="6" customFormat="1" x14ac:dyDescent="0.4"/>
    <row r="16563" s="6" customFormat="1" x14ac:dyDescent="0.4"/>
    <row r="16564" s="6" customFormat="1" x14ac:dyDescent="0.4"/>
    <row r="16565" s="6" customFormat="1" x14ac:dyDescent="0.4"/>
    <row r="16566" s="6" customFormat="1" x14ac:dyDescent="0.4"/>
    <row r="16567" s="6" customFormat="1" x14ac:dyDescent="0.4"/>
    <row r="16568" s="6" customFormat="1" x14ac:dyDescent="0.4"/>
    <row r="16569" s="6" customFormat="1" x14ac:dyDescent="0.4"/>
    <row r="16570" s="6" customFormat="1" x14ac:dyDescent="0.4"/>
    <row r="16571" s="6" customFormat="1" x14ac:dyDescent="0.4"/>
    <row r="16572" s="6" customFormat="1" x14ac:dyDescent="0.4"/>
    <row r="16573" s="6" customFormat="1" x14ac:dyDescent="0.4"/>
    <row r="16574" s="6" customFormat="1" x14ac:dyDescent="0.4"/>
    <row r="16575" s="6" customFormat="1" x14ac:dyDescent="0.4"/>
    <row r="16576" s="6" customFormat="1" x14ac:dyDescent="0.4"/>
    <row r="16577" s="6" customFormat="1" x14ac:dyDescent="0.4"/>
    <row r="16578" s="6" customFormat="1" x14ac:dyDescent="0.4"/>
    <row r="16579" s="6" customFormat="1" x14ac:dyDescent="0.4"/>
    <row r="16580" s="6" customFormat="1" x14ac:dyDescent="0.4"/>
    <row r="16581" s="6" customFormat="1" x14ac:dyDescent="0.4"/>
    <row r="16582" s="6" customFormat="1" x14ac:dyDescent="0.4"/>
    <row r="16583" s="6" customFormat="1" x14ac:dyDescent="0.4"/>
    <row r="16584" s="6" customFormat="1" x14ac:dyDescent="0.4"/>
    <row r="16585" s="6" customFormat="1" x14ac:dyDescent="0.4"/>
    <row r="16586" s="6" customFormat="1" x14ac:dyDescent="0.4"/>
    <row r="16587" s="6" customFormat="1" x14ac:dyDescent="0.4"/>
    <row r="16588" s="6" customFormat="1" x14ac:dyDescent="0.4"/>
    <row r="16589" s="6" customFormat="1" x14ac:dyDescent="0.4"/>
    <row r="16590" s="6" customFormat="1" x14ac:dyDescent="0.4"/>
    <row r="16591" s="6" customFormat="1" x14ac:dyDescent="0.4"/>
    <row r="16592" s="6" customFormat="1" x14ac:dyDescent="0.4"/>
    <row r="16593" s="6" customFormat="1" x14ac:dyDescent="0.4"/>
    <row r="16594" s="6" customFormat="1" x14ac:dyDescent="0.4"/>
    <row r="16595" s="6" customFormat="1" x14ac:dyDescent="0.4"/>
    <row r="16596" s="6" customFormat="1" x14ac:dyDescent="0.4"/>
    <row r="16597" s="6" customFormat="1" x14ac:dyDescent="0.4"/>
    <row r="16598" s="6" customFormat="1" x14ac:dyDescent="0.4"/>
    <row r="16599" s="6" customFormat="1" x14ac:dyDescent="0.4"/>
    <row r="16600" s="6" customFormat="1" x14ac:dyDescent="0.4"/>
    <row r="16601" s="6" customFormat="1" x14ac:dyDescent="0.4"/>
    <row r="16602" s="6" customFormat="1" x14ac:dyDescent="0.4"/>
    <row r="16603" s="6" customFormat="1" x14ac:dyDescent="0.4"/>
    <row r="16604" s="6" customFormat="1" x14ac:dyDescent="0.4"/>
    <row r="16605" s="6" customFormat="1" x14ac:dyDescent="0.4"/>
    <row r="16606" s="6" customFormat="1" x14ac:dyDescent="0.4"/>
    <row r="16607" s="6" customFormat="1" x14ac:dyDescent="0.4"/>
    <row r="16608" s="6" customFormat="1" x14ac:dyDescent="0.4"/>
    <row r="16609" s="6" customFormat="1" x14ac:dyDescent="0.4"/>
    <row r="16610" s="6" customFormat="1" x14ac:dyDescent="0.4"/>
    <row r="16611" s="6" customFormat="1" x14ac:dyDescent="0.4"/>
    <row r="16612" s="6" customFormat="1" x14ac:dyDescent="0.4"/>
    <row r="16613" s="6" customFormat="1" x14ac:dyDescent="0.4"/>
    <row r="16614" s="6" customFormat="1" x14ac:dyDescent="0.4"/>
    <row r="16615" s="6" customFormat="1" x14ac:dyDescent="0.4"/>
    <row r="16616" s="6" customFormat="1" x14ac:dyDescent="0.4"/>
    <row r="16617" s="6" customFormat="1" x14ac:dyDescent="0.4"/>
    <row r="16618" s="6" customFormat="1" x14ac:dyDescent="0.4"/>
    <row r="16619" s="6" customFormat="1" x14ac:dyDescent="0.4"/>
    <row r="16620" s="6" customFormat="1" x14ac:dyDescent="0.4"/>
    <row r="16621" s="6" customFormat="1" x14ac:dyDescent="0.4"/>
    <row r="16622" s="6" customFormat="1" x14ac:dyDescent="0.4"/>
    <row r="16623" s="6" customFormat="1" x14ac:dyDescent="0.4"/>
    <row r="16624" s="6" customFormat="1" x14ac:dyDescent="0.4"/>
    <row r="16625" s="6" customFormat="1" x14ac:dyDescent="0.4"/>
    <row r="16626" s="6" customFormat="1" x14ac:dyDescent="0.4"/>
    <row r="16627" s="6" customFormat="1" x14ac:dyDescent="0.4"/>
    <row r="16628" s="6" customFormat="1" x14ac:dyDescent="0.4"/>
    <row r="16629" s="6" customFormat="1" x14ac:dyDescent="0.4"/>
    <row r="16630" s="6" customFormat="1" x14ac:dyDescent="0.4"/>
    <row r="16631" s="6" customFormat="1" x14ac:dyDescent="0.4"/>
    <row r="16632" s="6" customFormat="1" x14ac:dyDescent="0.4"/>
    <row r="16633" s="6" customFormat="1" x14ac:dyDescent="0.4"/>
    <row r="16634" s="6" customFormat="1" x14ac:dyDescent="0.4"/>
    <row r="16635" s="6" customFormat="1" x14ac:dyDescent="0.4"/>
    <row r="16636" s="6" customFormat="1" x14ac:dyDescent="0.4"/>
    <row r="16637" s="6" customFormat="1" x14ac:dyDescent="0.4"/>
    <row r="16638" s="6" customFormat="1" x14ac:dyDescent="0.4"/>
    <row r="16639" s="6" customFormat="1" x14ac:dyDescent="0.4"/>
    <row r="16640" s="6" customFormat="1" x14ac:dyDescent="0.4"/>
    <row r="16641" s="6" customFormat="1" x14ac:dyDescent="0.4"/>
    <row r="16642" s="6" customFormat="1" x14ac:dyDescent="0.4"/>
    <row r="16643" s="6" customFormat="1" x14ac:dyDescent="0.4"/>
    <row r="16644" s="6" customFormat="1" x14ac:dyDescent="0.4"/>
    <row r="16645" s="6" customFormat="1" x14ac:dyDescent="0.4"/>
    <row r="16646" s="6" customFormat="1" x14ac:dyDescent="0.4"/>
    <row r="16647" s="6" customFormat="1" x14ac:dyDescent="0.4"/>
    <row r="16648" s="6" customFormat="1" x14ac:dyDescent="0.4"/>
    <row r="16649" s="6" customFormat="1" x14ac:dyDescent="0.4"/>
    <row r="16650" s="6" customFormat="1" x14ac:dyDescent="0.4"/>
    <row r="16651" s="6" customFormat="1" x14ac:dyDescent="0.4"/>
    <row r="16652" s="6" customFormat="1" x14ac:dyDescent="0.4"/>
    <row r="16653" s="6" customFormat="1" x14ac:dyDescent="0.4"/>
    <row r="16654" s="6" customFormat="1" x14ac:dyDescent="0.4"/>
    <row r="16655" s="6" customFormat="1" x14ac:dyDescent="0.4"/>
    <row r="16656" s="6" customFormat="1" x14ac:dyDescent="0.4"/>
    <row r="16657" s="6" customFormat="1" x14ac:dyDescent="0.4"/>
    <row r="16658" s="6" customFormat="1" x14ac:dyDescent="0.4"/>
    <row r="16659" s="6" customFormat="1" x14ac:dyDescent="0.4"/>
    <row r="16660" s="6" customFormat="1" x14ac:dyDescent="0.4"/>
    <row r="16661" s="6" customFormat="1" x14ac:dyDescent="0.4"/>
    <row r="16662" s="6" customFormat="1" x14ac:dyDescent="0.4"/>
    <row r="16663" s="6" customFormat="1" x14ac:dyDescent="0.4"/>
    <row r="16664" s="6" customFormat="1" x14ac:dyDescent="0.4"/>
    <row r="16665" s="6" customFormat="1" x14ac:dyDescent="0.4"/>
    <row r="16666" s="6" customFormat="1" x14ac:dyDescent="0.4"/>
    <row r="16667" s="6" customFormat="1" x14ac:dyDescent="0.4"/>
    <row r="16668" s="6" customFormat="1" x14ac:dyDescent="0.4"/>
    <row r="16669" s="6" customFormat="1" x14ac:dyDescent="0.4"/>
    <row r="16670" s="6" customFormat="1" x14ac:dyDescent="0.4"/>
    <row r="16671" s="6" customFormat="1" x14ac:dyDescent="0.4"/>
    <row r="16672" s="6" customFormat="1" x14ac:dyDescent="0.4"/>
    <row r="16673" s="6" customFormat="1" x14ac:dyDescent="0.4"/>
    <row r="16674" s="6" customFormat="1" x14ac:dyDescent="0.4"/>
    <row r="16675" s="6" customFormat="1" x14ac:dyDescent="0.4"/>
    <row r="16676" s="6" customFormat="1" x14ac:dyDescent="0.4"/>
    <row r="16677" s="6" customFormat="1" x14ac:dyDescent="0.4"/>
    <row r="16678" s="6" customFormat="1" x14ac:dyDescent="0.4"/>
    <row r="16679" s="6" customFormat="1" x14ac:dyDescent="0.4"/>
    <row r="16680" s="6" customFormat="1" x14ac:dyDescent="0.4"/>
    <row r="16681" s="6" customFormat="1" x14ac:dyDescent="0.4"/>
    <row r="16682" s="6" customFormat="1" x14ac:dyDescent="0.4"/>
    <row r="16683" s="6" customFormat="1" x14ac:dyDescent="0.4"/>
    <row r="16684" s="6" customFormat="1" x14ac:dyDescent="0.4"/>
    <row r="16685" s="6" customFormat="1" x14ac:dyDescent="0.4"/>
    <row r="16686" s="6" customFormat="1" x14ac:dyDescent="0.4"/>
    <row r="16687" s="6" customFormat="1" x14ac:dyDescent="0.4"/>
    <row r="16688" s="6" customFormat="1" x14ac:dyDescent="0.4"/>
    <row r="16689" s="6" customFormat="1" x14ac:dyDescent="0.4"/>
    <row r="16690" s="6" customFormat="1" x14ac:dyDescent="0.4"/>
    <row r="16691" s="6" customFormat="1" x14ac:dyDescent="0.4"/>
    <row r="16692" s="6" customFormat="1" x14ac:dyDescent="0.4"/>
    <row r="16693" s="6" customFormat="1" x14ac:dyDescent="0.4"/>
    <row r="16694" s="6" customFormat="1" x14ac:dyDescent="0.4"/>
    <row r="16695" s="6" customFormat="1" x14ac:dyDescent="0.4"/>
    <row r="16696" s="6" customFormat="1" x14ac:dyDescent="0.4"/>
    <row r="16697" s="6" customFormat="1" x14ac:dyDescent="0.4"/>
    <row r="16698" s="6" customFormat="1" x14ac:dyDescent="0.4"/>
    <row r="16699" s="6" customFormat="1" x14ac:dyDescent="0.4"/>
    <row r="16700" s="6" customFormat="1" x14ac:dyDescent="0.4"/>
    <row r="16701" s="6" customFormat="1" x14ac:dyDescent="0.4"/>
    <row r="16702" s="6" customFormat="1" x14ac:dyDescent="0.4"/>
    <row r="16703" s="6" customFormat="1" x14ac:dyDescent="0.4"/>
    <row r="16704" s="6" customFormat="1" x14ac:dyDescent="0.4"/>
    <row r="16705" s="6" customFormat="1" x14ac:dyDescent="0.4"/>
    <row r="16706" s="6" customFormat="1" x14ac:dyDescent="0.4"/>
    <row r="16707" s="6" customFormat="1" x14ac:dyDescent="0.4"/>
    <row r="16708" s="6" customFormat="1" x14ac:dyDescent="0.4"/>
    <row r="16709" s="6" customFormat="1" x14ac:dyDescent="0.4"/>
    <row r="16710" s="6" customFormat="1" x14ac:dyDescent="0.4"/>
    <row r="16711" s="6" customFormat="1" x14ac:dyDescent="0.4"/>
    <row r="16712" s="6" customFormat="1" x14ac:dyDescent="0.4"/>
    <row r="16713" s="6" customFormat="1" x14ac:dyDescent="0.4"/>
    <row r="16714" s="6" customFormat="1" x14ac:dyDescent="0.4"/>
    <row r="16715" s="6" customFormat="1" x14ac:dyDescent="0.4"/>
    <row r="16716" s="6" customFormat="1" x14ac:dyDescent="0.4"/>
    <row r="16717" s="6" customFormat="1" x14ac:dyDescent="0.4"/>
    <row r="16718" s="6" customFormat="1" x14ac:dyDescent="0.4"/>
    <row r="16719" s="6" customFormat="1" x14ac:dyDescent="0.4"/>
    <row r="16720" s="6" customFormat="1" x14ac:dyDescent="0.4"/>
    <row r="16721" s="6" customFormat="1" x14ac:dyDescent="0.4"/>
    <row r="16722" s="6" customFormat="1" x14ac:dyDescent="0.4"/>
    <row r="16723" s="6" customFormat="1" x14ac:dyDescent="0.4"/>
    <row r="16724" s="6" customFormat="1" x14ac:dyDescent="0.4"/>
    <row r="16725" s="6" customFormat="1" x14ac:dyDescent="0.4"/>
    <row r="16726" s="6" customFormat="1" x14ac:dyDescent="0.4"/>
    <row r="16727" s="6" customFormat="1" x14ac:dyDescent="0.4"/>
    <row r="16728" s="6" customFormat="1" x14ac:dyDescent="0.4"/>
    <row r="16729" s="6" customFormat="1" x14ac:dyDescent="0.4"/>
    <row r="16730" s="6" customFormat="1" x14ac:dyDescent="0.4"/>
    <row r="16731" s="6" customFormat="1" x14ac:dyDescent="0.4"/>
    <row r="16732" s="6" customFormat="1" x14ac:dyDescent="0.4"/>
    <row r="16733" s="6" customFormat="1" x14ac:dyDescent="0.4"/>
    <row r="16734" s="6" customFormat="1" x14ac:dyDescent="0.4"/>
    <row r="16735" s="6" customFormat="1" x14ac:dyDescent="0.4"/>
    <row r="16736" s="6" customFormat="1" x14ac:dyDescent="0.4"/>
    <row r="16737" s="6" customFormat="1" x14ac:dyDescent="0.4"/>
    <row r="16738" s="6" customFormat="1" x14ac:dyDescent="0.4"/>
    <row r="16739" s="6" customFormat="1" x14ac:dyDescent="0.4"/>
    <row r="16740" s="6" customFormat="1" x14ac:dyDescent="0.4"/>
    <row r="16741" s="6" customFormat="1" x14ac:dyDescent="0.4"/>
    <row r="16742" s="6" customFormat="1" x14ac:dyDescent="0.4"/>
    <row r="16743" s="6" customFormat="1" x14ac:dyDescent="0.4"/>
    <row r="16744" s="6" customFormat="1" x14ac:dyDescent="0.4"/>
    <row r="16745" s="6" customFormat="1" x14ac:dyDescent="0.4"/>
    <row r="16746" s="6" customFormat="1" x14ac:dyDescent="0.4"/>
    <row r="16747" s="6" customFormat="1" x14ac:dyDescent="0.4"/>
    <row r="16748" s="6" customFormat="1" x14ac:dyDescent="0.4"/>
    <row r="16749" s="6" customFormat="1" x14ac:dyDescent="0.4"/>
    <row r="16750" s="6" customFormat="1" x14ac:dyDescent="0.4"/>
    <row r="16751" s="6" customFormat="1" x14ac:dyDescent="0.4"/>
    <row r="16752" s="6" customFormat="1" x14ac:dyDescent="0.4"/>
    <row r="16753" s="6" customFormat="1" x14ac:dyDescent="0.4"/>
    <row r="16754" s="6" customFormat="1" x14ac:dyDescent="0.4"/>
    <row r="16755" s="6" customFormat="1" x14ac:dyDescent="0.4"/>
    <row r="16756" s="6" customFormat="1" x14ac:dyDescent="0.4"/>
    <row r="16757" s="6" customFormat="1" x14ac:dyDescent="0.4"/>
    <row r="16758" s="6" customFormat="1" x14ac:dyDescent="0.4"/>
    <row r="16759" s="6" customFormat="1" x14ac:dyDescent="0.4"/>
    <row r="16760" s="6" customFormat="1" x14ac:dyDescent="0.4"/>
    <row r="16761" s="6" customFormat="1" x14ac:dyDescent="0.4"/>
    <row r="16762" s="6" customFormat="1" x14ac:dyDescent="0.4"/>
    <row r="16763" s="6" customFormat="1" x14ac:dyDescent="0.4"/>
    <row r="16764" s="6" customFormat="1" x14ac:dyDescent="0.4"/>
    <row r="16765" s="6" customFormat="1" x14ac:dyDescent="0.4"/>
    <row r="16766" s="6" customFormat="1" x14ac:dyDescent="0.4"/>
    <row r="16767" s="6" customFormat="1" x14ac:dyDescent="0.4"/>
    <row r="16768" s="6" customFormat="1" x14ac:dyDescent="0.4"/>
    <row r="16769" s="6" customFormat="1" x14ac:dyDescent="0.4"/>
    <row r="16770" s="6" customFormat="1" x14ac:dyDescent="0.4"/>
    <row r="16771" s="6" customFormat="1" x14ac:dyDescent="0.4"/>
    <row r="16772" s="6" customFormat="1" x14ac:dyDescent="0.4"/>
    <row r="16773" s="6" customFormat="1" x14ac:dyDescent="0.4"/>
    <row r="16774" s="6" customFormat="1" x14ac:dyDescent="0.4"/>
    <row r="16775" s="6" customFormat="1" x14ac:dyDescent="0.4"/>
    <row r="16776" s="6" customFormat="1" x14ac:dyDescent="0.4"/>
    <row r="16777" s="6" customFormat="1" x14ac:dyDescent="0.4"/>
    <row r="16778" s="6" customFormat="1" x14ac:dyDescent="0.4"/>
    <row r="16779" s="6" customFormat="1" x14ac:dyDescent="0.4"/>
    <row r="16780" s="6" customFormat="1" x14ac:dyDescent="0.4"/>
    <row r="16781" s="6" customFormat="1" x14ac:dyDescent="0.4"/>
    <row r="16782" s="6" customFormat="1" x14ac:dyDescent="0.4"/>
    <row r="16783" s="6" customFormat="1" x14ac:dyDescent="0.4"/>
    <row r="16784" s="6" customFormat="1" x14ac:dyDescent="0.4"/>
    <row r="16785" s="6" customFormat="1" x14ac:dyDescent="0.4"/>
    <row r="16786" s="6" customFormat="1" x14ac:dyDescent="0.4"/>
    <row r="16787" s="6" customFormat="1" x14ac:dyDescent="0.4"/>
    <row r="16788" s="6" customFormat="1" x14ac:dyDescent="0.4"/>
    <row r="16789" s="6" customFormat="1" x14ac:dyDescent="0.4"/>
    <row r="16790" s="6" customFormat="1" x14ac:dyDescent="0.4"/>
    <row r="16791" s="6" customFormat="1" x14ac:dyDescent="0.4"/>
    <row r="16792" s="6" customFormat="1" x14ac:dyDescent="0.4"/>
    <row r="16793" s="6" customFormat="1" x14ac:dyDescent="0.4"/>
    <row r="16794" s="6" customFormat="1" x14ac:dyDescent="0.4"/>
    <row r="16795" s="6" customFormat="1" x14ac:dyDescent="0.4"/>
    <row r="16796" s="6" customFormat="1" x14ac:dyDescent="0.4"/>
    <row r="16797" s="6" customFormat="1" x14ac:dyDescent="0.4"/>
    <row r="16798" s="6" customFormat="1" x14ac:dyDescent="0.4"/>
    <row r="16799" s="6" customFormat="1" x14ac:dyDescent="0.4"/>
    <row r="16800" s="6" customFormat="1" x14ac:dyDescent="0.4"/>
    <row r="16801" s="6" customFormat="1" x14ac:dyDescent="0.4"/>
    <row r="16802" s="6" customFormat="1" x14ac:dyDescent="0.4"/>
    <row r="16803" s="6" customFormat="1" x14ac:dyDescent="0.4"/>
    <row r="16804" s="6" customFormat="1" x14ac:dyDescent="0.4"/>
    <row r="16805" s="6" customFormat="1" x14ac:dyDescent="0.4"/>
    <row r="16806" s="6" customFormat="1" x14ac:dyDescent="0.4"/>
    <row r="16807" s="6" customFormat="1" x14ac:dyDescent="0.4"/>
    <row r="16808" s="6" customFormat="1" x14ac:dyDescent="0.4"/>
    <row r="16809" s="6" customFormat="1" x14ac:dyDescent="0.4"/>
    <row r="16810" s="6" customFormat="1" x14ac:dyDescent="0.4"/>
    <row r="16811" s="6" customFormat="1" x14ac:dyDescent="0.4"/>
    <row r="16812" s="6" customFormat="1" x14ac:dyDescent="0.4"/>
    <row r="16813" s="6" customFormat="1" x14ac:dyDescent="0.4"/>
    <row r="16814" s="6" customFormat="1" x14ac:dyDescent="0.4"/>
    <row r="16815" s="6" customFormat="1" x14ac:dyDescent="0.4"/>
    <row r="16816" s="6" customFormat="1" x14ac:dyDescent="0.4"/>
    <row r="16817" s="6" customFormat="1" x14ac:dyDescent="0.4"/>
    <row r="16818" s="6" customFormat="1" x14ac:dyDescent="0.4"/>
    <row r="16819" s="6" customFormat="1" x14ac:dyDescent="0.4"/>
    <row r="16820" s="6" customFormat="1" x14ac:dyDescent="0.4"/>
    <row r="16821" s="6" customFormat="1" x14ac:dyDescent="0.4"/>
    <row r="16822" s="6" customFormat="1" x14ac:dyDescent="0.4"/>
    <row r="16823" s="6" customFormat="1" x14ac:dyDescent="0.4"/>
    <row r="16824" s="6" customFormat="1" x14ac:dyDescent="0.4"/>
    <row r="16825" s="6" customFormat="1" x14ac:dyDescent="0.4"/>
    <row r="16826" s="6" customFormat="1" x14ac:dyDescent="0.4"/>
    <row r="16827" s="6" customFormat="1" x14ac:dyDescent="0.4"/>
    <row r="16828" s="6" customFormat="1" x14ac:dyDescent="0.4"/>
    <row r="16829" s="6" customFormat="1" x14ac:dyDescent="0.4"/>
    <row r="16830" s="6" customFormat="1" x14ac:dyDescent="0.4"/>
    <row r="16831" s="6" customFormat="1" x14ac:dyDescent="0.4"/>
    <row r="16832" s="6" customFormat="1" x14ac:dyDescent="0.4"/>
    <row r="16833" s="6" customFormat="1" x14ac:dyDescent="0.4"/>
    <row r="16834" s="6" customFormat="1" x14ac:dyDescent="0.4"/>
    <row r="16835" s="6" customFormat="1" x14ac:dyDescent="0.4"/>
    <row r="16836" s="6" customFormat="1" x14ac:dyDescent="0.4"/>
    <row r="16837" s="6" customFormat="1" x14ac:dyDescent="0.4"/>
    <row r="16838" s="6" customFormat="1" x14ac:dyDescent="0.4"/>
    <row r="16839" s="6" customFormat="1" x14ac:dyDescent="0.4"/>
    <row r="16840" s="6" customFormat="1" x14ac:dyDescent="0.4"/>
    <row r="16841" s="6" customFormat="1" x14ac:dyDescent="0.4"/>
    <row r="16842" s="6" customFormat="1" x14ac:dyDescent="0.4"/>
    <row r="16843" s="6" customFormat="1" x14ac:dyDescent="0.4"/>
    <row r="16844" s="6" customFormat="1" x14ac:dyDescent="0.4"/>
    <row r="16845" s="6" customFormat="1" x14ac:dyDescent="0.4"/>
    <row r="16846" s="6" customFormat="1" x14ac:dyDescent="0.4"/>
    <row r="16847" s="6" customFormat="1" x14ac:dyDescent="0.4"/>
    <row r="16848" s="6" customFormat="1" x14ac:dyDescent="0.4"/>
    <row r="16849" s="6" customFormat="1" x14ac:dyDescent="0.4"/>
    <row r="16850" s="6" customFormat="1" x14ac:dyDescent="0.4"/>
    <row r="16851" s="6" customFormat="1" x14ac:dyDescent="0.4"/>
    <row r="16852" s="6" customFormat="1" x14ac:dyDescent="0.4"/>
    <row r="16853" s="6" customFormat="1" x14ac:dyDescent="0.4"/>
    <row r="16854" s="6" customFormat="1" x14ac:dyDescent="0.4"/>
    <row r="16855" s="6" customFormat="1" x14ac:dyDescent="0.4"/>
    <row r="16856" s="6" customFormat="1" x14ac:dyDescent="0.4"/>
    <row r="16857" s="6" customFormat="1" x14ac:dyDescent="0.4"/>
    <row r="16858" s="6" customFormat="1" x14ac:dyDescent="0.4"/>
    <row r="16859" s="6" customFormat="1" x14ac:dyDescent="0.4"/>
    <row r="16860" s="6" customFormat="1" x14ac:dyDescent="0.4"/>
    <row r="16861" s="6" customFormat="1" x14ac:dyDescent="0.4"/>
    <row r="16862" s="6" customFormat="1" x14ac:dyDescent="0.4"/>
    <row r="16863" s="6" customFormat="1" x14ac:dyDescent="0.4"/>
    <row r="16864" s="6" customFormat="1" x14ac:dyDescent="0.4"/>
    <row r="16865" s="6" customFormat="1" x14ac:dyDescent="0.4"/>
    <row r="16866" s="6" customFormat="1" x14ac:dyDescent="0.4"/>
    <row r="16867" s="6" customFormat="1" x14ac:dyDescent="0.4"/>
    <row r="16868" s="6" customFormat="1" x14ac:dyDescent="0.4"/>
    <row r="16869" s="6" customFormat="1" x14ac:dyDescent="0.4"/>
    <row r="16870" s="6" customFormat="1" x14ac:dyDescent="0.4"/>
    <row r="16871" s="6" customFormat="1" x14ac:dyDescent="0.4"/>
    <row r="16872" s="6" customFormat="1" x14ac:dyDescent="0.4"/>
    <row r="16873" s="6" customFormat="1" x14ac:dyDescent="0.4"/>
    <row r="16874" s="6" customFormat="1" x14ac:dyDescent="0.4"/>
    <row r="16875" s="6" customFormat="1" x14ac:dyDescent="0.4"/>
    <row r="16876" s="6" customFormat="1" x14ac:dyDescent="0.4"/>
    <row r="16877" s="6" customFormat="1" x14ac:dyDescent="0.4"/>
    <row r="16878" s="6" customFormat="1" x14ac:dyDescent="0.4"/>
    <row r="16879" s="6" customFormat="1" x14ac:dyDescent="0.4"/>
    <row r="16880" s="6" customFormat="1" x14ac:dyDescent="0.4"/>
    <row r="16881" s="6" customFormat="1" x14ac:dyDescent="0.4"/>
    <row r="16882" s="6" customFormat="1" x14ac:dyDescent="0.4"/>
    <row r="16883" s="6" customFormat="1" x14ac:dyDescent="0.4"/>
    <row r="16884" s="6" customFormat="1" x14ac:dyDescent="0.4"/>
    <row r="16885" s="6" customFormat="1" x14ac:dyDescent="0.4"/>
    <row r="16886" s="6" customFormat="1" x14ac:dyDescent="0.4"/>
    <row r="16887" s="6" customFormat="1" x14ac:dyDescent="0.4"/>
    <row r="16888" s="6" customFormat="1" x14ac:dyDescent="0.4"/>
    <row r="16889" s="6" customFormat="1" x14ac:dyDescent="0.4"/>
    <row r="16890" s="6" customFormat="1" x14ac:dyDescent="0.4"/>
    <row r="16891" s="6" customFormat="1" x14ac:dyDescent="0.4"/>
    <row r="16892" s="6" customFormat="1" x14ac:dyDescent="0.4"/>
    <row r="16893" s="6" customFormat="1" x14ac:dyDescent="0.4"/>
    <row r="16894" s="6" customFormat="1" x14ac:dyDescent="0.4"/>
    <row r="16895" s="6" customFormat="1" x14ac:dyDescent="0.4"/>
    <row r="16896" s="6" customFormat="1" x14ac:dyDescent="0.4"/>
    <row r="16897" s="6" customFormat="1" x14ac:dyDescent="0.4"/>
    <row r="16898" s="6" customFormat="1" x14ac:dyDescent="0.4"/>
    <row r="16899" s="6" customFormat="1" x14ac:dyDescent="0.4"/>
    <row r="16900" s="6" customFormat="1" x14ac:dyDescent="0.4"/>
    <row r="16901" s="6" customFormat="1" x14ac:dyDescent="0.4"/>
    <row r="16902" s="6" customFormat="1" x14ac:dyDescent="0.4"/>
    <row r="16903" s="6" customFormat="1" x14ac:dyDescent="0.4"/>
    <row r="16904" s="6" customFormat="1" x14ac:dyDescent="0.4"/>
    <row r="16905" s="6" customFormat="1" x14ac:dyDescent="0.4"/>
    <row r="16906" s="6" customFormat="1" x14ac:dyDescent="0.4"/>
    <row r="16907" s="6" customFormat="1" x14ac:dyDescent="0.4"/>
    <row r="16908" s="6" customFormat="1" x14ac:dyDescent="0.4"/>
    <row r="16909" s="6" customFormat="1" x14ac:dyDescent="0.4"/>
    <row r="16910" s="6" customFormat="1" x14ac:dyDescent="0.4"/>
    <row r="16911" s="6" customFormat="1" x14ac:dyDescent="0.4"/>
    <row r="16912" s="6" customFormat="1" x14ac:dyDescent="0.4"/>
    <row r="16913" s="6" customFormat="1" x14ac:dyDescent="0.4"/>
    <row r="16914" s="6" customFormat="1" x14ac:dyDescent="0.4"/>
    <row r="16915" s="6" customFormat="1" x14ac:dyDescent="0.4"/>
    <row r="16916" s="6" customFormat="1" x14ac:dyDescent="0.4"/>
    <row r="16917" s="6" customFormat="1" x14ac:dyDescent="0.4"/>
    <row r="16918" s="6" customFormat="1" x14ac:dyDescent="0.4"/>
    <row r="16919" s="6" customFormat="1" x14ac:dyDescent="0.4"/>
    <row r="16920" s="6" customFormat="1" x14ac:dyDescent="0.4"/>
    <row r="16921" s="6" customFormat="1" x14ac:dyDescent="0.4"/>
    <row r="16922" s="6" customFormat="1" x14ac:dyDescent="0.4"/>
    <row r="16923" s="6" customFormat="1" x14ac:dyDescent="0.4"/>
    <row r="16924" s="6" customFormat="1" x14ac:dyDescent="0.4"/>
    <row r="16925" s="6" customFormat="1" x14ac:dyDescent="0.4"/>
    <row r="16926" s="6" customFormat="1" x14ac:dyDescent="0.4"/>
    <row r="16927" s="6" customFormat="1" x14ac:dyDescent="0.4"/>
    <row r="16928" s="6" customFormat="1" x14ac:dyDescent="0.4"/>
    <row r="16929" s="6" customFormat="1" x14ac:dyDescent="0.4"/>
    <row r="16930" s="6" customFormat="1" x14ac:dyDescent="0.4"/>
    <row r="16931" s="6" customFormat="1" x14ac:dyDescent="0.4"/>
    <row r="16932" s="6" customFormat="1" x14ac:dyDescent="0.4"/>
    <row r="16933" s="6" customFormat="1" x14ac:dyDescent="0.4"/>
    <row r="16934" s="6" customFormat="1" x14ac:dyDescent="0.4"/>
    <row r="16935" s="6" customFormat="1" x14ac:dyDescent="0.4"/>
    <row r="16936" s="6" customFormat="1" x14ac:dyDescent="0.4"/>
    <row r="16937" s="6" customFormat="1" x14ac:dyDescent="0.4"/>
    <row r="16938" s="6" customFormat="1" x14ac:dyDescent="0.4"/>
    <row r="16939" s="6" customFormat="1" x14ac:dyDescent="0.4"/>
    <row r="16940" s="6" customFormat="1" x14ac:dyDescent="0.4"/>
    <row r="16941" s="6" customFormat="1" x14ac:dyDescent="0.4"/>
    <row r="16942" s="6" customFormat="1" x14ac:dyDescent="0.4"/>
    <row r="16943" s="6" customFormat="1" x14ac:dyDescent="0.4"/>
    <row r="16944" s="6" customFormat="1" x14ac:dyDescent="0.4"/>
    <row r="16945" s="6" customFormat="1" x14ac:dyDescent="0.4"/>
    <row r="16946" s="6" customFormat="1" x14ac:dyDescent="0.4"/>
    <row r="16947" s="6" customFormat="1" x14ac:dyDescent="0.4"/>
    <row r="16948" s="6" customFormat="1" x14ac:dyDescent="0.4"/>
    <row r="16949" s="6" customFormat="1" x14ac:dyDescent="0.4"/>
    <row r="16950" s="6" customFormat="1" x14ac:dyDescent="0.4"/>
    <row r="16951" s="6" customFormat="1" x14ac:dyDescent="0.4"/>
    <row r="16952" s="6" customFormat="1" x14ac:dyDescent="0.4"/>
    <row r="16953" s="6" customFormat="1" x14ac:dyDescent="0.4"/>
    <row r="16954" s="6" customFormat="1" x14ac:dyDescent="0.4"/>
    <row r="16955" s="6" customFormat="1" x14ac:dyDescent="0.4"/>
    <row r="16956" s="6" customFormat="1" x14ac:dyDescent="0.4"/>
    <row r="16957" s="6" customFormat="1" x14ac:dyDescent="0.4"/>
    <row r="16958" s="6" customFormat="1" x14ac:dyDescent="0.4"/>
    <row r="16959" s="6" customFormat="1" x14ac:dyDescent="0.4"/>
    <row r="16960" s="6" customFormat="1" x14ac:dyDescent="0.4"/>
    <row r="16961" s="6" customFormat="1" x14ac:dyDescent="0.4"/>
    <row r="16962" s="6" customFormat="1" x14ac:dyDescent="0.4"/>
    <row r="16963" s="6" customFormat="1" x14ac:dyDescent="0.4"/>
    <row r="16964" s="6" customFormat="1" x14ac:dyDescent="0.4"/>
    <row r="16965" s="6" customFormat="1" x14ac:dyDescent="0.4"/>
    <row r="16966" s="6" customFormat="1" x14ac:dyDescent="0.4"/>
    <row r="16967" s="6" customFormat="1" x14ac:dyDescent="0.4"/>
    <row r="16968" s="6" customFormat="1" x14ac:dyDescent="0.4"/>
    <row r="16969" s="6" customFormat="1" x14ac:dyDescent="0.4"/>
    <row r="16970" s="6" customFormat="1" x14ac:dyDescent="0.4"/>
    <row r="16971" s="6" customFormat="1" x14ac:dyDescent="0.4"/>
    <row r="16972" s="6" customFormat="1" x14ac:dyDescent="0.4"/>
    <row r="16973" s="6" customFormat="1" x14ac:dyDescent="0.4"/>
    <row r="16974" s="6" customFormat="1" x14ac:dyDescent="0.4"/>
    <row r="16975" s="6" customFormat="1" x14ac:dyDescent="0.4"/>
    <row r="16976" s="6" customFormat="1" x14ac:dyDescent="0.4"/>
    <row r="16977" s="6" customFormat="1" x14ac:dyDescent="0.4"/>
    <row r="16978" s="6" customFormat="1" x14ac:dyDescent="0.4"/>
    <row r="16979" s="6" customFormat="1" x14ac:dyDescent="0.4"/>
    <row r="16980" s="6" customFormat="1" x14ac:dyDescent="0.4"/>
    <row r="16981" s="6" customFormat="1" x14ac:dyDescent="0.4"/>
    <row r="16982" s="6" customFormat="1" x14ac:dyDescent="0.4"/>
    <row r="16983" s="6" customFormat="1" x14ac:dyDescent="0.4"/>
    <row r="16984" s="6" customFormat="1" x14ac:dyDescent="0.4"/>
    <row r="16985" s="6" customFormat="1" x14ac:dyDescent="0.4"/>
    <row r="16986" s="6" customFormat="1" x14ac:dyDescent="0.4"/>
    <row r="16987" s="6" customFormat="1" x14ac:dyDescent="0.4"/>
    <row r="16988" s="6" customFormat="1" x14ac:dyDescent="0.4"/>
    <row r="16989" s="6" customFormat="1" x14ac:dyDescent="0.4"/>
    <row r="16990" s="6" customFormat="1" x14ac:dyDescent="0.4"/>
    <row r="16991" s="6" customFormat="1" x14ac:dyDescent="0.4"/>
    <row r="16992" s="6" customFormat="1" x14ac:dyDescent="0.4"/>
    <row r="16993" s="6" customFormat="1" x14ac:dyDescent="0.4"/>
    <row r="16994" s="6" customFormat="1" x14ac:dyDescent="0.4"/>
    <row r="16995" s="6" customFormat="1" x14ac:dyDescent="0.4"/>
    <row r="16996" s="6" customFormat="1" x14ac:dyDescent="0.4"/>
    <row r="16997" s="6" customFormat="1" x14ac:dyDescent="0.4"/>
    <row r="16998" s="6" customFormat="1" x14ac:dyDescent="0.4"/>
    <row r="16999" s="6" customFormat="1" x14ac:dyDescent="0.4"/>
    <row r="17000" s="6" customFormat="1" x14ac:dyDescent="0.4"/>
    <row r="17001" s="6" customFormat="1" x14ac:dyDescent="0.4"/>
    <row r="17002" s="6" customFormat="1" x14ac:dyDescent="0.4"/>
    <row r="17003" s="6" customFormat="1" x14ac:dyDescent="0.4"/>
    <row r="17004" s="6" customFormat="1" x14ac:dyDescent="0.4"/>
    <row r="17005" s="6" customFormat="1" x14ac:dyDescent="0.4"/>
    <row r="17006" s="6" customFormat="1" x14ac:dyDescent="0.4"/>
    <row r="17007" s="6" customFormat="1" x14ac:dyDescent="0.4"/>
    <row r="17008" s="6" customFormat="1" x14ac:dyDescent="0.4"/>
    <row r="17009" s="6" customFormat="1" x14ac:dyDescent="0.4"/>
    <row r="17010" s="6" customFormat="1" x14ac:dyDescent="0.4"/>
    <row r="17011" s="6" customFormat="1" x14ac:dyDescent="0.4"/>
    <row r="17012" s="6" customFormat="1" x14ac:dyDescent="0.4"/>
    <row r="17013" s="6" customFormat="1" x14ac:dyDescent="0.4"/>
    <row r="17014" s="6" customFormat="1" x14ac:dyDescent="0.4"/>
    <row r="17015" s="6" customFormat="1" x14ac:dyDescent="0.4"/>
    <row r="17016" s="6" customFormat="1" x14ac:dyDescent="0.4"/>
    <row r="17017" s="6" customFormat="1" x14ac:dyDescent="0.4"/>
    <row r="17018" s="6" customFormat="1" x14ac:dyDescent="0.4"/>
    <row r="17019" s="6" customFormat="1" x14ac:dyDescent="0.4"/>
    <row r="17020" s="6" customFormat="1" x14ac:dyDescent="0.4"/>
    <row r="17021" s="6" customFormat="1" x14ac:dyDescent="0.4"/>
    <row r="17022" s="6" customFormat="1" x14ac:dyDescent="0.4"/>
    <row r="17023" s="6" customFormat="1" x14ac:dyDescent="0.4"/>
    <row r="17024" s="6" customFormat="1" x14ac:dyDescent="0.4"/>
    <row r="17025" s="6" customFormat="1" x14ac:dyDescent="0.4"/>
    <row r="17026" s="6" customFormat="1" x14ac:dyDescent="0.4"/>
    <row r="17027" s="6" customFormat="1" x14ac:dyDescent="0.4"/>
    <row r="17028" s="6" customFormat="1" x14ac:dyDescent="0.4"/>
    <row r="17029" s="6" customFormat="1" x14ac:dyDescent="0.4"/>
    <row r="17030" s="6" customFormat="1" x14ac:dyDescent="0.4"/>
    <row r="17031" s="6" customFormat="1" x14ac:dyDescent="0.4"/>
    <row r="17032" s="6" customFormat="1" x14ac:dyDescent="0.4"/>
    <row r="17033" s="6" customFormat="1" x14ac:dyDescent="0.4"/>
    <row r="17034" s="6" customFormat="1" x14ac:dyDescent="0.4"/>
    <row r="17035" s="6" customFormat="1" x14ac:dyDescent="0.4"/>
    <row r="17036" s="6" customFormat="1" x14ac:dyDescent="0.4"/>
    <row r="17037" s="6" customFormat="1" x14ac:dyDescent="0.4"/>
    <row r="17038" s="6" customFormat="1" x14ac:dyDescent="0.4"/>
    <row r="17039" s="6" customFormat="1" x14ac:dyDescent="0.4"/>
    <row r="17040" s="6" customFormat="1" x14ac:dyDescent="0.4"/>
    <row r="17041" s="6" customFormat="1" x14ac:dyDescent="0.4"/>
    <row r="17042" s="6" customFormat="1" x14ac:dyDescent="0.4"/>
    <row r="17043" s="6" customFormat="1" x14ac:dyDescent="0.4"/>
    <row r="17044" s="6" customFormat="1" x14ac:dyDescent="0.4"/>
    <row r="17045" s="6" customFormat="1" x14ac:dyDescent="0.4"/>
    <row r="17046" s="6" customFormat="1" x14ac:dyDescent="0.4"/>
    <row r="17047" s="6" customFormat="1" x14ac:dyDescent="0.4"/>
    <row r="17048" s="6" customFormat="1" x14ac:dyDescent="0.4"/>
    <row r="17049" s="6" customFormat="1" x14ac:dyDescent="0.4"/>
    <row r="17050" s="6" customFormat="1" x14ac:dyDescent="0.4"/>
    <row r="17051" s="6" customFormat="1" x14ac:dyDescent="0.4"/>
    <row r="17052" s="6" customFormat="1" x14ac:dyDescent="0.4"/>
    <row r="17053" s="6" customFormat="1" x14ac:dyDescent="0.4"/>
    <row r="17054" s="6" customFormat="1" x14ac:dyDescent="0.4"/>
    <row r="17055" s="6" customFormat="1" x14ac:dyDescent="0.4"/>
    <row r="17056" s="6" customFormat="1" x14ac:dyDescent="0.4"/>
    <row r="17057" s="6" customFormat="1" x14ac:dyDescent="0.4"/>
    <row r="17058" s="6" customFormat="1" x14ac:dyDescent="0.4"/>
    <row r="17059" s="6" customFormat="1" x14ac:dyDescent="0.4"/>
    <row r="17060" s="6" customFormat="1" x14ac:dyDescent="0.4"/>
    <row r="17061" s="6" customFormat="1" x14ac:dyDescent="0.4"/>
    <row r="17062" s="6" customFormat="1" x14ac:dyDescent="0.4"/>
    <row r="17063" s="6" customFormat="1" x14ac:dyDescent="0.4"/>
    <row r="17064" s="6" customFormat="1" x14ac:dyDescent="0.4"/>
    <row r="17065" s="6" customFormat="1" x14ac:dyDescent="0.4"/>
    <row r="17066" s="6" customFormat="1" x14ac:dyDescent="0.4"/>
    <row r="17067" s="6" customFormat="1" x14ac:dyDescent="0.4"/>
    <row r="17068" s="6" customFormat="1" x14ac:dyDescent="0.4"/>
    <row r="17069" s="6" customFormat="1" x14ac:dyDescent="0.4"/>
    <row r="17070" s="6" customFormat="1" x14ac:dyDescent="0.4"/>
    <row r="17071" s="6" customFormat="1" x14ac:dyDescent="0.4"/>
    <row r="17072" s="6" customFormat="1" x14ac:dyDescent="0.4"/>
    <row r="17073" s="6" customFormat="1" x14ac:dyDescent="0.4"/>
    <row r="17074" s="6" customFormat="1" x14ac:dyDescent="0.4"/>
    <row r="17075" s="6" customFormat="1" x14ac:dyDescent="0.4"/>
    <row r="17076" s="6" customFormat="1" x14ac:dyDescent="0.4"/>
    <row r="17077" s="6" customFormat="1" x14ac:dyDescent="0.4"/>
    <row r="17078" s="6" customFormat="1" x14ac:dyDescent="0.4"/>
    <row r="17079" s="6" customFormat="1" x14ac:dyDescent="0.4"/>
    <row r="17080" s="6" customFormat="1" x14ac:dyDescent="0.4"/>
    <row r="17081" s="6" customFormat="1" x14ac:dyDescent="0.4"/>
    <row r="17082" s="6" customFormat="1" x14ac:dyDescent="0.4"/>
    <row r="17083" s="6" customFormat="1" x14ac:dyDescent="0.4"/>
    <row r="17084" s="6" customFormat="1" x14ac:dyDescent="0.4"/>
    <row r="17085" s="6" customFormat="1" x14ac:dyDescent="0.4"/>
    <row r="17086" s="6" customFormat="1" x14ac:dyDescent="0.4"/>
    <row r="17087" s="6" customFormat="1" x14ac:dyDescent="0.4"/>
    <row r="17088" s="6" customFormat="1" x14ac:dyDescent="0.4"/>
    <row r="17089" s="6" customFormat="1" x14ac:dyDescent="0.4"/>
    <row r="17090" s="6" customFormat="1" x14ac:dyDescent="0.4"/>
    <row r="17091" s="6" customFormat="1" x14ac:dyDescent="0.4"/>
    <row r="17092" s="6" customFormat="1" x14ac:dyDescent="0.4"/>
    <row r="17093" s="6" customFormat="1" x14ac:dyDescent="0.4"/>
    <row r="17094" s="6" customFormat="1" x14ac:dyDescent="0.4"/>
    <row r="17095" s="6" customFormat="1" x14ac:dyDescent="0.4"/>
    <row r="17096" s="6" customFormat="1" x14ac:dyDescent="0.4"/>
    <row r="17097" s="6" customFormat="1" x14ac:dyDescent="0.4"/>
    <row r="17098" s="6" customFormat="1" x14ac:dyDescent="0.4"/>
    <row r="17099" s="6" customFormat="1" x14ac:dyDescent="0.4"/>
    <row r="17100" s="6" customFormat="1" x14ac:dyDescent="0.4"/>
    <row r="17101" s="6" customFormat="1" x14ac:dyDescent="0.4"/>
    <row r="17102" s="6" customFormat="1" x14ac:dyDescent="0.4"/>
    <row r="17103" s="6" customFormat="1" x14ac:dyDescent="0.4"/>
    <row r="17104" s="6" customFormat="1" x14ac:dyDescent="0.4"/>
    <row r="17105" s="6" customFormat="1" x14ac:dyDescent="0.4"/>
    <row r="17106" s="6" customFormat="1" x14ac:dyDescent="0.4"/>
    <row r="17107" s="6" customFormat="1" x14ac:dyDescent="0.4"/>
    <row r="17108" s="6" customFormat="1" x14ac:dyDescent="0.4"/>
    <row r="17109" s="6" customFormat="1" x14ac:dyDescent="0.4"/>
    <row r="17110" s="6" customFormat="1" x14ac:dyDescent="0.4"/>
    <row r="17111" s="6" customFormat="1" x14ac:dyDescent="0.4"/>
    <row r="17112" s="6" customFormat="1" x14ac:dyDescent="0.4"/>
    <row r="17113" s="6" customFormat="1" x14ac:dyDescent="0.4"/>
    <row r="17114" s="6" customFormat="1" x14ac:dyDescent="0.4"/>
    <row r="17115" s="6" customFormat="1" x14ac:dyDescent="0.4"/>
    <row r="17116" s="6" customFormat="1" x14ac:dyDescent="0.4"/>
    <row r="17117" s="6" customFormat="1" x14ac:dyDescent="0.4"/>
    <row r="17118" s="6" customFormat="1" x14ac:dyDescent="0.4"/>
    <row r="17119" s="6" customFormat="1" x14ac:dyDescent="0.4"/>
    <row r="17120" s="6" customFormat="1" x14ac:dyDescent="0.4"/>
    <row r="17121" s="6" customFormat="1" x14ac:dyDescent="0.4"/>
    <row r="17122" s="6" customFormat="1" x14ac:dyDescent="0.4"/>
    <row r="17123" s="6" customFormat="1" x14ac:dyDescent="0.4"/>
    <row r="17124" s="6" customFormat="1" x14ac:dyDescent="0.4"/>
    <row r="17125" s="6" customFormat="1" x14ac:dyDescent="0.4"/>
    <row r="17126" s="6" customFormat="1" x14ac:dyDescent="0.4"/>
    <row r="17127" s="6" customFormat="1" x14ac:dyDescent="0.4"/>
    <row r="17128" s="6" customFormat="1" x14ac:dyDescent="0.4"/>
    <row r="17129" s="6" customFormat="1" x14ac:dyDescent="0.4"/>
    <row r="17130" s="6" customFormat="1" x14ac:dyDescent="0.4"/>
    <row r="17131" s="6" customFormat="1" x14ac:dyDescent="0.4"/>
    <row r="17132" s="6" customFormat="1" x14ac:dyDescent="0.4"/>
    <row r="17133" s="6" customFormat="1" x14ac:dyDescent="0.4"/>
    <row r="17134" s="6" customFormat="1" x14ac:dyDescent="0.4"/>
    <row r="17135" s="6" customFormat="1" x14ac:dyDescent="0.4"/>
    <row r="17136" s="6" customFormat="1" x14ac:dyDescent="0.4"/>
    <row r="17137" s="6" customFormat="1" x14ac:dyDescent="0.4"/>
    <row r="17138" s="6" customFormat="1" x14ac:dyDescent="0.4"/>
    <row r="17139" s="6" customFormat="1" x14ac:dyDescent="0.4"/>
    <row r="17140" s="6" customFormat="1" x14ac:dyDescent="0.4"/>
    <row r="17141" s="6" customFormat="1" x14ac:dyDescent="0.4"/>
    <row r="17142" s="6" customFormat="1" x14ac:dyDescent="0.4"/>
    <row r="17143" s="6" customFormat="1" x14ac:dyDescent="0.4"/>
    <row r="17144" s="6" customFormat="1" x14ac:dyDescent="0.4"/>
    <row r="17145" s="6" customFormat="1" x14ac:dyDescent="0.4"/>
    <row r="17146" s="6" customFormat="1" x14ac:dyDescent="0.4"/>
    <row r="17147" s="6" customFormat="1" x14ac:dyDescent="0.4"/>
    <row r="17148" s="6" customFormat="1" x14ac:dyDescent="0.4"/>
    <row r="17149" s="6" customFormat="1" x14ac:dyDescent="0.4"/>
    <row r="17150" s="6" customFormat="1" x14ac:dyDescent="0.4"/>
    <row r="17151" s="6" customFormat="1" x14ac:dyDescent="0.4"/>
    <row r="17152" s="6" customFormat="1" x14ac:dyDescent="0.4"/>
    <row r="17153" s="6" customFormat="1" x14ac:dyDescent="0.4"/>
    <row r="17154" s="6" customFormat="1" x14ac:dyDescent="0.4"/>
    <row r="17155" s="6" customFormat="1" x14ac:dyDescent="0.4"/>
    <row r="17156" s="6" customFormat="1" x14ac:dyDescent="0.4"/>
    <row r="17157" s="6" customFormat="1" x14ac:dyDescent="0.4"/>
    <row r="17158" s="6" customFormat="1" x14ac:dyDescent="0.4"/>
    <row r="17159" s="6" customFormat="1" x14ac:dyDescent="0.4"/>
    <row r="17160" s="6" customFormat="1" x14ac:dyDescent="0.4"/>
    <row r="17161" s="6" customFormat="1" x14ac:dyDescent="0.4"/>
    <row r="17162" s="6" customFormat="1" x14ac:dyDescent="0.4"/>
    <row r="17163" s="6" customFormat="1" x14ac:dyDescent="0.4"/>
    <row r="17164" s="6" customFormat="1" x14ac:dyDescent="0.4"/>
    <row r="17165" s="6" customFormat="1" x14ac:dyDescent="0.4"/>
    <row r="17166" s="6" customFormat="1" x14ac:dyDescent="0.4"/>
    <row r="17167" s="6" customFormat="1" x14ac:dyDescent="0.4"/>
    <row r="17168" s="6" customFormat="1" x14ac:dyDescent="0.4"/>
    <row r="17169" s="6" customFormat="1" x14ac:dyDescent="0.4"/>
    <row r="17170" s="6" customFormat="1" x14ac:dyDescent="0.4"/>
    <row r="17171" s="6" customFormat="1" x14ac:dyDescent="0.4"/>
    <row r="17172" s="6" customFormat="1" x14ac:dyDescent="0.4"/>
    <row r="17173" s="6" customFormat="1" x14ac:dyDescent="0.4"/>
    <row r="17174" s="6" customFormat="1" x14ac:dyDescent="0.4"/>
    <row r="17175" s="6" customFormat="1" x14ac:dyDescent="0.4"/>
    <row r="17176" s="6" customFormat="1" x14ac:dyDescent="0.4"/>
    <row r="17177" s="6" customFormat="1" x14ac:dyDescent="0.4"/>
    <row r="17178" s="6" customFormat="1" x14ac:dyDescent="0.4"/>
    <row r="17179" s="6" customFormat="1" x14ac:dyDescent="0.4"/>
    <row r="17180" s="6" customFormat="1" x14ac:dyDescent="0.4"/>
    <row r="17181" s="6" customFormat="1" x14ac:dyDescent="0.4"/>
    <row r="17182" s="6" customFormat="1" x14ac:dyDescent="0.4"/>
    <row r="17183" s="6" customFormat="1" x14ac:dyDescent="0.4"/>
    <row r="17184" s="6" customFormat="1" x14ac:dyDescent="0.4"/>
    <row r="17185" s="6" customFormat="1" x14ac:dyDescent="0.4"/>
    <row r="17186" s="6" customFormat="1" x14ac:dyDescent="0.4"/>
    <row r="17187" s="6" customFormat="1" x14ac:dyDescent="0.4"/>
    <row r="17188" s="6" customFormat="1" x14ac:dyDescent="0.4"/>
    <row r="17189" s="6" customFormat="1" x14ac:dyDescent="0.4"/>
    <row r="17190" s="6" customFormat="1" x14ac:dyDescent="0.4"/>
    <row r="17191" s="6" customFormat="1" x14ac:dyDescent="0.4"/>
    <row r="17192" s="6" customFormat="1" x14ac:dyDescent="0.4"/>
    <row r="17193" s="6" customFormat="1" x14ac:dyDescent="0.4"/>
    <row r="17194" s="6" customFormat="1" x14ac:dyDescent="0.4"/>
    <row r="17195" s="6" customFormat="1" x14ac:dyDescent="0.4"/>
    <row r="17196" s="6" customFormat="1" x14ac:dyDescent="0.4"/>
    <row r="17197" s="6" customFormat="1" x14ac:dyDescent="0.4"/>
    <row r="17198" s="6" customFormat="1" x14ac:dyDescent="0.4"/>
    <row r="17199" s="6" customFormat="1" x14ac:dyDescent="0.4"/>
    <row r="17200" s="6" customFormat="1" x14ac:dyDescent="0.4"/>
    <row r="17201" s="6" customFormat="1" x14ac:dyDescent="0.4"/>
    <row r="17202" s="6" customFormat="1" x14ac:dyDescent="0.4"/>
    <row r="17203" s="6" customFormat="1" x14ac:dyDescent="0.4"/>
    <row r="17204" s="6" customFormat="1" x14ac:dyDescent="0.4"/>
    <row r="17205" s="6" customFormat="1" x14ac:dyDescent="0.4"/>
    <row r="17206" s="6" customFormat="1" x14ac:dyDescent="0.4"/>
    <row r="17207" s="6" customFormat="1" x14ac:dyDescent="0.4"/>
    <row r="17208" s="6" customFormat="1" x14ac:dyDescent="0.4"/>
    <row r="17209" s="6" customFormat="1" x14ac:dyDescent="0.4"/>
    <row r="17210" s="6" customFormat="1" x14ac:dyDescent="0.4"/>
    <row r="17211" s="6" customFormat="1" x14ac:dyDescent="0.4"/>
    <row r="17212" s="6" customFormat="1" x14ac:dyDescent="0.4"/>
    <row r="17213" s="6" customFormat="1" x14ac:dyDescent="0.4"/>
    <row r="17214" s="6" customFormat="1" x14ac:dyDescent="0.4"/>
    <row r="17215" s="6" customFormat="1" x14ac:dyDescent="0.4"/>
    <row r="17216" s="6" customFormat="1" x14ac:dyDescent="0.4"/>
    <row r="17217" s="6" customFormat="1" x14ac:dyDescent="0.4"/>
    <row r="17218" s="6" customFormat="1" x14ac:dyDescent="0.4"/>
    <row r="17219" s="6" customFormat="1" x14ac:dyDescent="0.4"/>
    <row r="17220" s="6" customFormat="1" x14ac:dyDescent="0.4"/>
    <row r="17221" s="6" customFormat="1" x14ac:dyDescent="0.4"/>
    <row r="17222" s="6" customFormat="1" x14ac:dyDescent="0.4"/>
    <row r="17223" s="6" customFormat="1" x14ac:dyDescent="0.4"/>
    <row r="17224" s="6" customFormat="1" x14ac:dyDescent="0.4"/>
    <row r="17225" s="6" customFormat="1" x14ac:dyDescent="0.4"/>
    <row r="17226" s="6" customFormat="1" x14ac:dyDescent="0.4"/>
    <row r="17227" s="6" customFormat="1" x14ac:dyDescent="0.4"/>
    <row r="17228" s="6" customFormat="1" x14ac:dyDescent="0.4"/>
    <row r="17229" s="6" customFormat="1" x14ac:dyDescent="0.4"/>
    <row r="17230" s="6" customFormat="1" x14ac:dyDescent="0.4"/>
    <row r="17231" s="6" customFormat="1" x14ac:dyDescent="0.4"/>
    <row r="17232" s="6" customFormat="1" x14ac:dyDescent="0.4"/>
    <row r="17233" s="6" customFormat="1" x14ac:dyDescent="0.4"/>
    <row r="17234" s="6" customFormat="1" x14ac:dyDescent="0.4"/>
    <row r="17235" s="6" customFormat="1" x14ac:dyDescent="0.4"/>
    <row r="17236" s="6" customFormat="1" x14ac:dyDescent="0.4"/>
    <row r="17237" s="6" customFormat="1" x14ac:dyDescent="0.4"/>
    <row r="17238" s="6" customFormat="1" x14ac:dyDescent="0.4"/>
    <row r="17239" s="6" customFormat="1" x14ac:dyDescent="0.4"/>
    <row r="17240" s="6" customFormat="1" x14ac:dyDescent="0.4"/>
    <row r="17241" s="6" customFormat="1" x14ac:dyDescent="0.4"/>
    <row r="17242" s="6" customFormat="1" x14ac:dyDescent="0.4"/>
    <row r="17243" s="6" customFormat="1" x14ac:dyDescent="0.4"/>
    <row r="17244" s="6" customFormat="1" x14ac:dyDescent="0.4"/>
    <row r="17245" s="6" customFormat="1" x14ac:dyDescent="0.4"/>
    <row r="17246" s="6" customFormat="1" x14ac:dyDescent="0.4"/>
    <row r="17247" s="6" customFormat="1" x14ac:dyDescent="0.4"/>
    <row r="17248" s="6" customFormat="1" x14ac:dyDescent="0.4"/>
    <row r="17249" s="6" customFormat="1" x14ac:dyDescent="0.4"/>
    <row r="17250" s="6" customFormat="1" x14ac:dyDescent="0.4"/>
    <row r="17251" s="6" customFormat="1" x14ac:dyDescent="0.4"/>
    <row r="17252" s="6" customFormat="1" x14ac:dyDescent="0.4"/>
    <row r="17253" s="6" customFormat="1" x14ac:dyDescent="0.4"/>
    <row r="17254" s="6" customFormat="1" x14ac:dyDescent="0.4"/>
    <row r="17255" s="6" customFormat="1" x14ac:dyDescent="0.4"/>
    <row r="17256" s="6" customFormat="1" x14ac:dyDescent="0.4"/>
    <row r="17257" s="6" customFormat="1" x14ac:dyDescent="0.4"/>
    <row r="17258" s="6" customFormat="1" x14ac:dyDescent="0.4"/>
    <row r="17259" s="6" customFormat="1" x14ac:dyDescent="0.4"/>
    <row r="17260" s="6" customFormat="1" x14ac:dyDescent="0.4"/>
    <row r="17261" s="6" customFormat="1" x14ac:dyDescent="0.4"/>
    <row r="17262" s="6" customFormat="1" x14ac:dyDescent="0.4"/>
    <row r="17263" s="6" customFormat="1" x14ac:dyDescent="0.4"/>
    <row r="17264" s="6" customFormat="1" x14ac:dyDescent="0.4"/>
    <row r="17265" s="6" customFormat="1" x14ac:dyDescent="0.4"/>
    <row r="17266" s="6" customFormat="1" x14ac:dyDescent="0.4"/>
    <row r="17267" s="6" customFormat="1" x14ac:dyDescent="0.4"/>
    <row r="17268" s="6" customFormat="1" x14ac:dyDescent="0.4"/>
    <row r="17269" s="6" customFormat="1" x14ac:dyDescent="0.4"/>
    <row r="17270" s="6" customFormat="1" x14ac:dyDescent="0.4"/>
    <row r="17271" s="6" customFormat="1" x14ac:dyDescent="0.4"/>
    <row r="17272" s="6" customFormat="1" x14ac:dyDescent="0.4"/>
    <row r="17273" s="6" customFormat="1" x14ac:dyDescent="0.4"/>
    <row r="17274" s="6" customFormat="1" x14ac:dyDescent="0.4"/>
    <row r="17275" s="6" customFormat="1" x14ac:dyDescent="0.4"/>
    <row r="17276" s="6" customFormat="1" x14ac:dyDescent="0.4"/>
    <row r="17277" s="6" customFormat="1" x14ac:dyDescent="0.4"/>
    <row r="17278" s="6" customFormat="1" x14ac:dyDescent="0.4"/>
    <row r="17279" s="6" customFormat="1" x14ac:dyDescent="0.4"/>
    <row r="17280" s="6" customFormat="1" x14ac:dyDescent="0.4"/>
    <row r="17281" s="6" customFormat="1" x14ac:dyDescent="0.4"/>
    <row r="17282" s="6" customFormat="1" x14ac:dyDescent="0.4"/>
    <row r="17283" s="6" customFormat="1" x14ac:dyDescent="0.4"/>
    <row r="17284" s="6" customFormat="1" x14ac:dyDescent="0.4"/>
    <row r="17285" s="6" customFormat="1" x14ac:dyDescent="0.4"/>
    <row r="17286" s="6" customFormat="1" x14ac:dyDescent="0.4"/>
    <row r="17287" s="6" customFormat="1" x14ac:dyDescent="0.4"/>
    <row r="17288" s="6" customFormat="1" x14ac:dyDescent="0.4"/>
    <row r="17289" s="6" customFormat="1" x14ac:dyDescent="0.4"/>
    <row r="17290" s="6" customFormat="1" x14ac:dyDescent="0.4"/>
    <row r="17291" s="6" customFormat="1" x14ac:dyDescent="0.4"/>
    <row r="17292" s="6" customFormat="1" x14ac:dyDescent="0.4"/>
    <row r="17293" s="6" customFormat="1" x14ac:dyDescent="0.4"/>
    <row r="17294" s="6" customFormat="1" x14ac:dyDescent="0.4"/>
    <row r="17295" s="6" customFormat="1" x14ac:dyDescent="0.4"/>
    <row r="17296" s="6" customFormat="1" x14ac:dyDescent="0.4"/>
    <row r="17297" s="6" customFormat="1" x14ac:dyDescent="0.4"/>
    <row r="17298" s="6" customFormat="1" x14ac:dyDescent="0.4"/>
    <row r="17299" s="6" customFormat="1" x14ac:dyDescent="0.4"/>
    <row r="17300" s="6" customFormat="1" x14ac:dyDescent="0.4"/>
    <row r="17301" s="6" customFormat="1" x14ac:dyDescent="0.4"/>
    <row r="17302" s="6" customFormat="1" x14ac:dyDescent="0.4"/>
    <row r="17303" s="6" customFormat="1" x14ac:dyDescent="0.4"/>
    <row r="17304" s="6" customFormat="1" x14ac:dyDescent="0.4"/>
    <row r="17305" s="6" customFormat="1" x14ac:dyDescent="0.4"/>
    <row r="17306" s="6" customFormat="1" x14ac:dyDescent="0.4"/>
    <row r="17307" s="6" customFormat="1" x14ac:dyDescent="0.4"/>
    <row r="17308" s="6" customFormat="1" x14ac:dyDescent="0.4"/>
    <row r="17309" s="6" customFormat="1" x14ac:dyDescent="0.4"/>
    <row r="17310" s="6" customFormat="1" x14ac:dyDescent="0.4"/>
    <row r="17311" s="6" customFormat="1" x14ac:dyDescent="0.4"/>
    <row r="17312" s="6" customFormat="1" x14ac:dyDescent="0.4"/>
    <row r="17313" s="6" customFormat="1" x14ac:dyDescent="0.4"/>
    <row r="17314" s="6" customFormat="1" x14ac:dyDescent="0.4"/>
    <row r="17315" s="6" customFormat="1" x14ac:dyDescent="0.4"/>
    <row r="17316" s="6" customFormat="1" x14ac:dyDescent="0.4"/>
    <row r="17317" s="6" customFormat="1" x14ac:dyDescent="0.4"/>
    <row r="17318" s="6" customFormat="1" x14ac:dyDescent="0.4"/>
    <row r="17319" s="6" customFormat="1" x14ac:dyDescent="0.4"/>
    <row r="17320" s="6" customFormat="1" x14ac:dyDescent="0.4"/>
    <row r="17321" s="6" customFormat="1" x14ac:dyDescent="0.4"/>
    <row r="17322" s="6" customFormat="1" x14ac:dyDescent="0.4"/>
    <row r="17323" s="6" customFormat="1" x14ac:dyDescent="0.4"/>
    <row r="17324" s="6" customFormat="1" x14ac:dyDescent="0.4"/>
    <row r="17325" s="6" customFormat="1" x14ac:dyDescent="0.4"/>
    <row r="17326" s="6" customFormat="1" x14ac:dyDescent="0.4"/>
    <row r="17327" s="6" customFormat="1" x14ac:dyDescent="0.4"/>
    <row r="17328" s="6" customFormat="1" x14ac:dyDescent="0.4"/>
    <row r="17329" s="6" customFormat="1" x14ac:dyDescent="0.4"/>
    <row r="17330" s="6" customFormat="1" x14ac:dyDescent="0.4"/>
    <row r="17331" s="6" customFormat="1" x14ac:dyDescent="0.4"/>
    <row r="17332" s="6" customFormat="1" x14ac:dyDescent="0.4"/>
    <row r="17333" s="6" customFormat="1" x14ac:dyDescent="0.4"/>
    <row r="17334" s="6" customFormat="1" x14ac:dyDescent="0.4"/>
    <row r="17335" s="6" customFormat="1" x14ac:dyDescent="0.4"/>
    <row r="17336" s="6" customFormat="1" x14ac:dyDescent="0.4"/>
    <row r="17337" s="6" customFormat="1" x14ac:dyDescent="0.4"/>
    <row r="17338" s="6" customFormat="1" x14ac:dyDescent="0.4"/>
    <row r="17339" s="6" customFormat="1" x14ac:dyDescent="0.4"/>
    <row r="17340" s="6" customFormat="1" x14ac:dyDescent="0.4"/>
    <row r="17341" s="6" customFormat="1" x14ac:dyDescent="0.4"/>
    <row r="17342" s="6" customFormat="1" x14ac:dyDescent="0.4"/>
    <row r="17343" s="6" customFormat="1" x14ac:dyDescent="0.4"/>
    <row r="17344" s="6" customFormat="1" x14ac:dyDescent="0.4"/>
    <row r="17345" s="6" customFormat="1" x14ac:dyDescent="0.4"/>
    <row r="17346" s="6" customFormat="1" x14ac:dyDescent="0.4"/>
    <row r="17347" s="6" customFormat="1" x14ac:dyDescent="0.4"/>
    <row r="17348" s="6" customFormat="1" x14ac:dyDescent="0.4"/>
    <row r="17349" s="6" customFormat="1" x14ac:dyDescent="0.4"/>
    <row r="17350" s="6" customFormat="1" x14ac:dyDescent="0.4"/>
    <row r="17351" s="6" customFormat="1" x14ac:dyDescent="0.4"/>
    <row r="17352" s="6" customFormat="1" x14ac:dyDescent="0.4"/>
    <row r="17353" s="6" customFormat="1" x14ac:dyDescent="0.4"/>
    <row r="17354" s="6" customFormat="1" x14ac:dyDescent="0.4"/>
    <row r="17355" s="6" customFormat="1" x14ac:dyDescent="0.4"/>
    <row r="17356" s="6" customFormat="1" x14ac:dyDescent="0.4"/>
    <row r="17357" s="6" customFormat="1" x14ac:dyDescent="0.4"/>
    <row r="17358" s="6" customFormat="1" x14ac:dyDescent="0.4"/>
    <row r="17359" s="6" customFormat="1" x14ac:dyDescent="0.4"/>
    <row r="17360" s="6" customFormat="1" x14ac:dyDescent="0.4"/>
    <row r="17361" s="6" customFormat="1" x14ac:dyDescent="0.4"/>
    <row r="17362" s="6" customFormat="1" x14ac:dyDescent="0.4"/>
    <row r="17363" s="6" customFormat="1" x14ac:dyDescent="0.4"/>
    <row r="17364" s="6" customFormat="1" x14ac:dyDescent="0.4"/>
    <row r="17365" s="6" customFormat="1" x14ac:dyDescent="0.4"/>
    <row r="17366" s="6" customFormat="1" x14ac:dyDescent="0.4"/>
    <row r="17367" s="6" customFormat="1" x14ac:dyDescent="0.4"/>
    <row r="17368" s="6" customFormat="1" x14ac:dyDescent="0.4"/>
    <row r="17369" s="6" customFormat="1" x14ac:dyDescent="0.4"/>
    <row r="17370" s="6" customFormat="1" x14ac:dyDescent="0.4"/>
    <row r="17371" s="6" customFormat="1" x14ac:dyDescent="0.4"/>
    <row r="17372" s="6" customFormat="1" x14ac:dyDescent="0.4"/>
    <row r="17373" s="6" customFormat="1" x14ac:dyDescent="0.4"/>
    <row r="17374" s="6" customFormat="1" x14ac:dyDescent="0.4"/>
    <row r="17375" s="6" customFormat="1" x14ac:dyDescent="0.4"/>
    <row r="17376" s="6" customFormat="1" x14ac:dyDescent="0.4"/>
    <row r="17377" s="6" customFormat="1" x14ac:dyDescent="0.4"/>
    <row r="17378" s="6" customFormat="1" x14ac:dyDescent="0.4"/>
    <row r="17379" s="6" customFormat="1" x14ac:dyDescent="0.4"/>
    <row r="17380" s="6" customFormat="1" x14ac:dyDescent="0.4"/>
    <row r="17381" s="6" customFormat="1" x14ac:dyDescent="0.4"/>
    <row r="17382" s="6" customFormat="1" x14ac:dyDescent="0.4"/>
    <row r="17383" s="6" customFormat="1" x14ac:dyDescent="0.4"/>
    <row r="17384" s="6" customFormat="1" x14ac:dyDescent="0.4"/>
    <row r="17385" s="6" customFormat="1" x14ac:dyDescent="0.4"/>
    <row r="17386" s="6" customFormat="1" x14ac:dyDescent="0.4"/>
    <row r="17387" s="6" customFormat="1" x14ac:dyDescent="0.4"/>
    <row r="17388" s="6" customFormat="1" x14ac:dyDescent="0.4"/>
    <row r="17389" s="6" customFormat="1" x14ac:dyDescent="0.4"/>
    <row r="17390" s="6" customFormat="1" x14ac:dyDescent="0.4"/>
    <row r="17391" s="6" customFormat="1" x14ac:dyDescent="0.4"/>
    <row r="17392" s="6" customFormat="1" x14ac:dyDescent="0.4"/>
    <row r="17393" s="6" customFormat="1" x14ac:dyDescent="0.4"/>
    <row r="17394" s="6" customFormat="1" x14ac:dyDescent="0.4"/>
    <row r="17395" s="6" customFormat="1" x14ac:dyDescent="0.4"/>
    <row r="17396" s="6" customFormat="1" x14ac:dyDescent="0.4"/>
    <row r="17397" s="6" customFormat="1" x14ac:dyDescent="0.4"/>
    <row r="17398" s="6" customFormat="1" x14ac:dyDescent="0.4"/>
    <row r="17399" s="6" customFormat="1" x14ac:dyDescent="0.4"/>
    <row r="17400" s="6" customFormat="1" x14ac:dyDescent="0.4"/>
    <row r="17401" s="6" customFormat="1" x14ac:dyDescent="0.4"/>
    <row r="17402" s="6" customFormat="1" x14ac:dyDescent="0.4"/>
    <row r="17403" s="6" customFormat="1" x14ac:dyDescent="0.4"/>
    <row r="17404" s="6" customFormat="1" x14ac:dyDescent="0.4"/>
    <row r="17405" s="6" customFormat="1" x14ac:dyDescent="0.4"/>
    <row r="17406" s="6" customFormat="1" x14ac:dyDescent="0.4"/>
    <row r="17407" s="6" customFormat="1" x14ac:dyDescent="0.4"/>
    <row r="17408" s="6" customFormat="1" x14ac:dyDescent="0.4"/>
    <row r="17409" s="6" customFormat="1" x14ac:dyDescent="0.4"/>
    <row r="17410" s="6" customFormat="1" x14ac:dyDescent="0.4"/>
    <row r="17411" s="6" customFormat="1" x14ac:dyDescent="0.4"/>
    <row r="17412" s="6" customFormat="1" x14ac:dyDescent="0.4"/>
    <row r="17413" s="6" customFormat="1" x14ac:dyDescent="0.4"/>
    <row r="17414" s="6" customFormat="1" x14ac:dyDescent="0.4"/>
    <row r="17415" s="6" customFormat="1" x14ac:dyDescent="0.4"/>
    <row r="17416" s="6" customFormat="1" x14ac:dyDescent="0.4"/>
    <row r="17417" s="6" customFormat="1" x14ac:dyDescent="0.4"/>
    <row r="17418" s="6" customFormat="1" x14ac:dyDescent="0.4"/>
    <row r="17419" s="6" customFormat="1" x14ac:dyDescent="0.4"/>
    <row r="17420" s="6" customFormat="1" x14ac:dyDescent="0.4"/>
    <row r="17421" s="6" customFormat="1" x14ac:dyDescent="0.4"/>
    <row r="17422" s="6" customFormat="1" x14ac:dyDescent="0.4"/>
    <row r="17423" s="6" customFormat="1" x14ac:dyDescent="0.4"/>
    <row r="17424" s="6" customFormat="1" x14ac:dyDescent="0.4"/>
    <row r="17425" s="6" customFormat="1" x14ac:dyDescent="0.4"/>
    <row r="17426" s="6" customFormat="1" x14ac:dyDescent="0.4"/>
    <row r="17427" s="6" customFormat="1" x14ac:dyDescent="0.4"/>
    <row r="17428" s="6" customFormat="1" x14ac:dyDescent="0.4"/>
    <row r="17429" s="6" customFormat="1" x14ac:dyDescent="0.4"/>
    <row r="17430" s="6" customFormat="1" x14ac:dyDescent="0.4"/>
    <row r="17431" s="6" customFormat="1" x14ac:dyDescent="0.4"/>
    <row r="17432" s="6" customFormat="1" x14ac:dyDescent="0.4"/>
    <row r="17433" s="6" customFormat="1" x14ac:dyDescent="0.4"/>
    <row r="17434" s="6" customFormat="1" x14ac:dyDescent="0.4"/>
    <row r="17435" s="6" customFormat="1" x14ac:dyDescent="0.4"/>
    <row r="17436" s="6" customFormat="1" x14ac:dyDescent="0.4"/>
    <row r="17437" s="6" customFormat="1" x14ac:dyDescent="0.4"/>
    <row r="17438" s="6" customFormat="1" x14ac:dyDescent="0.4"/>
    <row r="17439" s="6" customFormat="1" x14ac:dyDescent="0.4"/>
    <row r="17440" s="6" customFormat="1" x14ac:dyDescent="0.4"/>
    <row r="17441" s="6" customFormat="1" x14ac:dyDescent="0.4"/>
    <row r="17442" s="6" customFormat="1" x14ac:dyDescent="0.4"/>
    <row r="17443" s="6" customFormat="1" x14ac:dyDescent="0.4"/>
    <row r="17444" s="6" customFormat="1" x14ac:dyDescent="0.4"/>
    <row r="17445" s="6" customFormat="1" x14ac:dyDescent="0.4"/>
    <row r="17446" s="6" customFormat="1" x14ac:dyDescent="0.4"/>
    <row r="17447" s="6" customFormat="1" x14ac:dyDescent="0.4"/>
    <row r="17448" s="6" customFormat="1" x14ac:dyDescent="0.4"/>
    <row r="17449" s="6" customFormat="1" x14ac:dyDescent="0.4"/>
    <row r="17450" s="6" customFormat="1" x14ac:dyDescent="0.4"/>
    <row r="17451" s="6" customFormat="1" x14ac:dyDescent="0.4"/>
    <row r="17452" s="6" customFormat="1" x14ac:dyDescent="0.4"/>
    <row r="17453" s="6" customFormat="1" x14ac:dyDescent="0.4"/>
    <row r="17454" s="6" customFormat="1" x14ac:dyDescent="0.4"/>
    <row r="17455" s="6" customFormat="1" x14ac:dyDescent="0.4"/>
    <row r="17456" s="6" customFormat="1" x14ac:dyDescent="0.4"/>
    <row r="17457" s="6" customFormat="1" x14ac:dyDescent="0.4"/>
    <row r="17458" s="6" customFormat="1" x14ac:dyDescent="0.4"/>
    <row r="17459" s="6" customFormat="1" x14ac:dyDescent="0.4"/>
    <row r="17460" s="6" customFormat="1" x14ac:dyDescent="0.4"/>
    <row r="17461" s="6" customFormat="1" x14ac:dyDescent="0.4"/>
    <row r="17462" s="6" customFormat="1" x14ac:dyDescent="0.4"/>
    <row r="17463" s="6" customFormat="1" x14ac:dyDescent="0.4"/>
    <row r="17464" s="6" customFormat="1" x14ac:dyDescent="0.4"/>
    <row r="17465" s="6" customFormat="1" x14ac:dyDescent="0.4"/>
    <row r="17466" s="6" customFormat="1" x14ac:dyDescent="0.4"/>
    <row r="17467" s="6" customFormat="1" x14ac:dyDescent="0.4"/>
    <row r="17468" s="6" customFormat="1" x14ac:dyDescent="0.4"/>
    <row r="17469" s="6" customFormat="1" x14ac:dyDescent="0.4"/>
    <row r="17470" s="6" customFormat="1" x14ac:dyDescent="0.4"/>
    <row r="17471" s="6" customFormat="1" x14ac:dyDescent="0.4"/>
    <row r="17472" s="6" customFormat="1" x14ac:dyDescent="0.4"/>
    <row r="17473" s="6" customFormat="1" x14ac:dyDescent="0.4"/>
    <row r="17474" s="6" customFormat="1" x14ac:dyDescent="0.4"/>
    <row r="17475" s="6" customFormat="1" x14ac:dyDescent="0.4"/>
    <row r="17476" s="6" customFormat="1" x14ac:dyDescent="0.4"/>
    <row r="17477" s="6" customFormat="1" x14ac:dyDescent="0.4"/>
    <row r="17478" s="6" customFormat="1" x14ac:dyDescent="0.4"/>
    <row r="17479" s="6" customFormat="1" x14ac:dyDescent="0.4"/>
    <row r="17480" s="6" customFormat="1" x14ac:dyDescent="0.4"/>
    <row r="17481" s="6" customFormat="1" x14ac:dyDescent="0.4"/>
    <row r="17482" s="6" customFormat="1" x14ac:dyDescent="0.4"/>
    <row r="17483" s="6" customFormat="1" x14ac:dyDescent="0.4"/>
    <row r="17484" s="6" customFormat="1" x14ac:dyDescent="0.4"/>
    <row r="17485" s="6" customFormat="1" x14ac:dyDescent="0.4"/>
    <row r="17486" s="6" customFormat="1" x14ac:dyDescent="0.4"/>
    <row r="17487" s="6" customFormat="1" x14ac:dyDescent="0.4"/>
    <row r="17488" s="6" customFormat="1" x14ac:dyDescent="0.4"/>
    <row r="17489" s="6" customFormat="1" x14ac:dyDescent="0.4"/>
    <row r="17490" s="6" customFormat="1" x14ac:dyDescent="0.4"/>
    <row r="17491" s="6" customFormat="1" x14ac:dyDescent="0.4"/>
    <row r="17492" s="6" customFormat="1" x14ac:dyDescent="0.4"/>
    <row r="17493" s="6" customFormat="1" x14ac:dyDescent="0.4"/>
    <row r="17494" s="6" customFormat="1" x14ac:dyDescent="0.4"/>
    <row r="17495" s="6" customFormat="1" x14ac:dyDescent="0.4"/>
    <row r="17496" s="6" customFormat="1" x14ac:dyDescent="0.4"/>
    <row r="17497" s="6" customFormat="1" x14ac:dyDescent="0.4"/>
    <row r="17498" s="6" customFormat="1" x14ac:dyDescent="0.4"/>
    <row r="17499" s="6" customFormat="1" x14ac:dyDescent="0.4"/>
    <row r="17500" s="6" customFormat="1" x14ac:dyDescent="0.4"/>
    <row r="17501" s="6" customFormat="1" x14ac:dyDescent="0.4"/>
    <row r="17502" s="6" customFormat="1" x14ac:dyDescent="0.4"/>
    <row r="17503" s="6" customFormat="1" x14ac:dyDescent="0.4"/>
    <row r="17504" s="6" customFormat="1" x14ac:dyDescent="0.4"/>
    <row r="17505" s="6" customFormat="1" x14ac:dyDescent="0.4"/>
    <row r="17506" s="6" customFormat="1" x14ac:dyDescent="0.4"/>
    <row r="17507" s="6" customFormat="1" x14ac:dyDescent="0.4"/>
    <row r="17508" s="6" customFormat="1" x14ac:dyDescent="0.4"/>
    <row r="17509" s="6" customFormat="1" x14ac:dyDescent="0.4"/>
    <row r="17510" s="6" customFormat="1" x14ac:dyDescent="0.4"/>
    <row r="17511" s="6" customFormat="1" x14ac:dyDescent="0.4"/>
    <row r="17512" s="6" customFormat="1" x14ac:dyDescent="0.4"/>
    <row r="17513" s="6" customFormat="1" x14ac:dyDescent="0.4"/>
    <row r="17514" s="6" customFormat="1" x14ac:dyDescent="0.4"/>
    <row r="17515" s="6" customFormat="1" x14ac:dyDescent="0.4"/>
    <row r="17516" s="6" customFormat="1" x14ac:dyDescent="0.4"/>
    <row r="17517" s="6" customFormat="1" x14ac:dyDescent="0.4"/>
    <row r="17518" s="6" customFormat="1" x14ac:dyDescent="0.4"/>
    <row r="17519" s="6" customFormat="1" x14ac:dyDescent="0.4"/>
    <row r="17520" s="6" customFormat="1" x14ac:dyDescent="0.4"/>
    <row r="17521" s="6" customFormat="1" x14ac:dyDescent="0.4"/>
    <row r="17522" s="6" customFormat="1" x14ac:dyDescent="0.4"/>
    <row r="17523" s="6" customFormat="1" x14ac:dyDescent="0.4"/>
    <row r="17524" s="6" customFormat="1" x14ac:dyDescent="0.4"/>
    <row r="17525" s="6" customFormat="1" x14ac:dyDescent="0.4"/>
    <row r="17526" s="6" customFormat="1" x14ac:dyDescent="0.4"/>
    <row r="17527" s="6" customFormat="1" x14ac:dyDescent="0.4"/>
    <row r="17528" s="6" customFormat="1" x14ac:dyDescent="0.4"/>
    <row r="17529" s="6" customFormat="1" x14ac:dyDescent="0.4"/>
    <row r="17530" s="6" customFormat="1" x14ac:dyDescent="0.4"/>
    <row r="17531" s="6" customFormat="1" x14ac:dyDescent="0.4"/>
    <row r="17532" s="6" customFormat="1" x14ac:dyDescent="0.4"/>
    <row r="17533" s="6" customFormat="1" x14ac:dyDescent="0.4"/>
    <row r="17534" s="6" customFormat="1" x14ac:dyDescent="0.4"/>
    <row r="17535" s="6" customFormat="1" x14ac:dyDescent="0.4"/>
    <row r="17536" s="6" customFormat="1" x14ac:dyDescent="0.4"/>
    <row r="17537" s="6" customFormat="1" x14ac:dyDescent="0.4"/>
    <row r="17538" s="6" customFormat="1" x14ac:dyDescent="0.4"/>
    <row r="17539" s="6" customFormat="1" x14ac:dyDescent="0.4"/>
    <row r="17540" s="6" customFormat="1" x14ac:dyDescent="0.4"/>
    <row r="17541" s="6" customFormat="1" x14ac:dyDescent="0.4"/>
    <row r="17542" s="6" customFormat="1" x14ac:dyDescent="0.4"/>
    <row r="17543" s="6" customFormat="1" x14ac:dyDescent="0.4"/>
    <row r="17544" s="6" customFormat="1" x14ac:dyDescent="0.4"/>
    <row r="17545" s="6" customFormat="1" x14ac:dyDescent="0.4"/>
    <row r="17546" s="6" customFormat="1" x14ac:dyDescent="0.4"/>
    <row r="17547" s="6" customFormat="1" x14ac:dyDescent="0.4"/>
    <row r="17548" s="6" customFormat="1" x14ac:dyDescent="0.4"/>
    <row r="17549" s="6" customFormat="1" x14ac:dyDescent="0.4"/>
    <row r="17550" s="6" customFormat="1" x14ac:dyDescent="0.4"/>
    <row r="17551" s="6" customFormat="1" x14ac:dyDescent="0.4"/>
    <row r="17552" s="6" customFormat="1" x14ac:dyDescent="0.4"/>
    <row r="17553" s="6" customFormat="1" x14ac:dyDescent="0.4"/>
    <row r="17554" s="6" customFormat="1" x14ac:dyDescent="0.4"/>
    <row r="17555" s="6" customFormat="1" x14ac:dyDescent="0.4"/>
    <row r="17556" s="6" customFormat="1" x14ac:dyDescent="0.4"/>
    <row r="17557" s="6" customFormat="1" x14ac:dyDescent="0.4"/>
    <row r="17558" s="6" customFormat="1" x14ac:dyDescent="0.4"/>
    <row r="17559" s="6" customFormat="1" x14ac:dyDescent="0.4"/>
    <row r="17560" s="6" customFormat="1" x14ac:dyDescent="0.4"/>
    <row r="17561" s="6" customFormat="1" x14ac:dyDescent="0.4"/>
    <row r="17562" s="6" customFormat="1" x14ac:dyDescent="0.4"/>
    <row r="17563" s="6" customFormat="1" x14ac:dyDescent="0.4"/>
    <row r="17564" s="6" customFormat="1" x14ac:dyDescent="0.4"/>
    <row r="17565" s="6" customFormat="1" x14ac:dyDescent="0.4"/>
    <row r="17566" s="6" customFormat="1" x14ac:dyDescent="0.4"/>
    <row r="17567" s="6" customFormat="1" x14ac:dyDescent="0.4"/>
    <row r="17568" s="6" customFormat="1" x14ac:dyDescent="0.4"/>
    <row r="17569" s="6" customFormat="1" x14ac:dyDescent="0.4"/>
    <row r="17570" s="6" customFormat="1" x14ac:dyDescent="0.4"/>
    <row r="17571" s="6" customFormat="1" x14ac:dyDescent="0.4"/>
    <row r="17572" s="6" customFormat="1" x14ac:dyDescent="0.4"/>
    <row r="17573" s="6" customFormat="1" x14ac:dyDescent="0.4"/>
    <row r="17574" s="6" customFormat="1" x14ac:dyDescent="0.4"/>
    <row r="17575" s="6" customFormat="1" x14ac:dyDescent="0.4"/>
    <row r="17576" s="6" customFormat="1" x14ac:dyDescent="0.4"/>
    <row r="17577" s="6" customFormat="1" x14ac:dyDescent="0.4"/>
    <row r="17578" s="6" customFormat="1" x14ac:dyDescent="0.4"/>
    <row r="17579" s="6" customFormat="1" x14ac:dyDescent="0.4"/>
    <row r="17580" s="6" customFormat="1" x14ac:dyDescent="0.4"/>
    <row r="17581" s="6" customFormat="1" x14ac:dyDescent="0.4"/>
    <row r="17582" s="6" customFormat="1" x14ac:dyDescent="0.4"/>
    <row r="17583" s="6" customFormat="1" x14ac:dyDescent="0.4"/>
    <row r="17584" s="6" customFormat="1" x14ac:dyDescent="0.4"/>
    <row r="17585" s="6" customFormat="1" x14ac:dyDescent="0.4"/>
    <row r="17586" s="6" customFormat="1" x14ac:dyDescent="0.4"/>
    <row r="17587" s="6" customFormat="1" x14ac:dyDescent="0.4"/>
    <row r="17588" s="6" customFormat="1" x14ac:dyDescent="0.4"/>
    <row r="17589" s="6" customFormat="1" x14ac:dyDescent="0.4"/>
    <row r="17590" s="6" customFormat="1" x14ac:dyDescent="0.4"/>
    <row r="17591" s="6" customFormat="1" x14ac:dyDescent="0.4"/>
    <row r="17592" s="6" customFormat="1" x14ac:dyDescent="0.4"/>
    <row r="17593" s="6" customFormat="1" x14ac:dyDescent="0.4"/>
    <row r="17594" s="6" customFormat="1" x14ac:dyDescent="0.4"/>
    <row r="17595" s="6" customFormat="1" x14ac:dyDescent="0.4"/>
    <row r="17596" s="6" customFormat="1" x14ac:dyDescent="0.4"/>
    <row r="17597" s="6" customFormat="1" x14ac:dyDescent="0.4"/>
    <row r="17598" s="6" customFormat="1" x14ac:dyDescent="0.4"/>
    <row r="17599" s="6" customFormat="1" x14ac:dyDescent="0.4"/>
    <row r="17600" s="6" customFormat="1" x14ac:dyDescent="0.4"/>
    <row r="17601" s="6" customFormat="1" x14ac:dyDescent="0.4"/>
    <row r="17602" s="6" customFormat="1" x14ac:dyDescent="0.4"/>
    <row r="17603" s="6" customFormat="1" x14ac:dyDescent="0.4"/>
    <row r="17604" s="6" customFormat="1" x14ac:dyDescent="0.4"/>
    <row r="17605" s="6" customFormat="1" x14ac:dyDescent="0.4"/>
    <row r="17606" s="6" customFormat="1" x14ac:dyDescent="0.4"/>
    <row r="17607" s="6" customFormat="1" x14ac:dyDescent="0.4"/>
    <row r="17608" s="6" customFormat="1" x14ac:dyDescent="0.4"/>
    <row r="17609" s="6" customFormat="1" x14ac:dyDescent="0.4"/>
    <row r="17610" s="6" customFormat="1" x14ac:dyDescent="0.4"/>
    <row r="17611" s="6" customFormat="1" x14ac:dyDescent="0.4"/>
    <row r="17612" s="6" customFormat="1" x14ac:dyDescent="0.4"/>
    <row r="17613" s="6" customFormat="1" x14ac:dyDescent="0.4"/>
    <row r="17614" s="6" customFormat="1" x14ac:dyDescent="0.4"/>
    <row r="17615" s="6" customFormat="1" x14ac:dyDescent="0.4"/>
    <row r="17616" s="6" customFormat="1" x14ac:dyDescent="0.4"/>
    <row r="17617" s="6" customFormat="1" x14ac:dyDescent="0.4"/>
    <row r="17618" s="6" customFormat="1" x14ac:dyDescent="0.4"/>
    <row r="17619" s="6" customFormat="1" x14ac:dyDescent="0.4"/>
    <row r="17620" s="6" customFormat="1" x14ac:dyDescent="0.4"/>
    <row r="17621" s="6" customFormat="1" x14ac:dyDescent="0.4"/>
    <row r="17622" s="6" customFormat="1" x14ac:dyDescent="0.4"/>
    <row r="17623" s="6" customFormat="1" x14ac:dyDescent="0.4"/>
    <row r="17624" s="6" customFormat="1" x14ac:dyDescent="0.4"/>
    <row r="17625" s="6" customFormat="1" x14ac:dyDescent="0.4"/>
    <row r="17626" s="6" customFormat="1" x14ac:dyDescent="0.4"/>
    <row r="17627" s="6" customFormat="1" x14ac:dyDescent="0.4"/>
    <row r="17628" s="6" customFormat="1" x14ac:dyDescent="0.4"/>
    <row r="17629" s="6" customFormat="1" x14ac:dyDescent="0.4"/>
    <row r="17630" s="6" customFormat="1" x14ac:dyDescent="0.4"/>
    <row r="17631" s="6" customFormat="1" x14ac:dyDescent="0.4"/>
    <row r="17632" s="6" customFormat="1" x14ac:dyDescent="0.4"/>
    <row r="17633" s="6" customFormat="1" x14ac:dyDescent="0.4"/>
    <row r="17634" s="6" customFormat="1" x14ac:dyDescent="0.4"/>
    <row r="17635" s="6" customFormat="1" x14ac:dyDescent="0.4"/>
    <row r="17636" s="6" customFormat="1" x14ac:dyDescent="0.4"/>
    <row r="17637" s="6" customFormat="1" x14ac:dyDescent="0.4"/>
    <row r="17638" s="6" customFormat="1" x14ac:dyDescent="0.4"/>
    <row r="17639" s="6" customFormat="1" x14ac:dyDescent="0.4"/>
    <row r="17640" s="6" customFormat="1" x14ac:dyDescent="0.4"/>
    <row r="17641" s="6" customFormat="1" x14ac:dyDescent="0.4"/>
    <row r="17642" s="6" customFormat="1" x14ac:dyDescent="0.4"/>
    <row r="17643" s="6" customFormat="1" x14ac:dyDescent="0.4"/>
    <row r="17644" s="6" customFormat="1" x14ac:dyDescent="0.4"/>
    <row r="17645" s="6" customFormat="1" x14ac:dyDescent="0.4"/>
    <row r="17646" s="6" customFormat="1" x14ac:dyDescent="0.4"/>
    <row r="17647" s="6" customFormat="1" x14ac:dyDescent="0.4"/>
    <row r="17648" s="6" customFormat="1" x14ac:dyDescent="0.4"/>
    <row r="17649" s="6" customFormat="1" x14ac:dyDescent="0.4"/>
    <row r="17650" s="6" customFormat="1" x14ac:dyDescent="0.4"/>
    <row r="17651" s="6" customFormat="1" x14ac:dyDescent="0.4"/>
    <row r="17652" s="6" customFormat="1" x14ac:dyDescent="0.4"/>
    <row r="17653" s="6" customFormat="1" x14ac:dyDescent="0.4"/>
    <row r="17654" s="6" customFormat="1" x14ac:dyDescent="0.4"/>
    <row r="17655" s="6" customFormat="1" x14ac:dyDescent="0.4"/>
    <row r="17656" s="6" customFormat="1" x14ac:dyDescent="0.4"/>
    <row r="17657" s="6" customFormat="1" x14ac:dyDescent="0.4"/>
    <row r="17658" s="6" customFormat="1" x14ac:dyDescent="0.4"/>
    <row r="17659" s="6" customFormat="1" x14ac:dyDescent="0.4"/>
    <row r="17660" s="6" customFormat="1" x14ac:dyDescent="0.4"/>
    <row r="17661" s="6" customFormat="1" x14ac:dyDescent="0.4"/>
    <row r="17662" s="6" customFormat="1" x14ac:dyDescent="0.4"/>
    <row r="17663" s="6" customFormat="1" x14ac:dyDescent="0.4"/>
    <row r="17664" s="6" customFormat="1" x14ac:dyDescent="0.4"/>
    <row r="17665" s="6" customFormat="1" x14ac:dyDescent="0.4"/>
    <row r="17666" s="6" customFormat="1" x14ac:dyDescent="0.4"/>
    <row r="17667" s="6" customFormat="1" x14ac:dyDescent="0.4"/>
    <row r="17668" s="6" customFormat="1" x14ac:dyDescent="0.4"/>
    <row r="17669" s="6" customFormat="1" x14ac:dyDescent="0.4"/>
    <row r="17670" s="6" customFormat="1" x14ac:dyDescent="0.4"/>
    <row r="17671" s="6" customFormat="1" x14ac:dyDescent="0.4"/>
    <row r="17672" s="6" customFormat="1" x14ac:dyDescent="0.4"/>
    <row r="17673" s="6" customFormat="1" x14ac:dyDescent="0.4"/>
    <row r="17674" s="6" customFormat="1" x14ac:dyDescent="0.4"/>
    <row r="17675" s="6" customFormat="1" x14ac:dyDescent="0.4"/>
    <row r="17676" s="6" customFormat="1" x14ac:dyDescent="0.4"/>
    <row r="17677" s="6" customFormat="1" x14ac:dyDescent="0.4"/>
    <row r="17678" s="6" customFormat="1" x14ac:dyDescent="0.4"/>
    <row r="17679" s="6" customFormat="1" x14ac:dyDescent="0.4"/>
    <row r="17680" s="6" customFormat="1" x14ac:dyDescent="0.4"/>
    <row r="17681" s="6" customFormat="1" x14ac:dyDescent="0.4"/>
    <row r="17682" s="6" customFormat="1" x14ac:dyDescent="0.4"/>
    <row r="17683" s="6" customFormat="1" x14ac:dyDescent="0.4"/>
    <row r="17684" s="6" customFormat="1" x14ac:dyDescent="0.4"/>
    <row r="17685" s="6" customFormat="1" x14ac:dyDescent="0.4"/>
    <row r="17686" s="6" customFormat="1" x14ac:dyDescent="0.4"/>
    <row r="17687" s="6" customFormat="1" x14ac:dyDescent="0.4"/>
    <row r="17688" s="6" customFormat="1" x14ac:dyDescent="0.4"/>
    <row r="17689" s="6" customFormat="1" x14ac:dyDescent="0.4"/>
    <row r="17690" s="6" customFormat="1" x14ac:dyDescent="0.4"/>
    <row r="17691" s="6" customFormat="1" x14ac:dyDescent="0.4"/>
    <row r="17692" s="6" customFormat="1" x14ac:dyDescent="0.4"/>
    <row r="17693" s="6" customFormat="1" x14ac:dyDescent="0.4"/>
    <row r="17694" s="6" customFormat="1" x14ac:dyDescent="0.4"/>
    <row r="17695" s="6" customFormat="1" x14ac:dyDescent="0.4"/>
    <row r="17696" s="6" customFormat="1" x14ac:dyDescent="0.4"/>
    <row r="17697" s="6" customFormat="1" x14ac:dyDescent="0.4"/>
    <row r="17698" s="6" customFormat="1" x14ac:dyDescent="0.4"/>
    <row r="17699" s="6" customFormat="1" x14ac:dyDescent="0.4"/>
    <row r="17700" s="6" customFormat="1" x14ac:dyDescent="0.4"/>
    <row r="17701" s="6" customFormat="1" x14ac:dyDescent="0.4"/>
    <row r="17702" s="6" customFormat="1" x14ac:dyDescent="0.4"/>
    <row r="17703" s="6" customFormat="1" x14ac:dyDescent="0.4"/>
    <row r="17704" s="6" customFormat="1" x14ac:dyDescent="0.4"/>
    <row r="17705" s="6" customFormat="1" x14ac:dyDescent="0.4"/>
    <row r="17706" s="6" customFormat="1" x14ac:dyDescent="0.4"/>
    <row r="17707" s="6" customFormat="1" x14ac:dyDescent="0.4"/>
    <row r="17708" s="6" customFormat="1" x14ac:dyDescent="0.4"/>
    <row r="17709" s="6" customFormat="1" x14ac:dyDescent="0.4"/>
    <row r="17710" s="6" customFormat="1" x14ac:dyDescent="0.4"/>
    <row r="17711" s="6" customFormat="1" x14ac:dyDescent="0.4"/>
    <row r="17712" s="6" customFormat="1" x14ac:dyDescent="0.4"/>
    <row r="17713" s="6" customFormat="1" x14ac:dyDescent="0.4"/>
    <row r="17714" s="6" customFormat="1" x14ac:dyDescent="0.4"/>
    <row r="17715" s="6" customFormat="1" x14ac:dyDescent="0.4"/>
    <row r="17716" s="6" customFormat="1" x14ac:dyDescent="0.4"/>
    <row r="17717" s="6" customFormat="1" x14ac:dyDescent="0.4"/>
    <row r="17718" s="6" customFormat="1" x14ac:dyDescent="0.4"/>
    <row r="17719" s="6" customFormat="1" x14ac:dyDescent="0.4"/>
    <row r="17720" s="6" customFormat="1" x14ac:dyDescent="0.4"/>
    <row r="17721" s="6" customFormat="1" x14ac:dyDescent="0.4"/>
    <row r="17722" s="6" customFormat="1" x14ac:dyDescent="0.4"/>
    <row r="17723" s="6" customFormat="1" x14ac:dyDescent="0.4"/>
    <row r="17724" s="6" customFormat="1" x14ac:dyDescent="0.4"/>
    <row r="17725" s="6" customFormat="1" x14ac:dyDescent="0.4"/>
    <row r="17726" s="6" customFormat="1" x14ac:dyDescent="0.4"/>
    <row r="17727" s="6" customFormat="1" x14ac:dyDescent="0.4"/>
    <row r="17728" s="6" customFormat="1" x14ac:dyDescent="0.4"/>
    <row r="17729" s="6" customFormat="1" x14ac:dyDescent="0.4"/>
    <row r="17730" s="6" customFormat="1" x14ac:dyDescent="0.4"/>
    <row r="17731" s="6" customFormat="1" x14ac:dyDescent="0.4"/>
    <row r="17732" s="6" customFormat="1" x14ac:dyDescent="0.4"/>
    <row r="17733" s="6" customFormat="1" x14ac:dyDescent="0.4"/>
    <row r="17734" s="6" customFormat="1" x14ac:dyDescent="0.4"/>
    <row r="17735" s="6" customFormat="1" x14ac:dyDescent="0.4"/>
    <row r="17736" s="6" customFormat="1" x14ac:dyDescent="0.4"/>
    <row r="17737" s="6" customFormat="1" x14ac:dyDescent="0.4"/>
    <row r="17738" s="6" customFormat="1" x14ac:dyDescent="0.4"/>
    <row r="17739" s="6" customFormat="1" x14ac:dyDescent="0.4"/>
    <row r="17740" s="6" customFormat="1" x14ac:dyDescent="0.4"/>
    <row r="17741" s="6" customFormat="1" x14ac:dyDescent="0.4"/>
    <row r="17742" s="6" customFormat="1" x14ac:dyDescent="0.4"/>
    <row r="17743" s="6" customFormat="1" x14ac:dyDescent="0.4"/>
    <row r="17744" s="6" customFormat="1" x14ac:dyDescent="0.4"/>
    <row r="17745" s="6" customFormat="1" x14ac:dyDescent="0.4"/>
    <row r="17746" s="6" customFormat="1" x14ac:dyDescent="0.4"/>
    <row r="17747" s="6" customFormat="1" x14ac:dyDescent="0.4"/>
    <row r="17748" s="6" customFormat="1" x14ac:dyDescent="0.4"/>
    <row r="17749" s="6" customFormat="1" x14ac:dyDescent="0.4"/>
    <row r="17750" s="6" customFormat="1" x14ac:dyDescent="0.4"/>
    <row r="17751" s="6" customFormat="1" x14ac:dyDescent="0.4"/>
    <row r="17752" s="6" customFormat="1" x14ac:dyDescent="0.4"/>
    <row r="17753" s="6" customFormat="1" x14ac:dyDescent="0.4"/>
    <row r="17754" s="6" customFormat="1" x14ac:dyDescent="0.4"/>
    <row r="17755" s="6" customFormat="1" x14ac:dyDescent="0.4"/>
    <row r="17756" s="6" customFormat="1" x14ac:dyDescent="0.4"/>
    <row r="17757" s="6" customFormat="1" x14ac:dyDescent="0.4"/>
    <row r="17758" s="6" customFormat="1" x14ac:dyDescent="0.4"/>
    <row r="17759" s="6" customFormat="1" x14ac:dyDescent="0.4"/>
    <row r="17760" s="6" customFormat="1" x14ac:dyDescent="0.4"/>
    <row r="17761" s="6" customFormat="1" x14ac:dyDescent="0.4"/>
    <row r="17762" s="6" customFormat="1" x14ac:dyDescent="0.4"/>
    <row r="17763" s="6" customFormat="1" x14ac:dyDescent="0.4"/>
    <row r="17764" s="6" customFormat="1" x14ac:dyDescent="0.4"/>
    <row r="17765" s="6" customFormat="1" x14ac:dyDescent="0.4"/>
    <row r="17766" s="6" customFormat="1" x14ac:dyDescent="0.4"/>
    <row r="17767" s="6" customFormat="1" x14ac:dyDescent="0.4"/>
    <row r="17768" s="6" customFormat="1" x14ac:dyDescent="0.4"/>
    <row r="17769" s="6" customFormat="1" x14ac:dyDescent="0.4"/>
    <row r="17770" s="6" customFormat="1" x14ac:dyDescent="0.4"/>
    <row r="17771" s="6" customFormat="1" x14ac:dyDescent="0.4"/>
    <row r="17772" s="6" customFormat="1" x14ac:dyDescent="0.4"/>
    <row r="17773" s="6" customFormat="1" x14ac:dyDescent="0.4"/>
    <row r="17774" s="6" customFormat="1" x14ac:dyDescent="0.4"/>
    <row r="17775" s="6" customFormat="1" x14ac:dyDescent="0.4"/>
    <row r="17776" s="6" customFormat="1" x14ac:dyDescent="0.4"/>
    <row r="17777" s="6" customFormat="1" x14ac:dyDescent="0.4"/>
    <row r="17778" s="6" customFormat="1" x14ac:dyDescent="0.4"/>
    <row r="17779" s="6" customFormat="1" x14ac:dyDescent="0.4"/>
    <row r="17780" s="6" customFormat="1" x14ac:dyDescent="0.4"/>
    <row r="17781" s="6" customFormat="1" x14ac:dyDescent="0.4"/>
    <row r="17782" s="6" customFormat="1" x14ac:dyDescent="0.4"/>
    <row r="17783" s="6" customFormat="1" x14ac:dyDescent="0.4"/>
    <row r="17784" s="6" customFormat="1" x14ac:dyDescent="0.4"/>
    <row r="17785" s="6" customFormat="1" x14ac:dyDescent="0.4"/>
    <row r="17786" s="6" customFormat="1" x14ac:dyDescent="0.4"/>
    <row r="17787" s="6" customFormat="1" x14ac:dyDescent="0.4"/>
    <row r="17788" s="6" customFormat="1" x14ac:dyDescent="0.4"/>
    <row r="17789" s="6" customFormat="1" x14ac:dyDescent="0.4"/>
    <row r="17790" s="6" customFormat="1" x14ac:dyDescent="0.4"/>
    <row r="17791" s="6" customFormat="1" x14ac:dyDescent="0.4"/>
    <row r="17792" s="6" customFormat="1" x14ac:dyDescent="0.4"/>
    <row r="17793" s="6" customFormat="1" x14ac:dyDescent="0.4"/>
    <row r="17794" s="6" customFormat="1" x14ac:dyDescent="0.4"/>
    <row r="17795" s="6" customFormat="1" x14ac:dyDescent="0.4"/>
    <row r="17796" s="6" customFormat="1" x14ac:dyDescent="0.4"/>
    <row r="17797" s="6" customFormat="1" x14ac:dyDescent="0.4"/>
    <row r="17798" s="6" customFormat="1" x14ac:dyDescent="0.4"/>
    <row r="17799" s="6" customFormat="1" x14ac:dyDescent="0.4"/>
    <row r="17800" s="6" customFormat="1" x14ac:dyDescent="0.4"/>
    <row r="17801" s="6" customFormat="1" x14ac:dyDescent="0.4"/>
    <row r="17802" s="6" customFormat="1" x14ac:dyDescent="0.4"/>
    <row r="17803" s="6" customFormat="1" x14ac:dyDescent="0.4"/>
    <row r="17804" s="6" customFormat="1" x14ac:dyDescent="0.4"/>
    <row r="17805" s="6" customFormat="1" x14ac:dyDescent="0.4"/>
    <row r="17806" s="6" customFormat="1" x14ac:dyDescent="0.4"/>
    <row r="17807" s="6" customFormat="1" x14ac:dyDescent="0.4"/>
    <row r="17808" s="6" customFormat="1" x14ac:dyDescent="0.4"/>
    <row r="17809" s="6" customFormat="1" x14ac:dyDescent="0.4"/>
    <row r="17810" s="6" customFormat="1" x14ac:dyDescent="0.4"/>
    <row r="17811" s="6" customFormat="1" x14ac:dyDescent="0.4"/>
    <row r="17812" s="6" customFormat="1" x14ac:dyDescent="0.4"/>
    <row r="17813" s="6" customFormat="1" x14ac:dyDescent="0.4"/>
    <row r="17814" s="6" customFormat="1" x14ac:dyDescent="0.4"/>
    <row r="17815" s="6" customFormat="1" x14ac:dyDescent="0.4"/>
    <row r="17816" s="6" customFormat="1" x14ac:dyDescent="0.4"/>
    <row r="17817" s="6" customFormat="1" x14ac:dyDescent="0.4"/>
    <row r="17818" s="6" customFormat="1" x14ac:dyDescent="0.4"/>
    <row r="17819" s="6" customFormat="1" x14ac:dyDescent="0.4"/>
    <row r="17820" s="6" customFormat="1" x14ac:dyDescent="0.4"/>
    <row r="17821" s="6" customFormat="1" x14ac:dyDescent="0.4"/>
    <row r="17822" s="6" customFormat="1" x14ac:dyDescent="0.4"/>
    <row r="17823" s="6" customFormat="1" x14ac:dyDescent="0.4"/>
    <row r="17824" s="6" customFormat="1" x14ac:dyDescent="0.4"/>
    <row r="17825" s="6" customFormat="1" x14ac:dyDescent="0.4"/>
    <row r="17826" s="6" customFormat="1" x14ac:dyDescent="0.4"/>
    <row r="17827" s="6" customFormat="1" x14ac:dyDescent="0.4"/>
    <row r="17828" s="6" customFormat="1" x14ac:dyDescent="0.4"/>
    <row r="17829" s="6" customFormat="1" x14ac:dyDescent="0.4"/>
    <row r="17830" s="6" customFormat="1" x14ac:dyDescent="0.4"/>
    <row r="17831" s="6" customFormat="1" x14ac:dyDescent="0.4"/>
    <row r="17832" s="6" customFormat="1" x14ac:dyDescent="0.4"/>
    <row r="17833" s="6" customFormat="1" x14ac:dyDescent="0.4"/>
    <row r="17834" s="6" customFormat="1" x14ac:dyDescent="0.4"/>
    <row r="17835" s="6" customFormat="1" x14ac:dyDescent="0.4"/>
    <row r="17836" s="6" customFormat="1" x14ac:dyDescent="0.4"/>
    <row r="17837" s="6" customFormat="1" x14ac:dyDescent="0.4"/>
    <row r="17838" s="6" customFormat="1" x14ac:dyDescent="0.4"/>
    <row r="17839" s="6" customFormat="1" x14ac:dyDescent="0.4"/>
    <row r="17840" s="6" customFormat="1" x14ac:dyDescent="0.4"/>
    <row r="17841" s="6" customFormat="1" x14ac:dyDescent="0.4"/>
    <row r="17842" s="6" customFormat="1" x14ac:dyDescent="0.4"/>
    <row r="17843" s="6" customFormat="1" x14ac:dyDescent="0.4"/>
    <row r="17844" s="6" customFormat="1" x14ac:dyDescent="0.4"/>
    <row r="17845" s="6" customFormat="1" x14ac:dyDescent="0.4"/>
    <row r="17846" s="6" customFormat="1" x14ac:dyDescent="0.4"/>
    <row r="17847" s="6" customFormat="1" x14ac:dyDescent="0.4"/>
    <row r="17848" s="6" customFormat="1" x14ac:dyDescent="0.4"/>
    <row r="17849" s="6" customFormat="1" x14ac:dyDescent="0.4"/>
    <row r="17850" s="6" customFormat="1" x14ac:dyDescent="0.4"/>
    <row r="17851" s="6" customFormat="1" x14ac:dyDescent="0.4"/>
    <row r="17852" s="6" customFormat="1" x14ac:dyDescent="0.4"/>
    <row r="17853" s="6" customFormat="1" x14ac:dyDescent="0.4"/>
    <row r="17854" s="6" customFormat="1" x14ac:dyDescent="0.4"/>
    <row r="17855" s="6" customFormat="1" x14ac:dyDescent="0.4"/>
    <row r="17856" s="6" customFormat="1" x14ac:dyDescent="0.4"/>
    <row r="17857" s="6" customFormat="1" x14ac:dyDescent="0.4"/>
    <row r="17858" s="6" customFormat="1" x14ac:dyDescent="0.4"/>
    <row r="17859" s="6" customFormat="1" x14ac:dyDescent="0.4"/>
    <row r="17860" s="6" customFormat="1" x14ac:dyDescent="0.4"/>
    <row r="17861" s="6" customFormat="1" x14ac:dyDescent="0.4"/>
    <row r="17862" s="6" customFormat="1" x14ac:dyDescent="0.4"/>
    <row r="17863" s="6" customFormat="1" x14ac:dyDescent="0.4"/>
    <row r="17864" s="6" customFormat="1" x14ac:dyDescent="0.4"/>
    <row r="17865" s="6" customFormat="1" x14ac:dyDescent="0.4"/>
    <row r="17866" s="6" customFormat="1" x14ac:dyDescent="0.4"/>
    <row r="17867" s="6" customFormat="1" x14ac:dyDescent="0.4"/>
    <row r="17868" s="6" customFormat="1" x14ac:dyDescent="0.4"/>
    <row r="17869" s="6" customFormat="1" x14ac:dyDescent="0.4"/>
    <row r="17870" s="6" customFormat="1" x14ac:dyDescent="0.4"/>
    <row r="17871" s="6" customFormat="1" x14ac:dyDescent="0.4"/>
    <row r="17872" s="6" customFormat="1" x14ac:dyDescent="0.4"/>
    <row r="17873" s="6" customFormat="1" x14ac:dyDescent="0.4"/>
    <row r="17874" s="6" customFormat="1" x14ac:dyDescent="0.4"/>
    <row r="17875" s="6" customFormat="1" x14ac:dyDescent="0.4"/>
    <row r="17876" s="6" customFormat="1" x14ac:dyDescent="0.4"/>
    <row r="17877" s="6" customFormat="1" x14ac:dyDescent="0.4"/>
    <row r="17878" s="6" customFormat="1" x14ac:dyDescent="0.4"/>
    <row r="17879" s="6" customFormat="1" x14ac:dyDescent="0.4"/>
    <row r="17880" s="6" customFormat="1" x14ac:dyDescent="0.4"/>
    <row r="17881" s="6" customFormat="1" x14ac:dyDescent="0.4"/>
    <row r="17882" s="6" customFormat="1" x14ac:dyDescent="0.4"/>
    <row r="17883" s="6" customFormat="1" x14ac:dyDescent="0.4"/>
    <row r="17884" s="6" customFormat="1" x14ac:dyDescent="0.4"/>
    <row r="17885" s="6" customFormat="1" x14ac:dyDescent="0.4"/>
    <row r="17886" s="6" customFormat="1" x14ac:dyDescent="0.4"/>
    <row r="17887" s="6" customFormat="1" x14ac:dyDescent="0.4"/>
    <row r="17888" s="6" customFormat="1" x14ac:dyDescent="0.4"/>
    <row r="17889" s="6" customFormat="1" x14ac:dyDescent="0.4"/>
    <row r="17890" s="6" customFormat="1" x14ac:dyDescent="0.4"/>
    <row r="17891" s="6" customFormat="1" x14ac:dyDescent="0.4"/>
    <row r="17892" s="6" customFormat="1" x14ac:dyDescent="0.4"/>
    <row r="17893" s="6" customFormat="1" x14ac:dyDescent="0.4"/>
    <row r="17894" s="6" customFormat="1" x14ac:dyDescent="0.4"/>
    <row r="17895" s="6" customFormat="1" x14ac:dyDescent="0.4"/>
    <row r="17896" s="6" customFormat="1" x14ac:dyDescent="0.4"/>
    <row r="17897" s="6" customFormat="1" x14ac:dyDescent="0.4"/>
    <row r="17898" s="6" customFormat="1" x14ac:dyDescent="0.4"/>
    <row r="17899" s="6" customFormat="1" x14ac:dyDescent="0.4"/>
    <row r="17900" s="6" customFormat="1" x14ac:dyDescent="0.4"/>
    <row r="17901" s="6" customFormat="1" x14ac:dyDescent="0.4"/>
    <row r="17902" s="6" customFormat="1" x14ac:dyDescent="0.4"/>
    <row r="17903" s="6" customFormat="1" x14ac:dyDescent="0.4"/>
    <row r="17904" s="6" customFormat="1" x14ac:dyDescent="0.4"/>
    <row r="17905" s="6" customFormat="1" x14ac:dyDescent="0.4"/>
    <row r="17906" s="6" customFormat="1" x14ac:dyDescent="0.4"/>
    <row r="17907" s="6" customFormat="1" x14ac:dyDescent="0.4"/>
    <row r="17908" s="6" customFormat="1" x14ac:dyDescent="0.4"/>
    <row r="17909" s="6" customFormat="1" x14ac:dyDescent="0.4"/>
    <row r="17910" s="6" customFormat="1" x14ac:dyDescent="0.4"/>
    <row r="17911" s="6" customFormat="1" x14ac:dyDescent="0.4"/>
    <row r="17912" s="6" customFormat="1" x14ac:dyDescent="0.4"/>
    <row r="17913" s="6" customFormat="1" x14ac:dyDescent="0.4"/>
    <row r="17914" s="6" customFormat="1" x14ac:dyDescent="0.4"/>
    <row r="17915" s="6" customFormat="1" x14ac:dyDescent="0.4"/>
    <row r="17916" s="6" customFormat="1" x14ac:dyDescent="0.4"/>
    <row r="17917" s="6" customFormat="1" x14ac:dyDescent="0.4"/>
    <row r="17918" s="6" customFormat="1" x14ac:dyDescent="0.4"/>
    <row r="17919" s="6" customFormat="1" x14ac:dyDescent="0.4"/>
    <row r="17920" s="6" customFormat="1" x14ac:dyDescent="0.4"/>
    <row r="17921" s="6" customFormat="1" x14ac:dyDescent="0.4"/>
    <row r="17922" s="6" customFormat="1" x14ac:dyDescent="0.4"/>
    <row r="17923" s="6" customFormat="1" x14ac:dyDescent="0.4"/>
    <row r="17924" s="6" customFormat="1" x14ac:dyDescent="0.4"/>
    <row r="17925" s="6" customFormat="1" x14ac:dyDescent="0.4"/>
    <row r="17926" s="6" customFormat="1" x14ac:dyDescent="0.4"/>
    <row r="17927" s="6" customFormat="1" x14ac:dyDescent="0.4"/>
    <row r="17928" s="6" customFormat="1" x14ac:dyDescent="0.4"/>
    <row r="17929" s="6" customFormat="1" x14ac:dyDescent="0.4"/>
    <row r="17930" s="6" customFormat="1" x14ac:dyDescent="0.4"/>
    <row r="17931" s="6" customFormat="1" x14ac:dyDescent="0.4"/>
    <row r="17932" s="6" customFormat="1" x14ac:dyDescent="0.4"/>
    <row r="17933" s="6" customFormat="1" x14ac:dyDescent="0.4"/>
    <row r="17934" s="6" customFormat="1" x14ac:dyDescent="0.4"/>
    <row r="17935" s="6" customFormat="1" x14ac:dyDescent="0.4"/>
    <row r="17936" s="6" customFormat="1" x14ac:dyDescent="0.4"/>
    <row r="17937" s="6" customFormat="1" x14ac:dyDescent="0.4"/>
    <row r="17938" s="6" customFormat="1" x14ac:dyDescent="0.4"/>
    <row r="17939" s="6" customFormat="1" x14ac:dyDescent="0.4"/>
    <row r="17940" s="6" customFormat="1" x14ac:dyDescent="0.4"/>
    <row r="17941" s="6" customFormat="1" x14ac:dyDescent="0.4"/>
    <row r="17942" s="6" customFormat="1" x14ac:dyDescent="0.4"/>
    <row r="17943" s="6" customFormat="1" x14ac:dyDescent="0.4"/>
    <row r="17944" s="6" customFormat="1" x14ac:dyDescent="0.4"/>
    <row r="17945" s="6" customFormat="1" x14ac:dyDescent="0.4"/>
    <row r="17946" s="6" customFormat="1" x14ac:dyDescent="0.4"/>
    <row r="17947" s="6" customFormat="1" x14ac:dyDescent="0.4"/>
    <row r="17948" s="6" customFormat="1" x14ac:dyDescent="0.4"/>
    <row r="17949" s="6" customFormat="1" x14ac:dyDescent="0.4"/>
    <row r="17950" s="6" customFormat="1" x14ac:dyDescent="0.4"/>
    <row r="17951" s="6" customFormat="1" x14ac:dyDescent="0.4"/>
    <row r="17952" s="6" customFormat="1" x14ac:dyDescent="0.4"/>
    <row r="17953" s="6" customFormat="1" x14ac:dyDescent="0.4"/>
    <row r="17954" s="6" customFormat="1" x14ac:dyDescent="0.4"/>
    <row r="17955" s="6" customFormat="1" x14ac:dyDescent="0.4"/>
    <row r="17956" s="6" customFormat="1" x14ac:dyDescent="0.4"/>
    <row r="17957" s="6" customFormat="1" x14ac:dyDescent="0.4"/>
    <row r="17958" s="6" customFormat="1" x14ac:dyDescent="0.4"/>
    <row r="17959" s="6" customFormat="1" x14ac:dyDescent="0.4"/>
    <row r="17960" s="6" customFormat="1" x14ac:dyDescent="0.4"/>
    <row r="17961" s="6" customFormat="1" x14ac:dyDescent="0.4"/>
    <row r="17962" s="6" customFormat="1" x14ac:dyDescent="0.4"/>
    <row r="17963" s="6" customFormat="1" x14ac:dyDescent="0.4"/>
    <row r="17964" s="6" customFormat="1" x14ac:dyDescent="0.4"/>
    <row r="17965" s="6" customFormat="1" x14ac:dyDescent="0.4"/>
    <row r="17966" s="6" customFormat="1" x14ac:dyDescent="0.4"/>
    <row r="17967" s="6" customFormat="1" x14ac:dyDescent="0.4"/>
    <row r="17968" s="6" customFormat="1" x14ac:dyDescent="0.4"/>
    <row r="17969" s="6" customFormat="1" x14ac:dyDescent="0.4"/>
    <row r="17970" s="6" customFormat="1" x14ac:dyDescent="0.4"/>
    <row r="17971" s="6" customFormat="1" x14ac:dyDescent="0.4"/>
    <row r="17972" s="6" customFormat="1" x14ac:dyDescent="0.4"/>
    <row r="17973" s="6" customFormat="1" x14ac:dyDescent="0.4"/>
    <row r="17974" s="6" customFormat="1" x14ac:dyDescent="0.4"/>
    <row r="17975" s="6" customFormat="1" x14ac:dyDescent="0.4"/>
    <row r="17976" s="6" customFormat="1" x14ac:dyDescent="0.4"/>
    <row r="17977" s="6" customFormat="1" x14ac:dyDescent="0.4"/>
    <row r="17978" s="6" customFormat="1" x14ac:dyDescent="0.4"/>
    <row r="17979" s="6" customFormat="1" x14ac:dyDescent="0.4"/>
    <row r="17980" s="6" customFormat="1" x14ac:dyDescent="0.4"/>
    <row r="17981" s="6" customFormat="1" x14ac:dyDescent="0.4"/>
    <row r="17982" s="6" customFormat="1" x14ac:dyDescent="0.4"/>
    <row r="17983" s="6" customFormat="1" x14ac:dyDescent="0.4"/>
    <row r="17984" s="6" customFormat="1" x14ac:dyDescent="0.4"/>
    <row r="17985" s="6" customFormat="1" x14ac:dyDescent="0.4"/>
    <row r="17986" s="6" customFormat="1" x14ac:dyDescent="0.4"/>
    <row r="17987" s="6" customFormat="1" x14ac:dyDescent="0.4"/>
    <row r="17988" s="6" customFormat="1" x14ac:dyDescent="0.4"/>
    <row r="17989" s="6" customFormat="1" x14ac:dyDescent="0.4"/>
    <row r="17990" s="6" customFormat="1" x14ac:dyDescent="0.4"/>
    <row r="17991" s="6" customFormat="1" x14ac:dyDescent="0.4"/>
    <row r="17992" s="6" customFormat="1" x14ac:dyDescent="0.4"/>
    <row r="17993" s="6" customFormat="1" x14ac:dyDescent="0.4"/>
    <row r="17994" s="6" customFormat="1" x14ac:dyDescent="0.4"/>
    <row r="17995" s="6" customFormat="1" x14ac:dyDescent="0.4"/>
    <row r="17996" s="6" customFormat="1" x14ac:dyDescent="0.4"/>
    <row r="17997" s="6" customFormat="1" x14ac:dyDescent="0.4"/>
    <row r="17998" s="6" customFormat="1" x14ac:dyDescent="0.4"/>
    <row r="17999" s="6" customFormat="1" x14ac:dyDescent="0.4"/>
    <row r="18000" s="6" customFormat="1" x14ac:dyDescent="0.4"/>
    <row r="18001" s="6" customFormat="1" x14ac:dyDescent="0.4"/>
    <row r="18002" s="6" customFormat="1" x14ac:dyDescent="0.4"/>
    <row r="18003" s="6" customFormat="1" x14ac:dyDescent="0.4"/>
    <row r="18004" s="6" customFormat="1" x14ac:dyDescent="0.4"/>
    <row r="18005" s="6" customFormat="1" x14ac:dyDescent="0.4"/>
    <row r="18006" s="6" customFormat="1" x14ac:dyDescent="0.4"/>
    <row r="18007" s="6" customFormat="1" x14ac:dyDescent="0.4"/>
    <row r="18008" s="6" customFormat="1" x14ac:dyDescent="0.4"/>
    <row r="18009" s="6" customFormat="1" x14ac:dyDescent="0.4"/>
    <row r="18010" s="6" customFormat="1" x14ac:dyDescent="0.4"/>
    <row r="18011" s="6" customFormat="1" x14ac:dyDescent="0.4"/>
    <row r="18012" s="6" customFormat="1" x14ac:dyDescent="0.4"/>
    <row r="18013" s="6" customFormat="1" x14ac:dyDescent="0.4"/>
    <row r="18014" s="6" customFormat="1" x14ac:dyDescent="0.4"/>
    <row r="18015" s="6" customFormat="1" x14ac:dyDescent="0.4"/>
    <row r="18016" s="6" customFormat="1" x14ac:dyDescent="0.4"/>
    <row r="18017" s="6" customFormat="1" x14ac:dyDescent="0.4"/>
    <row r="18018" s="6" customFormat="1" x14ac:dyDescent="0.4"/>
    <row r="18019" s="6" customFormat="1" x14ac:dyDescent="0.4"/>
    <row r="18020" s="6" customFormat="1" x14ac:dyDescent="0.4"/>
    <row r="18021" s="6" customFormat="1" x14ac:dyDescent="0.4"/>
    <row r="18022" s="6" customFormat="1" x14ac:dyDescent="0.4"/>
    <row r="18023" s="6" customFormat="1" x14ac:dyDescent="0.4"/>
    <row r="18024" s="6" customFormat="1" x14ac:dyDescent="0.4"/>
    <row r="18025" s="6" customFormat="1" x14ac:dyDescent="0.4"/>
    <row r="18026" s="6" customFormat="1" x14ac:dyDescent="0.4"/>
    <row r="18027" s="6" customFormat="1" x14ac:dyDescent="0.4"/>
    <row r="18028" s="6" customFormat="1" x14ac:dyDescent="0.4"/>
    <row r="18029" s="6" customFormat="1" x14ac:dyDescent="0.4"/>
    <row r="18030" s="6" customFormat="1" x14ac:dyDescent="0.4"/>
    <row r="18031" s="6" customFormat="1" x14ac:dyDescent="0.4"/>
    <row r="18032" s="6" customFormat="1" x14ac:dyDescent="0.4"/>
    <row r="18033" s="6" customFormat="1" x14ac:dyDescent="0.4"/>
    <row r="18034" s="6" customFormat="1" x14ac:dyDescent="0.4"/>
    <row r="18035" s="6" customFormat="1" x14ac:dyDescent="0.4"/>
    <row r="18036" s="6" customFormat="1" x14ac:dyDescent="0.4"/>
    <row r="18037" s="6" customFormat="1" x14ac:dyDescent="0.4"/>
    <row r="18038" s="6" customFormat="1" x14ac:dyDescent="0.4"/>
    <row r="18039" s="6" customFormat="1" x14ac:dyDescent="0.4"/>
    <row r="18040" s="6" customFormat="1" x14ac:dyDescent="0.4"/>
    <row r="18041" s="6" customFormat="1" x14ac:dyDescent="0.4"/>
    <row r="18042" s="6" customFormat="1" x14ac:dyDescent="0.4"/>
    <row r="18043" s="6" customFormat="1" x14ac:dyDescent="0.4"/>
    <row r="18044" s="6" customFormat="1" x14ac:dyDescent="0.4"/>
    <row r="18045" s="6" customFormat="1" x14ac:dyDescent="0.4"/>
    <row r="18046" s="6" customFormat="1" x14ac:dyDescent="0.4"/>
    <row r="18047" s="6" customFormat="1" x14ac:dyDescent="0.4"/>
    <row r="18048" s="6" customFormat="1" x14ac:dyDescent="0.4"/>
    <row r="18049" s="6" customFormat="1" x14ac:dyDescent="0.4"/>
    <row r="18050" s="6" customFormat="1" x14ac:dyDescent="0.4"/>
    <row r="18051" s="6" customFormat="1" x14ac:dyDescent="0.4"/>
    <row r="18052" s="6" customFormat="1" x14ac:dyDescent="0.4"/>
    <row r="18053" s="6" customFormat="1" x14ac:dyDescent="0.4"/>
    <row r="18054" s="6" customFormat="1" x14ac:dyDescent="0.4"/>
    <row r="18055" s="6" customFormat="1" x14ac:dyDescent="0.4"/>
    <row r="18056" s="6" customFormat="1" x14ac:dyDescent="0.4"/>
    <row r="18057" s="6" customFormat="1" x14ac:dyDescent="0.4"/>
    <row r="18058" s="6" customFormat="1" x14ac:dyDescent="0.4"/>
    <row r="18059" s="6" customFormat="1" x14ac:dyDescent="0.4"/>
    <row r="18060" s="6" customFormat="1" x14ac:dyDescent="0.4"/>
    <row r="18061" s="6" customFormat="1" x14ac:dyDescent="0.4"/>
    <row r="18062" s="6" customFormat="1" x14ac:dyDescent="0.4"/>
    <row r="18063" s="6" customFormat="1" x14ac:dyDescent="0.4"/>
    <row r="18064" s="6" customFormat="1" x14ac:dyDescent="0.4"/>
    <row r="18065" s="6" customFormat="1" x14ac:dyDescent="0.4"/>
    <row r="18066" s="6" customFormat="1" x14ac:dyDescent="0.4"/>
    <row r="18067" s="6" customFormat="1" x14ac:dyDescent="0.4"/>
    <row r="18068" s="6" customFormat="1" x14ac:dyDescent="0.4"/>
    <row r="18069" s="6" customFormat="1" x14ac:dyDescent="0.4"/>
    <row r="18070" s="6" customFormat="1" x14ac:dyDescent="0.4"/>
    <row r="18071" s="6" customFormat="1" x14ac:dyDescent="0.4"/>
    <row r="18072" s="6" customFormat="1" x14ac:dyDescent="0.4"/>
    <row r="18073" s="6" customFormat="1" x14ac:dyDescent="0.4"/>
    <row r="18074" s="6" customFormat="1" x14ac:dyDescent="0.4"/>
    <row r="18075" s="6" customFormat="1" x14ac:dyDescent="0.4"/>
    <row r="18076" s="6" customFormat="1" x14ac:dyDescent="0.4"/>
    <row r="18077" s="6" customFormat="1" x14ac:dyDescent="0.4"/>
    <row r="18078" s="6" customFormat="1" x14ac:dyDescent="0.4"/>
    <row r="18079" s="6" customFormat="1" x14ac:dyDescent="0.4"/>
    <row r="18080" s="6" customFormat="1" x14ac:dyDescent="0.4"/>
    <row r="18081" s="6" customFormat="1" x14ac:dyDescent="0.4"/>
    <row r="18082" s="6" customFormat="1" x14ac:dyDescent="0.4"/>
    <row r="18083" s="6" customFormat="1" x14ac:dyDescent="0.4"/>
    <row r="18084" s="6" customFormat="1" x14ac:dyDescent="0.4"/>
    <row r="18085" s="6" customFormat="1" x14ac:dyDescent="0.4"/>
    <row r="18086" s="6" customFormat="1" x14ac:dyDescent="0.4"/>
    <row r="18087" s="6" customFormat="1" x14ac:dyDescent="0.4"/>
    <row r="18088" s="6" customFormat="1" x14ac:dyDescent="0.4"/>
    <row r="18089" s="6" customFormat="1" x14ac:dyDescent="0.4"/>
    <row r="18090" s="6" customFormat="1" x14ac:dyDescent="0.4"/>
    <row r="18091" s="6" customFormat="1" x14ac:dyDescent="0.4"/>
    <row r="18092" s="6" customFormat="1" x14ac:dyDescent="0.4"/>
    <row r="18093" s="6" customFormat="1" x14ac:dyDescent="0.4"/>
    <row r="18094" s="6" customFormat="1" x14ac:dyDescent="0.4"/>
    <row r="18095" s="6" customFormat="1" x14ac:dyDescent="0.4"/>
    <row r="18096" s="6" customFormat="1" x14ac:dyDescent="0.4"/>
    <row r="18097" s="6" customFormat="1" x14ac:dyDescent="0.4"/>
    <row r="18098" s="6" customFormat="1" x14ac:dyDescent="0.4"/>
    <row r="18099" s="6" customFormat="1" x14ac:dyDescent="0.4"/>
    <row r="18100" s="6" customFormat="1" x14ac:dyDescent="0.4"/>
    <row r="18101" s="6" customFormat="1" x14ac:dyDescent="0.4"/>
    <row r="18102" s="6" customFormat="1" x14ac:dyDescent="0.4"/>
    <row r="18103" s="6" customFormat="1" x14ac:dyDescent="0.4"/>
    <row r="18104" s="6" customFormat="1" x14ac:dyDescent="0.4"/>
    <row r="18105" s="6" customFormat="1" x14ac:dyDescent="0.4"/>
    <row r="18106" s="6" customFormat="1" x14ac:dyDescent="0.4"/>
    <row r="18107" s="6" customFormat="1" x14ac:dyDescent="0.4"/>
    <row r="18108" s="6" customFormat="1" x14ac:dyDescent="0.4"/>
    <row r="18109" s="6" customFormat="1" x14ac:dyDescent="0.4"/>
    <row r="18110" s="6" customFormat="1" x14ac:dyDescent="0.4"/>
    <row r="18111" s="6" customFormat="1" x14ac:dyDescent="0.4"/>
    <row r="18112" s="6" customFormat="1" x14ac:dyDescent="0.4"/>
    <row r="18113" s="6" customFormat="1" x14ac:dyDescent="0.4"/>
    <row r="18114" s="6" customFormat="1" x14ac:dyDescent="0.4"/>
    <row r="18115" s="6" customFormat="1" x14ac:dyDescent="0.4"/>
    <row r="18116" s="6" customFormat="1" x14ac:dyDescent="0.4"/>
    <row r="18117" s="6" customFormat="1" x14ac:dyDescent="0.4"/>
    <row r="18118" s="6" customFormat="1" x14ac:dyDescent="0.4"/>
    <row r="18119" s="6" customFormat="1" x14ac:dyDescent="0.4"/>
    <row r="18120" s="6" customFormat="1" x14ac:dyDescent="0.4"/>
    <row r="18121" s="6" customFormat="1" x14ac:dyDescent="0.4"/>
    <row r="18122" s="6" customFormat="1" x14ac:dyDescent="0.4"/>
    <row r="18123" s="6" customFormat="1" x14ac:dyDescent="0.4"/>
    <row r="18124" s="6" customFormat="1" x14ac:dyDescent="0.4"/>
    <row r="18125" s="6" customFormat="1" x14ac:dyDescent="0.4"/>
    <row r="18126" s="6" customFormat="1" x14ac:dyDescent="0.4"/>
    <row r="18127" s="6" customFormat="1" x14ac:dyDescent="0.4"/>
    <row r="18128" s="6" customFormat="1" x14ac:dyDescent="0.4"/>
    <row r="18129" s="6" customFormat="1" x14ac:dyDescent="0.4"/>
    <row r="18130" s="6" customFormat="1" x14ac:dyDescent="0.4"/>
    <row r="18131" s="6" customFormat="1" x14ac:dyDescent="0.4"/>
    <row r="18132" s="6" customFormat="1" x14ac:dyDescent="0.4"/>
    <row r="18133" s="6" customFormat="1" x14ac:dyDescent="0.4"/>
    <row r="18134" s="6" customFormat="1" x14ac:dyDescent="0.4"/>
    <row r="18135" s="6" customFormat="1" x14ac:dyDescent="0.4"/>
    <row r="18136" s="6" customFormat="1" x14ac:dyDescent="0.4"/>
    <row r="18137" s="6" customFormat="1" x14ac:dyDescent="0.4"/>
    <row r="18138" s="6" customFormat="1" x14ac:dyDescent="0.4"/>
    <row r="18139" s="6" customFormat="1" x14ac:dyDescent="0.4"/>
    <row r="18140" s="6" customFormat="1" x14ac:dyDescent="0.4"/>
    <row r="18141" s="6" customFormat="1" x14ac:dyDescent="0.4"/>
    <row r="18142" s="6" customFormat="1" x14ac:dyDescent="0.4"/>
    <row r="18143" s="6" customFormat="1" x14ac:dyDescent="0.4"/>
    <row r="18144" s="6" customFormat="1" x14ac:dyDescent="0.4"/>
    <row r="18145" s="6" customFormat="1" x14ac:dyDescent="0.4"/>
    <row r="18146" s="6" customFormat="1" x14ac:dyDescent="0.4"/>
    <row r="18147" s="6" customFormat="1" x14ac:dyDescent="0.4"/>
    <row r="18148" s="6" customFormat="1" x14ac:dyDescent="0.4"/>
    <row r="18149" s="6" customFormat="1" x14ac:dyDescent="0.4"/>
    <row r="18150" s="6" customFormat="1" x14ac:dyDescent="0.4"/>
    <row r="18151" s="6" customFormat="1" x14ac:dyDescent="0.4"/>
    <row r="18152" s="6" customFormat="1" x14ac:dyDescent="0.4"/>
    <row r="18153" s="6" customFormat="1" x14ac:dyDescent="0.4"/>
    <row r="18154" s="6" customFormat="1" x14ac:dyDescent="0.4"/>
    <row r="18155" s="6" customFormat="1" x14ac:dyDescent="0.4"/>
    <row r="18156" s="6" customFormat="1" x14ac:dyDescent="0.4"/>
    <row r="18157" s="6" customFormat="1" x14ac:dyDescent="0.4"/>
    <row r="18158" s="6" customFormat="1" x14ac:dyDescent="0.4"/>
    <row r="18159" s="6" customFormat="1" x14ac:dyDescent="0.4"/>
    <row r="18160" s="6" customFormat="1" x14ac:dyDescent="0.4"/>
    <row r="18161" s="6" customFormat="1" x14ac:dyDescent="0.4"/>
    <row r="18162" s="6" customFormat="1" x14ac:dyDescent="0.4"/>
    <row r="18163" s="6" customFormat="1" x14ac:dyDescent="0.4"/>
    <row r="18164" s="6" customFormat="1" x14ac:dyDescent="0.4"/>
    <row r="18165" s="6" customFormat="1" x14ac:dyDescent="0.4"/>
    <row r="18166" s="6" customFormat="1" x14ac:dyDescent="0.4"/>
    <row r="18167" s="6" customFormat="1" x14ac:dyDescent="0.4"/>
    <row r="18168" s="6" customFormat="1" x14ac:dyDescent="0.4"/>
    <row r="18169" s="6" customFormat="1" x14ac:dyDescent="0.4"/>
    <row r="18170" s="6" customFormat="1" x14ac:dyDescent="0.4"/>
    <row r="18171" s="6" customFormat="1" x14ac:dyDescent="0.4"/>
    <row r="18172" s="6" customFormat="1" x14ac:dyDescent="0.4"/>
    <row r="18173" s="6" customFormat="1" x14ac:dyDescent="0.4"/>
    <row r="18174" s="6" customFormat="1" x14ac:dyDescent="0.4"/>
    <row r="18175" s="6" customFormat="1" x14ac:dyDescent="0.4"/>
    <row r="18176" s="6" customFormat="1" x14ac:dyDescent="0.4"/>
    <row r="18177" s="6" customFormat="1" x14ac:dyDescent="0.4"/>
    <row r="18178" s="6" customFormat="1" x14ac:dyDescent="0.4"/>
    <row r="18179" s="6" customFormat="1" x14ac:dyDescent="0.4"/>
    <row r="18180" s="6" customFormat="1" x14ac:dyDescent="0.4"/>
    <row r="18181" s="6" customFormat="1" x14ac:dyDescent="0.4"/>
    <row r="18182" s="6" customFormat="1" x14ac:dyDescent="0.4"/>
    <row r="18183" s="6" customFormat="1" x14ac:dyDescent="0.4"/>
    <row r="18184" s="6" customFormat="1" x14ac:dyDescent="0.4"/>
    <row r="18185" s="6" customFormat="1" x14ac:dyDescent="0.4"/>
    <row r="18186" s="6" customFormat="1" x14ac:dyDescent="0.4"/>
    <row r="18187" s="6" customFormat="1" x14ac:dyDescent="0.4"/>
    <row r="18188" s="6" customFormat="1" x14ac:dyDescent="0.4"/>
    <row r="18189" s="6" customFormat="1" x14ac:dyDescent="0.4"/>
    <row r="18190" s="6" customFormat="1" x14ac:dyDescent="0.4"/>
    <row r="18191" s="6" customFormat="1" x14ac:dyDescent="0.4"/>
    <row r="18192" s="6" customFormat="1" x14ac:dyDescent="0.4"/>
    <row r="18193" s="6" customFormat="1" x14ac:dyDescent="0.4"/>
    <row r="18194" s="6" customFormat="1" x14ac:dyDescent="0.4"/>
    <row r="18195" s="6" customFormat="1" x14ac:dyDescent="0.4"/>
    <row r="18196" s="6" customFormat="1" x14ac:dyDescent="0.4"/>
    <row r="18197" s="6" customFormat="1" x14ac:dyDescent="0.4"/>
    <row r="18198" s="6" customFormat="1" x14ac:dyDescent="0.4"/>
    <row r="18199" s="6" customFormat="1" x14ac:dyDescent="0.4"/>
    <row r="18200" s="6" customFormat="1" x14ac:dyDescent="0.4"/>
    <row r="18201" s="6" customFormat="1" x14ac:dyDescent="0.4"/>
    <row r="18202" s="6" customFormat="1" x14ac:dyDescent="0.4"/>
    <row r="18203" s="6" customFormat="1" x14ac:dyDescent="0.4"/>
    <row r="18204" s="6" customFormat="1" x14ac:dyDescent="0.4"/>
    <row r="18205" s="6" customFormat="1" x14ac:dyDescent="0.4"/>
    <row r="18206" s="6" customFormat="1" x14ac:dyDescent="0.4"/>
    <row r="18207" s="6" customFormat="1" x14ac:dyDescent="0.4"/>
    <row r="18208" s="6" customFormat="1" x14ac:dyDescent="0.4"/>
    <row r="18209" s="6" customFormat="1" x14ac:dyDescent="0.4"/>
    <row r="18210" s="6" customFormat="1" x14ac:dyDescent="0.4"/>
    <row r="18211" s="6" customFormat="1" x14ac:dyDescent="0.4"/>
    <row r="18212" s="6" customFormat="1" x14ac:dyDescent="0.4"/>
    <row r="18213" s="6" customFormat="1" x14ac:dyDescent="0.4"/>
    <row r="18214" s="6" customFormat="1" x14ac:dyDescent="0.4"/>
    <row r="18215" s="6" customFormat="1" x14ac:dyDescent="0.4"/>
    <row r="18216" s="6" customFormat="1" x14ac:dyDescent="0.4"/>
    <row r="18217" s="6" customFormat="1" x14ac:dyDescent="0.4"/>
    <row r="18218" s="6" customFormat="1" x14ac:dyDescent="0.4"/>
    <row r="18219" s="6" customFormat="1" x14ac:dyDescent="0.4"/>
    <row r="18220" s="6" customFormat="1" x14ac:dyDescent="0.4"/>
    <row r="18221" s="6" customFormat="1" x14ac:dyDescent="0.4"/>
    <row r="18222" s="6" customFormat="1" x14ac:dyDescent="0.4"/>
    <row r="18223" s="6" customFormat="1" x14ac:dyDescent="0.4"/>
    <row r="18224" s="6" customFormat="1" x14ac:dyDescent="0.4"/>
    <row r="18225" s="6" customFormat="1" x14ac:dyDescent="0.4"/>
    <row r="18226" s="6" customFormat="1" x14ac:dyDescent="0.4"/>
    <row r="18227" s="6" customFormat="1" x14ac:dyDescent="0.4"/>
    <row r="18228" s="6" customFormat="1" x14ac:dyDescent="0.4"/>
    <row r="18229" s="6" customFormat="1" x14ac:dyDescent="0.4"/>
    <row r="18230" s="6" customFormat="1" x14ac:dyDescent="0.4"/>
    <row r="18231" s="6" customFormat="1" x14ac:dyDescent="0.4"/>
    <row r="18232" s="6" customFormat="1" x14ac:dyDescent="0.4"/>
    <row r="18233" s="6" customFormat="1" x14ac:dyDescent="0.4"/>
    <row r="18234" s="6" customFormat="1" x14ac:dyDescent="0.4"/>
    <row r="18235" s="6" customFormat="1" x14ac:dyDescent="0.4"/>
    <row r="18236" s="6" customFormat="1" x14ac:dyDescent="0.4"/>
    <row r="18237" s="6" customFormat="1" x14ac:dyDescent="0.4"/>
    <row r="18238" s="6" customFormat="1" x14ac:dyDescent="0.4"/>
    <row r="18239" s="6" customFormat="1" x14ac:dyDescent="0.4"/>
    <row r="18240" s="6" customFormat="1" x14ac:dyDescent="0.4"/>
    <row r="18241" s="6" customFormat="1" x14ac:dyDescent="0.4"/>
    <row r="18242" s="6" customFormat="1" x14ac:dyDescent="0.4"/>
    <row r="18243" s="6" customFormat="1" x14ac:dyDescent="0.4"/>
    <row r="18244" s="6" customFormat="1" x14ac:dyDescent="0.4"/>
    <row r="18245" s="6" customFormat="1" x14ac:dyDescent="0.4"/>
    <row r="18246" s="6" customFormat="1" x14ac:dyDescent="0.4"/>
    <row r="18247" s="6" customFormat="1" x14ac:dyDescent="0.4"/>
    <row r="18248" s="6" customFormat="1" x14ac:dyDescent="0.4"/>
    <row r="18249" s="6" customFormat="1" x14ac:dyDescent="0.4"/>
    <row r="18250" s="6" customFormat="1" x14ac:dyDescent="0.4"/>
    <row r="18251" s="6" customFormat="1" x14ac:dyDescent="0.4"/>
    <row r="18252" s="6" customFormat="1" x14ac:dyDescent="0.4"/>
    <row r="18253" s="6" customFormat="1" x14ac:dyDescent="0.4"/>
    <row r="18254" s="6" customFormat="1" x14ac:dyDescent="0.4"/>
    <row r="18255" s="6" customFormat="1" x14ac:dyDescent="0.4"/>
    <row r="18256" s="6" customFormat="1" x14ac:dyDescent="0.4"/>
    <row r="18257" s="6" customFormat="1" x14ac:dyDescent="0.4"/>
    <row r="18258" s="6" customFormat="1" x14ac:dyDescent="0.4"/>
    <row r="18259" s="6" customFormat="1" x14ac:dyDescent="0.4"/>
    <row r="18260" s="6" customFormat="1" x14ac:dyDescent="0.4"/>
    <row r="18261" s="6" customFormat="1" x14ac:dyDescent="0.4"/>
    <row r="18262" s="6" customFormat="1" x14ac:dyDescent="0.4"/>
    <row r="18263" s="6" customFormat="1" x14ac:dyDescent="0.4"/>
    <row r="18264" s="6" customFormat="1" x14ac:dyDescent="0.4"/>
    <row r="18265" s="6" customFormat="1" x14ac:dyDescent="0.4"/>
    <row r="18266" s="6" customFormat="1" x14ac:dyDescent="0.4"/>
    <row r="18267" s="6" customFormat="1" x14ac:dyDescent="0.4"/>
    <row r="18268" s="6" customFormat="1" x14ac:dyDescent="0.4"/>
    <row r="18269" s="6" customFormat="1" x14ac:dyDescent="0.4"/>
    <row r="18270" s="6" customFormat="1" x14ac:dyDescent="0.4"/>
    <row r="18271" s="6" customFormat="1" x14ac:dyDescent="0.4"/>
    <row r="18272" s="6" customFormat="1" x14ac:dyDescent="0.4"/>
    <row r="18273" s="6" customFormat="1" x14ac:dyDescent="0.4"/>
    <row r="18274" s="6" customFormat="1" x14ac:dyDescent="0.4"/>
    <row r="18275" s="6" customFormat="1" x14ac:dyDescent="0.4"/>
    <row r="18276" s="6" customFormat="1" x14ac:dyDescent="0.4"/>
    <row r="18277" s="6" customFormat="1" x14ac:dyDescent="0.4"/>
    <row r="18278" s="6" customFormat="1" x14ac:dyDescent="0.4"/>
    <row r="18279" s="6" customFormat="1" x14ac:dyDescent="0.4"/>
    <row r="18280" s="6" customFormat="1" x14ac:dyDescent="0.4"/>
    <row r="18281" s="6" customFormat="1" x14ac:dyDescent="0.4"/>
    <row r="18282" s="6" customFormat="1" x14ac:dyDescent="0.4"/>
    <row r="18283" s="6" customFormat="1" x14ac:dyDescent="0.4"/>
    <row r="18284" s="6" customFormat="1" x14ac:dyDescent="0.4"/>
    <row r="18285" s="6" customFormat="1" x14ac:dyDescent="0.4"/>
    <row r="18286" s="6" customFormat="1" x14ac:dyDescent="0.4"/>
    <row r="18287" s="6" customFormat="1" x14ac:dyDescent="0.4"/>
    <row r="18288" s="6" customFormat="1" x14ac:dyDescent="0.4"/>
    <row r="18289" s="6" customFormat="1" x14ac:dyDescent="0.4"/>
    <row r="18290" s="6" customFormat="1" x14ac:dyDescent="0.4"/>
    <row r="18291" s="6" customFormat="1" x14ac:dyDescent="0.4"/>
    <row r="18292" s="6" customFormat="1" x14ac:dyDescent="0.4"/>
    <row r="18293" s="6" customFormat="1" x14ac:dyDescent="0.4"/>
    <row r="18294" s="6" customFormat="1" x14ac:dyDescent="0.4"/>
    <row r="18295" s="6" customFormat="1" x14ac:dyDescent="0.4"/>
    <row r="18296" s="6" customFormat="1" x14ac:dyDescent="0.4"/>
    <row r="18297" s="6" customFormat="1" x14ac:dyDescent="0.4"/>
    <row r="18298" s="6" customFormat="1" x14ac:dyDescent="0.4"/>
    <row r="18299" s="6" customFormat="1" x14ac:dyDescent="0.4"/>
    <row r="18300" s="6" customFormat="1" x14ac:dyDescent="0.4"/>
    <row r="18301" s="6" customFormat="1" x14ac:dyDescent="0.4"/>
    <row r="18302" s="6" customFormat="1" x14ac:dyDescent="0.4"/>
    <row r="18303" s="6" customFormat="1" x14ac:dyDescent="0.4"/>
    <row r="18304" s="6" customFormat="1" x14ac:dyDescent="0.4"/>
    <row r="18305" s="6" customFormat="1" x14ac:dyDescent="0.4"/>
    <row r="18306" s="6" customFormat="1" x14ac:dyDescent="0.4"/>
    <row r="18307" s="6" customFormat="1" x14ac:dyDescent="0.4"/>
    <row r="18308" s="6" customFormat="1" x14ac:dyDescent="0.4"/>
    <row r="18309" s="6" customFormat="1" x14ac:dyDescent="0.4"/>
    <row r="18310" s="6" customFormat="1" x14ac:dyDescent="0.4"/>
    <row r="18311" s="6" customFormat="1" x14ac:dyDescent="0.4"/>
    <row r="18312" s="6" customFormat="1" x14ac:dyDescent="0.4"/>
    <row r="18313" s="6" customFormat="1" x14ac:dyDescent="0.4"/>
    <row r="18314" s="6" customFormat="1" x14ac:dyDescent="0.4"/>
    <row r="18315" s="6" customFormat="1" x14ac:dyDescent="0.4"/>
    <row r="18316" s="6" customFormat="1" x14ac:dyDescent="0.4"/>
    <row r="18317" s="6" customFormat="1" x14ac:dyDescent="0.4"/>
    <row r="18318" s="6" customFormat="1" x14ac:dyDescent="0.4"/>
    <row r="18319" s="6" customFormat="1" x14ac:dyDescent="0.4"/>
    <row r="18320" s="6" customFormat="1" x14ac:dyDescent="0.4"/>
    <row r="18321" s="6" customFormat="1" x14ac:dyDescent="0.4"/>
    <row r="18322" s="6" customFormat="1" x14ac:dyDescent="0.4"/>
    <row r="18323" s="6" customFormat="1" x14ac:dyDescent="0.4"/>
    <row r="18324" s="6" customFormat="1" x14ac:dyDescent="0.4"/>
    <row r="18325" s="6" customFormat="1" x14ac:dyDescent="0.4"/>
    <row r="18326" s="6" customFormat="1" x14ac:dyDescent="0.4"/>
    <row r="18327" s="6" customFormat="1" x14ac:dyDescent="0.4"/>
    <row r="18328" s="6" customFormat="1" x14ac:dyDescent="0.4"/>
    <row r="18329" s="6" customFormat="1" x14ac:dyDescent="0.4"/>
    <row r="18330" s="6" customFormat="1" x14ac:dyDescent="0.4"/>
    <row r="18331" s="6" customFormat="1" x14ac:dyDescent="0.4"/>
    <row r="18332" s="6" customFormat="1" x14ac:dyDescent="0.4"/>
    <row r="18333" s="6" customFormat="1" x14ac:dyDescent="0.4"/>
    <row r="18334" s="6" customFormat="1" x14ac:dyDescent="0.4"/>
    <row r="18335" s="6" customFormat="1" x14ac:dyDescent="0.4"/>
    <row r="18336" s="6" customFormat="1" x14ac:dyDescent="0.4"/>
    <row r="18337" s="6" customFormat="1" x14ac:dyDescent="0.4"/>
    <row r="18338" s="6" customFormat="1" x14ac:dyDescent="0.4"/>
    <row r="18339" s="6" customFormat="1" x14ac:dyDescent="0.4"/>
    <row r="18340" s="6" customFormat="1" x14ac:dyDescent="0.4"/>
    <row r="18341" s="6" customFormat="1" x14ac:dyDescent="0.4"/>
    <row r="18342" s="6" customFormat="1" x14ac:dyDescent="0.4"/>
    <row r="18343" s="6" customFormat="1" x14ac:dyDescent="0.4"/>
    <row r="18344" s="6" customFormat="1" x14ac:dyDescent="0.4"/>
    <row r="18345" s="6" customFormat="1" x14ac:dyDescent="0.4"/>
    <row r="18346" s="6" customFormat="1" x14ac:dyDescent="0.4"/>
    <row r="18347" s="6" customFormat="1" x14ac:dyDescent="0.4"/>
    <row r="18348" s="6" customFormat="1" x14ac:dyDescent="0.4"/>
    <row r="18349" s="6" customFormat="1" x14ac:dyDescent="0.4"/>
    <row r="18350" s="6" customFormat="1" x14ac:dyDescent="0.4"/>
    <row r="18351" s="6" customFormat="1" x14ac:dyDescent="0.4"/>
    <row r="18352" s="6" customFormat="1" x14ac:dyDescent="0.4"/>
    <row r="18353" s="6" customFormat="1" x14ac:dyDescent="0.4"/>
    <row r="18354" s="6" customFormat="1" x14ac:dyDescent="0.4"/>
    <row r="18355" s="6" customFormat="1" x14ac:dyDescent="0.4"/>
    <row r="18356" s="6" customFormat="1" x14ac:dyDescent="0.4"/>
    <row r="18357" s="6" customFormat="1" x14ac:dyDescent="0.4"/>
    <row r="18358" s="6" customFormat="1" x14ac:dyDescent="0.4"/>
    <row r="18359" s="6" customFormat="1" x14ac:dyDescent="0.4"/>
    <row r="18360" s="6" customFormat="1" x14ac:dyDescent="0.4"/>
    <row r="18361" s="6" customFormat="1" x14ac:dyDescent="0.4"/>
    <row r="18362" s="6" customFormat="1" x14ac:dyDescent="0.4"/>
    <row r="18363" s="6" customFormat="1" x14ac:dyDescent="0.4"/>
    <row r="18364" s="6" customFormat="1" x14ac:dyDescent="0.4"/>
    <row r="18365" s="6" customFormat="1" x14ac:dyDescent="0.4"/>
    <row r="18366" s="6" customFormat="1" x14ac:dyDescent="0.4"/>
    <row r="18367" s="6" customFormat="1" x14ac:dyDescent="0.4"/>
    <row r="18368" s="6" customFormat="1" x14ac:dyDescent="0.4"/>
    <row r="18369" s="6" customFormat="1" x14ac:dyDescent="0.4"/>
    <row r="18370" s="6" customFormat="1" x14ac:dyDescent="0.4"/>
    <row r="18371" s="6" customFormat="1" x14ac:dyDescent="0.4"/>
    <row r="18372" s="6" customFormat="1" x14ac:dyDescent="0.4"/>
    <row r="18373" s="6" customFormat="1" x14ac:dyDescent="0.4"/>
    <row r="18374" s="6" customFormat="1" x14ac:dyDescent="0.4"/>
    <row r="18375" s="6" customFormat="1" x14ac:dyDescent="0.4"/>
    <row r="18376" s="6" customFormat="1" x14ac:dyDescent="0.4"/>
    <row r="18377" s="6" customFormat="1" x14ac:dyDescent="0.4"/>
    <row r="18378" s="6" customFormat="1" x14ac:dyDescent="0.4"/>
    <row r="18379" s="6" customFormat="1" x14ac:dyDescent="0.4"/>
    <row r="18380" s="6" customFormat="1" x14ac:dyDescent="0.4"/>
    <row r="18381" s="6" customFormat="1" x14ac:dyDescent="0.4"/>
    <row r="18382" s="6" customFormat="1" x14ac:dyDescent="0.4"/>
    <row r="18383" s="6" customFormat="1" x14ac:dyDescent="0.4"/>
    <row r="18384" s="6" customFormat="1" x14ac:dyDescent="0.4"/>
    <row r="18385" s="6" customFormat="1" x14ac:dyDescent="0.4"/>
    <row r="18386" s="6" customFormat="1" x14ac:dyDescent="0.4"/>
    <row r="18387" s="6" customFormat="1" x14ac:dyDescent="0.4"/>
    <row r="18388" s="6" customFormat="1" x14ac:dyDescent="0.4"/>
    <row r="18389" s="6" customFormat="1" x14ac:dyDescent="0.4"/>
    <row r="18390" s="6" customFormat="1" x14ac:dyDescent="0.4"/>
    <row r="18391" s="6" customFormat="1" x14ac:dyDescent="0.4"/>
    <row r="18392" s="6" customFormat="1" x14ac:dyDescent="0.4"/>
    <row r="18393" s="6" customFormat="1" x14ac:dyDescent="0.4"/>
    <row r="18394" s="6" customFormat="1" x14ac:dyDescent="0.4"/>
    <row r="18395" s="6" customFormat="1" x14ac:dyDescent="0.4"/>
    <row r="18396" s="6" customFormat="1" x14ac:dyDescent="0.4"/>
    <row r="18397" s="6" customFormat="1" x14ac:dyDescent="0.4"/>
    <row r="18398" s="6" customFormat="1" x14ac:dyDescent="0.4"/>
    <row r="18399" s="6" customFormat="1" x14ac:dyDescent="0.4"/>
    <row r="18400" s="6" customFormat="1" x14ac:dyDescent="0.4"/>
    <row r="18401" s="6" customFormat="1" x14ac:dyDescent="0.4"/>
    <row r="18402" s="6" customFormat="1" x14ac:dyDescent="0.4"/>
    <row r="18403" s="6" customFormat="1" x14ac:dyDescent="0.4"/>
    <row r="18404" s="6" customFormat="1" x14ac:dyDescent="0.4"/>
    <row r="18405" s="6" customFormat="1" x14ac:dyDescent="0.4"/>
    <row r="18406" s="6" customFormat="1" x14ac:dyDescent="0.4"/>
    <row r="18407" s="6" customFormat="1" x14ac:dyDescent="0.4"/>
    <row r="18408" s="6" customFormat="1" x14ac:dyDescent="0.4"/>
    <row r="18409" s="6" customFormat="1" x14ac:dyDescent="0.4"/>
    <row r="18410" s="6" customFormat="1" x14ac:dyDescent="0.4"/>
    <row r="18411" s="6" customFormat="1" x14ac:dyDescent="0.4"/>
    <row r="18412" s="6" customFormat="1" x14ac:dyDescent="0.4"/>
    <row r="18413" s="6" customFormat="1" x14ac:dyDescent="0.4"/>
    <row r="18414" s="6" customFormat="1" x14ac:dyDescent="0.4"/>
    <row r="18415" s="6" customFormat="1" x14ac:dyDescent="0.4"/>
    <row r="18416" s="6" customFormat="1" x14ac:dyDescent="0.4"/>
    <row r="18417" s="6" customFormat="1" x14ac:dyDescent="0.4"/>
    <row r="18418" s="6" customFormat="1" x14ac:dyDescent="0.4"/>
    <row r="18419" s="6" customFormat="1" x14ac:dyDescent="0.4"/>
    <row r="18420" s="6" customFormat="1" x14ac:dyDescent="0.4"/>
    <row r="18421" s="6" customFormat="1" x14ac:dyDescent="0.4"/>
    <row r="18422" s="6" customFormat="1" x14ac:dyDescent="0.4"/>
    <row r="18423" s="6" customFormat="1" x14ac:dyDescent="0.4"/>
    <row r="18424" s="6" customFormat="1" x14ac:dyDescent="0.4"/>
    <row r="18425" s="6" customFormat="1" x14ac:dyDescent="0.4"/>
    <row r="18426" s="6" customFormat="1" x14ac:dyDescent="0.4"/>
    <row r="18427" s="6" customFormat="1" x14ac:dyDescent="0.4"/>
    <row r="18428" s="6" customFormat="1" x14ac:dyDescent="0.4"/>
    <row r="18429" s="6" customFormat="1" x14ac:dyDescent="0.4"/>
    <row r="18430" s="6" customFormat="1" x14ac:dyDescent="0.4"/>
    <row r="18431" s="6" customFormat="1" x14ac:dyDescent="0.4"/>
    <row r="18432" s="6" customFormat="1" x14ac:dyDescent="0.4"/>
    <row r="18433" s="6" customFormat="1" x14ac:dyDescent="0.4"/>
    <row r="18434" s="6" customFormat="1" x14ac:dyDescent="0.4"/>
    <row r="18435" s="6" customFormat="1" x14ac:dyDescent="0.4"/>
    <row r="18436" s="6" customFormat="1" x14ac:dyDescent="0.4"/>
    <row r="18437" s="6" customFormat="1" x14ac:dyDescent="0.4"/>
    <row r="18438" s="6" customFormat="1" x14ac:dyDescent="0.4"/>
    <row r="18439" s="6" customFormat="1" x14ac:dyDescent="0.4"/>
    <row r="18440" s="6" customFormat="1" x14ac:dyDescent="0.4"/>
    <row r="18441" s="6" customFormat="1" x14ac:dyDescent="0.4"/>
    <row r="18442" s="6" customFormat="1" x14ac:dyDescent="0.4"/>
    <row r="18443" s="6" customFormat="1" x14ac:dyDescent="0.4"/>
    <row r="18444" s="6" customFormat="1" x14ac:dyDescent="0.4"/>
    <row r="18445" s="6" customFormat="1" x14ac:dyDescent="0.4"/>
    <row r="18446" s="6" customFormat="1" x14ac:dyDescent="0.4"/>
    <row r="18447" s="6" customFormat="1" x14ac:dyDescent="0.4"/>
    <row r="18448" s="6" customFormat="1" x14ac:dyDescent="0.4"/>
    <row r="18449" s="6" customFormat="1" x14ac:dyDescent="0.4"/>
    <row r="18450" s="6" customFormat="1" x14ac:dyDescent="0.4"/>
    <row r="18451" s="6" customFormat="1" x14ac:dyDescent="0.4"/>
    <row r="18452" s="6" customFormat="1" x14ac:dyDescent="0.4"/>
    <row r="18453" s="6" customFormat="1" x14ac:dyDescent="0.4"/>
    <row r="18454" s="6" customFormat="1" x14ac:dyDescent="0.4"/>
    <row r="18455" s="6" customFormat="1" x14ac:dyDescent="0.4"/>
    <row r="18456" s="6" customFormat="1" x14ac:dyDescent="0.4"/>
    <row r="18457" s="6" customFormat="1" x14ac:dyDescent="0.4"/>
    <row r="18458" s="6" customFormat="1" x14ac:dyDescent="0.4"/>
    <row r="18459" s="6" customFormat="1" x14ac:dyDescent="0.4"/>
    <row r="18460" s="6" customFormat="1" x14ac:dyDescent="0.4"/>
    <row r="18461" s="6" customFormat="1" x14ac:dyDescent="0.4"/>
    <row r="18462" s="6" customFormat="1" x14ac:dyDescent="0.4"/>
    <row r="18463" s="6" customFormat="1" x14ac:dyDescent="0.4"/>
    <row r="18464" s="6" customFormat="1" x14ac:dyDescent="0.4"/>
    <row r="18465" s="6" customFormat="1" x14ac:dyDescent="0.4"/>
    <row r="18466" s="6" customFormat="1" x14ac:dyDescent="0.4"/>
    <row r="18467" s="6" customFormat="1" x14ac:dyDescent="0.4"/>
    <row r="18468" s="6" customFormat="1" x14ac:dyDescent="0.4"/>
    <row r="18469" s="6" customFormat="1" x14ac:dyDescent="0.4"/>
    <row r="18470" s="6" customFormat="1" x14ac:dyDescent="0.4"/>
    <row r="18471" s="6" customFormat="1" x14ac:dyDescent="0.4"/>
    <row r="18472" s="6" customFormat="1" x14ac:dyDescent="0.4"/>
    <row r="18473" s="6" customFormat="1" x14ac:dyDescent="0.4"/>
    <row r="18474" s="6" customFormat="1" x14ac:dyDescent="0.4"/>
    <row r="18475" s="6" customFormat="1" x14ac:dyDescent="0.4"/>
    <row r="18476" s="6" customFormat="1" x14ac:dyDescent="0.4"/>
    <row r="18477" s="6" customFormat="1" x14ac:dyDescent="0.4"/>
    <row r="18478" s="6" customFormat="1" x14ac:dyDescent="0.4"/>
    <row r="18479" s="6" customFormat="1" x14ac:dyDescent="0.4"/>
    <row r="18480" s="6" customFormat="1" x14ac:dyDescent="0.4"/>
    <row r="18481" s="6" customFormat="1" x14ac:dyDescent="0.4"/>
    <row r="18482" s="6" customFormat="1" x14ac:dyDescent="0.4"/>
    <row r="18483" s="6" customFormat="1" x14ac:dyDescent="0.4"/>
    <row r="18484" s="6" customFormat="1" x14ac:dyDescent="0.4"/>
    <row r="18485" s="6" customFormat="1" x14ac:dyDescent="0.4"/>
    <row r="18486" s="6" customFormat="1" x14ac:dyDescent="0.4"/>
    <row r="18487" s="6" customFormat="1" x14ac:dyDescent="0.4"/>
    <row r="18488" s="6" customFormat="1" x14ac:dyDescent="0.4"/>
    <row r="18489" s="6" customFormat="1" x14ac:dyDescent="0.4"/>
    <row r="18490" s="6" customFormat="1" x14ac:dyDescent="0.4"/>
    <row r="18491" s="6" customFormat="1" x14ac:dyDescent="0.4"/>
    <row r="18492" s="6" customFormat="1" x14ac:dyDescent="0.4"/>
    <row r="18493" s="6" customFormat="1" x14ac:dyDescent="0.4"/>
    <row r="18494" s="6" customFormat="1" x14ac:dyDescent="0.4"/>
    <row r="18495" s="6" customFormat="1" x14ac:dyDescent="0.4"/>
    <row r="18496" s="6" customFormat="1" x14ac:dyDescent="0.4"/>
    <row r="18497" s="6" customFormat="1" x14ac:dyDescent="0.4"/>
    <row r="18498" s="6" customFormat="1" x14ac:dyDescent="0.4"/>
    <row r="18499" s="6" customFormat="1" x14ac:dyDescent="0.4"/>
    <row r="18500" s="6" customFormat="1" x14ac:dyDescent="0.4"/>
    <row r="18501" s="6" customFormat="1" x14ac:dyDescent="0.4"/>
    <row r="18502" s="6" customFormat="1" x14ac:dyDescent="0.4"/>
    <row r="18503" s="6" customFormat="1" x14ac:dyDescent="0.4"/>
    <row r="18504" s="6" customFormat="1" x14ac:dyDescent="0.4"/>
    <row r="18505" s="6" customFormat="1" x14ac:dyDescent="0.4"/>
    <row r="18506" s="6" customFormat="1" x14ac:dyDescent="0.4"/>
    <row r="18507" s="6" customFormat="1" x14ac:dyDescent="0.4"/>
    <row r="18508" s="6" customFormat="1" x14ac:dyDescent="0.4"/>
    <row r="18509" s="6" customFormat="1" x14ac:dyDescent="0.4"/>
    <row r="18510" s="6" customFormat="1" x14ac:dyDescent="0.4"/>
    <row r="18511" s="6" customFormat="1" x14ac:dyDescent="0.4"/>
    <row r="18512" s="6" customFormat="1" x14ac:dyDescent="0.4"/>
    <row r="18513" s="6" customFormat="1" x14ac:dyDescent="0.4"/>
    <row r="18514" s="6" customFormat="1" x14ac:dyDescent="0.4"/>
    <row r="18515" s="6" customFormat="1" x14ac:dyDescent="0.4"/>
    <row r="18516" s="6" customFormat="1" x14ac:dyDescent="0.4"/>
    <row r="18517" s="6" customFormat="1" x14ac:dyDescent="0.4"/>
    <row r="18518" s="6" customFormat="1" x14ac:dyDescent="0.4"/>
    <row r="18519" s="6" customFormat="1" x14ac:dyDescent="0.4"/>
    <row r="18520" s="6" customFormat="1" x14ac:dyDescent="0.4"/>
    <row r="18521" s="6" customFormat="1" x14ac:dyDescent="0.4"/>
    <row r="18522" s="6" customFormat="1" x14ac:dyDescent="0.4"/>
    <row r="18523" s="6" customFormat="1" x14ac:dyDescent="0.4"/>
    <row r="18524" s="6" customFormat="1" x14ac:dyDescent="0.4"/>
    <row r="18525" s="6" customFormat="1" x14ac:dyDescent="0.4"/>
    <row r="18526" s="6" customFormat="1" x14ac:dyDescent="0.4"/>
    <row r="18527" s="6" customFormat="1" x14ac:dyDescent="0.4"/>
    <row r="18528" s="6" customFormat="1" x14ac:dyDescent="0.4"/>
    <row r="18529" s="6" customFormat="1" x14ac:dyDescent="0.4"/>
    <row r="18530" s="6" customFormat="1" x14ac:dyDescent="0.4"/>
    <row r="18531" s="6" customFormat="1" x14ac:dyDescent="0.4"/>
    <row r="18532" s="6" customFormat="1" x14ac:dyDescent="0.4"/>
    <row r="18533" s="6" customFormat="1" x14ac:dyDescent="0.4"/>
    <row r="18534" s="6" customFormat="1" x14ac:dyDescent="0.4"/>
    <row r="18535" s="6" customFormat="1" x14ac:dyDescent="0.4"/>
    <row r="18536" s="6" customFormat="1" x14ac:dyDescent="0.4"/>
    <row r="18537" s="6" customFormat="1" x14ac:dyDescent="0.4"/>
    <row r="18538" s="6" customFormat="1" x14ac:dyDescent="0.4"/>
    <row r="18539" s="6" customFormat="1" x14ac:dyDescent="0.4"/>
    <row r="18540" s="6" customFormat="1" x14ac:dyDescent="0.4"/>
    <row r="18541" s="6" customFormat="1" x14ac:dyDescent="0.4"/>
    <row r="18542" s="6" customFormat="1" x14ac:dyDescent="0.4"/>
    <row r="18543" s="6" customFormat="1" x14ac:dyDescent="0.4"/>
    <row r="18544" s="6" customFormat="1" x14ac:dyDescent="0.4"/>
    <row r="18545" s="6" customFormat="1" x14ac:dyDescent="0.4"/>
    <row r="18546" s="6" customFormat="1" x14ac:dyDescent="0.4"/>
    <row r="18547" s="6" customFormat="1" x14ac:dyDescent="0.4"/>
    <row r="18548" s="6" customFormat="1" x14ac:dyDescent="0.4"/>
    <row r="18549" s="6" customFormat="1" x14ac:dyDescent="0.4"/>
    <row r="18550" s="6" customFormat="1" x14ac:dyDescent="0.4"/>
    <row r="18551" s="6" customFormat="1" x14ac:dyDescent="0.4"/>
    <row r="18552" s="6" customFormat="1" x14ac:dyDescent="0.4"/>
    <row r="18553" s="6" customFormat="1" x14ac:dyDescent="0.4"/>
    <row r="18554" s="6" customFormat="1" x14ac:dyDescent="0.4"/>
    <row r="18555" s="6" customFormat="1" x14ac:dyDescent="0.4"/>
    <row r="18556" s="6" customFormat="1" x14ac:dyDescent="0.4"/>
    <row r="18557" s="6" customFormat="1" x14ac:dyDescent="0.4"/>
    <row r="18558" s="6" customFormat="1" x14ac:dyDescent="0.4"/>
    <row r="18559" s="6" customFormat="1" x14ac:dyDescent="0.4"/>
    <row r="18560" s="6" customFormat="1" x14ac:dyDescent="0.4"/>
    <row r="18561" s="6" customFormat="1" x14ac:dyDescent="0.4"/>
    <row r="18562" s="6" customFormat="1" x14ac:dyDescent="0.4"/>
    <row r="18563" s="6" customFormat="1" x14ac:dyDescent="0.4"/>
    <row r="18564" s="6" customFormat="1" x14ac:dyDescent="0.4"/>
    <row r="18565" s="6" customFormat="1" x14ac:dyDescent="0.4"/>
    <row r="18566" s="6" customFormat="1" x14ac:dyDescent="0.4"/>
    <row r="18567" s="6" customFormat="1" x14ac:dyDescent="0.4"/>
    <row r="18568" s="6" customFormat="1" x14ac:dyDescent="0.4"/>
    <row r="18569" s="6" customFormat="1" x14ac:dyDescent="0.4"/>
    <row r="18570" s="6" customFormat="1" x14ac:dyDescent="0.4"/>
    <row r="18571" s="6" customFormat="1" x14ac:dyDescent="0.4"/>
    <row r="18572" s="6" customFormat="1" x14ac:dyDescent="0.4"/>
    <row r="18573" s="6" customFormat="1" x14ac:dyDescent="0.4"/>
    <row r="18574" s="6" customFormat="1" x14ac:dyDescent="0.4"/>
    <row r="18575" s="6" customFormat="1" x14ac:dyDescent="0.4"/>
    <row r="18576" s="6" customFormat="1" x14ac:dyDescent="0.4"/>
    <row r="18577" s="6" customFormat="1" x14ac:dyDescent="0.4"/>
    <row r="18578" s="6" customFormat="1" x14ac:dyDescent="0.4"/>
    <row r="18579" s="6" customFormat="1" x14ac:dyDescent="0.4"/>
    <row r="18580" s="6" customFormat="1" x14ac:dyDescent="0.4"/>
    <row r="18581" s="6" customFormat="1" x14ac:dyDescent="0.4"/>
    <row r="18582" s="6" customFormat="1" x14ac:dyDescent="0.4"/>
    <row r="18583" s="6" customFormat="1" x14ac:dyDescent="0.4"/>
    <row r="18584" s="6" customFormat="1" x14ac:dyDescent="0.4"/>
    <row r="18585" s="6" customFormat="1" x14ac:dyDescent="0.4"/>
    <row r="18586" s="6" customFormat="1" x14ac:dyDescent="0.4"/>
    <row r="18587" s="6" customFormat="1" x14ac:dyDescent="0.4"/>
    <row r="18588" s="6" customFormat="1" x14ac:dyDescent="0.4"/>
    <row r="18589" s="6" customFormat="1" x14ac:dyDescent="0.4"/>
    <row r="18590" s="6" customFormat="1" x14ac:dyDescent="0.4"/>
    <row r="18591" s="6" customFormat="1" x14ac:dyDescent="0.4"/>
    <row r="18592" s="6" customFormat="1" x14ac:dyDescent="0.4"/>
    <row r="18593" s="6" customFormat="1" x14ac:dyDescent="0.4"/>
    <row r="18594" s="6" customFormat="1" x14ac:dyDescent="0.4"/>
    <row r="18595" s="6" customFormat="1" x14ac:dyDescent="0.4"/>
    <row r="18596" s="6" customFormat="1" x14ac:dyDescent="0.4"/>
    <row r="18597" s="6" customFormat="1" x14ac:dyDescent="0.4"/>
    <row r="18598" s="6" customFormat="1" x14ac:dyDescent="0.4"/>
    <row r="18599" s="6" customFormat="1" x14ac:dyDescent="0.4"/>
    <row r="18600" s="6" customFormat="1" x14ac:dyDescent="0.4"/>
    <row r="18601" s="6" customFormat="1" x14ac:dyDescent="0.4"/>
    <row r="18602" s="6" customFormat="1" x14ac:dyDescent="0.4"/>
    <row r="18603" s="6" customFormat="1" x14ac:dyDescent="0.4"/>
    <row r="18604" s="6" customFormat="1" x14ac:dyDescent="0.4"/>
    <row r="18605" s="6" customFormat="1" x14ac:dyDescent="0.4"/>
    <row r="18606" s="6" customFormat="1" x14ac:dyDescent="0.4"/>
    <row r="18607" s="6" customFormat="1" x14ac:dyDescent="0.4"/>
    <row r="18608" s="6" customFormat="1" x14ac:dyDescent="0.4"/>
    <row r="18609" s="6" customFormat="1" x14ac:dyDescent="0.4"/>
    <row r="18610" s="6" customFormat="1" x14ac:dyDescent="0.4"/>
    <row r="18611" s="6" customFormat="1" x14ac:dyDescent="0.4"/>
    <row r="18612" s="6" customFormat="1" x14ac:dyDescent="0.4"/>
    <row r="18613" s="6" customFormat="1" x14ac:dyDescent="0.4"/>
    <row r="18614" s="6" customFormat="1" x14ac:dyDescent="0.4"/>
    <row r="18615" s="6" customFormat="1" x14ac:dyDescent="0.4"/>
    <row r="18616" s="6" customFormat="1" x14ac:dyDescent="0.4"/>
    <row r="18617" s="6" customFormat="1" x14ac:dyDescent="0.4"/>
    <row r="18618" s="6" customFormat="1" x14ac:dyDescent="0.4"/>
    <row r="18619" s="6" customFormat="1" x14ac:dyDescent="0.4"/>
    <row r="18620" s="6" customFormat="1" x14ac:dyDescent="0.4"/>
    <row r="18621" s="6" customFormat="1" x14ac:dyDescent="0.4"/>
    <row r="18622" s="6" customFormat="1" x14ac:dyDescent="0.4"/>
    <row r="18623" s="6" customFormat="1" x14ac:dyDescent="0.4"/>
    <row r="18624" s="6" customFormat="1" x14ac:dyDescent="0.4"/>
    <row r="18625" s="6" customFormat="1" x14ac:dyDescent="0.4"/>
    <row r="18626" s="6" customFormat="1" x14ac:dyDescent="0.4"/>
    <row r="18627" s="6" customFormat="1" x14ac:dyDescent="0.4"/>
    <row r="18628" s="6" customFormat="1" x14ac:dyDescent="0.4"/>
    <row r="18629" s="6" customFormat="1" x14ac:dyDescent="0.4"/>
    <row r="18630" s="6" customFormat="1" x14ac:dyDescent="0.4"/>
    <row r="18631" s="6" customFormat="1" x14ac:dyDescent="0.4"/>
    <row r="18632" s="6" customFormat="1" x14ac:dyDescent="0.4"/>
    <row r="18633" s="6" customFormat="1" x14ac:dyDescent="0.4"/>
    <row r="18634" s="6" customFormat="1" x14ac:dyDescent="0.4"/>
    <row r="18635" s="6" customFormat="1" x14ac:dyDescent="0.4"/>
    <row r="18636" s="6" customFormat="1" x14ac:dyDescent="0.4"/>
    <row r="18637" s="6" customFormat="1" x14ac:dyDescent="0.4"/>
    <row r="18638" s="6" customFormat="1" x14ac:dyDescent="0.4"/>
    <row r="18639" s="6" customFormat="1" x14ac:dyDescent="0.4"/>
    <row r="18640" s="6" customFormat="1" x14ac:dyDescent="0.4"/>
    <row r="18641" s="6" customFormat="1" x14ac:dyDescent="0.4"/>
    <row r="18642" s="6" customFormat="1" x14ac:dyDescent="0.4"/>
    <row r="18643" s="6" customFormat="1" x14ac:dyDescent="0.4"/>
    <row r="18644" s="6" customFormat="1" x14ac:dyDescent="0.4"/>
    <row r="18645" s="6" customFormat="1" x14ac:dyDescent="0.4"/>
    <row r="18646" s="6" customFormat="1" x14ac:dyDescent="0.4"/>
    <row r="18647" s="6" customFormat="1" x14ac:dyDescent="0.4"/>
    <row r="18648" s="6" customFormat="1" x14ac:dyDescent="0.4"/>
    <row r="18649" s="6" customFormat="1" x14ac:dyDescent="0.4"/>
    <row r="18650" s="6" customFormat="1" x14ac:dyDescent="0.4"/>
    <row r="18651" s="6" customFormat="1" x14ac:dyDescent="0.4"/>
    <row r="18652" s="6" customFormat="1" x14ac:dyDescent="0.4"/>
    <row r="18653" s="6" customFormat="1" x14ac:dyDescent="0.4"/>
    <row r="18654" s="6" customFormat="1" x14ac:dyDescent="0.4"/>
    <row r="18655" s="6" customFormat="1" x14ac:dyDescent="0.4"/>
    <row r="18656" s="6" customFormat="1" x14ac:dyDescent="0.4"/>
    <row r="18657" s="6" customFormat="1" x14ac:dyDescent="0.4"/>
    <row r="18658" s="6" customFormat="1" x14ac:dyDescent="0.4"/>
    <row r="18659" s="6" customFormat="1" x14ac:dyDescent="0.4"/>
    <row r="18660" s="6" customFormat="1" x14ac:dyDescent="0.4"/>
    <row r="18661" s="6" customFormat="1" x14ac:dyDescent="0.4"/>
    <row r="18662" s="6" customFormat="1" x14ac:dyDescent="0.4"/>
    <row r="18663" s="6" customFormat="1" x14ac:dyDescent="0.4"/>
    <row r="18664" s="6" customFormat="1" x14ac:dyDescent="0.4"/>
    <row r="18665" s="6" customFormat="1" x14ac:dyDescent="0.4"/>
    <row r="18666" s="6" customFormat="1" x14ac:dyDescent="0.4"/>
    <row r="18667" s="6" customFormat="1" x14ac:dyDescent="0.4"/>
    <row r="18668" s="6" customFormat="1" x14ac:dyDescent="0.4"/>
    <row r="18669" s="6" customFormat="1" x14ac:dyDescent="0.4"/>
    <row r="18670" s="6" customFormat="1" x14ac:dyDescent="0.4"/>
    <row r="18671" s="6" customFormat="1" x14ac:dyDescent="0.4"/>
    <row r="18672" s="6" customFormat="1" x14ac:dyDescent="0.4"/>
    <row r="18673" s="6" customFormat="1" x14ac:dyDescent="0.4"/>
    <row r="18674" s="6" customFormat="1" x14ac:dyDescent="0.4"/>
    <row r="18675" s="6" customFormat="1" x14ac:dyDescent="0.4"/>
    <row r="18676" s="6" customFormat="1" x14ac:dyDescent="0.4"/>
    <row r="18677" s="6" customFormat="1" x14ac:dyDescent="0.4"/>
    <row r="18678" s="6" customFormat="1" x14ac:dyDescent="0.4"/>
    <row r="18679" s="6" customFormat="1" x14ac:dyDescent="0.4"/>
    <row r="18680" s="6" customFormat="1" x14ac:dyDescent="0.4"/>
    <row r="18681" s="6" customFormat="1" x14ac:dyDescent="0.4"/>
    <row r="18682" s="6" customFormat="1" x14ac:dyDescent="0.4"/>
    <row r="18683" s="6" customFormat="1" x14ac:dyDescent="0.4"/>
    <row r="18684" s="6" customFormat="1" x14ac:dyDescent="0.4"/>
    <row r="18685" s="6" customFormat="1" x14ac:dyDescent="0.4"/>
    <row r="18686" s="6" customFormat="1" x14ac:dyDescent="0.4"/>
    <row r="18687" s="6" customFormat="1" x14ac:dyDescent="0.4"/>
    <row r="18688" s="6" customFormat="1" x14ac:dyDescent="0.4"/>
    <row r="18689" s="6" customFormat="1" x14ac:dyDescent="0.4"/>
    <row r="18690" s="6" customFormat="1" x14ac:dyDescent="0.4"/>
    <row r="18691" s="6" customFormat="1" x14ac:dyDescent="0.4"/>
    <row r="18692" s="6" customFormat="1" x14ac:dyDescent="0.4"/>
    <row r="18693" s="6" customFormat="1" x14ac:dyDescent="0.4"/>
    <row r="18694" s="6" customFormat="1" x14ac:dyDescent="0.4"/>
    <row r="18695" s="6" customFormat="1" x14ac:dyDescent="0.4"/>
    <row r="18696" s="6" customFormat="1" x14ac:dyDescent="0.4"/>
    <row r="18697" s="6" customFormat="1" x14ac:dyDescent="0.4"/>
    <row r="18698" s="6" customFormat="1" x14ac:dyDescent="0.4"/>
    <row r="18699" s="6" customFormat="1" x14ac:dyDescent="0.4"/>
    <row r="18700" s="6" customFormat="1" x14ac:dyDescent="0.4"/>
    <row r="18701" s="6" customFormat="1" x14ac:dyDescent="0.4"/>
    <row r="18702" s="6" customFormat="1" x14ac:dyDescent="0.4"/>
    <row r="18703" s="6" customFormat="1" x14ac:dyDescent="0.4"/>
    <row r="18704" s="6" customFormat="1" x14ac:dyDescent="0.4"/>
    <row r="18705" s="6" customFormat="1" x14ac:dyDescent="0.4"/>
    <row r="18706" s="6" customFormat="1" x14ac:dyDescent="0.4"/>
    <row r="18707" s="6" customFormat="1" x14ac:dyDescent="0.4"/>
    <row r="18708" s="6" customFormat="1" x14ac:dyDescent="0.4"/>
    <row r="18709" s="6" customFormat="1" x14ac:dyDescent="0.4"/>
    <row r="18710" s="6" customFormat="1" x14ac:dyDescent="0.4"/>
    <row r="18711" s="6" customFormat="1" x14ac:dyDescent="0.4"/>
    <row r="18712" s="6" customFormat="1" x14ac:dyDescent="0.4"/>
    <row r="18713" s="6" customFormat="1" x14ac:dyDescent="0.4"/>
    <row r="18714" s="6" customFormat="1" x14ac:dyDescent="0.4"/>
    <row r="18715" s="6" customFormat="1" x14ac:dyDescent="0.4"/>
    <row r="18716" s="6" customFormat="1" x14ac:dyDescent="0.4"/>
    <row r="18717" s="6" customFormat="1" x14ac:dyDescent="0.4"/>
    <row r="18718" s="6" customFormat="1" x14ac:dyDescent="0.4"/>
    <row r="18719" s="6" customFormat="1" x14ac:dyDescent="0.4"/>
    <row r="18720" s="6" customFormat="1" x14ac:dyDescent="0.4"/>
    <row r="18721" s="6" customFormat="1" x14ac:dyDescent="0.4"/>
    <row r="18722" s="6" customFormat="1" x14ac:dyDescent="0.4"/>
    <row r="18723" s="6" customFormat="1" x14ac:dyDescent="0.4"/>
    <row r="18724" s="6" customFormat="1" x14ac:dyDescent="0.4"/>
    <row r="18725" s="6" customFormat="1" x14ac:dyDescent="0.4"/>
    <row r="18726" s="6" customFormat="1" x14ac:dyDescent="0.4"/>
    <row r="18727" s="6" customFormat="1" x14ac:dyDescent="0.4"/>
    <row r="18728" s="6" customFormat="1" x14ac:dyDescent="0.4"/>
    <row r="18729" s="6" customFormat="1" x14ac:dyDescent="0.4"/>
    <row r="18730" s="6" customFormat="1" x14ac:dyDescent="0.4"/>
    <row r="18731" s="6" customFormat="1" x14ac:dyDescent="0.4"/>
    <row r="18732" s="6" customFormat="1" x14ac:dyDescent="0.4"/>
    <row r="18733" s="6" customFormat="1" x14ac:dyDescent="0.4"/>
    <row r="18734" s="6" customFormat="1" x14ac:dyDescent="0.4"/>
    <row r="18735" s="6" customFormat="1" x14ac:dyDescent="0.4"/>
    <row r="18736" s="6" customFormat="1" x14ac:dyDescent="0.4"/>
    <row r="18737" s="6" customFormat="1" x14ac:dyDescent="0.4"/>
    <row r="18738" s="6" customFormat="1" x14ac:dyDescent="0.4"/>
    <row r="18739" s="6" customFormat="1" x14ac:dyDescent="0.4"/>
    <row r="18740" s="6" customFormat="1" x14ac:dyDescent="0.4"/>
    <row r="18741" s="6" customFormat="1" x14ac:dyDescent="0.4"/>
    <row r="18742" s="6" customFormat="1" x14ac:dyDescent="0.4"/>
    <row r="18743" s="6" customFormat="1" x14ac:dyDescent="0.4"/>
    <row r="18744" s="6" customFormat="1" x14ac:dyDescent="0.4"/>
    <row r="18745" s="6" customFormat="1" x14ac:dyDescent="0.4"/>
    <row r="18746" s="6" customFormat="1" x14ac:dyDescent="0.4"/>
    <row r="18747" s="6" customFormat="1" x14ac:dyDescent="0.4"/>
    <row r="18748" s="6" customFormat="1" x14ac:dyDescent="0.4"/>
    <row r="18749" s="6" customFormat="1" x14ac:dyDescent="0.4"/>
    <row r="18750" s="6" customFormat="1" x14ac:dyDescent="0.4"/>
    <row r="18751" s="6" customFormat="1" x14ac:dyDescent="0.4"/>
    <row r="18752" s="6" customFormat="1" x14ac:dyDescent="0.4"/>
    <row r="18753" s="6" customFormat="1" x14ac:dyDescent="0.4"/>
    <row r="18754" s="6" customFormat="1" x14ac:dyDescent="0.4"/>
    <row r="18755" s="6" customFormat="1" x14ac:dyDescent="0.4"/>
    <row r="18756" s="6" customFormat="1" x14ac:dyDescent="0.4"/>
    <row r="18757" s="6" customFormat="1" x14ac:dyDescent="0.4"/>
    <row r="18758" s="6" customFormat="1" x14ac:dyDescent="0.4"/>
    <row r="18759" s="6" customFormat="1" x14ac:dyDescent="0.4"/>
    <row r="18760" s="6" customFormat="1" x14ac:dyDescent="0.4"/>
    <row r="18761" s="6" customFormat="1" x14ac:dyDescent="0.4"/>
    <row r="18762" s="6" customFormat="1" x14ac:dyDescent="0.4"/>
    <row r="18763" s="6" customFormat="1" x14ac:dyDescent="0.4"/>
    <row r="18764" s="6" customFormat="1" x14ac:dyDescent="0.4"/>
    <row r="18765" s="6" customFormat="1" x14ac:dyDescent="0.4"/>
    <row r="18766" s="6" customFormat="1" x14ac:dyDescent="0.4"/>
    <row r="18767" s="6" customFormat="1" x14ac:dyDescent="0.4"/>
    <row r="18768" s="6" customFormat="1" x14ac:dyDescent="0.4"/>
    <row r="18769" s="6" customFormat="1" x14ac:dyDescent="0.4"/>
    <row r="18770" s="6" customFormat="1" x14ac:dyDescent="0.4"/>
    <row r="18771" s="6" customFormat="1" x14ac:dyDescent="0.4"/>
    <row r="18772" s="6" customFormat="1" x14ac:dyDescent="0.4"/>
    <row r="18773" s="6" customFormat="1" x14ac:dyDescent="0.4"/>
    <row r="18774" s="6" customFormat="1" x14ac:dyDescent="0.4"/>
    <row r="18775" s="6" customFormat="1" x14ac:dyDescent="0.4"/>
    <row r="18776" s="6" customFormat="1" x14ac:dyDescent="0.4"/>
    <row r="18777" s="6" customFormat="1" x14ac:dyDescent="0.4"/>
    <row r="18778" s="6" customFormat="1" x14ac:dyDescent="0.4"/>
    <row r="18779" s="6" customFormat="1" x14ac:dyDescent="0.4"/>
    <row r="18780" s="6" customFormat="1" x14ac:dyDescent="0.4"/>
    <row r="18781" s="6" customFormat="1" x14ac:dyDescent="0.4"/>
    <row r="18782" s="6" customFormat="1" x14ac:dyDescent="0.4"/>
    <row r="18783" s="6" customFormat="1" x14ac:dyDescent="0.4"/>
    <row r="18784" s="6" customFormat="1" x14ac:dyDescent="0.4"/>
    <row r="18785" s="6" customFormat="1" x14ac:dyDescent="0.4"/>
    <row r="18786" s="6" customFormat="1" x14ac:dyDescent="0.4"/>
    <row r="18787" s="6" customFormat="1" x14ac:dyDescent="0.4"/>
    <row r="18788" s="6" customFormat="1" x14ac:dyDescent="0.4"/>
    <row r="18789" s="6" customFormat="1" x14ac:dyDescent="0.4"/>
    <row r="18790" s="6" customFormat="1" x14ac:dyDescent="0.4"/>
    <row r="18791" s="6" customFormat="1" x14ac:dyDescent="0.4"/>
    <row r="18792" s="6" customFormat="1" x14ac:dyDescent="0.4"/>
    <row r="18793" s="6" customFormat="1" x14ac:dyDescent="0.4"/>
    <row r="18794" s="6" customFormat="1" x14ac:dyDescent="0.4"/>
    <row r="18795" s="6" customFormat="1" x14ac:dyDescent="0.4"/>
    <row r="18796" s="6" customFormat="1" x14ac:dyDescent="0.4"/>
    <row r="18797" s="6" customFormat="1" x14ac:dyDescent="0.4"/>
    <row r="18798" s="6" customFormat="1" x14ac:dyDescent="0.4"/>
    <row r="18799" s="6" customFormat="1" x14ac:dyDescent="0.4"/>
    <row r="18800" s="6" customFormat="1" x14ac:dyDescent="0.4"/>
    <row r="18801" s="6" customFormat="1" x14ac:dyDescent="0.4"/>
    <row r="18802" s="6" customFormat="1" x14ac:dyDescent="0.4"/>
    <row r="18803" s="6" customFormat="1" x14ac:dyDescent="0.4"/>
    <row r="18804" s="6" customFormat="1" x14ac:dyDescent="0.4"/>
    <row r="18805" s="6" customFormat="1" x14ac:dyDescent="0.4"/>
    <row r="18806" s="6" customFormat="1" x14ac:dyDescent="0.4"/>
    <row r="18807" s="6" customFormat="1" x14ac:dyDescent="0.4"/>
    <row r="18808" s="6" customFormat="1" x14ac:dyDescent="0.4"/>
    <row r="18809" s="6" customFormat="1" x14ac:dyDescent="0.4"/>
    <row r="18810" s="6" customFormat="1" x14ac:dyDescent="0.4"/>
    <row r="18811" s="6" customFormat="1" x14ac:dyDescent="0.4"/>
    <row r="18812" s="6" customFormat="1" x14ac:dyDescent="0.4"/>
    <row r="18813" s="6" customFormat="1" x14ac:dyDescent="0.4"/>
    <row r="18814" s="6" customFormat="1" x14ac:dyDescent="0.4"/>
    <row r="18815" s="6" customFormat="1" x14ac:dyDescent="0.4"/>
    <row r="18816" s="6" customFormat="1" x14ac:dyDescent="0.4"/>
    <row r="18817" s="6" customFormat="1" x14ac:dyDescent="0.4"/>
    <row r="18818" s="6" customFormat="1" x14ac:dyDescent="0.4"/>
    <row r="18819" s="6" customFormat="1" x14ac:dyDescent="0.4"/>
    <row r="18820" s="6" customFormat="1" x14ac:dyDescent="0.4"/>
    <row r="18821" s="6" customFormat="1" x14ac:dyDescent="0.4"/>
    <row r="18822" s="6" customFormat="1" x14ac:dyDescent="0.4"/>
    <row r="18823" s="6" customFormat="1" x14ac:dyDescent="0.4"/>
    <row r="18824" s="6" customFormat="1" x14ac:dyDescent="0.4"/>
    <row r="18825" s="6" customFormat="1" x14ac:dyDescent="0.4"/>
    <row r="18826" s="6" customFormat="1" x14ac:dyDescent="0.4"/>
    <row r="18827" s="6" customFormat="1" x14ac:dyDescent="0.4"/>
    <row r="18828" s="6" customFormat="1" x14ac:dyDescent="0.4"/>
    <row r="18829" s="6" customFormat="1" x14ac:dyDescent="0.4"/>
    <row r="18830" s="6" customFormat="1" x14ac:dyDescent="0.4"/>
    <row r="18831" s="6" customFormat="1" x14ac:dyDescent="0.4"/>
    <row r="18832" s="6" customFormat="1" x14ac:dyDescent="0.4"/>
    <row r="18833" s="6" customFormat="1" x14ac:dyDescent="0.4"/>
    <row r="18834" s="6" customFormat="1" x14ac:dyDescent="0.4"/>
    <row r="18835" s="6" customFormat="1" x14ac:dyDescent="0.4"/>
    <row r="18836" s="6" customFormat="1" x14ac:dyDescent="0.4"/>
    <row r="18837" s="6" customFormat="1" x14ac:dyDescent="0.4"/>
    <row r="18838" s="6" customFormat="1" x14ac:dyDescent="0.4"/>
    <row r="18839" s="6" customFormat="1" x14ac:dyDescent="0.4"/>
    <row r="18840" s="6" customFormat="1" x14ac:dyDescent="0.4"/>
    <row r="18841" s="6" customFormat="1" x14ac:dyDescent="0.4"/>
    <row r="18842" s="6" customFormat="1" x14ac:dyDescent="0.4"/>
    <row r="18843" s="6" customFormat="1" x14ac:dyDescent="0.4"/>
    <row r="18844" s="6" customFormat="1" x14ac:dyDescent="0.4"/>
    <row r="18845" s="6" customFormat="1" x14ac:dyDescent="0.4"/>
    <row r="18846" s="6" customFormat="1" x14ac:dyDescent="0.4"/>
    <row r="18847" s="6" customFormat="1" x14ac:dyDescent="0.4"/>
    <row r="18848" s="6" customFormat="1" x14ac:dyDescent="0.4"/>
    <row r="18849" s="6" customFormat="1" x14ac:dyDescent="0.4"/>
    <row r="18850" s="6" customFormat="1" x14ac:dyDescent="0.4"/>
    <row r="18851" s="6" customFormat="1" x14ac:dyDescent="0.4"/>
    <row r="18852" s="6" customFormat="1" x14ac:dyDescent="0.4"/>
    <row r="18853" s="6" customFormat="1" x14ac:dyDescent="0.4"/>
    <row r="18854" s="6" customFormat="1" x14ac:dyDescent="0.4"/>
    <row r="18855" s="6" customFormat="1" x14ac:dyDescent="0.4"/>
    <row r="18856" s="6" customFormat="1" x14ac:dyDescent="0.4"/>
    <row r="18857" s="6" customFormat="1" x14ac:dyDescent="0.4"/>
    <row r="18858" s="6" customFormat="1" x14ac:dyDescent="0.4"/>
    <row r="18859" s="6" customFormat="1" x14ac:dyDescent="0.4"/>
    <row r="18860" s="6" customFormat="1" x14ac:dyDescent="0.4"/>
    <row r="18861" s="6" customFormat="1" x14ac:dyDescent="0.4"/>
    <row r="18862" s="6" customFormat="1" x14ac:dyDescent="0.4"/>
    <row r="18863" s="6" customFormat="1" x14ac:dyDescent="0.4"/>
    <row r="18864" s="6" customFormat="1" x14ac:dyDescent="0.4"/>
    <row r="18865" s="6" customFormat="1" x14ac:dyDescent="0.4"/>
    <row r="18866" s="6" customFormat="1" x14ac:dyDescent="0.4"/>
    <row r="18867" s="6" customFormat="1" x14ac:dyDescent="0.4"/>
    <row r="18868" s="6" customFormat="1" x14ac:dyDescent="0.4"/>
    <row r="18869" s="6" customFormat="1" x14ac:dyDescent="0.4"/>
    <row r="18870" s="6" customFormat="1" x14ac:dyDescent="0.4"/>
    <row r="18871" s="6" customFormat="1" x14ac:dyDescent="0.4"/>
    <row r="18872" s="6" customFormat="1" x14ac:dyDescent="0.4"/>
    <row r="18873" s="6" customFormat="1" x14ac:dyDescent="0.4"/>
    <row r="18874" s="6" customFormat="1" x14ac:dyDescent="0.4"/>
    <row r="18875" s="6" customFormat="1" x14ac:dyDescent="0.4"/>
    <row r="18876" s="6" customFormat="1" x14ac:dyDescent="0.4"/>
    <row r="18877" s="6" customFormat="1" x14ac:dyDescent="0.4"/>
    <row r="18878" s="6" customFormat="1" x14ac:dyDescent="0.4"/>
    <row r="18879" s="6" customFormat="1" x14ac:dyDescent="0.4"/>
    <row r="18880" s="6" customFormat="1" x14ac:dyDescent="0.4"/>
    <row r="18881" s="6" customFormat="1" x14ac:dyDescent="0.4"/>
    <row r="18882" s="6" customFormat="1" x14ac:dyDescent="0.4"/>
    <row r="18883" s="6" customFormat="1" x14ac:dyDescent="0.4"/>
    <row r="18884" s="6" customFormat="1" x14ac:dyDescent="0.4"/>
    <row r="18885" s="6" customFormat="1" x14ac:dyDescent="0.4"/>
    <row r="18886" s="6" customFormat="1" x14ac:dyDescent="0.4"/>
    <row r="18887" s="6" customFormat="1" x14ac:dyDescent="0.4"/>
    <row r="18888" s="6" customFormat="1" x14ac:dyDescent="0.4"/>
    <row r="18889" s="6" customFormat="1" x14ac:dyDescent="0.4"/>
    <row r="18890" s="6" customFormat="1" x14ac:dyDescent="0.4"/>
    <row r="18891" s="6" customFormat="1" x14ac:dyDescent="0.4"/>
    <row r="18892" s="6" customFormat="1" x14ac:dyDescent="0.4"/>
    <row r="18893" s="6" customFormat="1" x14ac:dyDescent="0.4"/>
    <row r="18894" s="6" customFormat="1" x14ac:dyDescent="0.4"/>
    <row r="18895" s="6" customFormat="1" x14ac:dyDescent="0.4"/>
    <row r="18896" s="6" customFormat="1" x14ac:dyDescent="0.4"/>
    <row r="18897" s="6" customFormat="1" x14ac:dyDescent="0.4"/>
    <row r="18898" s="6" customFormat="1" x14ac:dyDescent="0.4"/>
    <row r="18899" s="6" customFormat="1" x14ac:dyDescent="0.4"/>
    <row r="18900" s="6" customFormat="1" x14ac:dyDescent="0.4"/>
    <row r="18901" s="6" customFormat="1" x14ac:dyDescent="0.4"/>
    <row r="18902" s="6" customFormat="1" x14ac:dyDescent="0.4"/>
    <row r="18903" s="6" customFormat="1" x14ac:dyDescent="0.4"/>
    <row r="18904" s="6" customFormat="1" x14ac:dyDescent="0.4"/>
    <row r="18905" s="6" customFormat="1" x14ac:dyDescent="0.4"/>
    <row r="18906" s="6" customFormat="1" x14ac:dyDescent="0.4"/>
    <row r="18907" s="6" customFormat="1" x14ac:dyDescent="0.4"/>
    <row r="18908" s="6" customFormat="1" x14ac:dyDescent="0.4"/>
    <row r="18909" s="6" customFormat="1" x14ac:dyDescent="0.4"/>
    <row r="18910" s="6" customFormat="1" x14ac:dyDescent="0.4"/>
    <row r="18911" s="6" customFormat="1" x14ac:dyDescent="0.4"/>
    <row r="18912" s="6" customFormat="1" x14ac:dyDescent="0.4"/>
    <row r="18913" s="6" customFormat="1" x14ac:dyDescent="0.4"/>
    <row r="18914" s="6" customFormat="1" x14ac:dyDescent="0.4"/>
    <row r="18915" s="6" customFormat="1" x14ac:dyDescent="0.4"/>
    <row r="18916" s="6" customFormat="1" x14ac:dyDescent="0.4"/>
    <row r="18917" s="6" customFormat="1" x14ac:dyDescent="0.4"/>
    <row r="18918" s="6" customFormat="1" x14ac:dyDescent="0.4"/>
    <row r="18919" s="6" customFormat="1" x14ac:dyDescent="0.4"/>
    <row r="18920" s="6" customFormat="1" x14ac:dyDescent="0.4"/>
    <row r="18921" s="6" customFormat="1" x14ac:dyDescent="0.4"/>
    <row r="18922" s="6" customFormat="1" x14ac:dyDescent="0.4"/>
    <row r="18923" s="6" customFormat="1" x14ac:dyDescent="0.4"/>
    <row r="18924" s="6" customFormat="1" x14ac:dyDescent="0.4"/>
    <row r="18925" s="6" customFormat="1" x14ac:dyDescent="0.4"/>
    <row r="18926" s="6" customFormat="1" x14ac:dyDescent="0.4"/>
    <row r="18927" s="6" customFormat="1" x14ac:dyDescent="0.4"/>
    <row r="18928" s="6" customFormat="1" x14ac:dyDescent="0.4"/>
    <row r="18929" s="6" customFormat="1" x14ac:dyDescent="0.4"/>
    <row r="18930" s="6" customFormat="1" x14ac:dyDescent="0.4"/>
    <row r="18931" s="6" customFormat="1" x14ac:dyDescent="0.4"/>
    <row r="18932" s="6" customFormat="1" x14ac:dyDescent="0.4"/>
    <row r="18933" s="6" customFormat="1" x14ac:dyDescent="0.4"/>
    <row r="18934" s="6" customFormat="1" x14ac:dyDescent="0.4"/>
    <row r="18935" s="6" customFormat="1" x14ac:dyDescent="0.4"/>
    <row r="18936" s="6" customFormat="1" x14ac:dyDescent="0.4"/>
    <row r="18937" s="6" customFormat="1" x14ac:dyDescent="0.4"/>
    <row r="18938" s="6" customFormat="1" x14ac:dyDescent="0.4"/>
    <row r="18939" s="6" customFormat="1" x14ac:dyDescent="0.4"/>
    <row r="18940" s="6" customFormat="1" x14ac:dyDescent="0.4"/>
    <row r="18941" s="6" customFormat="1" x14ac:dyDescent="0.4"/>
    <row r="18942" s="6" customFormat="1" x14ac:dyDescent="0.4"/>
    <row r="18943" s="6" customFormat="1" x14ac:dyDescent="0.4"/>
    <row r="18944" s="6" customFormat="1" x14ac:dyDescent="0.4"/>
    <row r="18945" s="6" customFormat="1" x14ac:dyDescent="0.4"/>
    <row r="18946" s="6" customFormat="1" x14ac:dyDescent="0.4"/>
    <row r="18947" s="6" customFormat="1" x14ac:dyDescent="0.4"/>
    <row r="18948" s="6" customFormat="1" x14ac:dyDescent="0.4"/>
    <row r="18949" s="6" customFormat="1" x14ac:dyDescent="0.4"/>
    <row r="18950" s="6" customFormat="1" x14ac:dyDescent="0.4"/>
    <row r="18951" s="6" customFormat="1" x14ac:dyDescent="0.4"/>
    <row r="18952" s="6" customFormat="1" x14ac:dyDescent="0.4"/>
    <row r="18953" s="6" customFormat="1" x14ac:dyDescent="0.4"/>
    <row r="18954" s="6" customFormat="1" x14ac:dyDescent="0.4"/>
    <row r="18955" s="6" customFormat="1" x14ac:dyDescent="0.4"/>
    <row r="18956" s="6" customFormat="1" x14ac:dyDescent="0.4"/>
    <row r="18957" s="6" customFormat="1" x14ac:dyDescent="0.4"/>
    <row r="18958" s="6" customFormat="1" x14ac:dyDescent="0.4"/>
    <row r="18959" s="6" customFormat="1" x14ac:dyDescent="0.4"/>
    <row r="18960" s="6" customFormat="1" x14ac:dyDescent="0.4"/>
    <row r="18961" s="6" customFormat="1" x14ac:dyDescent="0.4"/>
    <row r="18962" s="6" customFormat="1" x14ac:dyDescent="0.4"/>
    <row r="18963" s="6" customFormat="1" x14ac:dyDescent="0.4"/>
    <row r="18964" s="6" customFormat="1" x14ac:dyDescent="0.4"/>
    <row r="18965" s="6" customFormat="1" x14ac:dyDescent="0.4"/>
    <row r="18966" s="6" customFormat="1" x14ac:dyDescent="0.4"/>
    <row r="18967" s="6" customFormat="1" x14ac:dyDescent="0.4"/>
    <row r="18968" s="6" customFormat="1" x14ac:dyDescent="0.4"/>
    <row r="18969" s="6" customFormat="1" x14ac:dyDescent="0.4"/>
    <row r="18970" s="6" customFormat="1" x14ac:dyDescent="0.4"/>
    <row r="18971" s="6" customFormat="1" x14ac:dyDescent="0.4"/>
    <row r="18972" s="6" customFormat="1" x14ac:dyDescent="0.4"/>
    <row r="18973" s="6" customFormat="1" x14ac:dyDescent="0.4"/>
    <row r="18974" s="6" customFormat="1" x14ac:dyDescent="0.4"/>
    <row r="18975" s="6" customFormat="1" x14ac:dyDescent="0.4"/>
    <row r="18976" s="6" customFormat="1" x14ac:dyDescent="0.4"/>
    <row r="18977" s="6" customFormat="1" x14ac:dyDescent="0.4"/>
    <row r="18978" s="6" customFormat="1" x14ac:dyDescent="0.4"/>
    <row r="18979" s="6" customFormat="1" x14ac:dyDescent="0.4"/>
    <row r="18980" s="6" customFormat="1" x14ac:dyDescent="0.4"/>
    <row r="18981" s="6" customFormat="1" x14ac:dyDescent="0.4"/>
    <row r="18982" s="6" customFormat="1" x14ac:dyDescent="0.4"/>
    <row r="18983" s="6" customFormat="1" x14ac:dyDescent="0.4"/>
    <row r="18984" s="6" customFormat="1" x14ac:dyDescent="0.4"/>
    <row r="18985" s="6" customFormat="1" x14ac:dyDescent="0.4"/>
    <row r="18986" s="6" customFormat="1" x14ac:dyDescent="0.4"/>
    <row r="18987" s="6" customFormat="1" x14ac:dyDescent="0.4"/>
    <row r="18988" s="6" customFormat="1" x14ac:dyDescent="0.4"/>
    <row r="18989" s="6" customFormat="1" x14ac:dyDescent="0.4"/>
    <row r="18990" s="6" customFormat="1" x14ac:dyDescent="0.4"/>
    <row r="18991" s="6" customFormat="1" x14ac:dyDescent="0.4"/>
    <row r="18992" s="6" customFormat="1" x14ac:dyDescent="0.4"/>
    <row r="18993" s="6" customFormat="1" x14ac:dyDescent="0.4"/>
    <row r="18994" s="6" customFormat="1" x14ac:dyDescent="0.4"/>
    <row r="18995" s="6" customFormat="1" x14ac:dyDescent="0.4"/>
    <row r="18996" s="6" customFormat="1" x14ac:dyDescent="0.4"/>
    <row r="18997" s="6" customFormat="1" x14ac:dyDescent="0.4"/>
    <row r="18998" s="6" customFormat="1" x14ac:dyDescent="0.4"/>
    <row r="18999" s="6" customFormat="1" x14ac:dyDescent="0.4"/>
    <row r="19000" s="6" customFormat="1" x14ac:dyDescent="0.4"/>
    <row r="19001" s="6" customFormat="1" x14ac:dyDescent="0.4"/>
    <row r="19002" s="6" customFormat="1" x14ac:dyDescent="0.4"/>
    <row r="19003" s="6" customFormat="1" x14ac:dyDescent="0.4"/>
    <row r="19004" s="6" customFormat="1" x14ac:dyDescent="0.4"/>
    <row r="19005" s="6" customFormat="1" x14ac:dyDescent="0.4"/>
    <row r="19006" s="6" customFormat="1" x14ac:dyDescent="0.4"/>
    <row r="19007" s="6" customFormat="1" x14ac:dyDescent="0.4"/>
    <row r="19008" s="6" customFormat="1" x14ac:dyDescent="0.4"/>
    <row r="19009" s="6" customFormat="1" x14ac:dyDescent="0.4"/>
    <row r="19010" s="6" customFormat="1" x14ac:dyDescent="0.4"/>
    <row r="19011" s="6" customFormat="1" x14ac:dyDescent="0.4"/>
    <row r="19012" s="6" customFormat="1" x14ac:dyDescent="0.4"/>
    <row r="19013" s="6" customFormat="1" x14ac:dyDescent="0.4"/>
    <row r="19014" s="6" customFormat="1" x14ac:dyDescent="0.4"/>
    <row r="19015" s="6" customFormat="1" x14ac:dyDescent="0.4"/>
    <row r="19016" s="6" customFormat="1" x14ac:dyDescent="0.4"/>
    <row r="19017" s="6" customFormat="1" x14ac:dyDescent="0.4"/>
    <row r="19018" s="6" customFormat="1" x14ac:dyDescent="0.4"/>
    <row r="19019" s="6" customFormat="1" x14ac:dyDescent="0.4"/>
    <row r="19020" s="6" customFormat="1" x14ac:dyDescent="0.4"/>
    <row r="19021" s="6" customFormat="1" x14ac:dyDescent="0.4"/>
    <row r="19022" s="6" customFormat="1" x14ac:dyDescent="0.4"/>
    <row r="19023" s="6" customFormat="1" x14ac:dyDescent="0.4"/>
    <row r="19024" s="6" customFormat="1" x14ac:dyDescent="0.4"/>
    <row r="19025" s="6" customFormat="1" x14ac:dyDescent="0.4"/>
    <row r="19026" s="6" customFormat="1" x14ac:dyDescent="0.4"/>
    <row r="19027" s="6" customFormat="1" x14ac:dyDescent="0.4"/>
    <row r="19028" s="6" customFormat="1" x14ac:dyDescent="0.4"/>
    <row r="19029" s="6" customFormat="1" x14ac:dyDescent="0.4"/>
    <row r="19030" s="6" customFormat="1" x14ac:dyDescent="0.4"/>
    <row r="19031" s="6" customFormat="1" x14ac:dyDescent="0.4"/>
    <row r="19032" s="6" customFormat="1" x14ac:dyDescent="0.4"/>
    <row r="19033" s="6" customFormat="1" x14ac:dyDescent="0.4"/>
    <row r="19034" s="6" customFormat="1" x14ac:dyDescent="0.4"/>
    <row r="19035" s="6" customFormat="1" x14ac:dyDescent="0.4"/>
    <row r="19036" s="6" customFormat="1" x14ac:dyDescent="0.4"/>
    <row r="19037" s="6" customFormat="1" x14ac:dyDescent="0.4"/>
    <row r="19038" s="6" customFormat="1" x14ac:dyDescent="0.4"/>
    <row r="19039" s="6" customFormat="1" x14ac:dyDescent="0.4"/>
    <row r="19040" s="6" customFormat="1" x14ac:dyDescent="0.4"/>
    <row r="19041" s="6" customFormat="1" x14ac:dyDescent="0.4"/>
    <row r="19042" s="6" customFormat="1" x14ac:dyDescent="0.4"/>
    <row r="19043" s="6" customFormat="1" x14ac:dyDescent="0.4"/>
    <row r="19044" s="6" customFormat="1" x14ac:dyDescent="0.4"/>
    <row r="19045" s="6" customFormat="1" x14ac:dyDescent="0.4"/>
    <row r="19046" s="6" customFormat="1" x14ac:dyDescent="0.4"/>
    <row r="19047" s="6" customFormat="1" x14ac:dyDescent="0.4"/>
    <row r="19048" s="6" customFormat="1" x14ac:dyDescent="0.4"/>
    <row r="19049" s="6" customFormat="1" x14ac:dyDescent="0.4"/>
    <row r="19050" s="6" customFormat="1" x14ac:dyDescent="0.4"/>
    <row r="19051" s="6" customFormat="1" x14ac:dyDescent="0.4"/>
    <row r="19052" s="6" customFormat="1" x14ac:dyDescent="0.4"/>
    <row r="19053" s="6" customFormat="1" x14ac:dyDescent="0.4"/>
    <row r="19054" s="6" customFormat="1" x14ac:dyDescent="0.4"/>
    <row r="19055" s="6" customFormat="1" x14ac:dyDescent="0.4"/>
    <row r="19056" s="6" customFormat="1" x14ac:dyDescent="0.4"/>
    <row r="19057" s="6" customFormat="1" x14ac:dyDescent="0.4"/>
    <row r="19058" s="6" customFormat="1" x14ac:dyDescent="0.4"/>
    <row r="19059" s="6" customFormat="1" x14ac:dyDescent="0.4"/>
    <row r="19060" s="6" customFormat="1" x14ac:dyDescent="0.4"/>
    <row r="19061" s="6" customFormat="1" x14ac:dyDescent="0.4"/>
    <row r="19062" s="6" customFormat="1" x14ac:dyDescent="0.4"/>
    <row r="19063" s="6" customFormat="1" x14ac:dyDescent="0.4"/>
    <row r="19064" s="6" customFormat="1" x14ac:dyDescent="0.4"/>
    <row r="19065" s="6" customFormat="1" x14ac:dyDescent="0.4"/>
    <row r="19066" s="6" customFormat="1" x14ac:dyDescent="0.4"/>
    <row r="19067" s="6" customFormat="1" x14ac:dyDescent="0.4"/>
    <row r="19068" s="6" customFormat="1" x14ac:dyDescent="0.4"/>
    <row r="19069" s="6" customFormat="1" x14ac:dyDescent="0.4"/>
    <row r="19070" s="6" customFormat="1" x14ac:dyDescent="0.4"/>
    <row r="19071" s="6" customFormat="1" x14ac:dyDescent="0.4"/>
    <row r="19072" s="6" customFormat="1" x14ac:dyDescent="0.4"/>
    <row r="19073" s="6" customFormat="1" x14ac:dyDescent="0.4"/>
    <row r="19074" s="6" customFormat="1" x14ac:dyDescent="0.4"/>
    <row r="19075" s="6" customFormat="1" x14ac:dyDescent="0.4"/>
    <row r="19076" s="6" customFormat="1" x14ac:dyDescent="0.4"/>
    <row r="19077" s="6" customFormat="1" x14ac:dyDescent="0.4"/>
    <row r="19078" s="6" customFormat="1" x14ac:dyDescent="0.4"/>
    <row r="19079" s="6" customFormat="1" x14ac:dyDescent="0.4"/>
    <row r="19080" s="6" customFormat="1" x14ac:dyDescent="0.4"/>
    <row r="19081" s="6" customFormat="1" x14ac:dyDescent="0.4"/>
    <row r="19082" s="6" customFormat="1" x14ac:dyDescent="0.4"/>
    <row r="19083" s="6" customFormat="1" x14ac:dyDescent="0.4"/>
    <row r="19084" s="6" customFormat="1" x14ac:dyDescent="0.4"/>
    <row r="19085" s="6" customFormat="1" x14ac:dyDescent="0.4"/>
    <row r="19086" s="6" customFormat="1" x14ac:dyDescent="0.4"/>
    <row r="19087" s="6" customFormat="1" x14ac:dyDescent="0.4"/>
    <row r="19088" s="6" customFormat="1" x14ac:dyDescent="0.4"/>
    <row r="19089" s="6" customFormat="1" x14ac:dyDescent="0.4"/>
    <row r="19090" s="6" customFormat="1" x14ac:dyDescent="0.4"/>
    <row r="19091" s="6" customFormat="1" x14ac:dyDescent="0.4"/>
    <row r="19092" s="6" customFormat="1" x14ac:dyDescent="0.4"/>
    <row r="19093" s="6" customFormat="1" x14ac:dyDescent="0.4"/>
    <row r="19094" s="6" customFormat="1" x14ac:dyDescent="0.4"/>
    <row r="19095" s="6" customFormat="1" x14ac:dyDescent="0.4"/>
    <row r="19096" s="6" customFormat="1" x14ac:dyDescent="0.4"/>
    <row r="19097" s="6" customFormat="1" x14ac:dyDescent="0.4"/>
    <row r="19098" s="6" customFormat="1" x14ac:dyDescent="0.4"/>
    <row r="19099" s="6" customFormat="1" x14ac:dyDescent="0.4"/>
    <row r="19100" s="6" customFormat="1" x14ac:dyDescent="0.4"/>
    <row r="19101" s="6" customFormat="1" x14ac:dyDescent="0.4"/>
    <row r="19102" s="6" customFormat="1" x14ac:dyDescent="0.4"/>
    <row r="19103" s="6" customFormat="1" x14ac:dyDescent="0.4"/>
    <row r="19104" s="6" customFormat="1" x14ac:dyDescent="0.4"/>
    <row r="19105" s="6" customFormat="1" x14ac:dyDescent="0.4"/>
    <row r="19106" s="6" customFormat="1" x14ac:dyDescent="0.4"/>
    <row r="19107" s="6" customFormat="1" x14ac:dyDescent="0.4"/>
    <row r="19108" s="6" customFormat="1" x14ac:dyDescent="0.4"/>
    <row r="19109" s="6" customFormat="1" x14ac:dyDescent="0.4"/>
    <row r="19110" s="6" customFormat="1" x14ac:dyDescent="0.4"/>
    <row r="19111" s="6" customFormat="1" x14ac:dyDescent="0.4"/>
    <row r="19112" s="6" customFormat="1" x14ac:dyDescent="0.4"/>
    <row r="19113" s="6" customFormat="1" x14ac:dyDescent="0.4"/>
    <row r="19114" s="6" customFormat="1" x14ac:dyDescent="0.4"/>
    <row r="19115" s="6" customFormat="1" x14ac:dyDescent="0.4"/>
    <row r="19116" s="6" customFormat="1" x14ac:dyDescent="0.4"/>
    <row r="19117" s="6" customFormat="1" x14ac:dyDescent="0.4"/>
    <row r="19118" s="6" customFormat="1" x14ac:dyDescent="0.4"/>
    <row r="19119" s="6" customFormat="1" x14ac:dyDescent="0.4"/>
    <row r="19120" s="6" customFormat="1" x14ac:dyDescent="0.4"/>
    <row r="19121" s="6" customFormat="1" x14ac:dyDescent="0.4"/>
    <row r="19122" s="6" customFormat="1" x14ac:dyDescent="0.4"/>
    <row r="19123" s="6" customFormat="1" x14ac:dyDescent="0.4"/>
    <row r="19124" s="6" customFormat="1" x14ac:dyDescent="0.4"/>
    <row r="19125" s="6" customFormat="1" x14ac:dyDescent="0.4"/>
    <row r="19126" s="6" customFormat="1" x14ac:dyDescent="0.4"/>
    <row r="19127" s="6" customFormat="1" x14ac:dyDescent="0.4"/>
    <row r="19128" s="6" customFormat="1" x14ac:dyDescent="0.4"/>
    <row r="19129" s="6" customFormat="1" x14ac:dyDescent="0.4"/>
    <row r="19130" s="6" customFormat="1" x14ac:dyDescent="0.4"/>
    <row r="19131" s="6" customFormat="1" x14ac:dyDescent="0.4"/>
    <row r="19132" s="6" customFormat="1" x14ac:dyDescent="0.4"/>
    <row r="19133" s="6" customFormat="1" x14ac:dyDescent="0.4"/>
    <row r="19134" s="6" customFormat="1" x14ac:dyDescent="0.4"/>
    <row r="19135" s="6" customFormat="1" x14ac:dyDescent="0.4"/>
    <row r="19136" s="6" customFormat="1" x14ac:dyDescent="0.4"/>
    <row r="19137" s="6" customFormat="1" x14ac:dyDescent="0.4"/>
    <row r="19138" s="6" customFormat="1" x14ac:dyDescent="0.4"/>
    <row r="19139" s="6" customFormat="1" x14ac:dyDescent="0.4"/>
    <row r="19140" s="6" customFormat="1" x14ac:dyDescent="0.4"/>
    <row r="19141" s="6" customFormat="1" x14ac:dyDescent="0.4"/>
    <row r="19142" s="6" customFormat="1" x14ac:dyDescent="0.4"/>
    <row r="19143" s="6" customFormat="1" x14ac:dyDescent="0.4"/>
    <row r="19144" s="6" customFormat="1" x14ac:dyDescent="0.4"/>
    <row r="19145" s="6" customFormat="1" x14ac:dyDescent="0.4"/>
    <row r="19146" s="6" customFormat="1" x14ac:dyDescent="0.4"/>
    <row r="19147" s="6" customFormat="1" x14ac:dyDescent="0.4"/>
    <row r="19148" s="6" customFormat="1" x14ac:dyDescent="0.4"/>
    <row r="19149" s="6" customFormat="1" x14ac:dyDescent="0.4"/>
    <row r="19150" s="6" customFormat="1" x14ac:dyDescent="0.4"/>
    <row r="19151" s="6" customFormat="1" x14ac:dyDescent="0.4"/>
    <row r="19152" s="6" customFormat="1" x14ac:dyDescent="0.4"/>
    <row r="19153" s="6" customFormat="1" x14ac:dyDescent="0.4"/>
    <row r="19154" s="6" customFormat="1" x14ac:dyDescent="0.4"/>
    <row r="19155" s="6" customFormat="1" x14ac:dyDescent="0.4"/>
    <row r="19156" s="6" customFormat="1" x14ac:dyDescent="0.4"/>
    <row r="19157" s="6" customFormat="1" x14ac:dyDescent="0.4"/>
    <row r="19158" s="6" customFormat="1" x14ac:dyDescent="0.4"/>
    <row r="19159" s="6" customFormat="1" x14ac:dyDescent="0.4"/>
    <row r="19160" s="6" customFormat="1" x14ac:dyDescent="0.4"/>
    <row r="19161" s="6" customFormat="1" x14ac:dyDescent="0.4"/>
    <row r="19162" s="6" customFormat="1" x14ac:dyDescent="0.4"/>
    <row r="19163" s="6" customFormat="1" x14ac:dyDescent="0.4"/>
    <row r="19164" s="6" customFormat="1" x14ac:dyDescent="0.4"/>
    <row r="19165" s="6" customFormat="1" x14ac:dyDescent="0.4"/>
    <row r="19166" s="6" customFormat="1" x14ac:dyDescent="0.4"/>
    <row r="19167" s="6" customFormat="1" x14ac:dyDescent="0.4"/>
    <row r="19168" s="6" customFormat="1" x14ac:dyDescent="0.4"/>
    <row r="19169" s="6" customFormat="1" x14ac:dyDescent="0.4"/>
    <row r="19170" s="6" customFormat="1" x14ac:dyDescent="0.4"/>
    <row r="19171" s="6" customFormat="1" x14ac:dyDescent="0.4"/>
    <row r="19172" s="6" customFormat="1" x14ac:dyDescent="0.4"/>
    <row r="19173" s="6" customFormat="1" x14ac:dyDescent="0.4"/>
    <row r="19174" s="6" customFormat="1" x14ac:dyDescent="0.4"/>
    <row r="19175" s="6" customFormat="1" x14ac:dyDescent="0.4"/>
    <row r="19176" s="6" customFormat="1" x14ac:dyDescent="0.4"/>
    <row r="19177" s="6" customFormat="1" x14ac:dyDescent="0.4"/>
    <row r="19178" s="6" customFormat="1" x14ac:dyDescent="0.4"/>
    <row r="19179" s="6" customFormat="1" x14ac:dyDescent="0.4"/>
    <row r="19180" s="6" customFormat="1" x14ac:dyDescent="0.4"/>
    <row r="19181" s="6" customFormat="1" x14ac:dyDescent="0.4"/>
    <row r="19182" s="6" customFormat="1" x14ac:dyDescent="0.4"/>
    <row r="19183" s="6" customFormat="1" x14ac:dyDescent="0.4"/>
    <row r="19184" s="6" customFormat="1" x14ac:dyDescent="0.4"/>
    <row r="19185" s="6" customFormat="1" x14ac:dyDescent="0.4"/>
    <row r="19186" s="6" customFormat="1" x14ac:dyDescent="0.4"/>
    <row r="19187" s="6" customFormat="1" x14ac:dyDescent="0.4"/>
    <row r="19188" s="6" customFormat="1" x14ac:dyDescent="0.4"/>
    <row r="19189" s="6" customFormat="1" x14ac:dyDescent="0.4"/>
    <row r="19190" s="6" customFormat="1" x14ac:dyDescent="0.4"/>
    <row r="19191" s="6" customFormat="1" x14ac:dyDescent="0.4"/>
    <row r="19192" s="6" customFormat="1" x14ac:dyDescent="0.4"/>
    <row r="19193" s="6" customFormat="1" x14ac:dyDescent="0.4"/>
    <row r="19194" s="6" customFormat="1" x14ac:dyDescent="0.4"/>
    <row r="19195" s="6" customFormat="1" x14ac:dyDescent="0.4"/>
    <row r="19196" s="6" customFormat="1" x14ac:dyDescent="0.4"/>
    <row r="19197" s="6" customFormat="1" x14ac:dyDescent="0.4"/>
    <row r="19198" s="6" customFormat="1" x14ac:dyDescent="0.4"/>
    <row r="19199" s="6" customFormat="1" x14ac:dyDescent="0.4"/>
    <row r="19200" s="6" customFormat="1" x14ac:dyDescent="0.4"/>
    <row r="19201" s="6" customFormat="1" x14ac:dyDescent="0.4"/>
    <row r="19202" s="6" customFormat="1" x14ac:dyDescent="0.4"/>
    <row r="19203" s="6" customFormat="1" x14ac:dyDescent="0.4"/>
    <row r="19204" s="6" customFormat="1" x14ac:dyDescent="0.4"/>
    <row r="19205" s="6" customFormat="1" x14ac:dyDescent="0.4"/>
    <row r="19206" s="6" customFormat="1" x14ac:dyDescent="0.4"/>
    <row r="19207" s="6" customFormat="1" x14ac:dyDescent="0.4"/>
    <row r="19208" s="6" customFormat="1" x14ac:dyDescent="0.4"/>
    <row r="19209" s="6" customFormat="1" x14ac:dyDescent="0.4"/>
    <row r="19210" s="6" customFormat="1" x14ac:dyDescent="0.4"/>
    <row r="19211" s="6" customFormat="1" x14ac:dyDescent="0.4"/>
    <row r="19212" s="6" customFormat="1" x14ac:dyDescent="0.4"/>
    <row r="19213" s="6" customFormat="1" x14ac:dyDescent="0.4"/>
    <row r="19214" s="6" customFormat="1" x14ac:dyDescent="0.4"/>
    <row r="19215" s="6" customFormat="1" x14ac:dyDescent="0.4"/>
    <row r="19216" s="6" customFormat="1" x14ac:dyDescent="0.4"/>
    <row r="19217" s="6" customFormat="1" x14ac:dyDescent="0.4"/>
    <row r="19218" s="6" customFormat="1" x14ac:dyDescent="0.4"/>
    <row r="19219" s="6" customFormat="1" x14ac:dyDescent="0.4"/>
    <row r="19220" s="6" customFormat="1" x14ac:dyDescent="0.4"/>
    <row r="19221" s="6" customFormat="1" x14ac:dyDescent="0.4"/>
    <row r="19222" s="6" customFormat="1" x14ac:dyDescent="0.4"/>
    <row r="19223" s="6" customFormat="1" x14ac:dyDescent="0.4"/>
    <row r="19224" s="6" customFormat="1" x14ac:dyDescent="0.4"/>
    <row r="19225" s="6" customFormat="1" x14ac:dyDescent="0.4"/>
    <row r="19226" s="6" customFormat="1" x14ac:dyDescent="0.4"/>
    <row r="19227" s="6" customFormat="1" x14ac:dyDescent="0.4"/>
    <row r="19228" s="6" customFormat="1" x14ac:dyDescent="0.4"/>
    <row r="19229" s="6" customFormat="1" x14ac:dyDescent="0.4"/>
    <row r="19230" s="6" customFormat="1" x14ac:dyDescent="0.4"/>
    <row r="19231" s="6" customFormat="1" x14ac:dyDescent="0.4"/>
    <row r="19232" s="6" customFormat="1" x14ac:dyDescent="0.4"/>
    <row r="19233" s="6" customFormat="1" x14ac:dyDescent="0.4"/>
    <row r="19234" s="6" customFormat="1" x14ac:dyDescent="0.4"/>
    <row r="19235" s="6" customFormat="1" x14ac:dyDescent="0.4"/>
    <row r="19236" s="6" customFormat="1" x14ac:dyDescent="0.4"/>
    <row r="19237" s="6" customFormat="1" x14ac:dyDescent="0.4"/>
    <row r="19238" s="6" customFormat="1" x14ac:dyDescent="0.4"/>
    <row r="19239" s="6" customFormat="1" x14ac:dyDescent="0.4"/>
    <row r="19240" s="6" customFormat="1" x14ac:dyDescent="0.4"/>
    <row r="19241" s="6" customFormat="1" x14ac:dyDescent="0.4"/>
    <row r="19242" s="6" customFormat="1" x14ac:dyDescent="0.4"/>
    <row r="19243" s="6" customFormat="1" x14ac:dyDescent="0.4"/>
    <row r="19244" s="6" customFormat="1" x14ac:dyDescent="0.4"/>
    <row r="19245" s="6" customFormat="1" x14ac:dyDescent="0.4"/>
    <row r="19246" s="6" customFormat="1" x14ac:dyDescent="0.4"/>
    <row r="19247" s="6" customFormat="1" x14ac:dyDescent="0.4"/>
    <row r="19248" s="6" customFormat="1" x14ac:dyDescent="0.4"/>
    <row r="19249" s="6" customFormat="1" x14ac:dyDescent="0.4"/>
    <row r="19250" s="6" customFormat="1" x14ac:dyDescent="0.4"/>
    <row r="19251" s="6" customFormat="1" x14ac:dyDescent="0.4"/>
    <row r="19252" s="6" customFormat="1" x14ac:dyDescent="0.4"/>
    <row r="19253" s="6" customFormat="1" x14ac:dyDescent="0.4"/>
    <row r="19254" s="6" customFormat="1" x14ac:dyDescent="0.4"/>
    <row r="19255" s="6" customFormat="1" x14ac:dyDescent="0.4"/>
    <row r="19256" s="6" customFormat="1" x14ac:dyDescent="0.4"/>
    <row r="19257" s="6" customFormat="1" x14ac:dyDescent="0.4"/>
    <row r="19258" s="6" customFormat="1" x14ac:dyDescent="0.4"/>
    <row r="19259" s="6" customFormat="1" x14ac:dyDescent="0.4"/>
    <row r="19260" s="6" customFormat="1" x14ac:dyDescent="0.4"/>
    <row r="19261" s="6" customFormat="1" x14ac:dyDescent="0.4"/>
    <row r="19262" s="6" customFormat="1" x14ac:dyDescent="0.4"/>
    <row r="19263" s="6" customFormat="1" x14ac:dyDescent="0.4"/>
    <row r="19264" s="6" customFormat="1" x14ac:dyDescent="0.4"/>
    <row r="19265" s="6" customFormat="1" x14ac:dyDescent="0.4"/>
    <row r="19266" s="6" customFormat="1" x14ac:dyDescent="0.4"/>
    <row r="19267" s="6" customFormat="1" x14ac:dyDescent="0.4"/>
    <row r="19268" s="6" customFormat="1" x14ac:dyDescent="0.4"/>
    <row r="19269" s="6" customFormat="1" x14ac:dyDescent="0.4"/>
    <row r="19270" s="6" customFormat="1" x14ac:dyDescent="0.4"/>
    <row r="19271" s="6" customFormat="1" x14ac:dyDescent="0.4"/>
    <row r="19272" s="6" customFormat="1" x14ac:dyDescent="0.4"/>
    <row r="19273" s="6" customFormat="1" x14ac:dyDescent="0.4"/>
    <row r="19274" s="6" customFormat="1" x14ac:dyDescent="0.4"/>
    <row r="19275" s="6" customFormat="1" x14ac:dyDescent="0.4"/>
    <row r="19276" s="6" customFormat="1" x14ac:dyDescent="0.4"/>
    <row r="19277" s="6" customFormat="1" x14ac:dyDescent="0.4"/>
    <row r="19278" s="6" customFormat="1" x14ac:dyDescent="0.4"/>
    <row r="19279" s="6" customFormat="1" x14ac:dyDescent="0.4"/>
    <row r="19280" s="6" customFormat="1" x14ac:dyDescent="0.4"/>
    <row r="19281" s="6" customFormat="1" x14ac:dyDescent="0.4"/>
    <row r="19282" s="6" customFormat="1" x14ac:dyDescent="0.4"/>
    <row r="19283" s="6" customFormat="1" x14ac:dyDescent="0.4"/>
    <row r="19284" s="6" customFormat="1" x14ac:dyDescent="0.4"/>
    <row r="19285" s="6" customFormat="1" x14ac:dyDescent="0.4"/>
    <row r="19286" s="6" customFormat="1" x14ac:dyDescent="0.4"/>
    <row r="19287" s="6" customFormat="1" x14ac:dyDescent="0.4"/>
    <row r="19288" s="6" customFormat="1" x14ac:dyDescent="0.4"/>
    <row r="19289" s="6" customFormat="1" x14ac:dyDescent="0.4"/>
    <row r="19290" s="6" customFormat="1" x14ac:dyDescent="0.4"/>
    <row r="19291" s="6" customFormat="1" x14ac:dyDescent="0.4"/>
    <row r="19292" s="6" customFormat="1" x14ac:dyDescent="0.4"/>
    <row r="19293" s="6" customFormat="1" x14ac:dyDescent="0.4"/>
    <row r="19294" s="6" customFormat="1" x14ac:dyDescent="0.4"/>
    <row r="19295" s="6" customFormat="1" x14ac:dyDescent="0.4"/>
    <row r="19296" s="6" customFormat="1" x14ac:dyDescent="0.4"/>
    <row r="19297" s="6" customFormat="1" x14ac:dyDescent="0.4"/>
    <row r="19298" s="6" customFormat="1" x14ac:dyDescent="0.4"/>
    <row r="19299" s="6" customFormat="1" x14ac:dyDescent="0.4"/>
    <row r="19300" s="6" customFormat="1" x14ac:dyDescent="0.4"/>
    <row r="19301" s="6" customFormat="1" x14ac:dyDescent="0.4"/>
    <row r="19302" s="6" customFormat="1" x14ac:dyDescent="0.4"/>
    <row r="19303" s="6" customFormat="1" x14ac:dyDescent="0.4"/>
    <row r="19304" s="6" customFormat="1" x14ac:dyDescent="0.4"/>
    <row r="19305" s="6" customFormat="1" x14ac:dyDescent="0.4"/>
    <row r="19306" s="6" customFormat="1" x14ac:dyDescent="0.4"/>
    <row r="19307" s="6" customFormat="1" x14ac:dyDescent="0.4"/>
    <row r="19308" s="6" customFormat="1" x14ac:dyDescent="0.4"/>
    <row r="19309" s="6" customFormat="1" x14ac:dyDescent="0.4"/>
    <row r="19310" s="6" customFormat="1" x14ac:dyDescent="0.4"/>
    <row r="19311" s="6" customFormat="1" x14ac:dyDescent="0.4"/>
    <row r="19312" s="6" customFormat="1" x14ac:dyDescent="0.4"/>
    <row r="19313" s="6" customFormat="1" x14ac:dyDescent="0.4"/>
    <row r="19314" s="6" customFormat="1" x14ac:dyDescent="0.4"/>
    <row r="19315" s="6" customFormat="1" x14ac:dyDescent="0.4"/>
    <row r="19316" s="6" customFormat="1" x14ac:dyDescent="0.4"/>
    <row r="19317" s="6" customFormat="1" x14ac:dyDescent="0.4"/>
    <row r="19318" s="6" customFormat="1" x14ac:dyDescent="0.4"/>
    <row r="19319" s="6" customFormat="1" x14ac:dyDescent="0.4"/>
    <row r="19320" s="6" customFormat="1" x14ac:dyDescent="0.4"/>
    <row r="19321" s="6" customFormat="1" x14ac:dyDescent="0.4"/>
    <row r="19322" s="6" customFormat="1" x14ac:dyDescent="0.4"/>
    <row r="19323" s="6" customFormat="1" x14ac:dyDescent="0.4"/>
    <row r="19324" s="6" customFormat="1" x14ac:dyDescent="0.4"/>
    <row r="19325" s="6" customFormat="1" x14ac:dyDescent="0.4"/>
    <row r="19326" s="6" customFormat="1" x14ac:dyDescent="0.4"/>
    <row r="19327" s="6" customFormat="1" x14ac:dyDescent="0.4"/>
    <row r="19328" s="6" customFormat="1" x14ac:dyDescent="0.4"/>
    <row r="19329" s="6" customFormat="1" x14ac:dyDescent="0.4"/>
    <row r="19330" s="6" customFormat="1" x14ac:dyDescent="0.4"/>
    <row r="19331" s="6" customFormat="1" x14ac:dyDescent="0.4"/>
    <row r="19332" s="6" customFormat="1" x14ac:dyDescent="0.4"/>
    <row r="19333" s="6" customFormat="1" x14ac:dyDescent="0.4"/>
    <row r="19334" s="6" customFormat="1" x14ac:dyDescent="0.4"/>
    <row r="19335" s="6" customFormat="1" x14ac:dyDescent="0.4"/>
    <row r="19336" s="6" customFormat="1" x14ac:dyDescent="0.4"/>
    <row r="19337" s="6" customFormat="1" x14ac:dyDescent="0.4"/>
    <row r="19338" s="6" customFormat="1" x14ac:dyDescent="0.4"/>
    <row r="19339" s="6" customFormat="1" x14ac:dyDescent="0.4"/>
    <row r="19340" s="6" customFormat="1" x14ac:dyDescent="0.4"/>
    <row r="19341" s="6" customFormat="1" x14ac:dyDescent="0.4"/>
    <row r="19342" s="6" customFormat="1" x14ac:dyDescent="0.4"/>
    <row r="19343" s="6" customFormat="1" x14ac:dyDescent="0.4"/>
    <row r="19344" s="6" customFormat="1" x14ac:dyDescent="0.4"/>
    <row r="19345" s="6" customFormat="1" x14ac:dyDescent="0.4"/>
    <row r="19346" s="6" customFormat="1" x14ac:dyDescent="0.4"/>
    <row r="19347" s="6" customFormat="1" x14ac:dyDescent="0.4"/>
    <row r="19348" s="6" customFormat="1" x14ac:dyDescent="0.4"/>
    <row r="19349" s="6" customFormat="1" x14ac:dyDescent="0.4"/>
    <row r="19350" s="6" customFormat="1" x14ac:dyDescent="0.4"/>
    <row r="19351" s="6" customFormat="1" x14ac:dyDescent="0.4"/>
    <row r="19352" s="6" customFormat="1" x14ac:dyDescent="0.4"/>
    <row r="19353" s="6" customFormat="1" x14ac:dyDescent="0.4"/>
    <row r="19354" s="6" customFormat="1" x14ac:dyDescent="0.4"/>
    <row r="19355" s="6" customFormat="1" x14ac:dyDescent="0.4"/>
    <row r="19356" s="6" customFormat="1" x14ac:dyDescent="0.4"/>
    <row r="19357" s="6" customFormat="1" x14ac:dyDescent="0.4"/>
    <row r="19358" s="6" customFormat="1" x14ac:dyDescent="0.4"/>
    <row r="19359" s="6" customFormat="1" x14ac:dyDescent="0.4"/>
    <row r="19360" s="6" customFormat="1" x14ac:dyDescent="0.4"/>
    <row r="19361" s="6" customFormat="1" x14ac:dyDescent="0.4"/>
    <row r="19362" s="6" customFormat="1" x14ac:dyDescent="0.4"/>
    <row r="19363" s="6" customFormat="1" x14ac:dyDescent="0.4"/>
    <row r="19364" s="6" customFormat="1" x14ac:dyDescent="0.4"/>
    <row r="19365" s="6" customFormat="1" x14ac:dyDescent="0.4"/>
    <row r="19366" s="6" customFormat="1" x14ac:dyDescent="0.4"/>
    <row r="19367" s="6" customFormat="1" x14ac:dyDescent="0.4"/>
    <row r="19368" s="6" customFormat="1" x14ac:dyDescent="0.4"/>
    <row r="19369" s="6" customFormat="1" x14ac:dyDescent="0.4"/>
    <row r="19370" s="6" customFormat="1" x14ac:dyDescent="0.4"/>
    <row r="19371" s="6" customFormat="1" x14ac:dyDescent="0.4"/>
    <row r="19372" s="6" customFormat="1" x14ac:dyDescent="0.4"/>
    <row r="19373" s="6" customFormat="1" x14ac:dyDescent="0.4"/>
    <row r="19374" s="6" customFormat="1" x14ac:dyDescent="0.4"/>
    <row r="19375" s="6" customFormat="1" x14ac:dyDescent="0.4"/>
    <row r="19376" s="6" customFormat="1" x14ac:dyDescent="0.4"/>
    <row r="19377" s="6" customFormat="1" x14ac:dyDescent="0.4"/>
    <row r="19378" s="6" customFormat="1" x14ac:dyDescent="0.4"/>
    <row r="19379" s="6" customFormat="1" x14ac:dyDescent="0.4"/>
    <row r="19380" s="6" customFormat="1" x14ac:dyDescent="0.4"/>
    <row r="19381" s="6" customFormat="1" x14ac:dyDescent="0.4"/>
    <row r="19382" s="6" customFormat="1" x14ac:dyDescent="0.4"/>
    <row r="19383" s="6" customFormat="1" x14ac:dyDescent="0.4"/>
    <row r="19384" s="6" customFormat="1" x14ac:dyDescent="0.4"/>
    <row r="19385" s="6" customFormat="1" x14ac:dyDescent="0.4"/>
    <row r="19386" s="6" customFormat="1" x14ac:dyDescent="0.4"/>
    <row r="19387" s="6" customFormat="1" x14ac:dyDescent="0.4"/>
    <row r="19388" s="6" customFormat="1" x14ac:dyDescent="0.4"/>
    <row r="19389" s="6" customFormat="1" x14ac:dyDescent="0.4"/>
    <row r="19390" s="6" customFormat="1" x14ac:dyDescent="0.4"/>
    <row r="19391" s="6" customFormat="1" x14ac:dyDescent="0.4"/>
    <row r="19392" s="6" customFormat="1" x14ac:dyDescent="0.4"/>
    <row r="19393" s="6" customFormat="1" x14ac:dyDescent="0.4"/>
    <row r="19394" s="6" customFormat="1" x14ac:dyDescent="0.4"/>
    <row r="19395" s="6" customFormat="1" x14ac:dyDescent="0.4"/>
    <row r="19396" s="6" customFormat="1" x14ac:dyDescent="0.4"/>
    <row r="19397" s="6" customFormat="1" x14ac:dyDescent="0.4"/>
    <row r="19398" s="6" customFormat="1" x14ac:dyDescent="0.4"/>
    <row r="19399" s="6" customFormat="1" x14ac:dyDescent="0.4"/>
    <row r="19400" s="6" customFormat="1" x14ac:dyDescent="0.4"/>
    <row r="19401" s="6" customFormat="1" x14ac:dyDescent="0.4"/>
    <row r="19402" s="6" customFormat="1" x14ac:dyDescent="0.4"/>
    <row r="19403" s="6" customFormat="1" x14ac:dyDescent="0.4"/>
    <row r="19404" s="6" customFormat="1" x14ac:dyDescent="0.4"/>
    <row r="19405" s="6" customFormat="1" x14ac:dyDescent="0.4"/>
    <row r="19406" s="6" customFormat="1" x14ac:dyDescent="0.4"/>
    <row r="19407" s="6" customFormat="1" x14ac:dyDescent="0.4"/>
    <row r="19408" s="6" customFormat="1" x14ac:dyDescent="0.4"/>
    <row r="19409" s="6" customFormat="1" x14ac:dyDescent="0.4"/>
    <row r="19410" s="6" customFormat="1" x14ac:dyDescent="0.4"/>
    <row r="19411" s="6" customFormat="1" x14ac:dyDescent="0.4"/>
    <row r="19412" s="6" customFormat="1" x14ac:dyDescent="0.4"/>
    <row r="19413" s="6" customFormat="1" x14ac:dyDescent="0.4"/>
    <row r="19414" s="6" customFormat="1" x14ac:dyDescent="0.4"/>
    <row r="19415" s="6" customFormat="1" x14ac:dyDescent="0.4"/>
    <row r="19416" s="6" customFormat="1" x14ac:dyDescent="0.4"/>
    <row r="19417" s="6" customFormat="1" x14ac:dyDescent="0.4"/>
    <row r="19418" s="6" customFormat="1" x14ac:dyDescent="0.4"/>
    <row r="19419" s="6" customFormat="1" x14ac:dyDescent="0.4"/>
    <row r="19420" s="6" customFormat="1" x14ac:dyDescent="0.4"/>
    <row r="19421" s="6" customFormat="1" x14ac:dyDescent="0.4"/>
    <row r="19422" s="6" customFormat="1" x14ac:dyDescent="0.4"/>
    <row r="19423" s="6" customFormat="1" x14ac:dyDescent="0.4"/>
    <row r="19424" s="6" customFormat="1" x14ac:dyDescent="0.4"/>
    <row r="19425" s="6" customFormat="1" x14ac:dyDescent="0.4"/>
    <row r="19426" s="6" customFormat="1" x14ac:dyDescent="0.4"/>
    <row r="19427" s="6" customFormat="1" x14ac:dyDescent="0.4"/>
    <row r="19428" s="6" customFormat="1" x14ac:dyDescent="0.4"/>
    <row r="19429" s="6" customFormat="1" x14ac:dyDescent="0.4"/>
    <row r="19430" s="6" customFormat="1" x14ac:dyDescent="0.4"/>
    <row r="19431" s="6" customFormat="1" x14ac:dyDescent="0.4"/>
    <row r="19432" s="6" customFormat="1" x14ac:dyDescent="0.4"/>
    <row r="19433" s="6" customFormat="1" x14ac:dyDescent="0.4"/>
    <row r="19434" s="6" customFormat="1" x14ac:dyDescent="0.4"/>
    <row r="19435" s="6" customFormat="1" x14ac:dyDescent="0.4"/>
    <row r="19436" s="6" customFormat="1" x14ac:dyDescent="0.4"/>
    <row r="19437" s="6" customFormat="1" x14ac:dyDescent="0.4"/>
    <row r="19438" s="6" customFormat="1" x14ac:dyDescent="0.4"/>
    <row r="19439" s="6" customFormat="1" x14ac:dyDescent="0.4"/>
    <row r="19440" s="6" customFormat="1" x14ac:dyDescent="0.4"/>
    <row r="19441" s="6" customFormat="1" x14ac:dyDescent="0.4"/>
    <row r="19442" s="6" customFormat="1" x14ac:dyDescent="0.4"/>
    <row r="19443" s="6" customFormat="1" x14ac:dyDescent="0.4"/>
    <row r="19444" s="6" customFormat="1" x14ac:dyDescent="0.4"/>
    <row r="19445" s="6" customFormat="1" x14ac:dyDescent="0.4"/>
    <row r="19446" s="6" customFormat="1" x14ac:dyDescent="0.4"/>
    <row r="19447" s="6" customFormat="1" x14ac:dyDescent="0.4"/>
    <row r="19448" s="6" customFormat="1" x14ac:dyDescent="0.4"/>
    <row r="19449" s="6" customFormat="1" x14ac:dyDescent="0.4"/>
    <row r="19450" s="6" customFormat="1" x14ac:dyDescent="0.4"/>
    <row r="19451" s="6" customFormat="1" x14ac:dyDescent="0.4"/>
    <row r="19452" s="6" customFormat="1" x14ac:dyDescent="0.4"/>
    <row r="19453" s="6" customFormat="1" x14ac:dyDescent="0.4"/>
    <row r="19454" s="6" customFormat="1" x14ac:dyDescent="0.4"/>
    <row r="19455" s="6" customFormat="1" x14ac:dyDescent="0.4"/>
    <row r="19456" s="6" customFormat="1" x14ac:dyDescent="0.4"/>
    <row r="19457" s="6" customFormat="1" x14ac:dyDescent="0.4"/>
    <row r="19458" s="6" customFormat="1" x14ac:dyDescent="0.4"/>
    <row r="19459" s="6" customFormat="1" x14ac:dyDescent="0.4"/>
    <row r="19460" s="6" customFormat="1" x14ac:dyDescent="0.4"/>
    <row r="19461" s="6" customFormat="1" x14ac:dyDescent="0.4"/>
    <row r="19462" s="6" customFormat="1" x14ac:dyDescent="0.4"/>
    <row r="19463" s="6" customFormat="1" x14ac:dyDescent="0.4"/>
    <row r="19464" s="6" customFormat="1" x14ac:dyDescent="0.4"/>
    <row r="19465" s="6" customFormat="1" x14ac:dyDescent="0.4"/>
    <row r="19466" s="6" customFormat="1" x14ac:dyDescent="0.4"/>
    <row r="19467" s="6" customFormat="1" x14ac:dyDescent="0.4"/>
    <row r="19468" s="6" customFormat="1" x14ac:dyDescent="0.4"/>
    <row r="19469" s="6" customFormat="1" x14ac:dyDescent="0.4"/>
    <row r="19470" s="6" customFormat="1" x14ac:dyDescent="0.4"/>
    <row r="19471" s="6" customFormat="1" x14ac:dyDescent="0.4"/>
    <row r="19472" s="6" customFormat="1" x14ac:dyDescent="0.4"/>
    <row r="19473" s="6" customFormat="1" x14ac:dyDescent="0.4"/>
    <row r="19474" s="6" customFormat="1" x14ac:dyDescent="0.4"/>
    <row r="19475" s="6" customFormat="1" x14ac:dyDescent="0.4"/>
    <row r="19476" s="6" customFormat="1" x14ac:dyDescent="0.4"/>
    <row r="19477" s="6" customFormat="1" x14ac:dyDescent="0.4"/>
    <row r="19478" s="6" customFormat="1" x14ac:dyDescent="0.4"/>
    <row r="19479" s="6" customFormat="1" x14ac:dyDescent="0.4"/>
    <row r="19480" s="6" customFormat="1" x14ac:dyDescent="0.4"/>
    <row r="19481" s="6" customFormat="1" x14ac:dyDescent="0.4"/>
    <row r="19482" s="6" customFormat="1" x14ac:dyDescent="0.4"/>
    <row r="19483" s="6" customFormat="1" x14ac:dyDescent="0.4"/>
    <row r="19484" s="6" customFormat="1" x14ac:dyDescent="0.4"/>
    <row r="19485" s="6" customFormat="1" x14ac:dyDescent="0.4"/>
    <row r="19486" s="6" customFormat="1" x14ac:dyDescent="0.4"/>
    <row r="19487" s="6" customFormat="1" x14ac:dyDescent="0.4"/>
    <row r="19488" s="6" customFormat="1" x14ac:dyDescent="0.4"/>
    <row r="19489" s="6" customFormat="1" x14ac:dyDescent="0.4"/>
    <row r="19490" s="6" customFormat="1" x14ac:dyDescent="0.4"/>
    <row r="19491" s="6" customFormat="1" x14ac:dyDescent="0.4"/>
    <row r="19492" s="6" customFormat="1" x14ac:dyDescent="0.4"/>
    <row r="19493" s="6" customFormat="1" x14ac:dyDescent="0.4"/>
    <row r="19494" s="6" customFormat="1" x14ac:dyDescent="0.4"/>
    <row r="19495" s="6" customFormat="1" x14ac:dyDescent="0.4"/>
    <row r="19496" s="6" customFormat="1" x14ac:dyDescent="0.4"/>
    <row r="19497" s="6" customFormat="1" x14ac:dyDescent="0.4"/>
    <row r="19498" s="6" customFormat="1" x14ac:dyDescent="0.4"/>
    <row r="19499" s="6" customFormat="1" x14ac:dyDescent="0.4"/>
    <row r="19500" s="6" customFormat="1" x14ac:dyDescent="0.4"/>
    <row r="19501" s="6" customFormat="1" x14ac:dyDescent="0.4"/>
    <row r="19502" s="6" customFormat="1" x14ac:dyDescent="0.4"/>
    <row r="19503" s="6" customFormat="1" x14ac:dyDescent="0.4"/>
    <row r="19504" s="6" customFormat="1" x14ac:dyDescent="0.4"/>
    <row r="19505" s="6" customFormat="1" x14ac:dyDescent="0.4"/>
    <row r="19506" s="6" customFormat="1" x14ac:dyDescent="0.4"/>
    <row r="19507" s="6" customFormat="1" x14ac:dyDescent="0.4"/>
    <row r="19508" s="6" customFormat="1" x14ac:dyDescent="0.4"/>
    <row r="19509" s="6" customFormat="1" x14ac:dyDescent="0.4"/>
    <row r="19510" s="6" customFormat="1" x14ac:dyDescent="0.4"/>
    <row r="19511" s="6" customFormat="1" x14ac:dyDescent="0.4"/>
    <row r="19512" s="6" customFormat="1" x14ac:dyDescent="0.4"/>
    <row r="19513" s="6" customFormat="1" x14ac:dyDescent="0.4"/>
    <row r="19514" s="6" customFormat="1" x14ac:dyDescent="0.4"/>
    <row r="19515" s="6" customFormat="1" x14ac:dyDescent="0.4"/>
    <row r="19516" s="6" customFormat="1" x14ac:dyDescent="0.4"/>
    <row r="19517" s="6" customFormat="1" x14ac:dyDescent="0.4"/>
    <row r="19518" s="6" customFormat="1" x14ac:dyDescent="0.4"/>
    <row r="19519" s="6" customFormat="1" x14ac:dyDescent="0.4"/>
    <row r="19520" s="6" customFormat="1" x14ac:dyDescent="0.4"/>
    <row r="19521" s="6" customFormat="1" x14ac:dyDescent="0.4"/>
    <row r="19522" s="6" customFormat="1" x14ac:dyDescent="0.4"/>
    <row r="19523" s="6" customFormat="1" x14ac:dyDescent="0.4"/>
    <row r="19524" s="6" customFormat="1" x14ac:dyDescent="0.4"/>
    <row r="19525" s="6" customFormat="1" x14ac:dyDescent="0.4"/>
    <row r="19526" s="6" customFormat="1" x14ac:dyDescent="0.4"/>
    <row r="19527" s="6" customFormat="1" x14ac:dyDescent="0.4"/>
    <row r="19528" s="6" customFormat="1" x14ac:dyDescent="0.4"/>
    <row r="19529" s="6" customFormat="1" x14ac:dyDescent="0.4"/>
    <row r="19530" s="6" customFormat="1" x14ac:dyDescent="0.4"/>
    <row r="19531" s="6" customFormat="1" x14ac:dyDescent="0.4"/>
    <row r="19532" s="6" customFormat="1" x14ac:dyDescent="0.4"/>
    <row r="19533" s="6" customFormat="1" x14ac:dyDescent="0.4"/>
    <row r="19534" s="6" customFormat="1" x14ac:dyDescent="0.4"/>
    <row r="19535" s="6" customFormat="1" x14ac:dyDescent="0.4"/>
    <row r="19536" s="6" customFormat="1" x14ac:dyDescent="0.4"/>
    <row r="19537" s="6" customFormat="1" x14ac:dyDescent="0.4"/>
    <row r="19538" s="6" customFormat="1" x14ac:dyDescent="0.4"/>
    <row r="19539" s="6" customFormat="1" x14ac:dyDescent="0.4"/>
    <row r="19540" s="6" customFormat="1" x14ac:dyDescent="0.4"/>
    <row r="19541" s="6" customFormat="1" x14ac:dyDescent="0.4"/>
    <row r="19542" s="6" customFormat="1" x14ac:dyDescent="0.4"/>
    <row r="19543" s="6" customFormat="1" x14ac:dyDescent="0.4"/>
    <row r="19544" s="6" customFormat="1" x14ac:dyDescent="0.4"/>
    <row r="19545" s="6" customFormat="1" x14ac:dyDescent="0.4"/>
    <row r="19546" s="6" customFormat="1" x14ac:dyDescent="0.4"/>
    <row r="19547" s="6" customFormat="1" x14ac:dyDescent="0.4"/>
    <row r="19548" s="6" customFormat="1" x14ac:dyDescent="0.4"/>
    <row r="19549" s="6" customFormat="1" x14ac:dyDescent="0.4"/>
    <row r="19550" s="6" customFormat="1" x14ac:dyDescent="0.4"/>
    <row r="19551" s="6" customFormat="1" x14ac:dyDescent="0.4"/>
    <row r="19552" s="6" customFormat="1" x14ac:dyDescent="0.4"/>
    <row r="19553" s="6" customFormat="1" x14ac:dyDescent="0.4"/>
    <row r="19554" s="6" customFormat="1" x14ac:dyDescent="0.4"/>
    <row r="19555" s="6" customFormat="1" x14ac:dyDescent="0.4"/>
    <row r="19556" s="6" customFormat="1" x14ac:dyDescent="0.4"/>
    <row r="19557" s="6" customFormat="1" x14ac:dyDescent="0.4"/>
    <row r="19558" s="6" customFormat="1" x14ac:dyDescent="0.4"/>
    <row r="19559" s="6" customFormat="1" x14ac:dyDescent="0.4"/>
    <row r="19560" s="6" customFormat="1" x14ac:dyDescent="0.4"/>
    <row r="19561" s="6" customFormat="1" x14ac:dyDescent="0.4"/>
    <row r="19562" s="6" customFormat="1" x14ac:dyDescent="0.4"/>
    <row r="19563" s="6" customFormat="1" x14ac:dyDescent="0.4"/>
    <row r="19564" s="6" customFormat="1" x14ac:dyDescent="0.4"/>
    <row r="19565" s="6" customFormat="1" x14ac:dyDescent="0.4"/>
    <row r="19566" s="6" customFormat="1" x14ac:dyDescent="0.4"/>
    <row r="19567" s="6" customFormat="1" x14ac:dyDescent="0.4"/>
    <row r="19568" s="6" customFormat="1" x14ac:dyDescent="0.4"/>
    <row r="19569" s="6" customFormat="1" x14ac:dyDescent="0.4"/>
    <row r="19570" s="6" customFormat="1" x14ac:dyDescent="0.4"/>
    <row r="19571" s="6" customFormat="1" x14ac:dyDescent="0.4"/>
    <row r="19572" s="6" customFormat="1" x14ac:dyDescent="0.4"/>
    <row r="19573" s="6" customFormat="1" x14ac:dyDescent="0.4"/>
    <row r="19574" s="6" customFormat="1" x14ac:dyDescent="0.4"/>
    <row r="19575" s="6" customFormat="1" x14ac:dyDescent="0.4"/>
    <row r="19576" s="6" customFormat="1" x14ac:dyDescent="0.4"/>
    <row r="19577" s="6" customFormat="1" x14ac:dyDescent="0.4"/>
    <row r="19578" s="6" customFormat="1" x14ac:dyDescent="0.4"/>
    <row r="19579" s="6" customFormat="1" x14ac:dyDescent="0.4"/>
    <row r="19580" s="6" customFormat="1" x14ac:dyDescent="0.4"/>
    <row r="19581" s="6" customFormat="1" x14ac:dyDescent="0.4"/>
    <row r="19582" s="6" customFormat="1" x14ac:dyDescent="0.4"/>
    <row r="19583" s="6" customFormat="1" x14ac:dyDescent="0.4"/>
    <row r="19584" s="6" customFormat="1" x14ac:dyDescent="0.4"/>
    <row r="19585" s="6" customFormat="1" x14ac:dyDescent="0.4"/>
    <row r="19586" s="6" customFormat="1" x14ac:dyDescent="0.4"/>
    <row r="19587" s="6" customFormat="1" x14ac:dyDescent="0.4"/>
    <row r="19588" s="6" customFormat="1" x14ac:dyDescent="0.4"/>
    <row r="19589" s="6" customFormat="1" x14ac:dyDescent="0.4"/>
    <row r="19590" s="6" customFormat="1" x14ac:dyDescent="0.4"/>
    <row r="19591" s="6" customFormat="1" x14ac:dyDescent="0.4"/>
    <row r="19592" s="6" customFormat="1" x14ac:dyDescent="0.4"/>
    <row r="19593" s="6" customFormat="1" x14ac:dyDescent="0.4"/>
    <row r="19594" s="6" customFormat="1" x14ac:dyDescent="0.4"/>
    <row r="19595" s="6" customFormat="1" x14ac:dyDescent="0.4"/>
    <row r="19596" s="6" customFormat="1" x14ac:dyDescent="0.4"/>
    <row r="19597" s="6" customFormat="1" x14ac:dyDescent="0.4"/>
    <row r="19598" s="6" customFormat="1" x14ac:dyDescent="0.4"/>
    <row r="19599" s="6" customFormat="1" x14ac:dyDescent="0.4"/>
    <row r="19600" s="6" customFormat="1" x14ac:dyDescent="0.4"/>
    <row r="19601" s="6" customFormat="1" x14ac:dyDescent="0.4"/>
    <row r="19602" s="6" customFormat="1" x14ac:dyDescent="0.4"/>
    <row r="19603" s="6" customFormat="1" x14ac:dyDescent="0.4"/>
    <row r="19604" s="6" customFormat="1" x14ac:dyDescent="0.4"/>
    <row r="19605" s="6" customFormat="1" x14ac:dyDescent="0.4"/>
    <row r="19606" s="6" customFormat="1" x14ac:dyDescent="0.4"/>
    <row r="19607" s="6" customFormat="1" x14ac:dyDescent="0.4"/>
    <row r="19608" s="6" customFormat="1" x14ac:dyDescent="0.4"/>
    <row r="19609" s="6" customFormat="1" x14ac:dyDescent="0.4"/>
    <row r="19610" s="6" customFormat="1" x14ac:dyDescent="0.4"/>
    <row r="19611" s="6" customFormat="1" x14ac:dyDescent="0.4"/>
    <row r="19612" s="6" customFormat="1" x14ac:dyDescent="0.4"/>
    <row r="19613" s="6" customFormat="1" x14ac:dyDescent="0.4"/>
    <row r="19614" s="6" customFormat="1" x14ac:dyDescent="0.4"/>
    <row r="19615" s="6" customFormat="1" x14ac:dyDescent="0.4"/>
    <row r="19616" s="6" customFormat="1" x14ac:dyDescent="0.4"/>
    <row r="19617" s="6" customFormat="1" x14ac:dyDescent="0.4"/>
    <row r="19618" s="6" customFormat="1" x14ac:dyDescent="0.4"/>
    <row r="19619" s="6" customFormat="1" x14ac:dyDescent="0.4"/>
    <row r="19620" s="6" customFormat="1" x14ac:dyDescent="0.4"/>
    <row r="19621" s="6" customFormat="1" x14ac:dyDescent="0.4"/>
    <row r="19622" s="6" customFormat="1" x14ac:dyDescent="0.4"/>
    <row r="19623" s="6" customFormat="1" x14ac:dyDescent="0.4"/>
    <row r="19624" s="6" customFormat="1" x14ac:dyDescent="0.4"/>
    <row r="19625" s="6" customFormat="1" x14ac:dyDescent="0.4"/>
    <row r="19626" s="6" customFormat="1" x14ac:dyDescent="0.4"/>
    <row r="19627" s="6" customFormat="1" x14ac:dyDescent="0.4"/>
    <row r="19628" s="6" customFormat="1" x14ac:dyDescent="0.4"/>
    <row r="19629" s="6" customFormat="1" x14ac:dyDescent="0.4"/>
    <row r="19630" s="6" customFormat="1" x14ac:dyDescent="0.4"/>
    <row r="19631" s="6" customFormat="1" x14ac:dyDescent="0.4"/>
    <row r="19632" s="6" customFormat="1" x14ac:dyDescent="0.4"/>
    <row r="19633" s="6" customFormat="1" x14ac:dyDescent="0.4"/>
    <row r="19634" s="6" customFormat="1" x14ac:dyDescent="0.4"/>
    <row r="19635" s="6" customFormat="1" x14ac:dyDescent="0.4"/>
    <row r="19636" s="6" customFormat="1" x14ac:dyDescent="0.4"/>
    <row r="19637" s="6" customFormat="1" x14ac:dyDescent="0.4"/>
    <row r="19638" s="6" customFormat="1" x14ac:dyDescent="0.4"/>
    <row r="19639" s="6" customFormat="1" x14ac:dyDescent="0.4"/>
    <row r="19640" s="6" customFormat="1" x14ac:dyDescent="0.4"/>
    <row r="19641" s="6" customFormat="1" x14ac:dyDescent="0.4"/>
    <row r="19642" s="6" customFormat="1" x14ac:dyDescent="0.4"/>
    <row r="19643" s="6" customFormat="1" x14ac:dyDescent="0.4"/>
    <row r="19644" s="6" customFormat="1" x14ac:dyDescent="0.4"/>
    <row r="19645" s="6" customFormat="1" x14ac:dyDescent="0.4"/>
    <row r="19646" s="6" customFormat="1" x14ac:dyDescent="0.4"/>
    <row r="19647" s="6" customFormat="1" x14ac:dyDescent="0.4"/>
    <row r="19648" s="6" customFormat="1" x14ac:dyDescent="0.4"/>
    <row r="19649" s="6" customFormat="1" x14ac:dyDescent="0.4"/>
    <row r="19650" s="6" customFormat="1" x14ac:dyDescent="0.4"/>
    <row r="19651" s="6" customFormat="1" x14ac:dyDescent="0.4"/>
    <row r="19652" s="6" customFormat="1" x14ac:dyDescent="0.4"/>
    <row r="19653" s="6" customFormat="1" x14ac:dyDescent="0.4"/>
    <row r="19654" s="6" customFormat="1" x14ac:dyDescent="0.4"/>
    <row r="19655" s="6" customFormat="1" x14ac:dyDescent="0.4"/>
    <row r="19656" s="6" customFormat="1" x14ac:dyDescent="0.4"/>
    <row r="19657" s="6" customFormat="1" x14ac:dyDescent="0.4"/>
    <row r="19658" s="6" customFormat="1" x14ac:dyDescent="0.4"/>
    <row r="19659" s="6" customFormat="1" x14ac:dyDescent="0.4"/>
    <row r="19660" s="6" customFormat="1" x14ac:dyDescent="0.4"/>
    <row r="19661" s="6" customFormat="1" x14ac:dyDescent="0.4"/>
    <row r="19662" s="6" customFormat="1" x14ac:dyDescent="0.4"/>
    <row r="19663" s="6" customFormat="1" x14ac:dyDescent="0.4"/>
    <row r="19664" s="6" customFormat="1" x14ac:dyDescent="0.4"/>
    <row r="19665" s="6" customFormat="1" x14ac:dyDescent="0.4"/>
    <row r="19666" s="6" customFormat="1" x14ac:dyDescent="0.4"/>
    <row r="19667" s="6" customFormat="1" x14ac:dyDescent="0.4"/>
    <row r="19668" s="6" customFormat="1" x14ac:dyDescent="0.4"/>
    <row r="19669" s="6" customFormat="1" x14ac:dyDescent="0.4"/>
    <row r="19670" s="6" customFormat="1" x14ac:dyDescent="0.4"/>
    <row r="19671" s="6" customFormat="1" x14ac:dyDescent="0.4"/>
    <row r="19672" s="6" customFormat="1" x14ac:dyDescent="0.4"/>
    <row r="19673" s="6" customFormat="1" x14ac:dyDescent="0.4"/>
    <row r="19674" s="6" customFormat="1" x14ac:dyDescent="0.4"/>
    <row r="19675" s="6" customFormat="1" x14ac:dyDescent="0.4"/>
    <row r="19676" s="6" customFormat="1" x14ac:dyDescent="0.4"/>
    <row r="19677" s="6" customFormat="1" x14ac:dyDescent="0.4"/>
    <row r="19678" s="6" customFormat="1" x14ac:dyDescent="0.4"/>
    <row r="19679" s="6" customFormat="1" x14ac:dyDescent="0.4"/>
    <row r="19680" s="6" customFormat="1" x14ac:dyDescent="0.4"/>
    <row r="19681" s="6" customFormat="1" x14ac:dyDescent="0.4"/>
    <row r="19682" s="6" customFormat="1" x14ac:dyDescent="0.4"/>
    <row r="19683" s="6" customFormat="1" x14ac:dyDescent="0.4"/>
    <row r="19684" s="6" customFormat="1" x14ac:dyDescent="0.4"/>
    <row r="19685" s="6" customFormat="1" x14ac:dyDescent="0.4"/>
    <row r="19686" s="6" customFormat="1" x14ac:dyDescent="0.4"/>
    <row r="19687" s="6" customFormat="1" x14ac:dyDescent="0.4"/>
    <row r="19688" s="6" customFormat="1" x14ac:dyDescent="0.4"/>
    <row r="19689" s="6" customFormat="1" x14ac:dyDescent="0.4"/>
    <row r="19690" s="6" customFormat="1" x14ac:dyDescent="0.4"/>
    <row r="19691" s="6" customFormat="1" x14ac:dyDescent="0.4"/>
    <row r="19692" s="6" customFormat="1" x14ac:dyDescent="0.4"/>
    <row r="19693" s="6" customFormat="1" x14ac:dyDescent="0.4"/>
    <row r="19694" s="6" customFormat="1" x14ac:dyDescent="0.4"/>
    <row r="19695" s="6" customFormat="1" x14ac:dyDescent="0.4"/>
    <row r="19696" s="6" customFormat="1" x14ac:dyDescent="0.4"/>
    <row r="19697" s="6" customFormat="1" x14ac:dyDescent="0.4"/>
    <row r="19698" s="6" customFormat="1" x14ac:dyDescent="0.4"/>
    <row r="19699" s="6" customFormat="1" x14ac:dyDescent="0.4"/>
    <row r="19700" s="6" customFormat="1" x14ac:dyDescent="0.4"/>
    <row r="19701" s="6" customFormat="1" x14ac:dyDescent="0.4"/>
    <row r="19702" s="6" customFormat="1" x14ac:dyDescent="0.4"/>
    <row r="19703" s="6" customFormat="1" x14ac:dyDescent="0.4"/>
    <row r="19704" s="6" customFormat="1" x14ac:dyDescent="0.4"/>
    <row r="19705" s="6" customFormat="1" x14ac:dyDescent="0.4"/>
    <row r="19706" s="6" customFormat="1" x14ac:dyDescent="0.4"/>
    <row r="19707" s="6" customFormat="1" x14ac:dyDescent="0.4"/>
    <row r="19708" s="6" customFormat="1" x14ac:dyDescent="0.4"/>
    <row r="19709" s="6" customFormat="1" x14ac:dyDescent="0.4"/>
    <row r="19710" s="6" customFormat="1" x14ac:dyDescent="0.4"/>
    <row r="19711" s="6" customFormat="1" x14ac:dyDescent="0.4"/>
    <row r="19712" s="6" customFormat="1" x14ac:dyDescent="0.4"/>
    <row r="19713" s="6" customFormat="1" x14ac:dyDescent="0.4"/>
    <row r="19714" s="6" customFormat="1" x14ac:dyDescent="0.4"/>
    <row r="19715" s="6" customFormat="1" x14ac:dyDescent="0.4"/>
    <row r="19716" s="6" customFormat="1" x14ac:dyDescent="0.4"/>
    <row r="19717" s="6" customFormat="1" x14ac:dyDescent="0.4"/>
    <row r="19718" s="6" customFormat="1" x14ac:dyDescent="0.4"/>
    <row r="19719" s="6" customFormat="1" x14ac:dyDescent="0.4"/>
    <row r="19720" s="6" customFormat="1" x14ac:dyDescent="0.4"/>
    <row r="19721" s="6" customFormat="1" x14ac:dyDescent="0.4"/>
    <row r="19722" s="6" customFormat="1" x14ac:dyDescent="0.4"/>
    <row r="19723" s="6" customFormat="1" x14ac:dyDescent="0.4"/>
    <row r="19724" s="6" customFormat="1" x14ac:dyDescent="0.4"/>
    <row r="19725" s="6" customFormat="1" x14ac:dyDescent="0.4"/>
    <row r="19726" s="6" customFormat="1" x14ac:dyDescent="0.4"/>
    <row r="19727" s="6" customFormat="1" x14ac:dyDescent="0.4"/>
    <row r="19728" s="6" customFormat="1" x14ac:dyDescent="0.4"/>
    <row r="19729" s="6" customFormat="1" x14ac:dyDescent="0.4"/>
    <row r="19730" s="6" customFormat="1" x14ac:dyDescent="0.4"/>
    <row r="19731" s="6" customFormat="1" x14ac:dyDescent="0.4"/>
    <row r="19732" s="6" customFormat="1" x14ac:dyDescent="0.4"/>
    <row r="19733" s="6" customFormat="1" x14ac:dyDescent="0.4"/>
    <row r="19734" s="6" customFormat="1" x14ac:dyDescent="0.4"/>
    <row r="19735" s="6" customFormat="1" x14ac:dyDescent="0.4"/>
    <row r="19736" s="6" customFormat="1" x14ac:dyDescent="0.4"/>
    <row r="19737" s="6" customFormat="1" x14ac:dyDescent="0.4"/>
    <row r="19738" s="6" customFormat="1" x14ac:dyDescent="0.4"/>
    <row r="19739" s="6" customFormat="1" x14ac:dyDescent="0.4"/>
    <row r="19740" s="6" customFormat="1" x14ac:dyDescent="0.4"/>
    <row r="19741" s="6" customFormat="1" x14ac:dyDescent="0.4"/>
    <row r="19742" s="6" customFormat="1" x14ac:dyDescent="0.4"/>
    <row r="19743" s="6" customFormat="1" x14ac:dyDescent="0.4"/>
    <row r="19744" s="6" customFormat="1" x14ac:dyDescent="0.4"/>
    <row r="19745" s="6" customFormat="1" x14ac:dyDescent="0.4"/>
    <row r="19746" s="6" customFormat="1" x14ac:dyDescent="0.4"/>
    <row r="19747" s="6" customFormat="1" x14ac:dyDescent="0.4"/>
    <row r="19748" s="6" customFormat="1" x14ac:dyDescent="0.4"/>
    <row r="19749" s="6" customFormat="1" x14ac:dyDescent="0.4"/>
    <row r="19750" s="6" customFormat="1" x14ac:dyDescent="0.4"/>
    <row r="19751" s="6" customFormat="1" x14ac:dyDescent="0.4"/>
    <row r="19752" s="6" customFormat="1" x14ac:dyDescent="0.4"/>
    <row r="19753" s="6" customFormat="1" x14ac:dyDescent="0.4"/>
    <row r="19754" s="6" customFormat="1" x14ac:dyDescent="0.4"/>
    <row r="19755" s="6" customFormat="1" x14ac:dyDescent="0.4"/>
    <row r="19756" s="6" customFormat="1" x14ac:dyDescent="0.4"/>
    <row r="19757" s="6" customFormat="1" x14ac:dyDescent="0.4"/>
    <row r="19758" s="6" customFormat="1" x14ac:dyDescent="0.4"/>
    <row r="19759" s="6" customFormat="1" x14ac:dyDescent="0.4"/>
    <row r="19760" s="6" customFormat="1" x14ac:dyDescent="0.4"/>
    <row r="19761" s="6" customFormat="1" x14ac:dyDescent="0.4"/>
    <row r="19762" s="6" customFormat="1" x14ac:dyDescent="0.4"/>
    <row r="19763" s="6" customFormat="1" x14ac:dyDescent="0.4"/>
    <row r="19764" s="6" customFormat="1" x14ac:dyDescent="0.4"/>
    <row r="19765" s="6" customFormat="1" x14ac:dyDescent="0.4"/>
    <row r="19766" s="6" customFormat="1" x14ac:dyDescent="0.4"/>
    <row r="19767" s="6" customFormat="1" x14ac:dyDescent="0.4"/>
    <row r="19768" s="6" customFormat="1" x14ac:dyDescent="0.4"/>
    <row r="19769" s="6" customFormat="1" x14ac:dyDescent="0.4"/>
    <row r="19770" s="6" customFormat="1" x14ac:dyDescent="0.4"/>
    <row r="19771" s="6" customFormat="1" x14ac:dyDescent="0.4"/>
    <row r="19772" s="6" customFormat="1" x14ac:dyDescent="0.4"/>
    <row r="19773" s="6" customFormat="1" x14ac:dyDescent="0.4"/>
    <row r="19774" s="6" customFormat="1" x14ac:dyDescent="0.4"/>
    <row r="19775" s="6" customFormat="1" x14ac:dyDescent="0.4"/>
    <row r="19776" s="6" customFormat="1" x14ac:dyDescent="0.4"/>
    <row r="19777" s="6" customFormat="1" x14ac:dyDescent="0.4"/>
    <row r="19778" s="6" customFormat="1" x14ac:dyDescent="0.4"/>
    <row r="19779" s="6" customFormat="1" x14ac:dyDescent="0.4"/>
    <row r="19780" s="6" customFormat="1" x14ac:dyDescent="0.4"/>
    <row r="19781" s="6" customFormat="1" x14ac:dyDescent="0.4"/>
    <row r="19782" s="6" customFormat="1" x14ac:dyDescent="0.4"/>
    <row r="19783" s="6" customFormat="1" x14ac:dyDescent="0.4"/>
    <row r="19784" s="6" customFormat="1" x14ac:dyDescent="0.4"/>
    <row r="19785" s="6" customFormat="1" x14ac:dyDescent="0.4"/>
    <row r="19786" s="6" customFormat="1" x14ac:dyDescent="0.4"/>
    <row r="19787" s="6" customFormat="1" x14ac:dyDescent="0.4"/>
    <row r="19788" s="6" customFormat="1" x14ac:dyDescent="0.4"/>
    <row r="19789" s="6" customFormat="1" x14ac:dyDescent="0.4"/>
    <row r="19790" s="6" customFormat="1" x14ac:dyDescent="0.4"/>
    <row r="19791" s="6" customFormat="1" x14ac:dyDescent="0.4"/>
    <row r="19792" s="6" customFormat="1" x14ac:dyDescent="0.4"/>
    <row r="19793" s="6" customFormat="1" x14ac:dyDescent="0.4"/>
    <row r="19794" s="6" customFormat="1" x14ac:dyDescent="0.4"/>
    <row r="19795" s="6" customFormat="1" x14ac:dyDescent="0.4"/>
    <row r="19796" s="6" customFormat="1" x14ac:dyDescent="0.4"/>
    <row r="19797" s="6" customFormat="1" x14ac:dyDescent="0.4"/>
    <row r="19798" s="6" customFormat="1" x14ac:dyDescent="0.4"/>
    <row r="19799" s="6" customFormat="1" x14ac:dyDescent="0.4"/>
    <row r="19800" s="6" customFormat="1" x14ac:dyDescent="0.4"/>
    <row r="19801" s="6" customFormat="1" x14ac:dyDescent="0.4"/>
    <row r="19802" s="6" customFormat="1" x14ac:dyDescent="0.4"/>
    <row r="19803" s="6" customFormat="1" x14ac:dyDescent="0.4"/>
    <row r="19804" s="6" customFormat="1" x14ac:dyDescent="0.4"/>
    <row r="19805" s="6" customFormat="1" x14ac:dyDescent="0.4"/>
    <row r="19806" s="6" customFormat="1" x14ac:dyDescent="0.4"/>
    <row r="19807" s="6" customFormat="1" x14ac:dyDescent="0.4"/>
    <row r="19808" s="6" customFormat="1" x14ac:dyDescent="0.4"/>
    <row r="19809" s="6" customFormat="1" x14ac:dyDescent="0.4"/>
    <row r="19810" s="6" customFormat="1" x14ac:dyDescent="0.4"/>
    <row r="19811" s="6" customFormat="1" x14ac:dyDescent="0.4"/>
    <row r="19812" s="6" customFormat="1" x14ac:dyDescent="0.4"/>
    <row r="19813" s="6" customFormat="1" x14ac:dyDescent="0.4"/>
    <row r="19814" s="6" customFormat="1" x14ac:dyDescent="0.4"/>
    <row r="19815" s="6" customFormat="1" x14ac:dyDescent="0.4"/>
    <row r="19816" s="6" customFormat="1" x14ac:dyDescent="0.4"/>
    <row r="19817" s="6" customFormat="1" x14ac:dyDescent="0.4"/>
    <row r="19818" s="6" customFormat="1" x14ac:dyDescent="0.4"/>
    <row r="19819" s="6" customFormat="1" x14ac:dyDescent="0.4"/>
    <row r="19820" s="6" customFormat="1" x14ac:dyDescent="0.4"/>
    <row r="19821" s="6" customFormat="1" x14ac:dyDescent="0.4"/>
    <row r="19822" s="6" customFormat="1" x14ac:dyDescent="0.4"/>
    <row r="19823" s="6" customFormat="1" x14ac:dyDescent="0.4"/>
    <row r="19824" s="6" customFormat="1" x14ac:dyDescent="0.4"/>
    <row r="19825" s="6" customFormat="1" x14ac:dyDescent="0.4"/>
    <row r="19826" s="6" customFormat="1" x14ac:dyDescent="0.4"/>
    <row r="19827" s="6" customFormat="1" x14ac:dyDescent="0.4"/>
    <row r="19828" s="6" customFormat="1" x14ac:dyDescent="0.4"/>
    <row r="19829" s="6" customFormat="1" x14ac:dyDescent="0.4"/>
    <row r="19830" s="6" customFormat="1" x14ac:dyDescent="0.4"/>
    <row r="19831" s="6" customFormat="1" x14ac:dyDescent="0.4"/>
    <row r="19832" s="6" customFormat="1" x14ac:dyDescent="0.4"/>
    <row r="19833" s="6" customFormat="1" x14ac:dyDescent="0.4"/>
    <row r="19834" s="6" customFormat="1" x14ac:dyDescent="0.4"/>
    <row r="19835" s="6" customFormat="1" x14ac:dyDescent="0.4"/>
    <row r="19836" s="6" customFormat="1" x14ac:dyDescent="0.4"/>
    <row r="19837" s="6" customFormat="1" x14ac:dyDescent="0.4"/>
    <row r="19838" s="6" customFormat="1" x14ac:dyDescent="0.4"/>
    <row r="19839" s="6" customFormat="1" x14ac:dyDescent="0.4"/>
    <row r="19840" s="6" customFormat="1" x14ac:dyDescent="0.4"/>
    <row r="19841" s="6" customFormat="1" x14ac:dyDescent="0.4"/>
    <row r="19842" s="6" customFormat="1" x14ac:dyDescent="0.4"/>
    <row r="19843" s="6" customFormat="1" x14ac:dyDescent="0.4"/>
    <row r="19844" s="6" customFormat="1" x14ac:dyDescent="0.4"/>
    <row r="19845" s="6" customFormat="1" x14ac:dyDescent="0.4"/>
    <row r="19846" s="6" customFormat="1" x14ac:dyDescent="0.4"/>
    <row r="19847" s="6" customFormat="1" x14ac:dyDescent="0.4"/>
    <row r="19848" s="6" customFormat="1" x14ac:dyDescent="0.4"/>
    <row r="19849" s="6" customFormat="1" x14ac:dyDescent="0.4"/>
    <row r="19850" s="6" customFormat="1" x14ac:dyDescent="0.4"/>
    <row r="19851" s="6" customFormat="1" x14ac:dyDescent="0.4"/>
    <row r="19852" s="6" customFormat="1" x14ac:dyDescent="0.4"/>
    <row r="19853" s="6" customFormat="1" x14ac:dyDescent="0.4"/>
    <row r="19854" s="6" customFormat="1" x14ac:dyDescent="0.4"/>
    <row r="19855" s="6" customFormat="1" x14ac:dyDescent="0.4"/>
    <row r="19856" s="6" customFormat="1" x14ac:dyDescent="0.4"/>
    <row r="19857" s="6" customFormat="1" x14ac:dyDescent="0.4"/>
    <row r="19858" s="6" customFormat="1" x14ac:dyDescent="0.4"/>
    <row r="19859" s="6" customFormat="1" x14ac:dyDescent="0.4"/>
    <row r="19860" s="6" customFormat="1" x14ac:dyDescent="0.4"/>
    <row r="19861" s="6" customFormat="1" x14ac:dyDescent="0.4"/>
    <row r="19862" s="6" customFormat="1" x14ac:dyDescent="0.4"/>
    <row r="19863" s="6" customFormat="1" x14ac:dyDescent="0.4"/>
    <row r="19864" s="6" customFormat="1" x14ac:dyDescent="0.4"/>
    <row r="19865" s="6" customFormat="1" x14ac:dyDescent="0.4"/>
    <row r="19866" s="6" customFormat="1" x14ac:dyDescent="0.4"/>
    <row r="19867" s="6" customFormat="1" x14ac:dyDescent="0.4"/>
    <row r="19868" s="6" customFormat="1" x14ac:dyDescent="0.4"/>
    <row r="19869" s="6" customFormat="1" x14ac:dyDescent="0.4"/>
    <row r="19870" s="6" customFormat="1" x14ac:dyDescent="0.4"/>
    <row r="19871" s="6" customFormat="1" x14ac:dyDescent="0.4"/>
    <row r="19872" s="6" customFormat="1" x14ac:dyDescent="0.4"/>
    <row r="19873" s="6" customFormat="1" x14ac:dyDescent="0.4"/>
    <row r="19874" s="6" customFormat="1" x14ac:dyDescent="0.4"/>
    <row r="19875" s="6" customFormat="1" x14ac:dyDescent="0.4"/>
    <row r="19876" s="6" customFormat="1" x14ac:dyDescent="0.4"/>
    <row r="19877" s="6" customFormat="1" x14ac:dyDescent="0.4"/>
    <row r="19878" s="6" customFormat="1" x14ac:dyDescent="0.4"/>
    <row r="19879" s="6" customFormat="1" x14ac:dyDescent="0.4"/>
    <row r="19880" s="6" customFormat="1" x14ac:dyDescent="0.4"/>
    <row r="19881" s="6" customFormat="1" x14ac:dyDescent="0.4"/>
    <row r="19882" s="6" customFormat="1" x14ac:dyDescent="0.4"/>
    <row r="19883" s="6" customFormat="1" x14ac:dyDescent="0.4"/>
    <row r="19884" s="6" customFormat="1" x14ac:dyDescent="0.4"/>
    <row r="19885" s="6" customFormat="1" x14ac:dyDescent="0.4"/>
    <row r="19886" s="6" customFormat="1" x14ac:dyDescent="0.4"/>
    <row r="19887" s="6" customFormat="1" x14ac:dyDescent="0.4"/>
    <row r="19888" s="6" customFormat="1" x14ac:dyDescent="0.4"/>
    <row r="19889" s="6" customFormat="1" x14ac:dyDescent="0.4"/>
    <row r="19890" s="6" customFormat="1" x14ac:dyDescent="0.4"/>
    <row r="19891" s="6" customFormat="1" x14ac:dyDescent="0.4"/>
    <row r="19892" s="6" customFormat="1" x14ac:dyDescent="0.4"/>
    <row r="19893" s="6" customFormat="1" x14ac:dyDescent="0.4"/>
    <row r="19894" s="6" customFormat="1" x14ac:dyDescent="0.4"/>
    <row r="19895" s="6" customFormat="1" x14ac:dyDescent="0.4"/>
    <row r="19896" s="6" customFormat="1" x14ac:dyDescent="0.4"/>
    <row r="19897" s="6" customFormat="1" x14ac:dyDescent="0.4"/>
    <row r="19898" s="6" customFormat="1" x14ac:dyDescent="0.4"/>
    <row r="19899" s="6" customFormat="1" x14ac:dyDescent="0.4"/>
    <row r="19900" s="6" customFormat="1" x14ac:dyDescent="0.4"/>
    <row r="19901" s="6" customFormat="1" x14ac:dyDescent="0.4"/>
    <row r="19902" s="6" customFormat="1" x14ac:dyDescent="0.4"/>
    <row r="19903" s="6" customFormat="1" x14ac:dyDescent="0.4"/>
    <row r="19904" s="6" customFormat="1" x14ac:dyDescent="0.4"/>
    <row r="19905" s="6" customFormat="1" x14ac:dyDescent="0.4"/>
    <row r="19906" s="6" customFormat="1" x14ac:dyDescent="0.4"/>
    <row r="19907" s="6" customFormat="1" x14ac:dyDescent="0.4"/>
    <row r="19908" s="6" customFormat="1" x14ac:dyDescent="0.4"/>
    <row r="19909" s="6" customFormat="1" x14ac:dyDescent="0.4"/>
    <row r="19910" s="6" customFormat="1" x14ac:dyDescent="0.4"/>
    <row r="19911" s="6" customFormat="1" x14ac:dyDescent="0.4"/>
    <row r="19912" s="6" customFormat="1" x14ac:dyDescent="0.4"/>
    <row r="19913" s="6" customFormat="1" x14ac:dyDescent="0.4"/>
    <row r="19914" s="6" customFormat="1" x14ac:dyDescent="0.4"/>
    <row r="19915" s="6" customFormat="1" x14ac:dyDescent="0.4"/>
    <row r="19916" s="6" customFormat="1" x14ac:dyDescent="0.4"/>
    <row r="19917" s="6" customFormat="1" x14ac:dyDescent="0.4"/>
    <row r="19918" s="6" customFormat="1" x14ac:dyDescent="0.4"/>
    <row r="19919" s="6" customFormat="1" x14ac:dyDescent="0.4"/>
    <row r="19920" s="6" customFormat="1" x14ac:dyDescent="0.4"/>
    <row r="19921" s="6" customFormat="1" x14ac:dyDescent="0.4"/>
    <row r="19922" s="6" customFormat="1" x14ac:dyDescent="0.4"/>
    <row r="19923" s="6" customFormat="1" x14ac:dyDescent="0.4"/>
    <row r="19924" s="6" customFormat="1" x14ac:dyDescent="0.4"/>
    <row r="19925" s="6" customFormat="1" x14ac:dyDescent="0.4"/>
    <row r="19926" s="6" customFormat="1" x14ac:dyDescent="0.4"/>
    <row r="19927" s="6" customFormat="1" x14ac:dyDescent="0.4"/>
    <row r="19928" s="6" customFormat="1" x14ac:dyDescent="0.4"/>
    <row r="19929" s="6" customFormat="1" x14ac:dyDescent="0.4"/>
    <row r="19930" s="6" customFormat="1" x14ac:dyDescent="0.4"/>
    <row r="19931" s="6" customFormat="1" x14ac:dyDescent="0.4"/>
    <row r="19932" s="6" customFormat="1" x14ac:dyDescent="0.4"/>
    <row r="19933" s="6" customFormat="1" x14ac:dyDescent="0.4"/>
    <row r="19934" s="6" customFormat="1" x14ac:dyDescent="0.4"/>
    <row r="19935" s="6" customFormat="1" x14ac:dyDescent="0.4"/>
    <row r="19936" s="6" customFormat="1" x14ac:dyDescent="0.4"/>
    <row r="19937" s="6" customFormat="1" x14ac:dyDescent="0.4"/>
    <row r="19938" s="6" customFormat="1" x14ac:dyDescent="0.4"/>
    <row r="19939" s="6" customFormat="1" x14ac:dyDescent="0.4"/>
    <row r="19940" s="6" customFormat="1" x14ac:dyDescent="0.4"/>
    <row r="19941" s="6" customFormat="1" x14ac:dyDescent="0.4"/>
    <row r="19942" s="6" customFormat="1" x14ac:dyDescent="0.4"/>
    <row r="19943" s="6" customFormat="1" x14ac:dyDescent="0.4"/>
    <row r="19944" s="6" customFormat="1" x14ac:dyDescent="0.4"/>
    <row r="19945" s="6" customFormat="1" x14ac:dyDescent="0.4"/>
    <row r="19946" s="6" customFormat="1" x14ac:dyDescent="0.4"/>
    <row r="19947" s="6" customFormat="1" x14ac:dyDescent="0.4"/>
    <row r="19948" s="6" customFormat="1" x14ac:dyDescent="0.4"/>
    <row r="19949" s="6" customFormat="1" x14ac:dyDescent="0.4"/>
    <row r="19950" s="6" customFormat="1" x14ac:dyDescent="0.4"/>
    <row r="19951" s="6" customFormat="1" x14ac:dyDescent="0.4"/>
    <row r="19952" s="6" customFormat="1" x14ac:dyDescent="0.4"/>
    <row r="19953" s="6" customFormat="1" x14ac:dyDescent="0.4"/>
    <row r="19954" s="6" customFormat="1" x14ac:dyDescent="0.4"/>
    <row r="19955" s="6" customFormat="1" x14ac:dyDescent="0.4"/>
    <row r="19956" s="6" customFormat="1" x14ac:dyDescent="0.4"/>
    <row r="19957" s="6" customFormat="1" x14ac:dyDescent="0.4"/>
    <row r="19958" s="6" customFormat="1" x14ac:dyDescent="0.4"/>
    <row r="19959" s="6" customFormat="1" x14ac:dyDescent="0.4"/>
    <row r="19960" s="6" customFormat="1" x14ac:dyDescent="0.4"/>
    <row r="19961" s="6" customFormat="1" x14ac:dyDescent="0.4"/>
    <row r="19962" s="6" customFormat="1" x14ac:dyDescent="0.4"/>
    <row r="19963" s="6" customFormat="1" x14ac:dyDescent="0.4"/>
    <row r="19964" s="6" customFormat="1" x14ac:dyDescent="0.4"/>
    <row r="19965" s="6" customFormat="1" x14ac:dyDescent="0.4"/>
    <row r="19966" s="6" customFormat="1" x14ac:dyDescent="0.4"/>
    <row r="19967" s="6" customFormat="1" x14ac:dyDescent="0.4"/>
    <row r="19968" s="6" customFormat="1" x14ac:dyDescent="0.4"/>
    <row r="19969" s="6" customFormat="1" x14ac:dyDescent="0.4"/>
    <row r="19970" s="6" customFormat="1" x14ac:dyDescent="0.4"/>
    <row r="19971" s="6" customFormat="1" x14ac:dyDescent="0.4"/>
    <row r="19972" s="6" customFormat="1" x14ac:dyDescent="0.4"/>
    <row r="19973" s="6" customFormat="1" x14ac:dyDescent="0.4"/>
    <row r="19974" s="6" customFormat="1" x14ac:dyDescent="0.4"/>
    <row r="19975" s="6" customFormat="1" x14ac:dyDescent="0.4"/>
    <row r="19976" s="6" customFormat="1" x14ac:dyDescent="0.4"/>
    <row r="19977" s="6" customFormat="1" x14ac:dyDescent="0.4"/>
    <row r="19978" s="6" customFormat="1" x14ac:dyDescent="0.4"/>
    <row r="19979" s="6" customFormat="1" x14ac:dyDescent="0.4"/>
    <row r="19980" s="6" customFormat="1" x14ac:dyDescent="0.4"/>
    <row r="19981" s="6" customFormat="1" x14ac:dyDescent="0.4"/>
    <row r="19982" s="6" customFormat="1" x14ac:dyDescent="0.4"/>
    <row r="19983" s="6" customFormat="1" x14ac:dyDescent="0.4"/>
    <row r="19984" s="6" customFormat="1" x14ac:dyDescent="0.4"/>
    <row r="19985" s="6" customFormat="1" x14ac:dyDescent="0.4"/>
    <row r="19986" s="6" customFormat="1" x14ac:dyDescent="0.4"/>
    <row r="19987" s="6" customFormat="1" x14ac:dyDescent="0.4"/>
    <row r="19988" s="6" customFormat="1" x14ac:dyDescent="0.4"/>
    <row r="19989" s="6" customFormat="1" x14ac:dyDescent="0.4"/>
    <row r="19990" s="6" customFormat="1" x14ac:dyDescent="0.4"/>
    <row r="19991" s="6" customFormat="1" x14ac:dyDescent="0.4"/>
    <row r="19992" s="6" customFormat="1" x14ac:dyDescent="0.4"/>
    <row r="19993" s="6" customFormat="1" x14ac:dyDescent="0.4"/>
    <row r="19994" s="6" customFormat="1" x14ac:dyDescent="0.4"/>
    <row r="19995" s="6" customFormat="1" x14ac:dyDescent="0.4"/>
    <row r="19996" s="6" customFormat="1" x14ac:dyDescent="0.4"/>
    <row r="19997" s="6" customFormat="1" x14ac:dyDescent="0.4"/>
    <row r="19998" s="6" customFormat="1" x14ac:dyDescent="0.4"/>
    <row r="19999" s="6" customFormat="1" x14ac:dyDescent="0.4"/>
    <row r="20000" s="6" customFormat="1" x14ac:dyDescent="0.4"/>
    <row r="20001" s="6" customFormat="1" x14ac:dyDescent="0.4"/>
    <row r="20002" s="6" customFormat="1" x14ac:dyDescent="0.4"/>
    <row r="20003" s="6" customFormat="1" x14ac:dyDescent="0.4"/>
    <row r="20004" s="6" customFormat="1" x14ac:dyDescent="0.4"/>
    <row r="20005" s="6" customFormat="1" x14ac:dyDescent="0.4"/>
    <row r="20006" s="6" customFormat="1" x14ac:dyDescent="0.4"/>
    <row r="20007" s="6" customFormat="1" x14ac:dyDescent="0.4"/>
    <row r="20008" s="6" customFormat="1" x14ac:dyDescent="0.4"/>
    <row r="20009" s="6" customFormat="1" x14ac:dyDescent="0.4"/>
    <row r="20010" s="6" customFormat="1" x14ac:dyDescent="0.4"/>
    <row r="20011" s="6" customFormat="1" x14ac:dyDescent="0.4"/>
    <row r="20012" s="6" customFormat="1" x14ac:dyDescent="0.4"/>
    <row r="20013" s="6" customFormat="1" x14ac:dyDescent="0.4"/>
    <row r="20014" s="6" customFormat="1" x14ac:dyDescent="0.4"/>
    <row r="20015" s="6" customFormat="1" x14ac:dyDescent="0.4"/>
    <row r="20016" s="6" customFormat="1" x14ac:dyDescent="0.4"/>
    <row r="20017" s="6" customFormat="1" x14ac:dyDescent="0.4"/>
    <row r="20018" s="6" customFormat="1" x14ac:dyDescent="0.4"/>
    <row r="20019" s="6" customFormat="1" x14ac:dyDescent="0.4"/>
    <row r="20020" s="6" customFormat="1" x14ac:dyDescent="0.4"/>
    <row r="20021" s="6" customFormat="1" x14ac:dyDescent="0.4"/>
    <row r="20022" s="6" customFormat="1" x14ac:dyDescent="0.4"/>
    <row r="20023" s="6" customFormat="1" x14ac:dyDescent="0.4"/>
    <row r="20024" s="6" customFormat="1" x14ac:dyDescent="0.4"/>
    <row r="20025" s="6" customFormat="1" x14ac:dyDescent="0.4"/>
    <row r="20026" s="6" customFormat="1" x14ac:dyDescent="0.4"/>
    <row r="20027" s="6" customFormat="1" x14ac:dyDescent="0.4"/>
    <row r="20028" s="6" customFormat="1" x14ac:dyDescent="0.4"/>
    <row r="20029" s="6" customFormat="1" x14ac:dyDescent="0.4"/>
    <row r="20030" s="6" customFormat="1" x14ac:dyDescent="0.4"/>
    <row r="20031" s="6" customFormat="1" x14ac:dyDescent="0.4"/>
    <row r="20032" s="6" customFormat="1" x14ac:dyDescent="0.4"/>
    <row r="20033" s="6" customFormat="1" x14ac:dyDescent="0.4"/>
    <row r="20034" s="6" customFormat="1" x14ac:dyDescent="0.4"/>
    <row r="20035" s="6" customFormat="1" x14ac:dyDescent="0.4"/>
    <row r="20036" s="6" customFormat="1" x14ac:dyDescent="0.4"/>
    <row r="20037" s="6" customFormat="1" x14ac:dyDescent="0.4"/>
    <row r="20038" s="6" customFormat="1" x14ac:dyDescent="0.4"/>
    <row r="20039" s="6" customFormat="1" x14ac:dyDescent="0.4"/>
    <row r="20040" s="6" customFormat="1" x14ac:dyDescent="0.4"/>
    <row r="20041" s="6" customFormat="1" x14ac:dyDescent="0.4"/>
    <row r="20042" s="6" customFormat="1" x14ac:dyDescent="0.4"/>
    <row r="20043" s="6" customFormat="1" x14ac:dyDescent="0.4"/>
    <row r="20044" s="6" customFormat="1" x14ac:dyDescent="0.4"/>
    <row r="20045" s="6" customFormat="1" x14ac:dyDescent="0.4"/>
    <row r="20046" s="6" customFormat="1" x14ac:dyDescent="0.4"/>
    <row r="20047" s="6" customFormat="1" x14ac:dyDescent="0.4"/>
    <row r="20048" s="6" customFormat="1" x14ac:dyDescent="0.4"/>
    <row r="20049" s="6" customFormat="1" x14ac:dyDescent="0.4"/>
    <row r="20050" s="6" customFormat="1" x14ac:dyDescent="0.4"/>
    <row r="20051" s="6" customFormat="1" x14ac:dyDescent="0.4"/>
    <row r="20052" s="6" customFormat="1" x14ac:dyDescent="0.4"/>
    <row r="20053" s="6" customFormat="1" x14ac:dyDescent="0.4"/>
    <row r="20054" s="6" customFormat="1" x14ac:dyDescent="0.4"/>
    <row r="20055" s="6" customFormat="1" x14ac:dyDescent="0.4"/>
    <row r="20056" s="6" customFormat="1" x14ac:dyDescent="0.4"/>
    <row r="20057" s="6" customFormat="1" x14ac:dyDescent="0.4"/>
    <row r="20058" s="6" customFormat="1" x14ac:dyDescent="0.4"/>
    <row r="20059" s="6" customFormat="1" x14ac:dyDescent="0.4"/>
    <row r="20060" s="6" customFormat="1" x14ac:dyDescent="0.4"/>
    <row r="20061" s="6" customFormat="1" x14ac:dyDescent="0.4"/>
    <row r="20062" s="6" customFormat="1" x14ac:dyDescent="0.4"/>
    <row r="20063" s="6" customFormat="1" x14ac:dyDescent="0.4"/>
    <row r="20064" s="6" customFormat="1" x14ac:dyDescent="0.4"/>
    <row r="20065" s="6" customFormat="1" x14ac:dyDescent="0.4"/>
    <row r="20066" s="6" customFormat="1" x14ac:dyDescent="0.4"/>
    <row r="20067" s="6" customFormat="1" x14ac:dyDescent="0.4"/>
    <row r="20068" s="6" customFormat="1" x14ac:dyDescent="0.4"/>
    <row r="20069" s="6" customFormat="1" x14ac:dyDescent="0.4"/>
    <row r="20070" s="6" customFormat="1" x14ac:dyDescent="0.4"/>
    <row r="20071" s="6" customFormat="1" x14ac:dyDescent="0.4"/>
    <row r="20072" s="6" customFormat="1" x14ac:dyDescent="0.4"/>
    <row r="20073" s="6" customFormat="1" x14ac:dyDescent="0.4"/>
    <row r="20074" s="6" customFormat="1" x14ac:dyDescent="0.4"/>
    <row r="20075" s="6" customFormat="1" x14ac:dyDescent="0.4"/>
    <row r="20076" s="6" customFormat="1" x14ac:dyDescent="0.4"/>
    <row r="20077" s="6" customFormat="1" x14ac:dyDescent="0.4"/>
    <row r="20078" s="6" customFormat="1" x14ac:dyDescent="0.4"/>
    <row r="20079" s="6" customFormat="1" x14ac:dyDescent="0.4"/>
    <row r="20080" s="6" customFormat="1" x14ac:dyDescent="0.4"/>
    <row r="20081" s="6" customFormat="1" x14ac:dyDescent="0.4"/>
    <row r="20082" s="6" customFormat="1" x14ac:dyDescent="0.4"/>
    <row r="20083" s="6" customFormat="1" x14ac:dyDescent="0.4"/>
    <row r="20084" s="6" customFormat="1" x14ac:dyDescent="0.4"/>
    <row r="20085" s="6" customFormat="1" x14ac:dyDescent="0.4"/>
    <row r="20086" s="6" customFormat="1" x14ac:dyDescent="0.4"/>
    <row r="20087" s="6" customFormat="1" x14ac:dyDescent="0.4"/>
    <row r="20088" s="6" customFormat="1" x14ac:dyDescent="0.4"/>
    <row r="20089" s="6" customFormat="1" x14ac:dyDescent="0.4"/>
    <row r="20090" s="6" customFormat="1" x14ac:dyDescent="0.4"/>
    <row r="20091" s="6" customFormat="1" x14ac:dyDescent="0.4"/>
    <row r="20092" s="6" customFormat="1" x14ac:dyDescent="0.4"/>
    <row r="20093" s="6" customFormat="1" x14ac:dyDescent="0.4"/>
    <row r="20094" s="6" customFormat="1" x14ac:dyDescent="0.4"/>
    <row r="20095" s="6" customFormat="1" x14ac:dyDescent="0.4"/>
    <row r="20096" s="6" customFormat="1" x14ac:dyDescent="0.4"/>
    <row r="20097" s="6" customFormat="1" x14ac:dyDescent="0.4"/>
    <row r="20098" s="6" customFormat="1" x14ac:dyDescent="0.4"/>
    <row r="20099" s="6" customFormat="1" x14ac:dyDescent="0.4"/>
    <row r="20100" s="6" customFormat="1" x14ac:dyDescent="0.4"/>
    <row r="20101" s="6" customFormat="1" x14ac:dyDescent="0.4"/>
    <row r="20102" s="6" customFormat="1" x14ac:dyDescent="0.4"/>
    <row r="20103" s="6" customFormat="1" x14ac:dyDescent="0.4"/>
    <row r="20104" s="6" customFormat="1" x14ac:dyDescent="0.4"/>
    <row r="20105" s="6" customFormat="1" x14ac:dyDescent="0.4"/>
    <row r="20106" s="6" customFormat="1" x14ac:dyDescent="0.4"/>
    <row r="20107" s="6" customFormat="1" x14ac:dyDescent="0.4"/>
    <row r="20108" s="6" customFormat="1" x14ac:dyDescent="0.4"/>
    <row r="20109" s="6" customFormat="1" x14ac:dyDescent="0.4"/>
    <row r="20110" s="6" customFormat="1" x14ac:dyDescent="0.4"/>
    <row r="20111" s="6" customFormat="1" x14ac:dyDescent="0.4"/>
    <row r="20112" s="6" customFormat="1" x14ac:dyDescent="0.4"/>
    <row r="20113" s="6" customFormat="1" x14ac:dyDescent="0.4"/>
    <row r="20114" s="6" customFormat="1" x14ac:dyDescent="0.4"/>
    <row r="20115" s="6" customFormat="1" x14ac:dyDescent="0.4"/>
    <row r="20116" s="6" customFormat="1" x14ac:dyDescent="0.4"/>
    <row r="20117" s="6" customFormat="1" x14ac:dyDescent="0.4"/>
    <row r="20118" s="6" customFormat="1" x14ac:dyDescent="0.4"/>
    <row r="20119" s="6" customFormat="1" x14ac:dyDescent="0.4"/>
    <row r="20120" s="6" customFormat="1" x14ac:dyDescent="0.4"/>
    <row r="20121" s="6" customFormat="1" x14ac:dyDescent="0.4"/>
    <row r="20122" s="6" customFormat="1" x14ac:dyDescent="0.4"/>
    <row r="20123" s="6" customFormat="1" x14ac:dyDescent="0.4"/>
    <row r="20124" s="6" customFormat="1" x14ac:dyDescent="0.4"/>
    <row r="20125" s="6" customFormat="1" x14ac:dyDescent="0.4"/>
    <row r="20126" s="6" customFormat="1" x14ac:dyDescent="0.4"/>
    <row r="20127" s="6" customFormat="1" x14ac:dyDescent="0.4"/>
    <row r="20128" s="6" customFormat="1" x14ac:dyDescent="0.4"/>
    <row r="20129" s="6" customFormat="1" x14ac:dyDescent="0.4"/>
    <row r="20130" s="6" customFormat="1" x14ac:dyDescent="0.4"/>
    <row r="20131" s="6" customFormat="1" x14ac:dyDescent="0.4"/>
    <row r="20132" s="6" customFormat="1" x14ac:dyDescent="0.4"/>
    <row r="20133" s="6" customFormat="1" x14ac:dyDescent="0.4"/>
    <row r="20134" s="6" customFormat="1" x14ac:dyDescent="0.4"/>
    <row r="20135" s="6" customFormat="1" x14ac:dyDescent="0.4"/>
    <row r="20136" s="6" customFormat="1" x14ac:dyDescent="0.4"/>
    <row r="20137" s="6" customFormat="1" x14ac:dyDescent="0.4"/>
    <row r="20138" s="6" customFormat="1" x14ac:dyDescent="0.4"/>
    <row r="20139" s="6" customFormat="1" x14ac:dyDescent="0.4"/>
    <row r="20140" s="6" customFormat="1" x14ac:dyDescent="0.4"/>
    <row r="20141" s="6" customFormat="1" x14ac:dyDescent="0.4"/>
    <row r="20142" s="6" customFormat="1" x14ac:dyDescent="0.4"/>
    <row r="20143" s="6" customFormat="1" x14ac:dyDescent="0.4"/>
    <row r="20144" s="6" customFormat="1" x14ac:dyDescent="0.4"/>
    <row r="20145" s="6" customFormat="1" x14ac:dyDescent="0.4"/>
    <row r="20146" s="6" customFormat="1" x14ac:dyDescent="0.4"/>
    <row r="20147" s="6" customFormat="1" x14ac:dyDescent="0.4"/>
    <row r="20148" s="6" customFormat="1" x14ac:dyDescent="0.4"/>
    <row r="20149" s="6" customFormat="1" x14ac:dyDescent="0.4"/>
    <row r="20150" s="6" customFormat="1" x14ac:dyDescent="0.4"/>
    <row r="20151" s="6" customFormat="1" x14ac:dyDescent="0.4"/>
    <row r="20152" s="6" customFormat="1" x14ac:dyDescent="0.4"/>
    <row r="20153" s="6" customFormat="1" x14ac:dyDescent="0.4"/>
    <row r="20154" s="6" customFormat="1" x14ac:dyDescent="0.4"/>
    <row r="20155" s="6" customFormat="1" x14ac:dyDescent="0.4"/>
    <row r="20156" s="6" customFormat="1" x14ac:dyDescent="0.4"/>
    <row r="20157" s="6" customFormat="1" x14ac:dyDescent="0.4"/>
    <row r="20158" s="6" customFormat="1" x14ac:dyDescent="0.4"/>
    <row r="20159" s="6" customFormat="1" x14ac:dyDescent="0.4"/>
    <row r="20160" s="6" customFormat="1" x14ac:dyDescent="0.4"/>
    <row r="20161" s="6" customFormat="1" x14ac:dyDescent="0.4"/>
    <row r="20162" s="6" customFormat="1" x14ac:dyDescent="0.4"/>
    <row r="20163" s="6" customFormat="1" x14ac:dyDescent="0.4"/>
    <row r="20164" s="6" customFormat="1" x14ac:dyDescent="0.4"/>
    <row r="20165" s="6" customFormat="1" x14ac:dyDescent="0.4"/>
    <row r="20166" s="6" customFormat="1" x14ac:dyDescent="0.4"/>
    <row r="20167" s="6" customFormat="1" x14ac:dyDescent="0.4"/>
    <row r="20168" s="6" customFormat="1" x14ac:dyDescent="0.4"/>
    <row r="20169" s="6" customFormat="1" x14ac:dyDescent="0.4"/>
    <row r="20170" s="6" customFormat="1" x14ac:dyDescent="0.4"/>
    <row r="20171" s="6" customFormat="1" x14ac:dyDescent="0.4"/>
    <row r="20172" s="6" customFormat="1" x14ac:dyDescent="0.4"/>
    <row r="20173" s="6" customFormat="1" x14ac:dyDescent="0.4"/>
    <row r="20174" s="6" customFormat="1" x14ac:dyDescent="0.4"/>
    <row r="20175" s="6" customFormat="1" x14ac:dyDescent="0.4"/>
    <row r="20176" s="6" customFormat="1" x14ac:dyDescent="0.4"/>
    <row r="20177" s="6" customFormat="1" x14ac:dyDescent="0.4"/>
    <row r="20178" s="6" customFormat="1" x14ac:dyDescent="0.4"/>
    <row r="20179" s="6" customFormat="1" x14ac:dyDescent="0.4"/>
    <row r="20180" s="6" customFormat="1" x14ac:dyDescent="0.4"/>
    <row r="20181" s="6" customFormat="1" x14ac:dyDescent="0.4"/>
    <row r="20182" s="6" customFormat="1" x14ac:dyDescent="0.4"/>
    <row r="20183" s="6" customFormat="1" x14ac:dyDescent="0.4"/>
    <row r="20184" s="6" customFormat="1" x14ac:dyDescent="0.4"/>
    <row r="20185" s="6" customFormat="1" x14ac:dyDescent="0.4"/>
    <row r="20186" s="6" customFormat="1" x14ac:dyDescent="0.4"/>
    <row r="20187" s="6" customFormat="1" x14ac:dyDescent="0.4"/>
    <row r="20188" s="6" customFormat="1" x14ac:dyDescent="0.4"/>
    <row r="20189" s="6" customFormat="1" x14ac:dyDescent="0.4"/>
    <row r="20190" s="6" customFormat="1" x14ac:dyDescent="0.4"/>
    <row r="20191" s="6" customFormat="1" x14ac:dyDescent="0.4"/>
    <row r="20192" s="6" customFormat="1" x14ac:dyDescent="0.4"/>
    <row r="20193" s="6" customFormat="1" x14ac:dyDescent="0.4"/>
    <row r="20194" s="6" customFormat="1" x14ac:dyDescent="0.4"/>
    <row r="20195" s="6" customFormat="1" x14ac:dyDescent="0.4"/>
    <row r="20196" s="6" customFormat="1" x14ac:dyDescent="0.4"/>
    <row r="20197" s="6" customFormat="1" x14ac:dyDescent="0.4"/>
    <row r="20198" s="6" customFormat="1" x14ac:dyDescent="0.4"/>
    <row r="20199" s="6" customFormat="1" x14ac:dyDescent="0.4"/>
    <row r="20200" s="6" customFormat="1" x14ac:dyDescent="0.4"/>
    <row r="20201" s="6" customFormat="1" x14ac:dyDescent="0.4"/>
    <row r="20202" s="6" customFormat="1" x14ac:dyDescent="0.4"/>
    <row r="20203" s="6" customFormat="1" x14ac:dyDescent="0.4"/>
    <row r="20204" s="6" customFormat="1" x14ac:dyDescent="0.4"/>
    <row r="20205" s="6" customFormat="1" x14ac:dyDescent="0.4"/>
    <row r="20206" s="6" customFormat="1" x14ac:dyDescent="0.4"/>
    <row r="20207" s="6" customFormat="1" x14ac:dyDescent="0.4"/>
    <row r="20208" s="6" customFormat="1" x14ac:dyDescent="0.4"/>
    <row r="20209" s="6" customFormat="1" x14ac:dyDescent="0.4"/>
    <row r="20210" s="6" customFormat="1" x14ac:dyDescent="0.4"/>
    <row r="20211" s="6" customFormat="1" x14ac:dyDescent="0.4"/>
    <row r="20212" s="6" customFormat="1" x14ac:dyDescent="0.4"/>
    <row r="20213" s="6" customFormat="1" x14ac:dyDescent="0.4"/>
    <row r="20214" s="6" customFormat="1" x14ac:dyDescent="0.4"/>
    <row r="20215" s="6" customFormat="1" x14ac:dyDescent="0.4"/>
    <row r="20216" s="6" customFormat="1" x14ac:dyDescent="0.4"/>
    <row r="20217" s="6" customFormat="1" x14ac:dyDescent="0.4"/>
    <row r="20218" s="6" customFormat="1" x14ac:dyDescent="0.4"/>
    <row r="20219" s="6" customFormat="1" x14ac:dyDescent="0.4"/>
    <row r="20220" s="6" customFormat="1" x14ac:dyDescent="0.4"/>
    <row r="20221" s="6" customFormat="1" x14ac:dyDescent="0.4"/>
    <row r="20222" s="6" customFormat="1" x14ac:dyDescent="0.4"/>
    <row r="20223" s="6" customFormat="1" x14ac:dyDescent="0.4"/>
    <row r="20224" s="6" customFormat="1" x14ac:dyDescent="0.4"/>
    <row r="20225" s="6" customFormat="1" x14ac:dyDescent="0.4"/>
    <row r="20226" s="6" customFormat="1" x14ac:dyDescent="0.4"/>
    <row r="20227" s="6" customFormat="1" x14ac:dyDescent="0.4"/>
    <row r="20228" s="6" customFormat="1" x14ac:dyDescent="0.4"/>
    <row r="20229" s="6" customFormat="1" x14ac:dyDescent="0.4"/>
    <row r="20230" s="6" customFormat="1" x14ac:dyDescent="0.4"/>
    <row r="20231" s="6" customFormat="1" x14ac:dyDescent="0.4"/>
    <row r="20232" s="6" customFormat="1" x14ac:dyDescent="0.4"/>
    <row r="20233" s="6" customFormat="1" x14ac:dyDescent="0.4"/>
    <row r="20234" s="6" customFormat="1" x14ac:dyDescent="0.4"/>
    <row r="20235" s="6" customFormat="1" x14ac:dyDescent="0.4"/>
    <row r="20236" s="6" customFormat="1" x14ac:dyDescent="0.4"/>
    <row r="20237" s="6" customFormat="1" x14ac:dyDescent="0.4"/>
    <row r="20238" s="6" customFormat="1" x14ac:dyDescent="0.4"/>
    <row r="20239" s="6" customFormat="1" x14ac:dyDescent="0.4"/>
    <row r="20240" s="6" customFormat="1" x14ac:dyDescent="0.4"/>
    <row r="20241" s="6" customFormat="1" x14ac:dyDescent="0.4"/>
    <row r="20242" s="6" customFormat="1" x14ac:dyDescent="0.4"/>
    <row r="20243" s="6" customFormat="1" x14ac:dyDescent="0.4"/>
    <row r="20244" s="6" customFormat="1" x14ac:dyDescent="0.4"/>
    <row r="20245" s="6" customFormat="1" x14ac:dyDescent="0.4"/>
    <row r="20246" s="6" customFormat="1" x14ac:dyDescent="0.4"/>
    <row r="20247" s="6" customFormat="1" x14ac:dyDescent="0.4"/>
    <row r="20248" s="6" customFormat="1" x14ac:dyDescent="0.4"/>
    <row r="20249" s="6" customFormat="1" x14ac:dyDescent="0.4"/>
    <row r="20250" s="6" customFormat="1" x14ac:dyDescent="0.4"/>
    <row r="20251" s="6" customFormat="1" x14ac:dyDescent="0.4"/>
    <row r="20252" s="6" customFormat="1" x14ac:dyDescent="0.4"/>
    <row r="20253" s="6" customFormat="1" x14ac:dyDescent="0.4"/>
    <row r="20254" s="6" customFormat="1" x14ac:dyDescent="0.4"/>
    <row r="20255" s="6" customFormat="1" x14ac:dyDescent="0.4"/>
    <row r="20256" s="6" customFormat="1" x14ac:dyDescent="0.4"/>
    <row r="20257" s="6" customFormat="1" x14ac:dyDescent="0.4"/>
    <row r="20258" s="6" customFormat="1" x14ac:dyDescent="0.4"/>
    <row r="20259" s="6" customFormat="1" x14ac:dyDescent="0.4"/>
    <row r="20260" s="6" customFormat="1" x14ac:dyDescent="0.4"/>
    <row r="20261" s="6" customFormat="1" x14ac:dyDescent="0.4"/>
    <row r="20262" s="6" customFormat="1" x14ac:dyDescent="0.4"/>
    <row r="20263" s="6" customFormat="1" x14ac:dyDescent="0.4"/>
    <row r="20264" s="6" customFormat="1" x14ac:dyDescent="0.4"/>
    <row r="20265" s="6" customFormat="1" x14ac:dyDescent="0.4"/>
    <row r="20266" s="6" customFormat="1" x14ac:dyDescent="0.4"/>
    <row r="20267" s="6" customFormat="1" x14ac:dyDescent="0.4"/>
    <row r="20268" s="6" customFormat="1" x14ac:dyDescent="0.4"/>
    <row r="20269" s="6" customFormat="1" x14ac:dyDescent="0.4"/>
    <row r="20270" s="6" customFormat="1" x14ac:dyDescent="0.4"/>
    <row r="20271" s="6" customFormat="1" x14ac:dyDescent="0.4"/>
    <row r="20272" s="6" customFormat="1" x14ac:dyDescent="0.4"/>
    <row r="20273" s="6" customFormat="1" x14ac:dyDescent="0.4"/>
    <row r="20274" s="6" customFormat="1" x14ac:dyDescent="0.4"/>
    <row r="20275" s="6" customFormat="1" x14ac:dyDescent="0.4"/>
    <row r="20276" s="6" customFormat="1" x14ac:dyDescent="0.4"/>
    <row r="20277" s="6" customFormat="1" x14ac:dyDescent="0.4"/>
    <row r="20278" s="6" customFormat="1" x14ac:dyDescent="0.4"/>
    <row r="20279" s="6" customFormat="1" x14ac:dyDescent="0.4"/>
    <row r="20280" s="6" customFormat="1" x14ac:dyDescent="0.4"/>
    <row r="20281" s="6" customFormat="1" x14ac:dyDescent="0.4"/>
    <row r="20282" s="6" customFormat="1" x14ac:dyDescent="0.4"/>
    <row r="20283" s="6" customFormat="1" x14ac:dyDescent="0.4"/>
    <row r="20284" s="6" customFormat="1" x14ac:dyDescent="0.4"/>
    <row r="20285" s="6" customFormat="1" x14ac:dyDescent="0.4"/>
    <row r="20286" s="6" customFormat="1" x14ac:dyDescent="0.4"/>
    <row r="20287" s="6" customFormat="1" x14ac:dyDescent="0.4"/>
    <row r="20288" s="6" customFormat="1" x14ac:dyDescent="0.4"/>
    <row r="20289" s="6" customFormat="1" x14ac:dyDescent="0.4"/>
    <row r="20290" s="6" customFormat="1" x14ac:dyDescent="0.4"/>
    <row r="20291" s="6" customFormat="1" x14ac:dyDescent="0.4"/>
    <row r="20292" s="6" customFormat="1" x14ac:dyDescent="0.4"/>
    <row r="20293" s="6" customFormat="1" x14ac:dyDescent="0.4"/>
    <row r="20294" s="6" customFormat="1" x14ac:dyDescent="0.4"/>
    <row r="20295" s="6" customFormat="1" x14ac:dyDescent="0.4"/>
    <row r="20296" s="6" customFormat="1" x14ac:dyDescent="0.4"/>
    <row r="20297" s="6" customFormat="1" x14ac:dyDescent="0.4"/>
    <row r="20298" s="6" customFormat="1" x14ac:dyDescent="0.4"/>
    <row r="20299" s="6" customFormat="1" x14ac:dyDescent="0.4"/>
    <row r="20300" s="6" customFormat="1" x14ac:dyDescent="0.4"/>
    <row r="20301" s="6" customFormat="1" x14ac:dyDescent="0.4"/>
    <row r="20302" s="6" customFormat="1" x14ac:dyDescent="0.4"/>
    <row r="20303" s="6" customFormat="1" x14ac:dyDescent="0.4"/>
    <row r="20304" s="6" customFormat="1" x14ac:dyDescent="0.4"/>
    <row r="20305" s="6" customFormat="1" x14ac:dyDescent="0.4"/>
    <row r="20306" s="6" customFormat="1" x14ac:dyDescent="0.4"/>
    <row r="20307" s="6" customFormat="1" x14ac:dyDescent="0.4"/>
    <row r="20308" s="6" customFormat="1" x14ac:dyDescent="0.4"/>
    <row r="20309" s="6" customFormat="1" x14ac:dyDescent="0.4"/>
    <row r="20310" s="6" customFormat="1" x14ac:dyDescent="0.4"/>
    <row r="20311" s="6" customFormat="1" x14ac:dyDescent="0.4"/>
    <row r="20312" s="6" customFormat="1" x14ac:dyDescent="0.4"/>
    <row r="20313" s="6" customFormat="1" x14ac:dyDescent="0.4"/>
    <row r="20314" s="6" customFormat="1" x14ac:dyDescent="0.4"/>
    <row r="20315" s="6" customFormat="1" x14ac:dyDescent="0.4"/>
    <row r="20316" s="6" customFormat="1" x14ac:dyDescent="0.4"/>
    <row r="20317" s="6" customFormat="1" x14ac:dyDescent="0.4"/>
    <row r="20318" s="6" customFormat="1" x14ac:dyDescent="0.4"/>
    <row r="20319" s="6" customFormat="1" x14ac:dyDescent="0.4"/>
    <row r="20320" s="6" customFormat="1" x14ac:dyDescent="0.4"/>
    <row r="20321" s="6" customFormat="1" x14ac:dyDescent="0.4"/>
    <row r="20322" s="6" customFormat="1" x14ac:dyDescent="0.4"/>
    <row r="20323" s="6" customFormat="1" x14ac:dyDescent="0.4"/>
    <row r="20324" s="6" customFormat="1" x14ac:dyDescent="0.4"/>
    <row r="20325" s="6" customFormat="1" x14ac:dyDescent="0.4"/>
    <row r="20326" s="6" customFormat="1" x14ac:dyDescent="0.4"/>
    <row r="20327" s="6" customFormat="1" x14ac:dyDescent="0.4"/>
    <row r="20328" s="6" customFormat="1" x14ac:dyDescent="0.4"/>
    <row r="20329" s="6" customFormat="1" x14ac:dyDescent="0.4"/>
    <row r="20330" s="6" customFormat="1" x14ac:dyDescent="0.4"/>
    <row r="20331" s="6" customFormat="1" x14ac:dyDescent="0.4"/>
    <row r="20332" s="6" customFormat="1" x14ac:dyDescent="0.4"/>
    <row r="20333" s="6" customFormat="1" x14ac:dyDescent="0.4"/>
    <row r="20334" s="6" customFormat="1" x14ac:dyDescent="0.4"/>
    <row r="20335" s="6" customFormat="1" x14ac:dyDescent="0.4"/>
    <row r="20336" s="6" customFormat="1" x14ac:dyDescent="0.4"/>
    <row r="20337" s="6" customFormat="1" x14ac:dyDescent="0.4"/>
    <row r="20338" s="6" customFormat="1" x14ac:dyDescent="0.4"/>
    <row r="20339" s="6" customFormat="1" x14ac:dyDescent="0.4"/>
    <row r="20340" s="6" customFormat="1" x14ac:dyDescent="0.4"/>
    <row r="20341" s="6" customFormat="1" x14ac:dyDescent="0.4"/>
    <row r="20342" s="6" customFormat="1" x14ac:dyDescent="0.4"/>
    <row r="20343" s="6" customFormat="1" x14ac:dyDescent="0.4"/>
    <row r="20344" s="6" customFormat="1" x14ac:dyDescent="0.4"/>
    <row r="20345" s="6" customFormat="1" x14ac:dyDescent="0.4"/>
    <row r="20346" s="6" customFormat="1" x14ac:dyDescent="0.4"/>
    <row r="20347" s="6" customFormat="1" x14ac:dyDescent="0.4"/>
    <row r="20348" s="6" customFormat="1" x14ac:dyDescent="0.4"/>
    <row r="20349" s="6" customFormat="1" x14ac:dyDescent="0.4"/>
    <row r="20350" s="6" customFormat="1" x14ac:dyDescent="0.4"/>
    <row r="20351" s="6" customFormat="1" x14ac:dyDescent="0.4"/>
    <row r="20352" s="6" customFormat="1" x14ac:dyDescent="0.4"/>
    <row r="20353" s="6" customFormat="1" x14ac:dyDescent="0.4"/>
    <row r="20354" s="6" customFormat="1" x14ac:dyDescent="0.4"/>
    <row r="20355" s="6" customFormat="1" x14ac:dyDescent="0.4"/>
    <row r="20356" s="6" customFormat="1" x14ac:dyDescent="0.4"/>
    <row r="20357" s="6" customFormat="1" x14ac:dyDescent="0.4"/>
    <row r="20358" s="6" customFormat="1" x14ac:dyDescent="0.4"/>
    <row r="20359" s="6" customFormat="1" x14ac:dyDescent="0.4"/>
    <row r="20360" s="6" customFormat="1" x14ac:dyDescent="0.4"/>
    <row r="20361" s="6" customFormat="1" x14ac:dyDescent="0.4"/>
    <row r="20362" s="6" customFormat="1" x14ac:dyDescent="0.4"/>
    <row r="20363" s="6" customFormat="1" x14ac:dyDescent="0.4"/>
    <row r="20364" s="6" customFormat="1" x14ac:dyDescent="0.4"/>
    <row r="20365" s="6" customFormat="1" x14ac:dyDescent="0.4"/>
    <row r="20366" s="6" customFormat="1" x14ac:dyDescent="0.4"/>
    <row r="20367" s="6" customFormat="1" x14ac:dyDescent="0.4"/>
    <row r="20368" s="6" customFormat="1" x14ac:dyDescent="0.4"/>
    <row r="20369" s="6" customFormat="1" x14ac:dyDescent="0.4"/>
    <row r="20370" s="6" customFormat="1" x14ac:dyDescent="0.4"/>
    <row r="20371" s="6" customFormat="1" x14ac:dyDescent="0.4"/>
    <row r="20372" s="6" customFormat="1" x14ac:dyDescent="0.4"/>
    <row r="20373" s="6" customFormat="1" x14ac:dyDescent="0.4"/>
    <row r="20374" s="6" customFormat="1" x14ac:dyDescent="0.4"/>
    <row r="20375" s="6" customFormat="1" x14ac:dyDescent="0.4"/>
    <row r="20376" s="6" customFormat="1" x14ac:dyDescent="0.4"/>
    <row r="20377" s="6" customFormat="1" x14ac:dyDescent="0.4"/>
    <row r="20378" s="6" customFormat="1" x14ac:dyDescent="0.4"/>
    <row r="20379" s="6" customFormat="1" x14ac:dyDescent="0.4"/>
    <row r="20380" s="6" customFormat="1" x14ac:dyDescent="0.4"/>
    <row r="20381" s="6" customFormat="1" x14ac:dyDescent="0.4"/>
    <row r="20382" s="6" customFormat="1" x14ac:dyDescent="0.4"/>
    <row r="20383" s="6" customFormat="1" x14ac:dyDescent="0.4"/>
    <row r="20384" s="6" customFormat="1" x14ac:dyDescent="0.4"/>
    <row r="20385" s="6" customFormat="1" x14ac:dyDescent="0.4"/>
    <row r="20386" s="6" customFormat="1" x14ac:dyDescent="0.4"/>
    <row r="20387" s="6" customFormat="1" x14ac:dyDescent="0.4"/>
    <row r="20388" s="6" customFormat="1" x14ac:dyDescent="0.4"/>
    <row r="20389" s="6" customFormat="1" x14ac:dyDescent="0.4"/>
    <row r="20390" s="6" customFormat="1" x14ac:dyDescent="0.4"/>
    <row r="20391" s="6" customFormat="1" x14ac:dyDescent="0.4"/>
    <row r="20392" s="6" customFormat="1" x14ac:dyDescent="0.4"/>
    <row r="20393" s="6" customFormat="1" x14ac:dyDescent="0.4"/>
    <row r="20394" s="6" customFormat="1" x14ac:dyDescent="0.4"/>
    <row r="20395" s="6" customFormat="1" x14ac:dyDescent="0.4"/>
    <row r="20396" s="6" customFormat="1" x14ac:dyDescent="0.4"/>
    <row r="20397" s="6" customFormat="1" x14ac:dyDescent="0.4"/>
    <row r="20398" s="6" customFormat="1" x14ac:dyDescent="0.4"/>
    <row r="20399" s="6" customFormat="1" x14ac:dyDescent="0.4"/>
    <row r="20400" s="6" customFormat="1" x14ac:dyDescent="0.4"/>
    <row r="20401" s="6" customFormat="1" x14ac:dyDescent="0.4"/>
    <row r="20402" s="6" customFormat="1" x14ac:dyDescent="0.4"/>
    <row r="20403" s="6" customFormat="1" x14ac:dyDescent="0.4"/>
    <row r="20404" s="6" customFormat="1" x14ac:dyDescent="0.4"/>
    <row r="20405" s="6" customFormat="1" x14ac:dyDescent="0.4"/>
    <row r="20406" s="6" customFormat="1" x14ac:dyDescent="0.4"/>
    <row r="20407" s="6" customFormat="1" x14ac:dyDescent="0.4"/>
    <row r="20408" s="6" customFormat="1" x14ac:dyDescent="0.4"/>
    <row r="20409" s="6" customFormat="1" x14ac:dyDescent="0.4"/>
    <row r="20410" s="6" customFormat="1" x14ac:dyDescent="0.4"/>
    <row r="20411" s="6" customFormat="1" x14ac:dyDescent="0.4"/>
    <row r="20412" s="6" customFormat="1" x14ac:dyDescent="0.4"/>
    <row r="20413" s="6" customFormat="1" x14ac:dyDescent="0.4"/>
    <row r="20414" s="6" customFormat="1" x14ac:dyDescent="0.4"/>
    <row r="20415" s="6" customFormat="1" x14ac:dyDescent="0.4"/>
    <row r="20416" s="6" customFormat="1" x14ac:dyDescent="0.4"/>
    <row r="20417" s="6" customFormat="1" x14ac:dyDescent="0.4"/>
    <row r="20418" s="6" customFormat="1" x14ac:dyDescent="0.4"/>
    <row r="20419" s="6" customFormat="1" x14ac:dyDescent="0.4"/>
    <row r="20420" s="6" customFormat="1" x14ac:dyDescent="0.4"/>
    <row r="20421" s="6" customFormat="1" x14ac:dyDescent="0.4"/>
    <row r="20422" s="6" customFormat="1" x14ac:dyDescent="0.4"/>
    <row r="20423" s="6" customFormat="1" x14ac:dyDescent="0.4"/>
    <row r="20424" s="6" customFormat="1" x14ac:dyDescent="0.4"/>
    <row r="20425" s="6" customFormat="1" x14ac:dyDescent="0.4"/>
    <row r="20426" s="6" customFormat="1" x14ac:dyDescent="0.4"/>
    <row r="20427" s="6" customFormat="1" x14ac:dyDescent="0.4"/>
    <row r="20428" s="6" customFormat="1" x14ac:dyDescent="0.4"/>
    <row r="20429" s="6" customFormat="1" x14ac:dyDescent="0.4"/>
    <row r="20430" s="6" customFormat="1" x14ac:dyDescent="0.4"/>
    <row r="20431" s="6" customFormat="1" x14ac:dyDescent="0.4"/>
    <row r="20432" s="6" customFormat="1" x14ac:dyDescent="0.4"/>
    <row r="20433" s="6" customFormat="1" x14ac:dyDescent="0.4"/>
    <row r="20434" s="6" customFormat="1" x14ac:dyDescent="0.4"/>
    <row r="20435" s="6" customFormat="1" x14ac:dyDescent="0.4"/>
    <row r="20436" s="6" customFormat="1" x14ac:dyDescent="0.4"/>
    <row r="20437" s="6" customFormat="1" x14ac:dyDescent="0.4"/>
    <row r="20438" s="6" customFormat="1" x14ac:dyDescent="0.4"/>
    <row r="20439" s="6" customFormat="1" x14ac:dyDescent="0.4"/>
    <row r="20440" s="6" customFormat="1" x14ac:dyDescent="0.4"/>
    <row r="20441" s="6" customFormat="1" x14ac:dyDescent="0.4"/>
    <row r="20442" s="6" customFormat="1" x14ac:dyDescent="0.4"/>
    <row r="20443" s="6" customFormat="1" x14ac:dyDescent="0.4"/>
    <row r="20444" s="6" customFormat="1" x14ac:dyDescent="0.4"/>
    <row r="20445" s="6" customFormat="1" x14ac:dyDescent="0.4"/>
    <row r="20446" s="6" customFormat="1" x14ac:dyDescent="0.4"/>
    <row r="20447" s="6" customFormat="1" x14ac:dyDescent="0.4"/>
    <row r="20448" s="6" customFormat="1" x14ac:dyDescent="0.4"/>
    <row r="20449" s="6" customFormat="1" x14ac:dyDescent="0.4"/>
    <row r="20450" s="6" customFormat="1" x14ac:dyDescent="0.4"/>
    <row r="20451" s="6" customFormat="1" x14ac:dyDescent="0.4"/>
    <row r="20452" s="6" customFormat="1" x14ac:dyDescent="0.4"/>
    <row r="20453" s="6" customFormat="1" x14ac:dyDescent="0.4"/>
    <row r="20454" s="6" customFormat="1" x14ac:dyDescent="0.4"/>
    <row r="20455" s="6" customFormat="1" x14ac:dyDescent="0.4"/>
    <row r="20456" s="6" customFormat="1" x14ac:dyDescent="0.4"/>
    <row r="20457" s="6" customFormat="1" x14ac:dyDescent="0.4"/>
    <row r="20458" s="6" customFormat="1" x14ac:dyDescent="0.4"/>
    <row r="20459" s="6" customFormat="1" x14ac:dyDescent="0.4"/>
    <row r="20460" s="6" customFormat="1" x14ac:dyDescent="0.4"/>
    <row r="20461" s="6" customFormat="1" x14ac:dyDescent="0.4"/>
    <row r="20462" s="6" customFormat="1" x14ac:dyDescent="0.4"/>
    <row r="20463" s="6" customFormat="1" x14ac:dyDescent="0.4"/>
    <row r="20464" s="6" customFormat="1" x14ac:dyDescent="0.4"/>
    <row r="20465" s="6" customFormat="1" x14ac:dyDescent="0.4"/>
    <row r="20466" s="6" customFormat="1" x14ac:dyDescent="0.4"/>
    <row r="20467" s="6" customFormat="1" x14ac:dyDescent="0.4"/>
    <row r="20468" s="6" customFormat="1" x14ac:dyDescent="0.4"/>
    <row r="20469" s="6" customFormat="1" x14ac:dyDescent="0.4"/>
    <row r="20470" s="6" customFormat="1" x14ac:dyDescent="0.4"/>
    <row r="20471" s="6" customFormat="1" x14ac:dyDescent="0.4"/>
    <row r="20472" s="6" customFormat="1" x14ac:dyDescent="0.4"/>
    <row r="20473" s="6" customFormat="1" x14ac:dyDescent="0.4"/>
    <row r="20474" s="6" customFormat="1" x14ac:dyDescent="0.4"/>
    <row r="20475" s="6" customFormat="1" x14ac:dyDescent="0.4"/>
    <row r="20476" s="6" customFormat="1" x14ac:dyDescent="0.4"/>
    <row r="20477" s="6" customFormat="1" x14ac:dyDescent="0.4"/>
    <row r="20478" s="6" customFormat="1" x14ac:dyDescent="0.4"/>
    <row r="20479" s="6" customFormat="1" x14ac:dyDescent="0.4"/>
    <row r="20480" s="6" customFormat="1" x14ac:dyDescent="0.4"/>
    <row r="20481" s="6" customFormat="1" x14ac:dyDescent="0.4"/>
    <row r="20482" s="6" customFormat="1" x14ac:dyDescent="0.4"/>
    <row r="20483" s="6" customFormat="1" x14ac:dyDescent="0.4"/>
    <row r="20484" s="6" customFormat="1" x14ac:dyDescent="0.4"/>
    <row r="20485" s="6" customFormat="1" x14ac:dyDescent="0.4"/>
    <row r="20486" s="6" customFormat="1" x14ac:dyDescent="0.4"/>
    <row r="20487" s="6" customFormat="1" x14ac:dyDescent="0.4"/>
    <row r="20488" s="6" customFormat="1" x14ac:dyDescent="0.4"/>
    <row r="20489" s="6" customFormat="1" x14ac:dyDescent="0.4"/>
    <row r="20490" s="6" customFormat="1" x14ac:dyDescent="0.4"/>
    <row r="20491" s="6" customFormat="1" x14ac:dyDescent="0.4"/>
    <row r="20492" s="6" customFormat="1" x14ac:dyDescent="0.4"/>
    <row r="20493" s="6" customFormat="1" x14ac:dyDescent="0.4"/>
    <row r="20494" s="6" customFormat="1" x14ac:dyDescent="0.4"/>
    <row r="20495" s="6" customFormat="1" x14ac:dyDescent="0.4"/>
    <row r="20496" s="6" customFormat="1" x14ac:dyDescent="0.4"/>
    <row r="20497" s="6" customFormat="1" x14ac:dyDescent="0.4"/>
    <row r="20498" s="6" customFormat="1" x14ac:dyDescent="0.4"/>
    <row r="20499" s="6" customFormat="1" x14ac:dyDescent="0.4"/>
    <row r="20500" s="6" customFormat="1" x14ac:dyDescent="0.4"/>
    <row r="20501" s="6" customFormat="1" x14ac:dyDescent="0.4"/>
    <row r="20502" s="6" customFormat="1" x14ac:dyDescent="0.4"/>
    <row r="20503" s="6" customFormat="1" x14ac:dyDescent="0.4"/>
    <row r="20504" s="6" customFormat="1" x14ac:dyDescent="0.4"/>
    <row r="20505" s="6" customFormat="1" x14ac:dyDescent="0.4"/>
    <row r="20506" s="6" customFormat="1" x14ac:dyDescent="0.4"/>
    <row r="20507" s="6" customFormat="1" x14ac:dyDescent="0.4"/>
    <row r="20508" s="6" customFormat="1" x14ac:dyDescent="0.4"/>
    <row r="20509" s="6" customFormat="1" x14ac:dyDescent="0.4"/>
    <row r="20510" s="6" customFormat="1" x14ac:dyDescent="0.4"/>
    <row r="20511" s="6" customFormat="1" x14ac:dyDescent="0.4"/>
    <row r="20512" s="6" customFormat="1" x14ac:dyDescent="0.4"/>
    <row r="20513" s="6" customFormat="1" x14ac:dyDescent="0.4"/>
    <row r="20514" s="6" customFormat="1" x14ac:dyDescent="0.4"/>
    <row r="20515" s="6" customFormat="1" x14ac:dyDescent="0.4"/>
    <row r="20516" s="6" customFormat="1" x14ac:dyDescent="0.4"/>
    <row r="20517" s="6" customFormat="1" x14ac:dyDescent="0.4"/>
    <row r="20518" s="6" customFormat="1" x14ac:dyDescent="0.4"/>
    <row r="20519" s="6" customFormat="1" x14ac:dyDescent="0.4"/>
    <row r="20520" s="6" customFormat="1" x14ac:dyDescent="0.4"/>
    <row r="20521" s="6" customFormat="1" x14ac:dyDescent="0.4"/>
    <row r="20522" s="6" customFormat="1" x14ac:dyDescent="0.4"/>
    <row r="20523" s="6" customFormat="1" x14ac:dyDescent="0.4"/>
    <row r="20524" s="6" customFormat="1" x14ac:dyDescent="0.4"/>
    <row r="20525" s="6" customFormat="1" x14ac:dyDescent="0.4"/>
    <row r="20526" s="6" customFormat="1" x14ac:dyDescent="0.4"/>
    <row r="20527" s="6" customFormat="1" x14ac:dyDescent="0.4"/>
    <row r="20528" s="6" customFormat="1" x14ac:dyDescent="0.4"/>
    <row r="20529" s="6" customFormat="1" x14ac:dyDescent="0.4"/>
    <row r="20530" s="6" customFormat="1" x14ac:dyDescent="0.4"/>
    <row r="20531" s="6" customFormat="1" x14ac:dyDescent="0.4"/>
    <row r="20532" s="6" customFormat="1" x14ac:dyDescent="0.4"/>
    <row r="20533" s="6" customFormat="1" x14ac:dyDescent="0.4"/>
    <row r="20534" s="6" customFormat="1" x14ac:dyDescent="0.4"/>
    <row r="20535" s="6" customFormat="1" x14ac:dyDescent="0.4"/>
    <row r="20536" s="6" customFormat="1" x14ac:dyDescent="0.4"/>
    <row r="20537" s="6" customFormat="1" x14ac:dyDescent="0.4"/>
    <row r="20538" s="6" customFormat="1" x14ac:dyDescent="0.4"/>
    <row r="20539" s="6" customFormat="1" x14ac:dyDescent="0.4"/>
    <row r="20540" s="6" customFormat="1" x14ac:dyDescent="0.4"/>
    <row r="20541" s="6" customFormat="1" x14ac:dyDescent="0.4"/>
    <row r="20542" s="6" customFormat="1" x14ac:dyDescent="0.4"/>
    <row r="20543" s="6" customFormat="1" x14ac:dyDescent="0.4"/>
    <row r="20544" s="6" customFormat="1" x14ac:dyDescent="0.4"/>
    <row r="20545" s="6" customFormat="1" x14ac:dyDescent="0.4"/>
    <row r="20546" s="6" customFormat="1" x14ac:dyDescent="0.4"/>
    <row r="20547" s="6" customFormat="1" x14ac:dyDescent="0.4"/>
    <row r="20548" s="6" customFormat="1" x14ac:dyDescent="0.4"/>
    <row r="20549" s="6" customFormat="1" x14ac:dyDescent="0.4"/>
    <row r="20550" s="6" customFormat="1" x14ac:dyDescent="0.4"/>
    <row r="20551" s="6" customFormat="1" x14ac:dyDescent="0.4"/>
    <row r="20552" s="6" customFormat="1" x14ac:dyDescent="0.4"/>
    <row r="20553" s="6" customFormat="1" x14ac:dyDescent="0.4"/>
    <row r="20554" s="6" customFormat="1" x14ac:dyDescent="0.4"/>
    <row r="20555" s="6" customFormat="1" x14ac:dyDescent="0.4"/>
    <row r="20556" s="6" customFormat="1" x14ac:dyDescent="0.4"/>
    <row r="20557" s="6" customFormat="1" x14ac:dyDescent="0.4"/>
    <row r="20558" s="6" customFormat="1" x14ac:dyDescent="0.4"/>
    <row r="20559" s="6" customFormat="1" x14ac:dyDescent="0.4"/>
    <row r="20560" s="6" customFormat="1" x14ac:dyDescent="0.4"/>
    <row r="20561" s="6" customFormat="1" x14ac:dyDescent="0.4"/>
    <row r="20562" s="6" customFormat="1" x14ac:dyDescent="0.4"/>
    <row r="20563" s="6" customFormat="1" x14ac:dyDescent="0.4"/>
    <row r="20564" s="6" customFormat="1" x14ac:dyDescent="0.4"/>
    <row r="20565" s="6" customFormat="1" x14ac:dyDescent="0.4"/>
    <row r="20566" s="6" customFormat="1" x14ac:dyDescent="0.4"/>
    <row r="20567" s="6" customFormat="1" x14ac:dyDescent="0.4"/>
    <row r="20568" s="6" customFormat="1" x14ac:dyDescent="0.4"/>
    <row r="20569" s="6" customFormat="1" x14ac:dyDescent="0.4"/>
    <row r="20570" s="6" customFormat="1" x14ac:dyDescent="0.4"/>
    <row r="20571" s="6" customFormat="1" x14ac:dyDescent="0.4"/>
    <row r="20572" s="6" customFormat="1" x14ac:dyDescent="0.4"/>
    <row r="20573" s="6" customFormat="1" x14ac:dyDescent="0.4"/>
    <row r="20574" s="6" customFormat="1" x14ac:dyDescent="0.4"/>
    <row r="20575" s="6" customFormat="1" x14ac:dyDescent="0.4"/>
    <row r="20576" s="6" customFormat="1" x14ac:dyDescent="0.4"/>
    <row r="20577" s="6" customFormat="1" x14ac:dyDescent="0.4"/>
    <row r="20578" s="6" customFormat="1" x14ac:dyDescent="0.4"/>
    <row r="20579" s="6" customFormat="1" x14ac:dyDescent="0.4"/>
    <row r="20580" s="6" customFormat="1" x14ac:dyDescent="0.4"/>
    <row r="20581" s="6" customFormat="1" x14ac:dyDescent="0.4"/>
    <row r="20582" s="6" customFormat="1" x14ac:dyDescent="0.4"/>
    <row r="20583" s="6" customFormat="1" x14ac:dyDescent="0.4"/>
    <row r="20584" s="6" customFormat="1" x14ac:dyDescent="0.4"/>
    <row r="20585" s="6" customFormat="1" x14ac:dyDescent="0.4"/>
    <row r="20586" s="6" customFormat="1" x14ac:dyDescent="0.4"/>
    <row r="20587" s="6" customFormat="1" x14ac:dyDescent="0.4"/>
    <row r="20588" s="6" customFormat="1" x14ac:dyDescent="0.4"/>
    <row r="20589" s="6" customFormat="1" x14ac:dyDescent="0.4"/>
    <row r="20590" s="6" customFormat="1" x14ac:dyDescent="0.4"/>
    <row r="20591" s="6" customFormat="1" x14ac:dyDescent="0.4"/>
    <row r="20592" s="6" customFormat="1" x14ac:dyDescent="0.4"/>
    <row r="20593" s="6" customFormat="1" x14ac:dyDescent="0.4"/>
    <row r="20594" s="6" customFormat="1" x14ac:dyDescent="0.4"/>
    <row r="20595" s="6" customFormat="1" x14ac:dyDescent="0.4"/>
    <row r="20596" s="6" customFormat="1" x14ac:dyDescent="0.4"/>
    <row r="20597" s="6" customFormat="1" x14ac:dyDescent="0.4"/>
    <row r="20598" s="6" customFormat="1" x14ac:dyDescent="0.4"/>
    <row r="20599" s="6" customFormat="1" x14ac:dyDescent="0.4"/>
    <row r="20600" s="6" customFormat="1" x14ac:dyDescent="0.4"/>
    <row r="20601" s="6" customFormat="1" x14ac:dyDescent="0.4"/>
    <row r="20602" s="6" customFormat="1" x14ac:dyDescent="0.4"/>
    <row r="20603" s="6" customFormat="1" x14ac:dyDescent="0.4"/>
    <row r="20604" s="6" customFormat="1" x14ac:dyDescent="0.4"/>
    <row r="20605" s="6" customFormat="1" x14ac:dyDescent="0.4"/>
    <row r="20606" s="6" customFormat="1" x14ac:dyDescent="0.4"/>
    <row r="20607" s="6" customFormat="1" x14ac:dyDescent="0.4"/>
    <row r="20608" s="6" customFormat="1" x14ac:dyDescent="0.4"/>
    <row r="20609" s="6" customFormat="1" x14ac:dyDescent="0.4"/>
    <row r="20610" s="6" customFormat="1" x14ac:dyDescent="0.4"/>
    <row r="20611" s="6" customFormat="1" x14ac:dyDescent="0.4"/>
    <row r="20612" s="6" customFormat="1" x14ac:dyDescent="0.4"/>
    <row r="20613" s="6" customFormat="1" x14ac:dyDescent="0.4"/>
    <row r="20614" s="6" customFormat="1" x14ac:dyDescent="0.4"/>
    <row r="20615" s="6" customFormat="1" x14ac:dyDescent="0.4"/>
    <row r="20616" s="6" customFormat="1" x14ac:dyDescent="0.4"/>
    <row r="20617" s="6" customFormat="1" x14ac:dyDescent="0.4"/>
    <row r="20618" s="6" customFormat="1" x14ac:dyDescent="0.4"/>
    <row r="20619" s="6" customFormat="1" x14ac:dyDescent="0.4"/>
    <row r="20620" s="6" customFormat="1" x14ac:dyDescent="0.4"/>
    <row r="20621" s="6" customFormat="1" x14ac:dyDescent="0.4"/>
    <row r="20622" s="6" customFormat="1" x14ac:dyDescent="0.4"/>
    <row r="20623" s="6" customFormat="1" x14ac:dyDescent="0.4"/>
    <row r="20624" s="6" customFormat="1" x14ac:dyDescent="0.4"/>
    <row r="20625" s="6" customFormat="1" x14ac:dyDescent="0.4"/>
    <row r="20626" s="6" customFormat="1" x14ac:dyDescent="0.4"/>
    <row r="20627" s="6" customFormat="1" x14ac:dyDescent="0.4"/>
    <row r="20628" s="6" customFormat="1" x14ac:dyDescent="0.4"/>
    <row r="20629" s="6" customFormat="1" x14ac:dyDescent="0.4"/>
    <row r="20630" s="6" customFormat="1" x14ac:dyDescent="0.4"/>
    <row r="20631" s="6" customFormat="1" x14ac:dyDescent="0.4"/>
    <row r="20632" s="6" customFormat="1" x14ac:dyDescent="0.4"/>
    <row r="20633" s="6" customFormat="1" x14ac:dyDescent="0.4"/>
    <row r="20634" s="6" customFormat="1" x14ac:dyDescent="0.4"/>
    <row r="20635" s="6" customFormat="1" x14ac:dyDescent="0.4"/>
    <row r="20636" s="6" customFormat="1" x14ac:dyDescent="0.4"/>
    <row r="20637" s="6" customFormat="1" x14ac:dyDescent="0.4"/>
    <row r="20638" s="6" customFormat="1" x14ac:dyDescent="0.4"/>
    <row r="20639" s="6" customFormat="1" x14ac:dyDescent="0.4"/>
    <row r="20640" s="6" customFormat="1" x14ac:dyDescent="0.4"/>
    <row r="20641" s="6" customFormat="1" x14ac:dyDescent="0.4"/>
    <row r="20642" s="6" customFormat="1" x14ac:dyDescent="0.4"/>
    <row r="20643" s="6" customFormat="1" x14ac:dyDescent="0.4"/>
    <row r="20644" s="6" customFormat="1" x14ac:dyDescent="0.4"/>
    <row r="20645" s="6" customFormat="1" x14ac:dyDescent="0.4"/>
    <row r="20646" s="6" customFormat="1" x14ac:dyDescent="0.4"/>
    <row r="20647" s="6" customFormat="1" x14ac:dyDescent="0.4"/>
    <row r="20648" s="6" customFormat="1" x14ac:dyDescent="0.4"/>
    <row r="20649" s="6" customFormat="1" x14ac:dyDescent="0.4"/>
    <row r="20650" s="6" customFormat="1" x14ac:dyDescent="0.4"/>
    <row r="20651" s="6" customFormat="1" x14ac:dyDescent="0.4"/>
    <row r="20652" s="6" customFormat="1" x14ac:dyDescent="0.4"/>
    <row r="20653" s="6" customFormat="1" x14ac:dyDescent="0.4"/>
    <row r="20654" s="6" customFormat="1" x14ac:dyDescent="0.4"/>
    <row r="20655" s="6" customFormat="1" x14ac:dyDescent="0.4"/>
    <row r="20656" s="6" customFormat="1" x14ac:dyDescent="0.4"/>
    <row r="20657" s="6" customFormat="1" x14ac:dyDescent="0.4"/>
    <row r="20658" s="6" customFormat="1" x14ac:dyDescent="0.4"/>
    <row r="20659" s="6" customFormat="1" x14ac:dyDescent="0.4"/>
    <row r="20660" s="6" customFormat="1" x14ac:dyDescent="0.4"/>
    <row r="20661" s="6" customFormat="1" x14ac:dyDescent="0.4"/>
    <row r="20662" s="6" customFormat="1" x14ac:dyDescent="0.4"/>
    <row r="20663" s="6" customFormat="1" x14ac:dyDescent="0.4"/>
    <row r="20664" s="6" customFormat="1" x14ac:dyDescent="0.4"/>
    <row r="20665" s="6" customFormat="1" x14ac:dyDescent="0.4"/>
    <row r="20666" s="6" customFormat="1" x14ac:dyDescent="0.4"/>
    <row r="20667" s="6" customFormat="1" x14ac:dyDescent="0.4"/>
    <row r="20668" s="6" customFormat="1" x14ac:dyDescent="0.4"/>
    <row r="20669" s="6" customFormat="1" x14ac:dyDescent="0.4"/>
    <row r="20670" s="6" customFormat="1" x14ac:dyDescent="0.4"/>
    <row r="20671" s="6" customFormat="1" x14ac:dyDescent="0.4"/>
    <row r="20672" s="6" customFormat="1" x14ac:dyDescent="0.4"/>
    <row r="20673" s="6" customFormat="1" x14ac:dyDescent="0.4"/>
    <row r="20674" s="6" customFormat="1" x14ac:dyDescent="0.4"/>
    <row r="20675" s="6" customFormat="1" x14ac:dyDescent="0.4"/>
    <row r="20676" s="6" customFormat="1" x14ac:dyDescent="0.4"/>
    <row r="20677" s="6" customFormat="1" x14ac:dyDescent="0.4"/>
    <row r="20678" s="6" customFormat="1" x14ac:dyDescent="0.4"/>
    <row r="20679" s="6" customFormat="1" x14ac:dyDescent="0.4"/>
    <row r="20680" s="6" customFormat="1" x14ac:dyDescent="0.4"/>
    <row r="20681" s="6" customFormat="1" x14ac:dyDescent="0.4"/>
    <row r="20682" s="6" customFormat="1" x14ac:dyDescent="0.4"/>
    <row r="20683" s="6" customFormat="1" x14ac:dyDescent="0.4"/>
    <row r="20684" s="6" customFormat="1" x14ac:dyDescent="0.4"/>
    <row r="20685" s="6" customFormat="1" x14ac:dyDescent="0.4"/>
    <row r="20686" s="6" customFormat="1" x14ac:dyDescent="0.4"/>
    <row r="20687" s="6" customFormat="1" x14ac:dyDescent="0.4"/>
    <row r="20688" s="6" customFormat="1" x14ac:dyDescent="0.4"/>
    <row r="20689" s="6" customFormat="1" x14ac:dyDescent="0.4"/>
    <row r="20690" s="6" customFormat="1" x14ac:dyDescent="0.4"/>
    <row r="20691" s="6" customFormat="1" x14ac:dyDescent="0.4"/>
    <row r="20692" s="6" customFormat="1" x14ac:dyDescent="0.4"/>
    <row r="20693" s="6" customFormat="1" x14ac:dyDescent="0.4"/>
    <row r="20694" s="6" customFormat="1" x14ac:dyDescent="0.4"/>
    <row r="20695" s="6" customFormat="1" x14ac:dyDescent="0.4"/>
    <row r="20696" s="6" customFormat="1" x14ac:dyDescent="0.4"/>
    <row r="20697" s="6" customFormat="1" x14ac:dyDescent="0.4"/>
    <row r="20698" s="6" customFormat="1" x14ac:dyDescent="0.4"/>
    <row r="20699" s="6" customFormat="1" x14ac:dyDescent="0.4"/>
    <row r="20700" s="6" customFormat="1" x14ac:dyDescent="0.4"/>
    <row r="20701" s="6" customFormat="1" x14ac:dyDescent="0.4"/>
    <row r="20702" s="6" customFormat="1" x14ac:dyDescent="0.4"/>
    <row r="20703" s="6" customFormat="1" x14ac:dyDescent="0.4"/>
    <row r="20704" s="6" customFormat="1" x14ac:dyDescent="0.4"/>
    <row r="20705" s="6" customFormat="1" x14ac:dyDescent="0.4"/>
    <row r="20706" s="6" customFormat="1" x14ac:dyDescent="0.4"/>
    <row r="20707" s="6" customFormat="1" x14ac:dyDescent="0.4"/>
    <row r="20708" s="6" customFormat="1" x14ac:dyDescent="0.4"/>
    <row r="20709" s="6" customFormat="1" x14ac:dyDescent="0.4"/>
    <row r="20710" s="6" customFormat="1" x14ac:dyDescent="0.4"/>
    <row r="20711" s="6" customFormat="1" x14ac:dyDescent="0.4"/>
    <row r="20712" s="6" customFormat="1" x14ac:dyDescent="0.4"/>
    <row r="20713" s="6" customFormat="1" x14ac:dyDescent="0.4"/>
    <row r="20714" s="6" customFormat="1" x14ac:dyDescent="0.4"/>
    <row r="20715" s="6" customFormat="1" x14ac:dyDescent="0.4"/>
    <row r="20716" s="6" customFormat="1" x14ac:dyDescent="0.4"/>
    <row r="20717" s="6" customFormat="1" x14ac:dyDescent="0.4"/>
    <row r="20718" s="6" customFormat="1" x14ac:dyDescent="0.4"/>
    <row r="20719" s="6" customFormat="1" x14ac:dyDescent="0.4"/>
    <row r="20720" s="6" customFormat="1" x14ac:dyDescent="0.4"/>
    <row r="20721" s="6" customFormat="1" x14ac:dyDescent="0.4"/>
    <row r="20722" s="6" customFormat="1" x14ac:dyDescent="0.4"/>
    <row r="20723" s="6" customFormat="1" x14ac:dyDescent="0.4"/>
    <row r="20724" s="6" customFormat="1" x14ac:dyDescent="0.4"/>
    <row r="20725" s="6" customFormat="1" x14ac:dyDescent="0.4"/>
    <row r="20726" s="6" customFormat="1" x14ac:dyDescent="0.4"/>
    <row r="20727" s="6" customFormat="1" x14ac:dyDescent="0.4"/>
    <row r="20728" s="6" customFormat="1" x14ac:dyDescent="0.4"/>
    <row r="20729" s="6" customFormat="1" x14ac:dyDescent="0.4"/>
    <row r="20730" s="6" customFormat="1" x14ac:dyDescent="0.4"/>
    <row r="20731" s="6" customFormat="1" x14ac:dyDescent="0.4"/>
    <row r="20732" s="6" customFormat="1" x14ac:dyDescent="0.4"/>
    <row r="20733" s="6" customFormat="1" x14ac:dyDescent="0.4"/>
    <row r="20734" s="6" customFormat="1" x14ac:dyDescent="0.4"/>
    <row r="20735" s="6" customFormat="1" x14ac:dyDescent="0.4"/>
    <row r="20736" s="6" customFormat="1" x14ac:dyDescent="0.4"/>
    <row r="20737" s="6" customFormat="1" x14ac:dyDescent="0.4"/>
    <row r="20738" s="6" customFormat="1" x14ac:dyDescent="0.4"/>
    <row r="20739" s="6" customFormat="1" x14ac:dyDescent="0.4"/>
    <row r="20740" s="6" customFormat="1" x14ac:dyDescent="0.4"/>
    <row r="20741" s="6" customFormat="1" x14ac:dyDescent="0.4"/>
    <row r="20742" s="6" customFormat="1" x14ac:dyDescent="0.4"/>
    <row r="20743" s="6" customFormat="1" x14ac:dyDescent="0.4"/>
    <row r="20744" s="6" customFormat="1" x14ac:dyDescent="0.4"/>
    <row r="20745" s="6" customFormat="1" x14ac:dyDescent="0.4"/>
    <row r="20746" s="6" customFormat="1" x14ac:dyDescent="0.4"/>
    <row r="20747" s="6" customFormat="1" x14ac:dyDescent="0.4"/>
    <row r="20748" s="6" customFormat="1" x14ac:dyDescent="0.4"/>
    <row r="20749" s="6" customFormat="1" x14ac:dyDescent="0.4"/>
    <row r="20750" s="6" customFormat="1" x14ac:dyDescent="0.4"/>
    <row r="20751" s="6" customFormat="1" x14ac:dyDescent="0.4"/>
    <row r="20752" s="6" customFormat="1" x14ac:dyDescent="0.4"/>
    <row r="20753" s="6" customFormat="1" x14ac:dyDescent="0.4"/>
    <row r="20754" s="6" customFormat="1" x14ac:dyDescent="0.4"/>
    <row r="20755" s="6" customFormat="1" x14ac:dyDescent="0.4"/>
    <row r="20756" s="6" customFormat="1" x14ac:dyDescent="0.4"/>
    <row r="20757" s="6" customFormat="1" x14ac:dyDescent="0.4"/>
    <row r="20758" s="6" customFormat="1" x14ac:dyDescent="0.4"/>
    <row r="20759" s="6" customFormat="1" x14ac:dyDescent="0.4"/>
    <row r="20760" s="6" customFormat="1" x14ac:dyDescent="0.4"/>
    <row r="20761" s="6" customFormat="1" x14ac:dyDescent="0.4"/>
    <row r="20762" s="6" customFormat="1" x14ac:dyDescent="0.4"/>
    <row r="20763" s="6" customFormat="1" x14ac:dyDescent="0.4"/>
    <row r="20764" s="6" customFormat="1" x14ac:dyDescent="0.4"/>
    <row r="20765" s="6" customFormat="1" x14ac:dyDescent="0.4"/>
    <row r="20766" s="6" customFormat="1" x14ac:dyDescent="0.4"/>
    <row r="20767" s="6" customFormat="1" x14ac:dyDescent="0.4"/>
    <row r="20768" s="6" customFormat="1" x14ac:dyDescent="0.4"/>
    <row r="20769" s="6" customFormat="1" x14ac:dyDescent="0.4"/>
    <row r="20770" s="6" customFormat="1" x14ac:dyDescent="0.4"/>
    <row r="20771" s="6" customFormat="1" x14ac:dyDescent="0.4"/>
    <row r="20772" s="6" customFormat="1" x14ac:dyDescent="0.4"/>
    <row r="20773" s="6" customFormat="1" x14ac:dyDescent="0.4"/>
    <row r="20774" s="6" customFormat="1" x14ac:dyDescent="0.4"/>
    <row r="20775" s="6" customFormat="1" x14ac:dyDescent="0.4"/>
    <row r="20776" s="6" customFormat="1" x14ac:dyDescent="0.4"/>
    <row r="20777" s="6" customFormat="1" x14ac:dyDescent="0.4"/>
    <row r="20778" s="6" customFormat="1" x14ac:dyDescent="0.4"/>
    <row r="20779" s="6" customFormat="1" x14ac:dyDescent="0.4"/>
    <row r="20780" s="6" customFormat="1" x14ac:dyDescent="0.4"/>
    <row r="20781" s="6" customFormat="1" x14ac:dyDescent="0.4"/>
    <row r="20782" s="6" customFormat="1" x14ac:dyDescent="0.4"/>
    <row r="20783" s="6" customFormat="1" x14ac:dyDescent="0.4"/>
    <row r="20784" s="6" customFormat="1" x14ac:dyDescent="0.4"/>
    <row r="20785" s="6" customFormat="1" x14ac:dyDescent="0.4"/>
    <row r="20786" s="6" customFormat="1" x14ac:dyDescent="0.4"/>
    <row r="20787" s="6" customFormat="1" x14ac:dyDescent="0.4"/>
    <row r="20788" s="6" customFormat="1" x14ac:dyDescent="0.4"/>
    <row r="20789" s="6" customFormat="1" x14ac:dyDescent="0.4"/>
    <row r="20790" s="6" customFormat="1" x14ac:dyDescent="0.4"/>
    <row r="20791" s="6" customFormat="1" x14ac:dyDescent="0.4"/>
    <row r="20792" s="6" customFormat="1" x14ac:dyDescent="0.4"/>
    <row r="20793" s="6" customFormat="1" x14ac:dyDescent="0.4"/>
    <row r="20794" s="6" customFormat="1" x14ac:dyDescent="0.4"/>
    <row r="20795" s="6" customFormat="1" x14ac:dyDescent="0.4"/>
    <row r="20796" s="6" customFormat="1" x14ac:dyDescent="0.4"/>
    <row r="20797" s="6" customFormat="1" x14ac:dyDescent="0.4"/>
    <row r="20798" s="6" customFormat="1" x14ac:dyDescent="0.4"/>
    <row r="20799" s="6" customFormat="1" x14ac:dyDescent="0.4"/>
    <row r="20800" s="6" customFormat="1" x14ac:dyDescent="0.4"/>
    <row r="20801" s="6" customFormat="1" x14ac:dyDescent="0.4"/>
    <row r="20802" s="6" customFormat="1" x14ac:dyDescent="0.4"/>
    <row r="20803" s="6" customFormat="1" x14ac:dyDescent="0.4"/>
    <row r="20804" s="6" customFormat="1" x14ac:dyDescent="0.4"/>
    <row r="20805" s="6" customFormat="1" x14ac:dyDescent="0.4"/>
    <row r="20806" s="6" customFormat="1" x14ac:dyDescent="0.4"/>
    <row r="20807" s="6" customFormat="1" x14ac:dyDescent="0.4"/>
    <row r="20808" s="6" customFormat="1" x14ac:dyDescent="0.4"/>
    <row r="20809" s="6" customFormat="1" x14ac:dyDescent="0.4"/>
    <row r="20810" s="6" customFormat="1" x14ac:dyDescent="0.4"/>
    <row r="20811" s="6" customFormat="1" x14ac:dyDescent="0.4"/>
    <row r="20812" s="6" customFormat="1" x14ac:dyDescent="0.4"/>
    <row r="20813" s="6" customFormat="1" x14ac:dyDescent="0.4"/>
    <row r="20814" s="6" customFormat="1" x14ac:dyDescent="0.4"/>
    <row r="20815" s="6" customFormat="1" x14ac:dyDescent="0.4"/>
    <row r="20816" s="6" customFormat="1" x14ac:dyDescent="0.4"/>
    <row r="20817" s="6" customFormat="1" x14ac:dyDescent="0.4"/>
    <row r="20818" s="6" customFormat="1" x14ac:dyDescent="0.4"/>
    <row r="20819" s="6" customFormat="1" x14ac:dyDescent="0.4"/>
    <row r="20820" s="6" customFormat="1" x14ac:dyDescent="0.4"/>
    <row r="20821" s="6" customFormat="1" x14ac:dyDescent="0.4"/>
    <row r="20822" s="6" customFormat="1" x14ac:dyDescent="0.4"/>
    <row r="20823" s="6" customFormat="1" x14ac:dyDescent="0.4"/>
    <row r="20824" s="6" customFormat="1" x14ac:dyDescent="0.4"/>
    <row r="20825" s="6" customFormat="1" x14ac:dyDescent="0.4"/>
    <row r="20826" s="6" customFormat="1" x14ac:dyDescent="0.4"/>
    <row r="20827" s="6" customFormat="1" x14ac:dyDescent="0.4"/>
    <row r="20828" s="6" customFormat="1" x14ac:dyDescent="0.4"/>
    <row r="20829" s="6" customFormat="1" x14ac:dyDescent="0.4"/>
    <row r="20830" s="6" customFormat="1" x14ac:dyDescent="0.4"/>
    <row r="20831" s="6" customFormat="1" x14ac:dyDescent="0.4"/>
    <row r="20832" s="6" customFormat="1" x14ac:dyDescent="0.4"/>
    <row r="20833" s="6" customFormat="1" x14ac:dyDescent="0.4"/>
    <row r="20834" s="6" customFormat="1" x14ac:dyDescent="0.4"/>
    <row r="20835" s="6" customFormat="1" x14ac:dyDescent="0.4"/>
    <row r="20836" s="6" customFormat="1" x14ac:dyDescent="0.4"/>
    <row r="20837" s="6" customFormat="1" x14ac:dyDescent="0.4"/>
    <row r="20838" s="6" customFormat="1" x14ac:dyDescent="0.4"/>
    <row r="20839" s="6" customFormat="1" x14ac:dyDescent="0.4"/>
    <row r="20840" s="6" customFormat="1" x14ac:dyDescent="0.4"/>
    <row r="20841" s="6" customFormat="1" x14ac:dyDescent="0.4"/>
    <row r="20842" s="6" customFormat="1" x14ac:dyDescent="0.4"/>
    <row r="20843" s="6" customFormat="1" x14ac:dyDescent="0.4"/>
    <row r="20844" s="6" customFormat="1" x14ac:dyDescent="0.4"/>
    <row r="20845" s="6" customFormat="1" x14ac:dyDescent="0.4"/>
    <row r="20846" s="6" customFormat="1" x14ac:dyDescent="0.4"/>
    <row r="20847" s="6" customFormat="1" x14ac:dyDescent="0.4"/>
    <row r="20848" s="6" customFormat="1" x14ac:dyDescent="0.4"/>
    <row r="20849" s="6" customFormat="1" x14ac:dyDescent="0.4"/>
    <row r="20850" s="6" customFormat="1" x14ac:dyDescent="0.4"/>
    <row r="20851" s="6" customFormat="1" x14ac:dyDescent="0.4"/>
    <row r="20852" s="6" customFormat="1" x14ac:dyDescent="0.4"/>
    <row r="20853" s="6" customFormat="1" x14ac:dyDescent="0.4"/>
    <row r="20854" s="6" customFormat="1" x14ac:dyDescent="0.4"/>
    <row r="20855" s="6" customFormat="1" x14ac:dyDescent="0.4"/>
    <row r="20856" s="6" customFormat="1" x14ac:dyDescent="0.4"/>
    <row r="20857" s="6" customFormat="1" x14ac:dyDescent="0.4"/>
    <row r="20858" s="6" customFormat="1" x14ac:dyDescent="0.4"/>
    <row r="20859" s="6" customFormat="1" x14ac:dyDescent="0.4"/>
    <row r="20860" s="6" customFormat="1" x14ac:dyDescent="0.4"/>
    <row r="20861" s="6" customFormat="1" x14ac:dyDescent="0.4"/>
    <row r="20862" s="6" customFormat="1" x14ac:dyDescent="0.4"/>
    <row r="20863" s="6" customFormat="1" x14ac:dyDescent="0.4"/>
    <row r="20864" s="6" customFormat="1" x14ac:dyDescent="0.4"/>
    <row r="20865" s="6" customFormat="1" x14ac:dyDescent="0.4"/>
    <row r="20866" s="6" customFormat="1" x14ac:dyDescent="0.4"/>
    <row r="20867" s="6" customFormat="1" x14ac:dyDescent="0.4"/>
    <row r="20868" s="6" customFormat="1" x14ac:dyDescent="0.4"/>
    <row r="20869" s="6" customFormat="1" x14ac:dyDescent="0.4"/>
    <row r="20870" s="6" customFormat="1" x14ac:dyDescent="0.4"/>
    <row r="20871" s="6" customFormat="1" x14ac:dyDescent="0.4"/>
    <row r="20872" s="6" customFormat="1" x14ac:dyDescent="0.4"/>
    <row r="20873" s="6" customFormat="1" x14ac:dyDescent="0.4"/>
    <row r="20874" s="6" customFormat="1" x14ac:dyDescent="0.4"/>
    <row r="20875" s="6" customFormat="1" x14ac:dyDescent="0.4"/>
    <row r="20876" s="6" customFormat="1" x14ac:dyDescent="0.4"/>
    <row r="20877" s="6" customFormat="1" x14ac:dyDescent="0.4"/>
    <row r="20878" s="6" customFormat="1" x14ac:dyDescent="0.4"/>
    <row r="20879" s="6" customFormat="1" x14ac:dyDescent="0.4"/>
    <row r="20880" s="6" customFormat="1" x14ac:dyDescent="0.4"/>
    <row r="20881" s="6" customFormat="1" x14ac:dyDescent="0.4"/>
    <row r="20882" s="6" customFormat="1" x14ac:dyDescent="0.4"/>
    <row r="20883" s="6" customFormat="1" x14ac:dyDescent="0.4"/>
    <row r="20884" s="6" customFormat="1" x14ac:dyDescent="0.4"/>
    <row r="20885" s="6" customFormat="1" x14ac:dyDescent="0.4"/>
    <row r="20886" s="6" customFormat="1" x14ac:dyDescent="0.4"/>
    <row r="20887" s="6" customFormat="1" x14ac:dyDescent="0.4"/>
    <row r="20888" s="6" customFormat="1" x14ac:dyDescent="0.4"/>
    <row r="20889" s="6" customFormat="1" x14ac:dyDescent="0.4"/>
    <row r="20890" s="6" customFormat="1" x14ac:dyDescent="0.4"/>
    <row r="20891" s="6" customFormat="1" x14ac:dyDescent="0.4"/>
    <row r="20892" s="6" customFormat="1" x14ac:dyDescent="0.4"/>
    <row r="20893" s="6" customFormat="1" x14ac:dyDescent="0.4"/>
    <row r="20894" s="6" customFormat="1" x14ac:dyDescent="0.4"/>
    <row r="20895" s="6" customFormat="1" x14ac:dyDescent="0.4"/>
    <row r="20896" s="6" customFormat="1" x14ac:dyDescent="0.4"/>
    <row r="20897" s="6" customFormat="1" x14ac:dyDescent="0.4"/>
    <row r="20898" s="6" customFormat="1" x14ac:dyDescent="0.4"/>
    <row r="20899" s="6" customFormat="1" x14ac:dyDescent="0.4"/>
    <row r="20900" s="6" customFormat="1" x14ac:dyDescent="0.4"/>
    <row r="20901" s="6" customFormat="1" x14ac:dyDescent="0.4"/>
    <row r="20902" s="6" customFormat="1" x14ac:dyDescent="0.4"/>
    <row r="20903" s="6" customFormat="1" x14ac:dyDescent="0.4"/>
    <row r="20904" s="6" customFormat="1" x14ac:dyDescent="0.4"/>
    <row r="20905" s="6" customFormat="1" x14ac:dyDescent="0.4"/>
    <row r="20906" s="6" customFormat="1" x14ac:dyDescent="0.4"/>
    <row r="20907" s="6" customFormat="1" x14ac:dyDescent="0.4"/>
    <row r="20908" s="6" customFormat="1" x14ac:dyDescent="0.4"/>
    <row r="20909" s="6" customFormat="1" x14ac:dyDescent="0.4"/>
    <row r="20910" s="6" customFormat="1" x14ac:dyDescent="0.4"/>
    <row r="20911" s="6" customFormat="1" x14ac:dyDescent="0.4"/>
    <row r="20912" s="6" customFormat="1" x14ac:dyDescent="0.4"/>
    <row r="20913" s="6" customFormat="1" x14ac:dyDescent="0.4"/>
    <row r="20914" s="6" customFormat="1" x14ac:dyDescent="0.4"/>
    <row r="20915" s="6" customFormat="1" x14ac:dyDescent="0.4"/>
    <row r="20916" s="6" customFormat="1" x14ac:dyDescent="0.4"/>
    <row r="20917" s="6" customFormat="1" x14ac:dyDescent="0.4"/>
    <row r="20918" s="6" customFormat="1" x14ac:dyDescent="0.4"/>
    <row r="20919" s="6" customFormat="1" x14ac:dyDescent="0.4"/>
    <row r="20920" s="6" customFormat="1" x14ac:dyDescent="0.4"/>
    <row r="20921" s="6" customFormat="1" x14ac:dyDescent="0.4"/>
    <row r="20922" s="6" customFormat="1" x14ac:dyDescent="0.4"/>
    <row r="20923" s="6" customFormat="1" x14ac:dyDescent="0.4"/>
    <row r="20924" s="6" customFormat="1" x14ac:dyDescent="0.4"/>
    <row r="20925" s="6" customFormat="1" x14ac:dyDescent="0.4"/>
    <row r="20926" s="6" customFormat="1" x14ac:dyDescent="0.4"/>
    <row r="20927" s="6" customFormat="1" x14ac:dyDescent="0.4"/>
    <row r="20928" s="6" customFormat="1" x14ac:dyDescent="0.4"/>
    <row r="20929" s="6" customFormat="1" x14ac:dyDescent="0.4"/>
    <row r="20930" s="6" customFormat="1" x14ac:dyDescent="0.4"/>
    <row r="20931" s="6" customFormat="1" x14ac:dyDescent="0.4"/>
    <row r="20932" s="6" customFormat="1" x14ac:dyDescent="0.4"/>
    <row r="20933" s="6" customFormat="1" x14ac:dyDescent="0.4"/>
    <row r="20934" s="6" customFormat="1" x14ac:dyDescent="0.4"/>
    <row r="20935" s="6" customFormat="1" x14ac:dyDescent="0.4"/>
    <row r="20936" s="6" customFormat="1" x14ac:dyDescent="0.4"/>
    <row r="20937" s="6" customFormat="1" x14ac:dyDescent="0.4"/>
    <row r="20938" s="6" customFormat="1" x14ac:dyDescent="0.4"/>
    <row r="20939" s="6" customFormat="1" x14ac:dyDescent="0.4"/>
    <row r="20940" s="6" customFormat="1" x14ac:dyDescent="0.4"/>
    <row r="20941" s="6" customFormat="1" x14ac:dyDescent="0.4"/>
    <row r="20942" s="6" customFormat="1" x14ac:dyDescent="0.4"/>
    <row r="20943" s="6" customFormat="1" x14ac:dyDescent="0.4"/>
    <row r="20944" s="6" customFormat="1" x14ac:dyDescent="0.4"/>
    <row r="20945" s="6" customFormat="1" x14ac:dyDescent="0.4"/>
    <row r="20946" s="6" customFormat="1" x14ac:dyDescent="0.4"/>
    <row r="20947" s="6" customFormat="1" x14ac:dyDescent="0.4"/>
    <row r="20948" s="6" customFormat="1" x14ac:dyDescent="0.4"/>
    <row r="20949" s="6" customFormat="1" x14ac:dyDescent="0.4"/>
    <row r="20950" s="6" customFormat="1" x14ac:dyDescent="0.4"/>
    <row r="20951" s="6" customFormat="1" x14ac:dyDescent="0.4"/>
    <row r="20952" s="6" customFormat="1" x14ac:dyDescent="0.4"/>
    <row r="20953" s="6" customFormat="1" x14ac:dyDescent="0.4"/>
    <row r="20954" s="6" customFormat="1" x14ac:dyDescent="0.4"/>
    <row r="20955" s="6" customFormat="1" x14ac:dyDescent="0.4"/>
    <row r="20956" s="6" customFormat="1" x14ac:dyDescent="0.4"/>
    <row r="20957" s="6" customFormat="1" x14ac:dyDescent="0.4"/>
    <row r="20958" s="6" customFormat="1" x14ac:dyDescent="0.4"/>
    <row r="20959" s="6" customFormat="1" x14ac:dyDescent="0.4"/>
    <row r="20960" s="6" customFormat="1" x14ac:dyDescent="0.4"/>
    <row r="20961" s="6" customFormat="1" x14ac:dyDescent="0.4"/>
    <row r="20962" s="6" customFormat="1" x14ac:dyDescent="0.4"/>
    <row r="20963" s="6" customFormat="1" x14ac:dyDescent="0.4"/>
    <row r="20964" s="6" customFormat="1" x14ac:dyDescent="0.4"/>
    <row r="20965" s="6" customFormat="1" x14ac:dyDescent="0.4"/>
    <row r="20966" s="6" customFormat="1" x14ac:dyDescent="0.4"/>
    <row r="20967" s="6" customFormat="1" x14ac:dyDescent="0.4"/>
    <row r="20968" s="6" customFormat="1" x14ac:dyDescent="0.4"/>
    <row r="20969" s="6" customFormat="1" x14ac:dyDescent="0.4"/>
    <row r="20970" s="6" customFormat="1" x14ac:dyDescent="0.4"/>
    <row r="20971" s="6" customFormat="1" x14ac:dyDescent="0.4"/>
    <row r="20972" s="6" customFormat="1" x14ac:dyDescent="0.4"/>
    <row r="20973" s="6" customFormat="1" x14ac:dyDescent="0.4"/>
    <row r="20974" s="6" customFormat="1" x14ac:dyDescent="0.4"/>
    <row r="20975" s="6" customFormat="1" x14ac:dyDescent="0.4"/>
    <row r="20976" s="6" customFormat="1" x14ac:dyDescent="0.4"/>
    <row r="20977" s="6" customFormat="1" x14ac:dyDescent="0.4"/>
    <row r="20978" s="6" customFormat="1" x14ac:dyDescent="0.4"/>
    <row r="20979" s="6" customFormat="1" x14ac:dyDescent="0.4"/>
    <row r="20980" s="6" customFormat="1" x14ac:dyDescent="0.4"/>
    <row r="20981" s="6" customFormat="1" x14ac:dyDescent="0.4"/>
    <row r="20982" s="6" customFormat="1" x14ac:dyDescent="0.4"/>
    <row r="20983" s="6" customFormat="1" x14ac:dyDescent="0.4"/>
    <row r="20984" s="6" customFormat="1" x14ac:dyDescent="0.4"/>
    <row r="20985" s="6" customFormat="1" x14ac:dyDescent="0.4"/>
    <row r="20986" s="6" customFormat="1" x14ac:dyDescent="0.4"/>
    <row r="20987" s="6" customFormat="1" x14ac:dyDescent="0.4"/>
    <row r="20988" s="6" customFormat="1" x14ac:dyDescent="0.4"/>
    <row r="20989" s="6" customFormat="1" x14ac:dyDescent="0.4"/>
    <row r="20990" s="6" customFormat="1" x14ac:dyDescent="0.4"/>
    <row r="20991" s="6" customFormat="1" x14ac:dyDescent="0.4"/>
    <row r="20992" s="6" customFormat="1" x14ac:dyDescent="0.4"/>
    <row r="20993" s="6" customFormat="1" x14ac:dyDescent="0.4"/>
    <row r="20994" s="6" customFormat="1" x14ac:dyDescent="0.4"/>
    <row r="20995" s="6" customFormat="1" x14ac:dyDescent="0.4"/>
    <row r="20996" s="6" customFormat="1" x14ac:dyDescent="0.4"/>
    <row r="20997" s="6" customFormat="1" x14ac:dyDescent="0.4"/>
    <row r="20998" s="6" customFormat="1" x14ac:dyDescent="0.4"/>
    <row r="20999" s="6" customFormat="1" x14ac:dyDescent="0.4"/>
    <row r="21000" s="6" customFormat="1" x14ac:dyDescent="0.4"/>
    <row r="21001" s="6" customFormat="1" x14ac:dyDescent="0.4"/>
    <row r="21002" s="6" customFormat="1" x14ac:dyDescent="0.4"/>
    <row r="21003" s="6" customFormat="1" x14ac:dyDescent="0.4"/>
    <row r="21004" s="6" customFormat="1" x14ac:dyDescent="0.4"/>
    <row r="21005" s="6" customFormat="1" x14ac:dyDescent="0.4"/>
    <row r="21006" s="6" customFormat="1" x14ac:dyDescent="0.4"/>
    <row r="21007" s="6" customFormat="1" x14ac:dyDescent="0.4"/>
    <row r="21008" s="6" customFormat="1" x14ac:dyDescent="0.4"/>
    <row r="21009" s="6" customFormat="1" x14ac:dyDescent="0.4"/>
    <row r="21010" s="6" customFormat="1" x14ac:dyDescent="0.4"/>
    <row r="21011" s="6" customFormat="1" x14ac:dyDescent="0.4"/>
    <row r="21012" s="6" customFormat="1" x14ac:dyDescent="0.4"/>
    <row r="21013" s="6" customFormat="1" x14ac:dyDescent="0.4"/>
    <row r="21014" s="6" customFormat="1" x14ac:dyDescent="0.4"/>
    <row r="21015" s="6" customFormat="1" x14ac:dyDescent="0.4"/>
    <row r="21016" s="6" customFormat="1" x14ac:dyDescent="0.4"/>
    <row r="21017" s="6" customFormat="1" x14ac:dyDescent="0.4"/>
    <row r="21018" s="6" customFormat="1" x14ac:dyDescent="0.4"/>
    <row r="21019" s="6" customFormat="1" x14ac:dyDescent="0.4"/>
    <row r="21020" s="6" customFormat="1" x14ac:dyDescent="0.4"/>
    <row r="21021" s="6" customFormat="1" x14ac:dyDescent="0.4"/>
    <row r="21022" s="6" customFormat="1" x14ac:dyDescent="0.4"/>
    <row r="21023" s="6" customFormat="1" x14ac:dyDescent="0.4"/>
    <row r="21024" s="6" customFormat="1" x14ac:dyDescent="0.4"/>
    <row r="21025" s="6" customFormat="1" x14ac:dyDescent="0.4"/>
    <row r="21026" s="6" customFormat="1" x14ac:dyDescent="0.4"/>
    <row r="21027" s="6" customFormat="1" x14ac:dyDescent="0.4"/>
    <row r="21028" s="6" customFormat="1" x14ac:dyDescent="0.4"/>
    <row r="21029" s="6" customFormat="1" x14ac:dyDescent="0.4"/>
    <row r="21030" s="6" customFormat="1" x14ac:dyDescent="0.4"/>
    <row r="21031" s="6" customFormat="1" x14ac:dyDescent="0.4"/>
    <row r="21032" s="6" customFormat="1" x14ac:dyDescent="0.4"/>
    <row r="21033" s="6" customFormat="1" x14ac:dyDescent="0.4"/>
    <row r="21034" s="6" customFormat="1" x14ac:dyDescent="0.4"/>
    <row r="21035" s="6" customFormat="1" x14ac:dyDescent="0.4"/>
    <row r="21036" s="6" customFormat="1" x14ac:dyDescent="0.4"/>
    <row r="21037" s="6" customFormat="1" x14ac:dyDescent="0.4"/>
    <row r="21038" s="6" customFormat="1" x14ac:dyDescent="0.4"/>
    <row r="21039" s="6" customFormat="1" x14ac:dyDescent="0.4"/>
    <row r="21040" s="6" customFormat="1" x14ac:dyDescent="0.4"/>
    <row r="21041" s="6" customFormat="1" x14ac:dyDescent="0.4"/>
    <row r="21042" s="6" customFormat="1" x14ac:dyDescent="0.4"/>
    <row r="21043" s="6" customFormat="1" x14ac:dyDescent="0.4"/>
    <row r="21044" s="6" customFormat="1" x14ac:dyDescent="0.4"/>
    <row r="21045" s="6" customFormat="1" x14ac:dyDescent="0.4"/>
    <row r="21046" s="6" customFormat="1" x14ac:dyDescent="0.4"/>
    <row r="21047" s="6" customFormat="1" x14ac:dyDescent="0.4"/>
    <row r="21048" s="6" customFormat="1" x14ac:dyDescent="0.4"/>
    <row r="21049" s="6" customFormat="1" x14ac:dyDescent="0.4"/>
    <row r="21050" s="6" customFormat="1" x14ac:dyDescent="0.4"/>
    <row r="21051" s="6" customFormat="1" x14ac:dyDescent="0.4"/>
    <row r="21052" s="6" customFormat="1" x14ac:dyDescent="0.4"/>
    <row r="21053" s="6" customFormat="1" x14ac:dyDescent="0.4"/>
    <row r="21054" s="6" customFormat="1" x14ac:dyDescent="0.4"/>
    <row r="21055" s="6" customFormat="1" x14ac:dyDescent="0.4"/>
    <row r="21056" s="6" customFormat="1" x14ac:dyDescent="0.4"/>
    <row r="21057" s="6" customFormat="1" x14ac:dyDescent="0.4"/>
    <row r="21058" s="6" customFormat="1" x14ac:dyDescent="0.4"/>
    <row r="21059" s="6" customFormat="1" x14ac:dyDescent="0.4"/>
    <row r="21060" s="6" customFormat="1" x14ac:dyDescent="0.4"/>
    <row r="21061" s="6" customFormat="1" x14ac:dyDescent="0.4"/>
    <row r="21062" s="6" customFormat="1" x14ac:dyDescent="0.4"/>
    <row r="21063" s="6" customFormat="1" x14ac:dyDescent="0.4"/>
    <row r="21064" s="6" customFormat="1" x14ac:dyDescent="0.4"/>
    <row r="21065" s="6" customFormat="1" x14ac:dyDescent="0.4"/>
    <row r="21066" s="6" customFormat="1" x14ac:dyDescent="0.4"/>
    <row r="21067" s="6" customFormat="1" x14ac:dyDescent="0.4"/>
    <row r="21068" s="6" customFormat="1" x14ac:dyDescent="0.4"/>
    <row r="21069" s="6" customFormat="1" x14ac:dyDescent="0.4"/>
    <row r="21070" s="6" customFormat="1" x14ac:dyDescent="0.4"/>
    <row r="21071" s="6" customFormat="1" x14ac:dyDescent="0.4"/>
    <row r="21072" s="6" customFormat="1" x14ac:dyDescent="0.4"/>
    <row r="21073" s="6" customFormat="1" x14ac:dyDescent="0.4"/>
    <row r="21074" s="6" customFormat="1" x14ac:dyDescent="0.4"/>
    <row r="21075" s="6" customFormat="1" x14ac:dyDescent="0.4"/>
    <row r="21076" s="6" customFormat="1" x14ac:dyDescent="0.4"/>
    <row r="21077" s="6" customFormat="1" x14ac:dyDescent="0.4"/>
    <row r="21078" s="6" customFormat="1" x14ac:dyDescent="0.4"/>
    <row r="21079" s="6" customFormat="1" x14ac:dyDescent="0.4"/>
    <row r="21080" s="6" customFormat="1" x14ac:dyDescent="0.4"/>
    <row r="21081" s="6" customFormat="1" x14ac:dyDescent="0.4"/>
    <row r="21082" s="6" customFormat="1" x14ac:dyDescent="0.4"/>
    <row r="21083" s="6" customFormat="1" x14ac:dyDescent="0.4"/>
    <row r="21084" s="6" customFormat="1" x14ac:dyDescent="0.4"/>
    <row r="21085" s="6" customFormat="1" x14ac:dyDescent="0.4"/>
    <row r="21086" s="6" customFormat="1" x14ac:dyDescent="0.4"/>
    <row r="21087" s="6" customFormat="1" x14ac:dyDescent="0.4"/>
    <row r="21088" s="6" customFormat="1" x14ac:dyDescent="0.4"/>
    <row r="21089" s="6" customFormat="1" x14ac:dyDescent="0.4"/>
    <row r="21090" s="6" customFormat="1" x14ac:dyDescent="0.4"/>
    <row r="21091" s="6" customFormat="1" x14ac:dyDescent="0.4"/>
    <row r="21092" s="6" customFormat="1" x14ac:dyDescent="0.4"/>
    <row r="21093" s="6" customFormat="1" x14ac:dyDescent="0.4"/>
    <row r="21094" s="6" customFormat="1" x14ac:dyDescent="0.4"/>
    <row r="21095" s="6" customFormat="1" x14ac:dyDescent="0.4"/>
    <row r="21096" s="6" customFormat="1" x14ac:dyDescent="0.4"/>
    <row r="21097" s="6" customFormat="1" x14ac:dyDescent="0.4"/>
    <row r="21098" s="6" customFormat="1" x14ac:dyDescent="0.4"/>
    <row r="21099" s="6" customFormat="1" x14ac:dyDescent="0.4"/>
    <row r="21100" s="6" customFormat="1" x14ac:dyDescent="0.4"/>
    <row r="21101" s="6" customFormat="1" x14ac:dyDescent="0.4"/>
    <row r="21102" s="6" customFormat="1" x14ac:dyDescent="0.4"/>
    <row r="21103" s="6" customFormat="1" x14ac:dyDescent="0.4"/>
    <row r="21104" s="6" customFormat="1" x14ac:dyDescent="0.4"/>
    <row r="21105" s="6" customFormat="1" x14ac:dyDescent="0.4"/>
    <row r="21106" s="6" customFormat="1" x14ac:dyDescent="0.4"/>
    <row r="21107" s="6" customFormat="1" x14ac:dyDescent="0.4"/>
    <row r="21108" s="6" customFormat="1" x14ac:dyDescent="0.4"/>
    <row r="21109" s="6" customFormat="1" x14ac:dyDescent="0.4"/>
    <row r="21110" s="6" customFormat="1" x14ac:dyDescent="0.4"/>
    <row r="21111" s="6" customFormat="1" x14ac:dyDescent="0.4"/>
    <row r="21112" s="6" customFormat="1" x14ac:dyDescent="0.4"/>
    <row r="21113" s="6" customFormat="1" x14ac:dyDescent="0.4"/>
    <row r="21114" s="6" customFormat="1" x14ac:dyDescent="0.4"/>
    <row r="21115" s="6" customFormat="1" x14ac:dyDescent="0.4"/>
    <row r="21116" s="6" customFormat="1" x14ac:dyDescent="0.4"/>
    <row r="21117" s="6" customFormat="1" x14ac:dyDescent="0.4"/>
    <row r="21118" s="6" customFormat="1" x14ac:dyDescent="0.4"/>
    <row r="21119" s="6" customFormat="1" x14ac:dyDescent="0.4"/>
    <row r="21120" s="6" customFormat="1" x14ac:dyDescent="0.4"/>
    <row r="21121" s="6" customFormat="1" x14ac:dyDescent="0.4"/>
    <row r="21122" s="6" customFormat="1" x14ac:dyDescent="0.4"/>
    <row r="21123" s="6" customFormat="1" x14ac:dyDescent="0.4"/>
    <row r="21124" s="6" customFormat="1" x14ac:dyDescent="0.4"/>
    <row r="21125" s="6" customFormat="1" x14ac:dyDescent="0.4"/>
    <row r="21126" s="6" customFormat="1" x14ac:dyDescent="0.4"/>
    <row r="21127" s="6" customFormat="1" x14ac:dyDescent="0.4"/>
    <row r="21128" s="6" customFormat="1" x14ac:dyDescent="0.4"/>
    <row r="21129" s="6" customFormat="1" x14ac:dyDescent="0.4"/>
    <row r="21130" s="6" customFormat="1" x14ac:dyDescent="0.4"/>
    <row r="21131" s="6" customFormat="1" x14ac:dyDescent="0.4"/>
    <row r="21132" s="6" customFormat="1" x14ac:dyDescent="0.4"/>
    <row r="21133" s="6" customFormat="1" x14ac:dyDescent="0.4"/>
    <row r="21134" s="6" customFormat="1" x14ac:dyDescent="0.4"/>
    <row r="21135" s="6" customFormat="1" x14ac:dyDescent="0.4"/>
    <row r="21136" s="6" customFormat="1" x14ac:dyDescent="0.4"/>
    <row r="21137" s="6" customFormat="1" x14ac:dyDescent="0.4"/>
    <row r="21138" s="6" customFormat="1" x14ac:dyDescent="0.4"/>
    <row r="21139" s="6" customFormat="1" x14ac:dyDescent="0.4"/>
    <row r="21140" s="6" customFormat="1" x14ac:dyDescent="0.4"/>
    <row r="21141" s="6" customFormat="1" x14ac:dyDescent="0.4"/>
    <row r="21142" s="6" customFormat="1" x14ac:dyDescent="0.4"/>
    <row r="21143" s="6" customFormat="1" x14ac:dyDescent="0.4"/>
    <row r="21144" s="6" customFormat="1" x14ac:dyDescent="0.4"/>
    <row r="21145" s="6" customFormat="1" x14ac:dyDescent="0.4"/>
    <row r="21146" s="6" customFormat="1" x14ac:dyDescent="0.4"/>
    <row r="21147" s="6" customFormat="1" x14ac:dyDescent="0.4"/>
    <row r="21148" s="6" customFormat="1" x14ac:dyDescent="0.4"/>
    <row r="21149" s="6" customFormat="1" x14ac:dyDescent="0.4"/>
    <row r="21150" s="6" customFormat="1" x14ac:dyDescent="0.4"/>
    <row r="21151" s="6" customFormat="1" x14ac:dyDescent="0.4"/>
    <row r="21152" s="6" customFormat="1" x14ac:dyDescent="0.4"/>
    <row r="21153" s="6" customFormat="1" x14ac:dyDescent="0.4"/>
    <row r="21154" s="6" customFormat="1" x14ac:dyDescent="0.4"/>
    <row r="21155" s="6" customFormat="1" x14ac:dyDescent="0.4"/>
    <row r="21156" s="6" customFormat="1" x14ac:dyDescent="0.4"/>
    <row r="21157" s="6" customFormat="1" x14ac:dyDescent="0.4"/>
    <row r="21158" s="6" customFormat="1" x14ac:dyDescent="0.4"/>
    <row r="21159" s="6" customFormat="1" x14ac:dyDescent="0.4"/>
    <row r="21160" s="6" customFormat="1" x14ac:dyDescent="0.4"/>
    <row r="21161" s="6" customFormat="1" x14ac:dyDescent="0.4"/>
    <row r="21162" s="6" customFormat="1" x14ac:dyDescent="0.4"/>
    <row r="21163" s="6" customFormat="1" x14ac:dyDescent="0.4"/>
    <row r="21164" s="6" customFormat="1" x14ac:dyDescent="0.4"/>
    <row r="21165" s="6" customFormat="1" x14ac:dyDescent="0.4"/>
    <row r="21166" s="6" customFormat="1" x14ac:dyDescent="0.4"/>
    <row r="21167" s="6" customFormat="1" x14ac:dyDescent="0.4"/>
    <row r="21168" s="6" customFormat="1" x14ac:dyDescent="0.4"/>
    <row r="21169" s="6" customFormat="1" x14ac:dyDescent="0.4"/>
    <row r="21170" s="6" customFormat="1" x14ac:dyDescent="0.4"/>
    <row r="21171" s="6" customFormat="1" x14ac:dyDescent="0.4"/>
    <row r="21172" s="6" customFormat="1" x14ac:dyDescent="0.4"/>
    <row r="21173" s="6" customFormat="1" x14ac:dyDescent="0.4"/>
    <row r="21174" s="6" customFormat="1" x14ac:dyDescent="0.4"/>
    <row r="21175" s="6" customFormat="1" x14ac:dyDescent="0.4"/>
    <row r="21176" s="6" customFormat="1" x14ac:dyDescent="0.4"/>
    <row r="21177" s="6" customFormat="1" x14ac:dyDescent="0.4"/>
    <row r="21178" s="6" customFormat="1" x14ac:dyDescent="0.4"/>
    <row r="21179" s="6" customFormat="1" x14ac:dyDescent="0.4"/>
    <row r="21180" s="6" customFormat="1" x14ac:dyDescent="0.4"/>
    <row r="21181" s="6" customFormat="1" x14ac:dyDescent="0.4"/>
    <row r="21182" s="6" customFormat="1" x14ac:dyDescent="0.4"/>
    <row r="21183" s="6" customFormat="1" x14ac:dyDescent="0.4"/>
    <row r="21184" s="6" customFormat="1" x14ac:dyDescent="0.4"/>
    <row r="21185" s="6" customFormat="1" x14ac:dyDescent="0.4"/>
    <row r="21186" s="6" customFormat="1" x14ac:dyDescent="0.4"/>
    <row r="21187" s="6" customFormat="1" x14ac:dyDescent="0.4"/>
    <row r="21188" s="6" customFormat="1" x14ac:dyDescent="0.4"/>
    <row r="21189" s="6" customFormat="1" x14ac:dyDescent="0.4"/>
    <row r="21190" s="6" customFormat="1" x14ac:dyDescent="0.4"/>
    <row r="21191" s="6" customFormat="1" x14ac:dyDescent="0.4"/>
    <row r="21192" s="6" customFormat="1" x14ac:dyDescent="0.4"/>
    <row r="21193" s="6" customFormat="1" x14ac:dyDescent="0.4"/>
    <row r="21194" s="6" customFormat="1" x14ac:dyDescent="0.4"/>
    <row r="21195" s="6" customFormat="1" x14ac:dyDescent="0.4"/>
    <row r="21196" s="6" customFormat="1" x14ac:dyDescent="0.4"/>
    <row r="21197" s="6" customFormat="1" x14ac:dyDescent="0.4"/>
    <row r="21198" s="6" customFormat="1" x14ac:dyDescent="0.4"/>
    <row r="21199" s="6" customFormat="1" x14ac:dyDescent="0.4"/>
    <row r="21200" s="6" customFormat="1" x14ac:dyDescent="0.4"/>
    <row r="21201" s="6" customFormat="1" x14ac:dyDescent="0.4"/>
    <row r="21202" s="6" customFormat="1" x14ac:dyDescent="0.4"/>
    <row r="21203" s="6" customFormat="1" x14ac:dyDescent="0.4"/>
    <row r="21204" s="6" customFormat="1" x14ac:dyDescent="0.4"/>
    <row r="21205" s="6" customFormat="1" x14ac:dyDescent="0.4"/>
    <row r="21206" s="6" customFormat="1" x14ac:dyDescent="0.4"/>
    <row r="21207" s="6" customFormat="1" x14ac:dyDescent="0.4"/>
    <row r="21208" s="6" customFormat="1" x14ac:dyDescent="0.4"/>
    <row r="21209" s="6" customFormat="1" x14ac:dyDescent="0.4"/>
    <row r="21210" s="6" customFormat="1" x14ac:dyDescent="0.4"/>
    <row r="21211" s="6" customFormat="1" x14ac:dyDescent="0.4"/>
    <row r="21212" s="6" customFormat="1" x14ac:dyDescent="0.4"/>
    <row r="21213" s="6" customFormat="1" x14ac:dyDescent="0.4"/>
    <row r="21214" s="6" customFormat="1" x14ac:dyDescent="0.4"/>
    <row r="21215" s="6" customFormat="1" x14ac:dyDescent="0.4"/>
    <row r="21216" s="6" customFormat="1" x14ac:dyDescent="0.4"/>
    <row r="21217" s="6" customFormat="1" x14ac:dyDescent="0.4"/>
    <row r="21218" s="6" customFormat="1" x14ac:dyDescent="0.4"/>
    <row r="21219" s="6" customFormat="1" x14ac:dyDescent="0.4"/>
    <row r="21220" s="6" customFormat="1" x14ac:dyDescent="0.4"/>
    <row r="21221" s="6" customFormat="1" x14ac:dyDescent="0.4"/>
    <row r="21222" s="6" customFormat="1" x14ac:dyDescent="0.4"/>
    <row r="21223" s="6" customFormat="1" x14ac:dyDescent="0.4"/>
    <row r="21224" s="6" customFormat="1" x14ac:dyDescent="0.4"/>
    <row r="21225" s="6" customFormat="1" x14ac:dyDescent="0.4"/>
    <row r="21226" s="6" customFormat="1" x14ac:dyDescent="0.4"/>
    <row r="21227" s="6" customFormat="1" x14ac:dyDescent="0.4"/>
    <row r="21228" s="6" customFormat="1" x14ac:dyDescent="0.4"/>
    <row r="21229" s="6" customFormat="1" x14ac:dyDescent="0.4"/>
    <row r="21230" s="6" customFormat="1" x14ac:dyDescent="0.4"/>
    <row r="21231" s="6" customFormat="1" x14ac:dyDescent="0.4"/>
    <row r="21232" s="6" customFormat="1" x14ac:dyDescent="0.4"/>
    <row r="21233" s="6" customFormat="1" x14ac:dyDescent="0.4"/>
    <row r="21234" s="6" customFormat="1" x14ac:dyDescent="0.4"/>
    <row r="21235" s="6" customFormat="1" x14ac:dyDescent="0.4"/>
    <row r="21236" s="6" customFormat="1" x14ac:dyDescent="0.4"/>
    <row r="21237" s="6" customFormat="1" x14ac:dyDescent="0.4"/>
    <row r="21238" s="6" customFormat="1" x14ac:dyDescent="0.4"/>
    <row r="21239" s="6" customFormat="1" x14ac:dyDescent="0.4"/>
    <row r="21240" s="6" customFormat="1" x14ac:dyDescent="0.4"/>
    <row r="21241" s="6" customFormat="1" x14ac:dyDescent="0.4"/>
    <row r="21242" s="6" customFormat="1" x14ac:dyDescent="0.4"/>
    <row r="21243" s="6" customFormat="1" x14ac:dyDescent="0.4"/>
    <row r="21244" s="6" customFormat="1" x14ac:dyDescent="0.4"/>
    <row r="21245" s="6" customFormat="1" x14ac:dyDescent="0.4"/>
    <row r="21246" s="6" customFormat="1" x14ac:dyDescent="0.4"/>
    <row r="21247" s="6" customFormat="1" x14ac:dyDescent="0.4"/>
    <row r="21248" s="6" customFormat="1" x14ac:dyDescent="0.4"/>
    <row r="21249" s="6" customFormat="1" x14ac:dyDescent="0.4"/>
    <row r="21250" s="6" customFormat="1" x14ac:dyDescent="0.4"/>
    <row r="21251" s="6" customFormat="1" x14ac:dyDescent="0.4"/>
    <row r="21252" s="6" customFormat="1" x14ac:dyDescent="0.4"/>
    <row r="21253" s="6" customFormat="1" x14ac:dyDescent="0.4"/>
    <row r="21254" s="6" customFormat="1" x14ac:dyDescent="0.4"/>
    <row r="21255" s="6" customFormat="1" x14ac:dyDescent="0.4"/>
    <row r="21256" s="6" customFormat="1" x14ac:dyDescent="0.4"/>
    <row r="21257" s="6" customFormat="1" x14ac:dyDescent="0.4"/>
    <row r="21258" s="6" customFormat="1" x14ac:dyDescent="0.4"/>
    <row r="21259" s="6" customFormat="1" x14ac:dyDescent="0.4"/>
    <row r="21260" s="6" customFormat="1" x14ac:dyDescent="0.4"/>
    <row r="21261" s="6" customFormat="1" x14ac:dyDescent="0.4"/>
    <row r="21262" s="6" customFormat="1" x14ac:dyDescent="0.4"/>
    <row r="21263" s="6" customFormat="1" x14ac:dyDescent="0.4"/>
    <row r="21264" s="6" customFormat="1" x14ac:dyDescent="0.4"/>
    <row r="21265" s="6" customFormat="1" x14ac:dyDescent="0.4"/>
    <row r="21266" s="6" customFormat="1" x14ac:dyDescent="0.4"/>
    <row r="21267" s="6" customFormat="1" x14ac:dyDescent="0.4"/>
    <row r="21268" s="6" customFormat="1" x14ac:dyDescent="0.4"/>
    <row r="21269" s="6" customFormat="1" x14ac:dyDescent="0.4"/>
    <row r="21270" s="6" customFormat="1" x14ac:dyDescent="0.4"/>
    <row r="21271" s="6" customFormat="1" x14ac:dyDescent="0.4"/>
    <row r="21272" s="6" customFormat="1" x14ac:dyDescent="0.4"/>
    <row r="21273" s="6" customFormat="1" x14ac:dyDescent="0.4"/>
    <row r="21274" s="6" customFormat="1" x14ac:dyDescent="0.4"/>
    <row r="21275" s="6" customFormat="1" x14ac:dyDescent="0.4"/>
    <row r="21276" s="6" customFormat="1" x14ac:dyDescent="0.4"/>
    <row r="21277" s="6" customFormat="1" x14ac:dyDescent="0.4"/>
    <row r="21278" s="6" customFormat="1" x14ac:dyDescent="0.4"/>
    <row r="21279" s="6" customFormat="1" x14ac:dyDescent="0.4"/>
    <row r="21280" s="6" customFormat="1" x14ac:dyDescent="0.4"/>
    <row r="21281" s="6" customFormat="1" x14ac:dyDescent="0.4"/>
    <row r="21282" s="6" customFormat="1" x14ac:dyDescent="0.4"/>
    <row r="21283" s="6" customFormat="1" x14ac:dyDescent="0.4"/>
    <row r="21284" s="6" customFormat="1" x14ac:dyDescent="0.4"/>
    <row r="21285" s="6" customFormat="1" x14ac:dyDescent="0.4"/>
    <row r="21286" s="6" customFormat="1" x14ac:dyDescent="0.4"/>
    <row r="21287" s="6" customFormat="1" x14ac:dyDescent="0.4"/>
    <row r="21288" s="6" customFormat="1" x14ac:dyDescent="0.4"/>
    <row r="21289" s="6" customFormat="1" x14ac:dyDescent="0.4"/>
    <row r="21290" s="6" customFormat="1" x14ac:dyDescent="0.4"/>
    <row r="21291" s="6" customFormat="1" x14ac:dyDescent="0.4"/>
    <row r="21292" s="6" customFormat="1" x14ac:dyDescent="0.4"/>
    <row r="21293" s="6" customFormat="1" x14ac:dyDescent="0.4"/>
    <row r="21294" s="6" customFormat="1" x14ac:dyDescent="0.4"/>
    <row r="21295" s="6" customFormat="1" x14ac:dyDescent="0.4"/>
    <row r="21296" s="6" customFormat="1" x14ac:dyDescent="0.4"/>
    <row r="21297" s="6" customFormat="1" x14ac:dyDescent="0.4"/>
    <row r="21298" s="6" customFormat="1" x14ac:dyDescent="0.4"/>
    <row r="21299" s="6" customFormat="1" x14ac:dyDescent="0.4"/>
    <row r="21300" s="6" customFormat="1" x14ac:dyDescent="0.4"/>
    <row r="21301" s="6" customFormat="1" x14ac:dyDescent="0.4"/>
    <row r="21302" s="6" customFormat="1" x14ac:dyDescent="0.4"/>
    <row r="21303" s="6" customFormat="1" x14ac:dyDescent="0.4"/>
    <row r="21304" s="6" customFormat="1" x14ac:dyDescent="0.4"/>
    <row r="21305" s="6" customFormat="1" x14ac:dyDescent="0.4"/>
    <row r="21306" s="6" customFormat="1" x14ac:dyDescent="0.4"/>
    <row r="21307" s="6" customFormat="1" x14ac:dyDescent="0.4"/>
    <row r="21308" s="6" customFormat="1" x14ac:dyDescent="0.4"/>
    <row r="21309" s="6" customFormat="1" x14ac:dyDescent="0.4"/>
    <row r="21310" s="6" customFormat="1" x14ac:dyDescent="0.4"/>
    <row r="21311" s="6" customFormat="1" x14ac:dyDescent="0.4"/>
    <row r="21312" s="6" customFormat="1" x14ac:dyDescent="0.4"/>
    <row r="21313" s="6" customFormat="1" x14ac:dyDescent="0.4"/>
    <row r="21314" s="6" customFormat="1" x14ac:dyDescent="0.4"/>
    <row r="21315" s="6" customFormat="1" x14ac:dyDescent="0.4"/>
    <row r="21316" s="6" customFormat="1" x14ac:dyDescent="0.4"/>
    <row r="21317" s="6" customFormat="1" x14ac:dyDescent="0.4"/>
    <row r="21318" s="6" customFormat="1" x14ac:dyDescent="0.4"/>
    <row r="21319" s="6" customFormat="1" x14ac:dyDescent="0.4"/>
    <row r="21320" s="6" customFormat="1" x14ac:dyDescent="0.4"/>
    <row r="21321" s="6" customFormat="1" x14ac:dyDescent="0.4"/>
    <row r="21322" s="6" customFormat="1" x14ac:dyDescent="0.4"/>
    <row r="21323" s="6" customFormat="1" x14ac:dyDescent="0.4"/>
    <row r="21324" s="6" customFormat="1" x14ac:dyDescent="0.4"/>
    <row r="21325" s="6" customFormat="1" x14ac:dyDescent="0.4"/>
    <row r="21326" s="6" customFormat="1" x14ac:dyDescent="0.4"/>
    <row r="21327" s="6" customFormat="1" x14ac:dyDescent="0.4"/>
    <row r="21328" s="6" customFormat="1" x14ac:dyDescent="0.4"/>
    <row r="21329" s="6" customFormat="1" x14ac:dyDescent="0.4"/>
    <row r="21330" s="6" customFormat="1" x14ac:dyDescent="0.4"/>
    <row r="21331" s="6" customFormat="1" x14ac:dyDescent="0.4"/>
    <row r="21332" s="6" customFormat="1" x14ac:dyDescent="0.4"/>
    <row r="21333" s="6" customFormat="1" x14ac:dyDescent="0.4"/>
    <row r="21334" s="6" customFormat="1" x14ac:dyDescent="0.4"/>
    <row r="21335" s="6" customFormat="1" x14ac:dyDescent="0.4"/>
    <row r="21336" s="6" customFormat="1" x14ac:dyDescent="0.4"/>
    <row r="21337" s="6" customFormat="1" x14ac:dyDescent="0.4"/>
    <row r="21338" s="6" customFormat="1" x14ac:dyDescent="0.4"/>
    <row r="21339" s="6" customFormat="1" x14ac:dyDescent="0.4"/>
    <row r="21340" s="6" customFormat="1" x14ac:dyDescent="0.4"/>
    <row r="21341" s="6" customFormat="1" x14ac:dyDescent="0.4"/>
    <row r="21342" s="6" customFormat="1" x14ac:dyDescent="0.4"/>
    <row r="21343" s="6" customFormat="1" x14ac:dyDescent="0.4"/>
    <row r="21344" s="6" customFormat="1" x14ac:dyDescent="0.4"/>
    <row r="21345" s="6" customFormat="1" x14ac:dyDescent="0.4"/>
    <row r="21346" s="6" customFormat="1" x14ac:dyDescent="0.4"/>
    <row r="21347" s="6" customFormat="1" x14ac:dyDescent="0.4"/>
    <row r="21348" s="6" customFormat="1" x14ac:dyDescent="0.4"/>
    <row r="21349" s="6" customFormat="1" x14ac:dyDescent="0.4"/>
    <row r="21350" s="6" customFormat="1" x14ac:dyDescent="0.4"/>
    <row r="21351" s="6" customFormat="1" x14ac:dyDescent="0.4"/>
    <row r="21352" s="6" customFormat="1" x14ac:dyDescent="0.4"/>
    <row r="21353" s="6" customFormat="1" x14ac:dyDescent="0.4"/>
    <row r="21354" s="6" customFormat="1" x14ac:dyDescent="0.4"/>
    <row r="21355" s="6" customFormat="1" x14ac:dyDescent="0.4"/>
    <row r="21356" s="6" customFormat="1" x14ac:dyDescent="0.4"/>
    <row r="21357" s="6" customFormat="1" x14ac:dyDescent="0.4"/>
    <row r="21358" s="6" customFormat="1" x14ac:dyDescent="0.4"/>
    <row r="21359" s="6" customFormat="1" x14ac:dyDescent="0.4"/>
    <row r="21360" s="6" customFormat="1" x14ac:dyDescent="0.4"/>
    <row r="21361" s="6" customFormat="1" x14ac:dyDescent="0.4"/>
    <row r="21362" s="6" customFormat="1" x14ac:dyDescent="0.4"/>
    <row r="21363" s="6" customFormat="1" x14ac:dyDescent="0.4"/>
    <row r="21364" s="6" customFormat="1" x14ac:dyDescent="0.4"/>
    <row r="21365" s="6" customFormat="1" x14ac:dyDescent="0.4"/>
    <row r="21366" s="6" customFormat="1" x14ac:dyDescent="0.4"/>
    <row r="21367" s="6" customFormat="1" x14ac:dyDescent="0.4"/>
    <row r="21368" s="6" customFormat="1" x14ac:dyDescent="0.4"/>
    <row r="21369" s="6" customFormat="1" x14ac:dyDescent="0.4"/>
    <row r="21370" s="6" customFormat="1" x14ac:dyDescent="0.4"/>
    <row r="21371" s="6" customFormat="1" x14ac:dyDescent="0.4"/>
    <row r="21372" s="6" customFormat="1" x14ac:dyDescent="0.4"/>
    <row r="21373" s="6" customFormat="1" x14ac:dyDescent="0.4"/>
    <row r="21374" s="6" customFormat="1" x14ac:dyDescent="0.4"/>
    <row r="21375" s="6" customFormat="1" x14ac:dyDescent="0.4"/>
    <row r="21376" s="6" customFormat="1" x14ac:dyDescent="0.4"/>
    <row r="21377" s="6" customFormat="1" x14ac:dyDescent="0.4"/>
    <row r="21378" s="6" customFormat="1" x14ac:dyDescent="0.4"/>
    <row r="21379" s="6" customFormat="1" x14ac:dyDescent="0.4"/>
    <row r="21380" s="6" customFormat="1" x14ac:dyDescent="0.4"/>
    <row r="21381" s="6" customFormat="1" x14ac:dyDescent="0.4"/>
    <row r="21382" s="6" customFormat="1" x14ac:dyDescent="0.4"/>
    <row r="21383" s="6" customFormat="1" x14ac:dyDescent="0.4"/>
    <row r="21384" s="6" customFormat="1" x14ac:dyDescent="0.4"/>
    <row r="21385" s="6" customFormat="1" x14ac:dyDescent="0.4"/>
    <row r="21386" s="6" customFormat="1" x14ac:dyDescent="0.4"/>
    <row r="21387" s="6" customFormat="1" x14ac:dyDescent="0.4"/>
    <row r="21388" s="6" customFormat="1" x14ac:dyDescent="0.4"/>
    <row r="21389" s="6" customFormat="1" x14ac:dyDescent="0.4"/>
    <row r="21390" s="6" customFormat="1" x14ac:dyDescent="0.4"/>
    <row r="21391" s="6" customFormat="1" x14ac:dyDescent="0.4"/>
    <row r="21392" s="6" customFormat="1" x14ac:dyDescent="0.4"/>
    <row r="21393" s="6" customFormat="1" x14ac:dyDescent="0.4"/>
    <row r="21394" s="6" customFormat="1" x14ac:dyDescent="0.4"/>
    <row r="21395" s="6" customFormat="1" x14ac:dyDescent="0.4"/>
    <row r="21396" s="6" customFormat="1" x14ac:dyDescent="0.4"/>
    <row r="21397" s="6" customFormat="1" x14ac:dyDescent="0.4"/>
    <row r="21398" s="6" customFormat="1" x14ac:dyDescent="0.4"/>
    <row r="21399" s="6" customFormat="1" x14ac:dyDescent="0.4"/>
    <row r="21400" s="6" customFormat="1" x14ac:dyDescent="0.4"/>
    <row r="21401" s="6" customFormat="1" x14ac:dyDescent="0.4"/>
    <row r="21402" s="6" customFormat="1" x14ac:dyDescent="0.4"/>
    <row r="21403" s="6" customFormat="1" x14ac:dyDescent="0.4"/>
    <row r="21404" s="6" customFormat="1" x14ac:dyDescent="0.4"/>
    <row r="21405" s="6" customFormat="1" x14ac:dyDescent="0.4"/>
    <row r="21406" s="6" customFormat="1" x14ac:dyDescent="0.4"/>
    <row r="21407" s="6" customFormat="1" x14ac:dyDescent="0.4"/>
    <row r="21408" s="6" customFormat="1" x14ac:dyDescent="0.4"/>
    <row r="21409" s="6" customFormat="1" x14ac:dyDescent="0.4"/>
    <row r="21410" s="6" customFormat="1" x14ac:dyDescent="0.4"/>
    <row r="21411" s="6" customFormat="1" x14ac:dyDescent="0.4"/>
    <row r="21412" s="6" customFormat="1" x14ac:dyDescent="0.4"/>
    <row r="21413" s="6" customFormat="1" x14ac:dyDescent="0.4"/>
    <row r="21414" s="6" customFormat="1" x14ac:dyDescent="0.4"/>
    <row r="21415" s="6" customFormat="1" x14ac:dyDescent="0.4"/>
    <row r="21416" s="6" customFormat="1" x14ac:dyDescent="0.4"/>
    <row r="21417" s="6" customFormat="1" x14ac:dyDescent="0.4"/>
    <row r="21418" s="6" customFormat="1" x14ac:dyDescent="0.4"/>
    <row r="21419" s="6" customFormat="1" x14ac:dyDescent="0.4"/>
    <row r="21420" s="6" customFormat="1" x14ac:dyDescent="0.4"/>
    <row r="21421" s="6" customFormat="1" x14ac:dyDescent="0.4"/>
    <row r="21422" s="6" customFormat="1" x14ac:dyDescent="0.4"/>
    <row r="21423" s="6" customFormat="1" x14ac:dyDescent="0.4"/>
    <row r="21424" s="6" customFormat="1" x14ac:dyDescent="0.4"/>
    <row r="21425" s="6" customFormat="1" x14ac:dyDescent="0.4"/>
    <row r="21426" s="6" customFormat="1" x14ac:dyDescent="0.4"/>
    <row r="21427" s="6" customFormat="1" x14ac:dyDescent="0.4"/>
    <row r="21428" s="6" customFormat="1" x14ac:dyDescent="0.4"/>
    <row r="21429" s="6" customFormat="1" x14ac:dyDescent="0.4"/>
    <row r="21430" s="6" customFormat="1" x14ac:dyDescent="0.4"/>
    <row r="21431" s="6" customFormat="1" x14ac:dyDescent="0.4"/>
    <row r="21432" s="6" customFormat="1" x14ac:dyDescent="0.4"/>
    <row r="21433" s="6" customFormat="1" x14ac:dyDescent="0.4"/>
    <row r="21434" s="6" customFormat="1" x14ac:dyDescent="0.4"/>
    <row r="21435" s="6" customFormat="1" x14ac:dyDescent="0.4"/>
    <row r="21436" s="6" customFormat="1" x14ac:dyDescent="0.4"/>
    <row r="21437" s="6" customFormat="1" x14ac:dyDescent="0.4"/>
    <row r="21438" s="6" customFormat="1" x14ac:dyDescent="0.4"/>
    <row r="21439" s="6" customFormat="1" x14ac:dyDescent="0.4"/>
    <row r="21440" s="6" customFormat="1" x14ac:dyDescent="0.4"/>
    <row r="21441" s="6" customFormat="1" x14ac:dyDescent="0.4"/>
    <row r="21442" s="6" customFormat="1" x14ac:dyDescent="0.4"/>
    <row r="21443" s="6" customFormat="1" x14ac:dyDescent="0.4"/>
    <row r="21444" s="6" customFormat="1" x14ac:dyDescent="0.4"/>
    <row r="21445" s="6" customFormat="1" x14ac:dyDescent="0.4"/>
    <row r="21446" s="6" customFormat="1" x14ac:dyDescent="0.4"/>
    <row r="21447" s="6" customFormat="1" x14ac:dyDescent="0.4"/>
    <row r="21448" s="6" customFormat="1" x14ac:dyDescent="0.4"/>
    <row r="21449" s="6" customFormat="1" x14ac:dyDescent="0.4"/>
    <row r="21450" s="6" customFormat="1" x14ac:dyDescent="0.4"/>
    <row r="21451" s="6" customFormat="1" x14ac:dyDescent="0.4"/>
    <row r="21452" s="6" customFormat="1" x14ac:dyDescent="0.4"/>
    <row r="21453" s="6" customFormat="1" x14ac:dyDescent="0.4"/>
    <row r="21454" s="6" customFormat="1" x14ac:dyDescent="0.4"/>
    <row r="21455" s="6" customFormat="1" x14ac:dyDescent="0.4"/>
    <row r="21456" s="6" customFormat="1" x14ac:dyDescent="0.4"/>
    <row r="21457" s="6" customFormat="1" x14ac:dyDescent="0.4"/>
    <row r="21458" s="6" customFormat="1" x14ac:dyDescent="0.4"/>
    <row r="21459" s="6" customFormat="1" x14ac:dyDescent="0.4"/>
    <row r="21460" s="6" customFormat="1" x14ac:dyDescent="0.4"/>
    <row r="21461" s="6" customFormat="1" x14ac:dyDescent="0.4"/>
    <row r="21462" s="6" customFormat="1" x14ac:dyDescent="0.4"/>
    <row r="21463" s="6" customFormat="1" x14ac:dyDescent="0.4"/>
    <row r="21464" s="6" customFormat="1" x14ac:dyDescent="0.4"/>
    <row r="21465" s="6" customFormat="1" x14ac:dyDescent="0.4"/>
    <row r="21466" s="6" customFormat="1" x14ac:dyDescent="0.4"/>
    <row r="21467" s="6" customFormat="1" x14ac:dyDescent="0.4"/>
    <row r="21468" s="6" customFormat="1" x14ac:dyDescent="0.4"/>
    <row r="21469" s="6" customFormat="1" x14ac:dyDescent="0.4"/>
    <row r="21470" s="6" customFormat="1" x14ac:dyDescent="0.4"/>
    <row r="21471" s="6" customFormat="1" x14ac:dyDescent="0.4"/>
    <row r="21472" s="6" customFormat="1" x14ac:dyDescent="0.4"/>
    <row r="21473" s="6" customFormat="1" x14ac:dyDescent="0.4"/>
    <row r="21474" s="6" customFormat="1" x14ac:dyDescent="0.4"/>
    <row r="21475" s="6" customFormat="1" x14ac:dyDescent="0.4"/>
    <row r="21476" s="6" customFormat="1" x14ac:dyDescent="0.4"/>
    <row r="21477" s="6" customFormat="1" x14ac:dyDescent="0.4"/>
    <row r="21478" s="6" customFormat="1" x14ac:dyDescent="0.4"/>
    <row r="21479" s="6" customFormat="1" x14ac:dyDescent="0.4"/>
    <row r="21480" s="6" customFormat="1" x14ac:dyDescent="0.4"/>
    <row r="21481" s="6" customFormat="1" x14ac:dyDescent="0.4"/>
    <row r="21482" s="6" customFormat="1" x14ac:dyDescent="0.4"/>
    <row r="21483" s="6" customFormat="1" x14ac:dyDescent="0.4"/>
    <row r="21484" s="6" customFormat="1" x14ac:dyDescent="0.4"/>
    <row r="21485" s="6" customFormat="1" x14ac:dyDescent="0.4"/>
    <row r="21486" s="6" customFormat="1" x14ac:dyDescent="0.4"/>
    <row r="21487" s="6" customFormat="1" x14ac:dyDescent="0.4"/>
    <row r="21488" s="6" customFormat="1" x14ac:dyDescent="0.4"/>
    <row r="21489" s="6" customFormat="1" x14ac:dyDescent="0.4"/>
    <row r="21490" s="6" customFormat="1" x14ac:dyDescent="0.4"/>
    <row r="21491" s="6" customFormat="1" x14ac:dyDescent="0.4"/>
    <row r="21492" s="6" customFormat="1" x14ac:dyDescent="0.4"/>
    <row r="21493" s="6" customFormat="1" x14ac:dyDescent="0.4"/>
    <row r="21494" s="6" customFormat="1" x14ac:dyDescent="0.4"/>
    <row r="21495" s="6" customFormat="1" x14ac:dyDescent="0.4"/>
    <row r="21496" s="6" customFormat="1" x14ac:dyDescent="0.4"/>
    <row r="21497" s="6" customFormat="1" x14ac:dyDescent="0.4"/>
    <row r="21498" s="6" customFormat="1" x14ac:dyDescent="0.4"/>
    <row r="21499" s="6" customFormat="1" x14ac:dyDescent="0.4"/>
    <row r="21500" s="6" customFormat="1" x14ac:dyDescent="0.4"/>
    <row r="21501" s="6" customFormat="1" x14ac:dyDescent="0.4"/>
    <row r="21502" s="6" customFormat="1" x14ac:dyDescent="0.4"/>
    <row r="21503" s="6" customFormat="1" x14ac:dyDescent="0.4"/>
    <row r="21504" s="6" customFormat="1" x14ac:dyDescent="0.4"/>
    <row r="21505" s="6" customFormat="1" x14ac:dyDescent="0.4"/>
    <row r="21506" s="6" customFormat="1" x14ac:dyDescent="0.4"/>
    <row r="21507" s="6" customFormat="1" x14ac:dyDescent="0.4"/>
    <row r="21508" s="6" customFormat="1" x14ac:dyDescent="0.4"/>
    <row r="21509" s="6" customFormat="1" x14ac:dyDescent="0.4"/>
    <row r="21510" s="6" customFormat="1" x14ac:dyDescent="0.4"/>
    <row r="21511" s="6" customFormat="1" x14ac:dyDescent="0.4"/>
    <row r="21512" s="6" customFormat="1" x14ac:dyDescent="0.4"/>
    <row r="21513" s="6" customFormat="1" x14ac:dyDescent="0.4"/>
    <row r="21514" s="6" customFormat="1" x14ac:dyDescent="0.4"/>
    <row r="21515" s="6" customFormat="1" x14ac:dyDescent="0.4"/>
    <row r="21516" s="6" customFormat="1" x14ac:dyDescent="0.4"/>
    <row r="21517" s="6" customFormat="1" x14ac:dyDescent="0.4"/>
    <row r="21518" s="6" customFormat="1" x14ac:dyDescent="0.4"/>
    <row r="21519" s="6" customFormat="1" x14ac:dyDescent="0.4"/>
    <row r="21520" s="6" customFormat="1" x14ac:dyDescent="0.4"/>
    <row r="21521" s="6" customFormat="1" x14ac:dyDescent="0.4"/>
    <row r="21522" s="6" customFormat="1" x14ac:dyDescent="0.4"/>
    <row r="21523" s="6" customFormat="1" x14ac:dyDescent="0.4"/>
    <row r="21524" s="6" customFormat="1" x14ac:dyDescent="0.4"/>
    <row r="21525" s="6" customFormat="1" x14ac:dyDescent="0.4"/>
    <row r="21526" s="6" customFormat="1" x14ac:dyDescent="0.4"/>
    <row r="21527" s="6" customFormat="1" x14ac:dyDescent="0.4"/>
    <row r="21528" s="6" customFormat="1" x14ac:dyDescent="0.4"/>
    <row r="21529" s="6" customFormat="1" x14ac:dyDescent="0.4"/>
    <row r="21530" s="6" customFormat="1" x14ac:dyDescent="0.4"/>
    <row r="21531" s="6" customFormat="1" x14ac:dyDescent="0.4"/>
    <row r="21532" s="6" customFormat="1" x14ac:dyDescent="0.4"/>
    <row r="21533" s="6" customFormat="1" x14ac:dyDescent="0.4"/>
    <row r="21534" s="6" customFormat="1" x14ac:dyDescent="0.4"/>
    <row r="21535" s="6" customFormat="1" x14ac:dyDescent="0.4"/>
    <row r="21536" s="6" customFormat="1" x14ac:dyDescent="0.4"/>
    <row r="21537" s="6" customFormat="1" x14ac:dyDescent="0.4"/>
    <row r="21538" s="6" customFormat="1" x14ac:dyDescent="0.4"/>
    <row r="21539" s="6" customFormat="1" x14ac:dyDescent="0.4"/>
    <row r="21540" s="6" customFormat="1" x14ac:dyDescent="0.4"/>
    <row r="21541" s="6" customFormat="1" x14ac:dyDescent="0.4"/>
    <row r="21542" s="6" customFormat="1" x14ac:dyDescent="0.4"/>
    <row r="21543" s="6" customFormat="1" x14ac:dyDescent="0.4"/>
    <row r="21544" s="6" customFormat="1" x14ac:dyDescent="0.4"/>
    <row r="21545" s="6" customFormat="1" x14ac:dyDescent="0.4"/>
    <row r="21546" s="6" customFormat="1" x14ac:dyDescent="0.4"/>
    <row r="21547" s="6" customFormat="1" x14ac:dyDescent="0.4"/>
    <row r="21548" s="6" customFormat="1" x14ac:dyDescent="0.4"/>
    <row r="21549" s="6" customFormat="1" x14ac:dyDescent="0.4"/>
    <row r="21550" s="6" customFormat="1" x14ac:dyDescent="0.4"/>
    <row r="21551" s="6" customFormat="1" x14ac:dyDescent="0.4"/>
    <row r="21552" s="6" customFormat="1" x14ac:dyDescent="0.4"/>
    <row r="21553" s="6" customFormat="1" x14ac:dyDescent="0.4"/>
    <row r="21554" s="6" customFormat="1" x14ac:dyDescent="0.4"/>
    <row r="21555" s="6" customFormat="1" x14ac:dyDescent="0.4"/>
    <row r="21556" s="6" customFormat="1" x14ac:dyDescent="0.4"/>
    <row r="21557" s="6" customFormat="1" x14ac:dyDescent="0.4"/>
    <row r="21558" s="6" customFormat="1" x14ac:dyDescent="0.4"/>
    <row r="21559" s="6" customFormat="1" x14ac:dyDescent="0.4"/>
    <row r="21560" s="6" customFormat="1" x14ac:dyDescent="0.4"/>
    <row r="21561" s="6" customFormat="1" x14ac:dyDescent="0.4"/>
    <row r="21562" s="6" customFormat="1" x14ac:dyDescent="0.4"/>
    <row r="21563" s="6" customFormat="1" x14ac:dyDescent="0.4"/>
    <row r="21564" s="6" customFormat="1" x14ac:dyDescent="0.4"/>
    <row r="21565" s="6" customFormat="1" x14ac:dyDescent="0.4"/>
    <row r="21566" s="6" customFormat="1" x14ac:dyDescent="0.4"/>
    <row r="21567" s="6" customFormat="1" x14ac:dyDescent="0.4"/>
    <row r="21568" s="6" customFormat="1" x14ac:dyDescent="0.4"/>
    <row r="21569" s="6" customFormat="1" x14ac:dyDescent="0.4"/>
    <row r="21570" s="6" customFormat="1" x14ac:dyDescent="0.4"/>
    <row r="21571" s="6" customFormat="1" x14ac:dyDescent="0.4"/>
    <row r="21572" s="6" customFormat="1" x14ac:dyDescent="0.4"/>
    <row r="21573" s="6" customFormat="1" x14ac:dyDescent="0.4"/>
    <row r="21574" s="6" customFormat="1" x14ac:dyDescent="0.4"/>
    <row r="21575" s="6" customFormat="1" x14ac:dyDescent="0.4"/>
    <row r="21576" s="6" customFormat="1" x14ac:dyDescent="0.4"/>
    <row r="21577" s="6" customFormat="1" x14ac:dyDescent="0.4"/>
    <row r="21578" s="6" customFormat="1" x14ac:dyDescent="0.4"/>
    <row r="21579" s="6" customFormat="1" x14ac:dyDescent="0.4"/>
    <row r="21580" s="6" customFormat="1" x14ac:dyDescent="0.4"/>
    <row r="21581" s="6" customFormat="1" x14ac:dyDescent="0.4"/>
    <row r="21582" s="6" customFormat="1" x14ac:dyDescent="0.4"/>
    <row r="21583" s="6" customFormat="1" x14ac:dyDescent="0.4"/>
    <row r="21584" s="6" customFormat="1" x14ac:dyDescent="0.4"/>
    <row r="21585" s="6" customFormat="1" x14ac:dyDescent="0.4"/>
    <row r="21586" s="6" customFormat="1" x14ac:dyDescent="0.4"/>
    <row r="21587" s="6" customFormat="1" x14ac:dyDescent="0.4"/>
    <row r="21588" s="6" customFormat="1" x14ac:dyDescent="0.4"/>
    <row r="21589" s="6" customFormat="1" x14ac:dyDescent="0.4"/>
    <row r="21590" s="6" customFormat="1" x14ac:dyDescent="0.4"/>
    <row r="21591" s="6" customFormat="1" x14ac:dyDescent="0.4"/>
    <row r="21592" s="6" customFormat="1" x14ac:dyDescent="0.4"/>
    <row r="21593" s="6" customFormat="1" x14ac:dyDescent="0.4"/>
    <row r="21594" s="6" customFormat="1" x14ac:dyDescent="0.4"/>
    <row r="21595" s="6" customFormat="1" x14ac:dyDescent="0.4"/>
    <row r="21596" s="6" customFormat="1" x14ac:dyDescent="0.4"/>
    <row r="21597" s="6" customFormat="1" x14ac:dyDescent="0.4"/>
    <row r="21598" s="6" customFormat="1" x14ac:dyDescent="0.4"/>
    <row r="21599" s="6" customFormat="1" x14ac:dyDescent="0.4"/>
    <row r="21600" s="6" customFormat="1" x14ac:dyDescent="0.4"/>
    <row r="21601" s="6" customFormat="1" x14ac:dyDescent="0.4"/>
    <row r="21602" s="6" customFormat="1" x14ac:dyDescent="0.4"/>
    <row r="21603" s="6" customFormat="1" x14ac:dyDescent="0.4"/>
    <row r="21604" s="6" customFormat="1" x14ac:dyDescent="0.4"/>
    <row r="21605" s="6" customFormat="1" x14ac:dyDescent="0.4"/>
    <row r="21606" s="6" customFormat="1" x14ac:dyDescent="0.4"/>
    <row r="21607" s="6" customFormat="1" x14ac:dyDescent="0.4"/>
    <row r="21608" s="6" customFormat="1" x14ac:dyDescent="0.4"/>
    <row r="21609" s="6" customFormat="1" x14ac:dyDescent="0.4"/>
    <row r="21610" s="6" customFormat="1" x14ac:dyDescent="0.4"/>
    <row r="21611" s="6" customFormat="1" x14ac:dyDescent="0.4"/>
    <row r="21612" s="6" customFormat="1" x14ac:dyDescent="0.4"/>
    <row r="21613" s="6" customFormat="1" x14ac:dyDescent="0.4"/>
    <row r="21614" s="6" customFormat="1" x14ac:dyDescent="0.4"/>
    <row r="21615" s="6" customFormat="1" x14ac:dyDescent="0.4"/>
    <row r="21616" s="6" customFormat="1" x14ac:dyDescent="0.4"/>
    <row r="21617" s="6" customFormat="1" x14ac:dyDescent="0.4"/>
    <row r="21618" s="6" customFormat="1" x14ac:dyDescent="0.4"/>
    <row r="21619" s="6" customFormat="1" x14ac:dyDescent="0.4"/>
    <row r="21620" s="6" customFormat="1" x14ac:dyDescent="0.4"/>
    <row r="21621" s="6" customFormat="1" x14ac:dyDescent="0.4"/>
    <row r="21622" s="6" customFormat="1" x14ac:dyDescent="0.4"/>
    <row r="21623" s="6" customFormat="1" x14ac:dyDescent="0.4"/>
    <row r="21624" s="6" customFormat="1" x14ac:dyDescent="0.4"/>
    <row r="21625" s="6" customFormat="1" x14ac:dyDescent="0.4"/>
    <row r="21626" s="6" customFormat="1" x14ac:dyDescent="0.4"/>
    <row r="21627" s="6" customFormat="1" x14ac:dyDescent="0.4"/>
    <row r="21628" s="6" customFormat="1" x14ac:dyDescent="0.4"/>
    <row r="21629" s="6" customFormat="1" x14ac:dyDescent="0.4"/>
    <row r="21630" s="6" customFormat="1" x14ac:dyDescent="0.4"/>
    <row r="21631" s="6" customFormat="1" x14ac:dyDescent="0.4"/>
    <row r="21632" s="6" customFormat="1" x14ac:dyDescent="0.4"/>
    <row r="21633" s="6" customFormat="1" x14ac:dyDescent="0.4"/>
    <row r="21634" s="6" customFormat="1" x14ac:dyDescent="0.4"/>
    <row r="21635" s="6" customFormat="1" x14ac:dyDescent="0.4"/>
    <row r="21636" s="6" customFormat="1" x14ac:dyDescent="0.4"/>
    <row r="21637" s="6" customFormat="1" x14ac:dyDescent="0.4"/>
    <row r="21638" s="6" customFormat="1" x14ac:dyDescent="0.4"/>
    <row r="21639" s="6" customFormat="1" x14ac:dyDescent="0.4"/>
    <row r="21640" s="6" customFormat="1" x14ac:dyDescent="0.4"/>
    <row r="21641" s="6" customFormat="1" x14ac:dyDescent="0.4"/>
    <row r="21642" s="6" customFormat="1" x14ac:dyDescent="0.4"/>
    <row r="21643" s="6" customFormat="1" x14ac:dyDescent="0.4"/>
    <row r="21644" s="6" customFormat="1" x14ac:dyDescent="0.4"/>
    <row r="21645" s="6" customFormat="1" x14ac:dyDescent="0.4"/>
    <row r="21646" s="6" customFormat="1" x14ac:dyDescent="0.4"/>
    <row r="21647" s="6" customFormat="1" x14ac:dyDescent="0.4"/>
    <row r="21648" s="6" customFormat="1" x14ac:dyDescent="0.4"/>
    <row r="21649" s="6" customFormat="1" x14ac:dyDescent="0.4"/>
    <row r="21650" s="6" customFormat="1" x14ac:dyDescent="0.4"/>
    <row r="21651" s="6" customFormat="1" x14ac:dyDescent="0.4"/>
    <row r="21652" s="6" customFormat="1" x14ac:dyDescent="0.4"/>
    <row r="21653" s="6" customFormat="1" x14ac:dyDescent="0.4"/>
    <row r="21654" s="6" customFormat="1" x14ac:dyDescent="0.4"/>
    <row r="21655" s="6" customFormat="1" x14ac:dyDescent="0.4"/>
    <row r="21656" s="6" customFormat="1" x14ac:dyDescent="0.4"/>
    <row r="21657" s="6" customFormat="1" x14ac:dyDescent="0.4"/>
    <row r="21658" s="6" customFormat="1" x14ac:dyDescent="0.4"/>
    <row r="21659" s="6" customFormat="1" x14ac:dyDescent="0.4"/>
    <row r="21660" s="6" customFormat="1" x14ac:dyDescent="0.4"/>
    <row r="21661" s="6" customFormat="1" x14ac:dyDescent="0.4"/>
    <row r="21662" s="6" customFormat="1" x14ac:dyDescent="0.4"/>
    <row r="21663" s="6" customFormat="1" x14ac:dyDescent="0.4"/>
    <row r="21664" s="6" customFormat="1" x14ac:dyDescent="0.4"/>
    <row r="21665" s="6" customFormat="1" x14ac:dyDescent="0.4"/>
    <row r="21666" s="6" customFormat="1" x14ac:dyDescent="0.4"/>
    <row r="21667" s="6" customFormat="1" x14ac:dyDescent="0.4"/>
    <row r="21668" s="6" customFormat="1" x14ac:dyDescent="0.4"/>
    <row r="21669" s="6" customFormat="1" x14ac:dyDescent="0.4"/>
    <row r="21670" s="6" customFormat="1" x14ac:dyDescent="0.4"/>
    <row r="21671" s="6" customFormat="1" x14ac:dyDescent="0.4"/>
    <row r="21672" s="6" customFormat="1" x14ac:dyDescent="0.4"/>
    <row r="21673" s="6" customFormat="1" x14ac:dyDescent="0.4"/>
    <row r="21674" s="6" customFormat="1" x14ac:dyDescent="0.4"/>
    <row r="21675" s="6" customFormat="1" x14ac:dyDescent="0.4"/>
    <row r="21676" s="6" customFormat="1" x14ac:dyDescent="0.4"/>
    <row r="21677" s="6" customFormat="1" x14ac:dyDescent="0.4"/>
    <row r="21678" s="6" customFormat="1" x14ac:dyDescent="0.4"/>
    <row r="21679" s="6" customFormat="1" x14ac:dyDescent="0.4"/>
    <row r="21680" s="6" customFormat="1" x14ac:dyDescent="0.4"/>
    <row r="21681" s="6" customFormat="1" x14ac:dyDescent="0.4"/>
    <row r="21682" s="6" customFormat="1" x14ac:dyDescent="0.4"/>
    <row r="21683" s="6" customFormat="1" x14ac:dyDescent="0.4"/>
    <row r="21684" s="6" customFormat="1" x14ac:dyDescent="0.4"/>
    <row r="21685" s="6" customFormat="1" x14ac:dyDescent="0.4"/>
    <row r="21686" s="6" customFormat="1" x14ac:dyDescent="0.4"/>
    <row r="21687" s="6" customFormat="1" x14ac:dyDescent="0.4"/>
    <row r="21688" s="6" customFormat="1" x14ac:dyDescent="0.4"/>
    <row r="21689" s="6" customFormat="1" x14ac:dyDescent="0.4"/>
    <row r="21690" s="6" customFormat="1" x14ac:dyDescent="0.4"/>
    <row r="21691" s="6" customFormat="1" x14ac:dyDescent="0.4"/>
    <row r="21692" s="6" customFormat="1" x14ac:dyDescent="0.4"/>
    <row r="21693" s="6" customFormat="1" x14ac:dyDescent="0.4"/>
    <row r="21694" s="6" customFormat="1" x14ac:dyDescent="0.4"/>
    <row r="21695" s="6" customFormat="1" x14ac:dyDescent="0.4"/>
    <row r="21696" s="6" customFormat="1" x14ac:dyDescent="0.4"/>
    <row r="21697" s="6" customFormat="1" x14ac:dyDescent="0.4"/>
    <row r="21698" s="6" customFormat="1" x14ac:dyDescent="0.4"/>
    <row r="21699" s="6" customFormat="1" x14ac:dyDescent="0.4"/>
    <row r="21700" s="6" customFormat="1" x14ac:dyDescent="0.4"/>
    <row r="21701" s="6" customFormat="1" x14ac:dyDescent="0.4"/>
    <row r="21702" s="6" customFormat="1" x14ac:dyDescent="0.4"/>
    <row r="21703" s="6" customFormat="1" x14ac:dyDescent="0.4"/>
    <row r="21704" s="6" customFormat="1" x14ac:dyDescent="0.4"/>
    <row r="21705" s="6" customFormat="1" x14ac:dyDescent="0.4"/>
    <row r="21706" s="6" customFormat="1" x14ac:dyDescent="0.4"/>
    <row r="21707" s="6" customFormat="1" x14ac:dyDescent="0.4"/>
    <row r="21708" s="6" customFormat="1" x14ac:dyDescent="0.4"/>
    <row r="21709" s="6" customFormat="1" x14ac:dyDescent="0.4"/>
    <row r="21710" s="6" customFormat="1" x14ac:dyDescent="0.4"/>
    <row r="21711" s="6" customFormat="1" x14ac:dyDescent="0.4"/>
    <row r="21712" s="6" customFormat="1" x14ac:dyDescent="0.4"/>
    <row r="21713" s="6" customFormat="1" x14ac:dyDescent="0.4"/>
    <row r="21714" s="6" customFormat="1" x14ac:dyDescent="0.4"/>
    <row r="21715" s="6" customFormat="1" x14ac:dyDescent="0.4"/>
    <row r="21716" s="6" customFormat="1" x14ac:dyDescent="0.4"/>
    <row r="21717" s="6" customFormat="1" x14ac:dyDescent="0.4"/>
    <row r="21718" s="6" customFormat="1" x14ac:dyDescent="0.4"/>
    <row r="21719" s="6" customFormat="1" x14ac:dyDescent="0.4"/>
    <row r="21720" s="6" customFormat="1" x14ac:dyDescent="0.4"/>
    <row r="21721" s="6" customFormat="1" x14ac:dyDescent="0.4"/>
    <row r="21722" s="6" customFormat="1" x14ac:dyDescent="0.4"/>
    <row r="21723" s="6" customFormat="1" x14ac:dyDescent="0.4"/>
    <row r="21724" s="6" customFormat="1" x14ac:dyDescent="0.4"/>
    <row r="21725" s="6" customFormat="1" x14ac:dyDescent="0.4"/>
    <row r="21726" s="6" customFormat="1" x14ac:dyDescent="0.4"/>
    <row r="21727" s="6" customFormat="1" x14ac:dyDescent="0.4"/>
    <row r="21728" s="6" customFormat="1" x14ac:dyDescent="0.4"/>
    <row r="21729" s="6" customFormat="1" x14ac:dyDescent="0.4"/>
    <row r="21730" s="6" customFormat="1" x14ac:dyDescent="0.4"/>
    <row r="21731" s="6" customFormat="1" x14ac:dyDescent="0.4"/>
    <row r="21732" s="6" customFormat="1" x14ac:dyDescent="0.4"/>
    <row r="21733" s="6" customFormat="1" x14ac:dyDescent="0.4"/>
    <row r="21734" s="6" customFormat="1" x14ac:dyDescent="0.4"/>
    <row r="21735" s="6" customFormat="1" x14ac:dyDescent="0.4"/>
    <row r="21736" s="6" customFormat="1" x14ac:dyDescent="0.4"/>
    <row r="21737" s="6" customFormat="1" x14ac:dyDescent="0.4"/>
    <row r="21738" s="6" customFormat="1" x14ac:dyDescent="0.4"/>
    <row r="21739" s="6" customFormat="1" x14ac:dyDescent="0.4"/>
    <row r="21740" s="6" customFormat="1" x14ac:dyDescent="0.4"/>
    <row r="21741" s="6" customFormat="1" x14ac:dyDescent="0.4"/>
    <row r="21742" s="6" customFormat="1" x14ac:dyDescent="0.4"/>
    <row r="21743" s="6" customFormat="1" x14ac:dyDescent="0.4"/>
    <row r="21744" s="6" customFormat="1" x14ac:dyDescent="0.4"/>
    <row r="21745" s="6" customFormat="1" x14ac:dyDescent="0.4"/>
    <row r="21746" s="6" customFormat="1" x14ac:dyDescent="0.4"/>
    <row r="21747" s="6" customFormat="1" x14ac:dyDescent="0.4"/>
    <row r="21748" s="6" customFormat="1" x14ac:dyDescent="0.4"/>
    <row r="21749" s="6" customFormat="1" x14ac:dyDescent="0.4"/>
    <row r="21750" s="6" customFormat="1" x14ac:dyDescent="0.4"/>
    <row r="21751" s="6" customFormat="1" x14ac:dyDescent="0.4"/>
    <row r="21752" s="6" customFormat="1" x14ac:dyDescent="0.4"/>
    <row r="21753" s="6" customFormat="1" x14ac:dyDescent="0.4"/>
    <row r="21754" s="6" customFormat="1" x14ac:dyDescent="0.4"/>
    <row r="21755" s="6" customFormat="1" x14ac:dyDescent="0.4"/>
    <row r="21756" s="6" customFormat="1" x14ac:dyDescent="0.4"/>
    <row r="21757" s="6" customFormat="1" x14ac:dyDescent="0.4"/>
    <row r="21758" s="6" customFormat="1" x14ac:dyDescent="0.4"/>
    <row r="21759" s="6" customFormat="1" x14ac:dyDescent="0.4"/>
    <row r="21760" s="6" customFormat="1" x14ac:dyDescent="0.4"/>
    <row r="21761" s="6" customFormat="1" x14ac:dyDescent="0.4"/>
    <row r="21762" s="6" customFormat="1" x14ac:dyDescent="0.4"/>
    <row r="21763" s="6" customFormat="1" x14ac:dyDescent="0.4"/>
    <row r="21764" s="6" customFormat="1" x14ac:dyDescent="0.4"/>
    <row r="21765" s="6" customFormat="1" x14ac:dyDescent="0.4"/>
    <row r="21766" s="6" customFormat="1" x14ac:dyDescent="0.4"/>
    <row r="21767" s="6" customFormat="1" x14ac:dyDescent="0.4"/>
    <row r="21768" s="6" customFormat="1" x14ac:dyDescent="0.4"/>
    <row r="21769" s="6" customFormat="1" x14ac:dyDescent="0.4"/>
    <row r="21770" s="6" customFormat="1" x14ac:dyDescent="0.4"/>
    <row r="21771" s="6" customFormat="1" x14ac:dyDescent="0.4"/>
    <row r="21772" s="6" customFormat="1" x14ac:dyDescent="0.4"/>
    <row r="21773" s="6" customFormat="1" x14ac:dyDescent="0.4"/>
    <row r="21774" s="6" customFormat="1" x14ac:dyDescent="0.4"/>
    <row r="21775" s="6" customFormat="1" x14ac:dyDescent="0.4"/>
    <row r="21776" s="6" customFormat="1" x14ac:dyDescent="0.4"/>
    <row r="21777" s="6" customFormat="1" x14ac:dyDescent="0.4"/>
    <row r="21778" s="6" customFormat="1" x14ac:dyDescent="0.4"/>
    <row r="21779" s="6" customFormat="1" x14ac:dyDescent="0.4"/>
    <row r="21780" s="6" customFormat="1" x14ac:dyDescent="0.4"/>
    <row r="21781" s="6" customFormat="1" x14ac:dyDescent="0.4"/>
    <row r="21782" s="6" customFormat="1" x14ac:dyDescent="0.4"/>
    <row r="21783" s="6" customFormat="1" x14ac:dyDescent="0.4"/>
    <row r="21784" s="6" customFormat="1" x14ac:dyDescent="0.4"/>
    <row r="21785" s="6" customFormat="1" x14ac:dyDescent="0.4"/>
    <row r="21786" s="6" customFormat="1" x14ac:dyDescent="0.4"/>
    <row r="21787" s="6" customFormat="1" x14ac:dyDescent="0.4"/>
    <row r="21788" s="6" customFormat="1" x14ac:dyDescent="0.4"/>
    <row r="21789" s="6" customFormat="1" x14ac:dyDescent="0.4"/>
    <row r="21790" s="6" customFormat="1" x14ac:dyDescent="0.4"/>
    <row r="21791" s="6" customFormat="1" x14ac:dyDescent="0.4"/>
    <row r="21792" s="6" customFormat="1" x14ac:dyDescent="0.4"/>
    <row r="21793" s="6" customFormat="1" x14ac:dyDescent="0.4"/>
    <row r="21794" s="6" customFormat="1" x14ac:dyDescent="0.4"/>
    <row r="21795" s="6" customFormat="1" x14ac:dyDescent="0.4"/>
    <row r="21796" s="6" customFormat="1" x14ac:dyDescent="0.4"/>
    <row r="21797" s="6" customFormat="1" x14ac:dyDescent="0.4"/>
    <row r="21798" s="6" customFormat="1" x14ac:dyDescent="0.4"/>
    <row r="21799" s="6" customFormat="1" x14ac:dyDescent="0.4"/>
    <row r="21800" s="6" customFormat="1" x14ac:dyDescent="0.4"/>
    <row r="21801" s="6" customFormat="1" x14ac:dyDescent="0.4"/>
    <row r="21802" s="6" customFormat="1" x14ac:dyDescent="0.4"/>
    <row r="21803" s="6" customFormat="1" x14ac:dyDescent="0.4"/>
    <row r="21804" s="6" customFormat="1" x14ac:dyDescent="0.4"/>
    <row r="21805" s="6" customFormat="1" x14ac:dyDescent="0.4"/>
    <row r="21806" s="6" customFormat="1" x14ac:dyDescent="0.4"/>
    <row r="21807" s="6" customFormat="1" x14ac:dyDescent="0.4"/>
    <row r="21808" s="6" customFormat="1" x14ac:dyDescent="0.4"/>
    <row r="21809" s="6" customFormat="1" x14ac:dyDescent="0.4"/>
    <row r="21810" s="6" customFormat="1" x14ac:dyDescent="0.4"/>
    <row r="21811" s="6" customFormat="1" x14ac:dyDescent="0.4"/>
    <row r="21812" s="6" customFormat="1" x14ac:dyDescent="0.4"/>
    <row r="21813" s="6" customFormat="1" x14ac:dyDescent="0.4"/>
    <row r="21814" s="6" customFormat="1" x14ac:dyDescent="0.4"/>
    <row r="21815" s="6" customFormat="1" x14ac:dyDescent="0.4"/>
    <row r="21816" s="6" customFormat="1" x14ac:dyDescent="0.4"/>
    <row r="21817" s="6" customFormat="1" x14ac:dyDescent="0.4"/>
    <row r="21818" s="6" customFormat="1" x14ac:dyDescent="0.4"/>
    <row r="21819" s="6" customFormat="1" x14ac:dyDescent="0.4"/>
    <row r="21820" s="6" customFormat="1" x14ac:dyDescent="0.4"/>
    <row r="21821" s="6" customFormat="1" x14ac:dyDescent="0.4"/>
    <row r="21822" s="6" customFormat="1" x14ac:dyDescent="0.4"/>
    <row r="21823" s="6" customFormat="1" x14ac:dyDescent="0.4"/>
    <row r="21824" s="6" customFormat="1" x14ac:dyDescent="0.4"/>
    <row r="21825" s="6" customFormat="1" x14ac:dyDescent="0.4"/>
    <row r="21826" s="6" customFormat="1" x14ac:dyDescent="0.4"/>
    <row r="21827" s="6" customFormat="1" x14ac:dyDescent="0.4"/>
    <row r="21828" s="6" customFormat="1" x14ac:dyDescent="0.4"/>
    <row r="21829" s="6" customFormat="1" x14ac:dyDescent="0.4"/>
    <row r="21830" s="6" customFormat="1" x14ac:dyDescent="0.4"/>
    <row r="21831" s="6" customFormat="1" x14ac:dyDescent="0.4"/>
    <row r="21832" s="6" customFormat="1" x14ac:dyDescent="0.4"/>
    <row r="21833" s="6" customFormat="1" x14ac:dyDescent="0.4"/>
    <row r="21834" s="6" customFormat="1" x14ac:dyDescent="0.4"/>
    <row r="21835" s="6" customFormat="1" x14ac:dyDescent="0.4"/>
    <row r="21836" s="6" customFormat="1" x14ac:dyDescent="0.4"/>
    <row r="21837" s="6" customFormat="1" x14ac:dyDescent="0.4"/>
    <row r="21838" s="6" customFormat="1" x14ac:dyDescent="0.4"/>
    <row r="21839" s="6" customFormat="1" x14ac:dyDescent="0.4"/>
    <row r="21840" s="6" customFormat="1" x14ac:dyDescent="0.4"/>
    <row r="21841" s="6" customFormat="1" x14ac:dyDescent="0.4"/>
    <row r="21842" s="6" customFormat="1" x14ac:dyDescent="0.4"/>
    <row r="21843" s="6" customFormat="1" x14ac:dyDescent="0.4"/>
    <row r="21844" s="6" customFormat="1" x14ac:dyDescent="0.4"/>
    <row r="21845" s="6" customFormat="1" x14ac:dyDescent="0.4"/>
    <row r="21846" s="6" customFormat="1" x14ac:dyDescent="0.4"/>
    <row r="21847" s="6" customFormat="1" x14ac:dyDescent="0.4"/>
    <row r="21848" s="6" customFormat="1" x14ac:dyDescent="0.4"/>
    <row r="21849" s="6" customFormat="1" x14ac:dyDescent="0.4"/>
    <row r="21850" s="6" customFormat="1" x14ac:dyDescent="0.4"/>
    <row r="21851" s="6" customFormat="1" x14ac:dyDescent="0.4"/>
    <row r="21852" s="6" customFormat="1" x14ac:dyDescent="0.4"/>
    <row r="21853" s="6" customFormat="1" x14ac:dyDescent="0.4"/>
    <row r="21854" s="6" customFormat="1" x14ac:dyDescent="0.4"/>
    <row r="21855" s="6" customFormat="1" x14ac:dyDescent="0.4"/>
    <row r="21856" s="6" customFormat="1" x14ac:dyDescent="0.4"/>
    <row r="21857" s="6" customFormat="1" x14ac:dyDescent="0.4"/>
    <row r="21858" s="6" customFormat="1" x14ac:dyDescent="0.4"/>
    <row r="21859" s="6" customFormat="1" x14ac:dyDescent="0.4"/>
    <row r="21860" s="6" customFormat="1" x14ac:dyDescent="0.4"/>
    <row r="21861" s="6" customFormat="1" x14ac:dyDescent="0.4"/>
    <row r="21862" s="6" customFormat="1" x14ac:dyDescent="0.4"/>
    <row r="21863" s="6" customFormat="1" x14ac:dyDescent="0.4"/>
    <row r="21864" s="6" customFormat="1" x14ac:dyDescent="0.4"/>
    <row r="21865" s="6" customFormat="1" x14ac:dyDescent="0.4"/>
    <row r="21866" s="6" customFormat="1" x14ac:dyDescent="0.4"/>
    <row r="21867" s="6" customFormat="1" x14ac:dyDescent="0.4"/>
    <row r="21868" s="6" customFormat="1" x14ac:dyDescent="0.4"/>
    <row r="21869" s="6" customFormat="1" x14ac:dyDescent="0.4"/>
    <row r="21870" s="6" customFormat="1" x14ac:dyDescent="0.4"/>
    <row r="21871" s="6" customFormat="1" x14ac:dyDescent="0.4"/>
    <row r="21872" s="6" customFormat="1" x14ac:dyDescent="0.4"/>
    <row r="21873" s="6" customFormat="1" x14ac:dyDescent="0.4"/>
    <row r="21874" s="6" customFormat="1" x14ac:dyDescent="0.4"/>
    <row r="21875" s="6" customFormat="1" x14ac:dyDescent="0.4"/>
    <row r="21876" s="6" customFormat="1" x14ac:dyDescent="0.4"/>
    <row r="21877" s="6" customFormat="1" x14ac:dyDescent="0.4"/>
    <row r="21878" s="6" customFormat="1" x14ac:dyDescent="0.4"/>
    <row r="21879" s="6" customFormat="1" x14ac:dyDescent="0.4"/>
    <row r="21880" s="6" customFormat="1" x14ac:dyDescent="0.4"/>
    <row r="21881" s="6" customFormat="1" x14ac:dyDescent="0.4"/>
    <row r="21882" s="6" customFormat="1" x14ac:dyDescent="0.4"/>
    <row r="21883" s="6" customFormat="1" x14ac:dyDescent="0.4"/>
    <row r="21884" s="6" customFormat="1" x14ac:dyDescent="0.4"/>
    <row r="21885" s="6" customFormat="1" x14ac:dyDescent="0.4"/>
    <row r="21886" s="6" customFormat="1" x14ac:dyDescent="0.4"/>
    <row r="21887" s="6" customFormat="1" x14ac:dyDescent="0.4"/>
    <row r="21888" s="6" customFormat="1" x14ac:dyDescent="0.4"/>
    <row r="21889" s="6" customFormat="1" x14ac:dyDescent="0.4"/>
    <row r="21890" s="6" customFormat="1" x14ac:dyDescent="0.4"/>
    <row r="21891" s="6" customFormat="1" x14ac:dyDescent="0.4"/>
    <row r="21892" s="6" customFormat="1" x14ac:dyDescent="0.4"/>
    <row r="21893" s="6" customFormat="1" x14ac:dyDescent="0.4"/>
    <row r="21894" s="6" customFormat="1" x14ac:dyDescent="0.4"/>
    <row r="21895" s="6" customFormat="1" x14ac:dyDescent="0.4"/>
    <row r="21896" s="6" customFormat="1" x14ac:dyDescent="0.4"/>
    <row r="21897" s="6" customFormat="1" x14ac:dyDescent="0.4"/>
    <row r="21898" s="6" customFormat="1" x14ac:dyDescent="0.4"/>
    <row r="21899" s="6" customFormat="1" x14ac:dyDescent="0.4"/>
    <row r="21900" s="6" customFormat="1" x14ac:dyDescent="0.4"/>
    <row r="21901" s="6" customFormat="1" x14ac:dyDescent="0.4"/>
    <row r="21902" s="6" customFormat="1" x14ac:dyDescent="0.4"/>
    <row r="21903" s="6" customFormat="1" x14ac:dyDescent="0.4"/>
    <row r="21904" s="6" customFormat="1" x14ac:dyDescent="0.4"/>
    <row r="21905" s="6" customFormat="1" x14ac:dyDescent="0.4"/>
    <row r="21906" s="6" customFormat="1" x14ac:dyDescent="0.4"/>
    <row r="21907" s="6" customFormat="1" x14ac:dyDescent="0.4"/>
    <row r="21908" s="6" customFormat="1" x14ac:dyDescent="0.4"/>
    <row r="21909" s="6" customFormat="1" x14ac:dyDescent="0.4"/>
    <row r="21910" s="6" customFormat="1" x14ac:dyDescent="0.4"/>
    <row r="21911" s="6" customFormat="1" x14ac:dyDescent="0.4"/>
    <row r="21912" s="6" customFormat="1" x14ac:dyDescent="0.4"/>
    <row r="21913" s="6" customFormat="1" x14ac:dyDescent="0.4"/>
    <row r="21914" s="6" customFormat="1" x14ac:dyDescent="0.4"/>
    <row r="21915" s="6" customFormat="1" x14ac:dyDescent="0.4"/>
    <row r="21916" s="6" customFormat="1" x14ac:dyDescent="0.4"/>
    <row r="21917" s="6" customFormat="1" x14ac:dyDescent="0.4"/>
    <row r="21918" s="6" customFormat="1" x14ac:dyDescent="0.4"/>
    <row r="21919" s="6" customFormat="1" x14ac:dyDescent="0.4"/>
    <row r="21920" s="6" customFormat="1" x14ac:dyDescent="0.4"/>
    <row r="21921" s="6" customFormat="1" x14ac:dyDescent="0.4"/>
    <row r="21922" s="6" customFormat="1" x14ac:dyDescent="0.4"/>
    <row r="21923" s="6" customFormat="1" x14ac:dyDescent="0.4"/>
    <row r="21924" s="6" customFormat="1" x14ac:dyDescent="0.4"/>
    <row r="21925" s="6" customFormat="1" x14ac:dyDescent="0.4"/>
    <row r="21926" s="6" customFormat="1" x14ac:dyDescent="0.4"/>
    <row r="21927" s="6" customFormat="1" x14ac:dyDescent="0.4"/>
    <row r="21928" s="6" customFormat="1" x14ac:dyDescent="0.4"/>
    <row r="21929" s="6" customFormat="1" x14ac:dyDescent="0.4"/>
    <row r="21930" s="6" customFormat="1" x14ac:dyDescent="0.4"/>
    <row r="21931" s="6" customFormat="1" x14ac:dyDescent="0.4"/>
    <row r="21932" s="6" customFormat="1" x14ac:dyDescent="0.4"/>
    <row r="21933" s="6" customFormat="1" x14ac:dyDescent="0.4"/>
    <row r="21934" s="6" customFormat="1" x14ac:dyDescent="0.4"/>
    <row r="21935" s="6" customFormat="1" x14ac:dyDescent="0.4"/>
    <row r="21936" s="6" customFormat="1" x14ac:dyDescent="0.4"/>
    <row r="21937" s="6" customFormat="1" x14ac:dyDescent="0.4"/>
    <row r="21938" s="6" customFormat="1" x14ac:dyDescent="0.4"/>
    <row r="21939" s="6" customFormat="1" x14ac:dyDescent="0.4"/>
    <row r="21940" s="6" customFormat="1" x14ac:dyDescent="0.4"/>
    <row r="21941" s="6" customFormat="1" x14ac:dyDescent="0.4"/>
    <row r="21942" s="6" customFormat="1" x14ac:dyDescent="0.4"/>
    <row r="21943" s="6" customFormat="1" x14ac:dyDescent="0.4"/>
    <row r="21944" s="6" customFormat="1" x14ac:dyDescent="0.4"/>
    <row r="21945" s="6" customFormat="1" x14ac:dyDescent="0.4"/>
    <row r="21946" s="6" customFormat="1" x14ac:dyDescent="0.4"/>
    <row r="21947" s="6" customFormat="1" x14ac:dyDescent="0.4"/>
    <row r="21948" s="6" customFormat="1" x14ac:dyDescent="0.4"/>
    <row r="21949" s="6" customFormat="1" x14ac:dyDescent="0.4"/>
    <row r="21950" s="6" customFormat="1" x14ac:dyDescent="0.4"/>
    <row r="21951" s="6" customFormat="1" x14ac:dyDescent="0.4"/>
    <row r="21952" s="6" customFormat="1" x14ac:dyDescent="0.4"/>
    <row r="21953" s="6" customFormat="1" x14ac:dyDescent="0.4"/>
    <row r="21954" s="6" customFormat="1" x14ac:dyDescent="0.4"/>
    <row r="21955" s="6" customFormat="1" x14ac:dyDescent="0.4"/>
    <row r="21956" s="6" customFormat="1" x14ac:dyDescent="0.4"/>
    <row r="21957" s="6" customFormat="1" x14ac:dyDescent="0.4"/>
    <row r="21958" s="6" customFormat="1" x14ac:dyDescent="0.4"/>
    <row r="21959" s="6" customFormat="1" x14ac:dyDescent="0.4"/>
    <row r="21960" s="6" customFormat="1" x14ac:dyDescent="0.4"/>
    <row r="21961" s="6" customFormat="1" x14ac:dyDescent="0.4"/>
    <row r="21962" s="6" customFormat="1" x14ac:dyDescent="0.4"/>
    <row r="21963" s="6" customFormat="1" x14ac:dyDescent="0.4"/>
    <row r="21964" s="6" customFormat="1" x14ac:dyDescent="0.4"/>
    <row r="21965" s="6" customFormat="1" x14ac:dyDescent="0.4"/>
    <row r="21966" s="6" customFormat="1" x14ac:dyDescent="0.4"/>
    <row r="21967" s="6" customFormat="1" x14ac:dyDescent="0.4"/>
    <row r="21968" s="6" customFormat="1" x14ac:dyDescent="0.4"/>
    <row r="21969" s="6" customFormat="1" x14ac:dyDescent="0.4"/>
    <row r="21970" s="6" customFormat="1" x14ac:dyDescent="0.4"/>
    <row r="21971" s="6" customFormat="1" x14ac:dyDescent="0.4"/>
    <row r="21972" s="6" customFormat="1" x14ac:dyDescent="0.4"/>
    <row r="21973" s="6" customFormat="1" x14ac:dyDescent="0.4"/>
    <row r="21974" s="6" customFormat="1" x14ac:dyDescent="0.4"/>
    <row r="21975" s="6" customFormat="1" x14ac:dyDescent="0.4"/>
    <row r="21976" s="6" customFormat="1" x14ac:dyDescent="0.4"/>
    <row r="21977" s="6" customFormat="1" x14ac:dyDescent="0.4"/>
    <row r="21978" s="6" customFormat="1" x14ac:dyDescent="0.4"/>
    <row r="21979" s="6" customFormat="1" x14ac:dyDescent="0.4"/>
    <row r="21980" s="6" customFormat="1" x14ac:dyDescent="0.4"/>
    <row r="21981" s="6" customFormat="1" x14ac:dyDescent="0.4"/>
    <row r="21982" s="6" customFormat="1" x14ac:dyDescent="0.4"/>
    <row r="21983" s="6" customFormat="1" x14ac:dyDescent="0.4"/>
    <row r="21984" s="6" customFormat="1" x14ac:dyDescent="0.4"/>
    <row r="21985" s="6" customFormat="1" x14ac:dyDescent="0.4"/>
    <row r="21986" s="6" customFormat="1" x14ac:dyDescent="0.4"/>
    <row r="21987" s="6" customFormat="1" x14ac:dyDescent="0.4"/>
    <row r="21988" s="6" customFormat="1" x14ac:dyDescent="0.4"/>
    <row r="21989" s="6" customFormat="1" x14ac:dyDescent="0.4"/>
    <row r="21990" s="6" customFormat="1" x14ac:dyDescent="0.4"/>
    <row r="21991" s="6" customFormat="1" x14ac:dyDescent="0.4"/>
    <row r="21992" s="6" customFormat="1" x14ac:dyDescent="0.4"/>
    <row r="21993" s="6" customFormat="1" x14ac:dyDescent="0.4"/>
    <row r="21994" s="6" customFormat="1" x14ac:dyDescent="0.4"/>
    <row r="21995" s="6" customFormat="1" x14ac:dyDescent="0.4"/>
    <row r="21996" s="6" customFormat="1" x14ac:dyDescent="0.4"/>
    <row r="21997" s="6" customFormat="1" x14ac:dyDescent="0.4"/>
    <row r="21998" s="6" customFormat="1" x14ac:dyDescent="0.4"/>
    <row r="21999" s="6" customFormat="1" x14ac:dyDescent="0.4"/>
    <row r="22000" s="6" customFormat="1" x14ac:dyDescent="0.4"/>
    <row r="22001" s="6" customFormat="1" x14ac:dyDescent="0.4"/>
    <row r="22002" s="6" customFormat="1" x14ac:dyDescent="0.4"/>
    <row r="22003" s="6" customFormat="1" x14ac:dyDescent="0.4"/>
    <row r="22004" s="6" customFormat="1" x14ac:dyDescent="0.4"/>
    <row r="22005" s="6" customFormat="1" x14ac:dyDescent="0.4"/>
    <row r="22006" s="6" customFormat="1" x14ac:dyDescent="0.4"/>
    <row r="22007" s="6" customFormat="1" x14ac:dyDescent="0.4"/>
    <row r="22008" s="6" customFormat="1" x14ac:dyDescent="0.4"/>
    <row r="22009" s="6" customFormat="1" x14ac:dyDescent="0.4"/>
    <row r="22010" s="6" customFormat="1" x14ac:dyDescent="0.4"/>
    <row r="22011" s="6" customFormat="1" x14ac:dyDescent="0.4"/>
    <row r="22012" s="6" customFormat="1" x14ac:dyDescent="0.4"/>
    <row r="22013" s="6" customFormat="1" x14ac:dyDescent="0.4"/>
    <row r="22014" s="6" customFormat="1" x14ac:dyDescent="0.4"/>
    <row r="22015" s="6" customFormat="1" x14ac:dyDescent="0.4"/>
    <row r="22016" s="6" customFormat="1" x14ac:dyDescent="0.4"/>
    <row r="22017" s="6" customFormat="1" x14ac:dyDescent="0.4"/>
    <row r="22018" s="6" customFormat="1" x14ac:dyDescent="0.4"/>
    <row r="22019" s="6" customFormat="1" x14ac:dyDescent="0.4"/>
    <row r="22020" s="6" customFormat="1" x14ac:dyDescent="0.4"/>
    <row r="22021" s="6" customFormat="1" x14ac:dyDescent="0.4"/>
    <row r="22022" s="6" customFormat="1" x14ac:dyDescent="0.4"/>
    <row r="22023" s="6" customFormat="1" x14ac:dyDescent="0.4"/>
    <row r="22024" s="6" customFormat="1" x14ac:dyDescent="0.4"/>
    <row r="22025" s="6" customFormat="1" x14ac:dyDescent="0.4"/>
    <row r="22026" s="6" customFormat="1" x14ac:dyDescent="0.4"/>
    <row r="22027" s="6" customFormat="1" x14ac:dyDescent="0.4"/>
    <row r="22028" s="6" customFormat="1" x14ac:dyDescent="0.4"/>
    <row r="22029" s="6" customFormat="1" x14ac:dyDescent="0.4"/>
    <row r="22030" s="6" customFormat="1" x14ac:dyDescent="0.4"/>
    <row r="22031" s="6" customFormat="1" x14ac:dyDescent="0.4"/>
    <row r="22032" s="6" customFormat="1" x14ac:dyDescent="0.4"/>
    <row r="22033" s="6" customFormat="1" x14ac:dyDescent="0.4"/>
    <row r="22034" s="6" customFormat="1" x14ac:dyDescent="0.4"/>
    <row r="22035" s="6" customFormat="1" x14ac:dyDescent="0.4"/>
    <row r="22036" s="6" customFormat="1" x14ac:dyDescent="0.4"/>
    <row r="22037" s="6" customFormat="1" x14ac:dyDescent="0.4"/>
    <row r="22038" s="6" customFormat="1" x14ac:dyDescent="0.4"/>
    <row r="22039" s="6" customFormat="1" x14ac:dyDescent="0.4"/>
    <row r="22040" s="6" customFormat="1" x14ac:dyDescent="0.4"/>
    <row r="22041" s="6" customFormat="1" x14ac:dyDescent="0.4"/>
    <row r="22042" s="6" customFormat="1" x14ac:dyDescent="0.4"/>
    <row r="22043" s="6" customFormat="1" x14ac:dyDescent="0.4"/>
    <row r="22044" s="6" customFormat="1" x14ac:dyDescent="0.4"/>
    <row r="22045" s="6" customFormat="1" x14ac:dyDescent="0.4"/>
    <row r="22046" s="6" customFormat="1" x14ac:dyDescent="0.4"/>
    <row r="22047" s="6" customFormat="1" x14ac:dyDescent="0.4"/>
    <row r="22048" s="6" customFormat="1" x14ac:dyDescent="0.4"/>
    <row r="22049" s="6" customFormat="1" x14ac:dyDescent="0.4"/>
    <row r="22050" s="6" customFormat="1" x14ac:dyDescent="0.4"/>
    <row r="22051" s="6" customFormat="1" x14ac:dyDescent="0.4"/>
    <row r="22052" s="6" customFormat="1" x14ac:dyDescent="0.4"/>
    <row r="22053" s="6" customFormat="1" x14ac:dyDescent="0.4"/>
    <row r="22054" s="6" customFormat="1" x14ac:dyDescent="0.4"/>
    <row r="22055" s="6" customFormat="1" x14ac:dyDescent="0.4"/>
    <row r="22056" s="6" customFormat="1" x14ac:dyDescent="0.4"/>
    <row r="22057" s="6" customFormat="1" x14ac:dyDescent="0.4"/>
    <row r="22058" s="6" customFormat="1" x14ac:dyDescent="0.4"/>
    <row r="22059" s="6" customFormat="1" x14ac:dyDescent="0.4"/>
    <row r="22060" s="6" customFormat="1" x14ac:dyDescent="0.4"/>
    <row r="22061" s="6" customFormat="1" x14ac:dyDescent="0.4"/>
    <row r="22062" s="6" customFormat="1" x14ac:dyDescent="0.4"/>
    <row r="22063" s="6" customFormat="1" x14ac:dyDescent="0.4"/>
    <row r="22064" s="6" customFormat="1" x14ac:dyDescent="0.4"/>
    <row r="22065" s="6" customFormat="1" x14ac:dyDescent="0.4"/>
    <row r="22066" s="6" customFormat="1" x14ac:dyDescent="0.4"/>
    <row r="22067" s="6" customFormat="1" x14ac:dyDescent="0.4"/>
    <row r="22068" s="6" customFormat="1" x14ac:dyDescent="0.4"/>
    <row r="22069" s="6" customFormat="1" x14ac:dyDescent="0.4"/>
    <row r="22070" s="6" customFormat="1" x14ac:dyDescent="0.4"/>
    <row r="22071" s="6" customFormat="1" x14ac:dyDescent="0.4"/>
    <row r="22072" s="6" customFormat="1" x14ac:dyDescent="0.4"/>
    <row r="22073" s="6" customFormat="1" x14ac:dyDescent="0.4"/>
    <row r="22074" s="6" customFormat="1" x14ac:dyDescent="0.4"/>
    <row r="22075" s="6" customFormat="1" x14ac:dyDescent="0.4"/>
    <row r="22076" s="6" customFormat="1" x14ac:dyDescent="0.4"/>
    <row r="22077" s="6" customFormat="1" x14ac:dyDescent="0.4"/>
    <row r="22078" s="6" customFormat="1" x14ac:dyDescent="0.4"/>
    <row r="22079" s="6" customFormat="1" x14ac:dyDescent="0.4"/>
    <row r="22080" s="6" customFormat="1" x14ac:dyDescent="0.4"/>
    <row r="22081" s="6" customFormat="1" x14ac:dyDescent="0.4"/>
    <row r="22082" s="6" customFormat="1" x14ac:dyDescent="0.4"/>
    <row r="22083" s="6" customFormat="1" x14ac:dyDescent="0.4"/>
    <row r="22084" s="6" customFormat="1" x14ac:dyDescent="0.4"/>
    <row r="22085" s="6" customFormat="1" x14ac:dyDescent="0.4"/>
    <row r="22086" s="6" customFormat="1" x14ac:dyDescent="0.4"/>
    <row r="22087" s="6" customFormat="1" x14ac:dyDescent="0.4"/>
    <row r="22088" s="6" customFormat="1" x14ac:dyDescent="0.4"/>
    <row r="22089" s="6" customFormat="1" x14ac:dyDescent="0.4"/>
    <row r="22090" s="6" customFormat="1" x14ac:dyDescent="0.4"/>
    <row r="22091" s="6" customFormat="1" x14ac:dyDescent="0.4"/>
    <row r="22092" s="6" customFormat="1" x14ac:dyDescent="0.4"/>
    <row r="22093" s="6" customFormat="1" x14ac:dyDescent="0.4"/>
    <row r="22094" s="6" customFormat="1" x14ac:dyDescent="0.4"/>
    <row r="22095" s="6" customFormat="1" x14ac:dyDescent="0.4"/>
    <row r="22096" s="6" customFormat="1" x14ac:dyDescent="0.4"/>
    <row r="22097" s="6" customFormat="1" x14ac:dyDescent="0.4"/>
    <row r="22098" s="6" customFormat="1" x14ac:dyDescent="0.4"/>
    <row r="22099" s="6" customFormat="1" x14ac:dyDescent="0.4"/>
    <row r="22100" s="6" customFormat="1" x14ac:dyDescent="0.4"/>
    <row r="22101" s="6" customFormat="1" x14ac:dyDescent="0.4"/>
    <row r="22102" s="6" customFormat="1" x14ac:dyDescent="0.4"/>
    <row r="22103" s="6" customFormat="1" x14ac:dyDescent="0.4"/>
    <row r="22104" s="6" customFormat="1" x14ac:dyDescent="0.4"/>
    <row r="22105" s="6" customFormat="1" x14ac:dyDescent="0.4"/>
    <row r="22106" s="6" customFormat="1" x14ac:dyDescent="0.4"/>
    <row r="22107" s="6" customFormat="1" x14ac:dyDescent="0.4"/>
    <row r="22108" s="6" customFormat="1" x14ac:dyDescent="0.4"/>
    <row r="22109" s="6" customFormat="1" x14ac:dyDescent="0.4"/>
    <row r="22110" s="6" customFormat="1" x14ac:dyDescent="0.4"/>
    <row r="22111" s="6" customFormat="1" x14ac:dyDescent="0.4"/>
    <row r="22112" s="6" customFormat="1" x14ac:dyDescent="0.4"/>
    <row r="22113" s="6" customFormat="1" x14ac:dyDescent="0.4"/>
    <row r="22114" s="6" customFormat="1" x14ac:dyDescent="0.4"/>
    <row r="22115" s="6" customFormat="1" x14ac:dyDescent="0.4"/>
    <row r="22116" s="6" customFormat="1" x14ac:dyDescent="0.4"/>
    <row r="22117" s="6" customFormat="1" x14ac:dyDescent="0.4"/>
    <row r="22118" s="6" customFormat="1" x14ac:dyDescent="0.4"/>
    <row r="22119" s="6" customFormat="1" x14ac:dyDescent="0.4"/>
    <row r="22120" s="6" customFormat="1" x14ac:dyDescent="0.4"/>
    <row r="22121" s="6" customFormat="1" x14ac:dyDescent="0.4"/>
    <row r="22122" s="6" customFormat="1" x14ac:dyDescent="0.4"/>
    <row r="22123" s="6" customFormat="1" x14ac:dyDescent="0.4"/>
    <row r="22124" s="6" customFormat="1" x14ac:dyDescent="0.4"/>
    <row r="22125" s="6" customFormat="1" x14ac:dyDescent="0.4"/>
    <row r="22126" s="6" customFormat="1" x14ac:dyDescent="0.4"/>
    <row r="22127" s="6" customFormat="1" x14ac:dyDescent="0.4"/>
    <row r="22128" s="6" customFormat="1" x14ac:dyDescent="0.4"/>
    <row r="22129" s="6" customFormat="1" x14ac:dyDescent="0.4"/>
    <row r="22130" s="6" customFormat="1" x14ac:dyDescent="0.4"/>
    <row r="22131" s="6" customFormat="1" x14ac:dyDescent="0.4"/>
    <row r="22132" s="6" customFormat="1" x14ac:dyDescent="0.4"/>
    <row r="22133" s="6" customFormat="1" x14ac:dyDescent="0.4"/>
    <row r="22134" s="6" customFormat="1" x14ac:dyDescent="0.4"/>
    <row r="22135" s="6" customFormat="1" x14ac:dyDescent="0.4"/>
    <row r="22136" s="6" customFormat="1" x14ac:dyDescent="0.4"/>
    <row r="22137" s="6" customFormat="1" x14ac:dyDescent="0.4"/>
    <row r="22138" s="6" customFormat="1" x14ac:dyDescent="0.4"/>
    <row r="22139" s="6" customFormat="1" x14ac:dyDescent="0.4"/>
    <row r="22140" s="6" customFormat="1" x14ac:dyDescent="0.4"/>
    <row r="22141" s="6" customFormat="1" x14ac:dyDescent="0.4"/>
    <row r="22142" s="6" customFormat="1" x14ac:dyDescent="0.4"/>
    <row r="22143" s="6" customFormat="1" x14ac:dyDescent="0.4"/>
    <row r="22144" s="6" customFormat="1" x14ac:dyDescent="0.4"/>
    <row r="22145" s="6" customFormat="1" x14ac:dyDescent="0.4"/>
    <row r="22146" s="6" customFormat="1" x14ac:dyDescent="0.4"/>
    <row r="22147" s="6" customFormat="1" x14ac:dyDescent="0.4"/>
    <row r="22148" s="6" customFormat="1" x14ac:dyDescent="0.4"/>
    <row r="22149" s="6" customFormat="1" x14ac:dyDescent="0.4"/>
    <row r="22150" s="6" customFormat="1" x14ac:dyDescent="0.4"/>
    <row r="22151" s="6" customFormat="1" x14ac:dyDescent="0.4"/>
    <row r="22152" s="6" customFormat="1" x14ac:dyDescent="0.4"/>
    <row r="22153" s="6" customFormat="1" x14ac:dyDescent="0.4"/>
    <row r="22154" s="6" customFormat="1" x14ac:dyDescent="0.4"/>
    <row r="22155" s="6" customFormat="1" x14ac:dyDescent="0.4"/>
    <row r="22156" s="6" customFormat="1" x14ac:dyDescent="0.4"/>
    <row r="22157" s="6" customFormat="1" x14ac:dyDescent="0.4"/>
    <row r="22158" s="6" customFormat="1" x14ac:dyDescent="0.4"/>
    <row r="22159" s="6" customFormat="1" x14ac:dyDescent="0.4"/>
    <row r="22160" s="6" customFormat="1" x14ac:dyDescent="0.4"/>
    <row r="22161" s="6" customFormat="1" x14ac:dyDescent="0.4"/>
    <row r="22162" s="6" customFormat="1" x14ac:dyDescent="0.4"/>
    <row r="22163" s="6" customFormat="1" x14ac:dyDescent="0.4"/>
    <row r="22164" s="6" customFormat="1" x14ac:dyDescent="0.4"/>
    <row r="22165" s="6" customFormat="1" x14ac:dyDescent="0.4"/>
    <row r="22166" s="6" customFormat="1" x14ac:dyDescent="0.4"/>
    <row r="22167" s="6" customFormat="1" x14ac:dyDescent="0.4"/>
    <row r="22168" s="6" customFormat="1" x14ac:dyDescent="0.4"/>
    <row r="22169" s="6" customFormat="1" x14ac:dyDescent="0.4"/>
    <row r="22170" s="6" customFormat="1" x14ac:dyDescent="0.4"/>
    <row r="22171" s="6" customFormat="1" x14ac:dyDescent="0.4"/>
    <row r="22172" s="6" customFormat="1" x14ac:dyDescent="0.4"/>
    <row r="22173" s="6" customFormat="1" x14ac:dyDescent="0.4"/>
    <row r="22174" s="6" customFormat="1" x14ac:dyDescent="0.4"/>
    <row r="22175" s="6" customFormat="1" x14ac:dyDescent="0.4"/>
    <row r="22176" s="6" customFormat="1" x14ac:dyDescent="0.4"/>
    <row r="22177" s="6" customFormat="1" x14ac:dyDescent="0.4"/>
    <row r="22178" s="6" customFormat="1" x14ac:dyDescent="0.4"/>
    <row r="22179" s="6" customFormat="1" x14ac:dyDescent="0.4"/>
    <row r="22180" s="6" customFormat="1" x14ac:dyDescent="0.4"/>
    <row r="22181" s="6" customFormat="1" x14ac:dyDescent="0.4"/>
    <row r="22182" s="6" customFormat="1" x14ac:dyDescent="0.4"/>
    <row r="22183" s="6" customFormat="1" x14ac:dyDescent="0.4"/>
    <row r="22184" s="6" customFormat="1" x14ac:dyDescent="0.4"/>
    <row r="22185" s="6" customFormat="1" x14ac:dyDescent="0.4"/>
    <row r="22186" s="6" customFormat="1" x14ac:dyDescent="0.4"/>
    <row r="22187" s="6" customFormat="1" x14ac:dyDescent="0.4"/>
    <row r="22188" s="6" customFormat="1" x14ac:dyDescent="0.4"/>
    <row r="22189" s="6" customFormat="1" x14ac:dyDescent="0.4"/>
    <row r="22190" s="6" customFormat="1" x14ac:dyDescent="0.4"/>
    <row r="22191" s="6" customFormat="1" x14ac:dyDescent="0.4"/>
    <row r="22192" s="6" customFormat="1" x14ac:dyDescent="0.4"/>
    <row r="22193" s="6" customFormat="1" x14ac:dyDescent="0.4"/>
    <row r="22194" s="6" customFormat="1" x14ac:dyDescent="0.4"/>
    <row r="22195" s="6" customFormat="1" x14ac:dyDescent="0.4"/>
    <row r="22196" s="6" customFormat="1" x14ac:dyDescent="0.4"/>
    <row r="22197" s="6" customFormat="1" x14ac:dyDescent="0.4"/>
    <row r="22198" s="6" customFormat="1" x14ac:dyDescent="0.4"/>
    <row r="22199" s="6" customFormat="1" x14ac:dyDescent="0.4"/>
    <row r="22200" s="6" customFormat="1" x14ac:dyDescent="0.4"/>
    <row r="22201" s="6" customFormat="1" x14ac:dyDescent="0.4"/>
    <row r="22202" s="6" customFormat="1" x14ac:dyDescent="0.4"/>
    <row r="22203" s="6" customFormat="1" x14ac:dyDescent="0.4"/>
    <row r="22204" s="6" customFormat="1" x14ac:dyDescent="0.4"/>
    <row r="22205" s="6" customFormat="1" x14ac:dyDescent="0.4"/>
    <row r="22206" s="6" customFormat="1" x14ac:dyDescent="0.4"/>
    <row r="22207" s="6" customFormat="1" x14ac:dyDescent="0.4"/>
    <row r="22208" s="6" customFormat="1" x14ac:dyDescent="0.4"/>
    <row r="22209" s="6" customFormat="1" x14ac:dyDescent="0.4"/>
    <row r="22210" s="6" customFormat="1" x14ac:dyDescent="0.4"/>
    <row r="22211" s="6" customFormat="1" x14ac:dyDescent="0.4"/>
    <row r="22212" s="6" customFormat="1" x14ac:dyDescent="0.4"/>
    <row r="22213" s="6" customFormat="1" x14ac:dyDescent="0.4"/>
    <row r="22214" s="6" customFormat="1" x14ac:dyDescent="0.4"/>
    <row r="22215" s="6" customFormat="1" x14ac:dyDescent="0.4"/>
    <row r="22216" s="6" customFormat="1" x14ac:dyDescent="0.4"/>
    <row r="22217" s="6" customFormat="1" x14ac:dyDescent="0.4"/>
    <row r="22218" s="6" customFormat="1" x14ac:dyDescent="0.4"/>
    <row r="22219" s="6" customFormat="1" x14ac:dyDescent="0.4"/>
    <row r="22220" s="6" customFormat="1" x14ac:dyDescent="0.4"/>
    <row r="22221" s="6" customFormat="1" x14ac:dyDescent="0.4"/>
    <row r="22222" s="6" customFormat="1" x14ac:dyDescent="0.4"/>
    <row r="22223" s="6" customFormat="1" x14ac:dyDescent="0.4"/>
    <row r="22224" s="6" customFormat="1" x14ac:dyDescent="0.4"/>
    <row r="22225" s="6" customFormat="1" x14ac:dyDescent="0.4"/>
    <row r="22226" s="6" customFormat="1" x14ac:dyDescent="0.4"/>
    <row r="22227" s="6" customFormat="1" x14ac:dyDescent="0.4"/>
    <row r="22228" s="6" customFormat="1" x14ac:dyDescent="0.4"/>
    <row r="22229" s="6" customFormat="1" x14ac:dyDescent="0.4"/>
    <row r="22230" s="6" customFormat="1" x14ac:dyDescent="0.4"/>
    <row r="22231" s="6" customFormat="1" x14ac:dyDescent="0.4"/>
    <row r="22232" s="6" customFormat="1" x14ac:dyDescent="0.4"/>
    <row r="22233" s="6" customFormat="1" x14ac:dyDescent="0.4"/>
    <row r="22234" s="6" customFormat="1" x14ac:dyDescent="0.4"/>
    <row r="22235" s="6" customFormat="1" x14ac:dyDescent="0.4"/>
    <row r="22236" s="6" customFormat="1" x14ac:dyDescent="0.4"/>
    <row r="22237" s="6" customFormat="1" x14ac:dyDescent="0.4"/>
    <row r="22238" s="6" customFormat="1" x14ac:dyDescent="0.4"/>
    <row r="22239" s="6" customFormat="1" x14ac:dyDescent="0.4"/>
    <row r="22240" s="6" customFormat="1" x14ac:dyDescent="0.4"/>
    <row r="22241" s="6" customFormat="1" x14ac:dyDescent="0.4"/>
    <row r="22242" s="6" customFormat="1" x14ac:dyDescent="0.4"/>
    <row r="22243" s="6" customFormat="1" x14ac:dyDescent="0.4"/>
    <row r="22244" s="6" customFormat="1" x14ac:dyDescent="0.4"/>
    <row r="22245" s="6" customFormat="1" x14ac:dyDescent="0.4"/>
    <row r="22246" s="6" customFormat="1" x14ac:dyDescent="0.4"/>
    <row r="22247" s="6" customFormat="1" x14ac:dyDescent="0.4"/>
    <row r="22248" s="6" customFormat="1" x14ac:dyDescent="0.4"/>
    <row r="22249" s="6" customFormat="1" x14ac:dyDescent="0.4"/>
    <row r="22250" s="6" customFormat="1" x14ac:dyDescent="0.4"/>
    <row r="22251" s="6" customFormat="1" x14ac:dyDescent="0.4"/>
    <row r="22252" s="6" customFormat="1" x14ac:dyDescent="0.4"/>
    <row r="22253" s="6" customFormat="1" x14ac:dyDescent="0.4"/>
    <row r="22254" s="6" customFormat="1" x14ac:dyDescent="0.4"/>
    <row r="22255" s="6" customFormat="1" x14ac:dyDescent="0.4"/>
    <row r="22256" s="6" customFormat="1" x14ac:dyDescent="0.4"/>
    <row r="22257" s="6" customFormat="1" x14ac:dyDescent="0.4"/>
    <row r="22258" s="6" customFormat="1" x14ac:dyDescent="0.4"/>
    <row r="22259" s="6" customFormat="1" x14ac:dyDescent="0.4"/>
    <row r="22260" s="6" customFormat="1" x14ac:dyDescent="0.4"/>
    <row r="22261" s="6" customFormat="1" x14ac:dyDescent="0.4"/>
    <row r="22262" s="6" customFormat="1" x14ac:dyDescent="0.4"/>
    <row r="22263" s="6" customFormat="1" x14ac:dyDescent="0.4"/>
    <row r="22264" s="6" customFormat="1" x14ac:dyDescent="0.4"/>
    <row r="22265" s="6" customFormat="1" x14ac:dyDescent="0.4"/>
    <row r="22266" s="6" customFormat="1" x14ac:dyDescent="0.4"/>
    <row r="22267" s="6" customFormat="1" x14ac:dyDescent="0.4"/>
    <row r="22268" s="6" customFormat="1" x14ac:dyDescent="0.4"/>
    <row r="22269" s="6" customFormat="1" x14ac:dyDescent="0.4"/>
    <row r="22270" s="6" customFormat="1" x14ac:dyDescent="0.4"/>
    <row r="22271" s="6" customFormat="1" x14ac:dyDescent="0.4"/>
    <row r="22272" s="6" customFormat="1" x14ac:dyDescent="0.4"/>
    <row r="22273" s="6" customFormat="1" x14ac:dyDescent="0.4"/>
    <row r="22274" s="6" customFormat="1" x14ac:dyDescent="0.4"/>
    <row r="22275" s="6" customFormat="1" x14ac:dyDescent="0.4"/>
    <row r="22276" s="6" customFormat="1" x14ac:dyDescent="0.4"/>
    <row r="22277" s="6" customFormat="1" x14ac:dyDescent="0.4"/>
    <row r="22278" s="6" customFormat="1" x14ac:dyDescent="0.4"/>
    <row r="22279" s="6" customFormat="1" x14ac:dyDescent="0.4"/>
    <row r="22280" s="6" customFormat="1" x14ac:dyDescent="0.4"/>
    <row r="22281" s="6" customFormat="1" x14ac:dyDescent="0.4"/>
    <row r="22282" s="6" customFormat="1" x14ac:dyDescent="0.4"/>
    <row r="22283" s="6" customFormat="1" x14ac:dyDescent="0.4"/>
    <row r="22284" s="6" customFormat="1" x14ac:dyDescent="0.4"/>
    <row r="22285" s="6" customFormat="1" x14ac:dyDescent="0.4"/>
    <row r="22286" s="6" customFormat="1" x14ac:dyDescent="0.4"/>
    <row r="22287" s="6" customFormat="1" x14ac:dyDescent="0.4"/>
    <row r="22288" s="6" customFormat="1" x14ac:dyDescent="0.4"/>
    <row r="22289" s="6" customFormat="1" x14ac:dyDescent="0.4"/>
    <row r="22290" s="6" customFormat="1" x14ac:dyDescent="0.4"/>
    <row r="22291" s="6" customFormat="1" x14ac:dyDescent="0.4"/>
    <row r="22292" s="6" customFormat="1" x14ac:dyDescent="0.4"/>
    <row r="22293" s="6" customFormat="1" x14ac:dyDescent="0.4"/>
    <row r="22294" s="6" customFormat="1" x14ac:dyDescent="0.4"/>
    <row r="22295" s="6" customFormat="1" x14ac:dyDescent="0.4"/>
    <row r="22296" s="6" customFormat="1" x14ac:dyDescent="0.4"/>
    <row r="22297" s="6" customFormat="1" x14ac:dyDescent="0.4"/>
    <row r="22298" s="6" customFormat="1" x14ac:dyDescent="0.4"/>
    <row r="22299" s="6" customFormat="1" x14ac:dyDescent="0.4"/>
    <row r="22300" s="6" customFormat="1" x14ac:dyDescent="0.4"/>
    <row r="22301" s="6" customFormat="1" x14ac:dyDescent="0.4"/>
    <row r="22302" s="6" customFormat="1" x14ac:dyDescent="0.4"/>
    <row r="22303" s="6" customFormat="1" x14ac:dyDescent="0.4"/>
    <row r="22304" s="6" customFormat="1" x14ac:dyDescent="0.4"/>
    <row r="22305" s="6" customFormat="1" x14ac:dyDescent="0.4"/>
    <row r="22306" s="6" customFormat="1" x14ac:dyDescent="0.4"/>
    <row r="22307" s="6" customFormat="1" x14ac:dyDescent="0.4"/>
    <row r="22308" s="6" customFormat="1" x14ac:dyDescent="0.4"/>
    <row r="22309" s="6" customFormat="1" x14ac:dyDescent="0.4"/>
    <row r="22310" s="6" customFormat="1" x14ac:dyDescent="0.4"/>
    <row r="22311" s="6" customFormat="1" x14ac:dyDescent="0.4"/>
    <row r="22312" s="6" customFormat="1" x14ac:dyDescent="0.4"/>
    <row r="22313" s="6" customFormat="1" x14ac:dyDescent="0.4"/>
    <row r="22314" s="6" customFormat="1" x14ac:dyDescent="0.4"/>
    <row r="22315" s="6" customFormat="1" x14ac:dyDescent="0.4"/>
    <row r="22316" s="6" customFormat="1" x14ac:dyDescent="0.4"/>
    <row r="22317" s="6" customFormat="1" x14ac:dyDescent="0.4"/>
    <row r="22318" s="6" customFormat="1" x14ac:dyDescent="0.4"/>
    <row r="22319" s="6" customFormat="1" x14ac:dyDescent="0.4"/>
    <row r="22320" s="6" customFormat="1" x14ac:dyDescent="0.4"/>
    <row r="22321" s="6" customFormat="1" x14ac:dyDescent="0.4"/>
    <row r="22322" s="6" customFormat="1" x14ac:dyDescent="0.4"/>
    <row r="22323" s="6" customFormat="1" x14ac:dyDescent="0.4"/>
    <row r="22324" s="6" customFormat="1" x14ac:dyDescent="0.4"/>
    <row r="22325" s="6" customFormat="1" x14ac:dyDescent="0.4"/>
    <row r="22326" s="6" customFormat="1" x14ac:dyDescent="0.4"/>
    <row r="22327" s="6" customFormat="1" x14ac:dyDescent="0.4"/>
    <row r="22328" s="6" customFormat="1" x14ac:dyDescent="0.4"/>
    <row r="22329" s="6" customFormat="1" x14ac:dyDescent="0.4"/>
    <row r="22330" s="6" customFormat="1" x14ac:dyDescent="0.4"/>
    <row r="22331" s="6" customFormat="1" x14ac:dyDescent="0.4"/>
    <row r="22332" s="6" customFormat="1" x14ac:dyDescent="0.4"/>
    <row r="22333" s="6" customFormat="1" x14ac:dyDescent="0.4"/>
    <row r="22334" s="6" customFormat="1" x14ac:dyDescent="0.4"/>
    <row r="22335" s="6" customFormat="1" x14ac:dyDescent="0.4"/>
    <row r="22336" s="6" customFormat="1" x14ac:dyDescent="0.4"/>
    <row r="22337" s="6" customFormat="1" x14ac:dyDescent="0.4"/>
    <row r="22338" s="6" customFormat="1" x14ac:dyDescent="0.4"/>
    <row r="22339" s="6" customFormat="1" x14ac:dyDescent="0.4"/>
    <row r="22340" s="6" customFormat="1" x14ac:dyDescent="0.4"/>
    <row r="22341" s="6" customFormat="1" x14ac:dyDescent="0.4"/>
    <row r="22342" s="6" customFormat="1" x14ac:dyDescent="0.4"/>
    <row r="22343" s="6" customFormat="1" x14ac:dyDescent="0.4"/>
    <row r="22344" s="6" customFormat="1" x14ac:dyDescent="0.4"/>
    <row r="22345" s="6" customFormat="1" x14ac:dyDescent="0.4"/>
    <row r="22346" s="6" customFormat="1" x14ac:dyDescent="0.4"/>
    <row r="22347" s="6" customFormat="1" x14ac:dyDescent="0.4"/>
    <row r="22348" s="6" customFormat="1" x14ac:dyDescent="0.4"/>
    <row r="22349" s="6" customFormat="1" x14ac:dyDescent="0.4"/>
    <row r="22350" s="6" customFormat="1" x14ac:dyDescent="0.4"/>
    <row r="22351" s="6" customFormat="1" x14ac:dyDescent="0.4"/>
    <row r="22352" s="6" customFormat="1" x14ac:dyDescent="0.4"/>
    <row r="22353" s="6" customFormat="1" x14ac:dyDescent="0.4"/>
    <row r="22354" s="6" customFormat="1" x14ac:dyDescent="0.4"/>
    <row r="22355" s="6" customFormat="1" x14ac:dyDescent="0.4"/>
    <row r="22356" s="6" customFormat="1" x14ac:dyDescent="0.4"/>
    <row r="22357" s="6" customFormat="1" x14ac:dyDescent="0.4"/>
    <row r="22358" s="6" customFormat="1" x14ac:dyDescent="0.4"/>
    <row r="22359" s="6" customFormat="1" x14ac:dyDescent="0.4"/>
    <row r="22360" s="6" customFormat="1" x14ac:dyDescent="0.4"/>
    <row r="22361" s="6" customFormat="1" x14ac:dyDescent="0.4"/>
    <row r="22362" s="6" customFormat="1" x14ac:dyDescent="0.4"/>
    <row r="22363" s="6" customFormat="1" x14ac:dyDescent="0.4"/>
    <row r="22364" s="6" customFormat="1" x14ac:dyDescent="0.4"/>
    <row r="22365" s="6" customFormat="1" x14ac:dyDescent="0.4"/>
    <row r="22366" s="6" customFormat="1" x14ac:dyDescent="0.4"/>
    <row r="22367" s="6" customFormat="1" x14ac:dyDescent="0.4"/>
    <row r="22368" s="6" customFormat="1" x14ac:dyDescent="0.4"/>
    <row r="22369" s="6" customFormat="1" x14ac:dyDescent="0.4"/>
    <row r="22370" s="6" customFormat="1" x14ac:dyDescent="0.4"/>
    <row r="22371" s="6" customFormat="1" x14ac:dyDescent="0.4"/>
    <row r="22372" s="6" customFormat="1" x14ac:dyDescent="0.4"/>
    <row r="22373" s="6" customFormat="1" x14ac:dyDescent="0.4"/>
    <row r="22374" s="6" customFormat="1" x14ac:dyDescent="0.4"/>
    <row r="22375" s="6" customFormat="1" x14ac:dyDescent="0.4"/>
    <row r="22376" s="6" customFormat="1" x14ac:dyDescent="0.4"/>
    <row r="22377" s="6" customFormat="1" x14ac:dyDescent="0.4"/>
    <row r="22378" s="6" customFormat="1" x14ac:dyDescent="0.4"/>
    <row r="22379" s="6" customFormat="1" x14ac:dyDescent="0.4"/>
    <row r="22380" s="6" customFormat="1" x14ac:dyDescent="0.4"/>
    <row r="22381" s="6" customFormat="1" x14ac:dyDescent="0.4"/>
    <row r="22382" s="6" customFormat="1" x14ac:dyDescent="0.4"/>
    <row r="22383" s="6" customFormat="1" x14ac:dyDescent="0.4"/>
    <row r="22384" s="6" customFormat="1" x14ac:dyDescent="0.4"/>
    <row r="22385" s="6" customFormat="1" x14ac:dyDescent="0.4"/>
    <row r="22386" s="6" customFormat="1" x14ac:dyDescent="0.4"/>
    <row r="22387" s="6" customFormat="1" x14ac:dyDescent="0.4"/>
    <row r="22388" s="6" customFormat="1" x14ac:dyDescent="0.4"/>
    <row r="22389" s="6" customFormat="1" x14ac:dyDescent="0.4"/>
    <row r="22390" s="6" customFormat="1" x14ac:dyDescent="0.4"/>
    <row r="22391" s="6" customFormat="1" x14ac:dyDescent="0.4"/>
    <row r="22392" s="6" customFormat="1" x14ac:dyDescent="0.4"/>
    <row r="22393" s="6" customFormat="1" x14ac:dyDescent="0.4"/>
    <row r="22394" s="6" customFormat="1" x14ac:dyDescent="0.4"/>
    <row r="22395" s="6" customFormat="1" x14ac:dyDescent="0.4"/>
    <row r="22396" s="6" customFormat="1" x14ac:dyDescent="0.4"/>
    <row r="22397" s="6" customFormat="1" x14ac:dyDescent="0.4"/>
    <row r="22398" s="6" customFormat="1" x14ac:dyDescent="0.4"/>
    <row r="22399" s="6" customFormat="1" x14ac:dyDescent="0.4"/>
    <row r="22400" s="6" customFormat="1" x14ac:dyDescent="0.4"/>
    <row r="22401" s="6" customFormat="1" x14ac:dyDescent="0.4"/>
    <row r="22402" s="6" customFormat="1" x14ac:dyDescent="0.4"/>
    <row r="22403" s="6" customFormat="1" x14ac:dyDescent="0.4"/>
    <row r="22404" s="6" customFormat="1" x14ac:dyDescent="0.4"/>
    <row r="22405" s="6" customFormat="1" x14ac:dyDescent="0.4"/>
    <row r="22406" s="6" customFormat="1" x14ac:dyDescent="0.4"/>
    <row r="22407" s="6" customFormat="1" x14ac:dyDescent="0.4"/>
    <row r="22408" s="6" customFormat="1" x14ac:dyDescent="0.4"/>
    <row r="22409" s="6" customFormat="1" x14ac:dyDescent="0.4"/>
    <row r="22410" s="6" customFormat="1" x14ac:dyDescent="0.4"/>
    <row r="22411" s="6" customFormat="1" x14ac:dyDescent="0.4"/>
    <row r="22412" s="6" customFormat="1" x14ac:dyDescent="0.4"/>
    <row r="22413" s="6" customFormat="1" x14ac:dyDescent="0.4"/>
    <row r="22414" s="6" customFormat="1" x14ac:dyDescent="0.4"/>
    <row r="22415" s="6" customFormat="1" x14ac:dyDescent="0.4"/>
    <row r="22416" s="6" customFormat="1" x14ac:dyDescent="0.4"/>
    <row r="22417" s="6" customFormat="1" x14ac:dyDescent="0.4"/>
    <row r="22418" s="6" customFormat="1" x14ac:dyDescent="0.4"/>
    <row r="22419" s="6" customFormat="1" x14ac:dyDescent="0.4"/>
    <row r="22420" s="6" customFormat="1" x14ac:dyDescent="0.4"/>
    <row r="22421" s="6" customFormat="1" x14ac:dyDescent="0.4"/>
    <row r="22422" s="6" customFormat="1" x14ac:dyDescent="0.4"/>
    <row r="22423" s="6" customFormat="1" x14ac:dyDescent="0.4"/>
    <row r="22424" s="6" customFormat="1" x14ac:dyDescent="0.4"/>
    <row r="22425" s="6" customFormat="1" x14ac:dyDescent="0.4"/>
    <row r="22426" s="6" customFormat="1" x14ac:dyDescent="0.4"/>
    <row r="22427" s="6" customFormat="1" x14ac:dyDescent="0.4"/>
    <row r="22428" s="6" customFormat="1" x14ac:dyDescent="0.4"/>
    <row r="22429" s="6" customFormat="1" x14ac:dyDescent="0.4"/>
    <row r="22430" s="6" customFormat="1" x14ac:dyDescent="0.4"/>
    <row r="22431" s="6" customFormat="1" x14ac:dyDescent="0.4"/>
    <row r="22432" s="6" customFormat="1" x14ac:dyDescent="0.4"/>
    <row r="22433" s="6" customFormat="1" x14ac:dyDescent="0.4"/>
    <row r="22434" s="6" customFormat="1" x14ac:dyDescent="0.4"/>
    <row r="22435" s="6" customFormat="1" x14ac:dyDescent="0.4"/>
    <row r="22436" s="6" customFormat="1" x14ac:dyDescent="0.4"/>
    <row r="22437" s="6" customFormat="1" x14ac:dyDescent="0.4"/>
    <row r="22438" s="6" customFormat="1" x14ac:dyDescent="0.4"/>
    <row r="22439" s="6" customFormat="1" x14ac:dyDescent="0.4"/>
    <row r="22440" s="6" customFormat="1" x14ac:dyDescent="0.4"/>
    <row r="22441" s="6" customFormat="1" x14ac:dyDescent="0.4"/>
    <row r="22442" s="6" customFormat="1" x14ac:dyDescent="0.4"/>
    <row r="22443" s="6" customFormat="1" x14ac:dyDescent="0.4"/>
    <row r="22444" s="6" customFormat="1" x14ac:dyDescent="0.4"/>
    <row r="22445" s="6" customFormat="1" x14ac:dyDescent="0.4"/>
    <row r="22446" s="6" customFormat="1" x14ac:dyDescent="0.4"/>
    <row r="22447" s="6" customFormat="1" x14ac:dyDescent="0.4"/>
    <row r="22448" s="6" customFormat="1" x14ac:dyDescent="0.4"/>
    <row r="22449" s="6" customFormat="1" x14ac:dyDescent="0.4"/>
    <row r="22450" s="6" customFormat="1" x14ac:dyDescent="0.4"/>
    <row r="22451" s="6" customFormat="1" x14ac:dyDescent="0.4"/>
    <row r="22452" s="6" customFormat="1" x14ac:dyDescent="0.4"/>
    <row r="22453" s="6" customFormat="1" x14ac:dyDescent="0.4"/>
    <row r="22454" s="6" customFormat="1" x14ac:dyDescent="0.4"/>
    <row r="22455" s="6" customFormat="1" x14ac:dyDescent="0.4"/>
    <row r="22456" s="6" customFormat="1" x14ac:dyDescent="0.4"/>
    <row r="22457" s="6" customFormat="1" x14ac:dyDescent="0.4"/>
    <row r="22458" s="6" customFormat="1" x14ac:dyDescent="0.4"/>
    <row r="22459" s="6" customFormat="1" x14ac:dyDescent="0.4"/>
    <row r="22460" s="6" customFormat="1" x14ac:dyDescent="0.4"/>
    <row r="22461" s="6" customFormat="1" x14ac:dyDescent="0.4"/>
    <row r="22462" s="6" customFormat="1" x14ac:dyDescent="0.4"/>
    <row r="22463" s="6" customFormat="1" x14ac:dyDescent="0.4"/>
    <row r="22464" s="6" customFormat="1" x14ac:dyDescent="0.4"/>
    <row r="22465" s="6" customFormat="1" x14ac:dyDescent="0.4"/>
    <row r="22466" s="6" customFormat="1" x14ac:dyDescent="0.4"/>
    <row r="22467" s="6" customFormat="1" x14ac:dyDescent="0.4"/>
    <row r="22468" s="6" customFormat="1" x14ac:dyDescent="0.4"/>
    <row r="22469" s="6" customFormat="1" x14ac:dyDescent="0.4"/>
    <row r="22470" s="6" customFormat="1" x14ac:dyDescent="0.4"/>
    <row r="22471" s="6" customFormat="1" x14ac:dyDescent="0.4"/>
    <row r="22472" s="6" customFormat="1" x14ac:dyDescent="0.4"/>
    <row r="22473" s="6" customFormat="1" x14ac:dyDescent="0.4"/>
    <row r="22474" s="6" customFormat="1" x14ac:dyDescent="0.4"/>
    <row r="22475" s="6" customFormat="1" x14ac:dyDescent="0.4"/>
    <row r="22476" s="6" customFormat="1" x14ac:dyDescent="0.4"/>
    <row r="22477" s="6" customFormat="1" x14ac:dyDescent="0.4"/>
    <row r="22478" s="6" customFormat="1" x14ac:dyDescent="0.4"/>
    <row r="22479" s="6" customFormat="1" x14ac:dyDescent="0.4"/>
    <row r="22480" s="6" customFormat="1" x14ac:dyDescent="0.4"/>
    <row r="22481" s="6" customFormat="1" x14ac:dyDescent="0.4"/>
    <row r="22482" s="6" customFormat="1" x14ac:dyDescent="0.4"/>
    <row r="22483" s="6" customFormat="1" x14ac:dyDescent="0.4"/>
    <row r="22484" s="6" customFormat="1" x14ac:dyDescent="0.4"/>
    <row r="22485" s="6" customFormat="1" x14ac:dyDescent="0.4"/>
    <row r="22486" s="6" customFormat="1" x14ac:dyDescent="0.4"/>
    <row r="22487" s="6" customFormat="1" x14ac:dyDescent="0.4"/>
    <row r="22488" s="6" customFormat="1" x14ac:dyDescent="0.4"/>
    <row r="22489" s="6" customFormat="1" x14ac:dyDescent="0.4"/>
    <row r="22490" s="6" customFormat="1" x14ac:dyDescent="0.4"/>
    <row r="22491" s="6" customFormat="1" x14ac:dyDescent="0.4"/>
    <row r="22492" s="6" customFormat="1" x14ac:dyDescent="0.4"/>
    <row r="22493" s="6" customFormat="1" x14ac:dyDescent="0.4"/>
    <row r="22494" s="6" customFormat="1" x14ac:dyDescent="0.4"/>
    <row r="22495" s="6" customFormat="1" x14ac:dyDescent="0.4"/>
    <row r="22496" s="6" customFormat="1" x14ac:dyDescent="0.4"/>
    <row r="22497" s="6" customFormat="1" x14ac:dyDescent="0.4"/>
    <row r="22498" s="6" customFormat="1" x14ac:dyDescent="0.4"/>
    <row r="22499" s="6" customFormat="1" x14ac:dyDescent="0.4"/>
    <row r="22500" s="6" customFormat="1" x14ac:dyDescent="0.4"/>
    <row r="22501" s="6" customFormat="1" x14ac:dyDescent="0.4"/>
    <row r="22502" s="6" customFormat="1" x14ac:dyDescent="0.4"/>
    <row r="22503" s="6" customFormat="1" x14ac:dyDescent="0.4"/>
    <row r="22504" s="6" customFormat="1" x14ac:dyDescent="0.4"/>
    <row r="22505" s="6" customFormat="1" x14ac:dyDescent="0.4"/>
    <row r="22506" s="6" customFormat="1" x14ac:dyDescent="0.4"/>
    <row r="22507" s="6" customFormat="1" x14ac:dyDescent="0.4"/>
    <row r="22508" s="6" customFormat="1" x14ac:dyDescent="0.4"/>
    <row r="22509" s="6" customFormat="1" x14ac:dyDescent="0.4"/>
    <row r="22510" s="6" customFormat="1" x14ac:dyDescent="0.4"/>
    <row r="22511" s="6" customFormat="1" x14ac:dyDescent="0.4"/>
    <row r="22512" s="6" customFormat="1" x14ac:dyDescent="0.4"/>
    <row r="22513" s="6" customFormat="1" x14ac:dyDescent="0.4"/>
    <row r="22514" s="6" customFormat="1" x14ac:dyDescent="0.4"/>
    <row r="22515" s="6" customFormat="1" x14ac:dyDescent="0.4"/>
    <row r="22516" s="6" customFormat="1" x14ac:dyDescent="0.4"/>
    <row r="22517" s="6" customFormat="1" x14ac:dyDescent="0.4"/>
    <row r="22518" s="6" customFormat="1" x14ac:dyDescent="0.4"/>
    <row r="22519" s="6" customFormat="1" x14ac:dyDescent="0.4"/>
    <row r="22520" s="6" customFormat="1" x14ac:dyDescent="0.4"/>
    <row r="22521" s="6" customFormat="1" x14ac:dyDescent="0.4"/>
    <row r="22522" s="6" customFormat="1" x14ac:dyDescent="0.4"/>
    <row r="22523" s="6" customFormat="1" x14ac:dyDescent="0.4"/>
    <row r="22524" s="6" customFormat="1" x14ac:dyDescent="0.4"/>
    <row r="22525" s="6" customFormat="1" x14ac:dyDescent="0.4"/>
    <row r="22526" s="6" customFormat="1" x14ac:dyDescent="0.4"/>
    <row r="22527" s="6" customFormat="1" x14ac:dyDescent="0.4"/>
    <row r="22528" s="6" customFormat="1" x14ac:dyDescent="0.4"/>
    <row r="22529" s="6" customFormat="1" x14ac:dyDescent="0.4"/>
    <row r="22530" s="6" customFormat="1" x14ac:dyDescent="0.4"/>
    <row r="22531" s="6" customFormat="1" x14ac:dyDescent="0.4"/>
    <row r="22532" s="6" customFormat="1" x14ac:dyDescent="0.4"/>
    <row r="22533" s="6" customFormat="1" x14ac:dyDescent="0.4"/>
    <row r="22534" s="6" customFormat="1" x14ac:dyDescent="0.4"/>
    <row r="22535" s="6" customFormat="1" x14ac:dyDescent="0.4"/>
    <row r="22536" s="6" customFormat="1" x14ac:dyDescent="0.4"/>
    <row r="22537" s="6" customFormat="1" x14ac:dyDescent="0.4"/>
    <row r="22538" s="6" customFormat="1" x14ac:dyDescent="0.4"/>
    <row r="22539" s="6" customFormat="1" x14ac:dyDescent="0.4"/>
    <row r="22540" s="6" customFormat="1" x14ac:dyDescent="0.4"/>
    <row r="22541" s="6" customFormat="1" x14ac:dyDescent="0.4"/>
    <row r="22542" s="6" customFormat="1" x14ac:dyDescent="0.4"/>
    <row r="22543" s="6" customFormat="1" x14ac:dyDescent="0.4"/>
    <row r="22544" s="6" customFormat="1" x14ac:dyDescent="0.4"/>
    <row r="22545" s="6" customFormat="1" x14ac:dyDescent="0.4"/>
    <row r="22546" s="6" customFormat="1" x14ac:dyDescent="0.4"/>
    <row r="22547" s="6" customFormat="1" x14ac:dyDescent="0.4"/>
    <row r="22548" s="6" customFormat="1" x14ac:dyDescent="0.4"/>
    <row r="22549" s="6" customFormat="1" x14ac:dyDescent="0.4"/>
    <row r="22550" s="6" customFormat="1" x14ac:dyDescent="0.4"/>
    <row r="22551" s="6" customFormat="1" x14ac:dyDescent="0.4"/>
    <row r="22552" s="6" customFormat="1" x14ac:dyDescent="0.4"/>
    <row r="22553" s="6" customFormat="1" x14ac:dyDescent="0.4"/>
    <row r="22554" s="6" customFormat="1" x14ac:dyDescent="0.4"/>
    <row r="22555" s="6" customFormat="1" x14ac:dyDescent="0.4"/>
    <row r="22556" s="6" customFormat="1" x14ac:dyDescent="0.4"/>
    <row r="22557" s="6" customFormat="1" x14ac:dyDescent="0.4"/>
    <row r="22558" s="6" customFormat="1" x14ac:dyDescent="0.4"/>
    <row r="22559" s="6" customFormat="1" x14ac:dyDescent="0.4"/>
    <row r="22560" s="6" customFormat="1" x14ac:dyDescent="0.4"/>
    <row r="22561" s="6" customFormat="1" x14ac:dyDescent="0.4"/>
    <row r="22562" s="6" customFormat="1" x14ac:dyDescent="0.4"/>
    <row r="22563" s="6" customFormat="1" x14ac:dyDescent="0.4"/>
    <row r="22564" s="6" customFormat="1" x14ac:dyDescent="0.4"/>
    <row r="22565" s="6" customFormat="1" x14ac:dyDescent="0.4"/>
    <row r="22566" s="6" customFormat="1" x14ac:dyDescent="0.4"/>
    <row r="22567" s="6" customFormat="1" x14ac:dyDescent="0.4"/>
    <row r="22568" s="6" customFormat="1" x14ac:dyDescent="0.4"/>
    <row r="22569" s="6" customFormat="1" x14ac:dyDescent="0.4"/>
    <row r="22570" s="6" customFormat="1" x14ac:dyDescent="0.4"/>
    <row r="22571" s="6" customFormat="1" x14ac:dyDescent="0.4"/>
    <row r="22572" s="6" customFormat="1" x14ac:dyDescent="0.4"/>
    <row r="22573" s="6" customFormat="1" x14ac:dyDescent="0.4"/>
    <row r="22574" s="6" customFormat="1" x14ac:dyDescent="0.4"/>
    <row r="22575" s="6" customFormat="1" x14ac:dyDescent="0.4"/>
    <row r="22576" s="6" customFormat="1" x14ac:dyDescent="0.4"/>
    <row r="22577" s="6" customFormat="1" x14ac:dyDescent="0.4"/>
    <row r="22578" s="6" customFormat="1" x14ac:dyDescent="0.4"/>
    <row r="22579" s="6" customFormat="1" x14ac:dyDescent="0.4"/>
    <row r="22580" s="6" customFormat="1" x14ac:dyDescent="0.4"/>
    <row r="22581" s="6" customFormat="1" x14ac:dyDescent="0.4"/>
    <row r="22582" s="6" customFormat="1" x14ac:dyDescent="0.4"/>
    <row r="22583" s="6" customFormat="1" x14ac:dyDescent="0.4"/>
    <row r="22584" s="6" customFormat="1" x14ac:dyDescent="0.4"/>
    <row r="22585" s="6" customFormat="1" x14ac:dyDescent="0.4"/>
    <row r="22586" s="6" customFormat="1" x14ac:dyDescent="0.4"/>
    <row r="22587" s="6" customFormat="1" x14ac:dyDescent="0.4"/>
    <row r="22588" s="6" customFormat="1" x14ac:dyDescent="0.4"/>
    <row r="22589" s="6" customFormat="1" x14ac:dyDescent="0.4"/>
    <row r="22590" s="6" customFormat="1" x14ac:dyDescent="0.4"/>
    <row r="22591" s="6" customFormat="1" x14ac:dyDescent="0.4"/>
    <row r="22592" s="6" customFormat="1" x14ac:dyDescent="0.4"/>
    <row r="22593" s="6" customFormat="1" x14ac:dyDescent="0.4"/>
    <row r="22594" s="6" customFormat="1" x14ac:dyDescent="0.4"/>
    <row r="22595" s="6" customFormat="1" x14ac:dyDescent="0.4"/>
    <row r="22596" s="6" customFormat="1" x14ac:dyDescent="0.4"/>
    <row r="22597" s="6" customFormat="1" x14ac:dyDescent="0.4"/>
    <row r="22598" s="6" customFormat="1" x14ac:dyDescent="0.4"/>
    <row r="22599" s="6" customFormat="1" x14ac:dyDescent="0.4"/>
    <row r="22600" s="6" customFormat="1" x14ac:dyDescent="0.4"/>
    <row r="22601" s="6" customFormat="1" x14ac:dyDescent="0.4"/>
    <row r="22602" s="6" customFormat="1" x14ac:dyDescent="0.4"/>
    <row r="22603" s="6" customFormat="1" x14ac:dyDescent="0.4"/>
    <row r="22604" s="6" customFormat="1" x14ac:dyDescent="0.4"/>
    <row r="22605" s="6" customFormat="1" x14ac:dyDescent="0.4"/>
    <row r="22606" s="6" customFormat="1" x14ac:dyDescent="0.4"/>
    <row r="22607" s="6" customFormat="1" x14ac:dyDescent="0.4"/>
    <row r="22608" s="6" customFormat="1" x14ac:dyDescent="0.4"/>
    <row r="22609" s="6" customFormat="1" x14ac:dyDescent="0.4"/>
    <row r="22610" s="6" customFormat="1" x14ac:dyDescent="0.4"/>
    <row r="22611" s="6" customFormat="1" x14ac:dyDescent="0.4"/>
    <row r="22612" s="6" customFormat="1" x14ac:dyDescent="0.4"/>
    <row r="22613" s="6" customFormat="1" x14ac:dyDescent="0.4"/>
    <row r="22614" s="6" customFormat="1" x14ac:dyDescent="0.4"/>
    <row r="22615" s="6" customFormat="1" x14ac:dyDescent="0.4"/>
    <row r="22616" s="6" customFormat="1" x14ac:dyDescent="0.4"/>
    <row r="22617" s="6" customFormat="1" x14ac:dyDescent="0.4"/>
    <row r="22618" s="6" customFormat="1" x14ac:dyDescent="0.4"/>
    <row r="22619" s="6" customFormat="1" x14ac:dyDescent="0.4"/>
    <row r="22620" s="6" customFormat="1" x14ac:dyDescent="0.4"/>
    <row r="22621" s="6" customFormat="1" x14ac:dyDescent="0.4"/>
    <row r="22622" s="6" customFormat="1" x14ac:dyDescent="0.4"/>
    <row r="22623" s="6" customFormat="1" x14ac:dyDescent="0.4"/>
    <row r="22624" s="6" customFormat="1" x14ac:dyDescent="0.4"/>
    <row r="22625" s="6" customFormat="1" x14ac:dyDescent="0.4"/>
    <row r="22626" s="6" customFormat="1" x14ac:dyDescent="0.4"/>
    <row r="22627" s="6" customFormat="1" x14ac:dyDescent="0.4"/>
    <row r="22628" s="6" customFormat="1" x14ac:dyDescent="0.4"/>
    <row r="22629" s="6" customFormat="1" x14ac:dyDescent="0.4"/>
    <row r="22630" s="6" customFormat="1" x14ac:dyDescent="0.4"/>
    <row r="22631" s="6" customFormat="1" x14ac:dyDescent="0.4"/>
    <row r="22632" s="6" customFormat="1" x14ac:dyDescent="0.4"/>
    <row r="22633" s="6" customFormat="1" x14ac:dyDescent="0.4"/>
    <row r="22634" s="6" customFormat="1" x14ac:dyDescent="0.4"/>
    <row r="22635" s="6" customFormat="1" x14ac:dyDescent="0.4"/>
    <row r="22636" s="6" customFormat="1" x14ac:dyDescent="0.4"/>
    <row r="22637" s="6" customFormat="1" x14ac:dyDescent="0.4"/>
    <row r="22638" s="6" customFormat="1" x14ac:dyDescent="0.4"/>
    <row r="22639" s="6" customFormat="1" x14ac:dyDescent="0.4"/>
    <row r="22640" s="6" customFormat="1" x14ac:dyDescent="0.4"/>
    <row r="22641" s="6" customFormat="1" x14ac:dyDescent="0.4"/>
    <row r="22642" s="6" customFormat="1" x14ac:dyDescent="0.4"/>
    <row r="22643" s="6" customFormat="1" x14ac:dyDescent="0.4"/>
    <row r="22644" s="6" customFormat="1" x14ac:dyDescent="0.4"/>
    <row r="22645" s="6" customFormat="1" x14ac:dyDescent="0.4"/>
    <row r="22646" s="6" customFormat="1" x14ac:dyDescent="0.4"/>
    <row r="22647" s="6" customFormat="1" x14ac:dyDescent="0.4"/>
    <row r="22648" s="6" customFormat="1" x14ac:dyDescent="0.4"/>
    <row r="22649" s="6" customFormat="1" x14ac:dyDescent="0.4"/>
    <row r="22650" s="6" customFormat="1" x14ac:dyDescent="0.4"/>
    <row r="22651" s="6" customFormat="1" x14ac:dyDescent="0.4"/>
    <row r="22652" s="6" customFormat="1" x14ac:dyDescent="0.4"/>
    <row r="22653" s="6" customFormat="1" x14ac:dyDescent="0.4"/>
    <row r="22654" s="6" customFormat="1" x14ac:dyDescent="0.4"/>
    <row r="22655" s="6" customFormat="1" x14ac:dyDescent="0.4"/>
    <row r="22656" s="6" customFormat="1" x14ac:dyDescent="0.4"/>
    <row r="22657" s="6" customFormat="1" x14ac:dyDescent="0.4"/>
    <row r="22658" s="6" customFormat="1" x14ac:dyDescent="0.4"/>
    <row r="22659" s="6" customFormat="1" x14ac:dyDescent="0.4"/>
    <row r="22660" s="6" customFormat="1" x14ac:dyDescent="0.4"/>
    <row r="22661" s="6" customFormat="1" x14ac:dyDescent="0.4"/>
    <row r="22662" s="6" customFormat="1" x14ac:dyDescent="0.4"/>
    <row r="22663" s="6" customFormat="1" x14ac:dyDescent="0.4"/>
    <row r="22664" s="6" customFormat="1" x14ac:dyDescent="0.4"/>
    <row r="22665" s="6" customFormat="1" x14ac:dyDescent="0.4"/>
    <row r="22666" s="6" customFormat="1" x14ac:dyDescent="0.4"/>
    <row r="22667" s="6" customFormat="1" x14ac:dyDescent="0.4"/>
    <row r="22668" s="6" customFormat="1" x14ac:dyDescent="0.4"/>
    <row r="22669" s="6" customFormat="1" x14ac:dyDescent="0.4"/>
    <row r="22670" s="6" customFormat="1" x14ac:dyDescent="0.4"/>
    <row r="22671" s="6" customFormat="1" x14ac:dyDescent="0.4"/>
    <row r="22672" s="6" customFormat="1" x14ac:dyDescent="0.4"/>
    <row r="22673" s="6" customFormat="1" x14ac:dyDescent="0.4"/>
    <row r="22674" s="6" customFormat="1" x14ac:dyDescent="0.4"/>
    <row r="22675" s="6" customFormat="1" x14ac:dyDescent="0.4"/>
    <row r="22676" s="6" customFormat="1" x14ac:dyDescent="0.4"/>
    <row r="22677" s="6" customFormat="1" x14ac:dyDescent="0.4"/>
    <row r="22678" s="6" customFormat="1" x14ac:dyDescent="0.4"/>
    <row r="22679" s="6" customFormat="1" x14ac:dyDescent="0.4"/>
    <row r="22680" s="6" customFormat="1" x14ac:dyDescent="0.4"/>
    <row r="22681" s="6" customFormat="1" x14ac:dyDescent="0.4"/>
    <row r="22682" s="6" customFormat="1" x14ac:dyDescent="0.4"/>
    <row r="22683" s="6" customFormat="1" x14ac:dyDescent="0.4"/>
    <row r="22684" s="6" customFormat="1" x14ac:dyDescent="0.4"/>
    <row r="22685" s="6" customFormat="1" x14ac:dyDescent="0.4"/>
    <row r="22686" s="6" customFormat="1" x14ac:dyDescent="0.4"/>
    <row r="22687" s="6" customFormat="1" x14ac:dyDescent="0.4"/>
    <row r="22688" s="6" customFormat="1" x14ac:dyDescent="0.4"/>
    <row r="22689" s="6" customFormat="1" x14ac:dyDescent="0.4"/>
    <row r="22690" s="6" customFormat="1" x14ac:dyDescent="0.4"/>
    <row r="22691" s="6" customFormat="1" x14ac:dyDescent="0.4"/>
    <row r="22692" s="6" customFormat="1" x14ac:dyDescent="0.4"/>
    <row r="22693" s="6" customFormat="1" x14ac:dyDescent="0.4"/>
    <row r="22694" s="6" customFormat="1" x14ac:dyDescent="0.4"/>
    <row r="22695" s="6" customFormat="1" x14ac:dyDescent="0.4"/>
    <row r="22696" s="6" customFormat="1" x14ac:dyDescent="0.4"/>
    <row r="22697" s="6" customFormat="1" x14ac:dyDescent="0.4"/>
    <row r="22698" s="6" customFormat="1" x14ac:dyDescent="0.4"/>
    <row r="22699" s="6" customFormat="1" x14ac:dyDescent="0.4"/>
    <row r="22700" s="6" customFormat="1" x14ac:dyDescent="0.4"/>
    <row r="22701" s="6" customFormat="1" x14ac:dyDescent="0.4"/>
    <row r="22702" s="6" customFormat="1" x14ac:dyDescent="0.4"/>
    <row r="22703" s="6" customFormat="1" x14ac:dyDescent="0.4"/>
    <row r="22704" s="6" customFormat="1" x14ac:dyDescent="0.4"/>
    <row r="22705" s="6" customFormat="1" x14ac:dyDescent="0.4"/>
    <row r="22706" s="6" customFormat="1" x14ac:dyDescent="0.4"/>
    <row r="22707" s="6" customFormat="1" x14ac:dyDescent="0.4"/>
    <row r="22708" s="6" customFormat="1" x14ac:dyDescent="0.4"/>
    <row r="22709" s="6" customFormat="1" x14ac:dyDescent="0.4"/>
    <row r="22710" s="6" customFormat="1" x14ac:dyDescent="0.4"/>
    <row r="22711" s="6" customFormat="1" x14ac:dyDescent="0.4"/>
    <row r="22712" s="6" customFormat="1" x14ac:dyDescent="0.4"/>
    <row r="22713" s="6" customFormat="1" x14ac:dyDescent="0.4"/>
    <row r="22714" s="6" customFormat="1" x14ac:dyDescent="0.4"/>
    <row r="22715" s="6" customFormat="1" x14ac:dyDescent="0.4"/>
    <row r="22716" s="6" customFormat="1" x14ac:dyDescent="0.4"/>
    <row r="22717" s="6" customFormat="1" x14ac:dyDescent="0.4"/>
    <row r="22718" s="6" customFormat="1" x14ac:dyDescent="0.4"/>
    <row r="22719" s="6" customFormat="1" x14ac:dyDescent="0.4"/>
    <row r="22720" s="6" customFormat="1" x14ac:dyDescent="0.4"/>
    <row r="22721" s="6" customFormat="1" x14ac:dyDescent="0.4"/>
    <row r="22722" s="6" customFormat="1" x14ac:dyDescent="0.4"/>
    <row r="22723" s="6" customFormat="1" x14ac:dyDescent="0.4"/>
    <row r="22724" s="6" customFormat="1" x14ac:dyDescent="0.4"/>
    <row r="22725" s="6" customFormat="1" x14ac:dyDescent="0.4"/>
    <row r="22726" s="6" customFormat="1" x14ac:dyDescent="0.4"/>
    <row r="22727" s="6" customFormat="1" x14ac:dyDescent="0.4"/>
    <row r="22728" s="6" customFormat="1" x14ac:dyDescent="0.4"/>
    <row r="22729" s="6" customFormat="1" x14ac:dyDescent="0.4"/>
    <row r="22730" s="6" customFormat="1" x14ac:dyDescent="0.4"/>
    <row r="22731" s="6" customFormat="1" x14ac:dyDescent="0.4"/>
    <row r="22732" s="6" customFormat="1" x14ac:dyDescent="0.4"/>
    <row r="22733" s="6" customFormat="1" x14ac:dyDescent="0.4"/>
    <row r="22734" s="6" customFormat="1" x14ac:dyDescent="0.4"/>
    <row r="22735" s="6" customFormat="1" x14ac:dyDescent="0.4"/>
    <row r="22736" s="6" customFormat="1" x14ac:dyDescent="0.4"/>
    <row r="22737" s="6" customFormat="1" x14ac:dyDescent="0.4"/>
    <row r="22738" s="6" customFormat="1" x14ac:dyDescent="0.4"/>
    <row r="22739" s="6" customFormat="1" x14ac:dyDescent="0.4"/>
    <row r="22740" s="6" customFormat="1" x14ac:dyDescent="0.4"/>
    <row r="22741" s="6" customFormat="1" x14ac:dyDescent="0.4"/>
    <row r="22742" s="6" customFormat="1" x14ac:dyDescent="0.4"/>
    <row r="22743" s="6" customFormat="1" x14ac:dyDescent="0.4"/>
    <row r="22744" s="6" customFormat="1" x14ac:dyDescent="0.4"/>
    <row r="22745" s="6" customFormat="1" x14ac:dyDescent="0.4"/>
    <row r="22746" s="6" customFormat="1" x14ac:dyDescent="0.4"/>
    <row r="22747" s="6" customFormat="1" x14ac:dyDescent="0.4"/>
    <row r="22748" s="6" customFormat="1" x14ac:dyDescent="0.4"/>
    <row r="22749" s="6" customFormat="1" x14ac:dyDescent="0.4"/>
    <row r="22750" s="6" customFormat="1" x14ac:dyDescent="0.4"/>
    <row r="22751" s="6" customFormat="1" x14ac:dyDescent="0.4"/>
    <row r="22752" s="6" customFormat="1" x14ac:dyDescent="0.4"/>
    <row r="22753" s="6" customFormat="1" x14ac:dyDescent="0.4"/>
    <row r="22754" s="6" customFormat="1" x14ac:dyDescent="0.4"/>
    <row r="22755" s="6" customFormat="1" x14ac:dyDescent="0.4"/>
    <row r="22756" s="6" customFormat="1" x14ac:dyDescent="0.4"/>
    <row r="22757" s="6" customFormat="1" x14ac:dyDescent="0.4"/>
    <row r="22758" s="6" customFormat="1" x14ac:dyDescent="0.4"/>
    <row r="22759" s="6" customFormat="1" x14ac:dyDescent="0.4"/>
    <row r="22760" s="6" customFormat="1" x14ac:dyDescent="0.4"/>
    <row r="22761" s="6" customFormat="1" x14ac:dyDescent="0.4"/>
    <row r="22762" s="6" customFormat="1" x14ac:dyDescent="0.4"/>
    <row r="22763" s="6" customFormat="1" x14ac:dyDescent="0.4"/>
    <row r="22764" s="6" customFormat="1" x14ac:dyDescent="0.4"/>
    <row r="22765" s="6" customFormat="1" x14ac:dyDescent="0.4"/>
    <row r="22766" s="6" customFormat="1" x14ac:dyDescent="0.4"/>
    <row r="22767" s="6" customFormat="1" x14ac:dyDescent="0.4"/>
    <row r="22768" s="6" customFormat="1" x14ac:dyDescent="0.4"/>
    <row r="22769" s="6" customFormat="1" x14ac:dyDescent="0.4"/>
    <row r="22770" s="6" customFormat="1" x14ac:dyDescent="0.4"/>
    <row r="22771" s="6" customFormat="1" x14ac:dyDescent="0.4"/>
    <row r="22772" s="6" customFormat="1" x14ac:dyDescent="0.4"/>
    <row r="22773" s="6" customFormat="1" x14ac:dyDescent="0.4"/>
    <row r="22774" s="6" customFormat="1" x14ac:dyDescent="0.4"/>
    <row r="22775" s="6" customFormat="1" x14ac:dyDescent="0.4"/>
    <row r="22776" s="6" customFormat="1" x14ac:dyDescent="0.4"/>
    <row r="22777" s="6" customFormat="1" x14ac:dyDescent="0.4"/>
    <row r="22778" s="6" customFormat="1" x14ac:dyDescent="0.4"/>
    <row r="22779" s="6" customFormat="1" x14ac:dyDescent="0.4"/>
    <row r="22780" s="6" customFormat="1" x14ac:dyDescent="0.4"/>
    <row r="22781" s="6" customFormat="1" x14ac:dyDescent="0.4"/>
    <row r="22782" s="6" customFormat="1" x14ac:dyDescent="0.4"/>
    <row r="22783" s="6" customFormat="1" x14ac:dyDescent="0.4"/>
    <row r="22784" s="6" customFormat="1" x14ac:dyDescent="0.4"/>
    <row r="22785" s="6" customFormat="1" x14ac:dyDescent="0.4"/>
    <row r="22786" s="6" customFormat="1" x14ac:dyDescent="0.4"/>
    <row r="22787" s="6" customFormat="1" x14ac:dyDescent="0.4"/>
    <row r="22788" s="6" customFormat="1" x14ac:dyDescent="0.4"/>
    <row r="22789" s="6" customFormat="1" x14ac:dyDescent="0.4"/>
    <row r="22790" s="6" customFormat="1" x14ac:dyDescent="0.4"/>
    <row r="22791" s="6" customFormat="1" x14ac:dyDescent="0.4"/>
    <row r="22792" s="6" customFormat="1" x14ac:dyDescent="0.4"/>
    <row r="22793" s="6" customFormat="1" x14ac:dyDescent="0.4"/>
    <row r="22794" s="6" customFormat="1" x14ac:dyDescent="0.4"/>
    <row r="22795" s="6" customFormat="1" x14ac:dyDescent="0.4"/>
    <row r="22796" s="6" customFormat="1" x14ac:dyDescent="0.4"/>
    <row r="22797" s="6" customFormat="1" x14ac:dyDescent="0.4"/>
    <row r="22798" s="6" customFormat="1" x14ac:dyDescent="0.4"/>
    <row r="22799" s="6" customFormat="1" x14ac:dyDescent="0.4"/>
    <row r="22800" s="6" customFormat="1" x14ac:dyDescent="0.4"/>
    <row r="22801" s="6" customFormat="1" x14ac:dyDescent="0.4"/>
    <row r="22802" s="6" customFormat="1" x14ac:dyDescent="0.4"/>
    <row r="22803" s="6" customFormat="1" x14ac:dyDescent="0.4"/>
    <row r="22804" s="6" customFormat="1" x14ac:dyDescent="0.4"/>
    <row r="22805" s="6" customFormat="1" x14ac:dyDescent="0.4"/>
    <row r="22806" s="6" customFormat="1" x14ac:dyDescent="0.4"/>
    <row r="22807" s="6" customFormat="1" x14ac:dyDescent="0.4"/>
    <row r="22808" s="6" customFormat="1" x14ac:dyDescent="0.4"/>
    <row r="22809" s="6" customFormat="1" x14ac:dyDescent="0.4"/>
    <row r="22810" s="6" customFormat="1" x14ac:dyDescent="0.4"/>
    <row r="22811" s="6" customFormat="1" x14ac:dyDescent="0.4"/>
    <row r="22812" s="6" customFormat="1" x14ac:dyDescent="0.4"/>
    <row r="22813" s="6" customFormat="1" x14ac:dyDescent="0.4"/>
    <row r="22814" s="6" customFormat="1" x14ac:dyDescent="0.4"/>
    <row r="22815" s="6" customFormat="1" x14ac:dyDescent="0.4"/>
    <row r="22816" s="6" customFormat="1" x14ac:dyDescent="0.4"/>
    <row r="22817" s="6" customFormat="1" x14ac:dyDescent="0.4"/>
    <row r="22818" s="6" customFormat="1" x14ac:dyDescent="0.4"/>
    <row r="22819" s="6" customFormat="1" x14ac:dyDescent="0.4"/>
    <row r="22820" s="6" customFormat="1" x14ac:dyDescent="0.4"/>
    <row r="22821" s="6" customFormat="1" x14ac:dyDescent="0.4"/>
    <row r="22822" s="6" customFormat="1" x14ac:dyDescent="0.4"/>
    <row r="22823" s="6" customFormat="1" x14ac:dyDescent="0.4"/>
    <row r="22824" s="6" customFormat="1" x14ac:dyDescent="0.4"/>
    <row r="22825" s="6" customFormat="1" x14ac:dyDescent="0.4"/>
    <row r="22826" s="6" customFormat="1" x14ac:dyDescent="0.4"/>
    <row r="22827" s="6" customFormat="1" x14ac:dyDescent="0.4"/>
    <row r="22828" s="6" customFormat="1" x14ac:dyDescent="0.4"/>
    <row r="22829" s="6" customFormat="1" x14ac:dyDescent="0.4"/>
    <row r="22830" s="6" customFormat="1" x14ac:dyDescent="0.4"/>
    <row r="22831" s="6" customFormat="1" x14ac:dyDescent="0.4"/>
    <row r="22832" s="6" customFormat="1" x14ac:dyDescent="0.4"/>
    <row r="22833" s="6" customFormat="1" x14ac:dyDescent="0.4"/>
    <row r="22834" s="6" customFormat="1" x14ac:dyDescent="0.4"/>
    <row r="22835" s="6" customFormat="1" x14ac:dyDescent="0.4"/>
    <row r="22836" s="6" customFormat="1" x14ac:dyDescent="0.4"/>
    <row r="22837" s="6" customFormat="1" x14ac:dyDescent="0.4"/>
    <row r="22838" s="6" customFormat="1" x14ac:dyDescent="0.4"/>
    <row r="22839" s="6" customFormat="1" x14ac:dyDescent="0.4"/>
    <row r="22840" s="6" customFormat="1" x14ac:dyDescent="0.4"/>
    <row r="22841" s="6" customFormat="1" x14ac:dyDescent="0.4"/>
    <row r="22842" s="6" customFormat="1" x14ac:dyDescent="0.4"/>
    <row r="22843" s="6" customFormat="1" x14ac:dyDescent="0.4"/>
    <row r="22844" s="6" customFormat="1" x14ac:dyDescent="0.4"/>
    <row r="22845" s="6" customFormat="1" x14ac:dyDescent="0.4"/>
    <row r="22846" s="6" customFormat="1" x14ac:dyDescent="0.4"/>
    <row r="22847" s="6" customFormat="1" x14ac:dyDescent="0.4"/>
    <row r="22848" s="6" customFormat="1" x14ac:dyDescent="0.4"/>
    <row r="22849" s="6" customFormat="1" x14ac:dyDescent="0.4"/>
    <row r="22850" s="6" customFormat="1" x14ac:dyDescent="0.4"/>
    <row r="22851" s="6" customFormat="1" x14ac:dyDescent="0.4"/>
    <row r="22852" s="6" customFormat="1" x14ac:dyDescent="0.4"/>
    <row r="22853" s="6" customFormat="1" x14ac:dyDescent="0.4"/>
    <row r="22854" s="6" customFormat="1" x14ac:dyDescent="0.4"/>
    <row r="22855" s="6" customFormat="1" x14ac:dyDescent="0.4"/>
    <row r="22856" s="6" customFormat="1" x14ac:dyDescent="0.4"/>
    <row r="22857" s="6" customFormat="1" x14ac:dyDescent="0.4"/>
    <row r="22858" s="6" customFormat="1" x14ac:dyDescent="0.4"/>
    <row r="22859" s="6" customFormat="1" x14ac:dyDescent="0.4"/>
    <row r="22860" s="6" customFormat="1" x14ac:dyDescent="0.4"/>
    <row r="22861" s="6" customFormat="1" x14ac:dyDescent="0.4"/>
    <row r="22862" s="6" customFormat="1" x14ac:dyDescent="0.4"/>
    <row r="22863" s="6" customFormat="1" x14ac:dyDescent="0.4"/>
    <row r="22864" s="6" customFormat="1" x14ac:dyDescent="0.4"/>
    <row r="22865" s="6" customFormat="1" x14ac:dyDescent="0.4"/>
    <row r="22866" s="6" customFormat="1" x14ac:dyDescent="0.4"/>
    <row r="22867" s="6" customFormat="1" x14ac:dyDescent="0.4"/>
    <row r="22868" s="6" customFormat="1" x14ac:dyDescent="0.4"/>
    <row r="22869" s="6" customFormat="1" x14ac:dyDescent="0.4"/>
    <row r="22870" s="6" customFormat="1" x14ac:dyDescent="0.4"/>
    <row r="22871" s="6" customFormat="1" x14ac:dyDescent="0.4"/>
    <row r="22872" s="6" customFormat="1" x14ac:dyDescent="0.4"/>
    <row r="22873" s="6" customFormat="1" x14ac:dyDescent="0.4"/>
    <row r="22874" s="6" customFormat="1" x14ac:dyDescent="0.4"/>
    <row r="22875" s="6" customFormat="1" x14ac:dyDescent="0.4"/>
    <row r="22876" s="6" customFormat="1" x14ac:dyDescent="0.4"/>
    <row r="22877" s="6" customFormat="1" x14ac:dyDescent="0.4"/>
    <row r="22878" s="6" customFormat="1" x14ac:dyDescent="0.4"/>
    <row r="22879" s="6" customFormat="1" x14ac:dyDescent="0.4"/>
    <row r="22880" s="6" customFormat="1" x14ac:dyDescent="0.4"/>
    <row r="22881" s="6" customFormat="1" x14ac:dyDescent="0.4"/>
    <row r="22882" s="6" customFormat="1" x14ac:dyDescent="0.4"/>
    <row r="22883" s="6" customFormat="1" x14ac:dyDescent="0.4"/>
    <row r="22884" s="6" customFormat="1" x14ac:dyDescent="0.4"/>
    <row r="22885" s="6" customFormat="1" x14ac:dyDescent="0.4"/>
    <row r="22886" s="6" customFormat="1" x14ac:dyDescent="0.4"/>
    <row r="22887" s="6" customFormat="1" x14ac:dyDescent="0.4"/>
    <row r="22888" s="6" customFormat="1" x14ac:dyDescent="0.4"/>
    <row r="22889" s="6" customFormat="1" x14ac:dyDescent="0.4"/>
    <row r="22890" s="6" customFormat="1" x14ac:dyDescent="0.4"/>
    <row r="22891" s="6" customFormat="1" x14ac:dyDescent="0.4"/>
    <row r="22892" s="6" customFormat="1" x14ac:dyDescent="0.4"/>
    <row r="22893" s="6" customFormat="1" x14ac:dyDescent="0.4"/>
    <row r="22894" s="6" customFormat="1" x14ac:dyDescent="0.4"/>
    <row r="22895" s="6" customFormat="1" x14ac:dyDescent="0.4"/>
    <row r="22896" s="6" customFormat="1" x14ac:dyDescent="0.4"/>
    <row r="22897" s="6" customFormat="1" x14ac:dyDescent="0.4"/>
    <row r="22898" s="6" customFormat="1" x14ac:dyDescent="0.4"/>
    <row r="22899" s="6" customFormat="1" x14ac:dyDescent="0.4"/>
    <row r="22900" s="6" customFormat="1" x14ac:dyDescent="0.4"/>
    <row r="22901" s="6" customFormat="1" x14ac:dyDescent="0.4"/>
    <row r="22902" s="6" customFormat="1" x14ac:dyDescent="0.4"/>
    <row r="22903" s="6" customFormat="1" x14ac:dyDescent="0.4"/>
    <row r="22904" s="6" customFormat="1" x14ac:dyDescent="0.4"/>
    <row r="22905" s="6" customFormat="1" x14ac:dyDescent="0.4"/>
    <row r="22906" s="6" customFormat="1" x14ac:dyDescent="0.4"/>
    <row r="22907" s="6" customFormat="1" x14ac:dyDescent="0.4"/>
    <row r="22908" s="6" customFormat="1" x14ac:dyDescent="0.4"/>
    <row r="22909" s="6" customFormat="1" x14ac:dyDescent="0.4"/>
    <row r="22910" s="6" customFormat="1" x14ac:dyDescent="0.4"/>
    <row r="22911" s="6" customFormat="1" x14ac:dyDescent="0.4"/>
    <row r="22912" s="6" customFormat="1" x14ac:dyDescent="0.4"/>
    <row r="22913" s="6" customFormat="1" x14ac:dyDescent="0.4"/>
    <row r="22914" s="6" customFormat="1" x14ac:dyDescent="0.4"/>
    <row r="22915" s="6" customFormat="1" x14ac:dyDescent="0.4"/>
    <row r="22916" s="6" customFormat="1" x14ac:dyDescent="0.4"/>
    <row r="22917" s="6" customFormat="1" x14ac:dyDescent="0.4"/>
    <row r="22918" s="6" customFormat="1" x14ac:dyDescent="0.4"/>
    <row r="22919" s="6" customFormat="1" x14ac:dyDescent="0.4"/>
    <row r="22920" s="6" customFormat="1" x14ac:dyDescent="0.4"/>
    <row r="22921" s="6" customFormat="1" x14ac:dyDescent="0.4"/>
    <row r="22922" s="6" customFormat="1" x14ac:dyDescent="0.4"/>
    <row r="22923" s="6" customFormat="1" x14ac:dyDescent="0.4"/>
    <row r="22924" s="6" customFormat="1" x14ac:dyDescent="0.4"/>
    <row r="22925" s="6" customFormat="1" x14ac:dyDescent="0.4"/>
    <row r="22926" s="6" customFormat="1" x14ac:dyDescent="0.4"/>
    <row r="22927" s="6" customFormat="1" x14ac:dyDescent="0.4"/>
    <row r="22928" s="6" customFormat="1" x14ac:dyDescent="0.4"/>
    <row r="22929" s="6" customFormat="1" x14ac:dyDescent="0.4"/>
    <row r="22930" s="6" customFormat="1" x14ac:dyDescent="0.4"/>
    <row r="22931" s="6" customFormat="1" x14ac:dyDescent="0.4"/>
    <row r="22932" s="6" customFormat="1" x14ac:dyDescent="0.4"/>
    <row r="22933" s="6" customFormat="1" x14ac:dyDescent="0.4"/>
    <row r="22934" s="6" customFormat="1" x14ac:dyDescent="0.4"/>
    <row r="22935" s="6" customFormat="1" x14ac:dyDescent="0.4"/>
    <row r="22936" s="6" customFormat="1" x14ac:dyDescent="0.4"/>
    <row r="22937" s="6" customFormat="1" x14ac:dyDescent="0.4"/>
    <row r="22938" s="6" customFormat="1" x14ac:dyDescent="0.4"/>
    <row r="22939" s="6" customFormat="1" x14ac:dyDescent="0.4"/>
    <row r="22940" s="6" customFormat="1" x14ac:dyDescent="0.4"/>
    <row r="22941" s="6" customFormat="1" x14ac:dyDescent="0.4"/>
    <row r="22942" s="6" customFormat="1" x14ac:dyDescent="0.4"/>
    <row r="22943" s="6" customFormat="1" x14ac:dyDescent="0.4"/>
    <row r="22944" s="6" customFormat="1" x14ac:dyDescent="0.4"/>
    <row r="22945" s="6" customFormat="1" x14ac:dyDescent="0.4"/>
    <row r="22946" s="6" customFormat="1" x14ac:dyDescent="0.4"/>
    <row r="22947" s="6" customFormat="1" x14ac:dyDescent="0.4"/>
    <row r="22948" s="6" customFormat="1" x14ac:dyDescent="0.4"/>
    <row r="22949" s="6" customFormat="1" x14ac:dyDescent="0.4"/>
    <row r="22950" s="6" customFormat="1" x14ac:dyDescent="0.4"/>
    <row r="22951" s="6" customFormat="1" x14ac:dyDescent="0.4"/>
    <row r="22952" s="6" customFormat="1" x14ac:dyDescent="0.4"/>
    <row r="22953" s="6" customFormat="1" x14ac:dyDescent="0.4"/>
    <row r="22954" s="6" customFormat="1" x14ac:dyDescent="0.4"/>
    <row r="22955" s="6" customFormat="1" x14ac:dyDescent="0.4"/>
    <row r="22956" s="6" customFormat="1" x14ac:dyDescent="0.4"/>
    <row r="22957" s="6" customFormat="1" x14ac:dyDescent="0.4"/>
    <row r="22958" s="6" customFormat="1" x14ac:dyDescent="0.4"/>
    <row r="22959" s="6" customFormat="1" x14ac:dyDescent="0.4"/>
    <row r="22960" s="6" customFormat="1" x14ac:dyDescent="0.4"/>
    <row r="22961" s="6" customFormat="1" x14ac:dyDescent="0.4"/>
    <row r="22962" s="6" customFormat="1" x14ac:dyDescent="0.4"/>
    <row r="22963" s="6" customFormat="1" x14ac:dyDescent="0.4"/>
    <row r="22964" s="6" customFormat="1" x14ac:dyDescent="0.4"/>
    <row r="22965" s="6" customFormat="1" x14ac:dyDescent="0.4"/>
    <row r="22966" s="6" customFormat="1" x14ac:dyDescent="0.4"/>
    <row r="22967" s="6" customFormat="1" x14ac:dyDescent="0.4"/>
    <row r="22968" s="6" customFormat="1" x14ac:dyDescent="0.4"/>
    <row r="22969" s="6" customFormat="1" x14ac:dyDescent="0.4"/>
    <row r="22970" s="6" customFormat="1" x14ac:dyDescent="0.4"/>
    <row r="22971" s="6" customFormat="1" x14ac:dyDescent="0.4"/>
    <row r="22972" s="6" customFormat="1" x14ac:dyDescent="0.4"/>
    <row r="22973" s="6" customFormat="1" x14ac:dyDescent="0.4"/>
    <row r="22974" s="6" customFormat="1" x14ac:dyDescent="0.4"/>
    <row r="22975" s="6" customFormat="1" x14ac:dyDescent="0.4"/>
    <row r="22976" s="6" customFormat="1" x14ac:dyDescent="0.4"/>
    <row r="22977" s="6" customFormat="1" x14ac:dyDescent="0.4"/>
    <row r="22978" s="6" customFormat="1" x14ac:dyDescent="0.4"/>
    <row r="22979" s="6" customFormat="1" x14ac:dyDescent="0.4"/>
    <row r="22980" s="6" customFormat="1" x14ac:dyDescent="0.4"/>
    <row r="22981" s="6" customFormat="1" x14ac:dyDescent="0.4"/>
    <row r="22982" s="6" customFormat="1" x14ac:dyDescent="0.4"/>
    <row r="22983" s="6" customFormat="1" x14ac:dyDescent="0.4"/>
    <row r="22984" s="6" customFormat="1" x14ac:dyDescent="0.4"/>
    <row r="22985" s="6" customFormat="1" x14ac:dyDescent="0.4"/>
    <row r="22986" s="6" customFormat="1" x14ac:dyDescent="0.4"/>
    <row r="22987" s="6" customFormat="1" x14ac:dyDescent="0.4"/>
    <row r="22988" s="6" customFormat="1" x14ac:dyDescent="0.4"/>
    <row r="22989" s="6" customFormat="1" x14ac:dyDescent="0.4"/>
    <row r="22990" s="6" customFormat="1" x14ac:dyDescent="0.4"/>
    <row r="22991" s="6" customFormat="1" x14ac:dyDescent="0.4"/>
    <row r="22992" s="6" customFormat="1" x14ac:dyDescent="0.4"/>
    <row r="22993" s="6" customFormat="1" x14ac:dyDescent="0.4"/>
    <row r="22994" s="6" customFormat="1" x14ac:dyDescent="0.4"/>
    <row r="22995" s="6" customFormat="1" x14ac:dyDescent="0.4"/>
    <row r="22996" s="6" customFormat="1" x14ac:dyDescent="0.4"/>
    <row r="22997" s="6" customFormat="1" x14ac:dyDescent="0.4"/>
    <row r="22998" s="6" customFormat="1" x14ac:dyDescent="0.4"/>
    <row r="22999" s="6" customFormat="1" x14ac:dyDescent="0.4"/>
    <row r="23000" s="6" customFormat="1" x14ac:dyDescent="0.4"/>
    <row r="23001" s="6" customFormat="1" x14ac:dyDescent="0.4"/>
    <row r="23002" s="6" customFormat="1" x14ac:dyDescent="0.4"/>
    <row r="23003" s="6" customFormat="1" x14ac:dyDescent="0.4"/>
    <row r="23004" s="6" customFormat="1" x14ac:dyDescent="0.4"/>
    <row r="23005" s="6" customFormat="1" x14ac:dyDescent="0.4"/>
    <row r="23006" s="6" customFormat="1" x14ac:dyDescent="0.4"/>
    <row r="23007" s="6" customFormat="1" x14ac:dyDescent="0.4"/>
    <row r="23008" s="6" customFormat="1" x14ac:dyDescent="0.4"/>
    <row r="23009" s="6" customFormat="1" x14ac:dyDescent="0.4"/>
    <row r="23010" s="6" customFormat="1" x14ac:dyDescent="0.4"/>
    <row r="23011" s="6" customFormat="1" x14ac:dyDescent="0.4"/>
    <row r="23012" s="6" customFormat="1" x14ac:dyDescent="0.4"/>
    <row r="23013" s="6" customFormat="1" x14ac:dyDescent="0.4"/>
    <row r="23014" s="6" customFormat="1" x14ac:dyDescent="0.4"/>
    <row r="23015" s="6" customFormat="1" x14ac:dyDescent="0.4"/>
    <row r="23016" s="6" customFormat="1" x14ac:dyDescent="0.4"/>
    <row r="23017" s="6" customFormat="1" x14ac:dyDescent="0.4"/>
    <row r="23018" s="6" customFormat="1" x14ac:dyDescent="0.4"/>
    <row r="23019" s="6" customFormat="1" x14ac:dyDescent="0.4"/>
    <row r="23020" s="6" customFormat="1" x14ac:dyDescent="0.4"/>
    <row r="23021" s="6" customFormat="1" x14ac:dyDescent="0.4"/>
    <row r="23022" s="6" customFormat="1" x14ac:dyDescent="0.4"/>
    <row r="23023" s="6" customFormat="1" x14ac:dyDescent="0.4"/>
    <row r="23024" s="6" customFormat="1" x14ac:dyDescent="0.4"/>
    <row r="23025" s="6" customFormat="1" x14ac:dyDescent="0.4"/>
    <row r="23026" s="6" customFormat="1" x14ac:dyDescent="0.4"/>
    <row r="23027" s="6" customFormat="1" x14ac:dyDescent="0.4"/>
    <row r="23028" s="6" customFormat="1" x14ac:dyDescent="0.4"/>
    <row r="23029" s="6" customFormat="1" x14ac:dyDescent="0.4"/>
    <row r="23030" s="6" customFormat="1" x14ac:dyDescent="0.4"/>
    <row r="23031" s="6" customFormat="1" x14ac:dyDescent="0.4"/>
    <row r="23032" s="6" customFormat="1" x14ac:dyDescent="0.4"/>
    <row r="23033" s="6" customFormat="1" x14ac:dyDescent="0.4"/>
    <row r="23034" s="6" customFormat="1" x14ac:dyDescent="0.4"/>
    <row r="23035" s="6" customFormat="1" x14ac:dyDescent="0.4"/>
    <row r="23036" s="6" customFormat="1" x14ac:dyDescent="0.4"/>
    <row r="23037" s="6" customFormat="1" x14ac:dyDescent="0.4"/>
    <row r="23038" s="6" customFormat="1" x14ac:dyDescent="0.4"/>
    <row r="23039" s="6" customFormat="1" x14ac:dyDescent="0.4"/>
    <row r="23040" s="6" customFormat="1" x14ac:dyDescent="0.4"/>
    <row r="23041" s="6" customFormat="1" x14ac:dyDescent="0.4"/>
    <row r="23042" s="6" customFormat="1" x14ac:dyDescent="0.4"/>
    <row r="23043" s="6" customFormat="1" x14ac:dyDescent="0.4"/>
    <row r="23044" s="6" customFormat="1" x14ac:dyDescent="0.4"/>
    <row r="23045" s="6" customFormat="1" x14ac:dyDescent="0.4"/>
    <row r="23046" s="6" customFormat="1" x14ac:dyDescent="0.4"/>
    <row r="23047" s="6" customFormat="1" x14ac:dyDescent="0.4"/>
    <row r="23048" s="6" customFormat="1" x14ac:dyDescent="0.4"/>
    <row r="23049" s="6" customFormat="1" x14ac:dyDescent="0.4"/>
    <row r="23050" s="6" customFormat="1" x14ac:dyDescent="0.4"/>
    <row r="23051" s="6" customFormat="1" x14ac:dyDescent="0.4"/>
    <row r="23052" s="6" customFormat="1" x14ac:dyDescent="0.4"/>
    <row r="23053" s="6" customFormat="1" x14ac:dyDescent="0.4"/>
    <row r="23054" s="6" customFormat="1" x14ac:dyDescent="0.4"/>
    <row r="23055" s="6" customFormat="1" x14ac:dyDescent="0.4"/>
    <row r="23056" s="6" customFormat="1" x14ac:dyDescent="0.4"/>
    <row r="23057" s="6" customFormat="1" x14ac:dyDescent="0.4"/>
    <row r="23058" s="6" customFormat="1" x14ac:dyDescent="0.4"/>
    <row r="23059" s="6" customFormat="1" x14ac:dyDescent="0.4"/>
    <row r="23060" s="6" customFormat="1" x14ac:dyDescent="0.4"/>
    <row r="23061" s="6" customFormat="1" x14ac:dyDescent="0.4"/>
    <row r="23062" s="6" customFormat="1" x14ac:dyDescent="0.4"/>
    <row r="23063" s="6" customFormat="1" x14ac:dyDescent="0.4"/>
    <row r="23064" s="6" customFormat="1" x14ac:dyDescent="0.4"/>
    <row r="23065" s="6" customFormat="1" x14ac:dyDescent="0.4"/>
    <row r="23066" s="6" customFormat="1" x14ac:dyDescent="0.4"/>
    <row r="23067" s="6" customFormat="1" x14ac:dyDescent="0.4"/>
    <row r="23068" s="6" customFormat="1" x14ac:dyDescent="0.4"/>
    <row r="23069" s="6" customFormat="1" x14ac:dyDescent="0.4"/>
    <row r="23070" s="6" customFormat="1" x14ac:dyDescent="0.4"/>
    <row r="23071" s="6" customFormat="1" x14ac:dyDescent="0.4"/>
    <row r="23072" s="6" customFormat="1" x14ac:dyDescent="0.4"/>
    <row r="23073" s="6" customFormat="1" x14ac:dyDescent="0.4"/>
    <row r="23074" s="6" customFormat="1" x14ac:dyDescent="0.4"/>
    <row r="23075" s="6" customFormat="1" x14ac:dyDescent="0.4"/>
    <row r="23076" s="6" customFormat="1" x14ac:dyDescent="0.4"/>
    <row r="23077" s="6" customFormat="1" x14ac:dyDescent="0.4"/>
    <row r="23078" s="6" customFormat="1" x14ac:dyDescent="0.4"/>
    <row r="23079" s="6" customFormat="1" x14ac:dyDescent="0.4"/>
    <row r="23080" s="6" customFormat="1" x14ac:dyDescent="0.4"/>
    <row r="23081" s="6" customFormat="1" x14ac:dyDescent="0.4"/>
    <row r="23082" s="6" customFormat="1" x14ac:dyDescent="0.4"/>
    <row r="23083" s="6" customFormat="1" x14ac:dyDescent="0.4"/>
    <row r="23084" s="6" customFormat="1" x14ac:dyDescent="0.4"/>
    <row r="23085" s="6" customFormat="1" x14ac:dyDescent="0.4"/>
    <row r="23086" s="6" customFormat="1" x14ac:dyDescent="0.4"/>
    <row r="23087" s="6" customFormat="1" x14ac:dyDescent="0.4"/>
    <row r="23088" s="6" customFormat="1" x14ac:dyDescent="0.4"/>
    <row r="23089" s="6" customFormat="1" x14ac:dyDescent="0.4"/>
    <row r="23090" s="6" customFormat="1" x14ac:dyDescent="0.4"/>
    <row r="23091" s="6" customFormat="1" x14ac:dyDescent="0.4"/>
    <row r="23092" s="6" customFormat="1" x14ac:dyDescent="0.4"/>
    <row r="23093" s="6" customFormat="1" x14ac:dyDescent="0.4"/>
    <row r="23094" s="6" customFormat="1" x14ac:dyDescent="0.4"/>
    <row r="23095" s="6" customFormat="1" x14ac:dyDescent="0.4"/>
    <row r="23096" s="6" customFormat="1" x14ac:dyDescent="0.4"/>
    <row r="23097" s="6" customFormat="1" x14ac:dyDescent="0.4"/>
    <row r="23098" s="6" customFormat="1" x14ac:dyDescent="0.4"/>
    <row r="23099" s="6" customFormat="1" x14ac:dyDescent="0.4"/>
    <row r="23100" s="6" customFormat="1" x14ac:dyDescent="0.4"/>
    <row r="23101" s="6" customFormat="1" x14ac:dyDescent="0.4"/>
    <row r="23102" s="6" customFormat="1" x14ac:dyDescent="0.4"/>
    <row r="23103" s="6" customFormat="1" x14ac:dyDescent="0.4"/>
    <row r="23104" s="6" customFormat="1" x14ac:dyDescent="0.4"/>
    <row r="23105" s="6" customFormat="1" x14ac:dyDescent="0.4"/>
    <row r="23106" s="6" customFormat="1" x14ac:dyDescent="0.4"/>
    <row r="23107" s="6" customFormat="1" x14ac:dyDescent="0.4"/>
    <row r="23108" s="6" customFormat="1" x14ac:dyDescent="0.4"/>
    <row r="23109" s="6" customFormat="1" x14ac:dyDescent="0.4"/>
    <row r="23110" s="6" customFormat="1" x14ac:dyDescent="0.4"/>
    <row r="23111" s="6" customFormat="1" x14ac:dyDescent="0.4"/>
    <row r="23112" s="6" customFormat="1" x14ac:dyDescent="0.4"/>
    <row r="23113" s="6" customFormat="1" x14ac:dyDescent="0.4"/>
    <row r="23114" s="6" customFormat="1" x14ac:dyDescent="0.4"/>
    <row r="23115" s="6" customFormat="1" x14ac:dyDescent="0.4"/>
    <row r="23116" s="6" customFormat="1" x14ac:dyDescent="0.4"/>
    <row r="23117" s="6" customFormat="1" x14ac:dyDescent="0.4"/>
    <row r="23118" s="6" customFormat="1" x14ac:dyDescent="0.4"/>
    <row r="23119" s="6" customFormat="1" x14ac:dyDescent="0.4"/>
    <row r="23120" s="6" customFormat="1" x14ac:dyDescent="0.4"/>
    <row r="23121" s="6" customFormat="1" x14ac:dyDescent="0.4"/>
    <row r="23122" s="6" customFormat="1" x14ac:dyDescent="0.4"/>
    <row r="23123" s="6" customFormat="1" x14ac:dyDescent="0.4"/>
    <row r="23124" s="6" customFormat="1" x14ac:dyDescent="0.4"/>
    <row r="23125" s="6" customFormat="1" x14ac:dyDescent="0.4"/>
    <row r="23126" s="6" customFormat="1" x14ac:dyDescent="0.4"/>
    <row r="23127" s="6" customFormat="1" x14ac:dyDescent="0.4"/>
    <row r="23128" s="6" customFormat="1" x14ac:dyDescent="0.4"/>
    <row r="23129" s="6" customFormat="1" x14ac:dyDescent="0.4"/>
    <row r="23130" s="6" customFormat="1" x14ac:dyDescent="0.4"/>
    <row r="23131" s="6" customFormat="1" x14ac:dyDescent="0.4"/>
    <row r="23132" s="6" customFormat="1" x14ac:dyDescent="0.4"/>
    <row r="23133" s="6" customFormat="1" x14ac:dyDescent="0.4"/>
    <row r="23134" s="6" customFormat="1" x14ac:dyDescent="0.4"/>
    <row r="23135" s="6" customFormat="1" x14ac:dyDescent="0.4"/>
    <row r="23136" s="6" customFormat="1" x14ac:dyDescent="0.4"/>
    <row r="23137" s="6" customFormat="1" x14ac:dyDescent="0.4"/>
    <row r="23138" s="6" customFormat="1" x14ac:dyDescent="0.4"/>
    <row r="23139" s="6" customFormat="1" x14ac:dyDescent="0.4"/>
    <row r="23140" s="6" customFormat="1" x14ac:dyDescent="0.4"/>
    <row r="23141" s="6" customFormat="1" x14ac:dyDescent="0.4"/>
    <row r="23142" s="6" customFormat="1" x14ac:dyDescent="0.4"/>
    <row r="23143" s="6" customFormat="1" x14ac:dyDescent="0.4"/>
    <row r="23144" s="6" customFormat="1" x14ac:dyDescent="0.4"/>
    <row r="23145" s="6" customFormat="1" x14ac:dyDescent="0.4"/>
    <row r="23146" s="6" customFormat="1" x14ac:dyDescent="0.4"/>
    <row r="23147" s="6" customFormat="1" x14ac:dyDescent="0.4"/>
    <row r="23148" s="6" customFormat="1" x14ac:dyDescent="0.4"/>
    <row r="23149" s="6" customFormat="1" x14ac:dyDescent="0.4"/>
    <row r="23150" s="6" customFormat="1" x14ac:dyDescent="0.4"/>
    <row r="23151" s="6" customFormat="1" x14ac:dyDescent="0.4"/>
    <row r="23152" s="6" customFormat="1" x14ac:dyDescent="0.4"/>
    <row r="23153" s="6" customFormat="1" x14ac:dyDescent="0.4"/>
    <row r="23154" s="6" customFormat="1" x14ac:dyDescent="0.4"/>
    <row r="23155" s="6" customFormat="1" x14ac:dyDescent="0.4"/>
    <row r="23156" s="6" customFormat="1" x14ac:dyDescent="0.4"/>
    <row r="23157" s="6" customFormat="1" x14ac:dyDescent="0.4"/>
    <row r="23158" s="6" customFormat="1" x14ac:dyDescent="0.4"/>
    <row r="23159" s="6" customFormat="1" x14ac:dyDescent="0.4"/>
    <row r="23160" s="6" customFormat="1" x14ac:dyDescent="0.4"/>
    <row r="23161" s="6" customFormat="1" x14ac:dyDescent="0.4"/>
    <row r="23162" s="6" customFormat="1" x14ac:dyDescent="0.4"/>
    <row r="23163" s="6" customFormat="1" x14ac:dyDescent="0.4"/>
    <row r="23164" s="6" customFormat="1" x14ac:dyDescent="0.4"/>
    <row r="23165" s="6" customFormat="1" x14ac:dyDescent="0.4"/>
    <row r="23166" s="6" customFormat="1" x14ac:dyDescent="0.4"/>
    <row r="23167" s="6" customFormat="1" x14ac:dyDescent="0.4"/>
    <row r="23168" s="6" customFormat="1" x14ac:dyDescent="0.4"/>
    <row r="23169" s="6" customFormat="1" x14ac:dyDescent="0.4"/>
    <row r="23170" s="6" customFormat="1" x14ac:dyDescent="0.4"/>
    <row r="23171" s="6" customFormat="1" x14ac:dyDescent="0.4"/>
    <row r="23172" s="6" customFormat="1" x14ac:dyDescent="0.4"/>
    <row r="23173" s="6" customFormat="1" x14ac:dyDescent="0.4"/>
    <row r="23174" s="6" customFormat="1" x14ac:dyDescent="0.4"/>
    <row r="23175" s="6" customFormat="1" x14ac:dyDescent="0.4"/>
    <row r="23176" s="6" customFormat="1" x14ac:dyDescent="0.4"/>
    <row r="23177" s="6" customFormat="1" x14ac:dyDescent="0.4"/>
    <row r="23178" s="6" customFormat="1" x14ac:dyDescent="0.4"/>
    <row r="23179" s="6" customFormat="1" x14ac:dyDescent="0.4"/>
    <row r="23180" s="6" customFormat="1" x14ac:dyDescent="0.4"/>
    <row r="23181" s="6" customFormat="1" x14ac:dyDescent="0.4"/>
    <row r="23182" s="6" customFormat="1" x14ac:dyDescent="0.4"/>
    <row r="23183" s="6" customFormat="1" x14ac:dyDescent="0.4"/>
    <row r="23184" s="6" customFormat="1" x14ac:dyDescent="0.4"/>
    <row r="23185" s="6" customFormat="1" x14ac:dyDescent="0.4"/>
    <row r="23186" s="6" customFormat="1" x14ac:dyDescent="0.4"/>
    <row r="23187" s="6" customFormat="1" x14ac:dyDescent="0.4"/>
    <row r="23188" s="6" customFormat="1" x14ac:dyDescent="0.4"/>
    <row r="23189" s="6" customFormat="1" x14ac:dyDescent="0.4"/>
    <row r="23190" s="6" customFormat="1" x14ac:dyDescent="0.4"/>
    <row r="23191" s="6" customFormat="1" x14ac:dyDescent="0.4"/>
    <row r="23192" s="6" customFormat="1" x14ac:dyDescent="0.4"/>
    <row r="23193" s="6" customFormat="1" x14ac:dyDescent="0.4"/>
    <row r="23194" s="6" customFormat="1" x14ac:dyDescent="0.4"/>
    <row r="23195" s="6" customFormat="1" x14ac:dyDescent="0.4"/>
    <row r="23196" s="6" customFormat="1" x14ac:dyDescent="0.4"/>
    <row r="23197" s="6" customFormat="1" x14ac:dyDescent="0.4"/>
    <row r="23198" s="6" customFormat="1" x14ac:dyDescent="0.4"/>
    <row r="23199" s="6" customFormat="1" x14ac:dyDescent="0.4"/>
    <row r="23200" s="6" customFormat="1" x14ac:dyDescent="0.4"/>
    <row r="23201" s="6" customFormat="1" x14ac:dyDescent="0.4"/>
    <row r="23202" s="6" customFormat="1" x14ac:dyDescent="0.4"/>
    <row r="23203" s="6" customFormat="1" x14ac:dyDescent="0.4"/>
    <row r="23204" s="6" customFormat="1" x14ac:dyDescent="0.4"/>
    <row r="23205" s="6" customFormat="1" x14ac:dyDescent="0.4"/>
    <row r="23206" s="6" customFormat="1" x14ac:dyDescent="0.4"/>
    <row r="23207" s="6" customFormat="1" x14ac:dyDescent="0.4"/>
    <row r="23208" s="6" customFormat="1" x14ac:dyDescent="0.4"/>
    <row r="23209" s="6" customFormat="1" x14ac:dyDescent="0.4"/>
    <row r="23210" s="6" customFormat="1" x14ac:dyDescent="0.4"/>
    <row r="23211" s="6" customFormat="1" x14ac:dyDescent="0.4"/>
    <row r="23212" s="6" customFormat="1" x14ac:dyDescent="0.4"/>
    <row r="23213" s="6" customFormat="1" x14ac:dyDescent="0.4"/>
    <row r="23214" s="6" customFormat="1" x14ac:dyDescent="0.4"/>
    <row r="23215" s="6" customFormat="1" x14ac:dyDescent="0.4"/>
    <row r="23216" s="6" customFormat="1" x14ac:dyDescent="0.4"/>
    <row r="23217" s="6" customFormat="1" x14ac:dyDescent="0.4"/>
    <row r="23218" s="6" customFormat="1" x14ac:dyDescent="0.4"/>
    <row r="23219" s="6" customFormat="1" x14ac:dyDescent="0.4"/>
    <row r="23220" s="6" customFormat="1" x14ac:dyDescent="0.4"/>
    <row r="23221" s="6" customFormat="1" x14ac:dyDescent="0.4"/>
    <row r="23222" s="6" customFormat="1" x14ac:dyDescent="0.4"/>
    <row r="23223" s="6" customFormat="1" x14ac:dyDescent="0.4"/>
    <row r="23224" s="6" customFormat="1" x14ac:dyDescent="0.4"/>
    <row r="23225" s="6" customFormat="1" x14ac:dyDescent="0.4"/>
    <row r="23226" s="6" customFormat="1" x14ac:dyDescent="0.4"/>
    <row r="23227" s="6" customFormat="1" x14ac:dyDescent="0.4"/>
    <row r="23228" s="6" customFormat="1" x14ac:dyDescent="0.4"/>
    <row r="23229" s="6" customFormat="1" x14ac:dyDescent="0.4"/>
    <row r="23230" s="6" customFormat="1" x14ac:dyDescent="0.4"/>
    <row r="23231" s="6" customFormat="1" x14ac:dyDescent="0.4"/>
    <row r="23232" s="6" customFormat="1" x14ac:dyDescent="0.4"/>
    <row r="23233" s="6" customFormat="1" x14ac:dyDescent="0.4"/>
    <row r="23234" s="6" customFormat="1" x14ac:dyDescent="0.4"/>
    <row r="23235" s="6" customFormat="1" x14ac:dyDescent="0.4"/>
    <row r="23236" s="6" customFormat="1" x14ac:dyDescent="0.4"/>
    <row r="23237" s="6" customFormat="1" x14ac:dyDescent="0.4"/>
    <row r="23238" s="6" customFormat="1" x14ac:dyDescent="0.4"/>
    <row r="23239" s="6" customFormat="1" x14ac:dyDescent="0.4"/>
    <row r="23240" s="6" customFormat="1" x14ac:dyDescent="0.4"/>
    <row r="23241" s="6" customFormat="1" x14ac:dyDescent="0.4"/>
    <row r="23242" s="6" customFormat="1" x14ac:dyDescent="0.4"/>
    <row r="23243" s="6" customFormat="1" x14ac:dyDescent="0.4"/>
    <row r="23244" s="6" customFormat="1" x14ac:dyDescent="0.4"/>
    <row r="23245" s="6" customFormat="1" x14ac:dyDescent="0.4"/>
    <row r="23246" s="6" customFormat="1" x14ac:dyDescent="0.4"/>
    <row r="23247" s="6" customFormat="1" x14ac:dyDescent="0.4"/>
    <row r="23248" s="6" customFormat="1" x14ac:dyDescent="0.4"/>
    <row r="23249" s="6" customFormat="1" x14ac:dyDescent="0.4"/>
    <row r="23250" s="6" customFormat="1" x14ac:dyDescent="0.4"/>
    <row r="23251" s="6" customFormat="1" x14ac:dyDescent="0.4"/>
    <row r="23252" s="6" customFormat="1" x14ac:dyDescent="0.4"/>
    <row r="23253" s="6" customFormat="1" x14ac:dyDescent="0.4"/>
    <row r="23254" s="6" customFormat="1" x14ac:dyDescent="0.4"/>
    <row r="23255" s="6" customFormat="1" x14ac:dyDescent="0.4"/>
    <row r="23256" s="6" customFormat="1" x14ac:dyDescent="0.4"/>
    <row r="23257" s="6" customFormat="1" x14ac:dyDescent="0.4"/>
    <row r="23258" s="6" customFormat="1" x14ac:dyDescent="0.4"/>
    <row r="23259" s="6" customFormat="1" x14ac:dyDescent="0.4"/>
    <row r="23260" s="6" customFormat="1" x14ac:dyDescent="0.4"/>
    <row r="23261" s="6" customFormat="1" x14ac:dyDescent="0.4"/>
    <row r="23262" s="6" customFormat="1" x14ac:dyDescent="0.4"/>
    <row r="23263" s="6" customFormat="1" x14ac:dyDescent="0.4"/>
    <row r="23264" s="6" customFormat="1" x14ac:dyDescent="0.4"/>
    <row r="23265" s="6" customFormat="1" x14ac:dyDescent="0.4"/>
    <row r="23266" s="6" customFormat="1" x14ac:dyDescent="0.4"/>
    <row r="23267" s="6" customFormat="1" x14ac:dyDescent="0.4"/>
    <row r="23268" s="6" customFormat="1" x14ac:dyDescent="0.4"/>
    <row r="23269" s="6" customFormat="1" x14ac:dyDescent="0.4"/>
    <row r="23270" s="6" customFormat="1" x14ac:dyDescent="0.4"/>
    <row r="23271" s="6" customFormat="1" x14ac:dyDescent="0.4"/>
    <row r="23272" s="6" customFormat="1" x14ac:dyDescent="0.4"/>
    <row r="23273" s="6" customFormat="1" x14ac:dyDescent="0.4"/>
    <row r="23274" s="6" customFormat="1" x14ac:dyDescent="0.4"/>
    <row r="23275" s="6" customFormat="1" x14ac:dyDescent="0.4"/>
    <row r="23276" s="6" customFormat="1" x14ac:dyDescent="0.4"/>
    <row r="23277" s="6" customFormat="1" x14ac:dyDescent="0.4"/>
    <row r="23278" s="6" customFormat="1" x14ac:dyDescent="0.4"/>
    <row r="23279" s="6" customFormat="1" x14ac:dyDescent="0.4"/>
    <row r="23280" s="6" customFormat="1" x14ac:dyDescent="0.4"/>
    <row r="23281" s="6" customFormat="1" x14ac:dyDescent="0.4"/>
    <row r="23282" s="6" customFormat="1" x14ac:dyDescent="0.4"/>
    <row r="23283" s="6" customFormat="1" x14ac:dyDescent="0.4"/>
    <row r="23284" s="6" customFormat="1" x14ac:dyDescent="0.4"/>
    <row r="23285" s="6" customFormat="1" x14ac:dyDescent="0.4"/>
    <row r="23286" s="6" customFormat="1" x14ac:dyDescent="0.4"/>
    <row r="23287" s="6" customFormat="1" x14ac:dyDescent="0.4"/>
    <row r="23288" s="6" customFormat="1" x14ac:dyDescent="0.4"/>
    <row r="23289" s="6" customFormat="1" x14ac:dyDescent="0.4"/>
    <row r="23290" s="6" customFormat="1" x14ac:dyDescent="0.4"/>
    <row r="23291" s="6" customFormat="1" x14ac:dyDescent="0.4"/>
    <row r="23292" s="6" customFormat="1" x14ac:dyDescent="0.4"/>
    <row r="23293" s="6" customFormat="1" x14ac:dyDescent="0.4"/>
    <row r="23294" s="6" customFormat="1" x14ac:dyDescent="0.4"/>
    <row r="23295" s="6" customFormat="1" x14ac:dyDescent="0.4"/>
    <row r="23296" s="6" customFormat="1" x14ac:dyDescent="0.4"/>
    <row r="23297" s="6" customFormat="1" x14ac:dyDescent="0.4"/>
    <row r="23298" s="6" customFormat="1" x14ac:dyDescent="0.4"/>
    <row r="23299" s="6" customFormat="1" x14ac:dyDescent="0.4"/>
    <row r="23300" s="6" customFormat="1" x14ac:dyDescent="0.4"/>
    <row r="23301" s="6" customFormat="1" x14ac:dyDescent="0.4"/>
    <row r="23302" s="6" customFormat="1" x14ac:dyDescent="0.4"/>
    <row r="23303" s="6" customFormat="1" x14ac:dyDescent="0.4"/>
    <row r="23304" s="6" customFormat="1" x14ac:dyDescent="0.4"/>
    <row r="23305" s="6" customFormat="1" x14ac:dyDescent="0.4"/>
    <row r="23306" s="6" customFormat="1" x14ac:dyDescent="0.4"/>
    <row r="23307" s="6" customFormat="1" x14ac:dyDescent="0.4"/>
    <row r="23308" s="6" customFormat="1" x14ac:dyDescent="0.4"/>
    <row r="23309" s="6" customFormat="1" x14ac:dyDescent="0.4"/>
    <row r="23310" s="6" customFormat="1" x14ac:dyDescent="0.4"/>
    <row r="23311" s="6" customFormat="1" x14ac:dyDescent="0.4"/>
    <row r="23312" s="6" customFormat="1" x14ac:dyDescent="0.4"/>
    <row r="23313" s="6" customFormat="1" x14ac:dyDescent="0.4"/>
    <row r="23314" s="6" customFormat="1" x14ac:dyDescent="0.4"/>
    <row r="23315" s="6" customFormat="1" x14ac:dyDescent="0.4"/>
    <row r="23316" s="6" customFormat="1" x14ac:dyDescent="0.4"/>
    <row r="23317" s="6" customFormat="1" x14ac:dyDescent="0.4"/>
    <row r="23318" s="6" customFormat="1" x14ac:dyDescent="0.4"/>
    <row r="23319" s="6" customFormat="1" x14ac:dyDescent="0.4"/>
    <row r="23320" s="6" customFormat="1" x14ac:dyDescent="0.4"/>
    <row r="23321" s="6" customFormat="1" x14ac:dyDescent="0.4"/>
    <row r="23322" s="6" customFormat="1" x14ac:dyDescent="0.4"/>
    <row r="23323" s="6" customFormat="1" x14ac:dyDescent="0.4"/>
    <row r="23324" s="6" customFormat="1" x14ac:dyDescent="0.4"/>
    <row r="23325" s="6" customFormat="1" x14ac:dyDescent="0.4"/>
    <row r="23326" s="6" customFormat="1" x14ac:dyDescent="0.4"/>
    <row r="23327" s="6" customFormat="1" x14ac:dyDescent="0.4"/>
    <row r="23328" s="6" customFormat="1" x14ac:dyDescent="0.4"/>
    <row r="23329" s="6" customFormat="1" x14ac:dyDescent="0.4"/>
    <row r="23330" s="6" customFormat="1" x14ac:dyDescent="0.4"/>
    <row r="23331" s="6" customFormat="1" x14ac:dyDescent="0.4"/>
    <row r="23332" s="6" customFormat="1" x14ac:dyDescent="0.4"/>
    <row r="23333" s="6" customFormat="1" x14ac:dyDescent="0.4"/>
    <row r="23334" s="6" customFormat="1" x14ac:dyDescent="0.4"/>
    <row r="23335" s="6" customFormat="1" x14ac:dyDescent="0.4"/>
    <row r="23336" s="6" customFormat="1" x14ac:dyDescent="0.4"/>
    <row r="23337" s="6" customFormat="1" x14ac:dyDescent="0.4"/>
    <row r="23338" s="6" customFormat="1" x14ac:dyDescent="0.4"/>
    <row r="23339" s="6" customFormat="1" x14ac:dyDescent="0.4"/>
    <row r="23340" s="6" customFormat="1" x14ac:dyDescent="0.4"/>
    <row r="23341" s="6" customFormat="1" x14ac:dyDescent="0.4"/>
    <row r="23342" s="6" customFormat="1" x14ac:dyDescent="0.4"/>
    <row r="23343" s="6" customFormat="1" x14ac:dyDescent="0.4"/>
    <row r="23344" s="6" customFormat="1" x14ac:dyDescent="0.4"/>
    <row r="23345" s="6" customFormat="1" x14ac:dyDescent="0.4"/>
    <row r="23346" s="6" customFormat="1" x14ac:dyDescent="0.4"/>
    <row r="23347" s="6" customFormat="1" x14ac:dyDescent="0.4"/>
    <row r="23348" s="6" customFormat="1" x14ac:dyDescent="0.4"/>
    <row r="23349" s="6" customFormat="1" x14ac:dyDescent="0.4"/>
    <row r="23350" s="6" customFormat="1" x14ac:dyDescent="0.4"/>
    <row r="23351" s="6" customFormat="1" x14ac:dyDescent="0.4"/>
    <row r="23352" s="6" customFormat="1" x14ac:dyDescent="0.4"/>
    <row r="23353" s="6" customFormat="1" x14ac:dyDescent="0.4"/>
    <row r="23354" s="6" customFormat="1" x14ac:dyDescent="0.4"/>
    <row r="23355" s="6" customFormat="1" x14ac:dyDescent="0.4"/>
    <row r="23356" s="6" customFormat="1" x14ac:dyDescent="0.4"/>
    <row r="23357" s="6" customFormat="1" x14ac:dyDescent="0.4"/>
    <row r="23358" s="6" customFormat="1" x14ac:dyDescent="0.4"/>
    <row r="23359" s="6" customFormat="1" x14ac:dyDescent="0.4"/>
    <row r="23360" s="6" customFormat="1" x14ac:dyDescent="0.4"/>
    <row r="23361" s="6" customFormat="1" x14ac:dyDescent="0.4"/>
    <row r="23362" s="6" customFormat="1" x14ac:dyDescent="0.4"/>
    <row r="23363" s="6" customFormat="1" x14ac:dyDescent="0.4"/>
    <row r="23364" s="6" customFormat="1" x14ac:dyDescent="0.4"/>
    <row r="23365" s="6" customFormat="1" x14ac:dyDescent="0.4"/>
    <row r="23366" s="6" customFormat="1" x14ac:dyDescent="0.4"/>
    <row r="23367" s="6" customFormat="1" x14ac:dyDescent="0.4"/>
    <row r="23368" s="6" customFormat="1" x14ac:dyDescent="0.4"/>
    <row r="23369" s="6" customFormat="1" x14ac:dyDescent="0.4"/>
    <row r="23370" s="6" customFormat="1" x14ac:dyDescent="0.4"/>
    <row r="23371" s="6" customFormat="1" x14ac:dyDescent="0.4"/>
    <row r="23372" s="6" customFormat="1" x14ac:dyDescent="0.4"/>
    <row r="23373" s="6" customFormat="1" x14ac:dyDescent="0.4"/>
    <row r="23374" s="6" customFormat="1" x14ac:dyDescent="0.4"/>
    <row r="23375" s="6" customFormat="1" x14ac:dyDescent="0.4"/>
    <row r="23376" s="6" customFormat="1" x14ac:dyDescent="0.4"/>
    <row r="23377" s="6" customFormat="1" x14ac:dyDescent="0.4"/>
    <row r="23378" s="6" customFormat="1" x14ac:dyDescent="0.4"/>
    <row r="23379" s="6" customFormat="1" x14ac:dyDescent="0.4"/>
    <row r="23380" s="6" customFormat="1" x14ac:dyDescent="0.4"/>
    <row r="23381" s="6" customFormat="1" x14ac:dyDescent="0.4"/>
    <row r="23382" s="6" customFormat="1" x14ac:dyDescent="0.4"/>
    <row r="23383" s="6" customFormat="1" x14ac:dyDescent="0.4"/>
    <row r="23384" s="6" customFormat="1" x14ac:dyDescent="0.4"/>
    <row r="23385" s="6" customFormat="1" x14ac:dyDescent="0.4"/>
    <row r="23386" s="6" customFormat="1" x14ac:dyDescent="0.4"/>
    <row r="23387" s="6" customFormat="1" x14ac:dyDescent="0.4"/>
    <row r="23388" s="6" customFormat="1" x14ac:dyDescent="0.4"/>
    <row r="23389" s="6" customFormat="1" x14ac:dyDescent="0.4"/>
    <row r="23390" s="6" customFormat="1" x14ac:dyDescent="0.4"/>
    <row r="23391" s="6" customFormat="1" x14ac:dyDescent="0.4"/>
    <row r="23392" s="6" customFormat="1" x14ac:dyDescent="0.4"/>
    <row r="23393" s="6" customFormat="1" x14ac:dyDescent="0.4"/>
    <row r="23394" s="6" customFormat="1" x14ac:dyDescent="0.4"/>
    <row r="23395" s="6" customFormat="1" x14ac:dyDescent="0.4"/>
    <row r="23396" s="6" customFormat="1" x14ac:dyDescent="0.4"/>
    <row r="23397" s="6" customFormat="1" x14ac:dyDescent="0.4"/>
    <row r="23398" s="6" customFormat="1" x14ac:dyDescent="0.4"/>
    <row r="23399" s="6" customFormat="1" x14ac:dyDescent="0.4"/>
    <row r="23400" s="6" customFormat="1" x14ac:dyDescent="0.4"/>
    <row r="23401" s="6" customFormat="1" x14ac:dyDescent="0.4"/>
    <row r="23402" s="6" customFormat="1" x14ac:dyDescent="0.4"/>
    <row r="23403" s="6" customFormat="1" x14ac:dyDescent="0.4"/>
    <row r="23404" s="6" customFormat="1" x14ac:dyDescent="0.4"/>
    <row r="23405" s="6" customFormat="1" x14ac:dyDescent="0.4"/>
    <row r="23406" s="6" customFormat="1" x14ac:dyDescent="0.4"/>
    <row r="23407" s="6" customFormat="1" x14ac:dyDescent="0.4"/>
    <row r="23408" s="6" customFormat="1" x14ac:dyDescent="0.4"/>
    <row r="23409" s="6" customFormat="1" x14ac:dyDescent="0.4"/>
    <row r="23410" s="6" customFormat="1" x14ac:dyDescent="0.4"/>
    <row r="23411" s="6" customFormat="1" x14ac:dyDescent="0.4"/>
    <row r="23412" s="6" customFormat="1" x14ac:dyDescent="0.4"/>
    <row r="23413" s="6" customFormat="1" x14ac:dyDescent="0.4"/>
    <row r="23414" s="6" customFormat="1" x14ac:dyDescent="0.4"/>
    <row r="23415" s="6" customFormat="1" x14ac:dyDescent="0.4"/>
    <row r="23416" s="6" customFormat="1" x14ac:dyDescent="0.4"/>
    <row r="23417" s="6" customFormat="1" x14ac:dyDescent="0.4"/>
    <row r="23418" s="6" customFormat="1" x14ac:dyDescent="0.4"/>
    <row r="23419" s="6" customFormat="1" x14ac:dyDescent="0.4"/>
    <row r="23420" s="6" customFormat="1" x14ac:dyDescent="0.4"/>
    <row r="23421" s="6" customFormat="1" x14ac:dyDescent="0.4"/>
    <row r="23422" s="6" customFormat="1" x14ac:dyDescent="0.4"/>
    <row r="23423" s="6" customFormat="1" x14ac:dyDescent="0.4"/>
    <row r="23424" s="6" customFormat="1" x14ac:dyDescent="0.4"/>
    <row r="23425" s="6" customFormat="1" x14ac:dyDescent="0.4"/>
    <row r="23426" s="6" customFormat="1" x14ac:dyDescent="0.4"/>
    <row r="23427" s="6" customFormat="1" x14ac:dyDescent="0.4"/>
    <row r="23428" s="6" customFormat="1" x14ac:dyDescent="0.4"/>
    <row r="23429" s="6" customFormat="1" x14ac:dyDescent="0.4"/>
    <row r="23430" s="6" customFormat="1" x14ac:dyDescent="0.4"/>
    <row r="23431" s="6" customFormat="1" x14ac:dyDescent="0.4"/>
    <row r="23432" s="6" customFormat="1" x14ac:dyDescent="0.4"/>
    <row r="23433" s="6" customFormat="1" x14ac:dyDescent="0.4"/>
    <row r="23434" s="6" customFormat="1" x14ac:dyDescent="0.4"/>
    <row r="23435" s="6" customFormat="1" x14ac:dyDescent="0.4"/>
    <row r="23436" s="6" customFormat="1" x14ac:dyDescent="0.4"/>
    <row r="23437" s="6" customFormat="1" x14ac:dyDescent="0.4"/>
    <row r="23438" s="6" customFormat="1" x14ac:dyDescent="0.4"/>
    <row r="23439" s="6" customFormat="1" x14ac:dyDescent="0.4"/>
    <row r="23440" s="6" customFormat="1" x14ac:dyDescent="0.4"/>
    <row r="23441" s="6" customFormat="1" x14ac:dyDescent="0.4"/>
    <row r="23442" s="6" customFormat="1" x14ac:dyDescent="0.4"/>
    <row r="23443" s="6" customFormat="1" x14ac:dyDescent="0.4"/>
    <row r="23444" s="6" customFormat="1" x14ac:dyDescent="0.4"/>
    <row r="23445" s="6" customFormat="1" x14ac:dyDescent="0.4"/>
    <row r="23446" s="6" customFormat="1" x14ac:dyDescent="0.4"/>
    <row r="23447" s="6" customFormat="1" x14ac:dyDescent="0.4"/>
    <row r="23448" s="6" customFormat="1" x14ac:dyDescent="0.4"/>
    <row r="23449" s="6" customFormat="1" x14ac:dyDescent="0.4"/>
    <row r="23450" s="6" customFormat="1" x14ac:dyDescent="0.4"/>
    <row r="23451" s="6" customFormat="1" x14ac:dyDescent="0.4"/>
    <row r="23452" s="6" customFormat="1" x14ac:dyDescent="0.4"/>
    <row r="23453" s="6" customFormat="1" x14ac:dyDescent="0.4"/>
    <row r="23454" s="6" customFormat="1" x14ac:dyDescent="0.4"/>
    <row r="23455" s="6" customFormat="1" x14ac:dyDescent="0.4"/>
    <row r="23456" s="6" customFormat="1" x14ac:dyDescent="0.4"/>
    <row r="23457" s="6" customFormat="1" x14ac:dyDescent="0.4"/>
    <row r="23458" s="6" customFormat="1" x14ac:dyDescent="0.4"/>
    <row r="23459" s="6" customFormat="1" x14ac:dyDescent="0.4"/>
    <row r="23460" s="6" customFormat="1" x14ac:dyDescent="0.4"/>
    <row r="23461" s="6" customFormat="1" x14ac:dyDescent="0.4"/>
    <row r="23462" s="6" customFormat="1" x14ac:dyDescent="0.4"/>
    <row r="23463" s="6" customFormat="1" x14ac:dyDescent="0.4"/>
    <row r="23464" s="6" customFormat="1" x14ac:dyDescent="0.4"/>
    <row r="23465" s="6" customFormat="1" x14ac:dyDescent="0.4"/>
    <row r="23466" s="6" customFormat="1" x14ac:dyDescent="0.4"/>
    <row r="23467" s="6" customFormat="1" x14ac:dyDescent="0.4"/>
    <row r="23468" s="6" customFormat="1" x14ac:dyDescent="0.4"/>
    <row r="23469" s="6" customFormat="1" x14ac:dyDescent="0.4"/>
    <row r="23470" s="6" customFormat="1" x14ac:dyDescent="0.4"/>
    <row r="23471" s="6" customFormat="1" x14ac:dyDescent="0.4"/>
    <row r="23472" s="6" customFormat="1" x14ac:dyDescent="0.4"/>
    <row r="23473" s="6" customFormat="1" x14ac:dyDescent="0.4"/>
    <row r="23474" s="6" customFormat="1" x14ac:dyDescent="0.4"/>
    <row r="23475" s="6" customFormat="1" x14ac:dyDescent="0.4"/>
    <row r="23476" s="6" customFormat="1" x14ac:dyDescent="0.4"/>
    <row r="23477" s="6" customFormat="1" x14ac:dyDescent="0.4"/>
    <row r="23478" s="6" customFormat="1" x14ac:dyDescent="0.4"/>
    <row r="23479" s="6" customFormat="1" x14ac:dyDescent="0.4"/>
    <row r="23480" s="6" customFormat="1" x14ac:dyDescent="0.4"/>
    <row r="23481" s="6" customFormat="1" x14ac:dyDescent="0.4"/>
    <row r="23482" s="6" customFormat="1" x14ac:dyDescent="0.4"/>
    <row r="23483" s="6" customFormat="1" x14ac:dyDescent="0.4"/>
    <row r="23484" s="6" customFormat="1" x14ac:dyDescent="0.4"/>
    <row r="23485" s="6" customFormat="1" x14ac:dyDescent="0.4"/>
    <row r="23486" s="6" customFormat="1" x14ac:dyDescent="0.4"/>
    <row r="23487" s="6" customFormat="1" x14ac:dyDescent="0.4"/>
    <row r="23488" s="6" customFormat="1" x14ac:dyDescent="0.4"/>
    <row r="23489" s="6" customFormat="1" x14ac:dyDescent="0.4"/>
    <row r="23490" s="6" customFormat="1" x14ac:dyDescent="0.4"/>
    <row r="23491" s="6" customFormat="1" x14ac:dyDescent="0.4"/>
    <row r="23492" s="6" customFormat="1" x14ac:dyDescent="0.4"/>
    <row r="23493" s="6" customFormat="1" x14ac:dyDescent="0.4"/>
    <row r="23494" s="6" customFormat="1" x14ac:dyDescent="0.4"/>
    <row r="23495" s="6" customFormat="1" x14ac:dyDescent="0.4"/>
    <row r="23496" s="6" customFormat="1" x14ac:dyDescent="0.4"/>
    <row r="23497" s="6" customFormat="1" x14ac:dyDescent="0.4"/>
    <row r="23498" s="6" customFormat="1" x14ac:dyDescent="0.4"/>
    <row r="23499" s="6" customFormat="1" x14ac:dyDescent="0.4"/>
    <row r="23500" s="6" customFormat="1" x14ac:dyDescent="0.4"/>
    <row r="23501" s="6" customFormat="1" x14ac:dyDescent="0.4"/>
    <row r="23502" s="6" customFormat="1" x14ac:dyDescent="0.4"/>
    <row r="23503" s="6" customFormat="1" x14ac:dyDescent="0.4"/>
    <row r="23504" s="6" customFormat="1" x14ac:dyDescent="0.4"/>
    <row r="23505" s="6" customFormat="1" x14ac:dyDescent="0.4"/>
    <row r="23506" s="6" customFormat="1" x14ac:dyDescent="0.4"/>
    <row r="23507" s="6" customFormat="1" x14ac:dyDescent="0.4"/>
    <row r="23508" s="6" customFormat="1" x14ac:dyDescent="0.4"/>
    <row r="23509" s="6" customFormat="1" x14ac:dyDescent="0.4"/>
    <row r="23510" s="6" customFormat="1" x14ac:dyDescent="0.4"/>
    <row r="23511" s="6" customFormat="1" x14ac:dyDescent="0.4"/>
    <row r="23512" s="6" customFormat="1" x14ac:dyDescent="0.4"/>
    <row r="23513" s="6" customFormat="1" x14ac:dyDescent="0.4"/>
    <row r="23514" s="6" customFormat="1" x14ac:dyDescent="0.4"/>
    <row r="23515" s="6" customFormat="1" x14ac:dyDescent="0.4"/>
    <row r="23516" s="6" customFormat="1" x14ac:dyDescent="0.4"/>
    <row r="23517" s="6" customFormat="1" x14ac:dyDescent="0.4"/>
    <row r="23518" s="6" customFormat="1" x14ac:dyDescent="0.4"/>
    <row r="23519" s="6" customFormat="1" x14ac:dyDescent="0.4"/>
    <row r="23520" s="6" customFormat="1" x14ac:dyDescent="0.4"/>
    <row r="23521" s="6" customFormat="1" x14ac:dyDescent="0.4"/>
    <row r="23522" s="6" customFormat="1" x14ac:dyDescent="0.4"/>
    <row r="23523" s="6" customFormat="1" x14ac:dyDescent="0.4"/>
    <row r="23524" s="6" customFormat="1" x14ac:dyDescent="0.4"/>
    <row r="23525" s="6" customFormat="1" x14ac:dyDescent="0.4"/>
    <row r="23526" s="6" customFormat="1" x14ac:dyDescent="0.4"/>
    <row r="23527" s="6" customFormat="1" x14ac:dyDescent="0.4"/>
    <row r="23528" s="6" customFormat="1" x14ac:dyDescent="0.4"/>
    <row r="23529" s="6" customFormat="1" x14ac:dyDescent="0.4"/>
    <row r="23530" s="6" customFormat="1" x14ac:dyDescent="0.4"/>
    <row r="23531" s="6" customFormat="1" x14ac:dyDescent="0.4"/>
    <row r="23532" s="6" customFormat="1" x14ac:dyDescent="0.4"/>
    <row r="23533" s="6" customFormat="1" x14ac:dyDescent="0.4"/>
    <row r="23534" s="6" customFormat="1" x14ac:dyDescent="0.4"/>
    <row r="23535" s="6" customFormat="1" x14ac:dyDescent="0.4"/>
    <row r="23536" s="6" customFormat="1" x14ac:dyDescent="0.4"/>
    <row r="23537" s="6" customFormat="1" x14ac:dyDescent="0.4"/>
    <row r="23538" s="6" customFormat="1" x14ac:dyDescent="0.4"/>
    <row r="23539" s="6" customFormat="1" x14ac:dyDescent="0.4"/>
    <row r="23540" s="6" customFormat="1" x14ac:dyDescent="0.4"/>
    <row r="23541" s="6" customFormat="1" x14ac:dyDescent="0.4"/>
    <row r="23542" s="6" customFormat="1" x14ac:dyDescent="0.4"/>
    <row r="23543" s="6" customFormat="1" x14ac:dyDescent="0.4"/>
    <row r="23544" s="6" customFormat="1" x14ac:dyDescent="0.4"/>
    <row r="23545" s="6" customFormat="1" x14ac:dyDescent="0.4"/>
    <row r="23546" s="6" customFormat="1" x14ac:dyDescent="0.4"/>
    <row r="23547" s="6" customFormat="1" x14ac:dyDescent="0.4"/>
    <row r="23548" s="6" customFormat="1" x14ac:dyDescent="0.4"/>
    <row r="23549" s="6" customFormat="1" x14ac:dyDescent="0.4"/>
    <row r="23550" s="6" customFormat="1" x14ac:dyDescent="0.4"/>
    <row r="23551" s="6" customFormat="1" x14ac:dyDescent="0.4"/>
    <row r="23552" s="6" customFormat="1" x14ac:dyDescent="0.4"/>
    <row r="23553" s="6" customFormat="1" x14ac:dyDescent="0.4"/>
    <row r="23554" s="6" customFormat="1" x14ac:dyDescent="0.4"/>
    <row r="23555" s="6" customFormat="1" x14ac:dyDescent="0.4"/>
    <row r="23556" s="6" customFormat="1" x14ac:dyDescent="0.4"/>
    <row r="23557" s="6" customFormat="1" x14ac:dyDescent="0.4"/>
    <row r="23558" s="6" customFormat="1" x14ac:dyDescent="0.4"/>
    <row r="23559" s="6" customFormat="1" x14ac:dyDescent="0.4"/>
    <row r="23560" s="6" customFormat="1" x14ac:dyDescent="0.4"/>
    <row r="23561" s="6" customFormat="1" x14ac:dyDescent="0.4"/>
    <row r="23562" s="6" customFormat="1" x14ac:dyDescent="0.4"/>
    <row r="23563" s="6" customFormat="1" x14ac:dyDescent="0.4"/>
    <row r="23564" s="6" customFormat="1" x14ac:dyDescent="0.4"/>
    <row r="23565" s="6" customFormat="1" x14ac:dyDescent="0.4"/>
    <row r="23566" s="6" customFormat="1" x14ac:dyDescent="0.4"/>
    <row r="23567" s="6" customFormat="1" x14ac:dyDescent="0.4"/>
    <row r="23568" s="6" customFormat="1" x14ac:dyDescent="0.4"/>
    <row r="23569" s="6" customFormat="1" x14ac:dyDescent="0.4"/>
    <row r="23570" s="6" customFormat="1" x14ac:dyDescent="0.4"/>
    <row r="23571" s="6" customFormat="1" x14ac:dyDescent="0.4"/>
    <row r="23572" s="6" customFormat="1" x14ac:dyDescent="0.4"/>
    <row r="23573" s="6" customFormat="1" x14ac:dyDescent="0.4"/>
    <row r="23574" s="6" customFormat="1" x14ac:dyDescent="0.4"/>
    <row r="23575" s="6" customFormat="1" x14ac:dyDescent="0.4"/>
    <row r="23576" s="6" customFormat="1" x14ac:dyDescent="0.4"/>
    <row r="23577" s="6" customFormat="1" x14ac:dyDescent="0.4"/>
    <row r="23578" s="6" customFormat="1" x14ac:dyDescent="0.4"/>
    <row r="23579" s="6" customFormat="1" x14ac:dyDescent="0.4"/>
    <row r="23580" s="6" customFormat="1" x14ac:dyDescent="0.4"/>
    <row r="23581" s="6" customFormat="1" x14ac:dyDescent="0.4"/>
    <row r="23582" s="6" customFormat="1" x14ac:dyDescent="0.4"/>
    <row r="23583" s="6" customFormat="1" x14ac:dyDescent="0.4"/>
    <row r="23584" s="6" customFormat="1" x14ac:dyDescent="0.4"/>
    <row r="23585" s="6" customFormat="1" x14ac:dyDescent="0.4"/>
    <row r="23586" s="6" customFormat="1" x14ac:dyDescent="0.4"/>
    <row r="23587" s="6" customFormat="1" x14ac:dyDescent="0.4"/>
    <row r="23588" s="6" customFormat="1" x14ac:dyDescent="0.4"/>
    <row r="23589" s="6" customFormat="1" x14ac:dyDescent="0.4"/>
    <row r="23590" s="6" customFormat="1" x14ac:dyDescent="0.4"/>
    <row r="23591" s="6" customFormat="1" x14ac:dyDescent="0.4"/>
    <row r="23592" s="6" customFormat="1" x14ac:dyDescent="0.4"/>
    <row r="23593" s="6" customFormat="1" x14ac:dyDescent="0.4"/>
    <row r="23594" s="6" customFormat="1" x14ac:dyDescent="0.4"/>
    <row r="23595" s="6" customFormat="1" x14ac:dyDescent="0.4"/>
    <row r="23596" s="6" customFormat="1" x14ac:dyDescent="0.4"/>
    <row r="23597" s="6" customFormat="1" x14ac:dyDescent="0.4"/>
    <row r="23598" s="6" customFormat="1" x14ac:dyDescent="0.4"/>
    <row r="23599" s="6" customFormat="1" x14ac:dyDescent="0.4"/>
    <row r="23600" s="6" customFormat="1" x14ac:dyDescent="0.4"/>
    <row r="23601" s="6" customFormat="1" x14ac:dyDescent="0.4"/>
    <row r="23602" s="6" customFormat="1" x14ac:dyDescent="0.4"/>
    <row r="23603" s="6" customFormat="1" x14ac:dyDescent="0.4"/>
    <row r="23604" s="6" customFormat="1" x14ac:dyDescent="0.4"/>
    <row r="23605" s="6" customFormat="1" x14ac:dyDescent="0.4"/>
    <row r="23606" s="6" customFormat="1" x14ac:dyDescent="0.4"/>
    <row r="23607" s="6" customFormat="1" x14ac:dyDescent="0.4"/>
    <row r="23608" s="6" customFormat="1" x14ac:dyDescent="0.4"/>
    <row r="23609" s="6" customFormat="1" x14ac:dyDescent="0.4"/>
    <row r="23610" s="6" customFormat="1" x14ac:dyDescent="0.4"/>
    <row r="23611" s="6" customFormat="1" x14ac:dyDescent="0.4"/>
    <row r="23612" s="6" customFormat="1" x14ac:dyDescent="0.4"/>
    <row r="23613" s="6" customFormat="1" x14ac:dyDescent="0.4"/>
    <row r="23614" s="6" customFormat="1" x14ac:dyDescent="0.4"/>
    <row r="23615" s="6" customFormat="1" x14ac:dyDescent="0.4"/>
    <row r="23616" s="6" customFormat="1" x14ac:dyDescent="0.4"/>
    <row r="23617" s="6" customFormat="1" x14ac:dyDescent="0.4"/>
    <row r="23618" s="6" customFormat="1" x14ac:dyDescent="0.4"/>
    <row r="23619" s="6" customFormat="1" x14ac:dyDescent="0.4"/>
    <row r="23620" s="6" customFormat="1" x14ac:dyDescent="0.4"/>
    <row r="23621" s="6" customFormat="1" x14ac:dyDescent="0.4"/>
    <row r="23622" s="6" customFormat="1" x14ac:dyDescent="0.4"/>
    <row r="23623" s="6" customFormat="1" x14ac:dyDescent="0.4"/>
    <row r="23624" s="6" customFormat="1" x14ac:dyDescent="0.4"/>
    <row r="23625" s="6" customFormat="1" x14ac:dyDescent="0.4"/>
    <row r="23626" s="6" customFormat="1" x14ac:dyDescent="0.4"/>
    <row r="23627" s="6" customFormat="1" x14ac:dyDescent="0.4"/>
    <row r="23628" s="6" customFormat="1" x14ac:dyDescent="0.4"/>
    <row r="23629" s="6" customFormat="1" x14ac:dyDescent="0.4"/>
    <row r="23630" s="6" customFormat="1" x14ac:dyDescent="0.4"/>
    <row r="23631" s="6" customFormat="1" x14ac:dyDescent="0.4"/>
    <row r="23632" s="6" customFormat="1" x14ac:dyDescent="0.4"/>
    <row r="23633" s="6" customFormat="1" x14ac:dyDescent="0.4"/>
    <row r="23634" s="6" customFormat="1" x14ac:dyDescent="0.4"/>
    <row r="23635" s="6" customFormat="1" x14ac:dyDescent="0.4"/>
    <row r="23636" s="6" customFormat="1" x14ac:dyDescent="0.4"/>
    <row r="23637" s="6" customFormat="1" x14ac:dyDescent="0.4"/>
    <row r="23638" s="6" customFormat="1" x14ac:dyDescent="0.4"/>
    <row r="23639" s="6" customFormat="1" x14ac:dyDescent="0.4"/>
    <row r="23640" s="6" customFormat="1" x14ac:dyDescent="0.4"/>
    <row r="23641" s="6" customFormat="1" x14ac:dyDescent="0.4"/>
    <row r="23642" s="6" customFormat="1" x14ac:dyDescent="0.4"/>
    <row r="23643" s="6" customFormat="1" x14ac:dyDescent="0.4"/>
    <row r="23644" s="6" customFormat="1" x14ac:dyDescent="0.4"/>
    <row r="23645" s="6" customFormat="1" x14ac:dyDescent="0.4"/>
    <row r="23646" s="6" customFormat="1" x14ac:dyDescent="0.4"/>
    <row r="23647" s="6" customFormat="1" x14ac:dyDescent="0.4"/>
    <row r="23648" s="6" customFormat="1" x14ac:dyDescent="0.4"/>
    <row r="23649" s="6" customFormat="1" x14ac:dyDescent="0.4"/>
    <row r="23650" s="6" customFormat="1" x14ac:dyDescent="0.4"/>
    <row r="23651" s="6" customFormat="1" x14ac:dyDescent="0.4"/>
    <row r="23652" s="6" customFormat="1" x14ac:dyDescent="0.4"/>
    <row r="23653" s="6" customFormat="1" x14ac:dyDescent="0.4"/>
    <row r="23654" s="6" customFormat="1" x14ac:dyDescent="0.4"/>
    <row r="23655" s="6" customFormat="1" x14ac:dyDescent="0.4"/>
    <row r="23656" s="6" customFormat="1" x14ac:dyDescent="0.4"/>
    <row r="23657" s="6" customFormat="1" x14ac:dyDescent="0.4"/>
    <row r="23658" s="6" customFormat="1" x14ac:dyDescent="0.4"/>
    <row r="23659" s="6" customFormat="1" x14ac:dyDescent="0.4"/>
    <row r="23660" s="6" customFormat="1" x14ac:dyDescent="0.4"/>
    <row r="23661" s="6" customFormat="1" x14ac:dyDescent="0.4"/>
    <row r="23662" s="6" customFormat="1" x14ac:dyDescent="0.4"/>
    <row r="23663" s="6" customFormat="1" x14ac:dyDescent="0.4"/>
    <row r="23664" s="6" customFormat="1" x14ac:dyDescent="0.4"/>
    <row r="23665" s="6" customFormat="1" x14ac:dyDescent="0.4"/>
    <row r="23666" s="6" customFormat="1" x14ac:dyDescent="0.4"/>
    <row r="23667" s="6" customFormat="1" x14ac:dyDescent="0.4"/>
    <row r="23668" s="6" customFormat="1" x14ac:dyDescent="0.4"/>
    <row r="23669" s="6" customFormat="1" x14ac:dyDescent="0.4"/>
    <row r="23670" s="6" customFormat="1" x14ac:dyDescent="0.4"/>
    <row r="23671" s="6" customFormat="1" x14ac:dyDescent="0.4"/>
    <row r="23672" s="6" customFormat="1" x14ac:dyDescent="0.4"/>
    <row r="23673" s="6" customFormat="1" x14ac:dyDescent="0.4"/>
    <row r="23674" s="6" customFormat="1" x14ac:dyDescent="0.4"/>
    <row r="23675" s="6" customFormat="1" x14ac:dyDescent="0.4"/>
    <row r="23676" s="6" customFormat="1" x14ac:dyDescent="0.4"/>
    <row r="23677" s="6" customFormat="1" x14ac:dyDescent="0.4"/>
    <row r="23678" s="6" customFormat="1" x14ac:dyDescent="0.4"/>
    <row r="23679" s="6" customFormat="1" x14ac:dyDescent="0.4"/>
    <row r="23680" s="6" customFormat="1" x14ac:dyDescent="0.4"/>
    <row r="23681" s="6" customFormat="1" x14ac:dyDescent="0.4"/>
    <row r="23682" s="6" customFormat="1" x14ac:dyDescent="0.4"/>
    <row r="23683" s="6" customFormat="1" x14ac:dyDescent="0.4"/>
    <row r="23684" s="6" customFormat="1" x14ac:dyDescent="0.4"/>
    <row r="23685" s="6" customFormat="1" x14ac:dyDescent="0.4"/>
    <row r="23686" s="6" customFormat="1" x14ac:dyDescent="0.4"/>
    <row r="23687" s="6" customFormat="1" x14ac:dyDescent="0.4"/>
    <row r="23688" s="6" customFormat="1" x14ac:dyDescent="0.4"/>
    <row r="23689" s="6" customFormat="1" x14ac:dyDescent="0.4"/>
    <row r="23690" s="6" customFormat="1" x14ac:dyDescent="0.4"/>
    <row r="23691" s="6" customFormat="1" x14ac:dyDescent="0.4"/>
    <row r="23692" s="6" customFormat="1" x14ac:dyDescent="0.4"/>
    <row r="23693" s="6" customFormat="1" x14ac:dyDescent="0.4"/>
    <row r="23694" s="6" customFormat="1" x14ac:dyDescent="0.4"/>
    <row r="23695" s="6" customFormat="1" x14ac:dyDescent="0.4"/>
    <row r="23696" s="6" customFormat="1" x14ac:dyDescent="0.4"/>
    <row r="23697" s="6" customFormat="1" x14ac:dyDescent="0.4"/>
    <row r="23698" s="6" customFormat="1" x14ac:dyDescent="0.4"/>
    <row r="23699" s="6" customFormat="1" x14ac:dyDescent="0.4"/>
    <row r="23700" s="6" customFormat="1" x14ac:dyDescent="0.4"/>
    <row r="23701" s="6" customFormat="1" x14ac:dyDescent="0.4"/>
    <row r="23702" s="6" customFormat="1" x14ac:dyDescent="0.4"/>
    <row r="23703" s="6" customFormat="1" x14ac:dyDescent="0.4"/>
    <row r="23704" s="6" customFormat="1" x14ac:dyDescent="0.4"/>
    <row r="23705" s="6" customFormat="1" x14ac:dyDescent="0.4"/>
    <row r="23706" s="6" customFormat="1" x14ac:dyDescent="0.4"/>
    <row r="23707" s="6" customFormat="1" x14ac:dyDescent="0.4"/>
    <row r="23708" s="6" customFormat="1" x14ac:dyDescent="0.4"/>
    <row r="23709" s="6" customFormat="1" x14ac:dyDescent="0.4"/>
    <row r="23710" s="6" customFormat="1" x14ac:dyDescent="0.4"/>
    <row r="23711" s="6" customFormat="1" x14ac:dyDescent="0.4"/>
    <row r="23712" s="6" customFormat="1" x14ac:dyDescent="0.4"/>
    <row r="23713" s="6" customFormat="1" x14ac:dyDescent="0.4"/>
    <row r="23714" s="6" customFormat="1" x14ac:dyDescent="0.4"/>
    <row r="23715" s="6" customFormat="1" x14ac:dyDescent="0.4"/>
    <row r="23716" s="6" customFormat="1" x14ac:dyDescent="0.4"/>
    <row r="23717" s="6" customFormat="1" x14ac:dyDescent="0.4"/>
    <row r="23718" s="6" customFormat="1" x14ac:dyDescent="0.4"/>
    <row r="23719" s="6" customFormat="1" x14ac:dyDescent="0.4"/>
    <row r="23720" s="6" customFormat="1" x14ac:dyDescent="0.4"/>
    <row r="23721" s="6" customFormat="1" x14ac:dyDescent="0.4"/>
    <row r="23722" s="6" customFormat="1" x14ac:dyDescent="0.4"/>
    <row r="23723" s="6" customFormat="1" x14ac:dyDescent="0.4"/>
    <row r="23724" s="6" customFormat="1" x14ac:dyDescent="0.4"/>
    <row r="23725" s="6" customFormat="1" x14ac:dyDescent="0.4"/>
    <row r="23726" s="6" customFormat="1" x14ac:dyDescent="0.4"/>
    <row r="23727" s="6" customFormat="1" x14ac:dyDescent="0.4"/>
    <row r="23728" s="6" customFormat="1" x14ac:dyDescent="0.4"/>
    <row r="23729" s="6" customFormat="1" x14ac:dyDescent="0.4"/>
    <row r="23730" s="6" customFormat="1" x14ac:dyDescent="0.4"/>
    <row r="23731" s="6" customFormat="1" x14ac:dyDescent="0.4"/>
    <row r="23732" s="6" customFormat="1" x14ac:dyDescent="0.4"/>
    <row r="23733" s="6" customFormat="1" x14ac:dyDescent="0.4"/>
    <row r="23734" s="6" customFormat="1" x14ac:dyDescent="0.4"/>
    <row r="23735" s="6" customFormat="1" x14ac:dyDescent="0.4"/>
    <row r="23736" s="6" customFormat="1" x14ac:dyDescent="0.4"/>
    <row r="23737" s="6" customFormat="1" x14ac:dyDescent="0.4"/>
    <row r="23738" s="6" customFormat="1" x14ac:dyDescent="0.4"/>
    <row r="23739" s="6" customFormat="1" x14ac:dyDescent="0.4"/>
    <row r="23740" s="6" customFormat="1" x14ac:dyDescent="0.4"/>
    <row r="23741" s="6" customFormat="1" x14ac:dyDescent="0.4"/>
    <row r="23742" s="6" customFormat="1" x14ac:dyDescent="0.4"/>
    <row r="23743" s="6" customFormat="1" x14ac:dyDescent="0.4"/>
    <row r="23744" s="6" customFormat="1" x14ac:dyDescent="0.4"/>
    <row r="23745" s="6" customFormat="1" x14ac:dyDescent="0.4"/>
    <row r="23746" s="6" customFormat="1" x14ac:dyDescent="0.4"/>
    <row r="23747" s="6" customFormat="1" x14ac:dyDescent="0.4"/>
    <row r="23748" s="6" customFormat="1" x14ac:dyDescent="0.4"/>
    <row r="23749" s="6" customFormat="1" x14ac:dyDescent="0.4"/>
    <row r="23750" s="6" customFormat="1" x14ac:dyDescent="0.4"/>
    <row r="23751" s="6" customFormat="1" x14ac:dyDescent="0.4"/>
    <row r="23752" s="6" customFormat="1" x14ac:dyDescent="0.4"/>
    <row r="23753" s="6" customFormat="1" x14ac:dyDescent="0.4"/>
    <row r="23754" s="6" customFormat="1" x14ac:dyDescent="0.4"/>
    <row r="23755" s="6" customFormat="1" x14ac:dyDescent="0.4"/>
    <row r="23756" s="6" customFormat="1" x14ac:dyDescent="0.4"/>
    <row r="23757" s="6" customFormat="1" x14ac:dyDescent="0.4"/>
    <row r="23758" s="6" customFormat="1" x14ac:dyDescent="0.4"/>
    <row r="23759" s="6" customFormat="1" x14ac:dyDescent="0.4"/>
    <row r="23760" s="6" customFormat="1" x14ac:dyDescent="0.4"/>
    <row r="23761" s="6" customFormat="1" x14ac:dyDescent="0.4"/>
    <row r="23762" s="6" customFormat="1" x14ac:dyDescent="0.4"/>
    <row r="23763" s="6" customFormat="1" x14ac:dyDescent="0.4"/>
    <row r="23764" s="6" customFormat="1" x14ac:dyDescent="0.4"/>
    <row r="23765" s="6" customFormat="1" x14ac:dyDescent="0.4"/>
    <row r="23766" s="6" customFormat="1" x14ac:dyDescent="0.4"/>
    <row r="23767" s="6" customFormat="1" x14ac:dyDescent="0.4"/>
    <row r="23768" s="6" customFormat="1" x14ac:dyDescent="0.4"/>
    <row r="23769" s="6" customFormat="1" x14ac:dyDescent="0.4"/>
    <row r="23770" s="6" customFormat="1" x14ac:dyDescent="0.4"/>
    <row r="23771" s="6" customFormat="1" x14ac:dyDescent="0.4"/>
    <row r="23772" s="6" customFormat="1" x14ac:dyDescent="0.4"/>
    <row r="23773" s="6" customFormat="1" x14ac:dyDescent="0.4"/>
    <row r="23774" s="6" customFormat="1" x14ac:dyDescent="0.4"/>
    <row r="23775" s="6" customFormat="1" x14ac:dyDescent="0.4"/>
    <row r="23776" s="6" customFormat="1" x14ac:dyDescent="0.4"/>
    <row r="23777" s="6" customFormat="1" x14ac:dyDescent="0.4"/>
    <row r="23778" s="6" customFormat="1" x14ac:dyDescent="0.4"/>
    <row r="23779" s="6" customFormat="1" x14ac:dyDescent="0.4"/>
    <row r="23780" s="6" customFormat="1" x14ac:dyDescent="0.4"/>
    <row r="23781" s="6" customFormat="1" x14ac:dyDescent="0.4"/>
    <row r="23782" s="6" customFormat="1" x14ac:dyDescent="0.4"/>
    <row r="23783" s="6" customFormat="1" x14ac:dyDescent="0.4"/>
    <row r="23784" s="6" customFormat="1" x14ac:dyDescent="0.4"/>
    <row r="23785" s="6" customFormat="1" x14ac:dyDescent="0.4"/>
    <row r="23786" s="6" customFormat="1" x14ac:dyDescent="0.4"/>
    <row r="23787" s="6" customFormat="1" x14ac:dyDescent="0.4"/>
    <row r="23788" s="6" customFormat="1" x14ac:dyDescent="0.4"/>
    <row r="23789" s="6" customFormat="1" x14ac:dyDescent="0.4"/>
    <row r="23790" s="6" customFormat="1" x14ac:dyDescent="0.4"/>
    <row r="23791" s="6" customFormat="1" x14ac:dyDescent="0.4"/>
    <row r="23792" s="6" customFormat="1" x14ac:dyDescent="0.4"/>
    <row r="23793" s="6" customFormat="1" x14ac:dyDescent="0.4"/>
    <row r="23794" s="6" customFormat="1" x14ac:dyDescent="0.4"/>
    <row r="23795" s="6" customFormat="1" x14ac:dyDescent="0.4"/>
    <row r="23796" s="6" customFormat="1" x14ac:dyDescent="0.4"/>
    <row r="23797" s="6" customFormat="1" x14ac:dyDescent="0.4"/>
    <row r="23798" s="6" customFormat="1" x14ac:dyDescent="0.4"/>
    <row r="23799" s="6" customFormat="1" x14ac:dyDescent="0.4"/>
    <row r="23800" s="6" customFormat="1" x14ac:dyDescent="0.4"/>
    <row r="23801" s="6" customFormat="1" x14ac:dyDescent="0.4"/>
    <row r="23802" s="6" customFormat="1" x14ac:dyDescent="0.4"/>
    <row r="23803" s="6" customFormat="1" x14ac:dyDescent="0.4"/>
    <row r="23804" s="6" customFormat="1" x14ac:dyDescent="0.4"/>
    <row r="23805" s="6" customFormat="1" x14ac:dyDescent="0.4"/>
    <row r="23806" s="6" customFormat="1" x14ac:dyDescent="0.4"/>
    <row r="23807" s="6" customFormat="1" x14ac:dyDescent="0.4"/>
    <row r="23808" s="6" customFormat="1" x14ac:dyDescent="0.4"/>
    <row r="23809" s="6" customFormat="1" x14ac:dyDescent="0.4"/>
    <row r="23810" s="6" customFormat="1" x14ac:dyDescent="0.4"/>
    <row r="23811" s="6" customFormat="1" x14ac:dyDescent="0.4"/>
    <row r="23812" s="6" customFormat="1" x14ac:dyDescent="0.4"/>
    <row r="23813" s="6" customFormat="1" x14ac:dyDescent="0.4"/>
    <row r="23814" s="6" customFormat="1" x14ac:dyDescent="0.4"/>
    <row r="23815" s="6" customFormat="1" x14ac:dyDescent="0.4"/>
    <row r="23816" s="6" customFormat="1" x14ac:dyDescent="0.4"/>
    <row r="23817" s="6" customFormat="1" x14ac:dyDescent="0.4"/>
    <row r="23818" s="6" customFormat="1" x14ac:dyDescent="0.4"/>
    <row r="23819" s="6" customFormat="1" x14ac:dyDescent="0.4"/>
    <row r="23820" s="6" customFormat="1" x14ac:dyDescent="0.4"/>
    <row r="23821" s="6" customFormat="1" x14ac:dyDescent="0.4"/>
    <row r="23822" s="6" customFormat="1" x14ac:dyDescent="0.4"/>
    <row r="23823" s="6" customFormat="1" x14ac:dyDescent="0.4"/>
    <row r="23824" s="6" customFormat="1" x14ac:dyDescent="0.4"/>
    <row r="23825" s="6" customFormat="1" x14ac:dyDescent="0.4"/>
    <row r="23826" s="6" customFormat="1" x14ac:dyDescent="0.4"/>
    <row r="23827" s="6" customFormat="1" x14ac:dyDescent="0.4"/>
    <row r="23828" s="6" customFormat="1" x14ac:dyDescent="0.4"/>
    <row r="23829" s="6" customFormat="1" x14ac:dyDescent="0.4"/>
    <row r="23830" s="6" customFormat="1" x14ac:dyDescent="0.4"/>
    <row r="23831" s="6" customFormat="1" x14ac:dyDescent="0.4"/>
    <row r="23832" s="6" customFormat="1" x14ac:dyDescent="0.4"/>
    <row r="23833" s="6" customFormat="1" x14ac:dyDescent="0.4"/>
    <row r="23834" s="6" customFormat="1" x14ac:dyDescent="0.4"/>
    <row r="23835" s="6" customFormat="1" x14ac:dyDescent="0.4"/>
    <row r="23836" s="6" customFormat="1" x14ac:dyDescent="0.4"/>
    <row r="23837" s="6" customFormat="1" x14ac:dyDescent="0.4"/>
    <row r="23838" s="6" customFormat="1" x14ac:dyDescent="0.4"/>
    <row r="23839" s="6" customFormat="1" x14ac:dyDescent="0.4"/>
    <row r="23840" s="6" customFormat="1" x14ac:dyDescent="0.4"/>
    <row r="23841" s="6" customFormat="1" x14ac:dyDescent="0.4"/>
    <row r="23842" s="6" customFormat="1" x14ac:dyDescent="0.4"/>
    <row r="23843" s="6" customFormat="1" x14ac:dyDescent="0.4"/>
    <row r="23844" s="6" customFormat="1" x14ac:dyDescent="0.4"/>
    <row r="23845" s="6" customFormat="1" x14ac:dyDescent="0.4"/>
    <row r="23846" s="6" customFormat="1" x14ac:dyDescent="0.4"/>
    <row r="23847" s="6" customFormat="1" x14ac:dyDescent="0.4"/>
    <row r="23848" s="6" customFormat="1" x14ac:dyDescent="0.4"/>
    <row r="23849" s="6" customFormat="1" x14ac:dyDescent="0.4"/>
    <row r="23850" s="6" customFormat="1" x14ac:dyDescent="0.4"/>
    <row r="23851" s="6" customFormat="1" x14ac:dyDescent="0.4"/>
    <row r="23852" s="6" customFormat="1" x14ac:dyDescent="0.4"/>
    <row r="23853" s="6" customFormat="1" x14ac:dyDescent="0.4"/>
    <row r="23854" s="6" customFormat="1" x14ac:dyDescent="0.4"/>
    <row r="23855" s="6" customFormat="1" x14ac:dyDescent="0.4"/>
    <row r="23856" s="6" customFormat="1" x14ac:dyDescent="0.4"/>
    <row r="23857" s="6" customFormat="1" x14ac:dyDescent="0.4"/>
    <row r="23858" s="6" customFormat="1" x14ac:dyDescent="0.4"/>
    <row r="23859" s="6" customFormat="1" x14ac:dyDescent="0.4"/>
    <row r="23860" s="6" customFormat="1" x14ac:dyDescent="0.4"/>
    <row r="23861" s="6" customFormat="1" x14ac:dyDescent="0.4"/>
    <row r="23862" s="6" customFormat="1" x14ac:dyDescent="0.4"/>
    <row r="23863" s="6" customFormat="1" x14ac:dyDescent="0.4"/>
    <row r="23864" s="6" customFormat="1" x14ac:dyDescent="0.4"/>
    <row r="23865" s="6" customFormat="1" x14ac:dyDescent="0.4"/>
    <row r="23866" s="6" customFormat="1" x14ac:dyDescent="0.4"/>
    <row r="23867" s="6" customFormat="1" x14ac:dyDescent="0.4"/>
    <row r="23868" s="6" customFormat="1" x14ac:dyDescent="0.4"/>
    <row r="23869" s="6" customFormat="1" x14ac:dyDescent="0.4"/>
    <row r="23870" s="6" customFormat="1" x14ac:dyDescent="0.4"/>
    <row r="23871" s="6" customFormat="1" x14ac:dyDescent="0.4"/>
    <row r="23872" s="6" customFormat="1" x14ac:dyDescent="0.4"/>
    <row r="23873" s="6" customFormat="1" x14ac:dyDescent="0.4"/>
    <row r="23874" s="6" customFormat="1" x14ac:dyDescent="0.4"/>
    <row r="23875" s="6" customFormat="1" x14ac:dyDescent="0.4"/>
    <row r="23876" s="6" customFormat="1" x14ac:dyDescent="0.4"/>
    <row r="23877" s="6" customFormat="1" x14ac:dyDescent="0.4"/>
    <row r="23878" s="6" customFormat="1" x14ac:dyDescent="0.4"/>
    <row r="23879" s="6" customFormat="1" x14ac:dyDescent="0.4"/>
    <row r="23880" s="6" customFormat="1" x14ac:dyDescent="0.4"/>
    <row r="23881" s="6" customFormat="1" x14ac:dyDescent="0.4"/>
    <row r="23882" s="6" customFormat="1" x14ac:dyDescent="0.4"/>
    <row r="23883" s="6" customFormat="1" x14ac:dyDescent="0.4"/>
    <row r="23884" s="6" customFormat="1" x14ac:dyDescent="0.4"/>
    <row r="23885" s="6" customFormat="1" x14ac:dyDescent="0.4"/>
    <row r="23886" s="6" customFormat="1" x14ac:dyDescent="0.4"/>
    <row r="23887" s="6" customFormat="1" x14ac:dyDescent="0.4"/>
    <row r="23888" s="6" customFormat="1" x14ac:dyDescent="0.4"/>
    <row r="23889" s="6" customFormat="1" x14ac:dyDescent="0.4"/>
    <row r="23890" s="6" customFormat="1" x14ac:dyDescent="0.4"/>
    <row r="23891" s="6" customFormat="1" x14ac:dyDescent="0.4"/>
    <row r="23892" s="6" customFormat="1" x14ac:dyDescent="0.4"/>
    <row r="23893" s="6" customFormat="1" x14ac:dyDescent="0.4"/>
    <row r="23894" s="6" customFormat="1" x14ac:dyDescent="0.4"/>
    <row r="23895" s="6" customFormat="1" x14ac:dyDescent="0.4"/>
    <row r="23896" s="6" customFormat="1" x14ac:dyDescent="0.4"/>
    <row r="23897" s="6" customFormat="1" x14ac:dyDescent="0.4"/>
    <row r="23898" s="6" customFormat="1" x14ac:dyDescent="0.4"/>
    <row r="23899" s="6" customFormat="1" x14ac:dyDescent="0.4"/>
    <row r="23900" s="6" customFormat="1" x14ac:dyDescent="0.4"/>
    <row r="23901" s="6" customFormat="1" x14ac:dyDescent="0.4"/>
    <row r="23902" s="6" customFormat="1" x14ac:dyDescent="0.4"/>
    <row r="23903" s="6" customFormat="1" x14ac:dyDescent="0.4"/>
    <row r="23904" s="6" customFormat="1" x14ac:dyDescent="0.4"/>
    <row r="23905" s="6" customFormat="1" x14ac:dyDescent="0.4"/>
    <row r="23906" s="6" customFormat="1" x14ac:dyDescent="0.4"/>
    <row r="23907" s="6" customFormat="1" x14ac:dyDescent="0.4"/>
    <row r="23908" s="6" customFormat="1" x14ac:dyDescent="0.4"/>
    <row r="23909" s="6" customFormat="1" x14ac:dyDescent="0.4"/>
    <row r="23910" s="6" customFormat="1" x14ac:dyDescent="0.4"/>
    <row r="23911" s="6" customFormat="1" x14ac:dyDescent="0.4"/>
    <row r="23912" s="6" customFormat="1" x14ac:dyDescent="0.4"/>
    <row r="23913" s="6" customFormat="1" x14ac:dyDescent="0.4"/>
    <row r="23914" s="6" customFormat="1" x14ac:dyDescent="0.4"/>
    <row r="23915" s="6" customFormat="1" x14ac:dyDescent="0.4"/>
    <row r="23916" s="6" customFormat="1" x14ac:dyDescent="0.4"/>
    <row r="23917" s="6" customFormat="1" x14ac:dyDescent="0.4"/>
    <row r="23918" s="6" customFormat="1" x14ac:dyDescent="0.4"/>
    <row r="23919" s="6" customFormat="1" x14ac:dyDescent="0.4"/>
    <row r="23920" s="6" customFormat="1" x14ac:dyDescent="0.4"/>
    <row r="23921" s="6" customFormat="1" x14ac:dyDescent="0.4"/>
    <row r="23922" s="6" customFormat="1" x14ac:dyDescent="0.4"/>
    <row r="23923" s="6" customFormat="1" x14ac:dyDescent="0.4"/>
    <row r="23924" s="6" customFormat="1" x14ac:dyDescent="0.4"/>
    <row r="23925" s="6" customFormat="1" x14ac:dyDescent="0.4"/>
    <row r="23926" s="6" customFormat="1" x14ac:dyDescent="0.4"/>
    <row r="23927" s="6" customFormat="1" x14ac:dyDescent="0.4"/>
    <row r="23928" s="6" customFormat="1" x14ac:dyDescent="0.4"/>
    <row r="23929" s="6" customFormat="1" x14ac:dyDescent="0.4"/>
    <row r="23930" s="6" customFormat="1" x14ac:dyDescent="0.4"/>
    <row r="23931" s="6" customFormat="1" x14ac:dyDescent="0.4"/>
    <row r="23932" s="6" customFormat="1" x14ac:dyDescent="0.4"/>
    <row r="23933" s="6" customFormat="1" x14ac:dyDescent="0.4"/>
    <row r="23934" s="6" customFormat="1" x14ac:dyDescent="0.4"/>
    <row r="23935" s="6" customFormat="1" x14ac:dyDescent="0.4"/>
    <row r="23936" s="6" customFormat="1" x14ac:dyDescent="0.4"/>
    <row r="23937" s="6" customFormat="1" x14ac:dyDescent="0.4"/>
    <row r="23938" s="6" customFormat="1" x14ac:dyDescent="0.4"/>
    <row r="23939" s="6" customFormat="1" x14ac:dyDescent="0.4"/>
    <row r="23940" s="6" customFormat="1" x14ac:dyDescent="0.4"/>
    <row r="23941" s="6" customFormat="1" x14ac:dyDescent="0.4"/>
    <row r="23942" s="6" customFormat="1" x14ac:dyDescent="0.4"/>
    <row r="23943" s="6" customFormat="1" x14ac:dyDescent="0.4"/>
    <row r="23944" s="6" customFormat="1" x14ac:dyDescent="0.4"/>
    <row r="23945" s="6" customFormat="1" x14ac:dyDescent="0.4"/>
    <row r="23946" s="6" customFormat="1" x14ac:dyDescent="0.4"/>
    <row r="23947" s="6" customFormat="1" x14ac:dyDescent="0.4"/>
    <row r="23948" s="6" customFormat="1" x14ac:dyDescent="0.4"/>
    <row r="23949" s="6" customFormat="1" x14ac:dyDescent="0.4"/>
    <row r="23950" s="6" customFormat="1" x14ac:dyDescent="0.4"/>
    <row r="23951" s="6" customFormat="1" x14ac:dyDescent="0.4"/>
    <row r="23952" s="6" customFormat="1" x14ac:dyDescent="0.4"/>
    <row r="23953" s="6" customFormat="1" x14ac:dyDescent="0.4"/>
    <row r="23954" s="6" customFormat="1" x14ac:dyDescent="0.4"/>
    <row r="23955" s="6" customFormat="1" x14ac:dyDescent="0.4"/>
    <row r="23956" s="6" customFormat="1" x14ac:dyDescent="0.4"/>
    <row r="23957" s="6" customFormat="1" x14ac:dyDescent="0.4"/>
    <row r="23958" s="6" customFormat="1" x14ac:dyDescent="0.4"/>
    <row r="23959" s="6" customFormat="1" x14ac:dyDescent="0.4"/>
    <row r="23960" s="6" customFormat="1" x14ac:dyDescent="0.4"/>
    <row r="23961" s="6" customFormat="1" x14ac:dyDescent="0.4"/>
    <row r="23962" s="6" customFormat="1" x14ac:dyDescent="0.4"/>
    <row r="23963" s="6" customFormat="1" x14ac:dyDescent="0.4"/>
    <row r="23964" s="6" customFormat="1" x14ac:dyDescent="0.4"/>
    <row r="23965" s="6" customFormat="1" x14ac:dyDescent="0.4"/>
    <row r="23966" s="6" customFormat="1" x14ac:dyDescent="0.4"/>
    <row r="23967" s="6" customFormat="1" x14ac:dyDescent="0.4"/>
    <row r="23968" s="6" customFormat="1" x14ac:dyDescent="0.4"/>
    <row r="23969" s="6" customFormat="1" x14ac:dyDescent="0.4"/>
    <row r="23970" s="6" customFormat="1" x14ac:dyDescent="0.4"/>
    <row r="23971" s="6" customFormat="1" x14ac:dyDescent="0.4"/>
    <row r="23972" s="6" customFormat="1" x14ac:dyDescent="0.4"/>
    <row r="23973" s="6" customFormat="1" x14ac:dyDescent="0.4"/>
    <row r="23974" s="6" customFormat="1" x14ac:dyDescent="0.4"/>
    <row r="23975" s="6" customFormat="1" x14ac:dyDescent="0.4"/>
    <row r="23976" s="6" customFormat="1" x14ac:dyDescent="0.4"/>
    <row r="23977" s="6" customFormat="1" x14ac:dyDescent="0.4"/>
    <row r="23978" s="6" customFormat="1" x14ac:dyDescent="0.4"/>
    <row r="23979" s="6" customFormat="1" x14ac:dyDescent="0.4"/>
    <row r="23980" s="6" customFormat="1" x14ac:dyDescent="0.4"/>
    <row r="23981" s="6" customFormat="1" x14ac:dyDescent="0.4"/>
    <row r="23982" s="6" customFormat="1" x14ac:dyDescent="0.4"/>
    <row r="23983" s="6" customFormat="1" x14ac:dyDescent="0.4"/>
    <row r="23984" s="6" customFormat="1" x14ac:dyDescent="0.4"/>
    <row r="23985" s="6" customFormat="1" x14ac:dyDescent="0.4"/>
    <row r="23986" s="6" customFormat="1" x14ac:dyDescent="0.4"/>
    <row r="23987" s="6" customFormat="1" x14ac:dyDescent="0.4"/>
    <row r="23988" s="6" customFormat="1" x14ac:dyDescent="0.4"/>
    <row r="23989" s="6" customFormat="1" x14ac:dyDescent="0.4"/>
    <row r="23990" s="6" customFormat="1" x14ac:dyDescent="0.4"/>
    <row r="23991" s="6" customFormat="1" x14ac:dyDescent="0.4"/>
    <row r="23992" s="6" customFormat="1" x14ac:dyDescent="0.4"/>
    <row r="23993" s="6" customFormat="1" x14ac:dyDescent="0.4"/>
    <row r="23994" s="6" customFormat="1" x14ac:dyDescent="0.4"/>
    <row r="23995" s="6" customFormat="1" x14ac:dyDescent="0.4"/>
    <row r="23996" s="6" customFormat="1" x14ac:dyDescent="0.4"/>
    <row r="23997" s="6" customFormat="1" x14ac:dyDescent="0.4"/>
    <row r="23998" s="6" customFormat="1" x14ac:dyDescent="0.4"/>
    <row r="23999" s="6" customFormat="1" x14ac:dyDescent="0.4"/>
    <row r="24000" s="6" customFormat="1" x14ac:dyDescent="0.4"/>
    <row r="24001" s="6" customFormat="1" x14ac:dyDescent="0.4"/>
    <row r="24002" s="6" customFormat="1" x14ac:dyDescent="0.4"/>
    <row r="24003" s="6" customFormat="1" x14ac:dyDescent="0.4"/>
    <row r="24004" s="6" customFormat="1" x14ac:dyDescent="0.4"/>
    <row r="24005" s="6" customFormat="1" x14ac:dyDescent="0.4"/>
    <row r="24006" s="6" customFormat="1" x14ac:dyDescent="0.4"/>
    <row r="24007" s="6" customFormat="1" x14ac:dyDescent="0.4"/>
    <row r="24008" s="6" customFormat="1" x14ac:dyDescent="0.4"/>
    <row r="24009" s="6" customFormat="1" x14ac:dyDescent="0.4"/>
    <row r="24010" s="6" customFormat="1" x14ac:dyDescent="0.4"/>
    <row r="24011" s="6" customFormat="1" x14ac:dyDescent="0.4"/>
    <row r="24012" s="6" customFormat="1" x14ac:dyDescent="0.4"/>
    <row r="24013" s="6" customFormat="1" x14ac:dyDescent="0.4"/>
    <row r="24014" s="6" customFormat="1" x14ac:dyDescent="0.4"/>
    <row r="24015" s="6" customFormat="1" x14ac:dyDescent="0.4"/>
    <row r="24016" s="6" customFormat="1" x14ac:dyDescent="0.4"/>
    <row r="24017" s="6" customFormat="1" x14ac:dyDescent="0.4"/>
    <row r="24018" s="6" customFormat="1" x14ac:dyDescent="0.4"/>
    <row r="24019" s="6" customFormat="1" x14ac:dyDescent="0.4"/>
    <row r="24020" s="6" customFormat="1" x14ac:dyDescent="0.4"/>
    <row r="24021" s="6" customFormat="1" x14ac:dyDescent="0.4"/>
    <row r="24022" s="6" customFormat="1" x14ac:dyDescent="0.4"/>
    <row r="24023" s="6" customFormat="1" x14ac:dyDescent="0.4"/>
    <row r="24024" s="6" customFormat="1" x14ac:dyDescent="0.4"/>
    <row r="24025" s="6" customFormat="1" x14ac:dyDescent="0.4"/>
    <row r="24026" s="6" customFormat="1" x14ac:dyDescent="0.4"/>
    <row r="24027" s="6" customFormat="1" x14ac:dyDescent="0.4"/>
    <row r="24028" s="6" customFormat="1" x14ac:dyDescent="0.4"/>
    <row r="24029" s="6" customFormat="1" x14ac:dyDescent="0.4"/>
    <row r="24030" s="6" customFormat="1" x14ac:dyDescent="0.4"/>
    <row r="24031" s="6" customFormat="1" x14ac:dyDescent="0.4"/>
    <row r="24032" s="6" customFormat="1" x14ac:dyDescent="0.4"/>
    <row r="24033" s="6" customFormat="1" x14ac:dyDescent="0.4"/>
    <row r="24034" s="6" customFormat="1" x14ac:dyDescent="0.4"/>
    <row r="24035" s="6" customFormat="1" x14ac:dyDescent="0.4"/>
    <row r="24036" s="6" customFormat="1" x14ac:dyDescent="0.4"/>
    <row r="24037" s="6" customFormat="1" x14ac:dyDescent="0.4"/>
    <row r="24038" s="6" customFormat="1" x14ac:dyDescent="0.4"/>
    <row r="24039" s="6" customFormat="1" x14ac:dyDescent="0.4"/>
    <row r="24040" s="6" customFormat="1" x14ac:dyDescent="0.4"/>
    <row r="24041" s="6" customFormat="1" x14ac:dyDescent="0.4"/>
    <row r="24042" s="6" customFormat="1" x14ac:dyDescent="0.4"/>
    <row r="24043" s="6" customFormat="1" x14ac:dyDescent="0.4"/>
    <row r="24044" s="6" customFormat="1" x14ac:dyDescent="0.4"/>
    <row r="24045" s="6" customFormat="1" x14ac:dyDescent="0.4"/>
    <row r="24046" s="6" customFormat="1" x14ac:dyDescent="0.4"/>
    <row r="24047" s="6" customFormat="1" x14ac:dyDescent="0.4"/>
    <row r="24048" s="6" customFormat="1" x14ac:dyDescent="0.4"/>
    <row r="24049" s="6" customFormat="1" x14ac:dyDescent="0.4"/>
    <row r="24050" s="6" customFormat="1" x14ac:dyDescent="0.4"/>
    <row r="24051" s="6" customFormat="1" x14ac:dyDescent="0.4"/>
    <row r="24052" s="6" customFormat="1" x14ac:dyDescent="0.4"/>
    <row r="24053" s="6" customFormat="1" x14ac:dyDescent="0.4"/>
    <row r="24054" s="6" customFormat="1" x14ac:dyDescent="0.4"/>
    <row r="24055" s="6" customFormat="1" x14ac:dyDescent="0.4"/>
    <row r="24056" s="6" customFormat="1" x14ac:dyDescent="0.4"/>
    <row r="24057" s="6" customFormat="1" x14ac:dyDescent="0.4"/>
    <row r="24058" s="6" customFormat="1" x14ac:dyDescent="0.4"/>
    <row r="24059" s="6" customFormat="1" x14ac:dyDescent="0.4"/>
    <row r="24060" s="6" customFormat="1" x14ac:dyDescent="0.4"/>
    <row r="24061" s="6" customFormat="1" x14ac:dyDescent="0.4"/>
    <row r="24062" s="6" customFormat="1" x14ac:dyDescent="0.4"/>
    <row r="24063" s="6" customFormat="1" x14ac:dyDescent="0.4"/>
    <row r="24064" s="6" customFormat="1" x14ac:dyDescent="0.4"/>
    <row r="24065" s="6" customFormat="1" x14ac:dyDescent="0.4"/>
    <row r="24066" s="6" customFormat="1" x14ac:dyDescent="0.4"/>
    <row r="24067" s="6" customFormat="1" x14ac:dyDescent="0.4"/>
    <row r="24068" s="6" customFormat="1" x14ac:dyDescent="0.4"/>
    <row r="24069" s="6" customFormat="1" x14ac:dyDescent="0.4"/>
    <row r="24070" s="6" customFormat="1" x14ac:dyDescent="0.4"/>
    <row r="24071" s="6" customFormat="1" x14ac:dyDescent="0.4"/>
    <row r="24072" s="6" customFormat="1" x14ac:dyDescent="0.4"/>
    <row r="24073" s="6" customFormat="1" x14ac:dyDescent="0.4"/>
    <row r="24074" s="6" customFormat="1" x14ac:dyDescent="0.4"/>
    <row r="24075" s="6" customFormat="1" x14ac:dyDescent="0.4"/>
    <row r="24076" s="6" customFormat="1" x14ac:dyDescent="0.4"/>
    <row r="24077" s="6" customFormat="1" x14ac:dyDescent="0.4"/>
    <row r="24078" s="6" customFormat="1" x14ac:dyDescent="0.4"/>
    <row r="24079" s="6" customFormat="1" x14ac:dyDescent="0.4"/>
    <row r="24080" s="6" customFormat="1" x14ac:dyDescent="0.4"/>
    <row r="24081" s="6" customFormat="1" x14ac:dyDescent="0.4"/>
    <row r="24082" s="6" customFormat="1" x14ac:dyDescent="0.4"/>
    <row r="24083" s="6" customFormat="1" x14ac:dyDescent="0.4"/>
    <row r="24084" s="6" customFormat="1" x14ac:dyDescent="0.4"/>
    <row r="24085" s="6" customFormat="1" x14ac:dyDescent="0.4"/>
    <row r="24086" s="6" customFormat="1" x14ac:dyDescent="0.4"/>
    <row r="24087" s="6" customFormat="1" x14ac:dyDescent="0.4"/>
    <row r="24088" s="6" customFormat="1" x14ac:dyDescent="0.4"/>
    <row r="24089" s="6" customFormat="1" x14ac:dyDescent="0.4"/>
    <row r="24090" s="6" customFormat="1" x14ac:dyDescent="0.4"/>
    <row r="24091" s="6" customFormat="1" x14ac:dyDescent="0.4"/>
    <row r="24092" s="6" customFormat="1" x14ac:dyDescent="0.4"/>
    <row r="24093" s="6" customFormat="1" x14ac:dyDescent="0.4"/>
    <row r="24094" s="6" customFormat="1" x14ac:dyDescent="0.4"/>
    <row r="24095" s="6" customFormat="1" x14ac:dyDescent="0.4"/>
    <row r="24096" s="6" customFormat="1" x14ac:dyDescent="0.4"/>
    <row r="24097" s="6" customFormat="1" x14ac:dyDescent="0.4"/>
    <row r="24098" s="6" customFormat="1" x14ac:dyDescent="0.4"/>
    <row r="24099" s="6" customFormat="1" x14ac:dyDescent="0.4"/>
    <row r="24100" s="6" customFormat="1" x14ac:dyDescent="0.4"/>
    <row r="24101" s="6" customFormat="1" x14ac:dyDescent="0.4"/>
    <row r="24102" s="6" customFormat="1" x14ac:dyDescent="0.4"/>
    <row r="24103" s="6" customFormat="1" x14ac:dyDescent="0.4"/>
    <row r="24104" s="6" customFormat="1" x14ac:dyDescent="0.4"/>
    <row r="24105" s="6" customFormat="1" x14ac:dyDescent="0.4"/>
    <row r="24106" s="6" customFormat="1" x14ac:dyDescent="0.4"/>
    <row r="24107" s="6" customFormat="1" x14ac:dyDescent="0.4"/>
    <row r="24108" s="6" customFormat="1" x14ac:dyDescent="0.4"/>
    <row r="24109" s="6" customFormat="1" x14ac:dyDescent="0.4"/>
    <row r="24110" s="6" customFormat="1" x14ac:dyDescent="0.4"/>
    <row r="24111" s="6" customFormat="1" x14ac:dyDescent="0.4"/>
    <row r="24112" s="6" customFormat="1" x14ac:dyDescent="0.4"/>
    <row r="24113" s="6" customFormat="1" x14ac:dyDescent="0.4"/>
    <row r="24114" s="6" customFormat="1" x14ac:dyDescent="0.4"/>
    <row r="24115" s="6" customFormat="1" x14ac:dyDescent="0.4"/>
    <row r="24116" s="6" customFormat="1" x14ac:dyDescent="0.4"/>
    <row r="24117" s="6" customFormat="1" x14ac:dyDescent="0.4"/>
    <row r="24118" s="6" customFormat="1" x14ac:dyDescent="0.4"/>
    <row r="24119" s="6" customFormat="1" x14ac:dyDescent="0.4"/>
    <row r="24120" s="6" customFormat="1" x14ac:dyDescent="0.4"/>
    <row r="24121" s="6" customFormat="1" x14ac:dyDescent="0.4"/>
    <row r="24122" s="6" customFormat="1" x14ac:dyDescent="0.4"/>
    <row r="24123" s="6" customFormat="1" x14ac:dyDescent="0.4"/>
    <row r="24124" s="6" customFormat="1" x14ac:dyDescent="0.4"/>
    <row r="24125" s="6" customFormat="1" x14ac:dyDescent="0.4"/>
    <row r="24126" s="6" customFormat="1" x14ac:dyDescent="0.4"/>
    <row r="24127" s="6" customFormat="1" x14ac:dyDescent="0.4"/>
    <row r="24128" s="6" customFormat="1" x14ac:dyDescent="0.4"/>
    <row r="24129" s="6" customFormat="1" x14ac:dyDescent="0.4"/>
    <row r="24130" s="6" customFormat="1" x14ac:dyDescent="0.4"/>
    <row r="24131" s="6" customFormat="1" x14ac:dyDescent="0.4"/>
    <row r="24132" s="6" customFormat="1" x14ac:dyDescent="0.4"/>
    <row r="24133" s="6" customFormat="1" x14ac:dyDescent="0.4"/>
    <row r="24134" s="6" customFormat="1" x14ac:dyDescent="0.4"/>
    <row r="24135" s="6" customFormat="1" x14ac:dyDescent="0.4"/>
    <row r="24136" s="6" customFormat="1" x14ac:dyDescent="0.4"/>
    <row r="24137" s="6" customFormat="1" x14ac:dyDescent="0.4"/>
    <row r="24138" s="6" customFormat="1" x14ac:dyDescent="0.4"/>
    <row r="24139" s="6" customFormat="1" x14ac:dyDescent="0.4"/>
    <row r="24140" s="6" customFormat="1" x14ac:dyDescent="0.4"/>
    <row r="24141" s="6" customFormat="1" x14ac:dyDescent="0.4"/>
    <row r="24142" s="6" customFormat="1" x14ac:dyDescent="0.4"/>
    <row r="24143" s="6" customFormat="1" x14ac:dyDescent="0.4"/>
    <row r="24144" s="6" customFormat="1" x14ac:dyDescent="0.4"/>
    <row r="24145" s="6" customFormat="1" x14ac:dyDescent="0.4"/>
    <row r="24146" s="6" customFormat="1" x14ac:dyDescent="0.4"/>
    <row r="24147" s="6" customFormat="1" x14ac:dyDescent="0.4"/>
    <row r="24148" s="6" customFormat="1" x14ac:dyDescent="0.4"/>
    <row r="24149" s="6" customFormat="1" x14ac:dyDescent="0.4"/>
    <row r="24150" s="6" customFormat="1" x14ac:dyDescent="0.4"/>
    <row r="24151" s="6" customFormat="1" x14ac:dyDescent="0.4"/>
    <row r="24152" s="6" customFormat="1" x14ac:dyDescent="0.4"/>
    <row r="24153" s="6" customFormat="1" x14ac:dyDescent="0.4"/>
    <row r="24154" s="6" customFormat="1" x14ac:dyDescent="0.4"/>
    <row r="24155" s="6" customFormat="1" x14ac:dyDescent="0.4"/>
    <row r="24156" s="6" customFormat="1" x14ac:dyDescent="0.4"/>
    <row r="24157" s="6" customFormat="1" x14ac:dyDescent="0.4"/>
    <row r="24158" s="6" customFormat="1" x14ac:dyDescent="0.4"/>
    <row r="24159" s="6" customFormat="1" x14ac:dyDescent="0.4"/>
    <row r="24160" s="6" customFormat="1" x14ac:dyDescent="0.4"/>
    <row r="24161" s="6" customFormat="1" x14ac:dyDescent="0.4"/>
    <row r="24162" s="6" customFormat="1" x14ac:dyDescent="0.4"/>
    <row r="24163" s="6" customFormat="1" x14ac:dyDescent="0.4"/>
    <row r="24164" s="6" customFormat="1" x14ac:dyDescent="0.4"/>
    <row r="24165" s="6" customFormat="1" x14ac:dyDescent="0.4"/>
    <row r="24166" s="6" customFormat="1" x14ac:dyDescent="0.4"/>
    <row r="24167" s="6" customFormat="1" x14ac:dyDescent="0.4"/>
    <row r="24168" s="6" customFormat="1" x14ac:dyDescent="0.4"/>
    <row r="24169" s="6" customFormat="1" x14ac:dyDescent="0.4"/>
    <row r="24170" s="6" customFormat="1" x14ac:dyDescent="0.4"/>
    <row r="24171" s="6" customFormat="1" x14ac:dyDescent="0.4"/>
    <row r="24172" s="6" customFormat="1" x14ac:dyDescent="0.4"/>
    <row r="24173" s="6" customFormat="1" x14ac:dyDescent="0.4"/>
    <row r="24174" s="6" customFormat="1" x14ac:dyDescent="0.4"/>
    <row r="24175" s="6" customFormat="1" x14ac:dyDescent="0.4"/>
    <row r="24176" s="6" customFormat="1" x14ac:dyDescent="0.4"/>
    <row r="24177" s="6" customFormat="1" x14ac:dyDescent="0.4"/>
    <row r="24178" s="6" customFormat="1" x14ac:dyDescent="0.4"/>
    <row r="24179" s="6" customFormat="1" x14ac:dyDescent="0.4"/>
    <row r="24180" s="6" customFormat="1" x14ac:dyDescent="0.4"/>
    <row r="24181" s="6" customFormat="1" x14ac:dyDescent="0.4"/>
    <row r="24182" s="6" customFormat="1" x14ac:dyDescent="0.4"/>
    <row r="24183" s="6" customFormat="1" x14ac:dyDescent="0.4"/>
    <row r="24184" s="6" customFormat="1" x14ac:dyDescent="0.4"/>
    <row r="24185" s="6" customFormat="1" x14ac:dyDescent="0.4"/>
    <row r="24186" s="6" customFormat="1" x14ac:dyDescent="0.4"/>
    <row r="24187" s="6" customFormat="1" x14ac:dyDescent="0.4"/>
    <row r="24188" s="6" customFormat="1" x14ac:dyDescent="0.4"/>
    <row r="24189" s="6" customFormat="1" x14ac:dyDescent="0.4"/>
    <row r="24190" s="6" customFormat="1" x14ac:dyDescent="0.4"/>
    <row r="24191" s="6" customFormat="1" x14ac:dyDescent="0.4"/>
    <row r="24192" s="6" customFormat="1" x14ac:dyDescent="0.4"/>
    <row r="24193" s="6" customFormat="1" x14ac:dyDescent="0.4"/>
    <row r="24194" s="6" customFormat="1" x14ac:dyDescent="0.4"/>
    <row r="24195" s="6" customFormat="1" x14ac:dyDescent="0.4"/>
    <row r="24196" s="6" customFormat="1" x14ac:dyDescent="0.4"/>
    <row r="24197" s="6" customFormat="1" x14ac:dyDescent="0.4"/>
    <row r="24198" s="6" customFormat="1" x14ac:dyDescent="0.4"/>
    <row r="24199" s="6" customFormat="1" x14ac:dyDescent="0.4"/>
    <row r="24200" s="6" customFormat="1" x14ac:dyDescent="0.4"/>
    <row r="24201" s="6" customFormat="1" x14ac:dyDescent="0.4"/>
    <row r="24202" s="6" customFormat="1" x14ac:dyDescent="0.4"/>
    <row r="24203" s="6" customFormat="1" x14ac:dyDescent="0.4"/>
    <row r="24204" s="6" customFormat="1" x14ac:dyDescent="0.4"/>
    <row r="24205" s="6" customFormat="1" x14ac:dyDescent="0.4"/>
    <row r="24206" s="6" customFormat="1" x14ac:dyDescent="0.4"/>
    <row r="24207" s="6" customFormat="1" x14ac:dyDescent="0.4"/>
    <row r="24208" s="6" customFormat="1" x14ac:dyDescent="0.4"/>
    <row r="24209" s="6" customFormat="1" x14ac:dyDescent="0.4"/>
    <row r="24210" s="6" customFormat="1" x14ac:dyDescent="0.4"/>
    <row r="24211" s="6" customFormat="1" x14ac:dyDescent="0.4"/>
    <row r="24212" s="6" customFormat="1" x14ac:dyDescent="0.4"/>
    <row r="24213" s="6" customFormat="1" x14ac:dyDescent="0.4"/>
    <row r="24214" s="6" customFormat="1" x14ac:dyDescent="0.4"/>
    <row r="24215" s="6" customFormat="1" x14ac:dyDescent="0.4"/>
    <row r="24216" s="6" customFormat="1" x14ac:dyDescent="0.4"/>
    <row r="24217" s="6" customFormat="1" x14ac:dyDescent="0.4"/>
    <row r="24218" s="6" customFormat="1" x14ac:dyDescent="0.4"/>
    <row r="24219" s="6" customFormat="1" x14ac:dyDescent="0.4"/>
    <row r="24220" s="6" customFormat="1" x14ac:dyDescent="0.4"/>
    <row r="24221" s="6" customFormat="1" x14ac:dyDescent="0.4"/>
    <row r="24222" s="6" customFormat="1" x14ac:dyDescent="0.4"/>
    <row r="24223" s="6" customFormat="1" x14ac:dyDescent="0.4"/>
    <row r="24224" s="6" customFormat="1" x14ac:dyDescent="0.4"/>
    <row r="24225" s="6" customFormat="1" x14ac:dyDescent="0.4"/>
    <row r="24226" s="6" customFormat="1" x14ac:dyDescent="0.4"/>
    <row r="24227" s="6" customFormat="1" x14ac:dyDescent="0.4"/>
    <row r="24228" s="6" customFormat="1" x14ac:dyDescent="0.4"/>
    <row r="24229" s="6" customFormat="1" x14ac:dyDescent="0.4"/>
    <row r="24230" s="6" customFormat="1" x14ac:dyDescent="0.4"/>
    <row r="24231" s="6" customFormat="1" x14ac:dyDescent="0.4"/>
    <row r="24232" s="6" customFormat="1" x14ac:dyDescent="0.4"/>
    <row r="24233" s="6" customFormat="1" x14ac:dyDescent="0.4"/>
    <row r="24234" s="6" customFormat="1" x14ac:dyDescent="0.4"/>
    <row r="24235" s="6" customFormat="1" x14ac:dyDescent="0.4"/>
    <row r="24236" s="6" customFormat="1" x14ac:dyDescent="0.4"/>
    <row r="24237" s="6" customFormat="1" x14ac:dyDescent="0.4"/>
    <row r="24238" s="6" customFormat="1" x14ac:dyDescent="0.4"/>
    <row r="24239" s="6" customFormat="1" x14ac:dyDescent="0.4"/>
    <row r="24240" s="6" customFormat="1" x14ac:dyDescent="0.4"/>
    <row r="24241" s="6" customFormat="1" x14ac:dyDescent="0.4"/>
    <row r="24242" s="6" customFormat="1" x14ac:dyDescent="0.4"/>
    <row r="24243" s="6" customFormat="1" x14ac:dyDescent="0.4"/>
    <row r="24244" s="6" customFormat="1" x14ac:dyDescent="0.4"/>
    <row r="24245" s="6" customFormat="1" x14ac:dyDescent="0.4"/>
    <row r="24246" s="6" customFormat="1" x14ac:dyDescent="0.4"/>
    <row r="24247" s="6" customFormat="1" x14ac:dyDescent="0.4"/>
    <row r="24248" s="6" customFormat="1" x14ac:dyDescent="0.4"/>
    <row r="24249" s="6" customFormat="1" x14ac:dyDescent="0.4"/>
    <row r="24250" s="6" customFormat="1" x14ac:dyDescent="0.4"/>
    <row r="24251" s="6" customFormat="1" x14ac:dyDescent="0.4"/>
    <row r="24252" s="6" customFormat="1" x14ac:dyDescent="0.4"/>
    <row r="24253" s="6" customFormat="1" x14ac:dyDescent="0.4"/>
    <row r="24254" s="6" customFormat="1" x14ac:dyDescent="0.4"/>
    <row r="24255" s="6" customFormat="1" x14ac:dyDescent="0.4"/>
    <row r="24256" s="6" customFormat="1" x14ac:dyDescent="0.4"/>
    <row r="24257" s="6" customFormat="1" x14ac:dyDescent="0.4"/>
    <row r="24258" s="6" customFormat="1" x14ac:dyDescent="0.4"/>
    <row r="24259" s="6" customFormat="1" x14ac:dyDescent="0.4"/>
    <row r="24260" s="6" customFormat="1" x14ac:dyDescent="0.4"/>
    <row r="24261" s="6" customFormat="1" x14ac:dyDescent="0.4"/>
    <row r="24262" s="6" customFormat="1" x14ac:dyDescent="0.4"/>
    <row r="24263" s="6" customFormat="1" x14ac:dyDescent="0.4"/>
    <row r="24264" s="6" customFormat="1" x14ac:dyDescent="0.4"/>
    <row r="24265" s="6" customFormat="1" x14ac:dyDescent="0.4"/>
    <row r="24266" s="6" customFormat="1" x14ac:dyDescent="0.4"/>
    <row r="24267" s="6" customFormat="1" x14ac:dyDescent="0.4"/>
    <row r="24268" s="6" customFormat="1" x14ac:dyDescent="0.4"/>
    <row r="24269" s="6" customFormat="1" x14ac:dyDescent="0.4"/>
    <row r="24270" s="6" customFormat="1" x14ac:dyDescent="0.4"/>
    <row r="24271" s="6" customFormat="1" x14ac:dyDescent="0.4"/>
    <row r="24272" s="6" customFormat="1" x14ac:dyDescent="0.4"/>
    <row r="24273" s="6" customFormat="1" x14ac:dyDescent="0.4"/>
    <row r="24274" s="6" customFormat="1" x14ac:dyDescent="0.4"/>
    <row r="24275" s="6" customFormat="1" x14ac:dyDescent="0.4"/>
    <row r="24276" s="6" customFormat="1" x14ac:dyDescent="0.4"/>
    <row r="24277" s="6" customFormat="1" x14ac:dyDescent="0.4"/>
    <row r="24278" s="6" customFormat="1" x14ac:dyDescent="0.4"/>
    <row r="24279" s="6" customFormat="1" x14ac:dyDescent="0.4"/>
    <row r="24280" s="6" customFormat="1" x14ac:dyDescent="0.4"/>
    <row r="24281" s="6" customFormat="1" x14ac:dyDescent="0.4"/>
    <row r="24282" s="6" customFormat="1" x14ac:dyDescent="0.4"/>
    <row r="24283" s="6" customFormat="1" x14ac:dyDescent="0.4"/>
    <row r="24284" s="6" customFormat="1" x14ac:dyDescent="0.4"/>
    <row r="24285" s="6" customFormat="1" x14ac:dyDescent="0.4"/>
    <row r="24286" s="6" customFormat="1" x14ac:dyDescent="0.4"/>
    <row r="24287" s="6" customFormat="1" x14ac:dyDescent="0.4"/>
    <row r="24288" s="6" customFormat="1" x14ac:dyDescent="0.4"/>
    <row r="24289" s="6" customFormat="1" x14ac:dyDescent="0.4"/>
    <row r="24290" s="6" customFormat="1" x14ac:dyDescent="0.4"/>
    <row r="24291" s="6" customFormat="1" x14ac:dyDescent="0.4"/>
    <row r="24292" s="6" customFormat="1" x14ac:dyDescent="0.4"/>
    <row r="24293" s="6" customFormat="1" x14ac:dyDescent="0.4"/>
    <row r="24294" s="6" customFormat="1" x14ac:dyDescent="0.4"/>
    <row r="24295" s="6" customFormat="1" x14ac:dyDescent="0.4"/>
    <row r="24296" s="6" customFormat="1" x14ac:dyDescent="0.4"/>
    <row r="24297" s="6" customFormat="1" x14ac:dyDescent="0.4"/>
    <row r="24298" s="6" customFormat="1" x14ac:dyDescent="0.4"/>
    <row r="24299" s="6" customFormat="1" x14ac:dyDescent="0.4"/>
    <row r="24300" s="6" customFormat="1" x14ac:dyDescent="0.4"/>
    <row r="24301" s="6" customFormat="1" x14ac:dyDescent="0.4"/>
    <row r="24302" s="6" customFormat="1" x14ac:dyDescent="0.4"/>
    <row r="24303" s="6" customFormat="1" x14ac:dyDescent="0.4"/>
    <row r="24304" s="6" customFormat="1" x14ac:dyDescent="0.4"/>
    <row r="24305" s="6" customFormat="1" x14ac:dyDescent="0.4"/>
    <row r="24306" s="6" customFormat="1" x14ac:dyDescent="0.4"/>
    <row r="24307" s="6" customFormat="1" x14ac:dyDescent="0.4"/>
    <row r="24308" s="6" customFormat="1" x14ac:dyDescent="0.4"/>
    <row r="24309" s="6" customFormat="1" x14ac:dyDescent="0.4"/>
    <row r="24310" s="6" customFormat="1" x14ac:dyDescent="0.4"/>
    <row r="24311" s="6" customFormat="1" x14ac:dyDescent="0.4"/>
    <row r="24312" s="6" customFormat="1" x14ac:dyDescent="0.4"/>
    <row r="24313" s="6" customFormat="1" x14ac:dyDescent="0.4"/>
    <row r="24314" s="6" customFormat="1" x14ac:dyDescent="0.4"/>
    <row r="24315" s="6" customFormat="1" x14ac:dyDescent="0.4"/>
    <row r="24316" s="6" customFormat="1" x14ac:dyDescent="0.4"/>
    <row r="24317" s="6" customFormat="1" x14ac:dyDescent="0.4"/>
    <row r="24318" s="6" customFormat="1" x14ac:dyDescent="0.4"/>
    <row r="24319" s="6" customFormat="1" x14ac:dyDescent="0.4"/>
    <row r="24320" s="6" customFormat="1" x14ac:dyDescent="0.4"/>
    <row r="24321" s="6" customFormat="1" x14ac:dyDescent="0.4"/>
    <row r="24322" s="6" customFormat="1" x14ac:dyDescent="0.4"/>
    <row r="24323" s="6" customFormat="1" x14ac:dyDescent="0.4"/>
    <row r="24324" s="6" customFormat="1" x14ac:dyDescent="0.4"/>
    <row r="24325" s="6" customFormat="1" x14ac:dyDescent="0.4"/>
    <row r="24326" s="6" customFormat="1" x14ac:dyDescent="0.4"/>
    <row r="24327" s="6" customFormat="1" x14ac:dyDescent="0.4"/>
    <row r="24328" s="6" customFormat="1" x14ac:dyDescent="0.4"/>
    <row r="24329" s="6" customFormat="1" x14ac:dyDescent="0.4"/>
    <row r="24330" s="6" customFormat="1" x14ac:dyDescent="0.4"/>
    <row r="24331" s="6" customFormat="1" x14ac:dyDescent="0.4"/>
    <row r="24332" s="6" customFormat="1" x14ac:dyDescent="0.4"/>
    <row r="24333" s="6" customFormat="1" x14ac:dyDescent="0.4"/>
    <row r="24334" s="6" customFormat="1" x14ac:dyDescent="0.4"/>
    <row r="24335" s="6" customFormat="1" x14ac:dyDescent="0.4"/>
    <row r="24336" s="6" customFormat="1" x14ac:dyDescent="0.4"/>
    <row r="24337" s="6" customFormat="1" x14ac:dyDescent="0.4"/>
    <row r="24338" s="6" customFormat="1" x14ac:dyDescent="0.4"/>
    <row r="24339" s="6" customFormat="1" x14ac:dyDescent="0.4"/>
    <row r="24340" s="6" customFormat="1" x14ac:dyDescent="0.4"/>
    <row r="24341" s="6" customFormat="1" x14ac:dyDescent="0.4"/>
    <row r="24342" s="6" customFormat="1" x14ac:dyDescent="0.4"/>
    <row r="24343" s="6" customFormat="1" x14ac:dyDescent="0.4"/>
    <row r="24344" s="6" customFormat="1" x14ac:dyDescent="0.4"/>
    <row r="24345" s="6" customFormat="1" x14ac:dyDescent="0.4"/>
    <row r="24346" s="6" customFormat="1" x14ac:dyDescent="0.4"/>
    <row r="24347" s="6" customFormat="1" x14ac:dyDescent="0.4"/>
    <row r="24348" s="6" customFormat="1" x14ac:dyDescent="0.4"/>
    <row r="24349" s="6" customFormat="1" x14ac:dyDescent="0.4"/>
    <row r="24350" s="6" customFormat="1" x14ac:dyDescent="0.4"/>
    <row r="24351" s="6" customFormat="1" x14ac:dyDescent="0.4"/>
    <row r="24352" s="6" customFormat="1" x14ac:dyDescent="0.4"/>
    <row r="24353" s="6" customFormat="1" x14ac:dyDescent="0.4"/>
    <row r="24354" s="6" customFormat="1" x14ac:dyDescent="0.4"/>
    <row r="24355" s="6" customFormat="1" x14ac:dyDescent="0.4"/>
    <row r="24356" s="6" customFormat="1" x14ac:dyDescent="0.4"/>
    <row r="24357" s="6" customFormat="1" x14ac:dyDescent="0.4"/>
    <row r="24358" s="6" customFormat="1" x14ac:dyDescent="0.4"/>
    <row r="24359" s="6" customFormat="1" x14ac:dyDescent="0.4"/>
    <row r="24360" s="6" customFormat="1" x14ac:dyDescent="0.4"/>
    <row r="24361" s="6" customFormat="1" x14ac:dyDescent="0.4"/>
    <row r="24362" s="6" customFormat="1" x14ac:dyDescent="0.4"/>
    <row r="24363" s="6" customFormat="1" x14ac:dyDescent="0.4"/>
    <row r="24364" s="6" customFormat="1" x14ac:dyDescent="0.4"/>
    <row r="24365" s="6" customFormat="1" x14ac:dyDescent="0.4"/>
    <row r="24366" s="6" customFormat="1" x14ac:dyDescent="0.4"/>
    <row r="24367" s="6" customFormat="1" x14ac:dyDescent="0.4"/>
    <row r="24368" s="6" customFormat="1" x14ac:dyDescent="0.4"/>
    <row r="24369" s="6" customFormat="1" x14ac:dyDescent="0.4"/>
    <row r="24370" s="6" customFormat="1" x14ac:dyDescent="0.4"/>
    <row r="24371" s="6" customFormat="1" x14ac:dyDescent="0.4"/>
    <row r="24372" s="6" customFormat="1" x14ac:dyDescent="0.4"/>
    <row r="24373" s="6" customFormat="1" x14ac:dyDescent="0.4"/>
    <row r="24374" s="6" customFormat="1" x14ac:dyDescent="0.4"/>
    <row r="24375" s="6" customFormat="1" x14ac:dyDescent="0.4"/>
    <row r="24376" s="6" customFormat="1" x14ac:dyDescent="0.4"/>
    <row r="24377" s="6" customFormat="1" x14ac:dyDescent="0.4"/>
    <row r="24378" s="6" customFormat="1" x14ac:dyDescent="0.4"/>
    <row r="24379" s="6" customFormat="1" x14ac:dyDescent="0.4"/>
    <row r="24380" s="6" customFormat="1" x14ac:dyDescent="0.4"/>
    <row r="24381" s="6" customFormat="1" x14ac:dyDescent="0.4"/>
    <row r="24382" s="6" customFormat="1" x14ac:dyDescent="0.4"/>
    <row r="24383" s="6" customFormat="1" x14ac:dyDescent="0.4"/>
    <row r="24384" s="6" customFormat="1" x14ac:dyDescent="0.4"/>
    <row r="24385" s="6" customFormat="1" x14ac:dyDescent="0.4"/>
    <row r="24386" s="6" customFormat="1" x14ac:dyDescent="0.4"/>
    <row r="24387" s="6" customFormat="1" x14ac:dyDescent="0.4"/>
    <row r="24388" s="6" customFormat="1" x14ac:dyDescent="0.4"/>
    <row r="24389" s="6" customFormat="1" x14ac:dyDescent="0.4"/>
    <row r="24390" s="6" customFormat="1" x14ac:dyDescent="0.4"/>
    <row r="24391" s="6" customFormat="1" x14ac:dyDescent="0.4"/>
    <row r="24392" s="6" customFormat="1" x14ac:dyDescent="0.4"/>
    <row r="24393" s="6" customFormat="1" x14ac:dyDescent="0.4"/>
    <row r="24394" s="6" customFormat="1" x14ac:dyDescent="0.4"/>
    <row r="24395" s="6" customFormat="1" x14ac:dyDescent="0.4"/>
    <row r="24396" s="6" customFormat="1" x14ac:dyDescent="0.4"/>
    <row r="24397" s="6" customFormat="1" x14ac:dyDescent="0.4"/>
    <row r="24398" s="6" customFormat="1" x14ac:dyDescent="0.4"/>
    <row r="24399" s="6" customFormat="1" x14ac:dyDescent="0.4"/>
    <row r="24400" s="6" customFormat="1" x14ac:dyDescent="0.4"/>
    <row r="24401" s="6" customFormat="1" x14ac:dyDescent="0.4"/>
    <row r="24402" s="6" customFormat="1" x14ac:dyDescent="0.4"/>
    <row r="24403" s="6" customFormat="1" x14ac:dyDescent="0.4"/>
    <row r="24404" s="6" customFormat="1" x14ac:dyDescent="0.4"/>
    <row r="24405" s="6" customFormat="1" x14ac:dyDescent="0.4"/>
    <row r="24406" s="6" customFormat="1" x14ac:dyDescent="0.4"/>
    <row r="24407" s="6" customFormat="1" x14ac:dyDescent="0.4"/>
    <row r="24408" s="6" customFormat="1" x14ac:dyDescent="0.4"/>
    <row r="24409" s="6" customFormat="1" x14ac:dyDescent="0.4"/>
    <row r="24410" s="6" customFormat="1" x14ac:dyDescent="0.4"/>
    <row r="24411" s="6" customFormat="1" x14ac:dyDescent="0.4"/>
    <row r="24412" s="6" customFormat="1" x14ac:dyDescent="0.4"/>
    <row r="24413" s="6" customFormat="1" x14ac:dyDescent="0.4"/>
    <row r="24414" s="6" customFormat="1" x14ac:dyDescent="0.4"/>
    <row r="24415" s="6" customFormat="1" x14ac:dyDescent="0.4"/>
    <row r="24416" s="6" customFormat="1" x14ac:dyDescent="0.4"/>
    <row r="24417" s="6" customFormat="1" x14ac:dyDescent="0.4"/>
    <row r="24418" s="6" customFormat="1" x14ac:dyDescent="0.4"/>
    <row r="24419" s="6" customFormat="1" x14ac:dyDescent="0.4"/>
    <row r="24420" s="6" customFormat="1" x14ac:dyDescent="0.4"/>
    <row r="24421" s="6" customFormat="1" x14ac:dyDescent="0.4"/>
    <row r="24422" s="6" customFormat="1" x14ac:dyDescent="0.4"/>
    <row r="24423" s="6" customFormat="1" x14ac:dyDescent="0.4"/>
    <row r="24424" s="6" customFormat="1" x14ac:dyDescent="0.4"/>
    <row r="24425" s="6" customFormat="1" x14ac:dyDescent="0.4"/>
    <row r="24426" s="6" customFormat="1" x14ac:dyDescent="0.4"/>
    <row r="24427" s="6" customFormat="1" x14ac:dyDescent="0.4"/>
    <row r="24428" s="6" customFormat="1" x14ac:dyDescent="0.4"/>
    <row r="24429" s="6" customFormat="1" x14ac:dyDescent="0.4"/>
    <row r="24430" s="6" customFormat="1" x14ac:dyDescent="0.4"/>
    <row r="24431" s="6" customFormat="1" x14ac:dyDescent="0.4"/>
    <row r="24432" s="6" customFormat="1" x14ac:dyDescent="0.4"/>
    <row r="24433" s="6" customFormat="1" x14ac:dyDescent="0.4"/>
    <row r="24434" s="6" customFormat="1" x14ac:dyDescent="0.4"/>
    <row r="24435" s="6" customFormat="1" x14ac:dyDescent="0.4"/>
    <row r="24436" s="6" customFormat="1" x14ac:dyDescent="0.4"/>
    <row r="24437" s="6" customFormat="1" x14ac:dyDescent="0.4"/>
    <row r="24438" s="6" customFormat="1" x14ac:dyDescent="0.4"/>
    <row r="24439" s="6" customFormat="1" x14ac:dyDescent="0.4"/>
    <row r="24440" s="6" customFormat="1" x14ac:dyDescent="0.4"/>
    <row r="24441" s="6" customFormat="1" x14ac:dyDescent="0.4"/>
    <row r="24442" s="6" customFormat="1" x14ac:dyDescent="0.4"/>
    <row r="24443" s="6" customFormat="1" x14ac:dyDescent="0.4"/>
    <row r="24444" s="6" customFormat="1" x14ac:dyDescent="0.4"/>
    <row r="24445" s="6" customFormat="1" x14ac:dyDescent="0.4"/>
    <row r="24446" s="6" customFormat="1" x14ac:dyDescent="0.4"/>
    <row r="24447" s="6" customFormat="1" x14ac:dyDescent="0.4"/>
    <row r="24448" s="6" customFormat="1" x14ac:dyDescent="0.4"/>
    <row r="24449" s="6" customFormat="1" x14ac:dyDescent="0.4"/>
    <row r="24450" s="6" customFormat="1" x14ac:dyDescent="0.4"/>
    <row r="24451" s="6" customFormat="1" x14ac:dyDescent="0.4"/>
    <row r="24452" s="6" customFormat="1" x14ac:dyDescent="0.4"/>
    <row r="24453" s="6" customFormat="1" x14ac:dyDescent="0.4"/>
    <row r="24454" s="6" customFormat="1" x14ac:dyDescent="0.4"/>
    <row r="24455" s="6" customFormat="1" x14ac:dyDescent="0.4"/>
    <row r="24456" s="6" customFormat="1" x14ac:dyDescent="0.4"/>
    <row r="24457" s="6" customFormat="1" x14ac:dyDescent="0.4"/>
    <row r="24458" s="6" customFormat="1" x14ac:dyDescent="0.4"/>
    <row r="24459" s="6" customFormat="1" x14ac:dyDescent="0.4"/>
    <row r="24460" s="6" customFormat="1" x14ac:dyDescent="0.4"/>
    <row r="24461" s="6" customFormat="1" x14ac:dyDescent="0.4"/>
    <row r="24462" s="6" customFormat="1" x14ac:dyDescent="0.4"/>
    <row r="24463" s="6" customFormat="1" x14ac:dyDescent="0.4"/>
    <row r="24464" s="6" customFormat="1" x14ac:dyDescent="0.4"/>
    <row r="24465" s="6" customFormat="1" x14ac:dyDescent="0.4"/>
    <row r="24466" s="6" customFormat="1" x14ac:dyDescent="0.4"/>
    <row r="24467" s="6" customFormat="1" x14ac:dyDescent="0.4"/>
    <row r="24468" s="6" customFormat="1" x14ac:dyDescent="0.4"/>
    <row r="24469" s="6" customFormat="1" x14ac:dyDescent="0.4"/>
    <row r="24470" s="6" customFormat="1" x14ac:dyDescent="0.4"/>
    <row r="24471" s="6" customFormat="1" x14ac:dyDescent="0.4"/>
    <row r="24472" s="6" customFormat="1" x14ac:dyDescent="0.4"/>
    <row r="24473" s="6" customFormat="1" x14ac:dyDescent="0.4"/>
    <row r="24474" s="6" customFormat="1" x14ac:dyDescent="0.4"/>
    <row r="24475" s="6" customFormat="1" x14ac:dyDescent="0.4"/>
    <row r="24476" s="6" customFormat="1" x14ac:dyDescent="0.4"/>
    <row r="24477" s="6" customFormat="1" x14ac:dyDescent="0.4"/>
    <row r="24478" s="6" customFormat="1" x14ac:dyDescent="0.4"/>
    <row r="24479" s="6" customFormat="1" x14ac:dyDescent="0.4"/>
    <row r="24480" s="6" customFormat="1" x14ac:dyDescent="0.4"/>
    <row r="24481" s="6" customFormat="1" x14ac:dyDescent="0.4"/>
    <row r="24482" s="6" customFormat="1" x14ac:dyDescent="0.4"/>
    <row r="24483" s="6" customFormat="1" x14ac:dyDescent="0.4"/>
    <row r="24484" s="6" customFormat="1" x14ac:dyDescent="0.4"/>
    <row r="24485" s="6" customFormat="1" x14ac:dyDescent="0.4"/>
    <row r="24486" s="6" customFormat="1" x14ac:dyDescent="0.4"/>
    <row r="24487" s="6" customFormat="1" x14ac:dyDescent="0.4"/>
    <row r="24488" s="6" customFormat="1" x14ac:dyDescent="0.4"/>
    <row r="24489" s="6" customFormat="1" x14ac:dyDescent="0.4"/>
    <row r="24490" s="6" customFormat="1" x14ac:dyDescent="0.4"/>
    <row r="24491" s="6" customFormat="1" x14ac:dyDescent="0.4"/>
    <row r="24492" s="6" customFormat="1" x14ac:dyDescent="0.4"/>
    <row r="24493" s="6" customFormat="1" x14ac:dyDescent="0.4"/>
    <row r="24494" s="6" customFormat="1" x14ac:dyDescent="0.4"/>
    <row r="24495" s="6" customFormat="1" x14ac:dyDescent="0.4"/>
    <row r="24496" s="6" customFormat="1" x14ac:dyDescent="0.4"/>
    <row r="24497" s="6" customFormat="1" x14ac:dyDescent="0.4"/>
    <row r="24498" s="6" customFormat="1" x14ac:dyDescent="0.4"/>
    <row r="24499" s="6" customFormat="1" x14ac:dyDescent="0.4"/>
    <row r="24500" s="6" customFormat="1" x14ac:dyDescent="0.4"/>
    <row r="24501" s="6" customFormat="1" x14ac:dyDescent="0.4"/>
    <row r="24502" s="6" customFormat="1" x14ac:dyDescent="0.4"/>
    <row r="24503" s="6" customFormat="1" x14ac:dyDescent="0.4"/>
    <row r="24504" s="6" customFormat="1" x14ac:dyDescent="0.4"/>
    <row r="24505" s="6" customFormat="1" x14ac:dyDescent="0.4"/>
    <row r="24506" s="6" customFormat="1" x14ac:dyDescent="0.4"/>
    <row r="24507" s="6" customFormat="1" x14ac:dyDescent="0.4"/>
    <row r="24508" s="6" customFormat="1" x14ac:dyDescent="0.4"/>
    <row r="24509" s="6" customFormat="1" x14ac:dyDescent="0.4"/>
    <row r="24510" s="6" customFormat="1" x14ac:dyDescent="0.4"/>
    <row r="24511" s="6" customFormat="1" x14ac:dyDescent="0.4"/>
    <row r="24512" s="6" customFormat="1" x14ac:dyDescent="0.4"/>
    <row r="24513" s="6" customFormat="1" x14ac:dyDescent="0.4"/>
    <row r="24514" s="6" customFormat="1" x14ac:dyDescent="0.4"/>
    <row r="24515" s="6" customFormat="1" x14ac:dyDescent="0.4"/>
    <row r="24516" s="6" customFormat="1" x14ac:dyDescent="0.4"/>
    <row r="24517" s="6" customFormat="1" x14ac:dyDescent="0.4"/>
    <row r="24518" s="6" customFormat="1" x14ac:dyDescent="0.4"/>
    <row r="24519" s="6" customFormat="1" x14ac:dyDescent="0.4"/>
    <row r="24520" s="6" customFormat="1" x14ac:dyDescent="0.4"/>
    <row r="24521" s="6" customFormat="1" x14ac:dyDescent="0.4"/>
    <row r="24522" s="6" customFormat="1" x14ac:dyDescent="0.4"/>
    <row r="24523" s="6" customFormat="1" x14ac:dyDescent="0.4"/>
    <row r="24524" s="6" customFormat="1" x14ac:dyDescent="0.4"/>
    <row r="24525" s="6" customFormat="1" x14ac:dyDescent="0.4"/>
    <row r="24526" s="6" customFormat="1" x14ac:dyDescent="0.4"/>
    <row r="24527" s="6" customFormat="1" x14ac:dyDescent="0.4"/>
    <row r="24528" s="6" customFormat="1" x14ac:dyDescent="0.4"/>
    <row r="24529" s="6" customFormat="1" x14ac:dyDescent="0.4"/>
    <row r="24530" s="6" customFormat="1" x14ac:dyDescent="0.4"/>
    <row r="24531" s="6" customFormat="1" x14ac:dyDescent="0.4"/>
    <row r="24532" s="6" customFormat="1" x14ac:dyDescent="0.4"/>
    <row r="24533" s="6" customFormat="1" x14ac:dyDescent="0.4"/>
    <row r="24534" s="6" customFormat="1" x14ac:dyDescent="0.4"/>
    <row r="24535" s="6" customFormat="1" x14ac:dyDescent="0.4"/>
    <row r="24536" s="6" customFormat="1" x14ac:dyDescent="0.4"/>
    <row r="24537" s="6" customFormat="1" x14ac:dyDescent="0.4"/>
    <row r="24538" s="6" customFormat="1" x14ac:dyDescent="0.4"/>
    <row r="24539" s="6" customFormat="1" x14ac:dyDescent="0.4"/>
    <row r="24540" s="6" customFormat="1" x14ac:dyDescent="0.4"/>
    <row r="24541" s="6" customFormat="1" x14ac:dyDescent="0.4"/>
    <row r="24542" s="6" customFormat="1" x14ac:dyDescent="0.4"/>
    <row r="24543" s="6" customFormat="1" x14ac:dyDescent="0.4"/>
    <row r="24544" s="6" customFormat="1" x14ac:dyDescent="0.4"/>
    <row r="24545" s="6" customFormat="1" x14ac:dyDescent="0.4"/>
    <row r="24546" s="6" customFormat="1" x14ac:dyDescent="0.4"/>
    <row r="24547" s="6" customFormat="1" x14ac:dyDescent="0.4"/>
    <row r="24548" s="6" customFormat="1" x14ac:dyDescent="0.4"/>
    <row r="24549" s="6" customFormat="1" x14ac:dyDescent="0.4"/>
    <row r="24550" s="6" customFormat="1" x14ac:dyDescent="0.4"/>
    <row r="24551" s="6" customFormat="1" x14ac:dyDescent="0.4"/>
    <row r="24552" s="6" customFormat="1" x14ac:dyDescent="0.4"/>
    <row r="24553" s="6" customFormat="1" x14ac:dyDescent="0.4"/>
    <row r="24554" s="6" customFormat="1" x14ac:dyDescent="0.4"/>
    <row r="24555" s="6" customFormat="1" x14ac:dyDescent="0.4"/>
    <row r="24556" s="6" customFormat="1" x14ac:dyDescent="0.4"/>
    <row r="24557" s="6" customFormat="1" x14ac:dyDescent="0.4"/>
    <row r="24558" s="6" customFormat="1" x14ac:dyDescent="0.4"/>
    <row r="24559" s="6" customFormat="1" x14ac:dyDescent="0.4"/>
    <row r="24560" s="6" customFormat="1" x14ac:dyDescent="0.4"/>
    <row r="24561" s="6" customFormat="1" x14ac:dyDescent="0.4"/>
    <row r="24562" s="6" customFormat="1" x14ac:dyDescent="0.4"/>
    <row r="24563" s="6" customFormat="1" x14ac:dyDescent="0.4"/>
    <row r="24564" s="6" customFormat="1" x14ac:dyDescent="0.4"/>
    <row r="24565" s="6" customFormat="1" x14ac:dyDescent="0.4"/>
    <row r="24566" s="6" customFormat="1" x14ac:dyDescent="0.4"/>
    <row r="24567" s="6" customFormat="1" x14ac:dyDescent="0.4"/>
    <row r="24568" s="6" customFormat="1" x14ac:dyDescent="0.4"/>
    <row r="24569" s="6" customFormat="1" x14ac:dyDescent="0.4"/>
    <row r="24570" s="6" customFormat="1" x14ac:dyDescent="0.4"/>
    <row r="24571" s="6" customFormat="1" x14ac:dyDescent="0.4"/>
    <row r="24572" s="6" customFormat="1" x14ac:dyDescent="0.4"/>
    <row r="24573" s="6" customFormat="1" x14ac:dyDescent="0.4"/>
    <row r="24574" s="6" customFormat="1" x14ac:dyDescent="0.4"/>
    <row r="24575" s="6" customFormat="1" x14ac:dyDescent="0.4"/>
    <row r="24576" s="6" customFormat="1" x14ac:dyDescent="0.4"/>
    <row r="24577" s="6" customFormat="1" x14ac:dyDescent="0.4"/>
    <row r="24578" s="6" customFormat="1" x14ac:dyDescent="0.4"/>
    <row r="24579" s="6" customFormat="1" x14ac:dyDescent="0.4"/>
    <row r="24580" s="6" customFormat="1" x14ac:dyDescent="0.4"/>
    <row r="24581" s="6" customFormat="1" x14ac:dyDescent="0.4"/>
    <row r="24582" s="6" customFormat="1" x14ac:dyDescent="0.4"/>
    <row r="24583" s="6" customFormat="1" x14ac:dyDescent="0.4"/>
    <row r="24584" s="6" customFormat="1" x14ac:dyDescent="0.4"/>
    <row r="24585" s="6" customFormat="1" x14ac:dyDescent="0.4"/>
    <row r="24586" s="6" customFormat="1" x14ac:dyDescent="0.4"/>
    <row r="24587" s="6" customFormat="1" x14ac:dyDescent="0.4"/>
    <row r="24588" s="6" customFormat="1" x14ac:dyDescent="0.4"/>
    <row r="24589" s="6" customFormat="1" x14ac:dyDescent="0.4"/>
    <row r="24590" s="6" customFormat="1" x14ac:dyDescent="0.4"/>
    <row r="24591" s="6" customFormat="1" x14ac:dyDescent="0.4"/>
    <row r="24592" s="6" customFormat="1" x14ac:dyDescent="0.4"/>
    <row r="24593" s="6" customFormat="1" x14ac:dyDescent="0.4"/>
    <row r="24594" s="6" customFormat="1" x14ac:dyDescent="0.4"/>
    <row r="24595" s="6" customFormat="1" x14ac:dyDescent="0.4"/>
    <row r="24596" s="6" customFormat="1" x14ac:dyDescent="0.4"/>
    <row r="24597" s="6" customFormat="1" x14ac:dyDescent="0.4"/>
    <row r="24598" s="6" customFormat="1" x14ac:dyDescent="0.4"/>
    <row r="24599" s="6" customFormat="1" x14ac:dyDescent="0.4"/>
    <row r="24600" s="6" customFormat="1" x14ac:dyDescent="0.4"/>
    <row r="24601" s="6" customFormat="1" x14ac:dyDescent="0.4"/>
    <row r="24602" s="6" customFormat="1" x14ac:dyDescent="0.4"/>
    <row r="24603" s="6" customFormat="1" x14ac:dyDescent="0.4"/>
    <row r="24604" s="6" customFormat="1" x14ac:dyDescent="0.4"/>
    <row r="24605" s="6" customFormat="1" x14ac:dyDescent="0.4"/>
    <row r="24606" s="6" customFormat="1" x14ac:dyDescent="0.4"/>
    <row r="24607" s="6" customFormat="1" x14ac:dyDescent="0.4"/>
    <row r="24608" s="6" customFormat="1" x14ac:dyDescent="0.4"/>
    <row r="24609" s="6" customFormat="1" x14ac:dyDescent="0.4"/>
    <row r="24610" s="6" customFormat="1" x14ac:dyDescent="0.4"/>
    <row r="24611" s="6" customFormat="1" x14ac:dyDescent="0.4"/>
    <row r="24612" s="6" customFormat="1" x14ac:dyDescent="0.4"/>
    <row r="24613" s="6" customFormat="1" x14ac:dyDescent="0.4"/>
    <row r="24614" s="6" customFormat="1" x14ac:dyDescent="0.4"/>
    <row r="24615" s="6" customFormat="1" x14ac:dyDescent="0.4"/>
    <row r="24616" s="6" customFormat="1" x14ac:dyDescent="0.4"/>
    <row r="24617" s="6" customFormat="1" x14ac:dyDescent="0.4"/>
    <row r="24618" s="6" customFormat="1" x14ac:dyDescent="0.4"/>
    <row r="24619" s="6" customFormat="1" x14ac:dyDescent="0.4"/>
    <row r="24620" s="6" customFormat="1" x14ac:dyDescent="0.4"/>
    <row r="24621" s="6" customFormat="1" x14ac:dyDescent="0.4"/>
    <row r="24622" s="6" customFormat="1" x14ac:dyDescent="0.4"/>
    <row r="24623" s="6" customFormat="1" x14ac:dyDescent="0.4"/>
    <row r="24624" s="6" customFormat="1" x14ac:dyDescent="0.4"/>
    <row r="24625" s="6" customFormat="1" x14ac:dyDescent="0.4"/>
    <row r="24626" s="6" customFormat="1" x14ac:dyDescent="0.4"/>
    <row r="24627" s="6" customFormat="1" x14ac:dyDescent="0.4"/>
    <row r="24628" s="6" customFormat="1" x14ac:dyDescent="0.4"/>
    <row r="24629" s="6" customFormat="1" x14ac:dyDescent="0.4"/>
    <row r="24630" s="6" customFormat="1" x14ac:dyDescent="0.4"/>
    <row r="24631" s="6" customFormat="1" x14ac:dyDescent="0.4"/>
    <row r="24632" s="6" customFormat="1" x14ac:dyDescent="0.4"/>
    <row r="24633" s="6" customFormat="1" x14ac:dyDescent="0.4"/>
    <row r="24634" s="6" customFormat="1" x14ac:dyDescent="0.4"/>
    <row r="24635" s="6" customFormat="1" x14ac:dyDescent="0.4"/>
    <row r="24636" s="6" customFormat="1" x14ac:dyDescent="0.4"/>
    <row r="24637" s="6" customFormat="1" x14ac:dyDescent="0.4"/>
    <row r="24638" s="6" customFormat="1" x14ac:dyDescent="0.4"/>
    <row r="24639" s="6" customFormat="1" x14ac:dyDescent="0.4"/>
    <row r="24640" s="6" customFormat="1" x14ac:dyDescent="0.4"/>
    <row r="24641" s="6" customFormat="1" x14ac:dyDescent="0.4"/>
    <row r="24642" s="6" customFormat="1" x14ac:dyDescent="0.4"/>
    <row r="24643" s="6" customFormat="1" x14ac:dyDescent="0.4"/>
    <row r="24644" s="6" customFormat="1" x14ac:dyDescent="0.4"/>
    <row r="24645" s="6" customFormat="1" x14ac:dyDescent="0.4"/>
    <row r="24646" s="6" customFormat="1" x14ac:dyDescent="0.4"/>
    <row r="24647" s="6" customFormat="1" x14ac:dyDescent="0.4"/>
    <row r="24648" s="6" customFormat="1" x14ac:dyDescent="0.4"/>
    <row r="24649" s="6" customFormat="1" x14ac:dyDescent="0.4"/>
    <row r="24650" s="6" customFormat="1" x14ac:dyDescent="0.4"/>
    <row r="24651" s="6" customFormat="1" x14ac:dyDescent="0.4"/>
    <row r="24652" s="6" customFormat="1" x14ac:dyDescent="0.4"/>
    <row r="24653" s="6" customFormat="1" x14ac:dyDescent="0.4"/>
    <row r="24654" s="6" customFormat="1" x14ac:dyDescent="0.4"/>
    <row r="24655" s="6" customFormat="1" x14ac:dyDescent="0.4"/>
    <row r="24656" s="6" customFormat="1" x14ac:dyDescent="0.4"/>
    <row r="24657" s="6" customFormat="1" x14ac:dyDescent="0.4"/>
    <row r="24658" s="6" customFormat="1" x14ac:dyDescent="0.4"/>
    <row r="24659" s="6" customFormat="1" x14ac:dyDescent="0.4"/>
    <row r="24660" s="6" customFormat="1" x14ac:dyDescent="0.4"/>
    <row r="24661" s="6" customFormat="1" x14ac:dyDescent="0.4"/>
    <row r="24662" s="6" customFormat="1" x14ac:dyDescent="0.4"/>
    <row r="24663" s="6" customFormat="1" x14ac:dyDescent="0.4"/>
    <row r="24664" s="6" customFormat="1" x14ac:dyDescent="0.4"/>
    <row r="24665" s="6" customFormat="1" x14ac:dyDescent="0.4"/>
    <row r="24666" s="6" customFormat="1" x14ac:dyDescent="0.4"/>
    <row r="24667" s="6" customFormat="1" x14ac:dyDescent="0.4"/>
    <row r="24668" s="6" customFormat="1" x14ac:dyDescent="0.4"/>
    <row r="24669" s="6" customFormat="1" x14ac:dyDescent="0.4"/>
    <row r="24670" s="6" customFormat="1" x14ac:dyDescent="0.4"/>
    <row r="24671" s="6" customFormat="1" x14ac:dyDescent="0.4"/>
    <row r="24672" s="6" customFormat="1" x14ac:dyDescent="0.4"/>
    <row r="24673" s="6" customFormat="1" x14ac:dyDescent="0.4"/>
    <row r="24674" s="6" customFormat="1" x14ac:dyDescent="0.4"/>
    <row r="24675" s="6" customFormat="1" x14ac:dyDescent="0.4"/>
    <row r="24676" s="6" customFormat="1" x14ac:dyDescent="0.4"/>
    <row r="24677" s="6" customFormat="1" x14ac:dyDescent="0.4"/>
    <row r="24678" s="6" customFormat="1" x14ac:dyDescent="0.4"/>
    <row r="24679" s="6" customFormat="1" x14ac:dyDescent="0.4"/>
    <row r="24680" s="6" customFormat="1" x14ac:dyDescent="0.4"/>
    <row r="24681" s="6" customFormat="1" x14ac:dyDescent="0.4"/>
    <row r="24682" s="6" customFormat="1" x14ac:dyDescent="0.4"/>
    <row r="24683" s="6" customFormat="1" x14ac:dyDescent="0.4"/>
    <row r="24684" s="6" customFormat="1" x14ac:dyDescent="0.4"/>
    <row r="24685" s="6" customFormat="1" x14ac:dyDescent="0.4"/>
    <row r="24686" s="6" customFormat="1" x14ac:dyDescent="0.4"/>
    <row r="24687" s="6" customFormat="1" x14ac:dyDescent="0.4"/>
    <row r="24688" s="6" customFormat="1" x14ac:dyDescent="0.4"/>
    <row r="24689" s="6" customFormat="1" x14ac:dyDescent="0.4"/>
    <row r="24690" s="6" customFormat="1" x14ac:dyDescent="0.4"/>
    <row r="24691" s="6" customFormat="1" x14ac:dyDescent="0.4"/>
    <row r="24692" s="6" customFormat="1" x14ac:dyDescent="0.4"/>
    <row r="24693" s="6" customFormat="1" x14ac:dyDescent="0.4"/>
    <row r="24694" s="6" customFormat="1" x14ac:dyDescent="0.4"/>
    <row r="24695" s="6" customFormat="1" x14ac:dyDescent="0.4"/>
    <row r="24696" s="6" customFormat="1" x14ac:dyDescent="0.4"/>
    <row r="24697" s="6" customFormat="1" x14ac:dyDescent="0.4"/>
    <row r="24698" s="6" customFormat="1" x14ac:dyDescent="0.4"/>
    <row r="24699" s="6" customFormat="1" x14ac:dyDescent="0.4"/>
    <row r="24700" s="6" customFormat="1" x14ac:dyDescent="0.4"/>
    <row r="24701" s="6" customFormat="1" x14ac:dyDescent="0.4"/>
    <row r="24702" s="6" customFormat="1" x14ac:dyDescent="0.4"/>
    <row r="24703" s="6" customFormat="1" x14ac:dyDescent="0.4"/>
    <row r="24704" s="6" customFormat="1" x14ac:dyDescent="0.4"/>
    <row r="24705" s="6" customFormat="1" x14ac:dyDescent="0.4"/>
    <row r="24706" s="6" customFormat="1" x14ac:dyDescent="0.4"/>
    <row r="24707" s="6" customFormat="1" x14ac:dyDescent="0.4"/>
    <row r="24708" s="6" customFormat="1" x14ac:dyDescent="0.4"/>
    <row r="24709" s="6" customFormat="1" x14ac:dyDescent="0.4"/>
    <row r="24710" s="6" customFormat="1" x14ac:dyDescent="0.4"/>
    <row r="24711" s="6" customFormat="1" x14ac:dyDescent="0.4"/>
    <row r="24712" s="6" customFormat="1" x14ac:dyDescent="0.4"/>
    <row r="24713" s="6" customFormat="1" x14ac:dyDescent="0.4"/>
    <row r="24714" s="6" customFormat="1" x14ac:dyDescent="0.4"/>
    <row r="24715" s="6" customFormat="1" x14ac:dyDescent="0.4"/>
    <row r="24716" s="6" customFormat="1" x14ac:dyDescent="0.4"/>
    <row r="24717" s="6" customFormat="1" x14ac:dyDescent="0.4"/>
    <row r="24718" s="6" customFormat="1" x14ac:dyDescent="0.4"/>
    <row r="24719" s="6" customFormat="1" x14ac:dyDescent="0.4"/>
    <row r="24720" s="6" customFormat="1" x14ac:dyDescent="0.4"/>
    <row r="24721" s="6" customFormat="1" x14ac:dyDescent="0.4"/>
    <row r="24722" s="6" customFormat="1" x14ac:dyDescent="0.4"/>
    <row r="24723" s="6" customFormat="1" x14ac:dyDescent="0.4"/>
    <row r="24724" s="6" customFormat="1" x14ac:dyDescent="0.4"/>
    <row r="24725" s="6" customFormat="1" x14ac:dyDescent="0.4"/>
    <row r="24726" s="6" customFormat="1" x14ac:dyDescent="0.4"/>
    <row r="24727" s="6" customFormat="1" x14ac:dyDescent="0.4"/>
    <row r="24728" s="6" customFormat="1" x14ac:dyDescent="0.4"/>
    <row r="24729" s="6" customFormat="1" x14ac:dyDescent="0.4"/>
    <row r="24730" s="6" customFormat="1" x14ac:dyDescent="0.4"/>
    <row r="24731" s="6" customFormat="1" x14ac:dyDescent="0.4"/>
    <row r="24732" s="6" customFormat="1" x14ac:dyDescent="0.4"/>
    <row r="24733" s="6" customFormat="1" x14ac:dyDescent="0.4"/>
    <row r="24734" s="6" customFormat="1" x14ac:dyDescent="0.4"/>
    <row r="24735" s="6" customFormat="1" x14ac:dyDescent="0.4"/>
    <row r="24736" s="6" customFormat="1" x14ac:dyDescent="0.4"/>
    <row r="24737" s="6" customFormat="1" x14ac:dyDescent="0.4"/>
    <row r="24738" s="6" customFormat="1" x14ac:dyDescent="0.4"/>
    <row r="24739" s="6" customFormat="1" x14ac:dyDescent="0.4"/>
    <row r="24740" s="6" customFormat="1" x14ac:dyDescent="0.4"/>
    <row r="24741" s="6" customFormat="1" x14ac:dyDescent="0.4"/>
    <row r="24742" s="6" customFormat="1" x14ac:dyDescent="0.4"/>
    <row r="24743" s="6" customFormat="1" x14ac:dyDescent="0.4"/>
    <row r="24744" s="6" customFormat="1" x14ac:dyDescent="0.4"/>
    <row r="24745" s="6" customFormat="1" x14ac:dyDescent="0.4"/>
    <row r="24746" s="6" customFormat="1" x14ac:dyDescent="0.4"/>
    <row r="24747" s="6" customFormat="1" x14ac:dyDescent="0.4"/>
    <row r="24748" s="6" customFormat="1" x14ac:dyDescent="0.4"/>
    <row r="24749" s="6" customFormat="1" x14ac:dyDescent="0.4"/>
    <row r="24750" s="6" customFormat="1" x14ac:dyDescent="0.4"/>
    <row r="24751" s="6" customFormat="1" x14ac:dyDescent="0.4"/>
    <row r="24752" s="6" customFormat="1" x14ac:dyDescent="0.4"/>
    <row r="24753" s="6" customFormat="1" x14ac:dyDescent="0.4"/>
    <row r="24754" s="6" customFormat="1" x14ac:dyDescent="0.4"/>
    <row r="24755" s="6" customFormat="1" x14ac:dyDescent="0.4"/>
    <row r="24756" s="6" customFormat="1" x14ac:dyDescent="0.4"/>
    <row r="24757" s="6" customFormat="1" x14ac:dyDescent="0.4"/>
    <row r="24758" s="6" customFormat="1" x14ac:dyDescent="0.4"/>
    <row r="24759" s="6" customFormat="1" x14ac:dyDescent="0.4"/>
    <row r="24760" s="6" customFormat="1" x14ac:dyDescent="0.4"/>
    <row r="24761" s="6" customFormat="1" x14ac:dyDescent="0.4"/>
    <row r="24762" s="6" customFormat="1" x14ac:dyDescent="0.4"/>
    <row r="24763" s="6" customFormat="1" x14ac:dyDescent="0.4"/>
    <row r="24764" s="6" customFormat="1" x14ac:dyDescent="0.4"/>
    <row r="24765" s="6" customFormat="1" x14ac:dyDescent="0.4"/>
    <row r="24766" s="6" customFormat="1" x14ac:dyDescent="0.4"/>
    <row r="24767" s="6" customFormat="1" x14ac:dyDescent="0.4"/>
    <row r="24768" s="6" customFormat="1" x14ac:dyDescent="0.4"/>
    <row r="24769" s="6" customFormat="1" x14ac:dyDescent="0.4"/>
    <row r="24770" s="6" customFormat="1" x14ac:dyDescent="0.4"/>
    <row r="24771" s="6" customFormat="1" x14ac:dyDescent="0.4"/>
    <row r="24772" s="6" customFormat="1" x14ac:dyDescent="0.4"/>
    <row r="24773" s="6" customFormat="1" x14ac:dyDescent="0.4"/>
    <row r="24774" s="6" customFormat="1" x14ac:dyDescent="0.4"/>
    <row r="24775" s="6" customFormat="1" x14ac:dyDescent="0.4"/>
    <row r="24776" s="6" customFormat="1" x14ac:dyDescent="0.4"/>
    <row r="24777" s="6" customFormat="1" x14ac:dyDescent="0.4"/>
    <row r="24778" s="6" customFormat="1" x14ac:dyDescent="0.4"/>
    <row r="24779" s="6" customFormat="1" x14ac:dyDescent="0.4"/>
    <row r="24780" s="6" customFormat="1" x14ac:dyDescent="0.4"/>
    <row r="24781" s="6" customFormat="1" x14ac:dyDescent="0.4"/>
    <row r="24782" s="6" customFormat="1" x14ac:dyDescent="0.4"/>
    <row r="24783" s="6" customFormat="1" x14ac:dyDescent="0.4"/>
    <row r="24784" s="6" customFormat="1" x14ac:dyDescent="0.4"/>
    <row r="24785" s="6" customFormat="1" x14ac:dyDescent="0.4"/>
    <row r="24786" s="6" customFormat="1" x14ac:dyDescent="0.4"/>
    <row r="24787" s="6" customFormat="1" x14ac:dyDescent="0.4"/>
    <row r="24788" s="6" customFormat="1" x14ac:dyDescent="0.4"/>
    <row r="24789" s="6" customFormat="1" x14ac:dyDescent="0.4"/>
    <row r="24790" s="6" customFormat="1" x14ac:dyDescent="0.4"/>
    <row r="24791" s="6" customFormat="1" x14ac:dyDescent="0.4"/>
    <row r="24792" s="6" customFormat="1" x14ac:dyDescent="0.4"/>
    <row r="24793" s="6" customFormat="1" x14ac:dyDescent="0.4"/>
    <row r="24794" s="6" customFormat="1" x14ac:dyDescent="0.4"/>
    <row r="24795" s="6" customFormat="1" x14ac:dyDescent="0.4"/>
    <row r="24796" s="6" customFormat="1" x14ac:dyDescent="0.4"/>
    <row r="24797" s="6" customFormat="1" x14ac:dyDescent="0.4"/>
    <row r="24798" s="6" customFormat="1" x14ac:dyDescent="0.4"/>
    <row r="24799" s="6" customFormat="1" x14ac:dyDescent="0.4"/>
    <row r="24800" s="6" customFormat="1" x14ac:dyDescent="0.4"/>
    <row r="24801" s="6" customFormat="1" x14ac:dyDescent="0.4"/>
    <row r="24802" s="6" customFormat="1" x14ac:dyDescent="0.4"/>
    <row r="24803" s="6" customFormat="1" x14ac:dyDescent="0.4"/>
    <row r="24804" s="6" customFormat="1" x14ac:dyDescent="0.4"/>
    <row r="24805" s="6" customFormat="1" x14ac:dyDescent="0.4"/>
    <row r="24806" s="6" customFormat="1" x14ac:dyDescent="0.4"/>
    <row r="24807" s="6" customFormat="1" x14ac:dyDescent="0.4"/>
    <row r="24808" s="6" customFormat="1" x14ac:dyDescent="0.4"/>
    <row r="24809" s="6" customFormat="1" x14ac:dyDescent="0.4"/>
    <row r="24810" s="6" customFormat="1" x14ac:dyDescent="0.4"/>
    <row r="24811" s="6" customFormat="1" x14ac:dyDescent="0.4"/>
    <row r="24812" s="6" customFormat="1" x14ac:dyDescent="0.4"/>
    <row r="24813" s="6" customFormat="1" x14ac:dyDescent="0.4"/>
    <row r="24814" s="6" customFormat="1" x14ac:dyDescent="0.4"/>
    <row r="24815" s="6" customFormat="1" x14ac:dyDescent="0.4"/>
    <row r="24816" s="6" customFormat="1" x14ac:dyDescent="0.4"/>
    <row r="24817" s="6" customFormat="1" x14ac:dyDescent="0.4"/>
    <row r="24818" s="6" customFormat="1" x14ac:dyDescent="0.4"/>
    <row r="24819" s="6" customFormat="1" x14ac:dyDescent="0.4"/>
    <row r="24820" s="6" customFormat="1" x14ac:dyDescent="0.4"/>
    <row r="24821" s="6" customFormat="1" x14ac:dyDescent="0.4"/>
    <row r="24822" s="6" customFormat="1" x14ac:dyDescent="0.4"/>
    <row r="24823" s="6" customFormat="1" x14ac:dyDescent="0.4"/>
    <row r="24824" s="6" customFormat="1" x14ac:dyDescent="0.4"/>
    <row r="24825" s="6" customFormat="1" x14ac:dyDescent="0.4"/>
    <row r="24826" s="6" customFormat="1" x14ac:dyDescent="0.4"/>
    <row r="24827" s="6" customFormat="1" x14ac:dyDescent="0.4"/>
    <row r="24828" s="6" customFormat="1" x14ac:dyDescent="0.4"/>
    <row r="24829" s="6" customFormat="1" x14ac:dyDescent="0.4"/>
    <row r="24830" s="6" customFormat="1" x14ac:dyDescent="0.4"/>
    <row r="24831" s="6" customFormat="1" x14ac:dyDescent="0.4"/>
    <row r="24832" s="6" customFormat="1" x14ac:dyDescent="0.4"/>
    <row r="24833" s="6" customFormat="1" x14ac:dyDescent="0.4"/>
    <row r="24834" s="6" customFormat="1" x14ac:dyDescent="0.4"/>
    <row r="24835" s="6" customFormat="1" x14ac:dyDescent="0.4"/>
    <row r="24836" s="6" customFormat="1" x14ac:dyDescent="0.4"/>
    <row r="24837" s="6" customFormat="1" x14ac:dyDescent="0.4"/>
    <row r="24838" s="6" customFormat="1" x14ac:dyDescent="0.4"/>
    <row r="24839" s="6" customFormat="1" x14ac:dyDescent="0.4"/>
    <row r="24840" s="6" customFormat="1" x14ac:dyDescent="0.4"/>
    <row r="24841" s="6" customFormat="1" x14ac:dyDescent="0.4"/>
    <row r="24842" s="6" customFormat="1" x14ac:dyDescent="0.4"/>
    <row r="24843" s="6" customFormat="1" x14ac:dyDescent="0.4"/>
    <row r="24844" s="6" customFormat="1" x14ac:dyDescent="0.4"/>
    <row r="24845" s="6" customFormat="1" x14ac:dyDescent="0.4"/>
    <row r="24846" s="6" customFormat="1" x14ac:dyDescent="0.4"/>
    <row r="24847" s="6" customFormat="1" x14ac:dyDescent="0.4"/>
    <row r="24848" s="6" customFormat="1" x14ac:dyDescent="0.4"/>
    <row r="24849" s="6" customFormat="1" x14ac:dyDescent="0.4"/>
    <row r="24850" s="6" customFormat="1" x14ac:dyDescent="0.4"/>
    <row r="24851" s="6" customFormat="1" x14ac:dyDescent="0.4"/>
    <row r="24852" s="6" customFormat="1" x14ac:dyDescent="0.4"/>
    <row r="24853" s="6" customFormat="1" x14ac:dyDescent="0.4"/>
    <row r="24854" s="6" customFormat="1" x14ac:dyDescent="0.4"/>
    <row r="24855" s="6" customFormat="1" x14ac:dyDescent="0.4"/>
    <row r="24856" s="6" customFormat="1" x14ac:dyDescent="0.4"/>
    <row r="24857" s="6" customFormat="1" x14ac:dyDescent="0.4"/>
    <row r="24858" s="6" customFormat="1" x14ac:dyDescent="0.4"/>
    <row r="24859" s="6" customFormat="1" x14ac:dyDescent="0.4"/>
    <row r="24860" s="6" customFormat="1" x14ac:dyDescent="0.4"/>
    <row r="24861" s="6" customFormat="1" x14ac:dyDescent="0.4"/>
    <row r="24862" s="6" customFormat="1" x14ac:dyDescent="0.4"/>
    <row r="24863" s="6" customFormat="1" x14ac:dyDescent="0.4"/>
    <row r="24864" s="6" customFormat="1" x14ac:dyDescent="0.4"/>
    <row r="24865" s="6" customFormat="1" x14ac:dyDescent="0.4"/>
    <row r="24866" s="6" customFormat="1" x14ac:dyDescent="0.4"/>
    <row r="24867" s="6" customFormat="1" x14ac:dyDescent="0.4"/>
    <row r="24868" s="6" customFormat="1" x14ac:dyDescent="0.4"/>
    <row r="24869" s="6" customFormat="1" x14ac:dyDescent="0.4"/>
    <row r="24870" s="6" customFormat="1" x14ac:dyDescent="0.4"/>
    <row r="24871" s="6" customFormat="1" x14ac:dyDescent="0.4"/>
    <row r="24872" s="6" customFormat="1" x14ac:dyDescent="0.4"/>
    <row r="24873" s="6" customFormat="1" x14ac:dyDescent="0.4"/>
    <row r="24874" s="6" customFormat="1" x14ac:dyDescent="0.4"/>
    <row r="24875" s="6" customFormat="1" x14ac:dyDescent="0.4"/>
    <row r="24876" s="6" customFormat="1" x14ac:dyDescent="0.4"/>
    <row r="24877" s="6" customFormat="1" x14ac:dyDescent="0.4"/>
    <row r="24878" s="6" customFormat="1" x14ac:dyDescent="0.4"/>
    <row r="24879" s="6" customFormat="1" x14ac:dyDescent="0.4"/>
    <row r="24880" s="6" customFormat="1" x14ac:dyDescent="0.4"/>
    <row r="24881" s="6" customFormat="1" x14ac:dyDescent="0.4"/>
    <row r="24882" s="6" customFormat="1" x14ac:dyDescent="0.4"/>
    <row r="24883" s="6" customFormat="1" x14ac:dyDescent="0.4"/>
    <row r="24884" s="6" customFormat="1" x14ac:dyDescent="0.4"/>
    <row r="24885" s="6" customFormat="1" x14ac:dyDescent="0.4"/>
    <row r="24886" s="6" customFormat="1" x14ac:dyDescent="0.4"/>
    <row r="24887" s="6" customFormat="1" x14ac:dyDescent="0.4"/>
    <row r="24888" s="6" customFormat="1" x14ac:dyDescent="0.4"/>
    <row r="24889" s="6" customFormat="1" x14ac:dyDescent="0.4"/>
    <row r="24890" s="6" customFormat="1" x14ac:dyDescent="0.4"/>
    <row r="24891" s="6" customFormat="1" x14ac:dyDescent="0.4"/>
    <row r="24892" s="6" customFormat="1" x14ac:dyDescent="0.4"/>
    <row r="24893" s="6" customFormat="1" x14ac:dyDescent="0.4"/>
    <row r="24894" s="6" customFormat="1" x14ac:dyDescent="0.4"/>
    <row r="24895" s="6" customFormat="1" x14ac:dyDescent="0.4"/>
    <row r="24896" s="6" customFormat="1" x14ac:dyDescent="0.4"/>
    <row r="24897" s="6" customFormat="1" x14ac:dyDescent="0.4"/>
    <row r="24898" s="6" customFormat="1" x14ac:dyDescent="0.4"/>
    <row r="24899" s="6" customFormat="1" x14ac:dyDescent="0.4"/>
    <row r="24900" s="6" customFormat="1" x14ac:dyDescent="0.4"/>
    <row r="24901" s="6" customFormat="1" x14ac:dyDescent="0.4"/>
    <row r="24902" s="6" customFormat="1" x14ac:dyDescent="0.4"/>
    <row r="24903" s="6" customFormat="1" x14ac:dyDescent="0.4"/>
    <row r="24904" s="6" customFormat="1" x14ac:dyDescent="0.4"/>
    <row r="24905" s="6" customFormat="1" x14ac:dyDescent="0.4"/>
    <row r="24906" s="6" customFormat="1" x14ac:dyDescent="0.4"/>
    <row r="24907" s="6" customFormat="1" x14ac:dyDescent="0.4"/>
    <row r="24908" s="6" customFormat="1" x14ac:dyDescent="0.4"/>
    <row r="24909" s="6" customFormat="1" x14ac:dyDescent="0.4"/>
    <row r="24910" s="6" customFormat="1" x14ac:dyDescent="0.4"/>
    <row r="24911" s="6" customFormat="1" x14ac:dyDescent="0.4"/>
    <row r="24912" s="6" customFormat="1" x14ac:dyDescent="0.4"/>
    <row r="24913" s="6" customFormat="1" x14ac:dyDescent="0.4"/>
    <row r="24914" s="6" customFormat="1" x14ac:dyDescent="0.4"/>
    <row r="24915" s="6" customFormat="1" x14ac:dyDescent="0.4"/>
    <row r="24916" s="6" customFormat="1" x14ac:dyDescent="0.4"/>
    <row r="24917" s="6" customFormat="1" x14ac:dyDescent="0.4"/>
    <row r="24918" s="6" customFormat="1" x14ac:dyDescent="0.4"/>
    <row r="24919" s="6" customFormat="1" x14ac:dyDescent="0.4"/>
    <row r="24920" s="6" customFormat="1" x14ac:dyDescent="0.4"/>
    <row r="24921" s="6" customFormat="1" x14ac:dyDescent="0.4"/>
    <row r="24922" s="6" customFormat="1" x14ac:dyDescent="0.4"/>
    <row r="24923" s="6" customFormat="1" x14ac:dyDescent="0.4"/>
    <row r="24924" s="6" customFormat="1" x14ac:dyDescent="0.4"/>
    <row r="24925" s="6" customFormat="1" x14ac:dyDescent="0.4"/>
    <row r="24926" s="6" customFormat="1" x14ac:dyDescent="0.4"/>
    <row r="24927" s="6" customFormat="1" x14ac:dyDescent="0.4"/>
    <row r="24928" s="6" customFormat="1" x14ac:dyDescent="0.4"/>
    <row r="24929" s="6" customFormat="1" x14ac:dyDescent="0.4"/>
    <row r="24930" s="6" customFormat="1" x14ac:dyDescent="0.4"/>
    <row r="24931" s="6" customFormat="1" x14ac:dyDescent="0.4"/>
    <row r="24932" s="6" customFormat="1" x14ac:dyDescent="0.4"/>
    <row r="24933" s="6" customFormat="1" x14ac:dyDescent="0.4"/>
    <row r="24934" s="6" customFormat="1" x14ac:dyDescent="0.4"/>
    <row r="24935" s="6" customFormat="1" x14ac:dyDescent="0.4"/>
    <row r="24936" s="6" customFormat="1" x14ac:dyDescent="0.4"/>
    <row r="24937" s="6" customFormat="1" x14ac:dyDescent="0.4"/>
    <row r="24938" s="6" customFormat="1" x14ac:dyDescent="0.4"/>
    <row r="24939" s="6" customFormat="1" x14ac:dyDescent="0.4"/>
    <row r="24940" s="6" customFormat="1" x14ac:dyDescent="0.4"/>
    <row r="24941" s="6" customFormat="1" x14ac:dyDescent="0.4"/>
    <row r="24942" s="6" customFormat="1" x14ac:dyDescent="0.4"/>
    <row r="24943" s="6" customFormat="1" x14ac:dyDescent="0.4"/>
    <row r="24944" s="6" customFormat="1" x14ac:dyDescent="0.4"/>
    <row r="24945" s="6" customFormat="1" x14ac:dyDescent="0.4"/>
    <row r="24946" s="6" customFormat="1" x14ac:dyDescent="0.4"/>
    <row r="24947" s="6" customFormat="1" x14ac:dyDescent="0.4"/>
    <row r="24948" s="6" customFormat="1" x14ac:dyDescent="0.4"/>
    <row r="24949" s="6" customFormat="1" x14ac:dyDescent="0.4"/>
    <row r="24950" s="6" customFormat="1" x14ac:dyDescent="0.4"/>
    <row r="24951" s="6" customFormat="1" x14ac:dyDescent="0.4"/>
    <row r="24952" s="6" customFormat="1" x14ac:dyDescent="0.4"/>
    <row r="24953" s="6" customFormat="1" x14ac:dyDescent="0.4"/>
    <row r="24954" s="6" customFormat="1" x14ac:dyDescent="0.4"/>
    <row r="24955" s="6" customFormat="1" x14ac:dyDescent="0.4"/>
    <row r="24956" s="6" customFormat="1" x14ac:dyDescent="0.4"/>
    <row r="24957" s="6" customFormat="1" x14ac:dyDescent="0.4"/>
    <row r="24958" s="6" customFormat="1" x14ac:dyDescent="0.4"/>
    <row r="24959" s="6" customFormat="1" x14ac:dyDescent="0.4"/>
    <row r="24960" s="6" customFormat="1" x14ac:dyDescent="0.4"/>
    <row r="24961" s="6" customFormat="1" x14ac:dyDescent="0.4"/>
    <row r="24962" s="6" customFormat="1" x14ac:dyDescent="0.4"/>
    <row r="24963" s="6" customFormat="1" x14ac:dyDescent="0.4"/>
    <row r="24964" s="6" customFormat="1" x14ac:dyDescent="0.4"/>
    <row r="24965" s="6" customFormat="1" x14ac:dyDescent="0.4"/>
    <row r="24966" s="6" customFormat="1" x14ac:dyDescent="0.4"/>
    <row r="24967" s="6" customFormat="1" x14ac:dyDescent="0.4"/>
    <row r="24968" s="6" customFormat="1" x14ac:dyDescent="0.4"/>
    <row r="24969" s="6" customFormat="1" x14ac:dyDescent="0.4"/>
    <row r="24970" s="6" customFormat="1" x14ac:dyDescent="0.4"/>
    <row r="24971" s="6" customFormat="1" x14ac:dyDescent="0.4"/>
    <row r="24972" s="6" customFormat="1" x14ac:dyDescent="0.4"/>
    <row r="24973" s="6" customFormat="1" x14ac:dyDescent="0.4"/>
    <row r="24974" s="6" customFormat="1" x14ac:dyDescent="0.4"/>
    <row r="24975" s="6" customFormat="1" x14ac:dyDescent="0.4"/>
    <row r="24976" s="6" customFormat="1" x14ac:dyDescent="0.4"/>
    <row r="24977" s="6" customFormat="1" x14ac:dyDescent="0.4"/>
    <row r="24978" s="6" customFormat="1" x14ac:dyDescent="0.4"/>
    <row r="24979" s="6" customFormat="1" x14ac:dyDescent="0.4"/>
    <row r="24980" s="6" customFormat="1" x14ac:dyDescent="0.4"/>
    <row r="24981" s="6" customFormat="1" x14ac:dyDescent="0.4"/>
    <row r="24982" s="6" customFormat="1" x14ac:dyDescent="0.4"/>
    <row r="24983" s="6" customFormat="1" x14ac:dyDescent="0.4"/>
    <row r="24984" s="6" customFormat="1" x14ac:dyDescent="0.4"/>
    <row r="24985" s="6" customFormat="1" x14ac:dyDescent="0.4"/>
    <row r="24986" s="6" customFormat="1" x14ac:dyDescent="0.4"/>
    <row r="24987" s="6" customFormat="1" x14ac:dyDescent="0.4"/>
    <row r="24988" s="6" customFormat="1" x14ac:dyDescent="0.4"/>
    <row r="24989" s="6" customFormat="1" x14ac:dyDescent="0.4"/>
    <row r="24990" s="6" customFormat="1" x14ac:dyDescent="0.4"/>
    <row r="24991" s="6" customFormat="1" x14ac:dyDescent="0.4"/>
    <row r="24992" s="6" customFormat="1" x14ac:dyDescent="0.4"/>
    <row r="24993" s="6" customFormat="1" x14ac:dyDescent="0.4"/>
    <row r="24994" s="6" customFormat="1" x14ac:dyDescent="0.4"/>
    <row r="24995" s="6" customFormat="1" x14ac:dyDescent="0.4"/>
    <row r="24996" s="6" customFormat="1" x14ac:dyDescent="0.4"/>
    <row r="24997" s="6" customFormat="1" x14ac:dyDescent="0.4"/>
    <row r="24998" s="6" customFormat="1" x14ac:dyDescent="0.4"/>
    <row r="24999" s="6" customFormat="1" x14ac:dyDescent="0.4"/>
    <row r="25000" s="6" customFormat="1" x14ac:dyDescent="0.4"/>
    <row r="25001" s="6" customFormat="1" x14ac:dyDescent="0.4"/>
    <row r="25002" s="6" customFormat="1" x14ac:dyDescent="0.4"/>
    <row r="25003" s="6" customFormat="1" x14ac:dyDescent="0.4"/>
    <row r="25004" s="6" customFormat="1" x14ac:dyDescent="0.4"/>
    <row r="25005" s="6" customFormat="1" x14ac:dyDescent="0.4"/>
    <row r="25006" s="6" customFormat="1" x14ac:dyDescent="0.4"/>
    <row r="25007" s="6" customFormat="1" x14ac:dyDescent="0.4"/>
    <row r="25008" s="6" customFormat="1" x14ac:dyDescent="0.4"/>
    <row r="25009" s="6" customFormat="1" x14ac:dyDescent="0.4"/>
    <row r="25010" s="6" customFormat="1" x14ac:dyDescent="0.4"/>
    <row r="25011" s="6" customFormat="1" x14ac:dyDescent="0.4"/>
    <row r="25012" s="6" customFormat="1" x14ac:dyDescent="0.4"/>
    <row r="25013" s="6" customFormat="1" x14ac:dyDescent="0.4"/>
    <row r="25014" s="6" customFormat="1" x14ac:dyDescent="0.4"/>
    <row r="25015" s="6" customFormat="1" x14ac:dyDescent="0.4"/>
    <row r="25016" s="6" customFormat="1" x14ac:dyDescent="0.4"/>
    <row r="25017" s="6" customFormat="1" x14ac:dyDescent="0.4"/>
    <row r="25018" s="6" customFormat="1" x14ac:dyDescent="0.4"/>
    <row r="25019" s="6" customFormat="1" x14ac:dyDescent="0.4"/>
    <row r="25020" s="6" customFormat="1" x14ac:dyDescent="0.4"/>
    <row r="25021" s="6" customFormat="1" x14ac:dyDescent="0.4"/>
    <row r="25022" s="6" customFormat="1" x14ac:dyDescent="0.4"/>
    <row r="25023" s="6" customFormat="1" x14ac:dyDescent="0.4"/>
    <row r="25024" s="6" customFormat="1" x14ac:dyDescent="0.4"/>
    <row r="25025" s="6" customFormat="1" x14ac:dyDescent="0.4"/>
    <row r="25026" s="6" customFormat="1" x14ac:dyDescent="0.4"/>
    <row r="25027" s="6" customFormat="1" x14ac:dyDescent="0.4"/>
    <row r="25028" s="6" customFormat="1" x14ac:dyDescent="0.4"/>
    <row r="25029" s="6" customFormat="1" x14ac:dyDescent="0.4"/>
    <row r="25030" s="6" customFormat="1" x14ac:dyDescent="0.4"/>
    <row r="25031" s="6" customFormat="1" x14ac:dyDescent="0.4"/>
    <row r="25032" s="6" customFormat="1" x14ac:dyDescent="0.4"/>
    <row r="25033" s="6" customFormat="1" x14ac:dyDescent="0.4"/>
    <row r="25034" s="6" customFormat="1" x14ac:dyDescent="0.4"/>
    <row r="25035" s="6" customFormat="1" x14ac:dyDescent="0.4"/>
    <row r="25036" s="6" customFormat="1" x14ac:dyDescent="0.4"/>
    <row r="25037" s="6" customFormat="1" x14ac:dyDescent="0.4"/>
    <row r="25038" s="6" customFormat="1" x14ac:dyDescent="0.4"/>
    <row r="25039" s="6" customFormat="1" x14ac:dyDescent="0.4"/>
    <row r="25040" s="6" customFormat="1" x14ac:dyDescent="0.4"/>
    <row r="25041" s="6" customFormat="1" x14ac:dyDescent="0.4"/>
    <row r="25042" s="6" customFormat="1" x14ac:dyDescent="0.4"/>
    <row r="25043" s="6" customFormat="1" x14ac:dyDescent="0.4"/>
    <row r="25044" s="6" customFormat="1" x14ac:dyDescent="0.4"/>
    <row r="25045" s="6" customFormat="1" x14ac:dyDescent="0.4"/>
    <row r="25046" s="6" customFormat="1" x14ac:dyDescent="0.4"/>
    <row r="25047" s="6" customFormat="1" x14ac:dyDescent="0.4"/>
    <row r="25048" s="6" customFormat="1" x14ac:dyDescent="0.4"/>
    <row r="25049" s="6" customFormat="1" x14ac:dyDescent="0.4"/>
    <row r="25050" s="6" customFormat="1" x14ac:dyDescent="0.4"/>
    <row r="25051" s="6" customFormat="1" x14ac:dyDescent="0.4"/>
    <row r="25052" s="6" customFormat="1" x14ac:dyDescent="0.4"/>
    <row r="25053" s="6" customFormat="1" x14ac:dyDescent="0.4"/>
    <row r="25054" s="6" customFormat="1" x14ac:dyDescent="0.4"/>
    <row r="25055" s="6" customFormat="1" x14ac:dyDescent="0.4"/>
    <row r="25056" s="6" customFormat="1" x14ac:dyDescent="0.4"/>
    <row r="25057" s="6" customFormat="1" x14ac:dyDescent="0.4"/>
    <row r="25058" s="6" customFormat="1" x14ac:dyDescent="0.4"/>
    <row r="25059" s="6" customFormat="1" x14ac:dyDescent="0.4"/>
    <row r="25060" s="6" customFormat="1" x14ac:dyDescent="0.4"/>
    <row r="25061" s="6" customFormat="1" x14ac:dyDescent="0.4"/>
    <row r="25062" s="6" customFormat="1" x14ac:dyDescent="0.4"/>
    <row r="25063" s="6" customFormat="1" x14ac:dyDescent="0.4"/>
    <row r="25064" s="6" customFormat="1" x14ac:dyDescent="0.4"/>
    <row r="25065" s="6" customFormat="1" x14ac:dyDescent="0.4"/>
    <row r="25066" s="6" customFormat="1" x14ac:dyDescent="0.4"/>
    <row r="25067" s="6" customFormat="1" x14ac:dyDescent="0.4"/>
    <row r="25068" s="6" customFormat="1" x14ac:dyDescent="0.4"/>
    <row r="25069" s="6" customFormat="1" x14ac:dyDescent="0.4"/>
    <row r="25070" s="6" customFormat="1" x14ac:dyDescent="0.4"/>
    <row r="25071" s="6" customFormat="1" x14ac:dyDescent="0.4"/>
    <row r="25072" s="6" customFormat="1" x14ac:dyDescent="0.4"/>
    <row r="25073" s="6" customFormat="1" x14ac:dyDescent="0.4"/>
    <row r="25074" s="6" customFormat="1" x14ac:dyDescent="0.4"/>
    <row r="25075" s="6" customFormat="1" x14ac:dyDescent="0.4"/>
    <row r="25076" s="6" customFormat="1" x14ac:dyDescent="0.4"/>
    <row r="25077" s="6" customFormat="1" x14ac:dyDescent="0.4"/>
    <row r="25078" s="6" customFormat="1" x14ac:dyDescent="0.4"/>
    <row r="25079" s="6" customFormat="1" x14ac:dyDescent="0.4"/>
    <row r="25080" s="6" customFormat="1" x14ac:dyDescent="0.4"/>
    <row r="25081" s="6" customFormat="1" x14ac:dyDescent="0.4"/>
    <row r="25082" s="6" customFormat="1" x14ac:dyDescent="0.4"/>
    <row r="25083" s="6" customFormat="1" x14ac:dyDescent="0.4"/>
    <row r="25084" s="6" customFormat="1" x14ac:dyDescent="0.4"/>
    <row r="25085" s="6" customFormat="1" x14ac:dyDescent="0.4"/>
    <row r="25086" s="6" customFormat="1" x14ac:dyDescent="0.4"/>
    <row r="25087" s="6" customFormat="1" x14ac:dyDescent="0.4"/>
    <row r="25088" s="6" customFormat="1" x14ac:dyDescent="0.4"/>
    <row r="25089" s="6" customFormat="1" x14ac:dyDescent="0.4"/>
    <row r="25090" s="6" customFormat="1" x14ac:dyDescent="0.4"/>
    <row r="25091" s="6" customFormat="1" x14ac:dyDescent="0.4"/>
    <row r="25092" s="6" customFormat="1" x14ac:dyDescent="0.4"/>
    <row r="25093" s="6" customFormat="1" x14ac:dyDescent="0.4"/>
    <row r="25094" s="6" customFormat="1" x14ac:dyDescent="0.4"/>
    <row r="25095" s="6" customFormat="1" x14ac:dyDescent="0.4"/>
    <row r="25096" s="6" customFormat="1" x14ac:dyDescent="0.4"/>
    <row r="25097" s="6" customFormat="1" x14ac:dyDescent="0.4"/>
    <row r="25098" s="6" customFormat="1" x14ac:dyDescent="0.4"/>
    <row r="25099" s="6" customFormat="1" x14ac:dyDescent="0.4"/>
    <row r="25100" s="6" customFormat="1" x14ac:dyDescent="0.4"/>
    <row r="25101" s="6" customFormat="1" x14ac:dyDescent="0.4"/>
    <row r="25102" s="6" customFormat="1" x14ac:dyDescent="0.4"/>
    <row r="25103" s="6" customFormat="1" x14ac:dyDescent="0.4"/>
    <row r="25104" s="6" customFormat="1" x14ac:dyDescent="0.4"/>
    <row r="25105" s="6" customFormat="1" x14ac:dyDescent="0.4"/>
    <row r="25106" s="6" customFormat="1" x14ac:dyDescent="0.4"/>
    <row r="25107" s="6" customFormat="1" x14ac:dyDescent="0.4"/>
    <row r="25108" s="6" customFormat="1" x14ac:dyDescent="0.4"/>
    <row r="25109" s="6" customFormat="1" x14ac:dyDescent="0.4"/>
    <row r="25110" s="6" customFormat="1" x14ac:dyDescent="0.4"/>
    <row r="25111" s="6" customFormat="1" x14ac:dyDescent="0.4"/>
    <row r="25112" s="6" customFormat="1" x14ac:dyDescent="0.4"/>
    <row r="25113" s="6" customFormat="1" x14ac:dyDescent="0.4"/>
    <row r="25114" s="6" customFormat="1" x14ac:dyDescent="0.4"/>
    <row r="25115" s="6" customFormat="1" x14ac:dyDescent="0.4"/>
    <row r="25116" s="6" customFormat="1" x14ac:dyDescent="0.4"/>
    <row r="25117" s="6" customFormat="1" x14ac:dyDescent="0.4"/>
    <row r="25118" s="6" customFormat="1" x14ac:dyDescent="0.4"/>
    <row r="25119" s="6" customFormat="1" x14ac:dyDescent="0.4"/>
    <row r="25120" s="6" customFormat="1" x14ac:dyDescent="0.4"/>
    <row r="25121" s="6" customFormat="1" x14ac:dyDescent="0.4"/>
    <row r="25122" s="6" customFormat="1" x14ac:dyDescent="0.4"/>
    <row r="25123" s="6" customFormat="1" x14ac:dyDescent="0.4"/>
    <row r="25124" s="6" customFormat="1" x14ac:dyDescent="0.4"/>
    <row r="25125" s="6" customFormat="1" x14ac:dyDescent="0.4"/>
    <row r="25126" s="6" customFormat="1" x14ac:dyDescent="0.4"/>
    <row r="25127" s="6" customFormat="1" x14ac:dyDescent="0.4"/>
    <row r="25128" s="6" customFormat="1" x14ac:dyDescent="0.4"/>
    <row r="25129" s="6" customFormat="1" x14ac:dyDescent="0.4"/>
    <row r="25130" s="6" customFormat="1" x14ac:dyDescent="0.4"/>
    <row r="25131" s="6" customFormat="1" x14ac:dyDescent="0.4"/>
    <row r="25132" s="6" customFormat="1" x14ac:dyDescent="0.4"/>
    <row r="25133" s="6" customFormat="1" x14ac:dyDescent="0.4"/>
    <row r="25134" s="6" customFormat="1" x14ac:dyDescent="0.4"/>
    <row r="25135" s="6" customFormat="1" x14ac:dyDescent="0.4"/>
    <row r="25136" s="6" customFormat="1" x14ac:dyDescent="0.4"/>
    <row r="25137" s="6" customFormat="1" x14ac:dyDescent="0.4"/>
    <row r="25138" s="6" customFormat="1" x14ac:dyDescent="0.4"/>
    <row r="25139" s="6" customFormat="1" x14ac:dyDescent="0.4"/>
    <row r="25140" s="6" customFormat="1" x14ac:dyDescent="0.4"/>
    <row r="25141" s="6" customFormat="1" x14ac:dyDescent="0.4"/>
    <row r="25142" s="6" customFormat="1" x14ac:dyDescent="0.4"/>
    <row r="25143" s="6" customFormat="1" x14ac:dyDescent="0.4"/>
    <row r="25144" s="6" customFormat="1" x14ac:dyDescent="0.4"/>
    <row r="25145" s="6" customFormat="1" x14ac:dyDescent="0.4"/>
    <row r="25146" s="6" customFormat="1" x14ac:dyDescent="0.4"/>
    <row r="25147" s="6" customFormat="1" x14ac:dyDescent="0.4"/>
    <row r="25148" s="6" customFormat="1" x14ac:dyDescent="0.4"/>
    <row r="25149" s="6" customFormat="1" x14ac:dyDescent="0.4"/>
    <row r="25150" s="6" customFormat="1" x14ac:dyDescent="0.4"/>
    <row r="25151" s="6" customFormat="1" x14ac:dyDescent="0.4"/>
    <row r="25152" s="6" customFormat="1" x14ac:dyDescent="0.4"/>
    <row r="25153" s="6" customFormat="1" x14ac:dyDescent="0.4"/>
    <row r="25154" s="6" customFormat="1" x14ac:dyDescent="0.4"/>
    <row r="25155" s="6" customFormat="1" x14ac:dyDescent="0.4"/>
    <row r="25156" s="6" customFormat="1" x14ac:dyDescent="0.4"/>
    <row r="25157" s="6" customFormat="1" x14ac:dyDescent="0.4"/>
    <row r="25158" s="6" customFormat="1" x14ac:dyDescent="0.4"/>
    <row r="25159" s="6" customFormat="1" x14ac:dyDescent="0.4"/>
    <row r="25160" s="6" customFormat="1" x14ac:dyDescent="0.4"/>
    <row r="25161" s="6" customFormat="1" x14ac:dyDescent="0.4"/>
    <row r="25162" s="6" customFormat="1" x14ac:dyDescent="0.4"/>
    <row r="25163" s="6" customFormat="1" x14ac:dyDescent="0.4"/>
    <row r="25164" s="6" customFormat="1" x14ac:dyDescent="0.4"/>
    <row r="25165" s="6" customFormat="1" x14ac:dyDescent="0.4"/>
    <row r="25166" s="6" customFormat="1" x14ac:dyDescent="0.4"/>
    <row r="25167" s="6" customFormat="1" x14ac:dyDescent="0.4"/>
    <row r="25168" s="6" customFormat="1" x14ac:dyDescent="0.4"/>
    <row r="25169" s="6" customFormat="1" x14ac:dyDescent="0.4"/>
    <row r="25170" s="6" customFormat="1" x14ac:dyDescent="0.4"/>
    <row r="25171" s="6" customFormat="1" x14ac:dyDescent="0.4"/>
    <row r="25172" s="6" customFormat="1" x14ac:dyDescent="0.4"/>
    <row r="25173" s="6" customFormat="1" x14ac:dyDescent="0.4"/>
    <row r="25174" s="6" customFormat="1" x14ac:dyDescent="0.4"/>
    <row r="25175" s="6" customFormat="1" x14ac:dyDescent="0.4"/>
    <row r="25176" s="6" customFormat="1" x14ac:dyDescent="0.4"/>
    <row r="25177" s="6" customFormat="1" x14ac:dyDescent="0.4"/>
    <row r="25178" s="6" customFormat="1" x14ac:dyDescent="0.4"/>
    <row r="25179" s="6" customFormat="1" x14ac:dyDescent="0.4"/>
    <row r="25180" s="6" customFormat="1" x14ac:dyDescent="0.4"/>
    <row r="25181" s="6" customFormat="1" x14ac:dyDescent="0.4"/>
    <row r="25182" s="6" customFormat="1" x14ac:dyDescent="0.4"/>
    <row r="25183" s="6" customFormat="1" x14ac:dyDescent="0.4"/>
    <row r="25184" s="6" customFormat="1" x14ac:dyDescent="0.4"/>
    <row r="25185" s="6" customFormat="1" x14ac:dyDescent="0.4"/>
    <row r="25186" s="6" customFormat="1" x14ac:dyDescent="0.4"/>
    <row r="25187" s="6" customFormat="1" x14ac:dyDescent="0.4"/>
    <row r="25188" s="6" customFormat="1" x14ac:dyDescent="0.4"/>
    <row r="25189" s="6" customFormat="1" x14ac:dyDescent="0.4"/>
    <row r="25190" s="6" customFormat="1" x14ac:dyDescent="0.4"/>
    <row r="25191" s="6" customFormat="1" x14ac:dyDescent="0.4"/>
    <row r="25192" s="6" customFormat="1" x14ac:dyDescent="0.4"/>
    <row r="25193" s="6" customFormat="1" x14ac:dyDescent="0.4"/>
    <row r="25194" s="6" customFormat="1" x14ac:dyDescent="0.4"/>
    <row r="25195" s="6" customFormat="1" x14ac:dyDescent="0.4"/>
    <row r="25196" s="6" customFormat="1" x14ac:dyDescent="0.4"/>
    <row r="25197" s="6" customFormat="1" x14ac:dyDescent="0.4"/>
    <row r="25198" s="6" customFormat="1" x14ac:dyDescent="0.4"/>
    <row r="25199" s="6" customFormat="1" x14ac:dyDescent="0.4"/>
    <row r="25200" s="6" customFormat="1" x14ac:dyDescent="0.4"/>
    <row r="25201" s="6" customFormat="1" x14ac:dyDescent="0.4"/>
    <row r="25202" s="6" customFormat="1" x14ac:dyDescent="0.4"/>
    <row r="25203" s="6" customFormat="1" x14ac:dyDescent="0.4"/>
    <row r="25204" s="6" customFormat="1" x14ac:dyDescent="0.4"/>
    <row r="25205" s="6" customFormat="1" x14ac:dyDescent="0.4"/>
    <row r="25206" s="6" customFormat="1" x14ac:dyDescent="0.4"/>
    <row r="25207" s="6" customFormat="1" x14ac:dyDescent="0.4"/>
    <row r="25208" s="6" customFormat="1" x14ac:dyDescent="0.4"/>
    <row r="25209" s="6" customFormat="1" x14ac:dyDescent="0.4"/>
    <row r="25210" s="6" customFormat="1" x14ac:dyDescent="0.4"/>
    <row r="25211" s="6" customFormat="1" x14ac:dyDescent="0.4"/>
    <row r="25212" s="6" customFormat="1" x14ac:dyDescent="0.4"/>
    <row r="25213" s="6" customFormat="1" x14ac:dyDescent="0.4"/>
    <row r="25214" s="6" customFormat="1" x14ac:dyDescent="0.4"/>
    <row r="25215" s="6" customFormat="1" x14ac:dyDescent="0.4"/>
    <row r="25216" s="6" customFormat="1" x14ac:dyDescent="0.4"/>
    <row r="25217" s="6" customFormat="1" x14ac:dyDescent="0.4"/>
    <row r="25218" s="6" customFormat="1" x14ac:dyDescent="0.4"/>
    <row r="25219" s="6" customFormat="1" x14ac:dyDescent="0.4"/>
    <row r="25220" s="6" customFormat="1" x14ac:dyDescent="0.4"/>
    <row r="25221" s="6" customFormat="1" x14ac:dyDescent="0.4"/>
    <row r="25222" s="6" customFormat="1" x14ac:dyDescent="0.4"/>
    <row r="25223" s="6" customFormat="1" x14ac:dyDescent="0.4"/>
    <row r="25224" s="6" customFormat="1" x14ac:dyDescent="0.4"/>
    <row r="25225" s="6" customFormat="1" x14ac:dyDescent="0.4"/>
    <row r="25226" s="6" customFormat="1" x14ac:dyDescent="0.4"/>
    <row r="25227" s="6" customFormat="1" x14ac:dyDescent="0.4"/>
    <row r="25228" s="6" customFormat="1" x14ac:dyDescent="0.4"/>
    <row r="25229" s="6" customFormat="1" x14ac:dyDescent="0.4"/>
    <row r="25230" s="6" customFormat="1" x14ac:dyDescent="0.4"/>
    <row r="25231" s="6" customFormat="1" x14ac:dyDescent="0.4"/>
    <row r="25232" s="6" customFormat="1" x14ac:dyDescent="0.4"/>
    <row r="25233" s="6" customFormat="1" x14ac:dyDescent="0.4"/>
    <row r="25234" s="6" customFormat="1" x14ac:dyDescent="0.4"/>
    <row r="25235" s="6" customFormat="1" x14ac:dyDescent="0.4"/>
    <row r="25236" s="6" customFormat="1" x14ac:dyDescent="0.4"/>
    <row r="25237" s="6" customFormat="1" x14ac:dyDescent="0.4"/>
    <row r="25238" s="6" customFormat="1" x14ac:dyDescent="0.4"/>
    <row r="25239" s="6" customFormat="1" x14ac:dyDescent="0.4"/>
    <row r="25240" s="6" customFormat="1" x14ac:dyDescent="0.4"/>
    <row r="25241" s="6" customFormat="1" x14ac:dyDescent="0.4"/>
    <row r="25242" s="6" customFormat="1" x14ac:dyDescent="0.4"/>
    <row r="25243" s="6" customFormat="1" x14ac:dyDescent="0.4"/>
    <row r="25244" s="6" customFormat="1" x14ac:dyDescent="0.4"/>
    <row r="25245" s="6" customFormat="1" x14ac:dyDescent="0.4"/>
    <row r="25246" s="6" customFormat="1" x14ac:dyDescent="0.4"/>
    <row r="25247" s="6" customFormat="1" x14ac:dyDescent="0.4"/>
    <row r="25248" s="6" customFormat="1" x14ac:dyDescent="0.4"/>
    <row r="25249" s="6" customFormat="1" x14ac:dyDescent="0.4"/>
    <row r="25250" s="6" customFormat="1" x14ac:dyDescent="0.4"/>
    <row r="25251" s="6" customFormat="1" x14ac:dyDescent="0.4"/>
    <row r="25252" s="6" customFormat="1" x14ac:dyDescent="0.4"/>
    <row r="25253" s="6" customFormat="1" x14ac:dyDescent="0.4"/>
    <row r="25254" s="6" customFormat="1" x14ac:dyDescent="0.4"/>
    <row r="25255" s="6" customFormat="1" x14ac:dyDescent="0.4"/>
    <row r="25256" s="6" customFormat="1" x14ac:dyDescent="0.4"/>
    <row r="25257" s="6" customFormat="1" x14ac:dyDescent="0.4"/>
    <row r="25258" s="6" customFormat="1" x14ac:dyDescent="0.4"/>
    <row r="25259" s="6" customFormat="1" x14ac:dyDescent="0.4"/>
    <row r="25260" s="6" customFormat="1" x14ac:dyDescent="0.4"/>
    <row r="25261" s="6" customFormat="1" x14ac:dyDescent="0.4"/>
    <row r="25262" s="6" customFormat="1" x14ac:dyDescent="0.4"/>
    <row r="25263" s="6" customFormat="1" x14ac:dyDescent="0.4"/>
    <row r="25264" s="6" customFormat="1" x14ac:dyDescent="0.4"/>
    <row r="25265" s="6" customFormat="1" x14ac:dyDescent="0.4"/>
    <row r="25266" s="6" customFormat="1" x14ac:dyDescent="0.4"/>
    <row r="25267" s="6" customFormat="1" x14ac:dyDescent="0.4"/>
    <row r="25268" s="6" customFormat="1" x14ac:dyDescent="0.4"/>
    <row r="25269" s="6" customFormat="1" x14ac:dyDescent="0.4"/>
    <row r="25270" s="6" customFormat="1" x14ac:dyDescent="0.4"/>
    <row r="25271" s="6" customFormat="1" x14ac:dyDescent="0.4"/>
    <row r="25272" s="6" customFormat="1" x14ac:dyDescent="0.4"/>
    <row r="25273" s="6" customFormat="1" x14ac:dyDescent="0.4"/>
    <row r="25274" s="6" customFormat="1" x14ac:dyDescent="0.4"/>
    <row r="25275" s="6" customFormat="1" x14ac:dyDescent="0.4"/>
    <row r="25276" s="6" customFormat="1" x14ac:dyDescent="0.4"/>
    <row r="25277" s="6" customFormat="1" x14ac:dyDescent="0.4"/>
    <row r="25278" s="6" customFormat="1" x14ac:dyDescent="0.4"/>
    <row r="25279" s="6" customFormat="1" x14ac:dyDescent="0.4"/>
    <row r="25280" s="6" customFormat="1" x14ac:dyDescent="0.4"/>
    <row r="25281" s="6" customFormat="1" x14ac:dyDescent="0.4"/>
    <row r="25282" s="6" customFormat="1" x14ac:dyDescent="0.4"/>
    <row r="25283" s="6" customFormat="1" x14ac:dyDescent="0.4"/>
    <row r="25284" s="6" customFormat="1" x14ac:dyDescent="0.4"/>
    <row r="25285" s="6" customFormat="1" x14ac:dyDescent="0.4"/>
    <row r="25286" s="6" customFormat="1" x14ac:dyDescent="0.4"/>
    <row r="25287" s="6" customFormat="1" x14ac:dyDescent="0.4"/>
    <row r="25288" s="6" customFormat="1" x14ac:dyDescent="0.4"/>
    <row r="25289" s="6" customFormat="1" x14ac:dyDescent="0.4"/>
    <row r="25290" s="6" customFormat="1" x14ac:dyDescent="0.4"/>
    <row r="25291" s="6" customFormat="1" x14ac:dyDescent="0.4"/>
    <row r="25292" s="6" customFormat="1" x14ac:dyDescent="0.4"/>
    <row r="25293" s="6" customFormat="1" x14ac:dyDescent="0.4"/>
    <row r="25294" s="6" customFormat="1" x14ac:dyDescent="0.4"/>
    <row r="25295" s="6" customFormat="1" x14ac:dyDescent="0.4"/>
    <row r="25296" s="6" customFormat="1" x14ac:dyDescent="0.4"/>
    <row r="25297" s="6" customFormat="1" x14ac:dyDescent="0.4"/>
    <row r="25298" s="6" customFormat="1" x14ac:dyDescent="0.4"/>
    <row r="25299" s="6" customFormat="1" x14ac:dyDescent="0.4"/>
    <row r="25300" s="6" customFormat="1" x14ac:dyDescent="0.4"/>
    <row r="25301" s="6" customFormat="1" x14ac:dyDescent="0.4"/>
    <row r="25302" s="6" customFormat="1" x14ac:dyDescent="0.4"/>
    <row r="25303" s="6" customFormat="1" x14ac:dyDescent="0.4"/>
    <row r="25304" s="6" customFormat="1" x14ac:dyDescent="0.4"/>
    <row r="25305" s="6" customFormat="1" x14ac:dyDescent="0.4"/>
    <row r="25306" s="6" customFormat="1" x14ac:dyDescent="0.4"/>
    <row r="25307" s="6" customFormat="1" x14ac:dyDescent="0.4"/>
    <row r="25308" s="6" customFormat="1" x14ac:dyDescent="0.4"/>
    <row r="25309" s="6" customFormat="1" x14ac:dyDescent="0.4"/>
    <row r="25310" s="6" customFormat="1" x14ac:dyDescent="0.4"/>
    <row r="25311" s="6" customFormat="1" x14ac:dyDescent="0.4"/>
    <row r="25312" s="6" customFormat="1" x14ac:dyDescent="0.4"/>
    <row r="25313" s="6" customFormat="1" x14ac:dyDescent="0.4"/>
    <row r="25314" s="6" customFormat="1" x14ac:dyDescent="0.4"/>
    <row r="25315" s="6" customFormat="1" x14ac:dyDescent="0.4"/>
    <row r="25316" s="6" customFormat="1" x14ac:dyDescent="0.4"/>
    <row r="25317" s="6" customFormat="1" x14ac:dyDescent="0.4"/>
    <row r="25318" s="6" customFormat="1" x14ac:dyDescent="0.4"/>
    <row r="25319" s="6" customFormat="1" x14ac:dyDescent="0.4"/>
    <row r="25320" s="6" customFormat="1" x14ac:dyDescent="0.4"/>
    <row r="25321" s="6" customFormat="1" x14ac:dyDescent="0.4"/>
    <row r="25322" s="6" customFormat="1" x14ac:dyDescent="0.4"/>
    <row r="25323" s="6" customFormat="1" x14ac:dyDescent="0.4"/>
    <row r="25324" s="6" customFormat="1" x14ac:dyDescent="0.4"/>
    <row r="25325" s="6" customFormat="1" x14ac:dyDescent="0.4"/>
    <row r="25326" s="6" customFormat="1" x14ac:dyDescent="0.4"/>
    <row r="25327" s="6" customFormat="1" x14ac:dyDescent="0.4"/>
    <row r="25328" s="6" customFormat="1" x14ac:dyDescent="0.4"/>
    <row r="25329" s="6" customFormat="1" x14ac:dyDescent="0.4"/>
    <row r="25330" s="6" customFormat="1" x14ac:dyDescent="0.4"/>
    <row r="25331" s="6" customFormat="1" x14ac:dyDescent="0.4"/>
    <row r="25332" s="6" customFormat="1" x14ac:dyDescent="0.4"/>
    <row r="25333" s="6" customFormat="1" x14ac:dyDescent="0.4"/>
    <row r="25334" s="6" customFormat="1" x14ac:dyDescent="0.4"/>
    <row r="25335" s="6" customFormat="1" x14ac:dyDescent="0.4"/>
    <row r="25336" s="6" customFormat="1" x14ac:dyDescent="0.4"/>
    <row r="25337" s="6" customFormat="1" x14ac:dyDescent="0.4"/>
    <row r="25338" s="6" customFormat="1" x14ac:dyDescent="0.4"/>
    <row r="25339" s="6" customFormat="1" x14ac:dyDescent="0.4"/>
    <row r="25340" s="6" customFormat="1" x14ac:dyDescent="0.4"/>
    <row r="25341" s="6" customFormat="1" x14ac:dyDescent="0.4"/>
    <row r="25342" s="6" customFormat="1" x14ac:dyDescent="0.4"/>
    <row r="25343" s="6" customFormat="1" x14ac:dyDescent="0.4"/>
    <row r="25344" s="6" customFormat="1" x14ac:dyDescent="0.4"/>
    <row r="25345" s="6" customFormat="1" x14ac:dyDescent="0.4"/>
    <row r="25346" s="6" customFormat="1" x14ac:dyDescent="0.4"/>
    <row r="25347" s="6" customFormat="1" x14ac:dyDescent="0.4"/>
    <row r="25348" s="6" customFormat="1" x14ac:dyDescent="0.4"/>
    <row r="25349" s="6" customFormat="1" x14ac:dyDescent="0.4"/>
    <row r="25350" s="6" customFormat="1" x14ac:dyDescent="0.4"/>
    <row r="25351" s="6" customFormat="1" x14ac:dyDescent="0.4"/>
    <row r="25352" s="6" customFormat="1" x14ac:dyDescent="0.4"/>
    <row r="25353" s="6" customFormat="1" x14ac:dyDescent="0.4"/>
    <row r="25354" s="6" customFormat="1" x14ac:dyDescent="0.4"/>
    <row r="25355" s="6" customFormat="1" x14ac:dyDescent="0.4"/>
    <row r="25356" s="6" customFormat="1" x14ac:dyDescent="0.4"/>
    <row r="25357" s="6" customFormat="1" x14ac:dyDescent="0.4"/>
    <row r="25358" s="6" customFormat="1" x14ac:dyDescent="0.4"/>
    <row r="25359" s="6" customFormat="1" x14ac:dyDescent="0.4"/>
    <row r="25360" s="6" customFormat="1" x14ac:dyDescent="0.4"/>
    <row r="25361" s="6" customFormat="1" x14ac:dyDescent="0.4"/>
    <row r="25362" s="6" customFormat="1" x14ac:dyDescent="0.4"/>
    <row r="25363" s="6" customFormat="1" x14ac:dyDescent="0.4"/>
    <row r="25364" s="6" customFormat="1" x14ac:dyDescent="0.4"/>
    <row r="25365" s="6" customFormat="1" x14ac:dyDescent="0.4"/>
    <row r="25366" s="6" customFormat="1" x14ac:dyDescent="0.4"/>
    <row r="25367" s="6" customFormat="1" x14ac:dyDescent="0.4"/>
    <row r="25368" s="6" customFormat="1" x14ac:dyDescent="0.4"/>
    <row r="25369" s="6" customFormat="1" x14ac:dyDescent="0.4"/>
    <row r="25370" s="6" customFormat="1" x14ac:dyDescent="0.4"/>
    <row r="25371" s="6" customFormat="1" x14ac:dyDescent="0.4"/>
    <row r="25372" s="6" customFormat="1" x14ac:dyDescent="0.4"/>
    <row r="25373" s="6" customFormat="1" x14ac:dyDescent="0.4"/>
    <row r="25374" s="6" customFormat="1" x14ac:dyDescent="0.4"/>
    <row r="25375" s="6" customFormat="1" x14ac:dyDescent="0.4"/>
    <row r="25376" s="6" customFormat="1" x14ac:dyDescent="0.4"/>
    <row r="25377" s="6" customFormat="1" x14ac:dyDescent="0.4"/>
    <row r="25378" s="6" customFormat="1" x14ac:dyDescent="0.4"/>
    <row r="25379" s="6" customFormat="1" x14ac:dyDescent="0.4"/>
    <row r="25380" s="6" customFormat="1" x14ac:dyDescent="0.4"/>
    <row r="25381" s="6" customFormat="1" x14ac:dyDescent="0.4"/>
    <row r="25382" s="6" customFormat="1" x14ac:dyDescent="0.4"/>
    <row r="25383" s="6" customFormat="1" x14ac:dyDescent="0.4"/>
    <row r="25384" s="6" customFormat="1" x14ac:dyDescent="0.4"/>
    <row r="25385" s="6" customFormat="1" x14ac:dyDescent="0.4"/>
    <row r="25386" s="6" customFormat="1" x14ac:dyDescent="0.4"/>
    <row r="25387" s="6" customFormat="1" x14ac:dyDescent="0.4"/>
    <row r="25388" s="6" customFormat="1" x14ac:dyDescent="0.4"/>
    <row r="25389" s="6" customFormat="1" x14ac:dyDescent="0.4"/>
    <row r="25390" s="6" customFormat="1" x14ac:dyDescent="0.4"/>
    <row r="25391" s="6" customFormat="1" x14ac:dyDescent="0.4"/>
    <row r="25392" s="6" customFormat="1" x14ac:dyDescent="0.4"/>
    <row r="25393" s="6" customFormat="1" x14ac:dyDescent="0.4"/>
    <row r="25394" s="6" customFormat="1" x14ac:dyDescent="0.4"/>
    <row r="25395" s="6" customFormat="1" x14ac:dyDescent="0.4"/>
    <row r="25396" s="6" customFormat="1" x14ac:dyDescent="0.4"/>
    <row r="25397" s="6" customFormat="1" x14ac:dyDescent="0.4"/>
    <row r="25398" s="6" customFormat="1" x14ac:dyDescent="0.4"/>
    <row r="25399" s="6" customFormat="1" x14ac:dyDescent="0.4"/>
    <row r="25400" s="6" customFormat="1" x14ac:dyDescent="0.4"/>
    <row r="25401" s="6" customFormat="1" x14ac:dyDescent="0.4"/>
    <row r="25402" s="6" customFormat="1" x14ac:dyDescent="0.4"/>
    <row r="25403" s="6" customFormat="1" x14ac:dyDescent="0.4"/>
    <row r="25404" s="6" customFormat="1" x14ac:dyDescent="0.4"/>
    <row r="25405" s="6" customFormat="1" x14ac:dyDescent="0.4"/>
    <row r="25406" s="6" customFormat="1" x14ac:dyDescent="0.4"/>
    <row r="25407" s="6" customFormat="1" x14ac:dyDescent="0.4"/>
    <row r="25408" s="6" customFormat="1" x14ac:dyDescent="0.4"/>
    <row r="25409" s="6" customFormat="1" x14ac:dyDescent="0.4"/>
    <row r="25410" s="6" customFormat="1" x14ac:dyDescent="0.4"/>
    <row r="25411" s="6" customFormat="1" x14ac:dyDescent="0.4"/>
    <row r="25412" s="6" customFormat="1" x14ac:dyDescent="0.4"/>
    <row r="25413" s="6" customFormat="1" x14ac:dyDescent="0.4"/>
    <row r="25414" s="6" customFormat="1" x14ac:dyDescent="0.4"/>
    <row r="25415" s="6" customFormat="1" x14ac:dyDescent="0.4"/>
    <row r="25416" s="6" customFormat="1" x14ac:dyDescent="0.4"/>
    <row r="25417" s="6" customFormat="1" x14ac:dyDescent="0.4"/>
    <row r="25418" s="6" customFormat="1" x14ac:dyDescent="0.4"/>
    <row r="25419" s="6" customFormat="1" x14ac:dyDescent="0.4"/>
    <row r="25420" s="6" customFormat="1" x14ac:dyDescent="0.4"/>
    <row r="25421" s="6" customFormat="1" x14ac:dyDescent="0.4"/>
    <row r="25422" s="6" customFormat="1" x14ac:dyDescent="0.4"/>
    <row r="25423" s="6" customFormat="1" x14ac:dyDescent="0.4"/>
    <row r="25424" s="6" customFormat="1" x14ac:dyDescent="0.4"/>
    <row r="25425" s="6" customFormat="1" x14ac:dyDescent="0.4"/>
    <row r="25426" s="6" customFormat="1" x14ac:dyDescent="0.4"/>
    <row r="25427" s="6" customFormat="1" x14ac:dyDescent="0.4"/>
    <row r="25428" s="6" customFormat="1" x14ac:dyDescent="0.4"/>
    <row r="25429" s="6" customFormat="1" x14ac:dyDescent="0.4"/>
    <row r="25430" s="6" customFormat="1" x14ac:dyDescent="0.4"/>
    <row r="25431" s="6" customFormat="1" x14ac:dyDescent="0.4"/>
    <row r="25432" s="6" customFormat="1" x14ac:dyDescent="0.4"/>
    <row r="25433" s="6" customFormat="1" x14ac:dyDescent="0.4"/>
    <row r="25434" s="6" customFormat="1" x14ac:dyDescent="0.4"/>
    <row r="25435" s="6" customFormat="1" x14ac:dyDescent="0.4"/>
    <row r="25436" s="6" customFormat="1" x14ac:dyDescent="0.4"/>
    <row r="25437" s="6" customFormat="1" x14ac:dyDescent="0.4"/>
    <row r="25438" s="6" customFormat="1" x14ac:dyDescent="0.4"/>
    <row r="25439" s="6" customFormat="1" x14ac:dyDescent="0.4"/>
    <row r="25440" s="6" customFormat="1" x14ac:dyDescent="0.4"/>
    <row r="25441" s="6" customFormat="1" x14ac:dyDescent="0.4"/>
    <row r="25442" s="6" customFormat="1" x14ac:dyDescent="0.4"/>
    <row r="25443" s="6" customFormat="1" x14ac:dyDescent="0.4"/>
    <row r="25444" s="6" customFormat="1" x14ac:dyDescent="0.4"/>
    <row r="25445" s="6" customFormat="1" x14ac:dyDescent="0.4"/>
    <row r="25446" s="6" customFormat="1" x14ac:dyDescent="0.4"/>
    <row r="25447" s="6" customFormat="1" x14ac:dyDescent="0.4"/>
    <row r="25448" s="6" customFormat="1" x14ac:dyDescent="0.4"/>
    <row r="25449" s="6" customFormat="1" x14ac:dyDescent="0.4"/>
    <row r="25450" s="6" customFormat="1" x14ac:dyDescent="0.4"/>
    <row r="25451" s="6" customFormat="1" x14ac:dyDescent="0.4"/>
    <row r="25452" s="6" customFormat="1" x14ac:dyDescent="0.4"/>
    <row r="25453" s="6" customFormat="1" x14ac:dyDescent="0.4"/>
    <row r="25454" s="6" customFormat="1" x14ac:dyDescent="0.4"/>
    <row r="25455" s="6" customFormat="1" x14ac:dyDescent="0.4"/>
    <row r="25456" s="6" customFormat="1" x14ac:dyDescent="0.4"/>
    <row r="25457" s="6" customFormat="1" x14ac:dyDescent="0.4"/>
    <row r="25458" s="6" customFormat="1" x14ac:dyDescent="0.4"/>
    <row r="25459" s="6" customFormat="1" x14ac:dyDescent="0.4"/>
    <row r="25460" s="6" customFormat="1" x14ac:dyDescent="0.4"/>
    <row r="25461" s="6" customFormat="1" x14ac:dyDescent="0.4"/>
    <row r="25462" s="6" customFormat="1" x14ac:dyDescent="0.4"/>
    <row r="25463" s="6" customFormat="1" x14ac:dyDescent="0.4"/>
    <row r="25464" s="6" customFormat="1" x14ac:dyDescent="0.4"/>
    <row r="25465" s="6" customFormat="1" x14ac:dyDescent="0.4"/>
    <row r="25466" s="6" customFormat="1" x14ac:dyDescent="0.4"/>
    <row r="25467" s="6" customFormat="1" x14ac:dyDescent="0.4"/>
    <row r="25468" s="6" customFormat="1" x14ac:dyDescent="0.4"/>
    <row r="25469" s="6" customFormat="1" x14ac:dyDescent="0.4"/>
    <row r="25470" s="6" customFormat="1" x14ac:dyDescent="0.4"/>
    <row r="25471" s="6" customFormat="1" x14ac:dyDescent="0.4"/>
    <row r="25472" s="6" customFormat="1" x14ac:dyDescent="0.4"/>
    <row r="25473" s="6" customFormat="1" x14ac:dyDescent="0.4"/>
    <row r="25474" s="6" customFormat="1" x14ac:dyDescent="0.4"/>
    <row r="25475" s="6" customFormat="1" x14ac:dyDescent="0.4"/>
    <row r="25476" s="6" customFormat="1" x14ac:dyDescent="0.4"/>
    <row r="25477" s="6" customFormat="1" x14ac:dyDescent="0.4"/>
    <row r="25478" s="6" customFormat="1" x14ac:dyDescent="0.4"/>
    <row r="25479" s="6" customFormat="1" x14ac:dyDescent="0.4"/>
    <row r="25480" s="6" customFormat="1" x14ac:dyDescent="0.4"/>
    <row r="25481" s="6" customFormat="1" x14ac:dyDescent="0.4"/>
    <row r="25482" s="6" customFormat="1" x14ac:dyDescent="0.4"/>
    <row r="25483" s="6" customFormat="1" x14ac:dyDescent="0.4"/>
    <row r="25484" s="6" customFormat="1" x14ac:dyDescent="0.4"/>
    <row r="25485" s="6" customFormat="1" x14ac:dyDescent="0.4"/>
    <row r="25486" s="6" customFormat="1" x14ac:dyDescent="0.4"/>
    <row r="25487" s="6" customFormat="1" x14ac:dyDescent="0.4"/>
    <row r="25488" s="6" customFormat="1" x14ac:dyDescent="0.4"/>
    <row r="25489" s="6" customFormat="1" x14ac:dyDescent="0.4"/>
    <row r="25490" s="6" customFormat="1" x14ac:dyDescent="0.4"/>
    <row r="25491" s="6" customFormat="1" x14ac:dyDescent="0.4"/>
    <row r="25492" s="6" customFormat="1" x14ac:dyDescent="0.4"/>
    <row r="25493" s="6" customFormat="1" x14ac:dyDescent="0.4"/>
    <row r="25494" s="6" customFormat="1" x14ac:dyDescent="0.4"/>
    <row r="25495" s="6" customFormat="1" x14ac:dyDescent="0.4"/>
    <row r="25496" s="6" customFormat="1" x14ac:dyDescent="0.4"/>
    <row r="25497" s="6" customFormat="1" x14ac:dyDescent="0.4"/>
    <row r="25498" s="6" customFormat="1" x14ac:dyDescent="0.4"/>
    <row r="25499" s="6" customFormat="1" x14ac:dyDescent="0.4"/>
    <row r="25500" s="6" customFormat="1" x14ac:dyDescent="0.4"/>
    <row r="25501" s="6" customFormat="1" x14ac:dyDescent="0.4"/>
    <row r="25502" s="6" customFormat="1" x14ac:dyDescent="0.4"/>
    <row r="25503" s="6" customFormat="1" x14ac:dyDescent="0.4"/>
    <row r="25504" s="6" customFormat="1" x14ac:dyDescent="0.4"/>
    <row r="25505" s="6" customFormat="1" x14ac:dyDescent="0.4"/>
    <row r="25506" s="6" customFormat="1" x14ac:dyDescent="0.4"/>
    <row r="25507" s="6" customFormat="1" x14ac:dyDescent="0.4"/>
    <row r="25508" s="6" customFormat="1" x14ac:dyDescent="0.4"/>
    <row r="25509" s="6" customFormat="1" x14ac:dyDescent="0.4"/>
    <row r="25510" s="6" customFormat="1" x14ac:dyDescent="0.4"/>
    <row r="25511" s="6" customFormat="1" x14ac:dyDescent="0.4"/>
    <row r="25512" s="6" customFormat="1" x14ac:dyDescent="0.4"/>
    <row r="25513" s="6" customFormat="1" x14ac:dyDescent="0.4"/>
    <row r="25514" s="6" customFormat="1" x14ac:dyDescent="0.4"/>
    <row r="25515" s="6" customFormat="1" x14ac:dyDescent="0.4"/>
    <row r="25516" s="6" customFormat="1" x14ac:dyDescent="0.4"/>
    <row r="25517" s="6" customFormat="1" x14ac:dyDescent="0.4"/>
    <row r="25518" s="6" customFormat="1" x14ac:dyDescent="0.4"/>
    <row r="25519" s="6" customFormat="1" x14ac:dyDescent="0.4"/>
    <row r="25520" s="6" customFormat="1" x14ac:dyDescent="0.4"/>
    <row r="25521" s="6" customFormat="1" x14ac:dyDescent="0.4"/>
    <row r="25522" s="6" customFormat="1" x14ac:dyDescent="0.4"/>
    <row r="25523" s="6" customFormat="1" x14ac:dyDescent="0.4"/>
    <row r="25524" s="6" customFormat="1" x14ac:dyDescent="0.4"/>
    <row r="25525" s="6" customFormat="1" x14ac:dyDescent="0.4"/>
    <row r="25526" s="6" customFormat="1" x14ac:dyDescent="0.4"/>
    <row r="25527" s="6" customFormat="1" x14ac:dyDescent="0.4"/>
    <row r="25528" s="6" customFormat="1" x14ac:dyDescent="0.4"/>
    <row r="25529" s="6" customFormat="1" x14ac:dyDescent="0.4"/>
    <row r="25530" s="6" customFormat="1" x14ac:dyDescent="0.4"/>
    <row r="25531" s="6" customFormat="1" x14ac:dyDescent="0.4"/>
    <row r="25532" s="6" customFormat="1" x14ac:dyDescent="0.4"/>
    <row r="25533" s="6" customFormat="1" x14ac:dyDescent="0.4"/>
    <row r="25534" s="6" customFormat="1" x14ac:dyDescent="0.4"/>
    <row r="25535" s="6" customFormat="1" x14ac:dyDescent="0.4"/>
    <row r="25536" s="6" customFormat="1" x14ac:dyDescent="0.4"/>
    <row r="25537" s="6" customFormat="1" x14ac:dyDescent="0.4"/>
    <row r="25538" s="6" customFormat="1" x14ac:dyDescent="0.4"/>
    <row r="25539" s="6" customFormat="1" x14ac:dyDescent="0.4"/>
    <row r="25540" s="6" customFormat="1" x14ac:dyDescent="0.4"/>
    <row r="25541" s="6" customFormat="1" x14ac:dyDescent="0.4"/>
    <row r="25542" s="6" customFormat="1" x14ac:dyDescent="0.4"/>
    <row r="25543" s="6" customFormat="1" x14ac:dyDescent="0.4"/>
    <row r="25544" s="6" customFormat="1" x14ac:dyDescent="0.4"/>
    <row r="25545" s="6" customFormat="1" x14ac:dyDescent="0.4"/>
    <row r="25546" s="6" customFormat="1" x14ac:dyDescent="0.4"/>
    <row r="25547" s="6" customFormat="1" x14ac:dyDescent="0.4"/>
    <row r="25548" s="6" customFormat="1" x14ac:dyDescent="0.4"/>
    <row r="25549" s="6" customFormat="1" x14ac:dyDescent="0.4"/>
    <row r="25550" s="6" customFormat="1" x14ac:dyDescent="0.4"/>
    <row r="25551" s="6" customFormat="1" x14ac:dyDescent="0.4"/>
    <row r="25552" s="6" customFormat="1" x14ac:dyDescent="0.4"/>
    <row r="25553" s="6" customFormat="1" x14ac:dyDescent="0.4"/>
    <row r="25554" s="6" customFormat="1" x14ac:dyDescent="0.4"/>
    <row r="25555" s="6" customFormat="1" x14ac:dyDescent="0.4"/>
    <row r="25556" s="6" customFormat="1" x14ac:dyDescent="0.4"/>
    <row r="25557" s="6" customFormat="1" x14ac:dyDescent="0.4"/>
    <row r="25558" s="6" customFormat="1" x14ac:dyDescent="0.4"/>
    <row r="25559" s="6" customFormat="1" x14ac:dyDescent="0.4"/>
    <row r="25560" s="6" customFormat="1" x14ac:dyDescent="0.4"/>
    <row r="25561" s="6" customFormat="1" x14ac:dyDescent="0.4"/>
    <row r="25562" s="6" customFormat="1" x14ac:dyDescent="0.4"/>
    <row r="25563" s="6" customFormat="1" x14ac:dyDescent="0.4"/>
    <row r="25564" s="6" customFormat="1" x14ac:dyDescent="0.4"/>
    <row r="25565" s="6" customFormat="1" x14ac:dyDescent="0.4"/>
    <row r="25566" s="6" customFormat="1" x14ac:dyDescent="0.4"/>
    <row r="25567" s="6" customFormat="1" x14ac:dyDescent="0.4"/>
    <row r="25568" s="6" customFormat="1" x14ac:dyDescent="0.4"/>
    <row r="25569" s="6" customFormat="1" x14ac:dyDescent="0.4"/>
    <row r="25570" s="6" customFormat="1" x14ac:dyDescent="0.4"/>
    <row r="25571" s="6" customFormat="1" x14ac:dyDescent="0.4"/>
    <row r="25572" s="6" customFormat="1" x14ac:dyDescent="0.4"/>
    <row r="25573" s="6" customFormat="1" x14ac:dyDescent="0.4"/>
    <row r="25574" s="6" customFormat="1" x14ac:dyDescent="0.4"/>
    <row r="25575" s="6" customFormat="1" x14ac:dyDescent="0.4"/>
    <row r="25576" s="6" customFormat="1" x14ac:dyDescent="0.4"/>
    <row r="25577" s="6" customFormat="1" x14ac:dyDescent="0.4"/>
    <row r="25578" s="6" customFormat="1" x14ac:dyDescent="0.4"/>
    <row r="25579" s="6" customFormat="1" x14ac:dyDescent="0.4"/>
    <row r="25580" s="6" customFormat="1" x14ac:dyDescent="0.4"/>
    <row r="25581" s="6" customFormat="1" x14ac:dyDescent="0.4"/>
    <row r="25582" s="6" customFormat="1" x14ac:dyDescent="0.4"/>
    <row r="25583" s="6" customFormat="1" x14ac:dyDescent="0.4"/>
    <row r="25584" s="6" customFormat="1" x14ac:dyDescent="0.4"/>
    <row r="25585" s="6" customFormat="1" x14ac:dyDescent="0.4"/>
    <row r="25586" s="6" customFormat="1" x14ac:dyDescent="0.4"/>
    <row r="25587" s="6" customFormat="1" x14ac:dyDescent="0.4"/>
    <row r="25588" s="6" customFormat="1" x14ac:dyDescent="0.4"/>
    <row r="25589" s="6" customFormat="1" x14ac:dyDescent="0.4"/>
    <row r="25590" s="6" customFormat="1" x14ac:dyDescent="0.4"/>
    <row r="25591" s="6" customFormat="1" x14ac:dyDescent="0.4"/>
    <row r="25592" s="6" customFormat="1" x14ac:dyDescent="0.4"/>
    <row r="25593" s="6" customFormat="1" x14ac:dyDescent="0.4"/>
    <row r="25594" s="6" customFormat="1" x14ac:dyDescent="0.4"/>
    <row r="25595" s="6" customFormat="1" x14ac:dyDescent="0.4"/>
    <row r="25596" s="6" customFormat="1" x14ac:dyDescent="0.4"/>
    <row r="25597" s="6" customFormat="1" x14ac:dyDescent="0.4"/>
    <row r="25598" s="6" customFormat="1" x14ac:dyDescent="0.4"/>
    <row r="25599" s="6" customFormat="1" x14ac:dyDescent="0.4"/>
    <row r="25600" s="6" customFormat="1" x14ac:dyDescent="0.4"/>
    <row r="25601" s="6" customFormat="1" x14ac:dyDescent="0.4"/>
    <row r="25602" s="6" customFormat="1" x14ac:dyDescent="0.4"/>
    <row r="25603" s="6" customFormat="1" x14ac:dyDescent="0.4"/>
    <row r="25604" s="6" customFormat="1" x14ac:dyDescent="0.4"/>
    <row r="25605" s="6" customFormat="1" x14ac:dyDescent="0.4"/>
    <row r="25606" s="6" customFormat="1" x14ac:dyDescent="0.4"/>
    <row r="25607" s="6" customFormat="1" x14ac:dyDescent="0.4"/>
    <row r="25608" s="6" customFormat="1" x14ac:dyDescent="0.4"/>
    <row r="25609" s="6" customFormat="1" x14ac:dyDescent="0.4"/>
    <row r="25610" s="6" customFormat="1" x14ac:dyDescent="0.4"/>
    <row r="25611" s="6" customFormat="1" x14ac:dyDescent="0.4"/>
    <row r="25612" s="6" customFormat="1" x14ac:dyDescent="0.4"/>
    <row r="25613" s="6" customFormat="1" x14ac:dyDescent="0.4"/>
    <row r="25614" s="6" customFormat="1" x14ac:dyDescent="0.4"/>
    <row r="25615" s="6" customFormat="1" x14ac:dyDescent="0.4"/>
    <row r="25616" s="6" customFormat="1" x14ac:dyDescent="0.4"/>
    <row r="25617" s="6" customFormat="1" x14ac:dyDescent="0.4"/>
    <row r="25618" s="6" customFormat="1" x14ac:dyDescent="0.4"/>
    <row r="25619" s="6" customFormat="1" x14ac:dyDescent="0.4"/>
    <row r="25620" s="6" customFormat="1" x14ac:dyDescent="0.4"/>
    <row r="25621" s="6" customFormat="1" x14ac:dyDescent="0.4"/>
    <row r="25622" s="6" customFormat="1" x14ac:dyDescent="0.4"/>
    <row r="25623" s="6" customFormat="1" x14ac:dyDescent="0.4"/>
    <row r="25624" s="6" customFormat="1" x14ac:dyDescent="0.4"/>
    <row r="25625" s="6" customFormat="1" x14ac:dyDescent="0.4"/>
    <row r="25626" s="6" customFormat="1" x14ac:dyDescent="0.4"/>
    <row r="25627" s="6" customFormat="1" x14ac:dyDescent="0.4"/>
    <row r="25628" s="6" customFormat="1" x14ac:dyDescent="0.4"/>
    <row r="25629" s="6" customFormat="1" x14ac:dyDescent="0.4"/>
    <row r="25630" s="6" customFormat="1" x14ac:dyDescent="0.4"/>
    <row r="25631" s="6" customFormat="1" x14ac:dyDescent="0.4"/>
    <row r="25632" s="6" customFormat="1" x14ac:dyDescent="0.4"/>
    <row r="25633" s="6" customFormat="1" x14ac:dyDescent="0.4"/>
    <row r="25634" s="6" customFormat="1" x14ac:dyDescent="0.4"/>
    <row r="25635" s="6" customFormat="1" x14ac:dyDescent="0.4"/>
    <row r="25636" s="6" customFormat="1" x14ac:dyDescent="0.4"/>
    <row r="25637" s="6" customFormat="1" x14ac:dyDescent="0.4"/>
    <row r="25638" s="6" customFormat="1" x14ac:dyDescent="0.4"/>
    <row r="25639" s="6" customFormat="1" x14ac:dyDescent="0.4"/>
    <row r="25640" s="6" customFormat="1" x14ac:dyDescent="0.4"/>
    <row r="25641" s="6" customFormat="1" x14ac:dyDescent="0.4"/>
    <row r="25642" s="6" customFormat="1" x14ac:dyDescent="0.4"/>
    <row r="25643" s="6" customFormat="1" x14ac:dyDescent="0.4"/>
    <row r="25644" s="6" customFormat="1" x14ac:dyDescent="0.4"/>
    <row r="25645" s="6" customFormat="1" x14ac:dyDescent="0.4"/>
    <row r="25646" s="6" customFormat="1" x14ac:dyDescent="0.4"/>
    <row r="25647" s="6" customFormat="1" x14ac:dyDescent="0.4"/>
    <row r="25648" s="6" customFormat="1" x14ac:dyDescent="0.4"/>
    <row r="25649" s="6" customFormat="1" x14ac:dyDescent="0.4"/>
    <row r="25650" s="6" customFormat="1" x14ac:dyDescent="0.4"/>
    <row r="25651" s="6" customFormat="1" x14ac:dyDescent="0.4"/>
    <row r="25652" s="6" customFormat="1" x14ac:dyDescent="0.4"/>
    <row r="25653" s="6" customFormat="1" x14ac:dyDescent="0.4"/>
    <row r="25654" s="6" customFormat="1" x14ac:dyDescent="0.4"/>
    <row r="25655" s="6" customFormat="1" x14ac:dyDescent="0.4"/>
    <row r="25656" s="6" customFormat="1" x14ac:dyDescent="0.4"/>
    <row r="25657" s="6" customFormat="1" x14ac:dyDescent="0.4"/>
    <row r="25658" s="6" customFormat="1" x14ac:dyDescent="0.4"/>
    <row r="25659" s="6" customFormat="1" x14ac:dyDescent="0.4"/>
    <row r="25660" s="6" customFormat="1" x14ac:dyDescent="0.4"/>
    <row r="25661" s="6" customFormat="1" x14ac:dyDescent="0.4"/>
    <row r="25662" s="6" customFormat="1" x14ac:dyDescent="0.4"/>
    <row r="25663" s="6" customFormat="1" x14ac:dyDescent="0.4"/>
    <row r="25664" s="6" customFormat="1" x14ac:dyDescent="0.4"/>
    <row r="25665" s="6" customFormat="1" x14ac:dyDescent="0.4"/>
    <row r="25666" s="6" customFormat="1" x14ac:dyDescent="0.4"/>
    <row r="25667" s="6" customFormat="1" x14ac:dyDescent="0.4"/>
    <row r="25668" s="6" customFormat="1" x14ac:dyDescent="0.4"/>
    <row r="25669" s="6" customFormat="1" x14ac:dyDescent="0.4"/>
    <row r="25670" s="6" customFormat="1" x14ac:dyDescent="0.4"/>
    <row r="25671" s="6" customFormat="1" x14ac:dyDescent="0.4"/>
    <row r="25672" s="6" customFormat="1" x14ac:dyDescent="0.4"/>
    <row r="25673" s="6" customFormat="1" x14ac:dyDescent="0.4"/>
    <row r="25674" s="6" customFormat="1" x14ac:dyDescent="0.4"/>
    <row r="25675" s="6" customFormat="1" x14ac:dyDescent="0.4"/>
    <row r="25676" s="6" customFormat="1" x14ac:dyDescent="0.4"/>
    <row r="25677" s="6" customFormat="1" x14ac:dyDescent="0.4"/>
    <row r="25678" s="6" customFormat="1" x14ac:dyDescent="0.4"/>
    <row r="25679" s="6" customFormat="1" x14ac:dyDescent="0.4"/>
    <row r="25680" s="6" customFormat="1" x14ac:dyDescent="0.4"/>
    <row r="25681" s="6" customFormat="1" x14ac:dyDescent="0.4"/>
    <row r="25682" s="6" customFormat="1" x14ac:dyDescent="0.4"/>
    <row r="25683" s="6" customFormat="1" x14ac:dyDescent="0.4"/>
    <row r="25684" s="6" customFormat="1" x14ac:dyDescent="0.4"/>
    <row r="25685" s="6" customFormat="1" x14ac:dyDescent="0.4"/>
    <row r="25686" s="6" customFormat="1" x14ac:dyDescent="0.4"/>
    <row r="25687" s="6" customFormat="1" x14ac:dyDescent="0.4"/>
    <row r="25688" s="6" customFormat="1" x14ac:dyDescent="0.4"/>
    <row r="25689" s="6" customFormat="1" x14ac:dyDescent="0.4"/>
    <row r="25690" s="6" customFormat="1" x14ac:dyDescent="0.4"/>
    <row r="25691" s="6" customFormat="1" x14ac:dyDescent="0.4"/>
    <row r="25692" s="6" customFormat="1" x14ac:dyDescent="0.4"/>
    <row r="25693" s="6" customFormat="1" x14ac:dyDescent="0.4"/>
    <row r="25694" s="6" customFormat="1" x14ac:dyDescent="0.4"/>
    <row r="25695" s="6" customFormat="1" x14ac:dyDescent="0.4"/>
    <row r="25696" s="6" customFormat="1" x14ac:dyDescent="0.4"/>
    <row r="25697" s="6" customFormat="1" x14ac:dyDescent="0.4"/>
    <row r="25698" s="6" customFormat="1" x14ac:dyDescent="0.4"/>
    <row r="25699" s="6" customFormat="1" x14ac:dyDescent="0.4"/>
    <row r="25700" s="6" customFormat="1" x14ac:dyDescent="0.4"/>
    <row r="25701" s="6" customFormat="1" x14ac:dyDescent="0.4"/>
    <row r="25702" s="6" customFormat="1" x14ac:dyDescent="0.4"/>
    <row r="25703" s="6" customFormat="1" x14ac:dyDescent="0.4"/>
    <row r="25704" s="6" customFormat="1" x14ac:dyDescent="0.4"/>
    <row r="25705" s="6" customFormat="1" x14ac:dyDescent="0.4"/>
    <row r="25706" s="6" customFormat="1" x14ac:dyDescent="0.4"/>
    <row r="25707" s="6" customFormat="1" x14ac:dyDescent="0.4"/>
    <row r="25708" s="6" customFormat="1" x14ac:dyDescent="0.4"/>
    <row r="25709" s="6" customFormat="1" x14ac:dyDescent="0.4"/>
    <row r="25710" s="6" customFormat="1" x14ac:dyDescent="0.4"/>
    <row r="25711" s="6" customFormat="1" x14ac:dyDescent="0.4"/>
    <row r="25712" s="6" customFormat="1" x14ac:dyDescent="0.4"/>
    <row r="25713" s="6" customFormat="1" x14ac:dyDescent="0.4"/>
    <row r="25714" s="6" customFormat="1" x14ac:dyDescent="0.4"/>
    <row r="25715" s="6" customFormat="1" x14ac:dyDescent="0.4"/>
    <row r="25716" s="6" customFormat="1" x14ac:dyDescent="0.4"/>
    <row r="25717" s="6" customFormat="1" x14ac:dyDescent="0.4"/>
    <row r="25718" s="6" customFormat="1" x14ac:dyDescent="0.4"/>
    <row r="25719" s="6" customFormat="1" x14ac:dyDescent="0.4"/>
    <row r="25720" s="6" customFormat="1" x14ac:dyDescent="0.4"/>
    <row r="25721" s="6" customFormat="1" x14ac:dyDescent="0.4"/>
    <row r="25722" s="6" customFormat="1" x14ac:dyDescent="0.4"/>
    <row r="25723" s="6" customFormat="1" x14ac:dyDescent="0.4"/>
    <row r="25724" s="6" customFormat="1" x14ac:dyDescent="0.4"/>
    <row r="25725" s="6" customFormat="1" x14ac:dyDescent="0.4"/>
    <row r="25726" s="6" customFormat="1" x14ac:dyDescent="0.4"/>
    <row r="25727" s="6" customFormat="1" x14ac:dyDescent="0.4"/>
    <row r="25728" s="6" customFormat="1" x14ac:dyDescent="0.4"/>
    <row r="25729" s="6" customFormat="1" x14ac:dyDescent="0.4"/>
    <row r="25730" s="6" customFormat="1" x14ac:dyDescent="0.4"/>
    <row r="25731" s="6" customFormat="1" x14ac:dyDescent="0.4"/>
    <row r="25732" s="6" customFormat="1" x14ac:dyDescent="0.4"/>
    <row r="25733" s="6" customFormat="1" x14ac:dyDescent="0.4"/>
    <row r="25734" s="6" customFormat="1" x14ac:dyDescent="0.4"/>
    <row r="25735" s="6" customFormat="1" x14ac:dyDescent="0.4"/>
    <row r="25736" s="6" customFormat="1" x14ac:dyDescent="0.4"/>
    <row r="25737" s="6" customFormat="1" x14ac:dyDescent="0.4"/>
    <row r="25738" s="6" customFormat="1" x14ac:dyDescent="0.4"/>
    <row r="25739" s="6" customFormat="1" x14ac:dyDescent="0.4"/>
    <row r="25740" s="6" customFormat="1" x14ac:dyDescent="0.4"/>
    <row r="25741" s="6" customFormat="1" x14ac:dyDescent="0.4"/>
    <row r="25742" s="6" customFormat="1" x14ac:dyDescent="0.4"/>
    <row r="25743" s="6" customFormat="1" x14ac:dyDescent="0.4"/>
    <row r="25744" s="6" customFormat="1" x14ac:dyDescent="0.4"/>
    <row r="25745" s="6" customFormat="1" x14ac:dyDescent="0.4"/>
    <row r="25746" s="6" customFormat="1" x14ac:dyDescent="0.4"/>
    <row r="25747" s="6" customFormat="1" x14ac:dyDescent="0.4"/>
    <row r="25748" s="6" customFormat="1" x14ac:dyDescent="0.4"/>
    <row r="25749" s="6" customFormat="1" x14ac:dyDescent="0.4"/>
    <row r="25750" s="6" customFormat="1" x14ac:dyDescent="0.4"/>
    <row r="25751" s="6" customFormat="1" x14ac:dyDescent="0.4"/>
    <row r="25752" s="6" customFormat="1" x14ac:dyDescent="0.4"/>
    <row r="25753" s="6" customFormat="1" x14ac:dyDescent="0.4"/>
    <row r="25754" s="6" customFormat="1" x14ac:dyDescent="0.4"/>
    <row r="25755" s="6" customFormat="1" x14ac:dyDescent="0.4"/>
    <row r="25756" s="6" customFormat="1" x14ac:dyDescent="0.4"/>
    <row r="25757" s="6" customFormat="1" x14ac:dyDescent="0.4"/>
    <row r="25758" s="6" customFormat="1" x14ac:dyDescent="0.4"/>
    <row r="25759" s="6" customFormat="1" x14ac:dyDescent="0.4"/>
    <row r="25760" s="6" customFormat="1" x14ac:dyDescent="0.4"/>
    <row r="25761" s="6" customFormat="1" x14ac:dyDescent="0.4"/>
    <row r="25762" s="6" customFormat="1" x14ac:dyDescent="0.4"/>
    <row r="25763" s="6" customFormat="1" x14ac:dyDescent="0.4"/>
    <row r="25764" s="6" customFormat="1" x14ac:dyDescent="0.4"/>
    <row r="25765" s="6" customFormat="1" x14ac:dyDescent="0.4"/>
    <row r="25766" s="6" customFormat="1" x14ac:dyDescent="0.4"/>
    <row r="25767" s="6" customFormat="1" x14ac:dyDescent="0.4"/>
    <row r="25768" s="6" customFormat="1" x14ac:dyDescent="0.4"/>
    <row r="25769" s="6" customFormat="1" x14ac:dyDescent="0.4"/>
    <row r="25770" s="6" customFormat="1" x14ac:dyDescent="0.4"/>
    <row r="25771" s="6" customFormat="1" x14ac:dyDescent="0.4"/>
    <row r="25772" s="6" customFormat="1" x14ac:dyDescent="0.4"/>
    <row r="25773" s="6" customFormat="1" x14ac:dyDescent="0.4"/>
    <row r="25774" s="6" customFormat="1" x14ac:dyDescent="0.4"/>
    <row r="25775" s="6" customFormat="1" x14ac:dyDescent="0.4"/>
    <row r="25776" s="6" customFormat="1" x14ac:dyDescent="0.4"/>
    <row r="25777" s="6" customFormat="1" x14ac:dyDescent="0.4"/>
    <row r="25778" s="6" customFormat="1" x14ac:dyDescent="0.4"/>
    <row r="25779" s="6" customFormat="1" x14ac:dyDescent="0.4"/>
    <row r="25780" s="6" customFormat="1" x14ac:dyDescent="0.4"/>
    <row r="25781" s="6" customFormat="1" x14ac:dyDescent="0.4"/>
    <row r="25782" s="6" customFormat="1" x14ac:dyDescent="0.4"/>
    <row r="25783" s="6" customFormat="1" x14ac:dyDescent="0.4"/>
    <row r="25784" s="6" customFormat="1" x14ac:dyDescent="0.4"/>
    <row r="25785" s="6" customFormat="1" x14ac:dyDescent="0.4"/>
    <row r="25786" s="6" customFormat="1" x14ac:dyDescent="0.4"/>
    <row r="25787" s="6" customFormat="1" x14ac:dyDescent="0.4"/>
    <row r="25788" s="6" customFormat="1" x14ac:dyDescent="0.4"/>
    <row r="25789" s="6" customFormat="1" x14ac:dyDescent="0.4"/>
    <row r="25790" s="6" customFormat="1" x14ac:dyDescent="0.4"/>
    <row r="25791" s="6" customFormat="1" x14ac:dyDescent="0.4"/>
    <row r="25792" s="6" customFormat="1" x14ac:dyDescent="0.4"/>
    <row r="25793" s="6" customFormat="1" x14ac:dyDescent="0.4"/>
    <row r="25794" s="6" customFormat="1" x14ac:dyDescent="0.4"/>
    <row r="25795" s="6" customFormat="1" x14ac:dyDescent="0.4"/>
    <row r="25796" s="6" customFormat="1" x14ac:dyDescent="0.4"/>
    <row r="25797" s="6" customFormat="1" x14ac:dyDescent="0.4"/>
    <row r="25798" s="6" customFormat="1" x14ac:dyDescent="0.4"/>
    <row r="25799" s="6" customFormat="1" x14ac:dyDescent="0.4"/>
    <row r="25800" s="6" customFormat="1" x14ac:dyDescent="0.4"/>
    <row r="25801" s="6" customFormat="1" x14ac:dyDescent="0.4"/>
    <row r="25802" s="6" customFormat="1" x14ac:dyDescent="0.4"/>
    <row r="25803" s="6" customFormat="1" x14ac:dyDescent="0.4"/>
    <row r="25804" s="6" customFormat="1" x14ac:dyDescent="0.4"/>
    <row r="25805" s="6" customFormat="1" x14ac:dyDescent="0.4"/>
    <row r="25806" s="6" customFormat="1" x14ac:dyDescent="0.4"/>
    <row r="25807" s="6" customFormat="1" x14ac:dyDescent="0.4"/>
    <row r="25808" s="6" customFormat="1" x14ac:dyDescent="0.4"/>
    <row r="25809" s="6" customFormat="1" x14ac:dyDescent="0.4"/>
    <row r="25810" s="6" customFormat="1" x14ac:dyDescent="0.4"/>
    <row r="25811" s="6" customFormat="1" x14ac:dyDescent="0.4"/>
    <row r="25812" s="6" customFormat="1" x14ac:dyDescent="0.4"/>
    <row r="25813" s="6" customFormat="1" x14ac:dyDescent="0.4"/>
    <row r="25814" s="6" customFormat="1" x14ac:dyDescent="0.4"/>
    <row r="25815" s="6" customFormat="1" x14ac:dyDescent="0.4"/>
    <row r="25816" s="6" customFormat="1" x14ac:dyDescent="0.4"/>
    <row r="25817" s="6" customFormat="1" x14ac:dyDescent="0.4"/>
    <row r="25818" s="6" customFormat="1" x14ac:dyDescent="0.4"/>
    <row r="25819" s="6" customFormat="1" x14ac:dyDescent="0.4"/>
    <row r="25820" s="6" customFormat="1" x14ac:dyDescent="0.4"/>
    <row r="25821" s="6" customFormat="1" x14ac:dyDescent="0.4"/>
    <row r="25822" s="6" customFormat="1" x14ac:dyDescent="0.4"/>
    <row r="25823" s="6" customFormat="1" x14ac:dyDescent="0.4"/>
    <row r="25824" s="6" customFormat="1" x14ac:dyDescent="0.4"/>
    <row r="25825" s="6" customFormat="1" x14ac:dyDescent="0.4"/>
    <row r="25826" s="6" customFormat="1" x14ac:dyDescent="0.4"/>
    <row r="25827" s="6" customFormat="1" x14ac:dyDescent="0.4"/>
    <row r="25828" s="6" customFormat="1" x14ac:dyDescent="0.4"/>
    <row r="25829" s="6" customFormat="1" x14ac:dyDescent="0.4"/>
    <row r="25830" s="6" customFormat="1" x14ac:dyDescent="0.4"/>
    <row r="25831" s="6" customFormat="1" x14ac:dyDescent="0.4"/>
    <row r="25832" s="6" customFormat="1" x14ac:dyDescent="0.4"/>
    <row r="25833" s="6" customFormat="1" x14ac:dyDescent="0.4"/>
    <row r="25834" s="6" customFormat="1" x14ac:dyDescent="0.4"/>
    <row r="25835" s="6" customFormat="1" x14ac:dyDescent="0.4"/>
    <row r="25836" s="6" customFormat="1" x14ac:dyDescent="0.4"/>
    <row r="25837" s="6" customFormat="1" x14ac:dyDescent="0.4"/>
    <row r="25838" s="6" customFormat="1" x14ac:dyDescent="0.4"/>
    <row r="25839" s="6" customFormat="1" x14ac:dyDescent="0.4"/>
    <row r="25840" s="6" customFormat="1" x14ac:dyDescent="0.4"/>
    <row r="25841" s="6" customFormat="1" x14ac:dyDescent="0.4"/>
    <row r="25842" s="6" customFormat="1" x14ac:dyDescent="0.4"/>
    <row r="25843" s="6" customFormat="1" x14ac:dyDescent="0.4"/>
    <row r="25844" s="6" customFormat="1" x14ac:dyDescent="0.4"/>
    <row r="25845" s="6" customFormat="1" x14ac:dyDescent="0.4"/>
    <row r="25846" s="6" customFormat="1" x14ac:dyDescent="0.4"/>
    <row r="25847" s="6" customFormat="1" x14ac:dyDescent="0.4"/>
    <row r="25848" s="6" customFormat="1" x14ac:dyDescent="0.4"/>
    <row r="25849" s="6" customFormat="1" x14ac:dyDescent="0.4"/>
    <row r="25850" s="6" customFormat="1" x14ac:dyDescent="0.4"/>
    <row r="25851" s="6" customFormat="1" x14ac:dyDescent="0.4"/>
    <row r="25852" s="6" customFormat="1" x14ac:dyDescent="0.4"/>
    <row r="25853" s="6" customFormat="1" x14ac:dyDescent="0.4"/>
    <row r="25854" s="6" customFormat="1" x14ac:dyDescent="0.4"/>
    <row r="25855" s="6" customFormat="1" x14ac:dyDescent="0.4"/>
    <row r="25856" s="6" customFormat="1" x14ac:dyDescent="0.4"/>
    <row r="25857" s="6" customFormat="1" x14ac:dyDescent="0.4"/>
    <row r="25858" s="6" customFormat="1" x14ac:dyDescent="0.4"/>
    <row r="25859" s="6" customFormat="1" x14ac:dyDescent="0.4"/>
    <row r="25860" s="6" customFormat="1" x14ac:dyDescent="0.4"/>
    <row r="25861" s="6" customFormat="1" x14ac:dyDescent="0.4"/>
    <row r="25862" s="6" customFormat="1" x14ac:dyDescent="0.4"/>
    <row r="25863" s="6" customFormat="1" x14ac:dyDescent="0.4"/>
    <row r="25864" s="6" customFormat="1" x14ac:dyDescent="0.4"/>
    <row r="25865" s="6" customFormat="1" x14ac:dyDescent="0.4"/>
    <row r="25866" s="6" customFormat="1" x14ac:dyDescent="0.4"/>
    <row r="25867" s="6" customFormat="1" x14ac:dyDescent="0.4"/>
    <row r="25868" s="6" customFormat="1" x14ac:dyDescent="0.4"/>
    <row r="25869" s="6" customFormat="1" x14ac:dyDescent="0.4"/>
    <row r="25870" s="6" customFormat="1" x14ac:dyDescent="0.4"/>
    <row r="25871" s="6" customFormat="1" x14ac:dyDescent="0.4"/>
    <row r="25872" s="6" customFormat="1" x14ac:dyDescent="0.4"/>
    <row r="25873" s="6" customFormat="1" x14ac:dyDescent="0.4"/>
    <row r="25874" s="6" customFormat="1" x14ac:dyDescent="0.4"/>
    <row r="25875" s="6" customFormat="1" x14ac:dyDescent="0.4"/>
    <row r="25876" s="6" customFormat="1" x14ac:dyDescent="0.4"/>
    <row r="25877" s="6" customFormat="1" x14ac:dyDescent="0.4"/>
    <row r="25878" s="6" customFormat="1" x14ac:dyDescent="0.4"/>
    <row r="25879" s="6" customFormat="1" x14ac:dyDescent="0.4"/>
    <row r="25880" s="6" customFormat="1" x14ac:dyDescent="0.4"/>
    <row r="25881" s="6" customFormat="1" x14ac:dyDescent="0.4"/>
    <row r="25882" s="6" customFormat="1" x14ac:dyDescent="0.4"/>
    <row r="25883" s="6" customFormat="1" x14ac:dyDescent="0.4"/>
    <row r="25884" s="6" customFormat="1" x14ac:dyDescent="0.4"/>
    <row r="25885" s="6" customFormat="1" x14ac:dyDescent="0.4"/>
    <row r="25886" s="6" customFormat="1" x14ac:dyDescent="0.4"/>
    <row r="25887" s="6" customFormat="1" x14ac:dyDescent="0.4"/>
    <row r="25888" s="6" customFormat="1" x14ac:dyDescent="0.4"/>
    <row r="25889" s="6" customFormat="1" x14ac:dyDescent="0.4"/>
    <row r="25890" s="6" customFormat="1" x14ac:dyDescent="0.4"/>
    <row r="25891" s="6" customFormat="1" x14ac:dyDescent="0.4"/>
    <row r="25892" s="6" customFormat="1" x14ac:dyDescent="0.4"/>
    <row r="25893" s="6" customFormat="1" x14ac:dyDescent="0.4"/>
    <row r="25894" s="6" customFormat="1" x14ac:dyDescent="0.4"/>
    <row r="25895" s="6" customFormat="1" x14ac:dyDescent="0.4"/>
    <row r="25896" s="6" customFormat="1" x14ac:dyDescent="0.4"/>
    <row r="25897" s="6" customFormat="1" x14ac:dyDescent="0.4"/>
    <row r="25898" s="6" customFormat="1" x14ac:dyDescent="0.4"/>
    <row r="25899" s="6" customFormat="1" x14ac:dyDescent="0.4"/>
    <row r="25900" s="6" customFormat="1" x14ac:dyDescent="0.4"/>
    <row r="25901" s="6" customFormat="1" x14ac:dyDescent="0.4"/>
    <row r="25902" s="6" customFormat="1" x14ac:dyDescent="0.4"/>
    <row r="25903" s="6" customFormat="1" x14ac:dyDescent="0.4"/>
    <row r="25904" s="6" customFormat="1" x14ac:dyDescent="0.4"/>
    <row r="25905" s="6" customFormat="1" x14ac:dyDescent="0.4"/>
    <row r="25906" s="6" customFormat="1" x14ac:dyDescent="0.4"/>
    <row r="25907" s="6" customFormat="1" x14ac:dyDescent="0.4"/>
    <row r="25908" s="6" customFormat="1" x14ac:dyDescent="0.4"/>
    <row r="25909" s="6" customFormat="1" x14ac:dyDescent="0.4"/>
    <row r="25910" s="6" customFormat="1" x14ac:dyDescent="0.4"/>
    <row r="25911" s="6" customFormat="1" x14ac:dyDescent="0.4"/>
    <row r="25912" s="6" customFormat="1" x14ac:dyDescent="0.4"/>
    <row r="25913" s="6" customFormat="1" x14ac:dyDescent="0.4"/>
    <row r="25914" s="6" customFormat="1" x14ac:dyDescent="0.4"/>
    <row r="25915" s="6" customFormat="1" x14ac:dyDescent="0.4"/>
    <row r="25916" s="6" customFormat="1" x14ac:dyDescent="0.4"/>
    <row r="25917" s="6" customFormat="1" x14ac:dyDescent="0.4"/>
    <row r="25918" s="6" customFormat="1" x14ac:dyDescent="0.4"/>
    <row r="25919" s="6" customFormat="1" x14ac:dyDescent="0.4"/>
    <row r="25920" s="6" customFormat="1" x14ac:dyDescent="0.4"/>
    <row r="25921" s="6" customFormat="1" x14ac:dyDescent="0.4"/>
    <row r="25922" s="6" customFormat="1" x14ac:dyDescent="0.4"/>
    <row r="25923" s="6" customFormat="1" x14ac:dyDescent="0.4"/>
    <row r="25924" s="6" customFormat="1" x14ac:dyDescent="0.4"/>
    <row r="25925" s="6" customFormat="1" x14ac:dyDescent="0.4"/>
    <row r="25926" s="6" customFormat="1" x14ac:dyDescent="0.4"/>
    <row r="25927" s="6" customFormat="1" x14ac:dyDescent="0.4"/>
    <row r="25928" s="6" customFormat="1" x14ac:dyDescent="0.4"/>
    <row r="25929" s="6" customFormat="1" x14ac:dyDescent="0.4"/>
    <row r="25930" s="6" customFormat="1" x14ac:dyDescent="0.4"/>
    <row r="25931" s="6" customFormat="1" x14ac:dyDescent="0.4"/>
    <row r="25932" s="6" customFormat="1" x14ac:dyDescent="0.4"/>
    <row r="25933" s="6" customFormat="1" x14ac:dyDescent="0.4"/>
    <row r="25934" s="6" customFormat="1" x14ac:dyDescent="0.4"/>
    <row r="25935" s="6" customFormat="1" x14ac:dyDescent="0.4"/>
    <row r="25936" s="6" customFormat="1" x14ac:dyDescent="0.4"/>
    <row r="25937" s="6" customFormat="1" x14ac:dyDescent="0.4"/>
    <row r="25938" s="6" customFormat="1" x14ac:dyDescent="0.4"/>
    <row r="25939" s="6" customFormat="1" x14ac:dyDescent="0.4"/>
    <row r="25940" s="6" customFormat="1" x14ac:dyDescent="0.4"/>
    <row r="25941" s="6" customFormat="1" x14ac:dyDescent="0.4"/>
    <row r="25942" s="6" customFormat="1" x14ac:dyDescent="0.4"/>
    <row r="25943" s="6" customFormat="1" x14ac:dyDescent="0.4"/>
    <row r="25944" s="6" customFormat="1" x14ac:dyDescent="0.4"/>
    <row r="25945" s="6" customFormat="1" x14ac:dyDescent="0.4"/>
    <row r="25946" s="6" customFormat="1" x14ac:dyDescent="0.4"/>
    <row r="25947" s="6" customFormat="1" x14ac:dyDescent="0.4"/>
    <row r="25948" s="6" customFormat="1" x14ac:dyDescent="0.4"/>
    <row r="25949" s="6" customFormat="1" x14ac:dyDescent="0.4"/>
    <row r="25950" s="6" customFormat="1" x14ac:dyDescent="0.4"/>
    <row r="25951" s="6" customFormat="1" x14ac:dyDescent="0.4"/>
    <row r="25952" s="6" customFormat="1" x14ac:dyDescent="0.4"/>
    <row r="25953" s="6" customFormat="1" x14ac:dyDescent="0.4"/>
    <row r="25954" s="6" customFormat="1" x14ac:dyDescent="0.4"/>
    <row r="25955" s="6" customFormat="1" x14ac:dyDescent="0.4"/>
    <row r="25956" s="6" customFormat="1" x14ac:dyDescent="0.4"/>
    <row r="25957" s="6" customFormat="1" x14ac:dyDescent="0.4"/>
    <row r="25958" s="6" customFormat="1" x14ac:dyDescent="0.4"/>
    <row r="25959" s="6" customFormat="1" x14ac:dyDescent="0.4"/>
    <row r="25960" s="6" customFormat="1" x14ac:dyDescent="0.4"/>
    <row r="25961" s="6" customFormat="1" x14ac:dyDescent="0.4"/>
    <row r="25962" s="6" customFormat="1" x14ac:dyDescent="0.4"/>
    <row r="25963" s="6" customFormat="1" x14ac:dyDescent="0.4"/>
    <row r="25964" s="6" customFormat="1" x14ac:dyDescent="0.4"/>
    <row r="25965" s="6" customFormat="1" x14ac:dyDescent="0.4"/>
    <row r="25966" s="6" customFormat="1" x14ac:dyDescent="0.4"/>
    <row r="25967" s="6" customFormat="1" x14ac:dyDescent="0.4"/>
    <row r="25968" s="6" customFormat="1" x14ac:dyDescent="0.4"/>
    <row r="25969" s="6" customFormat="1" x14ac:dyDescent="0.4"/>
    <row r="25970" s="6" customFormat="1" x14ac:dyDescent="0.4"/>
    <row r="25971" s="6" customFormat="1" x14ac:dyDescent="0.4"/>
    <row r="25972" s="6" customFormat="1" x14ac:dyDescent="0.4"/>
    <row r="25973" s="6" customFormat="1" x14ac:dyDescent="0.4"/>
    <row r="25974" s="6" customFormat="1" x14ac:dyDescent="0.4"/>
    <row r="25975" s="6" customFormat="1" x14ac:dyDescent="0.4"/>
    <row r="25976" s="6" customFormat="1" x14ac:dyDescent="0.4"/>
    <row r="25977" s="6" customFormat="1" x14ac:dyDescent="0.4"/>
    <row r="25978" s="6" customFormat="1" x14ac:dyDescent="0.4"/>
    <row r="25979" s="6" customFormat="1" x14ac:dyDescent="0.4"/>
    <row r="25980" s="6" customFormat="1" x14ac:dyDescent="0.4"/>
    <row r="25981" s="6" customFormat="1" x14ac:dyDescent="0.4"/>
    <row r="25982" s="6" customFormat="1" x14ac:dyDescent="0.4"/>
    <row r="25983" s="6" customFormat="1" x14ac:dyDescent="0.4"/>
    <row r="25984" s="6" customFormat="1" x14ac:dyDescent="0.4"/>
    <row r="25985" s="6" customFormat="1" x14ac:dyDescent="0.4"/>
    <row r="25986" s="6" customFormat="1" x14ac:dyDescent="0.4"/>
    <row r="25987" s="6" customFormat="1" x14ac:dyDescent="0.4"/>
    <row r="25988" s="6" customFormat="1" x14ac:dyDescent="0.4"/>
    <row r="25989" s="6" customFormat="1" x14ac:dyDescent="0.4"/>
    <row r="25990" s="6" customFormat="1" x14ac:dyDescent="0.4"/>
    <row r="25991" s="6" customFormat="1" x14ac:dyDescent="0.4"/>
    <row r="25992" s="6" customFormat="1" x14ac:dyDescent="0.4"/>
    <row r="25993" s="6" customFormat="1" x14ac:dyDescent="0.4"/>
    <row r="25994" s="6" customFormat="1" x14ac:dyDescent="0.4"/>
    <row r="25995" s="6" customFormat="1" x14ac:dyDescent="0.4"/>
    <row r="25996" s="6" customFormat="1" x14ac:dyDescent="0.4"/>
    <row r="25997" s="6" customFormat="1" x14ac:dyDescent="0.4"/>
    <row r="25998" s="6" customFormat="1" x14ac:dyDescent="0.4"/>
    <row r="25999" s="6" customFormat="1" x14ac:dyDescent="0.4"/>
    <row r="26000" s="6" customFormat="1" x14ac:dyDescent="0.4"/>
    <row r="26001" s="6" customFormat="1" x14ac:dyDescent="0.4"/>
    <row r="26002" s="6" customFormat="1" x14ac:dyDescent="0.4"/>
    <row r="26003" s="6" customFormat="1" x14ac:dyDescent="0.4"/>
    <row r="26004" s="6" customFormat="1" x14ac:dyDescent="0.4"/>
    <row r="26005" s="6" customFormat="1" x14ac:dyDescent="0.4"/>
    <row r="26006" s="6" customFormat="1" x14ac:dyDescent="0.4"/>
    <row r="26007" s="6" customFormat="1" x14ac:dyDescent="0.4"/>
    <row r="26008" s="6" customFormat="1" x14ac:dyDescent="0.4"/>
    <row r="26009" s="6" customFormat="1" x14ac:dyDescent="0.4"/>
    <row r="26010" s="6" customFormat="1" x14ac:dyDescent="0.4"/>
    <row r="26011" s="6" customFormat="1" x14ac:dyDescent="0.4"/>
    <row r="26012" s="6" customFormat="1" x14ac:dyDescent="0.4"/>
    <row r="26013" s="6" customFormat="1" x14ac:dyDescent="0.4"/>
    <row r="26014" s="6" customFormat="1" x14ac:dyDescent="0.4"/>
    <row r="26015" s="6" customFormat="1" x14ac:dyDescent="0.4"/>
    <row r="26016" s="6" customFormat="1" x14ac:dyDescent="0.4"/>
    <row r="26017" s="6" customFormat="1" x14ac:dyDescent="0.4"/>
    <row r="26018" s="6" customFormat="1" x14ac:dyDescent="0.4"/>
    <row r="26019" s="6" customFormat="1" x14ac:dyDescent="0.4"/>
    <row r="26020" s="6" customFormat="1" x14ac:dyDescent="0.4"/>
    <row r="26021" s="6" customFormat="1" x14ac:dyDescent="0.4"/>
    <row r="26022" s="6" customFormat="1" x14ac:dyDescent="0.4"/>
    <row r="26023" s="6" customFormat="1" x14ac:dyDescent="0.4"/>
    <row r="26024" s="6" customFormat="1" x14ac:dyDescent="0.4"/>
    <row r="26025" s="6" customFormat="1" x14ac:dyDescent="0.4"/>
    <row r="26026" s="6" customFormat="1" x14ac:dyDescent="0.4"/>
    <row r="26027" s="6" customFormat="1" x14ac:dyDescent="0.4"/>
    <row r="26028" s="6" customFormat="1" x14ac:dyDescent="0.4"/>
    <row r="26029" s="6" customFormat="1" x14ac:dyDescent="0.4"/>
    <row r="26030" s="6" customFormat="1" x14ac:dyDescent="0.4"/>
    <row r="26031" s="6" customFormat="1" x14ac:dyDescent="0.4"/>
    <row r="26032" s="6" customFormat="1" x14ac:dyDescent="0.4"/>
    <row r="26033" s="6" customFormat="1" x14ac:dyDescent="0.4"/>
    <row r="26034" s="6" customFormat="1" x14ac:dyDescent="0.4"/>
    <row r="26035" s="6" customFormat="1" x14ac:dyDescent="0.4"/>
    <row r="26036" s="6" customFormat="1" x14ac:dyDescent="0.4"/>
    <row r="26037" s="6" customFormat="1" x14ac:dyDescent="0.4"/>
    <row r="26038" s="6" customFormat="1" x14ac:dyDescent="0.4"/>
    <row r="26039" s="6" customFormat="1" x14ac:dyDescent="0.4"/>
    <row r="26040" s="6" customFormat="1" x14ac:dyDescent="0.4"/>
    <row r="26041" s="6" customFormat="1" x14ac:dyDescent="0.4"/>
    <row r="26042" s="6" customFormat="1" x14ac:dyDescent="0.4"/>
    <row r="26043" s="6" customFormat="1" x14ac:dyDescent="0.4"/>
    <row r="26044" s="6" customFormat="1" x14ac:dyDescent="0.4"/>
    <row r="26045" s="6" customFormat="1" x14ac:dyDescent="0.4"/>
    <row r="26046" s="6" customFormat="1" x14ac:dyDescent="0.4"/>
    <row r="26047" s="6" customFormat="1" x14ac:dyDescent="0.4"/>
    <row r="26048" s="6" customFormat="1" x14ac:dyDescent="0.4"/>
    <row r="26049" s="6" customFormat="1" x14ac:dyDescent="0.4"/>
    <row r="26050" s="6" customFormat="1" x14ac:dyDescent="0.4"/>
    <row r="26051" s="6" customFormat="1" x14ac:dyDescent="0.4"/>
    <row r="26052" s="6" customFormat="1" x14ac:dyDescent="0.4"/>
    <row r="26053" s="6" customFormat="1" x14ac:dyDescent="0.4"/>
    <row r="26054" s="6" customFormat="1" x14ac:dyDescent="0.4"/>
    <row r="26055" s="6" customFormat="1" x14ac:dyDescent="0.4"/>
    <row r="26056" s="6" customFormat="1" x14ac:dyDescent="0.4"/>
    <row r="26057" s="6" customFormat="1" x14ac:dyDescent="0.4"/>
    <row r="26058" s="6" customFormat="1" x14ac:dyDescent="0.4"/>
    <row r="26059" s="6" customFormat="1" x14ac:dyDescent="0.4"/>
    <row r="26060" s="6" customFormat="1" x14ac:dyDescent="0.4"/>
    <row r="26061" s="6" customFormat="1" x14ac:dyDescent="0.4"/>
    <row r="26062" s="6" customFormat="1" x14ac:dyDescent="0.4"/>
    <row r="26063" s="6" customFormat="1" x14ac:dyDescent="0.4"/>
    <row r="26064" s="6" customFormat="1" x14ac:dyDescent="0.4"/>
    <row r="26065" s="6" customFormat="1" x14ac:dyDescent="0.4"/>
    <row r="26066" s="6" customFormat="1" x14ac:dyDescent="0.4"/>
    <row r="26067" s="6" customFormat="1" x14ac:dyDescent="0.4"/>
    <row r="26068" s="6" customFormat="1" x14ac:dyDescent="0.4"/>
    <row r="26069" s="6" customFormat="1" x14ac:dyDescent="0.4"/>
    <row r="26070" s="6" customFormat="1" x14ac:dyDescent="0.4"/>
    <row r="26071" s="6" customFormat="1" x14ac:dyDescent="0.4"/>
    <row r="26072" s="6" customFormat="1" x14ac:dyDescent="0.4"/>
    <row r="26073" s="6" customFormat="1" x14ac:dyDescent="0.4"/>
    <row r="26074" s="6" customFormat="1" x14ac:dyDescent="0.4"/>
    <row r="26075" s="6" customFormat="1" x14ac:dyDescent="0.4"/>
    <row r="26076" s="6" customFormat="1" x14ac:dyDescent="0.4"/>
    <row r="26077" s="6" customFormat="1" x14ac:dyDescent="0.4"/>
    <row r="26078" s="6" customFormat="1" x14ac:dyDescent="0.4"/>
    <row r="26079" s="6" customFormat="1" x14ac:dyDescent="0.4"/>
    <row r="26080" s="6" customFormat="1" x14ac:dyDescent="0.4"/>
    <row r="26081" s="6" customFormat="1" x14ac:dyDescent="0.4"/>
    <row r="26082" s="6" customFormat="1" x14ac:dyDescent="0.4"/>
    <row r="26083" s="6" customFormat="1" x14ac:dyDescent="0.4"/>
    <row r="26084" s="6" customFormat="1" x14ac:dyDescent="0.4"/>
    <row r="26085" s="6" customFormat="1" x14ac:dyDescent="0.4"/>
    <row r="26086" s="6" customFormat="1" x14ac:dyDescent="0.4"/>
    <row r="26087" s="6" customFormat="1" x14ac:dyDescent="0.4"/>
    <row r="26088" s="6" customFormat="1" x14ac:dyDescent="0.4"/>
    <row r="26089" s="6" customFormat="1" x14ac:dyDescent="0.4"/>
    <row r="26090" s="6" customFormat="1" x14ac:dyDescent="0.4"/>
    <row r="26091" s="6" customFormat="1" x14ac:dyDescent="0.4"/>
    <row r="26092" s="6" customFormat="1" x14ac:dyDescent="0.4"/>
    <row r="26093" s="6" customFormat="1" x14ac:dyDescent="0.4"/>
    <row r="26094" s="6" customFormat="1" x14ac:dyDescent="0.4"/>
    <row r="26095" s="6" customFormat="1" x14ac:dyDescent="0.4"/>
    <row r="26096" s="6" customFormat="1" x14ac:dyDescent="0.4"/>
    <row r="26097" s="6" customFormat="1" x14ac:dyDescent="0.4"/>
    <row r="26098" s="6" customFormat="1" x14ac:dyDescent="0.4"/>
    <row r="26099" s="6" customFormat="1" x14ac:dyDescent="0.4"/>
    <row r="26100" s="6" customFormat="1" x14ac:dyDescent="0.4"/>
    <row r="26101" s="6" customFormat="1" x14ac:dyDescent="0.4"/>
    <row r="26102" s="6" customFormat="1" x14ac:dyDescent="0.4"/>
    <row r="26103" s="6" customFormat="1" x14ac:dyDescent="0.4"/>
    <row r="26104" s="6" customFormat="1" x14ac:dyDescent="0.4"/>
    <row r="26105" s="6" customFormat="1" x14ac:dyDescent="0.4"/>
    <row r="26106" s="6" customFormat="1" x14ac:dyDescent="0.4"/>
    <row r="26107" s="6" customFormat="1" x14ac:dyDescent="0.4"/>
    <row r="26108" s="6" customFormat="1" x14ac:dyDescent="0.4"/>
    <row r="26109" s="6" customFormat="1" x14ac:dyDescent="0.4"/>
    <row r="26110" s="6" customFormat="1" x14ac:dyDescent="0.4"/>
    <row r="26111" s="6" customFormat="1" x14ac:dyDescent="0.4"/>
    <row r="26112" s="6" customFormat="1" x14ac:dyDescent="0.4"/>
    <row r="26113" s="6" customFormat="1" x14ac:dyDescent="0.4"/>
    <row r="26114" s="6" customFormat="1" x14ac:dyDescent="0.4"/>
    <row r="26115" s="6" customFormat="1" x14ac:dyDescent="0.4"/>
    <row r="26116" s="6" customFormat="1" x14ac:dyDescent="0.4"/>
    <row r="26117" s="6" customFormat="1" x14ac:dyDescent="0.4"/>
    <row r="26118" s="6" customFormat="1" x14ac:dyDescent="0.4"/>
    <row r="26119" s="6" customFormat="1" x14ac:dyDescent="0.4"/>
    <row r="26120" s="6" customFormat="1" x14ac:dyDescent="0.4"/>
    <row r="26121" s="6" customFormat="1" x14ac:dyDescent="0.4"/>
    <row r="26122" s="6" customFormat="1" x14ac:dyDescent="0.4"/>
    <row r="26123" s="6" customFormat="1" x14ac:dyDescent="0.4"/>
    <row r="26124" s="6" customFormat="1" x14ac:dyDescent="0.4"/>
    <row r="26125" s="6" customFormat="1" x14ac:dyDescent="0.4"/>
    <row r="26126" s="6" customFormat="1" x14ac:dyDescent="0.4"/>
    <row r="26127" s="6" customFormat="1" x14ac:dyDescent="0.4"/>
    <row r="26128" s="6" customFormat="1" x14ac:dyDescent="0.4"/>
    <row r="26129" s="6" customFormat="1" x14ac:dyDescent="0.4"/>
    <row r="26130" s="6" customFormat="1" x14ac:dyDescent="0.4"/>
    <row r="26131" s="6" customFormat="1" x14ac:dyDescent="0.4"/>
    <row r="26132" s="6" customFormat="1" x14ac:dyDescent="0.4"/>
    <row r="26133" s="6" customFormat="1" x14ac:dyDescent="0.4"/>
    <row r="26134" s="6" customFormat="1" x14ac:dyDescent="0.4"/>
    <row r="26135" s="6" customFormat="1" x14ac:dyDescent="0.4"/>
    <row r="26136" s="6" customFormat="1" x14ac:dyDescent="0.4"/>
    <row r="26137" s="6" customFormat="1" x14ac:dyDescent="0.4"/>
    <row r="26138" s="6" customFormat="1" x14ac:dyDescent="0.4"/>
    <row r="26139" s="6" customFormat="1" x14ac:dyDescent="0.4"/>
    <row r="26140" s="6" customFormat="1" x14ac:dyDescent="0.4"/>
    <row r="26141" s="6" customFormat="1" x14ac:dyDescent="0.4"/>
    <row r="26142" s="6" customFormat="1" x14ac:dyDescent="0.4"/>
    <row r="26143" s="6" customFormat="1" x14ac:dyDescent="0.4"/>
    <row r="26144" s="6" customFormat="1" x14ac:dyDescent="0.4"/>
    <row r="26145" s="6" customFormat="1" x14ac:dyDescent="0.4"/>
    <row r="26146" s="6" customFormat="1" x14ac:dyDescent="0.4"/>
    <row r="26147" s="6" customFormat="1" x14ac:dyDescent="0.4"/>
    <row r="26148" s="6" customFormat="1" x14ac:dyDescent="0.4"/>
    <row r="26149" s="6" customFormat="1" x14ac:dyDescent="0.4"/>
    <row r="26150" s="6" customFormat="1" x14ac:dyDescent="0.4"/>
    <row r="26151" s="6" customFormat="1" x14ac:dyDescent="0.4"/>
    <row r="26152" s="6" customFormat="1" x14ac:dyDescent="0.4"/>
    <row r="26153" s="6" customFormat="1" x14ac:dyDescent="0.4"/>
    <row r="26154" s="6" customFormat="1" x14ac:dyDescent="0.4"/>
    <row r="26155" s="6" customFormat="1" x14ac:dyDescent="0.4"/>
    <row r="26156" s="6" customFormat="1" x14ac:dyDescent="0.4"/>
    <row r="26157" s="6" customFormat="1" x14ac:dyDescent="0.4"/>
    <row r="26158" s="6" customFormat="1" x14ac:dyDescent="0.4"/>
    <row r="26159" s="6" customFormat="1" x14ac:dyDescent="0.4"/>
    <row r="26160" s="6" customFormat="1" x14ac:dyDescent="0.4"/>
    <row r="26161" s="6" customFormat="1" x14ac:dyDescent="0.4"/>
    <row r="26162" s="6" customFormat="1" x14ac:dyDescent="0.4"/>
    <row r="26163" s="6" customFormat="1" x14ac:dyDescent="0.4"/>
    <row r="26164" s="6" customFormat="1" x14ac:dyDescent="0.4"/>
    <row r="26165" s="6" customFormat="1" x14ac:dyDescent="0.4"/>
    <row r="26166" s="6" customFormat="1" x14ac:dyDescent="0.4"/>
    <row r="26167" s="6" customFormat="1" x14ac:dyDescent="0.4"/>
    <row r="26168" s="6" customFormat="1" x14ac:dyDescent="0.4"/>
    <row r="26169" s="6" customFormat="1" x14ac:dyDescent="0.4"/>
    <row r="26170" s="6" customFormat="1" x14ac:dyDescent="0.4"/>
    <row r="26171" s="6" customFormat="1" x14ac:dyDescent="0.4"/>
    <row r="26172" s="6" customFormat="1" x14ac:dyDescent="0.4"/>
    <row r="26173" s="6" customFormat="1" x14ac:dyDescent="0.4"/>
    <row r="26174" s="6" customFormat="1" x14ac:dyDescent="0.4"/>
    <row r="26175" s="6" customFormat="1" x14ac:dyDescent="0.4"/>
    <row r="26176" s="6" customFormat="1" x14ac:dyDescent="0.4"/>
    <row r="26177" s="6" customFormat="1" x14ac:dyDescent="0.4"/>
    <row r="26178" s="6" customFormat="1" x14ac:dyDescent="0.4"/>
    <row r="26179" s="6" customFormat="1" x14ac:dyDescent="0.4"/>
    <row r="26180" s="6" customFormat="1" x14ac:dyDescent="0.4"/>
    <row r="26181" s="6" customFormat="1" x14ac:dyDescent="0.4"/>
    <row r="26182" s="6" customFormat="1" x14ac:dyDescent="0.4"/>
    <row r="26183" s="6" customFormat="1" x14ac:dyDescent="0.4"/>
    <row r="26184" s="6" customFormat="1" x14ac:dyDescent="0.4"/>
    <row r="26185" s="6" customFormat="1" x14ac:dyDescent="0.4"/>
    <row r="26186" s="6" customFormat="1" x14ac:dyDescent="0.4"/>
    <row r="26187" s="6" customFormat="1" x14ac:dyDescent="0.4"/>
    <row r="26188" s="6" customFormat="1" x14ac:dyDescent="0.4"/>
    <row r="26189" s="6" customFormat="1" x14ac:dyDescent="0.4"/>
    <row r="26190" s="6" customFormat="1" x14ac:dyDescent="0.4"/>
    <row r="26191" s="6" customFormat="1" x14ac:dyDescent="0.4"/>
    <row r="26192" s="6" customFormat="1" x14ac:dyDescent="0.4"/>
    <row r="26193" s="6" customFormat="1" x14ac:dyDescent="0.4"/>
    <row r="26194" s="6" customFormat="1" x14ac:dyDescent="0.4"/>
    <row r="26195" s="6" customFormat="1" x14ac:dyDescent="0.4"/>
    <row r="26196" s="6" customFormat="1" x14ac:dyDescent="0.4"/>
    <row r="26197" s="6" customFormat="1" x14ac:dyDescent="0.4"/>
    <row r="26198" s="6" customFormat="1" x14ac:dyDescent="0.4"/>
    <row r="26199" s="6" customFormat="1" x14ac:dyDescent="0.4"/>
    <row r="26200" s="6" customFormat="1" x14ac:dyDescent="0.4"/>
    <row r="26201" s="6" customFormat="1" x14ac:dyDescent="0.4"/>
    <row r="26202" s="6" customFormat="1" x14ac:dyDescent="0.4"/>
    <row r="26203" s="6" customFormat="1" x14ac:dyDescent="0.4"/>
    <row r="26204" s="6" customFormat="1" x14ac:dyDescent="0.4"/>
    <row r="26205" s="6" customFormat="1" x14ac:dyDescent="0.4"/>
    <row r="26206" s="6" customFormat="1" x14ac:dyDescent="0.4"/>
    <row r="26207" s="6" customFormat="1" x14ac:dyDescent="0.4"/>
    <row r="26208" s="6" customFormat="1" x14ac:dyDescent="0.4"/>
    <row r="26209" s="6" customFormat="1" x14ac:dyDescent="0.4"/>
    <row r="26210" s="6" customFormat="1" x14ac:dyDescent="0.4"/>
    <row r="26211" s="6" customFormat="1" x14ac:dyDescent="0.4"/>
    <row r="26212" s="6" customFormat="1" x14ac:dyDescent="0.4"/>
    <row r="26213" s="6" customFormat="1" x14ac:dyDescent="0.4"/>
    <row r="26214" s="6" customFormat="1" x14ac:dyDescent="0.4"/>
    <row r="26215" s="6" customFormat="1" x14ac:dyDescent="0.4"/>
    <row r="26216" s="6" customFormat="1" x14ac:dyDescent="0.4"/>
    <row r="26217" s="6" customFormat="1" x14ac:dyDescent="0.4"/>
    <row r="26218" s="6" customFormat="1" x14ac:dyDescent="0.4"/>
    <row r="26219" s="6" customFormat="1" x14ac:dyDescent="0.4"/>
    <row r="26220" s="6" customFormat="1" x14ac:dyDescent="0.4"/>
    <row r="26221" s="6" customFormat="1" x14ac:dyDescent="0.4"/>
    <row r="26222" s="6" customFormat="1" x14ac:dyDescent="0.4"/>
    <row r="26223" s="6" customFormat="1" x14ac:dyDescent="0.4"/>
    <row r="26224" s="6" customFormat="1" x14ac:dyDescent="0.4"/>
    <row r="26225" s="6" customFormat="1" x14ac:dyDescent="0.4"/>
    <row r="26226" s="6" customFormat="1" x14ac:dyDescent="0.4"/>
    <row r="26227" s="6" customFormat="1" x14ac:dyDescent="0.4"/>
    <row r="26228" s="6" customFormat="1" x14ac:dyDescent="0.4"/>
    <row r="26229" s="6" customFormat="1" x14ac:dyDescent="0.4"/>
    <row r="26230" s="6" customFormat="1" x14ac:dyDescent="0.4"/>
    <row r="26231" s="6" customFormat="1" x14ac:dyDescent="0.4"/>
    <row r="26232" s="6" customFormat="1" x14ac:dyDescent="0.4"/>
    <row r="26233" s="6" customFormat="1" x14ac:dyDescent="0.4"/>
    <row r="26234" s="6" customFormat="1" x14ac:dyDescent="0.4"/>
    <row r="26235" s="6" customFormat="1" x14ac:dyDescent="0.4"/>
    <row r="26236" s="6" customFormat="1" x14ac:dyDescent="0.4"/>
    <row r="26237" s="6" customFormat="1" x14ac:dyDescent="0.4"/>
    <row r="26238" s="6" customFormat="1" x14ac:dyDescent="0.4"/>
    <row r="26239" s="6" customFormat="1" x14ac:dyDescent="0.4"/>
    <row r="26240" s="6" customFormat="1" x14ac:dyDescent="0.4"/>
    <row r="26241" s="6" customFormat="1" x14ac:dyDescent="0.4"/>
    <row r="26242" s="6" customFormat="1" x14ac:dyDescent="0.4"/>
    <row r="26243" s="6" customFormat="1" x14ac:dyDescent="0.4"/>
    <row r="26244" s="6" customFormat="1" x14ac:dyDescent="0.4"/>
    <row r="26245" s="6" customFormat="1" x14ac:dyDescent="0.4"/>
    <row r="26246" s="6" customFormat="1" x14ac:dyDescent="0.4"/>
    <row r="26247" s="6" customFormat="1" x14ac:dyDescent="0.4"/>
    <row r="26248" s="6" customFormat="1" x14ac:dyDescent="0.4"/>
    <row r="26249" s="6" customFormat="1" x14ac:dyDescent="0.4"/>
    <row r="26250" s="6" customFormat="1" x14ac:dyDescent="0.4"/>
    <row r="26251" s="6" customFormat="1" x14ac:dyDescent="0.4"/>
    <row r="26252" s="6" customFormat="1" x14ac:dyDescent="0.4"/>
    <row r="26253" s="6" customFormat="1" x14ac:dyDescent="0.4"/>
    <row r="26254" s="6" customFormat="1" x14ac:dyDescent="0.4"/>
    <row r="26255" s="6" customFormat="1" x14ac:dyDescent="0.4"/>
    <row r="26256" s="6" customFormat="1" x14ac:dyDescent="0.4"/>
    <row r="26257" s="6" customFormat="1" x14ac:dyDescent="0.4"/>
    <row r="26258" s="6" customFormat="1" x14ac:dyDescent="0.4"/>
    <row r="26259" s="6" customFormat="1" x14ac:dyDescent="0.4"/>
    <row r="26260" s="6" customFormat="1" x14ac:dyDescent="0.4"/>
    <row r="26261" s="6" customFormat="1" x14ac:dyDescent="0.4"/>
    <row r="26262" s="6" customFormat="1" x14ac:dyDescent="0.4"/>
    <row r="26263" s="6" customFormat="1" x14ac:dyDescent="0.4"/>
    <row r="26264" s="6" customFormat="1" x14ac:dyDescent="0.4"/>
    <row r="26265" s="6" customFormat="1" x14ac:dyDescent="0.4"/>
    <row r="26266" s="6" customFormat="1" x14ac:dyDescent="0.4"/>
    <row r="26267" s="6" customFormat="1" x14ac:dyDescent="0.4"/>
    <row r="26268" s="6" customFormat="1" x14ac:dyDescent="0.4"/>
    <row r="26269" s="6" customFormat="1" x14ac:dyDescent="0.4"/>
    <row r="26270" s="6" customFormat="1" x14ac:dyDescent="0.4"/>
    <row r="26271" s="6" customFormat="1" x14ac:dyDescent="0.4"/>
    <row r="26272" s="6" customFormat="1" x14ac:dyDescent="0.4"/>
    <row r="26273" s="6" customFormat="1" x14ac:dyDescent="0.4"/>
    <row r="26274" s="6" customFormat="1" x14ac:dyDescent="0.4"/>
    <row r="26275" s="6" customFormat="1" x14ac:dyDescent="0.4"/>
    <row r="26276" s="6" customFormat="1" x14ac:dyDescent="0.4"/>
    <row r="26277" s="6" customFormat="1" x14ac:dyDescent="0.4"/>
    <row r="26278" s="6" customFormat="1" x14ac:dyDescent="0.4"/>
    <row r="26279" s="6" customFormat="1" x14ac:dyDescent="0.4"/>
    <row r="26280" s="6" customFormat="1" x14ac:dyDescent="0.4"/>
    <row r="26281" s="6" customFormat="1" x14ac:dyDescent="0.4"/>
    <row r="26282" s="6" customFormat="1" x14ac:dyDescent="0.4"/>
    <row r="26283" s="6" customFormat="1" x14ac:dyDescent="0.4"/>
    <row r="26284" s="6" customFormat="1" x14ac:dyDescent="0.4"/>
    <row r="26285" s="6" customFormat="1" x14ac:dyDescent="0.4"/>
    <row r="26286" s="6" customFormat="1" x14ac:dyDescent="0.4"/>
    <row r="26287" s="6" customFormat="1" x14ac:dyDescent="0.4"/>
    <row r="26288" s="6" customFormat="1" x14ac:dyDescent="0.4"/>
    <row r="26289" s="6" customFormat="1" x14ac:dyDescent="0.4"/>
    <row r="26290" s="6" customFormat="1" x14ac:dyDescent="0.4"/>
    <row r="26291" s="6" customFormat="1" x14ac:dyDescent="0.4"/>
    <row r="26292" s="6" customFormat="1" x14ac:dyDescent="0.4"/>
    <row r="26293" s="6" customFormat="1" x14ac:dyDescent="0.4"/>
    <row r="26294" s="6" customFormat="1" x14ac:dyDescent="0.4"/>
    <row r="26295" s="6" customFormat="1" x14ac:dyDescent="0.4"/>
    <row r="26296" s="6" customFormat="1" x14ac:dyDescent="0.4"/>
    <row r="26297" s="6" customFormat="1" x14ac:dyDescent="0.4"/>
    <row r="26298" s="6" customFormat="1" x14ac:dyDescent="0.4"/>
    <row r="26299" s="6" customFormat="1" x14ac:dyDescent="0.4"/>
    <row r="26300" s="6" customFormat="1" x14ac:dyDescent="0.4"/>
    <row r="26301" s="6" customFormat="1" x14ac:dyDescent="0.4"/>
    <row r="26302" s="6" customFormat="1" x14ac:dyDescent="0.4"/>
    <row r="26303" s="6" customFormat="1" x14ac:dyDescent="0.4"/>
    <row r="26304" s="6" customFormat="1" x14ac:dyDescent="0.4"/>
    <row r="26305" s="6" customFormat="1" x14ac:dyDescent="0.4"/>
    <row r="26306" s="6" customFormat="1" x14ac:dyDescent="0.4"/>
    <row r="26307" s="6" customFormat="1" x14ac:dyDescent="0.4"/>
    <row r="26308" s="6" customFormat="1" x14ac:dyDescent="0.4"/>
    <row r="26309" s="6" customFormat="1" x14ac:dyDescent="0.4"/>
    <row r="26310" s="6" customFormat="1" x14ac:dyDescent="0.4"/>
    <row r="26311" s="6" customFormat="1" x14ac:dyDescent="0.4"/>
    <row r="26312" s="6" customFormat="1" x14ac:dyDescent="0.4"/>
    <row r="26313" s="6" customFormat="1" x14ac:dyDescent="0.4"/>
    <row r="26314" s="6" customFormat="1" x14ac:dyDescent="0.4"/>
    <row r="26315" s="6" customFormat="1" x14ac:dyDescent="0.4"/>
    <row r="26316" s="6" customFormat="1" x14ac:dyDescent="0.4"/>
    <row r="26317" s="6" customFormat="1" x14ac:dyDescent="0.4"/>
    <row r="26318" s="6" customFormat="1" x14ac:dyDescent="0.4"/>
    <row r="26319" s="6" customFormat="1" x14ac:dyDescent="0.4"/>
    <row r="26320" s="6" customFormat="1" x14ac:dyDescent="0.4"/>
    <row r="26321" s="6" customFormat="1" x14ac:dyDescent="0.4"/>
    <row r="26322" s="6" customFormat="1" x14ac:dyDescent="0.4"/>
    <row r="26323" s="6" customFormat="1" x14ac:dyDescent="0.4"/>
    <row r="26324" s="6" customFormat="1" x14ac:dyDescent="0.4"/>
    <row r="26325" s="6" customFormat="1" x14ac:dyDescent="0.4"/>
    <row r="26326" s="6" customFormat="1" x14ac:dyDescent="0.4"/>
    <row r="26327" s="6" customFormat="1" x14ac:dyDescent="0.4"/>
    <row r="26328" s="6" customFormat="1" x14ac:dyDescent="0.4"/>
    <row r="26329" s="6" customFormat="1" x14ac:dyDescent="0.4"/>
    <row r="26330" s="6" customFormat="1" x14ac:dyDescent="0.4"/>
    <row r="26331" s="6" customFormat="1" x14ac:dyDescent="0.4"/>
    <row r="26332" s="6" customFormat="1" x14ac:dyDescent="0.4"/>
    <row r="26333" s="6" customFormat="1" x14ac:dyDescent="0.4"/>
    <row r="26334" s="6" customFormat="1" x14ac:dyDescent="0.4"/>
    <row r="26335" s="6" customFormat="1" x14ac:dyDescent="0.4"/>
    <row r="26336" s="6" customFormat="1" x14ac:dyDescent="0.4"/>
    <row r="26337" s="6" customFormat="1" x14ac:dyDescent="0.4"/>
    <row r="26338" s="6" customFormat="1" x14ac:dyDescent="0.4"/>
    <row r="26339" s="6" customFormat="1" x14ac:dyDescent="0.4"/>
    <row r="26340" s="6" customFormat="1" x14ac:dyDescent="0.4"/>
    <row r="26341" s="6" customFormat="1" x14ac:dyDescent="0.4"/>
    <row r="26342" s="6" customFormat="1" x14ac:dyDescent="0.4"/>
    <row r="26343" s="6" customFormat="1" x14ac:dyDescent="0.4"/>
    <row r="26344" s="6" customFormat="1" x14ac:dyDescent="0.4"/>
    <row r="26345" s="6" customFormat="1" x14ac:dyDescent="0.4"/>
    <row r="26346" s="6" customFormat="1" x14ac:dyDescent="0.4"/>
    <row r="26347" s="6" customFormat="1" x14ac:dyDescent="0.4"/>
    <row r="26348" s="6" customFormat="1" x14ac:dyDescent="0.4"/>
    <row r="26349" s="6" customFormat="1" x14ac:dyDescent="0.4"/>
    <row r="26350" s="6" customFormat="1" x14ac:dyDescent="0.4"/>
    <row r="26351" s="6" customFormat="1" x14ac:dyDescent="0.4"/>
    <row r="26352" s="6" customFormat="1" x14ac:dyDescent="0.4"/>
    <row r="26353" s="6" customFormat="1" x14ac:dyDescent="0.4"/>
    <row r="26354" s="6" customFormat="1" x14ac:dyDescent="0.4"/>
    <row r="26355" s="6" customFormat="1" x14ac:dyDescent="0.4"/>
    <row r="26356" s="6" customFormat="1" x14ac:dyDescent="0.4"/>
    <row r="26357" s="6" customFormat="1" x14ac:dyDescent="0.4"/>
    <row r="26358" s="6" customFormat="1" x14ac:dyDescent="0.4"/>
    <row r="26359" s="6" customFormat="1" x14ac:dyDescent="0.4"/>
    <row r="26360" s="6" customFormat="1" x14ac:dyDescent="0.4"/>
    <row r="26361" s="6" customFormat="1" x14ac:dyDescent="0.4"/>
    <row r="26362" s="6" customFormat="1" x14ac:dyDescent="0.4"/>
    <row r="26363" s="6" customFormat="1" x14ac:dyDescent="0.4"/>
    <row r="26364" s="6" customFormat="1" x14ac:dyDescent="0.4"/>
    <row r="26365" s="6" customFormat="1" x14ac:dyDescent="0.4"/>
    <row r="26366" s="6" customFormat="1" x14ac:dyDescent="0.4"/>
    <row r="26367" s="6" customFormat="1" x14ac:dyDescent="0.4"/>
    <row r="26368" s="6" customFormat="1" x14ac:dyDescent="0.4"/>
    <row r="26369" s="6" customFormat="1" x14ac:dyDescent="0.4"/>
    <row r="26370" s="6" customFormat="1" x14ac:dyDescent="0.4"/>
    <row r="26371" s="6" customFormat="1" x14ac:dyDescent="0.4"/>
    <row r="26372" s="6" customFormat="1" x14ac:dyDescent="0.4"/>
    <row r="26373" s="6" customFormat="1" x14ac:dyDescent="0.4"/>
    <row r="26374" s="6" customFormat="1" x14ac:dyDescent="0.4"/>
    <row r="26375" s="6" customFormat="1" x14ac:dyDescent="0.4"/>
    <row r="26376" s="6" customFormat="1" x14ac:dyDescent="0.4"/>
    <row r="26377" s="6" customFormat="1" x14ac:dyDescent="0.4"/>
    <row r="26378" s="6" customFormat="1" x14ac:dyDescent="0.4"/>
    <row r="26379" s="6" customFormat="1" x14ac:dyDescent="0.4"/>
    <row r="26380" s="6" customFormat="1" x14ac:dyDescent="0.4"/>
    <row r="26381" s="6" customFormat="1" x14ac:dyDescent="0.4"/>
    <row r="26382" s="6" customFormat="1" x14ac:dyDescent="0.4"/>
    <row r="26383" s="6" customFormat="1" x14ac:dyDescent="0.4"/>
    <row r="26384" s="6" customFormat="1" x14ac:dyDescent="0.4"/>
    <row r="26385" s="6" customFormat="1" x14ac:dyDescent="0.4"/>
    <row r="26386" s="6" customFormat="1" x14ac:dyDescent="0.4"/>
    <row r="26387" s="6" customFormat="1" x14ac:dyDescent="0.4"/>
    <row r="26388" s="6" customFormat="1" x14ac:dyDescent="0.4"/>
    <row r="26389" s="6" customFormat="1" x14ac:dyDescent="0.4"/>
    <row r="26390" s="6" customFormat="1" x14ac:dyDescent="0.4"/>
    <row r="26391" s="6" customFormat="1" x14ac:dyDescent="0.4"/>
    <row r="26392" s="6" customFormat="1" x14ac:dyDescent="0.4"/>
    <row r="26393" s="6" customFormat="1" x14ac:dyDescent="0.4"/>
    <row r="26394" s="6" customFormat="1" x14ac:dyDescent="0.4"/>
    <row r="26395" s="6" customFormat="1" x14ac:dyDescent="0.4"/>
    <row r="26396" s="6" customFormat="1" x14ac:dyDescent="0.4"/>
    <row r="26397" s="6" customFormat="1" x14ac:dyDescent="0.4"/>
    <row r="26398" s="6" customFormat="1" x14ac:dyDescent="0.4"/>
    <row r="26399" s="6" customFormat="1" x14ac:dyDescent="0.4"/>
    <row r="26400" s="6" customFormat="1" x14ac:dyDescent="0.4"/>
    <row r="26401" s="6" customFormat="1" x14ac:dyDescent="0.4"/>
    <row r="26402" s="6" customFormat="1" x14ac:dyDescent="0.4"/>
    <row r="26403" s="6" customFormat="1" x14ac:dyDescent="0.4"/>
    <row r="26404" s="6" customFormat="1" x14ac:dyDescent="0.4"/>
    <row r="26405" s="6" customFormat="1" x14ac:dyDescent="0.4"/>
    <row r="26406" s="6" customFormat="1" x14ac:dyDescent="0.4"/>
    <row r="26407" s="6" customFormat="1" x14ac:dyDescent="0.4"/>
    <row r="26408" s="6" customFormat="1" x14ac:dyDescent="0.4"/>
    <row r="26409" s="6" customFormat="1" x14ac:dyDescent="0.4"/>
    <row r="26410" s="6" customFormat="1" x14ac:dyDescent="0.4"/>
    <row r="26411" s="6" customFormat="1" x14ac:dyDescent="0.4"/>
    <row r="26412" s="6" customFormat="1" x14ac:dyDescent="0.4"/>
    <row r="26413" s="6" customFormat="1" x14ac:dyDescent="0.4"/>
    <row r="26414" s="6" customFormat="1" x14ac:dyDescent="0.4"/>
    <row r="26415" s="6" customFormat="1" x14ac:dyDescent="0.4"/>
    <row r="26416" s="6" customFormat="1" x14ac:dyDescent="0.4"/>
    <row r="26417" s="6" customFormat="1" x14ac:dyDescent="0.4"/>
    <row r="26418" s="6" customFormat="1" x14ac:dyDescent="0.4"/>
    <row r="26419" s="6" customFormat="1" x14ac:dyDescent="0.4"/>
    <row r="26420" s="6" customFormat="1" x14ac:dyDescent="0.4"/>
    <row r="26421" s="6" customFormat="1" x14ac:dyDescent="0.4"/>
    <row r="26422" s="6" customFormat="1" x14ac:dyDescent="0.4"/>
    <row r="26423" s="6" customFormat="1" x14ac:dyDescent="0.4"/>
    <row r="26424" s="6" customFormat="1" x14ac:dyDescent="0.4"/>
    <row r="26425" s="6" customFormat="1" x14ac:dyDescent="0.4"/>
    <row r="26426" s="6" customFormat="1" x14ac:dyDescent="0.4"/>
    <row r="26427" s="6" customFormat="1" x14ac:dyDescent="0.4"/>
    <row r="26428" s="6" customFormat="1" x14ac:dyDescent="0.4"/>
    <row r="26429" s="6" customFormat="1" x14ac:dyDescent="0.4"/>
    <row r="26430" s="6" customFormat="1" x14ac:dyDescent="0.4"/>
    <row r="26431" s="6" customFormat="1" x14ac:dyDescent="0.4"/>
    <row r="26432" s="6" customFormat="1" x14ac:dyDescent="0.4"/>
    <row r="26433" s="6" customFormat="1" x14ac:dyDescent="0.4"/>
    <row r="26434" s="6" customFormat="1" x14ac:dyDescent="0.4"/>
    <row r="26435" s="6" customFormat="1" x14ac:dyDescent="0.4"/>
    <row r="26436" s="6" customFormat="1" x14ac:dyDescent="0.4"/>
    <row r="26437" s="6" customFormat="1" x14ac:dyDescent="0.4"/>
    <row r="26438" s="6" customFormat="1" x14ac:dyDescent="0.4"/>
    <row r="26439" s="6" customFormat="1" x14ac:dyDescent="0.4"/>
    <row r="26440" s="6" customFormat="1" x14ac:dyDescent="0.4"/>
    <row r="26441" s="6" customFormat="1" x14ac:dyDescent="0.4"/>
    <row r="26442" s="6" customFormat="1" x14ac:dyDescent="0.4"/>
    <row r="26443" s="6" customFormat="1" x14ac:dyDescent="0.4"/>
    <row r="26444" s="6" customFormat="1" x14ac:dyDescent="0.4"/>
    <row r="26445" s="6" customFormat="1" x14ac:dyDescent="0.4"/>
    <row r="26446" s="6" customFormat="1" x14ac:dyDescent="0.4"/>
    <row r="26447" s="6" customFormat="1" x14ac:dyDescent="0.4"/>
    <row r="26448" s="6" customFormat="1" x14ac:dyDescent="0.4"/>
    <row r="26449" s="6" customFormat="1" x14ac:dyDescent="0.4"/>
    <row r="26450" s="6" customFormat="1" x14ac:dyDescent="0.4"/>
    <row r="26451" s="6" customFormat="1" x14ac:dyDescent="0.4"/>
    <row r="26452" s="6" customFormat="1" x14ac:dyDescent="0.4"/>
    <row r="26453" s="6" customFormat="1" x14ac:dyDescent="0.4"/>
    <row r="26454" s="6" customFormat="1" x14ac:dyDescent="0.4"/>
    <row r="26455" s="6" customFormat="1" x14ac:dyDescent="0.4"/>
    <row r="26456" s="6" customFormat="1" x14ac:dyDescent="0.4"/>
    <row r="26457" s="6" customFormat="1" x14ac:dyDescent="0.4"/>
    <row r="26458" s="6" customFormat="1" x14ac:dyDescent="0.4"/>
    <row r="26459" s="6" customFormat="1" x14ac:dyDescent="0.4"/>
    <row r="26460" s="6" customFormat="1" x14ac:dyDescent="0.4"/>
    <row r="26461" s="6" customFormat="1" x14ac:dyDescent="0.4"/>
    <row r="26462" s="6" customFormat="1" x14ac:dyDescent="0.4"/>
    <row r="26463" s="6" customFormat="1" x14ac:dyDescent="0.4"/>
    <row r="26464" s="6" customFormat="1" x14ac:dyDescent="0.4"/>
    <row r="26465" s="6" customFormat="1" x14ac:dyDescent="0.4"/>
    <row r="26466" s="6" customFormat="1" x14ac:dyDescent="0.4"/>
    <row r="26467" s="6" customFormat="1" x14ac:dyDescent="0.4"/>
    <row r="26468" s="6" customFormat="1" x14ac:dyDescent="0.4"/>
    <row r="26469" s="6" customFormat="1" x14ac:dyDescent="0.4"/>
    <row r="26470" s="6" customFormat="1" x14ac:dyDescent="0.4"/>
    <row r="26471" s="6" customFormat="1" x14ac:dyDescent="0.4"/>
    <row r="26472" s="6" customFormat="1" x14ac:dyDescent="0.4"/>
    <row r="26473" s="6" customFormat="1" x14ac:dyDescent="0.4"/>
    <row r="26474" s="6" customFormat="1" x14ac:dyDescent="0.4"/>
    <row r="26475" s="6" customFormat="1" x14ac:dyDescent="0.4"/>
    <row r="26476" s="6" customFormat="1" x14ac:dyDescent="0.4"/>
    <row r="26477" s="6" customFormat="1" x14ac:dyDescent="0.4"/>
    <row r="26478" s="6" customFormat="1" x14ac:dyDescent="0.4"/>
    <row r="26479" s="6" customFormat="1" x14ac:dyDescent="0.4"/>
    <row r="26480" s="6" customFormat="1" x14ac:dyDescent="0.4"/>
    <row r="26481" s="6" customFormat="1" x14ac:dyDescent="0.4"/>
    <row r="26482" s="6" customFormat="1" x14ac:dyDescent="0.4"/>
    <row r="26483" s="6" customFormat="1" x14ac:dyDescent="0.4"/>
    <row r="26484" s="6" customFormat="1" x14ac:dyDescent="0.4"/>
    <row r="26485" s="6" customFormat="1" x14ac:dyDescent="0.4"/>
    <row r="26486" s="6" customFormat="1" x14ac:dyDescent="0.4"/>
    <row r="26487" s="6" customFormat="1" x14ac:dyDescent="0.4"/>
    <row r="26488" s="6" customFormat="1" x14ac:dyDescent="0.4"/>
    <row r="26489" s="6" customFormat="1" x14ac:dyDescent="0.4"/>
    <row r="26490" s="6" customFormat="1" x14ac:dyDescent="0.4"/>
    <row r="26491" s="6" customFormat="1" x14ac:dyDescent="0.4"/>
    <row r="26492" s="6" customFormat="1" x14ac:dyDescent="0.4"/>
    <row r="26493" s="6" customFormat="1" x14ac:dyDescent="0.4"/>
    <row r="26494" s="6" customFormat="1" x14ac:dyDescent="0.4"/>
    <row r="26495" s="6" customFormat="1" x14ac:dyDescent="0.4"/>
    <row r="26496" s="6" customFormat="1" x14ac:dyDescent="0.4"/>
    <row r="26497" s="6" customFormat="1" x14ac:dyDescent="0.4"/>
    <row r="26498" s="6" customFormat="1" x14ac:dyDescent="0.4"/>
    <row r="26499" s="6" customFormat="1" x14ac:dyDescent="0.4"/>
    <row r="26500" s="6" customFormat="1" x14ac:dyDescent="0.4"/>
    <row r="26501" s="6" customFormat="1" x14ac:dyDescent="0.4"/>
    <row r="26502" s="6" customFormat="1" x14ac:dyDescent="0.4"/>
    <row r="26503" s="6" customFormat="1" x14ac:dyDescent="0.4"/>
    <row r="26504" s="6" customFormat="1" x14ac:dyDescent="0.4"/>
    <row r="26505" s="6" customFormat="1" x14ac:dyDescent="0.4"/>
    <row r="26506" s="6" customFormat="1" x14ac:dyDescent="0.4"/>
    <row r="26507" s="6" customFormat="1" x14ac:dyDescent="0.4"/>
    <row r="26508" s="6" customFormat="1" x14ac:dyDescent="0.4"/>
    <row r="26509" s="6" customFormat="1" x14ac:dyDescent="0.4"/>
    <row r="26510" s="6" customFormat="1" x14ac:dyDescent="0.4"/>
    <row r="26511" s="6" customFormat="1" x14ac:dyDescent="0.4"/>
    <row r="26512" s="6" customFormat="1" x14ac:dyDescent="0.4"/>
    <row r="26513" s="6" customFormat="1" x14ac:dyDescent="0.4"/>
    <row r="26514" s="6" customFormat="1" x14ac:dyDescent="0.4"/>
    <row r="26515" s="6" customFormat="1" x14ac:dyDescent="0.4"/>
    <row r="26516" s="6" customFormat="1" x14ac:dyDescent="0.4"/>
    <row r="26517" s="6" customFormat="1" x14ac:dyDescent="0.4"/>
    <row r="26518" s="6" customFormat="1" x14ac:dyDescent="0.4"/>
    <row r="26519" s="6" customFormat="1" x14ac:dyDescent="0.4"/>
    <row r="26520" s="6" customFormat="1" x14ac:dyDescent="0.4"/>
    <row r="26521" s="6" customFormat="1" x14ac:dyDescent="0.4"/>
    <row r="26522" s="6" customFormat="1" x14ac:dyDescent="0.4"/>
    <row r="26523" s="6" customFormat="1" x14ac:dyDescent="0.4"/>
    <row r="26524" s="6" customFormat="1" x14ac:dyDescent="0.4"/>
    <row r="26525" s="6" customFormat="1" x14ac:dyDescent="0.4"/>
    <row r="26526" s="6" customFormat="1" x14ac:dyDescent="0.4"/>
    <row r="26527" s="6" customFormat="1" x14ac:dyDescent="0.4"/>
    <row r="26528" s="6" customFormat="1" x14ac:dyDescent="0.4"/>
    <row r="26529" s="6" customFormat="1" x14ac:dyDescent="0.4"/>
    <row r="26530" s="6" customFormat="1" x14ac:dyDescent="0.4"/>
    <row r="26531" s="6" customFormat="1" x14ac:dyDescent="0.4"/>
    <row r="26532" s="6" customFormat="1" x14ac:dyDescent="0.4"/>
    <row r="26533" s="6" customFormat="1" x14ac:dyDescent="0.4"/>
    <row r="26534" s="6" customFormat="1" x14ac:dyDescent="0.4"/>
    <row r="26535" s="6" customFormat="1" x14ac:dyDescent="0.4"/>
    <row r="26536" s="6" customFormat="1" x14ac:dyDescent="0.4"/>
    <row r="26537" s="6" customFormat="1" x14ac:dyDescent="0.4"/>
    <row r="26538" s="6" customFormat="1" x14ac:dyDescent="0.4"/>
    <row r="26539" s="6" customFormat="1" x14ac:dyDescent="0.4"/>
    <row r="26540" s="6" customFormat="1" x14ac:dyDescent="0.4"/>
    <row r="26541" s="6" customFormat="1" x14ac:dyDescent="0.4"/>
    <row r="26542" s="6" customFormat="1" x14ac:dyDescent="0.4"/>
    <row r="26543" s="6" customFormat="1" x14ac:dyDescent="0.4"/>
    <row r="26544" s="6" customFormat="1" x14ac:dyDescent="0.4"/>
    <row r="26545" s="6" customFormat="1" x14ac:dyDescent="0.4"/>
    <row r="26546" s="6" customFormat="1" x14ac:dyDescent="0.4"/>
    <row r="26547" s="6" customFormat="1" x14ac:dyDescent="0.4"/>
    <row r="26548" s="6" customFormat="1" x14ac:dyDescent="0.4"/>
    <row r="26549" s="6" customFormat="1" x14ac:dyDescent="0.4"/>
    <row r="26550" s="6" customFormat="1" x14ac:dyDescent="0.4"/>
    <row r="26551" s="6" customFormat="1" x14ac:dyDescent="0.4"/>
    <row r="26552" s="6" customFormat="1" x14ac:dyDescent="0.4"/>
    <row r="26553" s="6" customFormat="1" x14ac:dyDescent="0.4"/>
    <row r="26554" s="6" customFormat="1" x14ac:dyDescent="0.4"/>
    <row r="26555" s="6" customFormat="1" x14ac:dyDescent="0.4"/>
    <row r="26556" s="6" customFormat="1" x14ac:dyDescent="0.4"/>
    <row r="26557" s="6" customFormat="1" x14ac:dyDescent="0.4"/>
    <row r="26558" s="6" customFormat="1" x14ac:dyDescent="0.4"/>
    <row r="26559" s="6" customFormat="1" x14ac:dyDescent="0.4"/>
    <row r="26560" s="6" customFormat="1" x14ac:dyDescent="0.4"/>
    <row r="26561" s="6" customFormat="1" x14ac:dyDescent="0.4"/>
    <row r="26562" s="6" customFormat="1" x14ac:dyDescent="0.4"/>
    <row r="26563" s="6" customFormat="1" x14ac:dyDescent="0.4"/>
    <row r="26564" s="6" customFormat="1" x14ac:dyDescent="0.4"/>
    <row r="26565" s="6" customFormat="1" x14ac:dyDescent="0.4"/>
    <row r="26566" s="6" customFormat="1" x14ac:dyDescent="0.4"/>
    <row r="26567" s="6" customFormat="1" x14ac:dyDescent="0.4"/>
    <row r="26568" s="6" customFormat="1" x14ac:dyDescent="0.4"/>
    <row r="26569" s="6" customFormat="1" x14ac:dyDescent="0.4"/>
    <row r="26570" s="6" customFormat="1" x14ac:dyDescent="0.4"/>
    <row r="26571" s="6" customFormat="1" x14ac:dyDescent="0.4"/>
    <row r="26572" s="6" customFormat="1" x14ac:dyDescent="0.4"/>
    <row r="26573" s="6" customFormat="1" x14ac:dyDescent="0.4"/>
    <row r="26574" s="6" customFormat="1" x14ac:dyDescent="0.4"/>
    <row r="26575" s="6" customFormat="1" x14ac:dyDescent="0.4"/>
    <row r="26576" s="6" customFormat="1" x14ac:dyDescent="0.4"/>
    <row r="26577" s="6" customFormat="1" x14ac:dyDescent="0.4"/>
    <row r="26578" s="6" customFormat="1" x14ac:dyDescent="0.4"/>
    <row r="26579" s="6" customFormat="1" x14ac:dyDescent="0.4"/>
    <row r="26580" s="6" customFormat="1" x14ac:dyDescent="0.4"/>
    <row r="26581" s="6" customFormat="1" x14ac:dyDescent="0.4"/>
    <row r="26582" s="6" customFormat="1" x14ac:dyDescent="0.4"/>
    <row r="26583" s="6" customFormat="1" x14ac:dyDescent="0.4"/>
    <row r="26584" s="6" customFormat="1" x14ac:dyDescent="0.4"/>
    <row r="26585" s="6" customFormat="1" x14ac:dyDescent="0.4"/>
    <row r="26586" s="6" customFormat="1" x14ac:dyDescent="0.4"/>
    <row r="26587" s="6" customFormat="1" x14ac:dyDescent="0.4"/>
    <row r="26588" s="6" customFormat="1" x14ac:dyDescent="0.4"/>
    <row r="26589" s="6" customFormat="1" x14ac:dyDescent="0.4"/>
    <row r="26590" s="6" customFormat="1" x14ac:dyDescent="0.4"/>
    <row r="26591" s="6" customFormat="1" x14ac:dyDescent="0.4"/>
    <row r="26592" s="6" customFormat="1" x14ac:dyDescent="0.4"/>
    <row r="26593" s="6" customFormat="1" x14ac:dyDescent="0.4"/>
    <row r="26594" s="6" customFormat="1" x14ac:dyDescent="0.4"/>
    <row r="26595" s="6" customFormat="1" x14ac:dyDescent="0.4"/>
    <row r="26596" s="6" customFormat="1" x14ac:dyDescent="0.4"/>
    <row r="26597" s="6" customFormat="1" x14ac:dyDescent="0.4"/>
    <row r="26598" s="6" customFormat="1" x14ac:dyDescent="0.4"/>
    <row r="26599" s="6" customFormat="1" x14ac:dyDescent="0.4"/>
    <row r="26600" s="6" customFormat="1" x14ac:dyDescent="0.4"/>
    <row r="26601" s="6" customFormat="1" x14ac:dyDescent="0.4"/>
    <row r="26602" s="6" customFormat="1" x14ac:dyDescent="0.4"/>
    <row r="26603" s="6" customFormat="1" x14ac:dyDescent="0.4"/>
    <row r="26604" s="6" customFormat="1" x14ac:dyDescent="0.4"/>
    <row r="26605" s="6" customFormat="1" x14ac:dyDescent="0.4"/>
    <row r="26606" s="6" customFormat="1" x14ac:dyDescent="0.4"/>
    <row r="26607" s="6" customFormat="1" x14ac:dyDescent="0.4"/>
    <row r="26608" s="6" customFormat="1" x14ac:dyDescent="0.4"/>
    <row r="26609" s="6" customFormat="1" x14ac:dyDescent="0.4"/>
    <row r="26610" s="6" customFormat="1" x14ac:dyDescent="0.4"/>
    <row r="26611" s="6" customFormat="1" x14ac:dyDescent="0.4"/>
    <row r="26612" s="6" customFormat="1" x14ac:dyDescent="0.4"/>
    <row r="26613" s="6" customFormat="1" x14ac:dyDescent="0.4"/>
    <row r="26614" s="6" customFormat="1" x14ac:dyDescent="0.4"/>
    <row r="26615" s="6" customFormat="1" x14ac:dyDescent="0.4"/>
    <row r="26616" s="6" customFormat="1" x14ac:dyDescent="0.4"/>
    <row r="26617" s="6" customFormat="1" x14ac:dyDescent="0.4"/>
    <row r="26618" s="6" customFormat="1" x14ac:dyDescent="0.4"/>
    <row r="26619" s="6" customFormat="1" x14ac:dyDescent="0.4"/>
    <row r="26620" s="6" customFormat="1" x14ac:dyDescent="0.4"/>
    <row r="26621" s="6" customFormat="1" x14ac:dyDescent="0.4"/>
    <row r="26622" s="6" customFormat="1" x14ac:dyDescent="0.4"/>
    <row r="26623" s="6" customFormat="1" x14ac:dyDescent="0.4"/>
    <row r="26624" s="6" customFormat="1" x14ac:dyDescent="0.4"/>
    <row r="26625" s="6" customFormat="1" x14ac:dyDescent="0.4"/>
    <row r="26626" s="6" customFormat="1" x14ac:dyDescent="0.4"/>
    <row r="26627" s="6" customFormat="1" x14ac:dyDescent="0.4"/>
    <row r="26628" s="6" customFormat="1" x14ac:dyDescent="0.4"/>
    <row r="26629" s="6" customFormat="1" x14ac:dyDescent="0.4"/>
    <row r="26630" s="6" customFormat="1" x14ac:dyDescent="0.4"/>
    <row r="26631" s="6" customFormat="1" x14ac:dyDescent="0.4"/>
    <row r="26632" s="6" customFormat="1" x14ac:dyDescent="0.4"/>
    <row r="26633" s="6" customFormat="1" x14ac:dyDescent="0.4"/>
    <row r="26634" s="6" customFormat="1" x14ac:dyDescent="0.4"/>
    <row r="26635" s="6" customFormat="1" x14ac:dyDescent="0.4"/>
    <row r="26636" s="6" customFormat="1" x14ac:dyDescent="0.4"/>
    <row r="26637" s="6" customFormat="1" x14ac:dyDescent="0.4"/>
    <row r="26638" s="6" customFormat="1" x14ac:dyDescent="0.4"/>
    <row r="26639" s="6" customFormat="1" x14ac:dyDescent="0.4"/>
    <row r="26640" s="6" customFormat="1" x14ac:dyDescent="0.4"/>
    <row r="26641" s="6" customFormat="1" x14ac:dyDescent="0.4"/>
    <row r="26642" s="6" customFormat="1" x14ac:dyDescent="0.4"/>
    <row r="26643" s="6" customFormat="1" x14ac:dyDescent="0.4"/>
    <row r="26644" s="6" customFormat="1" x14ac:dyDescent="0.4"/>
    <row r="26645" s="6" customFormat="1" x14ac:dyDescent="0.4"/>
    <row r="26646" s="6" customFormat="1" x14ac:dyDescent="0.4"/>
    <row r="26647" s="6" customFormat="1" x14ac:dyDescent="0.4"/>
    <row r="26648" s="6" customFormat="1" x14ac:dyDescent="0.4"/>
    <row r="26649" s="6" customFormat="1" x14ac:dyDescent="0.4"/>
    <row r="26650" s="6" customFormat="1" x14ac:dyDescent="0.4"/>
    <row r="26651" s="6" customFormat="1" x14ac:dyDescent="0.4"/>
    <row r="26652" s="6" customFormat="1" x14ac:dyDescent="0.4"/>
    <row r="26653" s="6" customFormat="1" x14ac:dyDescent="0.4"/>
    <row r="26654" s="6" customFormat="1" x14ac:dyDescent="0.4"/>
    <row r="26655" s="6" customFormat="1" x14ac:dyDescent="0.4"/>
    <row r="26656" s="6" customFormat="1" x14ac:dyDescent="0.4"/>
    <row r="26657" s="6" customFormat="1" x14ac:dyDescent="0.4"/>
    <row r="26658" s="6" customFormat="1" x14ac:dyDescent="0.4"/>
    <row r="26659" s="6" customFormat="1" x14ac:dyDescent="0.4"/>
    <row r="26660" s="6" customFormat="1" x14ac:dyDescent="0.4"/>
    <row r="26661" s="6" customFormat="1" x14ac:dyDescent="0.4"/>
    <row r="26662" s="6" customFormat="1" x14ac:dyDescent="0.4"/>
    <row r="26663" s="6" customFormat="1" x14ac:dyDescent="0.4"/>
    <row r="26664" s="6" customFormat="1" x14ac:dyDescent="0.4"/>
    <row r="26665" s="6" customFormat="1" x14ac:dyDescent="0.4"/>
    <row r="26666" s="6" customFormat="1" x14ac:dyDescent="0.4"/>
    <row r="26667" s="6" customFormat="1" x14ac:dyDescent="0.4"/>
    <row r="26668" s="6" customFormat="1" x14ac:dyDescent="0.4"/>
    <row r="26669" s="6" customFormat="1" x14ac:dyDescent="0.4"/>
    <row r="26670" s="6" customFormat="1" x14ac:dyDescent="0.4"/>
    <row r="26671" s="6" customFormat="1" x14ac:dyDescent="0.4"/>
    <row r="26672" s="6" customFormat="1" x14ac:dyDescent="0.4"/>
    <row r="26673" s="6" customFormat="1" x14ac:dyDescent="0.4"/>
    <row r="26674" s="6" customFormat="1" x14ac:dyDescent="0.4"/>
    <row r="26675" s="6" customFormat="1" x14ac:dyDescent="0.4"/>
    <row r="26676" s="6" customFormat="1" x14ac:dyDescent="0.4"/>
    <row r="26677" s="6" customFormat="1" x14ac:dyDescent="0.4"/>
    <row r="26678" s="6" customFormat="1" x14ac:dyDescent="0.4"/>
    <row r="26679" s="6" customFormat="1" x14ac:dyDescent="0.4"/>
    <row r="26680" s="6" customFormat="1" x14ac:dyDescent="0.4"/>
    <row r="26681" s="6" customFormat="1" x14ac:dyDescent="0.4"/>
    <row r="26682" s="6" customFormat="1" x14ac:dyDescent="0.4"/>
    <row r="26683" s="6" customFormat="1" x14ac:dyDescent="0.4"/>
    <row r="26684" s="6" customFormat="1" x14ac:dyDescent="0.4"/>
    <row r="26685" s="6" customFormat="1" x14ac:dyDescent="0.4"/>
    <row r="26686" s="6" customFormat="1" x14ac:dyDescent="0.4"/>
    <row r="26687" s="6" customFormat="1" x14ac:dyDescent="0.4"/>
    <row r="26688" s="6" customFormat="1" x14ac:dyDescent="0.4"/>
    <row r="26689" s="6" customFormat="1" x14ac:dyDescent="0.4"/>
    <row r="26690" s="6" customFormat="1" x14ac:dyDescent="0.4"/>
    <row r="26691" s="6" customFormat="1" x14ac:dyDescent="0.4"/>
    <row r="26692" s="6" customFormat="1" x14ac:dyDescent="0.4"/>
    <row r="26693" s="6" customFormat="1" x14ac:dyDescent="0.4"/>
    <row r="26694" s="6" customFormat="1" x14ac:dyDescent="0.4"/>
    <row r="26695" s="6" customFormat="1" x14ac:dyDescent="0.4"/>
    <row r="26696" s="6" customFormat="1" x14ac:dyDescent="0.4"/>
    <row r="26697" s="6" customFormat="1" x14ac:dyDescent="0.4"/>
    <row r="26698" s="6" customFormat="1" x14ac:dyDescent="0.4"/>
    <row r="26699" s="6" customFormat="1" x14ac:dyDescent="0.4"/>
    <row r="26700" s="6" customFormat="1" x14ac:dyDescent="0.4"/>
    <row r="26701" s="6" customFormat="1" x14ac:dyDescent="0.4"/>
    <row r="26702" s="6" customFormat="1" x14ac:dyDescent="0.4"/>
    <row r="26703" s="6" customFormat="1" x14ac:dyDescent="0.4"/>
    <row r="26704" s="6" customFormat="1" x14ac:dyDescent="0.4"/>
    <row r="26705" s="6" customFormat="1" x14ac:dyDescent="0.4"/>
    <row r="26706" s="6" customFormat="1" x14ac:dyDescent="0.4"/>
    <row r="26707" s="6" customFormat="1" x14ac:dyDescent="0.4"/>
    <row r="26708" s="6" customFormat="1" x14ac:dyDescent="0.4"/>
    <row r="26709" s="6" customFormat="1" x14ac:dyDescent="0.4"/>
    <row r="26710" s="6" customFormat="1" x14ac:dyDescent="0.4"/>
    <row r="26711" s="6" customFormat="1" x14ac:dyDescent="0.4"/>
    <row r="26712" s="6" customFormat="1" x14ac:dyDescent="0.4"/>
    <row r="26713" s="6" customFormat="1" x14ac:dyDescent="0.4"/>
    <row r="26714" s="6" customFormat="1" x14ac:dyDescent="0.4"/>
    <row r="26715" s="6" customFormat="1" x14ac:dyDescent="0.4"/>
    <row r="26716" s="6" customFormat="1" x14ac:dyDescent="0.4"/>
    <row r="26717" s="6" customFormat="1" x14ac:dyDescent="0.4"/>
    <row r="26718" s="6" customFormat="1" x14ac:dyDescent="0.4"/>
    <row r="26719" s="6" customFormat="1" x14ac:dyDescent="0.4"/>
    <row r="26720" s="6" customFormat="1" x14ac:dyDescent="0.4"/>
    <row r="26721" s="6" customFormat="1" x14ac:dyDescent="0.4"/>
    <row r="26722" s="6" customFormat="1" x14ac:dyDescent="0.4"/>
    <row r="26723" s="6" customFormat="1" x14ac:dyDescent="0.4"/>
    <row r="26724" s="6" customFormat="1" x14ac:dyDescent="0.4"/>
    <row r="26725" s="6" customFormat="1" x14ac:dyDescent="0.4"/>
    <row r="26726" s="6" customFormat="1" x14ac:dyDescent="0.4"/>
    <row r="26727" s="6" customFormat="1" x14ac:dyDescent="0.4"/>
    <row r="26728" s="6" customFormat="1" x14ac:dyDescent="0.4"/>
    <row r="26729" s="6" customFormat="1" x14ac:dyDescent="0.4"/>
    <row r="26730" s="6" customFormat="1" x14ac:dyDescent="0.4"/>
    <row r="26731" s="6" customFormat="1" x14ac:dyDescent="0.4"/>
    <row r="26732" s="6" customFormat="1" x14ac:dyDescent="0.4"/>
    <row r="26733" s="6" customFormat="1" x14ac:dyDescent="0.4"/>
    <row r="26734" s="6" customFormat="1" x14ac:dyDescent="0.4"/>
    <row r="26735" s="6" customFormat="1" x14ac:dyDescent="0.4"/>
    <row r="26736" s="6" customFormat="1" x14ac:dyDescent="0.4"/>
    <row r="26737" s="6" customFormat="1" x14ac:dyDescent="0.4"/>
    <row r="26738" s="6" customFormat="1" x14ac:dyDescent="0.4"/>
    <row r="26739" s="6" customFormat="1" x14ac:dyDescent="0.4"/>
    <row r="26740" s="6" customFormat="1" x14ac:dyDescent="0.4"/>
    <row r="26741" s="6" customFormat="1" x14ac:dyDescent="0.4"/>
    <row r="26742" s="6" customFormat="1" x14ac:dyDescent="0.4"/>
    <row r="26743" s="6" customFormat="1" x14ac:dyDescent="0.4"/>
    <row r="26744" s="6" customFormat="1" x14ac:dyDescent="0.4"/>
    <row r="26745" s="6" customFormat="1" x14ac:dyDescent="0.4"/>
    <row r="26746" s="6" customFormat="1" x14ac:dyDescent="0.4"/>
    <row r="26747" s="6" customFormat="1" x14ac:dyDescent="0.4"/>
    <row r="26748" s="6" customFormat="1" x14ac:dyDescent="0.4"/>
    <row r="26749" s="6" customFormat="1" x14ac:dyDescent="0.4"/>
    <row r="26750" s="6" customFormat="1" x14ac:dyDescent="0.4"/>
    <row r="26751" s="6" customFormat="1" x14ac:dyDescent="0.4"/>
    <row r="26752" s="6" customFormat="1" x14ac:dyDescent="0.4"/>
    <row r="26753" s="6" customFormat="1" x14ac:dyDescent="0.4"/>
    <row r="26754" s="6" customFormat="1" x14ac:dyDescent="0.4"/>
    <row r="26755" s="6" customFormat="1" x14ac:dyDescent="0.4"/>
    <row r="26756" s="6" customFormat="1" x14ac:dyDescent="0.4"/>
    <row r="26757" s="6" customFormat="1" x14ac:dyDescent="0.4"/>
    <row r="26758" s="6" customFormat="1" x14ac:dyDescent="0.4"/>
    <row r="26759" s="6" customFormat="1" x14ac:dyDescent="0.4"/>
    <row r="26760" s="6" customFormat="1" x14ac:dyDescent="0.4"/>
    <row r="26761" s="6" customFormat="1" x14ac:dyDescent="0.4"/>
    <row r="26762" s="6" customFormat="1" x14ac:dyDescent="0.4"/>
    <row r="26763" s="6" customFormat="1" x14ac:dyDescent="0.4"/>
    <row r="26764" s="6" customFormat="1" x14ac:dyDescent="0.4"/>
    <row r="26765" s="6" customFormat="1" x14ac:dyDescent="0.4"/>
    <row r="26766" s="6" customFormat="1" x14ac:dyDescent="0.4"/>
    <row r="26767" s="6" customFormat="1" x14ac:dyDescent="0.4"/>
    <row r="26768" s="6" customFormat="1" x14ac:dyDescent="0.4"/>
    <row r="26769" s="6" customFormat="1" x14ac:dyDescent="0.4"/>
    <row r="26770" s="6" customFormat="1" x14ac:dyDescent="0.4"/>
    <row r="26771" s="6" customFormat="1" x14ac:dyDescent="0.4"/>
    <row r="26772" s="6" customFormat="1" x14ac:dyDescent="0.4"/>
    <row r="26773" s="6" customFormat="1" x14ac:dyDescent="0.4"/>
    <row r="26774" s="6" customFormat="1" x14ac:dyDescent="0.4"/>
    <row r="26775" s="6" customFormat="1" x14ac:dyDescent="0.4"/>
    <row r="26776" s="6" customFormat="1" x14ac:dyDescent="0.4"/>
    <row r="26777" s="6" customFormat="1" x14ac:dyDescent="0.4"/>
    <row r="26778" s="6" customFormat="1" x14ac:dyDescent="0.4"/>
    <row r="26779" s="6" customFormat="1" x14ac:dyDescent="0.4"/>
    <row r="26780" s="6" customFormat="1" x14ac:dyDescent="0.4"/>
    <row r="26781" s="6" customFormat="1" x14ac:dyDescent="0.4"/>
    <row r="26782" s="6" customFormat="1" x14ac:dyDescent="0.4"/>
    <row r="26783" s="6" customFormat="1" x14ac:dyDescent="0.4"/>
    <row r="26784" s="6" customFormat="1" x14ac:dyDescent="0.4"/>
    <row r="26785" s="6" customFormat="1" x14ac:dyDescent="0.4"/>
    <row r="26786" s="6" customFormat="1" x14ac:dyDescent="0.4"/>
    <row r="26787" s="6" customFormat="1" x14ac:dyDescent="0.4"/>
    <row r="26788" s="6" customFormat="1" x14ac:dyDescent="0.4"/>
    <row r="26789" s="6" customFormat="1" x14ac:dyDescent="0.4"/>
    <row r="26790" s="6" customFormat="1" x14ac:dyDescent="0.4"/>
    <row r="26791" s="6" customFormat="1" x14ac:dyDescent="0.4"/>
    <row r="26792" s="6" customFormat="1" x14ac:dyDescent="0.4"/>
    <row r="26793" s="6" customFormat="1" x14ac:dyDescent="0.4"/>
    <row r="26794" s="6" customFormat="1" x14ac:dyDescent="0.4"/>
    <row r="26795" s="6" customFormat="1" x14ac:dyDescent="0.4"/>
    <row r="26796" s="6" customFormat="1" x14ac:dyDescent="0.4"/>
    <row r="26797" s="6" customFormat="1" x14ac:dyDescent="0.4"/>
    <row r="26798" s="6" customFormat="1" x14ac:dyDescent="0.4"/>
    <row r="26799" s="6" customFormat="1" x14ac:dyDescent="0.4"/>
    <row r="26800" s="6" customFormat="1" x14ac:dyDescent="0.4"/>
    <row r="26801" s="6" customFormat="1" x14ac:dyDescent="0.4"/>
    <row r="26802" s="6" customFormat="1" x14ac:dyDescent="0.4"/>
    <row r="26803" s="6" customFormat="1" x14ac:dyDescent="0.4"/>
    <row r="26804" s="6" customFormat="1" x14ac:dyDescent="0.4"/>
    <row r="26805" s="6" customFormat="1" x14ac:dyDescent="0.4"/>
    <row r="26806" s="6" customFormat="1" x14ac:dyDescent="0.4"/>
    <row r="26807" s="6" customFormat="1" x14ac:dyDescent="0.4"/>
    <row r="26808" s="6" customFormat="1" x14ac:dyDescent="0.4"/>
    <row r="26809" s="6" customFormat="1" x14ac:dyDescent="0.4"/>
    <row r="26810" s="6" customFormat="1" x14ac:dyDescent="0.4"/>
    <row r="26811" s="6" customFormat="1" x14ac:dyDescent="0.4"/>
    <row r="26812" s="6" customFormat="1" x14ac:dyDescent="0.4"/>
    <row r="26813" s="6" customFormat="1" x14ac:dyDescent="0.4"/>
    <row r="26814" s="6" customFormat="1" x14ac:dyDescent="0.4"/>
    <row r="26815" s="6" customFormat="1" x14ac:dyDescent="0.4"/>
    <row r="26816" s="6" customFormat="1" x14ac:dyDescent="0.4"/>
    <row r="26817" s="6" customFormat="1" x14ac:dyDescent="0.4"/>
    <row r="26818" s="6" customFormat="1" x14ac:dyDescent="0.4"/>
    <row r="26819" s="6" customFormat="1" x14ac:dyDescent="0.4"/>
    <row r="26820" s="6" customFormat="1" x14ac:dyDescent="0.4"/>
    <row r="26821" s="6" customFormat="1" x14ac:dyDescent="0.4"/>
    <row r="26822" s="6" customFormat="1" x14ac:dyDescent="0.4"/>
    <row r="26823" s="6" customFormat="1" x14ac:dyDescent="0.4"/>
    <row r="26824" s="6" customFormat="1" x14ac:dyDescent="0.4"/>
    <row r="26825" s="6" customFormat="1" x14ac:dyDescent="0.4"/>
    <row r="26826" s="6" customFormat="1" x14ac:dyDescent="0.4"/>
    <row r="26827" s="6" customFormat="1" x14ac:dyDescent="0.4"/>
    <row r="26828" s="6" customFormat="1" x14ac:dyDescent="0.4"/>
    <row r="26829" s="6" customFormat="1" x14ac:dyDescent="0.4"/>
    <row r="26830" s="6" customFormat="1" x14ac:dyDescent="0.4"/>
    <row r="26831" s="6" customFormat="1" x14ac:dyDescent="0.4"/>
    <row r="26832" s="6" customFormat="1" x14ac:dyDescent="0.4"/>
    <row r="26833" s="6" customFormat="1" x14ac:dyDescent="0.4"/>
    <row r="26834" s="6" customFormat="1" x14ac:dyDescent="0.4"/>
    <row r="26835" s="6" customFormat="1" x14ac:dyDescent="0.4"/>
    <row r="26836" s="6" customFormat="1" x14ac:dyDescent="0.4"/>
    <row r="26837" s="6" customFormat="1" x14ac:dyDescent="0.4"/>
    <row r="26838" s="6" customFormat="1" x14ac:dyDescent="0.4"/>
    <row r="26839" s="6" customFormat="1" x14ac:dyDescent="0.4"/>
    <row r="26840" s="6" customFormat="1" x14ac:dyDescent="0.4"/>
    <row r="26841" s="6" customFormat="1" x14ac:dyDescent="0.4"/>
    <row r="26842" s="6" customFormat="1" x14ac:dyDescent="0.4"/>
    <row r="26843" s="6" customFormat="1" x14ac:dyDescent="0.4"/>
    <row r="26844" s="6" customFormat="1" x14ac:dyDescent="0.4"/>
    <row r="26845" s="6" customFormat="1" x14ac:dyDescent="0.4"/>
    <row r="26846" s="6" customFormat="1" x14ac:dyDescent="0.4"/>
    <row r="26847" s="6" customFormat="1" x14ac:dyDescent="0.4"/>
    <row r="26848" s="6" customFormat="1" x14ac:dyDescent="0.4"/>
    <row r="26849" s="6" customFormat="1" x14ac:dyDescent="0.4"/>
    <row r="26850" s="6" customFormat="1" x14ac:dyDescent="0.4"/>
    <row r="26851" s="6" customFormat="1" x14ac:dyDescent="0.4"/>
    <row r="26852" s="6" customFormat="1" x14ac:dyDescent="0.4"/>
    <row r="26853" s="6" customFormat="1" x14ac:dyDescent="0.4"/>
    <row r="26854" s="6" customFormat="1" x14ac:dyDescent="0.4"/>
    <row r="26855" s="6" customFormat="1" x14ac:dyDescent="0.4"/>
    <row r="26856" s="6" customFormat="1" x14ac:dyDescent="0.4"/>
    <row r="26857" s="6" customFormat="1" x14ac:dyDescent="0.4"/>
    <row r="26858" s="6" customFormat="1" x14ac:dyDescent="0.4"/>
    <row r="26859" s="6" customFormat="1" x14ac:dyDescent="0.4"/>
    <row r="26860" s="6" customFormat="1" x14ac:dyDescent="0.4"/>
    <row r="26861" s="6" customFormat="1" x14ac:dyDescent="0.4"/>
    <row r="26862" s="6" customFormat="1" x14ac:dyDescent="0.4"/>
    <row r="26863" s="6" customFormat="1" x14ac:dyDescent="0.4"/>
    <row r="26864" s="6" customFormat="1" x14ac:dyDescent="0.4"/>
    <row r="26865" s="6" customFormat="1" x14ac:dyDescent="0.4"/>
    <row r="26866" s="6" customFormat="1" x14ac:dyDescent="0.4"/>
    <row r="26867" s="6" customFormat="1" x14ac:dyDescent="0.4"/>
    <row r="26868" s="6" customFormat="1" x14ac:dyDescent="0.4"/>
    <row r="26869" s="6" customFormat="1" x14ac:dyDescent="0.4"/>
    <row r="26870" s="6" customFormat="1" x14ac:dyDescent="0.4"/>
    <row r="26871" s="6" customFormat="1" x14ac:dyDescent="0.4"/>
    <row r="26872" s="6" customFormat="1" x14ac:dyDescent="0.4"/>
    <row r="26873" s="6" customFormat="1" x14ac:dyDescent="0.4"/>
    <row r="26874" s="6" customFormat="1" x14ac:dyDescent="0.4"/>
    <row r="26875" s="6" customFormat="1" x14ac:dyDescent="0.4"/>
    <row r="26876" s="6" customFormat="1" x14ac:dyDescent="0.4"/>
    <row r="26877" s="6" customFormat="1" x14ac:dyDescent="0.4"/>
    <row r="26878" s="6" customFormat="1" x14ac:dyDescent="0.4"/>
    <row r="26879" s="6" customFormat="1" x14ac:dyDescent="0.4"/>
    <row r="26880" s="6" customFormat="1" x14ac:dyDescent="0.4"/>
    <row r="26881" s="6" customFormat="1" x14ac:dyDescent="0.4"/>
    <row r="26882" s="6" customFormat="1" x14ac:dyDescent="0.4"/>
    <row r="26883" s="6" customFormat="1" x14ac:dyDescent="0.4"/>
    <row r="26884" s="6" customFormat="1" x14ac:dyDescent="0.4"/>
    <row r="26885" s="6" customFormat="1" x14ac:dyDescent="0.4"/>
    <row r="26886" s="6" customFormat="1" x14ac:dyDescent="0.4"/>
    <row r="26887" s="6" customFormat="1" x14ac:dyDescent="0.4"/>
    <row r="26888" s="6" customFormat="1" x14ac:dyDescent="0.4"/>
    <row r="26889" s="6" customFormat="1" x14ac:dyDescent="0.4"/>
    <row r="26890" s="6" customFormat="1" x14ac:dyDescent="0.4"/>
    <row r="26891" s="6" customFormat="1" x14ac:dyDescent="0.4"/>
    <row r="26892" s="6" customFormat="1" x14ac:dyDescent="0.4"/>
    <row r="26893" s="6" customFormat="1" x14ac:dyDescent="0.4"/>
    <row r="26894" s="6" customFormat="1" x14ac:dyDescent="0.4"/>
    <row r="26895" s="6" customFormat="1" x14ac:dyDescent="0.4"/>
    <row r="26896" s="6" customFormat="1" x14ac:dyDescent="0.4"/>
    <row r="26897" s="6" customFormat="1" x14ac:dyDescent="0.4"/>
    <row r="26898" s="6" customFormat="1" x14ac:dyDescent="0.4"/>
    <row r="26899" s="6" customFormat="1" x14ac:dyDescent="0.4"/>
    <row r="26900" s="6" customFormat="1" x14ac:dyDescent="0.4"/>
    <row r="26901" s="6" customFormat="1" x14ac:dyDescent="0.4"/>
    <row r="26902" s="6" customFormat="1" x14ac:dyDescent="0.4"/>
    <row r="26903" s="6" customFormat="1" x14ac:dyDescent="0.4"/>
    <row r="26904" s="6" customFormat="1" x14ac:dyDescent="0.4"/>
    <row r="26905" s="6" customFormat="1" x14ac:dyDescent="0.4"/>
    <row r="26906" s="6" customFormat="1" x14ac:dyDescent="0.4"/>
    <row r="26907" s="6" customFormat="1" x14ac:dyDescent="0.4"/>
    <row r="26908" s="6" customFormat="1" x14ac:dyDescent="0.4"/>
    <row r="26909" s="6" customFormat="1" x14ac:dyDescent="0.4"/>
    <row r="26910" s="6" customFormat="1" x14ac:dyDescent="0.4"/>
    <row r="26911" s="6" customFormat="1" x14ac:dyDescent="0.4"/>
    <row r="26912" s="6" customFormat="1" x14ac:dyDescent="0.4"/>
    <row r="26913" s="6" customFormat="1" x14ac:dyDescent="0.4"/>
    <row r="26914" s="6" customFormat="1" x14ac:dyDescent="0.4"/>
    <row r="26915" s="6" customFormat="1" x14ac:dyDescent="0.4"/>
    <row r="26916" s="6" customFormat="1" x14ac:dyDescent="0.4"/>
    <row r="26917" s="6" customFormat="1" x14ac:dyDescent="0.4"/>
    <row r="26918" s="6" customFormat="1" x14ac:dyDescent="0.4"/>
    <row r="26919" s="6" customFormat="1" x14ac:dyDescent="0.4"/>
    <row r="26920" s="6" customFormat="1" x14ac:dyDescent="0.4"/>
    <row r="26921" s="6" customFormat="1" x14ac:dyDescent="0.4"/>
    <row r="26922" s="6" customFormat="1" x14ac:dyDescent="0.4"/>
    <row r="26923" s="6" customFormat="1" x14ac:dyDescent="0.4"/>
    <row r="26924" s="6" customFormat="1" x14ac:dyDescent="0.4"/>
    <row r="26925" s="6" customFormat="1" x14ac:dyDescent="0.4"/>
    <row r="26926" s="6" customFormat="1" x14ac:dyDescent="0.4"/>
    <row r="26927" s="6" customFormat="1" x14ac:dyDescent="0.4"/>
    <row r="26928" s="6" customFormat="1" x14ac:dyDescent="0.4"/>
    <row r="26929" s="6" customFormat="1" x14ac:dyDescent="0.4"/>
    <row r="26930" s="6" customFormat="1" x14ac:dyDescent="0.4"/>
    <row r="26931" s="6" customFormat="1" x14ac:dyDescent="0.4"/>
    <row r="26932" s="6" customFormat="1" x14ac:dyDescent="0.4"/>
    <row r="26933" s="6" customFormat="1" x14ac:dyDescent="0.4"/>
    <row r="26934" s="6" customFormat="1" x14ac:dyDescent="0.4"/>
    <row r="26935" s="6" customFormat="1" x14ac:dyDescent="0.4"/>
    <row r="26936" s="6" customFormat="1" x14ac:dyDescent="0.4"/>
    <row r="26937" s="6" customFormat="1" x14ac:dyDescent="0.4"/>
    <row r="26938" s="6" customFormat="1" x14ac:dyDescent="0.4"/>
    <row r="26939" s="6" customFormat="1" x14ac:dyDescent="0.4"/>
    <row r="26940" s="6" customFormat="1" x14ac:dyDescent="0.4"/>
    <row r="26941" s="6" customFormat="1" x14ac:dyDescent="0.4"/>
    <row r="26942" s="6" customFormat="1" x14ac:dyDescent="0.4"/>
    <row r="26943" s="6" customFormat="1" x14ac:dyDescent="0.4"/>
    <row r="26944" s="6" customFormat="1" x14ac:dyDescent="0.4"/>
    <row r="26945" s="6" customFormat="1" x14ac:dyDescent="0.4"/>
    <row r="26946" s="6" customFormat="1" x14ac:dyDescent="0.4"/>
    <row r="26947" s="6" customFormat="1" x14ac:dyDescent="0.4"/>
    <row r="26948" s="6" customFormat="1" x14ac:dyDescent="0.4"/>
    <row r="26949" s="6" customFormat="1" x14ac:dyDescent="0.4"/>
    <row r="26950" s="6" customFormat="1" x14ac:dyDescent="0.4"/>
    <row r="26951" s="6" customFormat="1" x14ac:dyDescent="0.4"/>
    <row r="26952" s="6" customFormat="1" x14ac:dyDescent="0.4"/>
    <row r="26953" s="6" customFormat="1" x14ac:dyDescent="0.4"/>
    <row r="26954" s="6" customFormat="1" x14ac:dyDescent="0.4"/>
    <row r="26955" s="6" customFormat="1" x14ac:dyDescent="0.4"/>
    <row r="26956" s="6" customFormat="1" x14ac:dyDescent="0.4"/>
    <row r="26957" s="6" customFormat="1" x14ac:dyDescent="0.4"/>
    <row r="26958" s="6" customFormat="1" x14ac:dyDescent="0.4"/>
    <row r="26959" s="6" customFormat="1" x14ac:dyDescent="0.4"/>
    <row r="26960" s="6" customFormat="1" x14ac:dyDescent="0.4"/>
    <row r="26961" s="6" customFormat="1" x14ac:dyDescent="0.4"/>
    <row r="26962" s="6" customFormat="1" x14ac:dyDescent="0.4"/>
    <row r="26963" s="6" customFormat="1" x14ac:dyDescent="0.4"/>
    <row r="26964" s="6" customFormat="1" x14ac:dyDescent="0.4"/>
    <row r="26965" s="6" customFormat="1" x14ac:dyDescent="0.4"/>
    <row r="26966" s="6" customFormat="1" x14ac:dyDescent="0.4"/>
    <row r="26967" s="6" customFormat="1" x14ac:dyDescent="0.4"/>
    <row r="26968" s="6" customFormat="1" x14ac:dyDescent="0.4"/>
    <row r="26969" s="6" customFormat="1" x14ac:dyDescent="0.4"/>
    <row r="26970" s="6" customFormat="1" x14ac:dyDescent="0.4"/>
    <row r="26971" s="6" customFormat="1" x14ac:dyDescent="0.4"/>
    <row r="26972" s="6" customFormat="1" x14ac:dyDescent="0.4"/>
    <row r="26973" s="6" customFormat="1" x14ac:dyDescent="0.4"/>
    <row r="26974" s="6" customFormat="1" x14ac:dyDescent="0.4"/>
    <row r="26975" s="6" customFormat="1" x14ac:dyDescent="0.4"/>
    <row r="26976" s="6" customFormat="1" x14ac:dyDescent="0.4"/>
    <row r="26977" s="6" customFormat="1" x14ac:dyDescent="0.4"/>
    <row r="26978" s="6" customFormat="1" x14ac:dyDescent="0.4"/>
    <row r="26979" s="6" customFormat="1" x14ac:dyDescent="0.4"/>
    <row r="26980" s="6" customFormat="1" x14ac:dyDescent="0.4"/>
    <row r="26981" s="6" customFormat="1" x14ac:dyDescent="0.4"/>
    <row r="26982" s="6" customFormat="1" x14ac:dyDescent="0.4"/>
    <row r="26983" s="6" customFormat="1" x14ac:dyDescent="0.4"/>
    <row r="26984" s="6" customFormat="1" x14ac:dyDescent="0.4"/>
    <row r="26985" s="6" customFormat="1" x14ac:dyDescent="0.4"/>
    <row r="26986" s="6" customFormat="1" x14ac:dyDescent="0.4"/>
    <row r="26987" s="6" customFormat="1" x14ac:dyDescent="0.4"/>
    <row r="26988" s="6" customFormat="1" x14ac:dyDescent="0.4"/>
    <row r="26989" s="6" customFormat="1" x14ac:dyDescent="0.4"/>
    <row r="26990" s="6" customFormat="1" x14ac:dyDescent="0.4"/>
    <row r="26991" s="6" customFormat="1" x14ac:dyDescent="0.4"/>
    <row r="26992" s="6" customFormat="1" x14ac:dyDescent="0.4"/>
    <row r="26993" s="6" customFormat="1" x14ac:dyDescent="0.4"/>
    <row r="26994" s="6" customFormat="1" x14ac:dyDescent="0.4"/>
    <row r="26995" s="6" customFormat="1" x14ac:dyDescent="0.4"/>
    <row r="26996" s="6" customFormat="1" x14ac:dyDescent="0.4"/>
    <row r="26997" s="6" customFormat="1" x14ac:dyDescent="0.4"/>
    <row r="26998" s="6" customFormat="1" x14ac:dyDescent="0.4"/>
    <row r="26999" s="6" customFormat="1" x14ac:dyDescent="0.4"/>
    <row r="27000" s="6" customFormat="1" x14ac:dyDescent="0.4"/>
    <row r="27001" s="6" customFormat="1" x14ac:dyDescent="0.4"/>
    <row r="27002" s="6" customFormat="1" x14ac:dyDescent="0.4"/>
    <row r="27003" s="6" customFormat="1" x14ac:dyDescent="0.4"/>
    <row r="27004" s="6" customFormat="1" x14ac:dyDescent="0.4"/>
    <row r="27005" s="6" customFormat="1" x14ac:dyDescent="0.4"/>
    <row r="27006" s="6" customFormat="1" x14ac:dyDescent="0.4"/>
    <row r="27007" s="6" customFormat="1" x14ac:dyDescent="0.4"/>
    <row r="27008" s="6" customFormat="1" x14ac:dyDescent="0.4"/>
    <row r="27009" s="6" customFormat="1" x14ac:dyDescent="0.4"/>
    <row r="27010" s="6" customFormat="1" x14ac:dyDescent="0.4"/>
    <row r="27011" s="6" customFormat="1" x14ac:dyDescent="0.4"/>
    <row r="27012" s="6" customFormat="1" x14ac:dyDescent="0.4"/>
    <row r="27013" s="6" customFormat="1" x14ac:dyDescent="0.4"/>
    <row r="27014" s="6" customFormat="1" x14ac:dyDescent="0.4"/>
    <row r="27015" s="6" customFormat="1" x14ac:dyDescent="0.4"/>
    <row r="27016" s="6" customFormat="1" x14ac:dyDescent="0.4"/>
    <row r="27017" s="6" customFormat="1" x14ac:dyDescent="0.4"/>
    <row r="27018" s="6" customFormat="1" x14ac:dyDescent="0.4"/>
    <row r="27019" s="6" customFormat="1" x14ac:dyDescent="0.4"/>
    <row r="27020" s="6" customFormat="1" x14ac:dyDescent="0.4"/>
    <row r="27021" s="6" customFormat="1" x14ac:dyDescent="0.4"/>
    <row r="27022" s="6" customFormat="1" x14ac:dyDescent="0.4"/>
    <row r="27023" s="6" customFormat="1" x14ac:dyDescent="0.4"/>
    <row r="27024" s="6" customFormat="1" x14ac:dyDescent="0.4"/>
    <row r="27025" s="6" customFormat="1" x14ac:dyDescent="0.4"/>
    <row r="27026" s="6" customFormat="1" x14ac:dyDescent="0.4"/>
    <row r="27027" s="6" customFormat="1" x14ac:dyDescent="0.4"/>
    <row r="27028" s="6" customFormat="1" x14ac:dyDescent="0.4"/>
    <row r="27029" s="6" customFormat="1" x14ac:dyDescent="0.4"/>
    <row r="27030" s="6" customFormat="1" x14ac:dyDescent="0.4"/>
    <row r="27031" s="6" customFormat="1" x14ac:dyDescent="0.4"/>
    <row r="27032" s="6" customFormat="1" x14ac:dyDescent="0.4"/>
    <row r="27033" s="6" customFormat="1" x14ac:dyDescent="0.4"/>
    <row r="27034" s="6" customFormat="1" x14ac:dyDescent="0.4"/>
    <row r="27035" s="6" customFormat="1" x14ac:dyDescent="0.4"/>
    <row r="27036" s="6" customFormat="1" x14ac:dyDescent="0.4"/>
    <row r="27037" s="6" customFormat="1" x14ac:dyDescent="0.4"/>
    <row r="27038" s="6" customFormat="1" x14ac:dyDescent="0.4"/>
    <row r="27039" s="6" customFormat="1" x14ac:dyDescent="0.4"/>
    <row r="27040" s="6" customFormat="1" x14ac:dyDescent="0.4"/>
    <row r="27041" s="6" customFormat="1" x14ac:dyDescent="0.4"/>
    <row r="27042" s="6" customFormat="1" x14ac:dyDescent="0.4"/>
    <row r="27043" s="6" customFormat="1" x14ac:dyDescent="0.4"/>
    <row r="27044" s="6" customFormat="1" x14ac:dyDescent="0.4"/>
    <row r="27045" s="6" customFormat="1" x14ac:dyDescent="0.4"/>
    <row r="27046" s="6" customFormat="1" x14ac:dyDescent="0.4"/>
    <row r="27047" s="6" customFormat="1" x14ac:dyDescent="0.4"/>
    <row r="27048" s="6" customFormat="1" x14ac:dyDescent="0.4"/>
    <row r="27049" s="6" customFormat="1" x14ac:dyDescent="0.4"/>
    <row r="27050" s="6" customFormat="1" x14ac:dyDescent="0.4"/>
    <row r="27051" s="6" customFormat="1" x14ac:dyDescent="0.4"/>
    <row r="27052" s="6" customFormat="1" x14ac:dyDescent="0.4"/>
    <row r="27053" s="6" customFormat="1" x14ac:dyDescent="0.4"/>
    <row r="27054" s="6" customFormat="1" x14ac:dyDescent="0.4"/>
    <row r="27055" s="6" customFormat="1" x14ac:dyDescent="0.4"/>
    <row r="27056" s="6" customFormat="1" x14ac:dyDescent="0.4"/>
    <row r="27057" s="6" customFormat="1" x14ac:dyDescent="0.4"/>
    <row r="27058" s="6" customFormat="1" x14ac:dyDescent="0.4"/>
    <row r="27059" s="6" customFormat="1" x14ac:dyDescent="0.4"/>
    <row r="27060" s="6" customFormat="1" x14ac:dyDescent="0.4"/>
    <row r="27061" s="6" customFormat="1" x14ac:dyDescent="0.4"/>
    <row r="27062" s="6" customFormat="1" x14ac:dyDescent="0.4"/>
    <row r="27063" s="6" customFormat="1" x14ac:dyDescent="0.4"/>
    <row r="27064" s="6" customFormat="1" x14ac:dyDescent="0.4"/>
    <row r="27065" s="6" customFormat="1" x14ac:dyDescent="0.4"/>
    <row r="27066" s="6" customFormat="1" x14ac:dyDescent="0.4"/>
    <row r="27067" s="6" customFormat="1" x14ac:dyDescent="0.4"/>
    <row r="27068" s="6" customFormat="1" x14ac:dyDescent="0.4"/>
    <row r="27069" s="6" customFormat="1" x14ac:dyDescent="0.4"/>
    <row r="27070" s="6" customFormat="1" x14ac:dyDescent="0.4"/>
    <row r="27071" s="6" customFormat="1" x14ac:dyDescent="0.4"/>
    <row r="27072" s="6" customFormat="1" x14ac:dyDescent="0.4"/>
    <row r="27073" s="6" customFormat="1" x14ac:dyDescent="0.4"/>
    <row r="27074" s="6" customFormat="1" x14ac:dyDescent="0.4"/>
    <row r="27075" s="6" customFormat="1" x14ac:dyDescent="0.4"/>
    <row r="27076" s="6" customFormat="1" x14ac:dyDescent="0.4"/>
    <row r="27077" s="6" customFormat="1" x14ac:dyDescent="0.4"/>
    <row r="27078" s="6" customFormat="1" x14ac:dyDescent="0.4"/>
    <row r="27079" s="6" customFormat="1" x14ac:dyDescent="0.4"/>
    <row r="27080" s="6" customFormat="1" x14ac:dyDescent="0.4"/>
    <row r="27081" s="6" customFormat="1" x14ac:dyDescent="0.4"/>
    <row r="27082" s="6" customFormat="1" x14ac:dyDescent="0.4"/>
    <row r="27083" s="6" customFormat="1" x14ac:dyDescent="0.4"/>
    <row r="27084" s="6" customFormat="1" x14ac:dyDescent="0.4"/>
    <row r="27085" s="6" customFormat="1" x14ac:dyDescent="0.4"/>
    <row r="27086" s="6" customFormat="1" x14ac:dyDescent="0.4"/>
    <row r="27087" s="6" customFormat="1" x14ac:dyDescent="0.4"/>
    <row r="27088" s="6" customFormat="1" x14ac:dyDescent="0.4"/>
    <row r="27089" s="6" customFormat="1" x14ac:dyDescent="0.4"/>
    <row r="27090" s="6" customFormat="1" x14ac:dyDescent="0.4"/>
    <row r="27091" s="6" customFormat="1" x14ac:dyDescent="0.4"/>
    <row r="27092" s="6" customFormat="1" x14ac:dyDescent="0.4"/>
    <row r="27093" s="6" customFormat="1" x14ac:dyDescent="0.4"/>
    <row r="27094" s="6" customFormat="1" x14ac:dyDescent="0.4"/>
    <row r="27095" s="6" customFormat="1" x14ac:dyDescent="0.4"/>
    <row r="27096" s="6" customFormat="1" x14ac:dyDescent="0.4"/>
    <row r="27097" s="6" customFormat="1" x14ac:dyDescent="0.4"/>
    <row r="27098" s="6" customFormat="1" x14ac:dyDescent="0.4"/>
    <row r="27099" s="6" customFormat="1" x14ac:dyDescent="0.4"/>
    <row r="27100" s="6" customFormat="1" x14ac:dyDescent="0.4"/>
    <row r="27101" s="6" customFormat="1" x14ac:dyDescent="0.4"/>
    <row r="27102" s="6" customFormat="1" x14ac:dyDescent="0.4"/>
    <row r="27103" s="6" customFormat="1" x14ac:dyDescent="0.4"/>
    <row r="27104" s="6" customFormat="1" x14ac:dyDescent="0.4"/>
    <row r="27105" s="6" customFormat="1" x14ac:dyDescent="0.4"/>
    <row r="27106" s="6" customFormat="1" x14ac:dyDescent="0.4"/>
    <row r="27107" s="6" customFormat="1" x14ac:dyDescent="0.4"/>
    <row r="27108" s="6" customFormat="1" x14ac:dyDescent="0.4"/>
    <row r="27109" s="6" customFormat="1" x14ac:dyDescent="0.4"/>
    <row r="27110" s="6" customFormat="1" x14ac:dyDescent="0.4"/>
    <row r="27111" s="6" customFormat="1" x14ac:dyDescent="0.4"/>
    <row r="27112" s="6" customFormat="1" x14ac:dyDescent="0.4"/>
    <row r="27113" s="6" customFormat="1" x14ac:dyDescent="0.4"/>
    <row r="27114" s="6" customFormat="1" x14ac:dyDescent="0.4"/>
    <row r="27115" s="6" customFormat="1" x14ac:dyDescent="0.4"/>
    <row r="27116" s="6" customFormat="1" x14ac:dyDescent="0.4"/>
    <row r="27117" s="6" customFormat="1" x14ac:dyDescent="0.4"/>
    <row r="27118" s="6" customFormat="1" x14ac:dyDescent="0.4"/>
    <row r="27119" s="6" customFormat="1" x14ac:dyDescent="0.4"/>
    <row r="27120" s="6" customFormat="1" x14ac:dyDescent="0.4"/>
    <row r="27121" s="6" customFormat="1" x14ac:dyDescent="0.4"/>
    <row r="27122" s="6" customFormat="1" x14ac:dyDescent="0.4"/>
    <row r="27123" s="6" customFormat="1" x14ac:dyDescent="0.4"/>
    <row r="27124" s="6" customFormat="1" x14ac:dyDescent="0.4"/>
    <row r="27125" s="6" customFormat="1" x14ac:dyDescent="0.4"/>
    <row r="27126" s="6" customFormat="1" x14ac:dyDescent="0.4"/>
    <row r="27127" s="6" customFormat="1" x14ac:dyDescent="0.4"/>
    <row r="27128" s="6" customFormat="1" x14ac:dyDescent="0.4"/>
    <row r="27129" s="6" customFormat="1" x14ac:dyDescent="0.4"/>
    <row r="27130" s="6" customFormat="1" x14ac:dyDescent="0.4"/>
    <row r="27131" s="6" customFormat="1" x14ac:dyDescent="0.4"/>
    <row r="27132" s="6" customFormat="1" x14ac:dyDescent="0.4"/>
    <row r="27133" s="6" customFormat="1" x14ac:dyDescent="0.4"/>
    <row r="27134" s="6" customFormat="1" x14ac:dyDescent="0.4"/>
    <row r="27135" s="6" customFormat="1" x14ac:dyDescent="0.4"/>
    <row r="27136" s="6" customFormat="1" x14ac:dyDescent="0.4"/>
    <row r="27137" s="6" customFormat="1" x14ac:dyDescent="0.4"/>
    <row r="27138" s="6" customFormat="1" x14ac:dyDescent="0.4"/>
    <row r="27139" s="6" customFormat="1" x14ac:dyDescent="0.4"/>
    <row r="27140" s="6" customFormat="1" x14ac:dyDescent="0.4"/>
    <row r="27141" s="6" customFormat="1" x14ac:dyDescent="0.4"/>
    <row r="27142" s="6" customFormat="1" x14ac:dyDescent="0.4"/>
    <row r="27143" s="6" customFormat="1" x14ac:dyDescent="0.4"/>
    <row r="27144" s="6" customFormat="1" x14ac:dyDescent="0.4"/>
    <row r="27145" s="6" customFormat="1" x14ac:dyDescent="0.4"/>
    <row r="27146" s="6" customFormat="1" x14ac:dyDescent="0.4"/>
    <row r="27147" s="6" customFormat="1" x14ac:dyDescent="0.4"/>
    <row r="27148" s="6" customFormat="1" x14ac:dyDescent="0.4"/>
    <row r="27149" s="6" customFormat="1" x14ac:dyDescent="0.4"/>
    <row r="27150" s="6" customFormat="1" x14ac:dyDescent="0.4"/>
    <row r="27151" s="6" customFormat="1" x14ac:dyDescent="0.4"/>
    <row r="27152" s="6" customFormat="1" x14ac:dyDescent="0.4"/>
    <row r="27153" s="6" customFormat="1" x14ac:dyDescent="0.4"/>
    <row r="27154" s="6" customFormat="1" x14ac:dyDescent="0.4"/>
    <row r="27155" s="6" customFormat="1" x14ac:dyDescent="0.4"/>
    <row r="27156" s="6" customFormat="1" x14ac:dyDescent="0.4"/>
    <row r="27157" s="6" customFormat="1" x14ac:dyDescent="0.4"/>
    <row r="27158" s="6" customFormat="1" x14ac:dyDescent="0.4"/>
    <row r="27159" s="6" customFormat="1" x14ac:dyDescent="0.4"/>
    <row r="27160" s="6" customFormat="1" x14ac:dyDescent="0.4"/>
    <row r="27161" s="6" customFormat="1" x14ac:dyDescent="0.4"/>
    <row r="27162" s="6" customFormat="1" x14ac:dyDescent="0.4"/>
    <row r="27163" s="6" customFormat="1" x14ac:dyDescent="0.4"/>
    <row r="27164" s="6" customFormat="1" x14ac:dyDescent="0.4"/>
    <row r="27165" s="6" customFormat="1" x14ac:dyDescent="0.4"/>
    <row r="27166" s="6" customFormat="1" x14ac:dyDescent="0.4"/>
    <row r="27167" s="6" customFormat="1" x14ac:dyDescent="0.4"/>
    <row r="27168" s="6" customFormat="1" x14ac:dyDescent="0.4"/>
    <row r="27169" s="6" customFormat="1" x14ac:dyDescent="0.4"/>
    <row r="27170" s="6" customFormat="1" x14ac:dyDescent="0.4"/>
    <row r="27171" s="6" customFormat="1" x14ac:dyDescent="0.4"/>
    <row r="27172" s="6" customFormat="1" x14ac:dyDescent="0.4"/>
    <row r="27173" s="6" customFormat="1" x14ac:dyDescent="0.4"/>
    <row r="27174" s="6" customFormat="1" x14ac:dyDescent="0.4"/>
    <row r="27175" s="6" customFormat="1" x14ac:dyDescent="0.4"/>
    <row r="27176" s="6" customFormat="1" x14ac:dyDescent="0.4"/>
    <row r="27177" s="6" customFormat="1" x14ac:dyDescent="0.4"/>
    <row r="27178" s="6" customFormat="1" x14ac:dyDescent="0.4"/>
    <row r="27179" s="6" customFormat="1" x14ac:dyDescent="0.4"/>
    <row r="27180" s="6" customFormat="1" x14ac:dyDescent="0.4"/>
    <row r="27181" s="6" customFormat="1" x14ac:dyDescent="0.4"/>
    <row r="27182" s="6" customFormat="1" x14ac:dyDescent="0.4"/>
    <row r="27183" s="6" customFormat="1" x14ac:dyDescent="0.4"/>
    <row r="27184" s="6" customFormat="1" x14ac:dyDescent="0.4"/>
    <row r="27185" s="6" customFormat="1" x14ac:dyDescent="0.4"/>
    <row r="27186" s="6" customFormat="1" x14ac:dyDescent="0.4"/>
    <row r="27187" s="6" customFormat="1" x14ac:dyDescent="0.4"/>
    <row r="27188" s="6" customFormat="1" x14ac:dyDescent="0.4"/>
    <row r="27189" s="6" customFormat="1" x14ac:dyDescent="0.4"/>
    <row r="27190" s="6" customFormat="1" x14ac:dyDescent="0.4"/>
    <row r="27191" s="6" customFormat="1" x14ac:dyDescent="0.4"/>
    <row r="27192" s="6" customFormat="1" x14ac:dyDescent="0.4"/>
    <row r="27193" s="6" customFormat="1" x14ac:dyDescent="0.4"/>
    <row r="27194" s="6" customFormat="1" x14ac:dyDescent="0.4"/>
    <row r="27195" s="6" customFormat="1" x14ac:dyDescent="0.4"/>
    <row r="27196" s="6" customFormat="1" x14ac:dyDescent="0.4"/>
    <row r="27197" s="6" customFormat="1" x14ac:dyDescent="0.4"/>
    <row r="27198" s="6" customFormat="1" x14ac:dyDescent="0.4"/>
    <row r="27199" s="6" customFormat="1" x14ac:dyDescent="0.4"/>
    <row r="27200" s="6" customFormat="1" x14ac:dyDescent="0.4"/>
    <row r="27201" s="6" customFormat="1" x14ac:dyDescent="0.4"/>
    <row r="27202" s="6" customFormat="1" x14ac:dyDescent="0.4"/>
    <row r="27203" s="6" customFormat="1" x14ac:dyDescent="0.4"/>
    <row r="27204" s="6" customFormat="1" x14ac:dyDescent="0.4"/>
    <row r="27205" s="6" customFormat="1" x14ac:dyDescent="0.4"/>
    <row r="27206" s="6" customFormat="1" x14ac:dyDescent="0.4"/>
    <row r="27207" s="6" customFormat="1" x14ac:dyDescent="0.4"/>
    <row r="27208" s="6" customFormat="1" x14ac:dyDescent="0.4"/>
    <row r="27209" s="6" customFormat="1" x14ac:dyDescent="0.4"/>
    <row r="27210" s="6" customFormat="1" x14ac:dyDescent="0.4"/>
    <row r="27211" s="6" customFormat="1" x14ac:dyDescent="0.4"/>
    <row r="27212" s="6" customFormat="1" x14ac:dyDescent="0.4"/>
    <row r="27213" s="6" customFormat="1" x14ac:dyDescent="0.4"/>
    <row r="27214" s="6" customFormat="1" x14ac:dyDescent="0.4"/>
    <row r="27215" s="6" customFormat="1" x14ac:dyDescent="0.4"/>
    <row r="27216" s="6" customFormat="1" x14ac:dyDescent="0.4"/>
    <row r="27217" s="6" customFormat="1" x14ac:dyDescent="0.4"/>
    <row r="27218" s="6" customFormat="1" x14ac:dyDescent="0.4"/>
    <row r="27219" s="6" customFormat="1" x14ac:dyDescent="0.4"/>
    <row r="27220" s="6" customFormat="1" x14ac:dyDescent="0.4"/>
    <row r="27221" s="6" customFormat="1" x14ac:dyDescent="0.4"/>
    <row r="27222" s="6" customFormat="1" x14ac:dyDescent="0.4"/>
    <row r="27223" s="6" customFormat="1" x14ac:dyDescent="0.4"/>
    <row r="27224" s="6" customFormat="1" x14ac:dyDescent="0.4"/>
    <row r="27225" s="6" customFormat="1" x14ac:dyDescent="0.4"/>
    <row r="27226" s="6" customFormat="1" x14ac:dyDescent="0.4"/>
    <row r="27227" s="6" customFormat="1" x14ac:dyDescent="0.4"/>
    <row r="27228" s="6" customFormat="1" x14ac:dyDescent="0.4"/>
    <row r="27229" s="6" customFormat="1" x14ac:dyDescent="0.4"/>
    <row r="27230" s="6" customFormat="1" x14ac:dyDescent="0.4"/>
    <row r="27231" s="6" customFormat="1" x14ac:dyDescent="0.4"/>
    <row r="27232" s="6" customFormat="1" x14ac:dyDescent="0.4"/>
    <row r="27233" s="6" customFormat="1" x14ac:dyDescent="0.4"/>
    <row r="27234" s="6" customFormat="1" x14ac:dyDescent="0.4"/>
    <row r="27235" s="6" customFormat="1" x14ac:dyDescent="0.4"/>
    <row r="27236" s="6" customFormat="1" x14ac:dyDescent="0.4"/>
    <row r="27237" s="6" customFormat="1" x14ac:dyDescent="0.4"/>
    <row r="27238" s="6" customFormat="1" x14ac:dyDescent="0.4"/>
    <row r="27239" s="6" customFormat="1" x14ac:dyDescent="0.4"/>
    <row r="27240" s="6" customFormat="1" x14ac:dyDescent="0.4"/>
    <row r="27241" s="6" customFormat="1" x14ac:dyDescent="0.4"/>
    <row r="27242" s="6" customFormat="1" x14ac:dyDescent="0.4"/>
    <row r="27243" s="6" customFormat="1" x14ac:dyDescent="0.4"/>
    <row r="27244" s="6" customFormat="1" x14ac:dyDescent="0.4"/>
    <row r="27245" s="6" customFormat="1" x14ac:dyDescent="0.4"/>
    <row r="27246" s="6" customFormat="1" x14ac:dyDescent="0.4"/>
    <row r="27247" s="6" customFormat="1" x14ac:dyDescent="0.4"/>
    <row r="27248" s="6" customFormat="1" x14ac:dyDescent="0.4"/>
    <row r="27249" s="6" customFormat="1" x14ac:dyDescent="0.4"/>
    <row r="27250" s="6" customFormat="1" x14ac:dyDescent="0.4"/>
    <row r="27251" s="6" customFormat="1" x14ac:dyDescent="0.4"/>
    <row r="27252" s="6" customFormat="1" x14ac:dyDescent="0.4"/>
    <row r="27253" s="6" customFormat="1" x14ac:dyDescent="0.4"/>
    <row r="27254" s="6" customFormat="1" x14ac:dyDescent="0.4"/>
    <row r="27255" s="6" customFormat="1" x14ac:dyDescent="0.4"/>
    <row r="27256" s="6" customFormat="1" x14ac:dyDescent="0.4"/>
    <row r="27257" s="6" customFormat="1" x14ac:dyDescent="0.4"/>
    <row r="27258" s="6" customFormat="1" x14ac:dyDescent="0.4"/>
    <row r="27259" s="6" customFormat="1" x14ac:dyDescent="0.4"/>
    <row r="27260" s="6" customFormat="1" x14ac:dyDescent="0.4"/>
    <row r="27261" s="6" customFormat="1" x14ac:dyDescent="0.4"/>
    <row r="27262" s="6" customFormat="1" x14ac:dyDescent="0.4"/>
    <row r="27263" s="6" customFormat="1" x14ac:dyDescent="0.4"/>
    <row r="27264" s="6" customFormat="1" x14ac:dyDescent="0.4"/>
    <row r="27265" s="6" customFormat="1" x14ac:dyDescent="0.4"/>
    <row r="27266" s="6" customFormat="1" x14ac:dyDescent="0.4"/>
    <row r="27267" s="6" customFormat="1" x14ac:dyDescent="0.4"/>
    <row r="27268" s="6" customFormat="1" x14ac:dyDescent="0.4"/>
    <row r="27269" s="6" customFormat="1" x14ac:dyDescent="0.4"/>
    <row r="27270" s="6" customFormat="1" x14ac:dyDescent="0.4"/>
    <row r="27271" s="6" customFormat="1" x14ac:dyDescent="0.4"/>
    <row r="27272" s="6" customFormat="1" x14ac:dyDescent="0.4"/>
    <row r="27273" s="6" customFormat="1" x14ac:dyDescent="0.4"/>
    <row r="27274" s="6" customFormat="1" x14ac:dyDescent="0.4"/>
    <row r="27275" s="6" customFormat="1" x14ac:dyDescent="0.4"/>
    <row r="27276" s="6" customFormat="1" x14ac:dyDescent="0.4"/>
    <row r="27277" s="6" customFormat="1" x14ac:dyDescent="0.4"/>
    <row r="27278" s="6" customFormat="1" x14ac:dyDescent="0.4"/>
    <row r="27279" s="6" customFormat="1" x14ac:dyDescent="0.4"/>
    <row r="27280" s="6" customFormat="1" x14ac:dyDescent="0.4"/>
    <row r="27281" s="6" customFormat="1" x14ac:dyDescent="0.4"/>
    <row r="27282" s="6" customFormat="1" x14ac:dyDescent="0.4"/>
    <row r="27283" s="6" customFormat="1" x14ac:dyDescent="0.4"/>
    <row r="27284" s="6" customFormat="1" x14ac:dyDescent="0.4"/>
    <row r="27285" s="6" customFormat="1" x14ac:dyDescent="0.4"/>
    <row r="27286" s="6" customFormat="1" x14ac:dyDescent="0.4"/>
    <row r="27287" s="6" customFormat="1" x14ac:dyDescent="0.4"/>
    <row r="27288" s="6" customFormat="1" x14ac:dyDescent="0.4"/>
    <row r="27289" s="6" customFormat="1" x14ac:dyDescent="0.4"/>
    <row r="27290" s="6" customFormat="1" x14ac:dyDescent="0.4"/>
    <row r="27291" s="6" customFormat="1" x14ac:dyDescent="0.4"/>
    <row r="27292" s="6" customFormat="1" x14ac:dyDescent="0.4"/>
    <row r="27293" s="6" customFormat="1" x14ac:dyDescent="0.4"/>
    <row r="27294" s="6" customFormat="1" x14ac:dyDescent="0.4"/>
    <row r="27295" s="6" customFormat="1" x14ac:dyDescent="0.4"/>
    <row r="27296" s="6" customFormat="1" x14ac:dyDescent="0.4"/>
    <row r="27297" s="6" customFormat="1" x14ac:dyDescent="0.4"/>
    <row r="27298" s="6" customFormat="1" x14ac:dyDescent="0.4"/>
    <row r="27299" s="6" customFormat="1" x14ac:dyDescent="0.4"/>
    <row r="27300" s="6" customFormat="1" x14ac:dyDescent="0.4"/>
    <row r="27301" s="6" customFormat="1" x14ac:dyDescent="0.4"/>
    <row r="27302" s="6" customFormat="1" x14ac:dyDescent="0.4"/>
    <row r="27303" s="6" customFormat="1" x14ac:dyDescent="0.4"/>
    <row r="27304" s="6" customFormat="1" x14ac:dyDescent="0.4"/>
    <row r="27305" s="6" customFormat="1" x14ac:dyDescent="0.4"/>
    <row r="27306" s="6" customFormat="1" x14ac:dyDescent="0.4"/>
    <row r="27307" s="6" customFormat="1" x14ac:dyDescent="0.4"/>
    <row r="27308" s="6" customFormat="1" x14ac:dyDescent="0.4"/>
    <row r="27309" s="6" customFormat="1" x14ac:dyDescent="0.4"/>
    <row r="27310" s="6" customFormat="1" x14ac:dyDescent="0.4"/>
    <row r="27311" s="6" customFormat="1" x14ac:dyDescent="0.4"/>
    <row r="27312" s="6" customFormat="1" x14ac:dyDescent="0.4"/>
    <row r="27313" s="6" customFormat="1" x14ac:dyDescent="0.4"/>
    <row r="27314" s="6" customFormat="1" x14ac:dyDescent="0.4"/>
    <row r="27315" s="6" customFormat="1" x14ac:dyDescent="0.4"/>
    <row r="27316" s="6" customFormat="1" x14ac:dyDescent="0.4"/>
    <row r="27317" s="6" customFormat="1" x14ac:dyDescent="0.4"/>
    <row r="27318" s="6" customFormat="1" x14ac:dyDescent="0.4"/>
    <row r="27319" s="6" customFormat="1" x14ac:dyDescent="0.4"/>
    <row r="27320" s="6" customFormat="1" x14ac:dyDescent="0.4"/>
    <row r="27321" s="6" customFormat="1" x14ac:dyDescent="0.4"/>
    <row r="27322" s="6" customFormat="1" x14ac:dyDescent="0.4"/>
    <row r="27323" s="6" customFormat="1" x14ac:dyDescent="0.4"/>
    <row r="27324" s="6" customFormat="1" x14ac:dyDescent="0.4"/>
    <row r="27325" s="6" customFormat="1" x14ac:dyDescent="0.4"/>
    <row r="27326" s="6" customFormat="1" x14ac:dyDescent="0.4"/>
    <row r="27327" s="6" customFormat="1" x14ac:dyDescent="0.4"/>
    <row r="27328" s="6" customFormat="1" x14ac:dyDescent="0.4"/>
    <row r="27329" s="6" customFormat="1" x14ac:dyDescent="0.4"/>
    <row r="27330" s="6" customFormat="1" x14ac:dyDescent="0.4"/>
    <row r="27331" s="6" customFormat="1" x14ac:dyDescent="0.4"/>
    <row r="27332" s="6" customFormat="1" x14ac:dyDescent="0.4"/>
    <row r="27333" s="6" customFormat="1" x14ac:dyDescent="0.4"/>
    <row r="27334" s="6" customFormat="1" x14ac:dyDescent="0.4"/>
    <row r="27335" s="6" customFormat="1" x14ac:dyDescent="0.4"/>
    <row r="27336" s="6" customFormat="1" x14ac:dyDescent="0.4"/>
    <row r="27337" s="6" customFormat="1" x14ac:dyDescent="0.4"/>
    <row r="27338" s="6" customFormat="1" x14ac:dyDescent="0.4"/>
    <row r="27339" s="6" customFormat="1" x14ac:dyDescent="0.4"/>
    <row r="27340" s="6" customFormat="1" x14ac:dyDescent="0.4"/>
    <row r="27341" s="6" customFormat="1" x14ac:dyDescent="0.4"/>
    <row r="27342" s="6" customFormat="1" x14ac:dyDescent="0.4"/>
    <row r="27343" s="6" customFormat="1" x14ac:dyDescent="0.4"/>
    <row r="27344" s="6" customFormat="1" x14ac:dyDescent="0.4"/>
    <row r="27345" s="6" customFormat="1" x14ac:dyDescent="0.4"/>
    <row r="27346" s="6" customFormat="1" x14ac:dyDescent="0.4"/>
    <row r="27347" s="6" customFormat="1" x14ac:dyDescent="0.4"/>
    <row r="27348" s="6" customFormat="1" x14ac:dyDescent="0.4"/>
    <row r="27349" s="6" customFormat="1" x14ac:dyDescent="0.4"/>
    <row r="27350" s="6" customFormat="1" x14ac:dyDescent="0.4"/>
    <row r="27351" s="6" customFormat="1" x14ac:dyDescent="0.4"/>
    <row r="27352" s="6" customFormat="1" x14ac:dyDescent="0.4"/>
    <row r="27353" s="6" customFormat="1" x14ac:dyDescent="0.4"/>
    <row r="27354" s="6" customFormat="1" x14ac:dyDescent="0.4"/>
    <row r="27355" s="6" customFormat="1" x14ac:dyDescent="0.4"/>
    <row r="27356" s="6" customFormat="1" x14ac:dyDescent="0.4"/>
    <row r="27357" s="6" customFormat="1" x14ac:dyDescent="0.4"/>
    <row r="27358" s="6" customFormat="1" x14ac:dyDescent="0.4"/>
    <row r="27359" s="6" customFormat="1" x14ac:dyDescent="0.4"/>
    <row r="27360" s="6" customFormat="1" x14ac:dyDescent="0.4"/>
    <row r="27361" s="6" customFormat="1" x14ac:dyDescent="0.4"/>
    <row r="27362" s="6" customFormat="1" x14ac:dyDescent="0.4"/>
    <row r="27363" s="6" customFormat="1" x14ac:dyDescent="0.4"/>
    <row r="27364" s="6" customFormat="1" x14ac:dyDescent="0.4"/>
    <row r="27365" s="6" customFormat="1" x14ac:dyDescent="0.4"/>
    <row r="27366" s="6" customFormat="1" x14ac:dyDescent="0.4"/>
    <row r="27367" s="6" customFormat="1" x14ac:dyDescent="0.4"/>
    <row r="27368" s="6" customFormat="1" x14ac:dyDescent="0.4"/>
    <row r="27369" s="6" customFormat="1" x14ac:dyDescent="0.4"/>
    <row r="27370" s="6" customFormat="1" x14ac:dyDescent="0.4"/>
    <row r="27371" s="6" customFormat="1" x14ac:dyDescent="0.4"/>
    <row r="27372" s="6" customFormat="1" x14ac:dyDescent="0.4"/>
    <row r="27373" s="6" customFormat="1" x14ac:dyDescent="0.4"/>
    <row r="27374" s="6" customFormat="1" x14ac:dyDescent="0.4"/>
    <row r="27375" s="6" customFormat="1" x14ac:dyDescent="0.4"/>
    <row r="27376" s="6" customFormat="1" x14ac:dyDescent="0.4"/>
    <row r="27377" s="6" customFormat="1" x14ac:dyDescent="0.4"/>
    <row r="27378" s="6" customFormat="1" x14ac:dyDescent="0.4"/>
    <row r="27379" s="6" customFormat="1" x14ac:dyDescent="0.4"/>
    <row r="27380" s="6" customFormat="1" x14ac:dyDescent="0.4"/>
    <row r="27381" s="6" customFormat="1" x14ac:dyDescent="0.4"/>
    <row r="27382" s="6" customFormat="1" x14ac:dyDescent="0.4"/>
    <row r="27383" s="6" customFormat="1" x14ac:dyDescent="0.4"/>
    <row r="27384" s="6" customFormat="1" x14ac:dyDescent="0.4"/>
    <row r="27385" s="6" customFormat="1" x14ac:dyDescent="0.4"/>
    <row r="27386" s="6" customFormat="1" x14ac:dyDescent="0.4"/>
    <row r="27387" s="6" customFormat="1" x14ac:dyDescent="0.4"/>
    <row r="27388" s="6" customFormat="1" x14ac:dyDescent="0.4"/>
    <row r="27389" s="6" customFormat="1" x14ac:dyDescent="0.4"/>
    <row r="27390" s="6" customFormat="1" x14ac:dyDescent="0.4"/>
    <row r="27391" s="6" customFormat="1" x14ac:dyDescent="0.4"/>
    <row r="27392" s="6" customFormat="1" x14ac:dyDescent="0.4"/>
    <row r="27393" s="6" customFormat="1" x14ac:dyDescent="0.4"/>
    <row r="27394" s="6" customFormat="1" x14ac:dyDescent="0.4"/>
    <row r="27395" s="6" customFormat="1" x14ac:dyDescent="0.4"/>
    <row r="27396" s="6" customFormat="1" x14ac:dyDescent="0.4"/>
    <row r="27397" s="6" customFormat="1" x14ac:dyDescent="0.4"/>
    <row r="27398" s="6" customFormat="1" x14ac:dyDescent="0.4"/>
    <row r="27399" s="6" customFormat="1" x14ac:dyDescent="0.4"/>
    <row r="27400" s="6" customFormat="1" x14ac:dyDescent="0.4"/>
    <row r="27401" s="6" customFormat="1" x14ac:dyDescent="0.4"/>
    <row r="27402" s="6" customFormat="1" x14ac:dyDescent="0.4"/>
    <row r="27403" s="6" customFormat="1" x14ac:dyDescent="0.4"/>
    <row r="27404" s="6" customFormat="1" x14ac:dyDescent="0.4"/>
    <row r="27405" s="6" customFormat="1" x14ac:dyDescent="0.4"/>
    <row r="27406" s="6" customFormat="1" x14ac:dyDescent="0.4"/>
    <row r="27407" s="6" customFormat="1" x14ac:dyDescent="0.4"/>
    <row r="27408" s="6" customFormat="1" x14ac:dyDescent="0.4"/>
    <row r="27409" s="6" customFormat="1" x14ac:dyDescent="0.4"/>
    <row r="27410" s="6" customFormat="1" x14ac:dyDescent="0.4"/>
    <row r="27411" s="6" customFormat="1" x14ac:dyDescent="0.4"/>
    <row r="27412" s="6" customFormat="1" x14ac:dyDescent="0.4"/>
    <row r="27413" s="6" customFormat="1" x14ac:dyDescent="0.4"/>
    <row r="27414" s="6" customFormat="1" x14ac:dyDescent="0.4"/>
    <row r="27415" s="6" customFormat="1" x14ac:dyDescent="0.4"/>
    <row r="27416" s="6" customFormat="1" x14ac:dyDescent="0.4"/>
    <row r="27417" s="6" customFormat="1" x14ac:dyDescent="0.4"/>
    <row r="27418" s="6" customFormat="1" x14ac:dyDescent="0.4"/>
    <row r="27419" s="6" customFormat="1" x14ac:dyDescent="0.4"/>
    <row r="27420" s="6" customFormat="1" x14ac:dyDescent="0.4"/>
    <row r="27421" s="6" customFormat="1" x14ac:dyDescent="0.4"/>
    <row r="27422" s="6" customFormat="1" x14ac:dyDescent="0.4"/>
    <row r="27423" s="6" customFormat="1" x14ac:dyDescent="0.4"/>
    <row r="27424" s="6" customFormat="1" x14ac:dyDescent="0.4"/>
    <row r="27425" s="6" customFormat="1" x14ac:dyDescent="0.4"/>
    <row r="27426" s="6" customFormat="1" x14ac:dyDescent="0.4"/>
    <row r="27427" s="6" customFormat="1" x14ac:dyDescent="0.4"/>
    <row r="27428" s="6" customFormat="1" x14ac:dyDescent="0.4"/>
    <row r="27429" s="6" customFormat="1" x14ac:dyDescent="0.4"/>
    <row r="27430" s="6" customFormat="1" x14ac:dyDescent="0.4"/>
    <row r="27431" s="6" customFormat="1" x14ac:dyDescent="0.4"/>
    <row r="27432" s="6" customFormat="1" x14ac:dyDescent="0.4"/>
    <row r="27433" s="6" customFormat="1" x14ac:dyDescent="0.4"/>
    <row r="27434" s="6" customFormat="1" x14ac:dyDescent="0.4"/>
    <row r="27435" s="6" customFormat="1" x14ac:dyDescent="0.4"/>
    <row r="27436" s="6" customFormat="1" x14ac:dyDescent="0.4"/>
    <row r="27437" s="6" customFormat="1" x14ac:dyDescent="0.4"/>
    <row r="27438" s="6" customFormat="1" x14ac:dyDescent="0.4"/>
    <row r="27439" s="6" customFormat="1" x14ac:dyDescent="0.4"/>
    <row r="27440" s="6" customFormat="1" x14ac:dyDescent="0.4"/>
    <row r="27441" s="6" customFormat="1" x14ac:dyDescent="0.4"/>
    <row r="27442" s="6" customFormat="1" x14ac:dyDescent="0.4"/>
    <row r="27443" s="6" customFormat="1" x14ac:dyDescent="0.4"/>
    <row r="27444" s="6" customFormat="1" x14ac:dyDescent="0.4"/>
    <row r="27445" s="6" customFormat="1" x14ac:dyDescent="0.4"/>
    <row r="27446" s="6" customFormat="1" x14ac:dyDescent="0.4"/>
    <row r="27447" s="6" customFormat="1" x14ac:dyDescent="0.4"/>
    <row r="27448" s="6" customFormat="1" x14ac:dyDescent="0.4"/>
    <row r="27449" s="6" customFormat="1" x14ac:dyDescent="0.4"/>
    <row r="27450" s="6" customFormat="1" x14ac:dyDescent="0.4"/>
    <row r="27451" s="6" customFormat="1" x14ac:dyDescent="0.4"/>
    <row r="27452" s="6" customFormat="1" x14ac:dyDescent="0.4"/>
    <row r="27453" s="6" customFormat="1" x14ac:dyDescent="0.4"/>
    <row r="27454" s="6" customFormat="1" x14ac:dyDescent="0.4"/>
    <row r="27455" s="6" customFormat="1" x14ac:dyDescent="0.4"/>
    <row r="27456" s="6" customFormat="1" x14ac:dyDescent="0.4"/>
    <row r="27457" s="6" customFormat="1" x14ac:dyDescent="0.4"/>
    <row r="27458" s="6" customFormat="1" x14ac:dyDescent="0.4"/>
    <row r="27459" s="6" customFormat="1" x14ac:dyDescent="0.4"/>
    <row r="27460" s="6" customFormat="1" x14ac:dyDescent="0.4"/>
    <row r="27461" s="6" customFormat="1" x14ac:dyDescent="0.4"/>
    <row r="27462" s="6" customFormat="1" x14ac:dyDescent="0.4"/>
    <row r="27463" s="6" customFormat="1" x14ac:dyDescent="0.4"/>
    <row r="27464" s="6" customFormat="1" x14ac:dyDescent="0.4"/>
    <row r="27465" s="6" customFormat="1" x14ac:dyDescent="0.4"/>
    <row r="27466" s="6" customFormat="1" x14ac:dyDescent="0.4"/>
    <row r="27467" s="6" customFormat="1" x14ac:dyDescent="0.4"/>
    <row r="27468" s="6" customFormat="1" x14ac:dyDescent="0.4"/>
    <row r="27469" s="6" customFormat="1" x14ac:dyDescent="0.4"/>
    <row r="27470" s="6" customFormat="1" x14ac:dyDescent="0.4"/>
    <row r="27471" s="6" customFormat="1" x14ac:dyDescent="0.4"/>
    <row r="27472" s="6" customFormat="1" x14ac:dyDescent="0.4"/>
    <row r="27473" s="6" customFormat="1" x14ac:dyDescent="0.4"/>
    <row r="27474" s="6" customFormat="1" x14ac:dyDescent="0.4"/>
    <row r="27475" s="6" customFormat="1" x14ac:dyDescent="0.4"/>
    <row r="27476" s="6" customFormat="1" x14ac:dyDescent="0.4"/>
    <row r="27477" s="6" customFormat="1" x14ac:dyDescent="0.4"/>
    <row r="27478" s="6" customFormat="1" x14ac:dyDescent="0.4"/>
    <row r="27479" s="6" customFormat="1" x14ac:dyDescent="0.4"/>
    <row r="27480" s="6" customFormat="1" x14ac:dyDescent="0.4"/>
    <row r="27481" s="6" customFormat="1" x14ac:dyDescent="0.4"/>
    <row r="27482" s="6" customFormat="1" x14ac:dyDescent="0.4"/>
    <row r="27483" s="6" customFormat="1" x14ac:dyDescent="0.4"/>
    <row r="27484" s="6" customFormat="1" x14ac:dyDescent="0.4"/>
    <row r="27485" s="6" customFormat="1" x14ac:dyDescent="0.4"/>
    <row r="27486" s="6" customFormat="1" x14ac:dyDescent="0.4"/>
    <row r="27487" s="6" customFormat="1" x14ac:dyDescent="0.4"/>
    <row r="27488" s="6" customFormat="1" x14ac:dyDescent="0.4"/>
    <row r="27489" s="6" customFormat="1" x14ac:dyDescent="0.4"/>
    <row r="27490" s="6" customFormat="1" x14ac:dyDescent="0.4"/>
    <row r="27491" s="6" customFormat="1" x14ac:dyDescent="0.4"/>
    <row r="27492" s="6" customFormat="1" x14ac:dyDescent="0.4"/>
    <row r="27493" s="6" customFormat="1" x14ac:dyDescent="0.4"/>
    <row r="27494" s="6" customFormat="1" x14ac:dyDescent="0.4"/>
    <row r="27495" s="6" customFormat="1" x14ac:dyDescent="0.4"/>
    <row r="27496" s="6" customFormat="1" x14ac:dyDescent="0.4"/>
    <row r="27497" s="6" customFormat="1" x14ac:dyDescent="0.4"/>
    <row r="27498" s="6" customFormat="1" x14ac:dyDescent="0.4"/>
    <row r="27499" s="6" customFormat="1" x14ac:dyDescent="0.4"/>
    <row r="27500" s="6" customFormat="1" x14ac:dyDescent="0.4"/>
    <row r="27501" s="6" customFormat="1" x14ac:dyDescent="0.4"/>
    <row r="27502" s="6" customFormat="1" x14ac:dyDescent="0.4"/>
    <row r="27503" s="6" customFormat="1" x14ac:dyDescent="0.4"/>
    <row r="27504" s="6" customFormat="1" x14ac:dyDescent="0.4"/>
    <row r="27505" s="6" customFormat="1" x14ac:dyDescent="0.4"/>
    <row r="27506" s="6" customFormat="1" x14ac:dyDescent="0.4"/>
    <row r="27507" s="6" customFormat="1" x14ac:dyDescent="0.4"/>
    <row r="27508" s="6" customFormat="1" x14ac:dyDescent="0.4"/>
    <row r="27509" s="6" customFormat="1" x14ac:dyDescent="0.4"/>
    <row r="27510" s="6" customFormat="1" x14ac:dyDescent="0.4"/>
    <row r="27511" s="6" customFormat="1" x14ac:dyDescent="0.4"/>
    <row r="27512" s="6" customFormat="1" x14ac:dyDescent="0.4"/>
    <row r="27513" s="6" customFormat="1" x14ac:dyDescent="0.4"/>
    <row r="27514" s="6" customFormat="1" x14ac:dyDescent="0.4"/>
    <row r="27515" s="6" customFormat="1" x14ac:dyDescent="0.4"/>
    <row r="27516" s="6" customFormat="1" x14ac:dyDescent="0.4"/>
    <row r="27517" s="6" customFormat="1" x14ac:dyDescent="0.4"/>
    <row r="27518" s="6" customFormat="1" x14ac:dyDescent="0.4"/>
    <row r="27519" s="6" customFormat="1" x14ac:dyDescent="0.4"/>
    <row r="27520" s="6" customFormat="1" x14ac:dyDescent="0.4"/>
    <row r="27521" s="6" customFormat="1" x14ac:dyDescent="0.4"/>
    <row r="27522" s="6" customFormat="1" x14ac:dyDescent="0.4"/>
    <row r="27523" s="6" customFormat="1" x14ac:dyDescent="0.4"/>
    <row r="27524" s="6" customFormat="1" x14ac:dyDescent="0.4"/>
    <row r="27525" s="6" customFormat="1" x14ac:dyDescent="0.4"/>
    <row r="27526" s="6" customFormat="1" x14ac:dyDescent="0.4"/>
    <row r="27527" s="6" customFormat="1" x14ac:dyDescent="0.4"/>
    <row r="27528" s="6" customFormat="1" x14ac:dyDescent="0.4"/>
    <row r="27529" s="6" customFormat="1" x14ac:dyDescent="0.4"/>
    <row r="27530" s="6" customFormat="1" x14ac:dyDescent="0.4"/>
    <row r="27531" s="6" customFormat="1" x14ac:dyDescent="0.4"/>
    <row r="27532" s="6" customFormat="1" x14ac:dyDescent="0.4"/>
    <row r="27533" s="6" customFormat="1" x14ac:dyDescent="0.4"/>
    <row r="27534" s="6" customFormat="1" x14ac:dyDescent="0.4"/>
    <row r="27535" s="6" customFormat="1" x14ac:dyDescent="0.4"/>
    <row r="27536" s="6" customFormat="1" x14ac:dyDescent="0.4"/>
    <row r="27537" s="6" customFormat="1" x14ac:dyDescent="0.4"/>
    <row r="27538" s="6" customFormat="1" x14ac:dyDescent="0.4"/>
    <row r="27539" s="6" customFormat="1" x14ac:dyDescent="0.4"/>
    <row r="27540" s="6" customFormat="1" x14ac:dyDescent="0.4"/>
    <row r="27541" s="6" customFormat="1" x14ac:dyDescent="0.4"/>
    <row r="27542" s="6" customFormat="1" x14ac:dyDescent="0.4"/>
    <row r="27543" s="6" customFormat="1" x14ac:dyDescent="0.4"/>
    <row r="27544" s="6" customFormat="1" x14ac:dyDescent="0.4"/>
    <row r="27545" s="6" customFormat="1" x14ac:dyDescent="0.4"/>
    <row r="27546" s="6" customFormat="1" x14ac:dyDescent="0.4"/>
    <row r="27547" s="6" customFormat="1" x14ac:dyDescent="0.4"/>
    <row r="27548" s="6" customFormat="1" x14ac:dyDescent="0.4"/>
    <row r="27549" s="6" customFormat="1" x14ac:dyDescent="0.4"/>
    <row r="27550" s="6" customFormat="1" x14ac:dyDescent="0.4"/>
    <row r="27551" s="6" customFormat="1" x14ac:dyDescent="0.4"/>
    <row r="27552" s="6" customFormat="1" x14ac:dyDescent="0.4"/>
    <row r="27553" s="6" customFormat="1" x14ac:dyDescent="0.4"/>
    <row r="27554" s="6" customFormat="1" x14ac:dyDescent="0.4"/>
    <row r="27555" s="6" customFormat="1" x14ac:dyDescent="0.4"/>
    <row r="27556" s="6" customFormat="1" x14ac:dyDescent="0.4"/>
    <row r="27557" s="6" customFormat="1" x14ac:dyDescent="0.4"/>
    <row r="27558" s="6" customFormat="1" x14ac:dyDescent="0.4"/>
    <row r="27559" s="6" customFormat="1" x14ac:dyDescent="0.4"/>
    <row r="27560" s="6" customFormat="1" x14ac:dyDescent="0.4"/>
    <row r="27561" s="6" customFormat="1" x14ac:dyDescent="0.4"/>
    <row r="27562" s="6" customFormat="1" x14ac:dyDescent="0.4"/>
    <row r="27563" s="6" customFormat="1" x14ac:dyDescent="0.4"/>
    <row r="27564" s="6" customFormat="1" x14ac:dyDescent="0.4"/>
    <row r="27565" s="6" customFormat="1" x14ac:dyDescent="0.4"/>
    <row r="27566" s="6" customFormat="1" x14ac:dyDescent="0.4"/>
    <row r="27567" s="6" customFormat="1" x14ac:dyDescent="0.4"/>
    <row r="27568" s="6" customFormat="1" x14ac:dyDescent="0.4"/>
    <row r="27569" s="6" customFormat="1" x14ac:dyDescent="0.4"/>
    <row r="27570" s="6" customFormat="1" x14ac:dyDescent="0.4"/>
    <row r="27571" s="6" customFormat="1" x14ac:dyDescent="0.4"/>
    <row r="27572" s="6" customFormat="1" x14ac:dyDescent="0.4"/>
    <row r="27573" s="6" customFormat="1" x14ac:dyDescent="0.4"/>
    <row r="27574" s="6" customFormat="1" x14ac:dyDescent="0.4"/>
    <row r="27575" s="6" customFormat="1" x14ac:dyDescent="0.4"/>
    <row r="27576" s="6" customFormat="1" x14ac:dyDescent="0.4"/>
    <row r="27577" s="6" customFormat="1" x14ac:dyDescent="0.4"/>
    <row r="27578" s="6" customFormat="1" x14ac:dyDescent="0.4"/>
    <row r="27579" s="6" customFormat="1" x14ac:dyDescent="0.4"/>
    <row r="27580" s="6" customFormat="1" x14ac:dyDescent="0.4"/>
    <row r="27581" s="6" customFormat="1" x14ac:dyDescent="0.4"/>
    <row r="27582" s="6" customFormat="1" x14ac:dyDescent="0.4"/>
    <row r="27583" s="6" customFormat="1" x14ac:dyDescent="0.4"/>
    <row r="27584" s="6" customFormat="1" x14ac:dyDescent="0.4"/>
    <row r="27585" s="6" customFormat="1" x14ac:dyDescent="0.4"/>
    <row r="27586" s="6" customFormat="1" x14ac:dyDescent="0.4"/>
    <row r="27587" s="6" customFormat="1" x14ac:dyDescent="0.4"/>
    <row r="27588" s="6" customFormat="1" x14ac:dyDescent="0.4"/>
    <row r="27589" s="6" customFormat="1" x14ac:dyDescent="0.4"/>
    <row r="27590" s="6" customFormat="1" x14ac:dyDescent="0.4"/>
    <row r="27591" s="6" customFormat="1" x14ac:dyDescent="0.4"/>
    <row r="27592" s="6" customFormat="1" x14ac:dyDescent="0.4"/>
    <row r="27593" s="6" customFormat="1" x14ac:dyDescent="0.4"/>
    <row r="27594" s="6" customFormat="1" x14ac:dyDescent="0.4"/>
    <row r="27595" s="6" customFormat="1" x14ac:dyDescent="0.4"/>
    <row r="27596" s="6" customFormat="1" x14ac:dyDescent="0.4"/>
    <row r="27597" s="6" customFormat="1" x14ac:dyDescent="0.4"/>
    <row r="27598" s="6" customFormat="1" x14ac:dyDescent="0.4"/>
    <row r="27599" s="6" customFormat="1" x14ac:dyDescent="0.4"/>
    <row r="27600" s="6" customFormat="1" x14ac:dyDescent="0.4"/>
    <row r="27601" s="6" customFormat="1" x14ac:dyDescent="0.4"/>
    <row r="27602" s="6" customFormat="1" x14ac:dyDescent="0.4"/>
    <row r="27603" s="6" customFormat="1" x14ac:dyDescent="0.4"/>
    <row r="27604" s="6" customFormat="1" x14ac:dyDescent="0.4"/>
    <row r="27605" s="6" customFormat="1" x14ac:dyDescent="0.4"/>
    <row r="27606" s="6" customFormat="1" x14ac:dyDescent="0.4"/>
    <row r="27607" s="6" customFormat="1" x14ac:dyDescent="0.4"/>
    <row r="27608" s="6" customFormat="1" x14ac:dyDescent="0.4"/>
    <row r="27609" s="6" customFormat="1" x14ac:dyDescent="0.4"/>
    <row r="27610" s="6" customFormat="1" x14ac:dyDescent="0.4"/>
    <row r="27611" s="6" customFormat="1" x14ac:dyDescent="0.4"/>
    <row r="27612" s="6" customFormat="1" x14ac:dyDescent="0.4"/>
    <row r="27613" s="6" customFormat="1" x14ac:dyDescent="0.4"/>
    <row r="27614" s="6" customFormat="1" x14ac:dyDescent="0.4"/>
    <row r="27615" s="6" customFormat="1" x14ac:dyDescent="0.4"/>
    <row r="27616" s="6" customFormat="1" x14ac:dyDescent="0.4"/>
    <row r="27617" s="6" customFormat="1" x14ac:dyDescent="0.4"/>
    <row r="27618" s="6" customFormat="1" x14ac:dyDescent="0.4"/>
    <row r="27619" s="6" customFormat="1" x14ac:dyDescent="0.4"/>
    <row r="27620" s="6" customFormat="1" x14ac:dyDescent="0.4"/>
    <row r="27621" s="6" customFormat="1" x14ac:dyDescent="0.4"/>
    <row r="27622" s="6" customFormat="1" x14ac:dyDescent="0.4"/>
    <row r="27623" s="6" customFormat="1" x14ac:dyDescent="0.4"/>
    <row r="27624" s="6" customFormat="1" x14ac:dyDescent="0.4"/>
    <row r="27625" s="6" customFormat="1" x14ac:dyDescent="0.4"/>
    <row r="27626" s="6" customFormat="1" x14ac:dyDescent="0.4"/>
    <row r="27627" s="6" customFormat="1" x14ac:dyDescent="0.4"/>
    <row r="27628" s="6" customFormat="1" x14ac:dyDescent="0.4"/>
    <row r="27629" s="6" customFormat="1" x14ac:dyDescent="0.4"/>
    <row r="27630" s="6" customFormat="1" x14ac:dyDescent="0.4"/>
    <row r="27631" s="6" customFormat="1" x14ac:dyDescent="0.4"/>
    <row r="27632" s="6" customFormat="1" x14ac:dyDescent="0.4"/>
    <row r="27633" s="6" customFormat="1" x14ac:dyDescent="0.4"/>
    <row r="27634" s="6" customFormat="1" x14ac:dyDescent="0.4"/>
    <row r="27635" s="6" customFormat="1" x14ac:dyDescent="0.4"/>
    <row r="27636" s="6" customFormat="1" x14ac:dyDescent="0.4"/>
    <row r="27637" s="6" customFormat="1" x14ac:dyDescent="0.4"/>
    <row r="27638" s="6" customFormat="1" x14ac:dyDescent="0.4"/>
    <row r="27639" s="6" customFormat="1" x14ac:dyDescent="0.4"/>
    <row r="27640" s="6" customFormat="1" x14ac:dyDescent="0.4"/>
    <row r="27641" s="6" customFormat="1" x14ac:dyDescent="0.4"/>
    <row r="27642" s="6" customFormat="1" x14ac:dyDescent="0.4"/>
    <row r="27643" s="6" customFormat="1" x14ac:dyDescent="0.4"/>
    <row r="27644" s="6" customFormat="1" x14ac:dyDescent="0.4"/>
    <row r="27645" s="6" customFormat="1" x14ac:dyDescent="0.4"/>
    <row r="27646" s="6" customFormat="1" x14ac:dyDescent="0.4"/>
    <row r="27647" s="6" customFormat="1" x14ac:dyDescent="0.4"/>
    <row r="27648" s="6" customFormat="1" x14ac:dyDescent="0.4"/>
    <row r="27649" s="6" customFormat="1" x14ac:dyDescent="0.4"/>
    <row r="27650" s="6" customFormat="1" x14ac:dyDescent="0.4"/>
    <row r="27651" s="6" customFormat="1" x14ac:dyDescent="0.4"/>
    <row r="27652" s="6" customFormat="1" x14ac:dyDescent="0.4"/>
    <row r="27653" s="6" customFormat="1" x14ac:dyDescent="0.4"/>
    <row r="27654" s="6" customFormat="1" x14ac:dyDescent="0.4"/>
    <row r="27655" s="6" customFormat="1" x14ac:dyDescent="0.4"/>
    <row r="27656" s="6" customFormat="1" x14ac:dyDescent="0.4"/>
    <row r="27657" s="6" customFormat="1" x14ac:dyDescent="0.4"/>
    <row r="27658" s="6" customFormat="1" x14ac:dyDescent="0.4"/>
    <row r="27659" s="6" customFormat="1" x14ac:dyDescent="0.4"/>
    <row r="27660" s="6" customFormat="1" x14ac:dyDescent="0.4"/>
    <row r="27661" s="6" customFormat="1" x14ac:dyDescent="0.4"/>
    <row r="27662" s="6" customFormat="1" x14ac:dyDescent="0.4"/>
    <row r="27663" s="6" customFormat="1" x14ac:dyDescent="0.4"/>
    <row r="27664" s="6" customFormat="1" x14ac:dyDescent="0.4"/>
    <row r="27665" s="6" customFormat="1" x14ac:dyDescent="0.4"/>
    <row r="27666" s="6" customFormat="1" x14ac:dyDescent="0.4"/>
    <row r="27667" s="6" customFormat="1" x14ac:dyDescent="0.4"/>
    <row r="27668" s="6" customFormat="1" x14ac:dyDescent="0.4"/>
    <row r="27669" s="6" customFormat="1" x14ac:dyDescent="0.4"/>
    <row r="27670" s="6" customFormat="1" x14ac:dyDescent="0.4"/>
    <row r="27671" s="6" customFormat="1" x14ac:dyDescent="0.4"/>
    <row r="27672" s="6" customFormat="1" x14ac:dyDescent="0.4"/>
    <row r="27673" s="6" customFormat="1" x14ac:dyDescent="0.4"/>
    <row r="27674" s="6" customFormat="1" x14ac:dyDescent="0.4"/>
    <row r="27675" s="6" customFormat="1" x14ac:dyDescent="0.4"/>
    <row r="27676" s="6" customFormat="1" x14ac:dyDescent="0.4"/>
    <row r="27677" s="6" customFormat="1" x14ac:dyDescent="0.4"/>
    <row r="27678" s="6" customFormat="1" x14ac:dyDescent="0.4"/>
    <row r="27679" s="6" customFormat="1" x14ac:dyDescent="0.4"/>
    <row r="27680" s="6" customFormat="1" x14ac:dyDescent="0.4"/>
    <row r="27681" s="6" customFormat="1" x14ac:dyDescent="0.4"/>
    <row r="27682" s="6" customFormat="1" x14ac:dyDescent="0.4"/>
    <row r="27683" s="6" customFormat="1" x14ac:dyDescent="0.4"/>
    <row r="27684" s="6" customFormat="1" x14ac:dyDescent="0.4"/>
    <row r="27685" s="6" customFormat="1" x14ac:dyDescent="0.4"/>
    <row r="27686" s="6" customFormat="1" x14ac:dyDescent="0.4"/>
    <row r="27687" s="6" customFormat="1" x14ac:dyDescent="0.4"/>
    <row r="27688" s="6" customFormat="1" x14ac:dyDescent="0.4"/>
    <row r="27689" s="6" customFormat="1" x14ac:dyDescent="0.4"/>
    <row r="27690" s="6" customFormat="1" x14ac:dyDescent="0.4"/>
    <row r="27691" s="6" customFormat="1" x14ac:dyDescent="0.4"/>
    <row r="27692" s="6" customFormat="1" x14ac:dyDescent="0.4"/>
    <row r="27693" s="6" customFormat="1" x14ac:dyDescent="0.4"/>
    <row r="27694" s="6" customFormat="1" x14ac:dyDescent="0.4"/>
    <row r="27695" s="6" customFormat="1" x14ac:dyDescent="0.4"/>
    <row r="27696" s="6" customFormat="1" x14ac:dyDescent="0.4"/>
    <row r="27697" s="6" customFormat="1" x14ac:dyDescent="0.4"/>
    <row r="27698" s="6" customFormat="1" x14ac:dyDescent="0.4"/>
    <row r="27699" s="6" customFormat="1" x14ac:dyDescent="0.4"/>
    <row r="27700" s="6" customFormat="1" x14ac:dyDescent="0.4"/>
    <row r="27701" s="6" customFormat="1" x14ac:dyDescent="0.4"/>
    <row r="27702" s="6" customFormat="1" x14ac:dyDescent="0.4"/>
    <row r="27703" s="6" customFormat="1" x14ac:dyDescent="0.4"/>
    <row r="27704" s="6" customFormat="1" x14ac:dyDescent="0.4"/>
    <row r="27705" s="6" customFormat="1" x14ac:dyDescent="0.4"/>
    <row r="27706" s="6" customFormat="1" x14ac:dyDescent="0.4"/>
    <row r="27707" s="6" customFormat="1" x14ac:dyDescent="0.4"/>
    <row r="27708" s="6" customFormat="1" x14ac:dyDescent="0.4"/>
    <row r="27709" s="6" customFormat="1" x14ac:dyDescent="0.4"/>
    <row r="27710" s="6" customFormat="1" x14ac:dyDescent="0.4"/>
    <row r="27711" s="6" customFormat="1" x14ac:dyDescent="0.4"/>
    <row r="27712" s="6" customFormat="1" x14ac:dyDescent="0.4"/>
    <row r="27713" s="6" customFormat="1" x14ac:dyDescent="0.4"/>
    <row r="27714" s="6" customFormat="1" x14ac:dyDescent="0.4"/>
    <row r="27715" s="6" customFormat="1" x14ac:dyDescent="0.4"/>
    <row r="27716" s="6" customFormat="1" x14ac:dyDescent="0.4"/>
    <row r="27717" s="6" customFormat="1" x14ac:dyDescent="0.4"/>
    <row r="27718" s="6" customFormat="1" x14ac:dyDescent="0.4"/>
    <row r="27719" s="6" customFormat="1" x14ac:dyDescent="0.4"/>
    <row r="27720" s="6" customFormat="1" x14ac:dyDescent="0.4"/>
    <row r="27721" s="6" customFormat="1" x14ac:dyDescent="0.4"/>
    <row r="27722" s="6" customFormat="1" x14ac:dyDescent="0.4"/>
    <row r="27723" s="6" customFormat="1" x14ac:dyDescent="0.4"/>
    <row r="27724" s="6" customFormat="1" x14ac:dyDescent="0.4"/>
    <row r="27725" s="6" customFormat="1" x14ac:dyDescent="0.4"/>
    <row r="27726" s="6" customFormat="1" x14ac:dyDescent="0.4"/>
    <row r="27727" s="6" customFormat="1" x14ac:dyDescent="0.4"/>
    <row r="27728" s="6" customFormat="1" x14ac:dyDescent="0.4"/>
    <row r="27729" s="6" customFormat="1" x14ac:dyDescent="0.4"/>
    <row r="27730" s="6" customFormat="1" x14ac:dyDescent="0.4"/>
    <row r="27731" s="6" customFormat="1" x14ac:dyDescent="0.4"/>
    <row r="27732" s="6" customFormat="1" x14ac:dyDescent="0.4"/>
    <row r="27733" s="6" customFormat="1" x14ac:dyDescent="0.4"/>
    <row r="27734" s="6" customFormat="1" x14ac:dyDescent="0.4"/>
    <row r="27735" s="6" customFormat="1" x14ac:dyDescent="0.4"/>
    <row r="27736" s="6" customFormat="1" x14ac:dyDescent="0.4"/>
    <row r="27737" s="6" customFormat="1" x14ac:dyDescent="0.4"/>
    <row r="27738" s="6" customFormat="1" x14ac:dyDescent="0.4"/>
    <row r="27739" s="6" customFormat="1" x14ac:dyDescent="0.4"/>
    <row r="27740" s="6" customFormat="1" x14ac:dyDescent="0.4"/>
    <row r="27741" s="6" customFormat="1" x14ac:dyDescent="0.4"/>
    <row r="27742" s="6" customFormat="1" x14ac:dyDescent="0.4"/>
    <row r="27743" s="6" customFormat="1" x14ac:dyDescent="0.4"/>
    <row r="27744" s="6" customFormat="1" x14ac:dyDescent="0.4"/>
    <row r="27745" s="6" customFormat="1" x14ac:dyDescent="0.4"/>
    <row r="27746" s="6" customFormat="1" x14ac:dyDescent="0.4"/>
    <row r="27747" s="6" customFormat="1" x14ac:dyDescent="0.4"/>
    <row r="27748" s="6" customFormat="1" x14ac:dyDescent="0.4"/>
    <row r="27749" s="6" customFormat="1" x14ac:dyDescent="0.4"/>
    <row r="27750" s="6" customFormat="1" x14ac:dyDescent="0.4"/>
    <row r="27751" s="6" customFormat="1" x14ac:dyDescent="0.4"/>
    <row r="27752" s="6" customFormat="1" x14ac:dyDescent="0.4"/>
    <row r="27753" s="6" customFormat="1" x14ac:dyDescent="0.4"/>
    <row r="27754" s="6" customFormat="1" x14ac:dyDescent="0.4"/>
    <row r="27755" s="6" customFormat="1" x14ac:dyDescent="0.4"/>
    <row r="27756" s="6" customFormat="1" x14ac:dyDescent="0.4"/>
    <row r="27757" s="6" customFormat="1" x14ac:dyDescent="0.4"/>
    <row r="27758" s="6" customFormat="1" x14ac:dyDescent="0.4"/>
    <row r="27759" s="6" customFormat="1" x14ac:dyDescent="0.4"/>
    <row r="27760" s="6" customFormat="1" x14ac:dyDescent="0.4"/>
    <row r="27761" s="6" customFormat="1" x14ac:dyDescent="0.4"/>
    <row r="27762" s="6" customFormat="1" x14ac:dyDescent="0.4"/>
    <row r="27763" s="6" customFormat="1" x14ac:dyDescent="0.4"/>
    <row r="27764" s="6" customFormat="1" x14ac:dyDescent="0.4"/>
    <row r="27765" s="6" customFormat="1" x14ac:dyDescent="0.4"/>
    <row r="27766" s="6" customFormat="1" x14ac:dyDescent="0.4"/>
    <row r="27767" s="6" customFormat="1" x14ac:dyDescent="0.4"/>
    <row r="27768" s="6" customFormat="1" x14ac:dyDescent="0.4"/>
    <row r="27769" s="6" customFormat="1" x14ac:dyDescent="0.4"/>
    <row r="27770" s="6" customFormat="1" x14ac:dyDescent="0.4"/>
    <row r="27771" s="6" customFormat="1" x14ac:dyDescent="0.4"/>
    <row r="27772" s="6" customFormat="1" x14ac:dyDescent="0.4"/>
    <row r="27773" s="6" customFormat="1" x14ac:dyDescent="0.4"/>
    <row r="27774" s="6" customFormat="1" x14ac:dyDescent="0.4"/>
    <row r="27775" s="6" customFormat="1" x14ac:dyDescent="0.4"/>
    <row r="27776" s="6" customFormat="1" x14ac:dyDescent="0.4"/>
    <row r="27777" s="6" customFormat="1" x14ac:dyDescent="0.4"/>
    <row r="27778" s="6" customFormat="1" x14ac:dyDescent="0.4"/>
    <row r="27779" s="6" customFormat="1" x14ac:dyDescent="0.4"/>
    <row r="27780" s="6" customFormat="1" x14ac:dyDescent="0.4"/>
    <row r="27781" s="6" customFormat="1" x14ac:dyDescent="0.4"/>
    <row r="27782" s="6" customFormat="1" x14ac:dyDescent="0.4"/>
    <row r="27783" s="6" customFormat="1" x14ac:dyDescent="0.4"/>
    <row r="27784" s="6" customFormat="1" x14ac:dyDescent="0.4"/>
    <row r="27785" s="6" customFormat="1" x14ac:dyDescent="0.4"/>
    <row r="27786" s="6" customFormat="1" x14ac:dyDescent="0.4"/>
    <row r="27787" s="6" customFormat="1" x14ac:dyDescent="0.4"/>
    <row r="27788" s="6" customFormat="1" x14ac:dyDescent="0.4"/>
    <row r="27789" s="6" customFormat="1" x14ac:dyDescent="0.4"/>
    <row r="27790" s="6" customFormat="1" x14ac:dyDescent="0.4"/>
    <row r="27791" s="6" customFormat="1" x14ac:dyDescent="0.4"/>
    <row r="27792" s="6" customFormat="1" x14ac:dyDescent="0.4"/>
    <row r="27793" s="6" customFormat="1" x14ac:dyDescent="0.4"/>
    <row r="27794" s="6" customFormat="1" x14ac:dyDescent="0.4"/>
    <row r="27795" s="6" customFormat="1" x14ac:dyDescent="0.4"/>
    <row r="27796" s="6" customFormat="1" x14ac:dyDescent="0.4"/>
    <row r="27797" s="6" customFormat="1" x14ac:dyDescent="0.4"/>
    <row r="27798" s="6" customFormat="1" x14ac:dyDescent="0.4"/>
    <row r="27799" s="6" customFormat="1" x14ac:dyDescent="0.4"/>
    <row r="27800" s="6" customFormat="1" x14ac:dyDescent="0.4"/>
    <row r="27801" s="6" customFormat="1" x14ac:dyDescent="0.4"/>
    <row r="27802" s="6" customFormat="1" x14ac:dyDescent="0.4"/>
    <row r="27803" s="6" customFormat="1" x14ac:dyDescent="0.4"/>
    <row r="27804" s="6" customFormat="1" x14ac:dyDescent="0.4"/>
    <row r="27805" s="6" customFormat="1" x14ac:dyDescent="0.4"/>
    <row r="27806" s="6" customFormat="1" x14ac:dyDescent="0.4"/>
    <row r="27807" s="6" customFormat="1" x14ac:dyDescent="0.4"/>
    <row r="27808" s="6" customFormat="1" x14ac:dyDescent="0.4"/>
    <row r="27809" s="6" customFormat="1" x14ac:dyDescent="0.4"/>
    <row r="27810" s="6" customFormat="1" x14ac:dyDescent="0.4"/>
    <row r="27811" s="6" customFormat="1" x14ac:dyDescent="0.4"/>
    <row r="27812" s="6" customFormat="1" x14ac:dyDescent="0.4"/>
    <row r="27813" s="6" customFormat="1" x14ac:dyDescent="0.4"/>
    <row r="27814" s="6" customFormat="1" x14ac:dyDescent="0.4"/>
    <row r="27815" s="6" customFormat="1" x14ac:dyDescent="0.4"/>
    <row r="27816" s="6" customFormat="1" x14ac:dyDescent="0.4"/>
    <row r="27817" s="6" customFormat="1" x14ac:dyDescent="0.4"/>
    <row r="27818" s="6" customFormat="1" x14ac:dyDescent="0.4"/>
    <row r="27819" s="6" customFormat="1" x14ac:dyDescent="0.4"/>
    <row r="27820" s="6" customFormat="1" x14ac:dyDescent="0.4"/>
    <row r="27821" s="6" customFormat="1" x14ac:dyDescent="0.4"/>
    <row r="27822" s="6" customFormat="1" x14ac:dyDescent="0.4"/>
    <row r="27823" s="6" customFormat="1" x14ac:dyDescent="0.4"/>
    <row r="27824" s="6" customFormat="1" x14ac:dyDescent="0.4"/>
    <row r="27825" s="6" customFormat="1" x14ac:dyDescent="0.4"/>
    <row r="27826" s="6" customFormat="1" x14ac:dyDescent="0.4"/>
    <row r="27827" s="6" customFormat="1" x14ac:dyDescent="0.4"/>
    <row r="27828" s="6" customFormat="1" x14ac:dyDescent="0.4"/>
    <row r="27829" s="6" customFormat="1" x14ac:dyDescent="0.4"/>
    <row r="27830" s="6" customFormat="1" x14ac:dyDescent="0.4"/>
    <row r="27831" s="6" customFormat="1" x14ac:dyDescent="0.4"/>
    <row r="27832" s="6" customFormat="1" x14ac:dyDescent="0.4"/>
    <row r="27833" s="6" customFormat="1" x14ac:dyDescent="0.4"/>
    <row r="27834" s="6" customFormat="1" x14ac:dyDescent="0.4"/>
    <row r="27835" s="6" customFormat="1" x14ac:dyDescent="0.4"/>
    <row r="27836" s="6" customFormat="1" x14ac:dyDescent="0.4"/>
    <row r="27837" s="6" customFormat="1" x14ac:dyDescent="0.4"/>
    <row r="27838" s="6" customFormat="1" x14ac:dyDescent="0.4"/>
    <row r="27839" s="6" customFormat="1" x14ac:dyDescent="0.4"/>
    <row r="27840" s="6" customFormat="1" x14ac:dyDescent="0.4"/>
    <row r="27841" s="6" customFormat="1" x14ac:dyDescent="0.4"/>
    <row r="27842" s="6" customFormat="1" x14ac:dyDescent="0.4"/>
    <row r="27843" s="6" customFormat="1" x14ac:dyDescent="0.4"/>
    <row r="27844" s="6" customFormat="1" x14ac:dyDescent="0.4"/>
    <row r="27845" s="6" customFormat="1" x14ac:dyDescent="0.4"/>
    <row r="27846" s="6" customFormat="1" x14ac:dyDescent="0.4"/>
    <row r="27847" s="6" customFormat="1" x14ac:dyDescent="0.4"/>
    <row r="27848" s="6" customFormat="1" x14ac:dyDescent="0.4"/>
    <row r="27849" s="6" customFormat="1" x14ac:dyDescent="0.4"/>
    <row r="27850" s="6" customFormat="1" x14ac:dyDescent="0.4"/>
    <row r="27851" s="6" customFormat="1" x14ac:dyDescent="0.4"/>
    <row r="27852" s="6" customFormat="1" x14ac:dyDescent="0.4"/>
    <row r="27853" s="6" customFormat="1" x14ac:dyDescent="0.4"/>
    <row r="27854" s="6" customFormat="1" x14ac:dyDescent="0.4"/>
    <row r="27855" s="6" customFormat="1" x14ac:dyDescent="0.4"/>
    <row r="27856" s="6" customFormat="1" x14ac:dyDescent="0.4"/>
    <row r="27857" s="6" customFormat="1" x14ac:dyDescent="0.4"/>
    <row r="27858" s="6" customFormat="1" x14ac:dyDescent="0.4"/>
    <row r="27859" s="6" customFormat="1" x14ac:dyDescent="0.4"/>
    <row r="27860" s="6" customFormat="1" x14ac:dyDescent="0.4"/>
    <row r="27861" s="6" customFormat="1" x14ac:dyDescent="0.4"/>
    <row r="27862" s="6" customFormat="1" x14ac:dyDescent="0.4"/>
    <row r="27863" s="6" customFormat="1" x14ac:dyDescent="0.4"/>
    <row r="27864" s="6" customFormat="1" x14ac:dyDescent="0.4"/>
    <row r="27865" s="6" customFormat="1" x14ac:dyDescent="0.4"/>
    <row r="27866" s="6" customFormat="1" x14ac:dyDescent="0.4"/>
    <row r="27867" s="6" customFormat="1" x14ac:dyDescent="0.4"/>
    <row r="27868" s="6" customFormat="1" x14ac:dyDescent="0.4"/>
    <row r="27869" s="6" customFormat="1" x14ac:dyDescent="0.4"/>
    <row r="27870" s="6" customFormat="1" x14ac:dyDescent="0.4"/>
    <row r="27871" s="6" customFormat="1" x14ac:dyDescent="0.4"/>
    <row r="27872" s="6" customFormat="1" x14ac:dyDescent="0.4"/>
    <row r="27873" s="6" customFormat="1" x14ac:dyDescent="0.4"/>
    <row r="27874" s="6" customFormat="1" x14ac:dyDescent="0.4"/>
    <row r="27875" s="6" customFormat="1" x14ac:dyDescent="0.4"/>
    <row r="27876" s="6" customFormat="1" x14ac:dyDescent="0.4"/>
    <row r="27877" s="6" customFormat="1" x14ac:dyDescent="0.4"/>
    <row r="27878" s="6" customFormat="1" x14ac:dyDescent="0.4"/>
    <row r="27879" s="6" customFormat="1" x14ac:dyDescent="0.4"/>
    <row r="27880" s="6" customFormat="1" x14ac:dyDescent="0.4"/>
    <row r="27881" s="6" customFormat="1" x14ac:dyDescent="0.4"/>
    <row r="27882" s="6" customFormat="1" x14ac:dyDescent="0.4"/>
    <row r="27883" s="6" customFormat="1" x14ac:dyDescent="0.4"/>
    <row r="27884" s="6" customFormat="1" x14ac:dyDescent="0.4"/>
    <row r="27885" s="6" customFormat="1" x14ac:dyDescent="0.4"/>
    <row r="27886" s="6" customFormat="1" x14ac:dyDescent="0.4"/>
    <row r="27887" s="6" customFormat="1" x14ac:dyDescent="0.4"/>
    <row r="27888" s="6" customFormat="1" x14ac:dyDescent="0.4"/>
    <row r="27889" s="6" customFormat="1" x14ac:dyDescent="0.4"/>
    <row r="27890" s="6" customFormat="1" x14ac:dyDescent="0.4"/>
    <row r="27891" s="6" customFormat="1" x14ac:dyDescent="0.4"/>
    <row r="27892" s="6" customFormat="1" x14ac:dyDescent="0.4"/>
    <row r="27893" s="6" customFormat="1" x14ac:dyDescent="0.4"/>
    <row r="27894" s="6" customFormat="1" x14ac:dyDescent="0.4"/>
    <row r="27895" s="6" customFormat="1" x14ac:dyDescent="0.4"/>
    <row r="27896" s="6" customFormat="1" x14ac:dyDescent="0.4"/>
    <row r="27897" s="6" customFormat="1" x14ac:dyDescent="0.4"/>
    <row r="27898" s="6" customFormat="1" x14ac:dyDescent="0.4"/>
    <row r="27899" s="6" customFormat="1" x14ac:dyDescent="0.4"/>
    <row r="27900" s="6" customFormat="1" x14ac:dyDescent="0.4"/>
    <row r="27901" s="6" customFormat="1" x14ac:dyDescent="0.4"/>
    <row r="27902" s="6" customFormat="1" x14ac:dyDescent="0.4"/>
    <row r="27903" s="6" customFormat="1" x14ac:dyDescent="0.4"/>
    <row r="27904" s="6" customFormat="1" x14ac:dyDescent="0.4"/>
    <row r="27905" s="6" customFormat="1" x14ac:dyDescent="0.4"/>
    <row r="27906" s="6" customFormat="1" x14ac:dyDescent="0.4"/>
    <row r="27907" s="6" customFormat="1" x14ac:dyDescent="0.4"/>
    <row r="27908" s="6" customFormat="1" x14ac:dyDescent="0.4"/>
    <row r="27909" s="6" customFormat="1" x14ac:dyDescent="0.4"/>
    <row r="27910" s="6" customFormat="1" x14ac:dyDescent="0.4"/>
    <row r="27911" s="6" customFormat="1" x14ac:dyDescent="0.4"/>
    <row r="27912" s="6" customFormat="1" x14ac:dyDescent="0.4"/>
    <row r="27913" s="6" customFormat="1" x14ac:dyDescent="0.4"/>
    <row r="27914" s="6" customFormat="1" x14ac:dyDescent="0.4"/>
    <row r="27915" s="6" customFormat="1" x14ac:dyDescent="0.4"/>
    <row r="27916" s="6" customFormat="1" x14ac:dyDescent="0.4"/>
    <row r="27917" s="6" customFormat="1" x14ac:dyDescent="0.4"/>
    <row r="27918" s="6" customFormat="1" x14ac:dyDescent="0.4"/>
    <row r="27919" s="6" customFormat="1" x14ac:dyDescent="0.4"/>
    <row r="27920" s="6" customFormat="1" x14ac:dyDescent="0.4"/>
    <row r="27921" s="6" customFormat="1" x14ac:dyDescent="0.4"/>
    <row r="27922" s="6" customFormat="1" x14ac:dyDescent="0.4"/>
    <row r="27923" s="6" customFormat="1" x14ac:dyDescent="0.4"/>
    <row r="27924" s="6" customFormat="1" x14ac:dyDescent="0.4"/>
    <row r="27925" s="6" customFormat="1" x14ac:dyDescent="0.4"/>
    <row r="27926" s="6" customFormat="1" x14ac:dyDescent="0.4"/>
    <row r="27927" s="6" customFormat="1" x14ac:dyDescent="0.4"/>
    <row r="27928" s="6" customFormat="1" x14ac:dyDescent="0.4"/>
    <row r="27929" s="6" customFormat="1" x14ac:dyDescent="0.4"/>
    <row r="27930" s="6" customFormat="1" x14ac:dyDescent="0.4"/>
    <row r="27931" s="6" customFormat="1" x14ac:dyDescent="0.4"/>
    <row r="27932" s="6" customFormat="1" x14ac:dyDescent="0.4"/>
    <row r="27933" s="6" customFormat="1" x14ac:dyDescent="0.4"/>
    <row r="27934" s="6" customFormat="1" x14ac:dyDescent="0.4"/>
    <row r="27935" s="6" customFormat="1" x14ac:dyDescent="0.4"/>
    <row r="27936" s="6" customFormat="1" x14ac:dyDescent="0.4"/>
    <row r="27937" s="6" customFormat="1" x14ac:dyDescent="0.4"/>
    <row r="27938" s="6" customFormat="1" x14ac:dyDescent="0.4"/>
    <row r="27939" s="6" customFormat="1" x14ac:dyDescent="0.4"/>
    <row r="27940" s="6" customFormat="1" x14ac:dyDescent="0.4"/>
    <row r="27941" s="6" customFormat="1" x14ac:dyDescent="0.4"/>
    <row r="27942" s="6" customFormat="1" x14ac:dyDescent="0.4"/>
    <row r="27943" s="6" customFormat="1" x14ac:dyDescent="0.4"/>
    <row r="27944" s="6" customFormat="1" x14ac:dyDescent="0.4"/>
    <row r="27945" s="6" customFormat="1" x14ac:dyDescent="0.4"/>
    <row r="27946" s="6" customFormat="1" x14ac:dyDescent="0.4"/>
    <row r="27947" s="6" customFormat="1" x14ac:dyDescent="0.4"/>
    <row r="27948" s="6" customFormat="1" x14ac:dyDescent="0.4"/>
    <row r="27949" s="6" customFormat="1" x14ac:dyDescent="0.4"/>
    <row r="27950" s="6" customFormat="1" x14ac:dyDescent="0.4"/>
    <row r="27951" s="6" customFormat="1" x14ac:dyDescent="0.4"/>
    <row r="27952" s="6" customFormat="1" x14ac:dyDescent="0.4"/>
    <row r="27953" s="6" customFormat="1" x14ac:dyDescent="0.4"/>
    <row r="27954" s="6" customFormat="1" x14ac:dyDescent="0.4"/>
    <row r="27955" s="6" customFormat="1" x14ac:dyDescent="0.4"/>
    <row r="27956" s="6" customFormat="1" x14ac:dyDescent="0.4"/>
    <row r="27957" s="6" customFormat="1" x14ac:dyDescent="0.4"/>
    <row r="27958" s="6" customFormat="1" x14ac:dyDescent="0.4"/>
    <row r="27959" s="6" customFormat="1" x14ac:dyDescent="0.4"/>
    <row r="27960" s="6" customFormat="1" x14ac:dyDescent="0.4"/>
    <row r="27961" s="6" customFormat="1" x14ac:dyDescent="0.4"/>
    <row r="27962" s="6" customFormat="1" x14ac:dyDescent="0.4"/>
    <row r="27963" s="6" customFormat="1" x14ac:dyDescent="0.4"/>
    <row r="27964" s="6" customFormat="1" x14ac:dyDescent="0.4"/>
    <row r="27965" s="6" customFormat="1" x14ac:dyDescent="0.4"/>
    <row r="27966" s="6" customFormat="1" x14ac:dyDescent="0.4"/>
    <row r="27967" s="6" customFormat="1" x14ac:dyDescent="0.4"/>
    <row r="27968" s="6" customFormat="1" x14ac:dyDescent="0.4"/>
    <row r="27969" s="6" customFormat="1" x14ac:dyDescent="0.4"/>
    <row r="27970" s="6" customFormat="1" x14ac:dyDescent="0.4"/>
    <row r="27971" s="6" customFormat="1" x14ac:dyDescent="0.4"/>
    <row r="27972" s="6" customFormat="1" x14ac:dyDescent="0.4"/>
    <row r="27973" s="6" customFormat="1" x14ac:dyDescent="0.4"/>
    <row r="27974" s="6" customFormat="1" x14ac:dyDescent="0.4"/>
    <row r="27975" s="6" customFormat="1" x14ac:dyDescent="0.4"/>
    <row r="27976" s="6" customFormat="1" x14ac:dyDescent="0.4"/>
    <row r="27977" s="6" customFormat="1" x14ac:dyDescent="0.4"/>
    <row r="27978" s="6" customFormat="1" x14ac:dyDescent="0.4"/>
    <row r="27979" s="6" customFormat="1" x14ac:dyDescent="0.4"/>
    <row r="27980" s="6" customFormat="1" x14ac:dyDescent="0.4"/>
    <row r="27981" s="6" customFormat="1" x14ac:dyDescent="0.4"/>
    <row r="27982" s="6" customFormat="1" x14ac:dyDescent="0.4"/>
    <row r="27983" s="6" customFormat="1" x14ac:dyDescent="0.4"/>
    <row r="27984" s="6" customFormat="1" x14ac:dyDescent="0.4"/>
    <row r="27985" s="6" customFormat="1" x14ac:dyDescent="0.4"/>
    <row r="27986" s="6" customFormat="1" x14ac:dyDescent="0.4"/>
    <row r="27987" s="6" customFormat="1" x14ac:dyDescent="0.4"/>
    <row r="27988" s="6" customFormat="1" x14ac:dyDescent="0.4"/>
    <row r="27989" s="6" customFormat="1" x14ac:dyDescent="0.4"/>
    <row r="27990" s="6" customFormat="1" x14ac:dyDescent="0.4"/>
    <row r="27991" s="6" customFormat="1" x14ac:dyDescent="0.4"/>
    <row r="27992" s="6" customFormat="1" x14ac:dyDescent="0.4"/>
    <row r="27993" s="6" customFormat="1" x14ac:dyDescent="0.4"/>
    <row r="27994" s="6" customFormat="1" x14ac:dyDescent="0.4"/>
    <row r="27995" s="6" customFormat="1" x14ac:dyDescent="0.4"/>
    <row r="27996" s="6" customFormat="1" x14ac:dyDescent="0.4"/>
    <row r="27997" s="6" customFormat="1" x14ac:dyDescent="0.4"/>
    <row r="27998" s="6" customFormat="1" x14ac:dyDescent="0.4"/>
    <row r="27999" s="6" customFormat="1" x14ac:dyDescent="0.4"/>
    <row r="28000" s="6" customFormat="1" x14ac:dyDescent="0.4"/>
    <row r="28001" s="6" customFormat="1" x14ac:dyDescent="0.4"/>
    <row r="28002" s="6" customFormat="1" x14ac:dyDescent="0.4"/>
    <row r="28003" s="6" customFormat="1" x14ac:dyDescent="0.4"/>
    <row r="28004" s="6" customFormat="1" x14ac:dyDescent="0.4"/>
    <row r="28005" s="6" customFormat="1" x14ac:dyDescent="0.4"/>
    <row r="28006" s="6" customFormat="1" x14ac:dyDescent="0.4"/>
    <row r="28007" s="6" customFormat="1" x14ac:dyDescent="0.4"/>
    <row r="28008" s="6" customFormat="1" x14ac:dyDescent="0.4"/>
    <row r="28009" s="6" customFormat="1" x14ac:dyDescent="0.4"/>
    <row r="28010" s="6" customFormat="1" x14ac:dyDescent="0.4"/>
    <row r="28011" s="6" customFormat="1" x14ac:dyDescent="0.4"/>
    <row r="28012" s="6" customFormat="1" x14ac:dyDescent="0.4"/>
    <row r="28013" s="6" customFormat="1" x14ac:dyDescent="0.4"/>
    <row r="28014" s="6" customFormat="1" x14ac:dyDescent="0.4"/>
    <row r="28015" s="6" customFormat="1" x14ac:dyDescent="0.4"/>
    <row r="28016" s="6" customFormat="1" x14ac:dyDescent="0.4"/>
    <row r="28017" s="6" customFormat="1" x14ac:dyDescent="0.4"/>
    <row r="28018" s="6" customFormat="1" x14ac:dyDescent="0.4"/>
    <row r="28019" s="6" customFormat="1" x14ac:dyDescent="0.4"/>
    <row r="28020" s="6" customFormat="1" x14ac:dyDescent="0.4"/>
    <row r="28021" s="6" customFormat="1" x14ac:dyDescent="0.4"/>
    <row r="28022" s="6" customFormat="1" x14ac:dyDescent="0.4"/>
    <row r="28023" s="6" customFormat="1" x14ac:dyDescent="0.4"/>
    <row r="28024" s="6" customFormat="1" x14ac:dyDescent="0.4"/>
    <row r="28025" s="6" customFormat="1" x14ac:dyDescent="0.4"/>
    <row r="28026" s="6" customFormat="1" x14ac:dyDescent="0.4"/>
    <row r="28027" s="6" customFormat="1" x14ac:dyDescent="0.4"/>
    <row r="28028" s="6" customFormat="1" x14ac:dyDescent="0.4"/>
    <row r="28029" s="6" customFormat="1" x14ac:dyDescent="0.4"/>
    <row r="28030" s="6" customFormat="1" x14ac:dyDescent="0.4"/>
    <row r="28031" s="6" customFormat="1" x14ac:dyDescent="0.4"/>
    <row r="28032" s="6" customFormat="1" x14ac:dyDescent="0.4"/>
    <row r="28033" s="6" customFormat="1" x14ac:dyDescent="0.4"/>
    <row r="28034" s="6" customFormat="1" x14ac:dyDescent="0.4"/>
    <row r="28035" s="6" customFormat="1" x14ac:dyDescent="0.4"/>
    <row r="28036" s="6" customFormat="1" x14ac:dyDescent="0.4"/>
    <row r="28037" s="6" customFormat="1" x14ac:dyDescent="0.4"/>
    <row r="28038" s="6" customFormat="1" x14ac:dyDescent="0.4"/>
    <row r="28039" s="6" customFormat="1" x14ac:dyDescent="0.4"/>
    <row r="28040" s="6" customFormat="1" x14ac:dyDescent="0.4"/>
    <row r="28041" s="6" customFormat="1" x14ac:dyDescent="0.4"/>
    <row r="28042" s="6" customFormat="1" x14ac:dyDescent="0.4"/>
    <row r="28043" s="6" customFormat="1" x14ac:dyDescent="0.4"/>
    <row r="28044" s="6" customFormat="1" x14ac:dyDescent="0.4"/>
    <row r="28045" s="6" customFormat="1" x14ac:dyDescent="0.4"/>
    <row r="28046" s="6" customFormat="1" x14ac:dyDescent="0.4"/>
    <row r="28047" s="6" customFormat="1" x14ac:dyDescent="0.4"/>
    <row r="28048" s="6" customFormat="1" x14ac:dyDescent="0.4"/>
    <row r="28049" s="6" customFormat="1" x14ac:dyDescent="0.4"/>
    <row r="28050" s="6" customFormat="1" x14ac:dyDescent="0.4"/>
    <row r="28051" s="6" customFormat="1" x14ac:dyDescent="0.4"/>
    <row r="28052" s="6" customFormat="1" x14ac:dyDescent="0.4"/>
    <row r="28053" s="6" customFormat="1" x14ac:dyDescent="0.4"/>
    <row r="28054" s="6" customFormat="1" x14ac:dyDescent="0.4"/>
    <row r="28055" s="6" customFormat="1" x14ac:dyDescent="0.4"/>
    <row r="28056" s="6" customFormat="1" x14ac:dyDescent="0.4"/>
    <row r="28057" s="6" customFormat="1" x14ac:dyDescent="0.4"/>
    <row r="28058" s="6" customFormat="1" x14ac:dyDescent="0.4"/>
    <row r="28059" s="6" customFormat="1" x14ac:dyDescent="0.4"/>
    <row r="28060" s="6" customFormat="1" x14ac:dyDescent="0.4"/>
    <row r="28061" s="6" customFormat="1" x14ac:dyDescent="0.4"/>
    <row r="28062" s="6" customFormat="1" x14ac:dyDescent="0.4"/>
    <row r="28063" s="6" customFormat="1" x14ac:dyDescent="0.4"/>
    <row r="28064" s="6" customFormat="1" x14ac:dyDescent="0.4"/>
    <row r="28065" s="6" customFormat="1" x14ac:dyDescent="0.4"/>
    <row r="28066" s="6" customFormat="1" x14ac:dyDescent="0.4"/>
    <row r="28067" s="6" customFormat="1" x14ac:dyDescent="0.4"/>
    <row r="28068" s="6" customFormat="1" x14ac:dyDescent="0.4"/>
    <row r="28069" s="6" customFormat="1" x14ac:dyDescent="0.4"/>
    <row r="28070" s="6" customFormat="1" x14ac:dyDescent="0.4"/>
    <row r="28071" s="6" customFormat="1" x14ac:dyDescent="0.4"/>
    <row r="28072" s="6" customFormat="1" x14ac:dyDescent="0.4"/>
    <row r="28073" s="6" customFormat="1" x14ac:dyDescent="0.4"/>
    <row r="28074" s="6" customFormat="1" x14ac:dyDescent="0.4"/>
    <row r="28075" s="6" customFormat="1" x14ac:dyDescent="0.4"/>
    <row r="28076" s="6" customFormat="1" x14ac:dyDescent="0.4"/>
    <row r="28077" s="6" customFormat="1" x14ac:dyDescent="0.4"/>
    <row r="28078" s="6" customFormat="1" x14ac:dyDescent="0.4"/>
    <row r="28079" s="6" customFormat="1" x14ac:dyDescent="0.4"/>
    <row r="28080" s="6" customFormat="1" x14ac:dyDescent="0.4"/>
    <row r="28081" s="6" customFormat="1" x14ac:dyDescent="0.4"/>
    <row r="28082" s="6" customFormat="1" x14ac:dyDescent="0.4"/>
    <row r="28083" s="6" customFormat="1" x14ac:dyDescent="0.4"/>
    <row r="28084" s="6" customFormat="1" x14ac:dyDescent="0.4"/>
    <row r="28085" s="6" customFormat="1" x14ac:dyDescent="0.4"/>
    <row r="28086" s="6" customFormat="1" x14ac:dyDescent="0.4"/>
    <row r="28087" s="6" customFormat="1" x14ac:dyDescent="0.4"/>
    <row r="28088" s="6" customFormat="1" x14ac:dyDescent="0.4"/>
    <row r="28089" s="6" customFormat="1" x14ac:dyDescent="0.4"/>
    <row r="28090" s="6" customFormat="1" x14ac:dyDescent="0.4"/>
    <row r="28091" s="6" customFormat="1" x14ac:dyDescent="0.4"/>
    <row r="28092" s="6" customFormat="1" x14ac:dyDescent="0.4"/>
    <row r="28093" s="6" customFormat="1" x14ac:dyDescent="0.4"/>
    <row r="28094" s="6" customFormat="1" x14ac:dyDescent="0.4"/>
    <row r="28095" s="6" customFormat="1" x14ac:dyDescent="0.4"/>
    <row r="28096" s="6" customFormat="1" x14ac:dyDescent="0.4"/>
    <row r="28097" s="6" customFormat="1" x14ac:dyDescent="0.4"/>
    <row r="28098" s="6" customFormat="1" x14ac:dyDescent="0.4"/>
    <row r="28099" s="6" customFormat="1" x14ac:dyDescent="0.4"/>
    <row r="28100" s="6" customFormat="1" x14ac:dyDescent="0.4"/>
    <row r="28101" s="6" customFormat="1" x14ac:dyDescent="0.4"/>
    <row r="28102" s="6" customFormat="1" x14ac:dyDescent="0.4"/>
    <row r="28103" s="6" customFormat="1" x14ac:dyDescent="0.4"/>
    <row r="28104" s="6" customFormat="1" x14ac:dyDescent="0.4"/>
    <row r="28105" s="6" customFormat="1" x14ac:dyDescent="0.4"/>
    <row r="28106" s="6" customFormat="1" x14ac:dyDescent="0.4"/>
    <row r="28107" s="6" customFormat="1" x14ac:dyDescent="0.4"/>
    <row r="28108" s="6" customFormat="1" x14ac:dyDescent="0.4"/>
    <row r="28109" s="6" customFormat="1" x14ac:dyDescent="0.4"/>
    <row r="28110" s="6" customFormat="1" x14ac:dyDescent="0.4"/>
    <row r="28111" s="6" customFormat="1" x14ac:dyDescent="0.4"/>
    <row r="28112" s="6" customFormat="1" x14ac:dyDescent="0.4"/>
    <row r="28113" s="6" customFormat="1" x14ac:dyDescent="0.4"/>
    <row r="28114" s="6" customFormat="1" x14ac:dyDescent="0.4"/>
    <row r="28115" s="6" customFormat="1" x14ac:dyDescent="0.4"/>
    <row r="28116" s="6" customFormat="1" x14ac:dyDescent="0.4"/>
    <row r="28117" s="6" customFormat="1" x14ac:dyDescent="0.4"/>
    <row r="28118" s="6" customFormat="1" x14ac:dyDescent="0.4"/>
    <row r="28119" s="6" customFormat="1" x14ac:dyDescent="0.4"/>
    <row r="28120" s="6" customFormat="1" x14ac:dyDescent="0.4"/>
    <row r="28121" s="6" customFormat="1" x14ac:dyDescent="0.4"/>
    <row r="28122" s="6" customFormat="1" x14ac:dyDescent="0.4"/>
    <row r="28123" s="6" customFormat="1" x14ac:dyDescent="0.4"/>
    <row r="28124" s="6" customFormat="1" x14ac:dyDescent="0.4"/>
    <row r="28125" s="6" customFormat="1" x14ac:dyDescent="0.4"/>
    <row r="28126" s="6" customFormat="1" x14ac:dyDescent="0.4"/>
    <row r="28127" s="6" customFormat="1" x14ac:dyDescent="0.4"/>
    <row r="28128" s="6" customFormat="1" x14ac:dyDescent="0.4"/>
    <row r="28129" s="6" customFormat="1" x14ac:dyDescent="0.4"/>
    <row r="28130" s="6" customFormat="1" x14ac:dyDescent="0.4"/>
    <row r="28131" s="6" customFormat="1" x14ac:dyDescent="0.4"/>
    <row r="28132" s="6" customFormat="1" x14ac:dyDescent="0.4"/>
    <row r="28133" s="6" customFormat="1" x14ac:dyDescent="0.4"/>
    <row r="28134" s="6" customFormat="1" x14ac:dyDescent="0.4"/>
    <row r="28135" s="6" customFormat="1" x14ac:dyDescent="0.4"/>
    <row r="28136" s="6" customFormat="1" x14ac:dyDescent="0.4"/>
    <row r="28137" s="6" customFormat="1" x14ac:dyDescent="0.4"/>
    <row r="28138" s="6" customFormat="1" x14ac:dyDescent="0.4"/>
    <row r="28139" s="6" customFormat="1" x14ac:dyDescent="0.4"/>
    <row r="28140" s="6" customFormat="1" x14ac:dyDescent="0.4"/>
    <row r="28141" s="6" customFormat="1" x14ac:dyDescent="0.4"/>
    <row r="28142" s="6" customFormat="1" x14ac:dyDescent="0.4"/>
    <row r="28143" s="6" customFormat="1" x14ac:dyDescent="0.4"/>
    <row r="28144" s="6" customFormat="1" x14ac:dyDescent="0.4"/>
    <row r="28145" s="6" customFormat="1" x14ac:dyDescent="0.4"/>
    <row r="28146" s="6" customFormat="1" x14ac:dyDescent="0.4"/>
    <row r="28147" s="6" customFormat="1" x14ac:dyDescent="0.4"/>
    <row r="28148" s="6" customFormat="1" x14ac:dyDescent="0.4"/>
    <row r="28149" s="6" customFormat="1" x14ac:dyDescent="0.4"/>
    <row r="28150" s="6" customFormat="1" x14ac:dyDescent="0.4"/>
    <row r="28151" s="6" customFormat="1" x14ac:dyDescent="0.4"/>
    <row r="28152" s="6" customFormat="1" x14ac:dyDescent="0.4"/>
    <row r="28153" s="6" customFormat="1" x14ac:dyDescent="0.4"/>
    <row r="28154" s="6" customFormat="1" x14ac:dyDescent="0.4"/>
    <row r="28155" s="6" customFormat="1" x14ac:dyDescent="0.4"/>
    <row r="28156" s="6" customFormat="1" x14ac:dyDescent="0.4"/>
    <row r="28157" s="6" customFormat="1" x14ac:dyDescent="0.4"/>
    <row r="28158" s="6" customFormat="1" x14ac:dyDescent="0.4"/>
    <row r="28159" s="6" customFormat="1" x14ac:dyDescent="0.4"/>
    <row r="28160" s="6" customFormat="1" x14ac:dyDescent="0.4"/>
    <row r="28161" s="6" customFormat="1" x14ac:dyDescent="0.4"/>
    <row r="28162" s="6" customFormat="1" x14ac:dyDescent="0.4"/>
    <row r="28163" s="6" customFormat="1" x14ac:dyDescent="0.4"/>
    <row r="28164" s="6" customFormat="1" x14ac:dyDescent="0.4"/>
    <row r="28165" s="6" customFormat="1" x14ac:dyDescent="0.4"/>
    <row r="28166" s="6" customFormat="1" x14ac:dyDescent="0.4"/>
    <row r="28167" s="6" customFormat="1" x14ac:dyDescent="0.4"/>
    <row r="28168" s="6" customFormat="1" x14ac:dyDescent="0.4"/>
    <row r="28169" s="6" customFormat="1" x14ac:dyDescent="0.4"/>
    <row r="28170" s="6" customFormat="1" x14ac:dyDescent="0.4"/>
    <row r="28171" s="6" customFormat="1" x14ac:dyDescent="0.4"/>
    <row r="28172" s="6" customFormat="1" x14ac:dyDescent="0.4"/>
    <row r="28173" s="6" customFormat="1" x14ac:dyDescent="0.4"/>
    <row r="28174" s="6" customFormat="1" x14ac:dyDescent="0.4"/>
    <row r="28175" s="6" customFormat="1" x14ac:dyDescent="0.4"/>
    <row r="28176" s="6" customFormat="1" x14ac:dyDescent="0.4"/>
    <row r="28177" s="6" customFormat="1" x14ac:dyDescent="0.4"/>
    <row r="28178" s="6" customFormat="1" x14ac:dyDescent="0.4"/>
    <row r="28179" s="6" customFormat="1" x14ac:dyDescent="0.4"/>
    <row r="28180" s="6" customFormat="1" x14ac:dyDescent="0.4"/>
    <row r="28181" s="6" customFormat="1" x14ac:dyDescent="0.4"/>
    <row r="28182" s="6" customFormat="1" x14ac:dyDescent="0.4"/>
    <row r="28183" s="6" customFormat="1" x14ac:dyDescent="0.4"/>
    <row r="28184" s="6" customFormat="1" x14ac:dyDescent="0.4"/>
    <row r="28185" s="6" customFormat="1" x14ac:dyDescent="0.4"/>
    <row r="28186" s="6" customFormat="1" x14ac:dyDescent="0.4"/>
    <row r="28187" s="6" customFormat="1" x14ac:dyDescent="0.4"/>
    <row r="28188" s="6" customFormat="1" x14ac:dyDescent="0.4"/>
    <row r="28189" s="6" customFormat="1" x14ac:dyDescent="0.4"/>
    <row r="28190" s="6" customFormat="1" x14ac:dyDescent="0.4"/>
    <row r="28191" s="6" customFormat="1" x14ac:dyDescent="0.4"/>
    <row r="28192" s="6" customFormat="1" x14ac:dyDescent="0.4"/>
    <row r="28193" s="6" customFormat="1" x14ac:dyDescent="0.4"/>
    <row r="28194" s="6" customFormat="1" x14ac:dyDescent="0.4"/>
    <row r="28195" s="6" customFormat="1" x14ac:dyDescent="0.4"/>
    <row r="28196" s="6" customFormat="1" x14ac:dyDescent="0.4"/>
    <row r="28197" s="6" customFormat="1" x14ac:dyDescent="0.4"/>
    <row r="28198" s="6" customFormat="1" x14ac:dyDescent="0.4"/>
    <row r="28199" s="6" customFormat="1" x14ac:dyDescent="0.4"/>
    <row r="28200" s="6" customFormat="1" x14ac:dyDescent="0.4"/>
    <row r="28201" s="6" customFormat="1" x14ac:dyDescent="0.4"/>
    <row r="28202" s="6" customFormat="1" x14ac:dyDescent="0.4"/>
    <row r="28203" s="6" customFormat="1" x14ac:dyDescent="0.4"/>
    <row r="28204" s="6" customFormat="1" x14ac:dyDescent="0.4"/>
    <row r="28205" s="6" customFormat="1" x14ac:dyDescent="0.4"/>
    <row r="28206" s="6" customFormat="1" x14ac:dyDescent="0.4"/>
    <row r="28207" s="6" customFormat="1" x14ac:dyDescent="0.4"/>
    <row r="28208" s="6" customFormat="1" x14ac:dyDescent="0.4"/>
    <row r="28209" s="6" customFormat="1" x14ac:dyDescent="0.4"/>
    <row r="28210" s="6" customFormat="1" x14ac:dyDescent="0.4"/>
    <row r="28211" s="6" customFormat="1" x14ac:dyDescent="0.4"/>
    <row r="28212" s="6" customFormat="1" x14ac:dyDescent="0.4"/>
    <row r="28213" s="6" customFormat="1" x14ac:dyDescent="0.4"/>
    <row r="28214" s="6" customFormat="1" x14ac:dyDescent="0.4"/>
    <row r="28215" s="6" customFormat="1" x14ac:dyDescent="0.4"/>
    <row r="28216" s="6" customFormat="1" x14ac:dyDescent="0.4"/>
    <row r="28217" s="6" customFormat="1" x14ac:dyDescent="0.4"/>
    <row r="28218" s="6" customFormat="1" x14ac:dyDescent="0.4"/>
    <row r="28219" s="6" customFormat="1" x14ac:dyDescent="0.4"/>
    <row r="28220" s="6" customFormat="1" x14ac:dyDescent="0.4"/>
    <row r="28221" s="6" customFormat="1" x14ac:dyDescent="0.4"/>
    <row r="28222" s="6" customFormat="1" x14ac:dyDescent="0.4"/>
    <row r="28223" s="6" customFormat="1" x14ac:dyDescent="0.4"/>
    <row r="28224" s="6" customFormat="1" x14ac:dyDescent="0.4"/>
    <row r="28225" s="6" customFormat="1" x14ac:dyDescent="0.4"/>
    <row r="28226" s="6" customFormat="1" x14ac:dyDescent="0.4"/>
    <row r="28227" s="6" customFormat="1" x14ac:dyDescent="0.4"/>
    <row r="28228" s="6" customFormat="1" x14ac:dyDescent="0.4"/>
    <row r="28229" s="6" customFormat="1" x14ac:dyDescent="0.4"/>
    <row r="28230" s="6" customFormat="1" x14ac:dyDescent="0.4"/>
    <row r="28231" s="6" customFormat="1" x14ac:dyDescent="0.4"/>
    <row r="28232" s="6" customFormat="1" x14ac:dyDescent="0.4"/>
    <row r="28233" s="6" customFormat="1" x14ac:dyDescent="0.4"/>
    <row r="28234" s="6" customFormat="1" x14ac:dyDescent="0.4"/>
    <row r="28235" s="6" customFormat="1" x14ac:dyDescent="0.4"/>
    <row r="28236" s="6" customFormat="1" x14ac:dyDescent="0.4"/>
    <row r="28237" s="6" customFormat="1" x14ac:dyDescent="0.4"/>
    <row r="28238" s="6" customFormat="1" x14ac:dyDescent="0.4"/>
    <row r="28239" s="6" customFormat="1" x14ac:dyDescent="0.4"/>
    <row r="28240" s="6" customFormat="1" x14ac:dyDescent="0.4"/>
    <row r="28241" s="6" customFormat="1" x14ac:dyDescent="0.4"/>
    <row r="28242" s="6" customFormat="1" x14ac:dyDescent="0.4"/>
    <row r="28243" s="6" customFormat="1" x14ac:dyDescent="0.4"/>
    <row r="28244" s="6" customFormat="1" x14ac:dyDescent="0.4"/>
    <row r="28245" s="6" customFormat="1" x14ac:dyDescent="0.4"/>
    <row r="28246" s="6" customFormat="1" x14ac:dyDescent="0.4"/>
    <row r="28247" s="6" customFormat="1" x14ac:dyDescent="0.4"/>
    <row r="28248" s="6" customFormat="1" x14ac:dyDescent="0.4"/>
    <row r="28249" s="6" customFormat="1" x14ac:dyDescent="0.4"/>
    <row r="28250" s="6" customFormat="1" x14ac:dyDescent="0.4"/>
    <row r="28251" s="6" customFormat="1" x14ac:dyDescent="0.4"/>
    <row r="28252" s="6" customFormat="1" x14ac:dyDescent="0.4"/>
    <row r="28253" s="6" customFormat="1" x14ac:dyDescent="0.4"/>
    <row r="28254" s="6" customFormat="1" x14ac:dyDescent="0.4"/>
    <row r="28255" s="6" customFormat="1" x14ac:dyDescent="0.4"/>
    <row r="28256" s="6" customFormat="1" x14ac:dyDescent="0.4"/>
    <row r="28257" s="6" customFormat="1" x14ac:dyDescent="0.4"/>
    <row r="28258" s="6" customFormat="1" x14ac:dyDescent="0.4"/>
    <row r="28259" s="6" customFormat="1" x14ac:dyDescent="0.4"/>
    <row r="28260" s="6" customFormat="1" x14ac:dyDescent="0.4"/>
    <row r="28261" s="6" customFormat="1" x14ac:dyDescent="0.4"/>
    <row r="28262" s="6" customFormat="1" x14ac:dyDescent="0.4"/>
    <row r="28263" s="6" customFormat="1" x14ac:dyDescent="0.4"/>
    <row r="28264" s="6" customFormat="1" x14ac:dyDescent="0.4"/>
    <row r="28265" s="6" customFormat="1" x14ac:dyDescent="0.4"/>
    <row r="28266" s="6" customFormat="1" x14ac:dyDescent="0.4"/>
    <row r="28267" s="6" customFormat="1" x14ac:dyDescent="0.4"/>
    <row r="28268" s="6" customFormat="1" x14ac:dyDescent="0.4"/>
    <row r="28269" s="6" customFormat="1" x14ac:dyDescent="0.4"/>
    <row r="28270" s="6" customFormat="1" x14ac:dyDescent="0.4"/>
    <row r="28271" s="6" customFormat="1" x14ac:dyDescent="0.4"/>
    <row r="28272" s="6" customFormat="1" x14ac:dyDescent="0.4"/>
    <row r="28273" s="6" customFormat="1" x14ac:dyDescent="0.4"/>
    <row r="28274" s="6" customFormat="1" x14ac:dyDescent="0.4"/>
    <row r="28275" s="6" customFormat="1" x14ac:dyDescent="0.4"/>
    <row r="28276" s="6" customFormat="1" x14ac:dyDescent="0.4"/>
    <row r="28277" s="6" customFormat="1" x14ac:dyDescent="0.4"/>
    <row r="28278" s="6" customFormat="1" x14ac:dyDescent="0.4"/>
    <row r="28279" s="6" customFormat="1" x14ac:dyDescent="0.4"/>
    <row r="28280" s="6" customFormat="1" x14ac:dyDescent="0.4"/>
    <row r="28281" s="6" customFormat="1" x14ac:dyDescent="0.4"/>
    <row r="28282" s="6" customFormat="1" x14ac:dyDescent="0.4"/>
    <row r="28283" s="6" customFormat="1" x14ac:dyDescent="0.4"/>
    <row r="28284" s="6" customFormat="1" x14ac:dyDescent="0.4"/>
    <row r="28285" s="6" customFormat="1" x14ac:dyDescent="0.4"/>
    <row r="28286" s="6" customFormat="1" x14ac:dyDescent="0.4"/>
    <row r="28287" s="6" customFormat="1" x14ac:dyDescent="0.4"/>
    <row r="28288" s="6" customFormat="1" x14ac:dyDescent="0.4"/>
    <row r="28289" s="6" customFormat="1" x14ac:dyDescent="0.4"/>
    <row r="28290" s="6" customFormat="1" x14ac:dyDescent="0.4"/>
    <row r="28291" s="6" customFormat="1" x14ac:dyDescent="0.4"/>
    <row r="28292" s="6" customFormat="1" x14ac:dyDescent="0.4"/>
    <row r="28293" s="6" customFormat="1" x14ac:dyDescent="0.4"/>
    <row r="28294" s="6" customFormat="1" x14ac:dyDescent="0.4"/>
    <row r="28295" s="6" customFormat="1" x14ac:dyDescent="0.4"/>
    <row r="28296" s="6" customFormat="1" x14ac:dyDescent="0.4"/>
    <row r="28297" s="6" customFormat="1" x14ac:dyDescent="0.4"/>
    <row r="28298" s="6" customFormat="1" x14ac:dyDescent="0.4"/>
    <row r="28299" s="6" customFormat="1" x14ac:dyDescent="0.4"/>
    <row r="28300" s="6" customFormat="1" x14ac:dyDescent="0.4"/>
    <row r="28301" s="6" customFormat="1" x14ac:dyDescent="0.4"/>
    <row r="28302" s="6" customFormat="1" x14ac:dyDescent="0.4"/>
    <row r="28303" s="6" customFormat="1" x14ac:dyDescent="0.4"/>
    <row r="28304" s="6" customFormat="1" x14ac:dyDescent="0.4"/>
    <row r="28305" s="6" customFormat="1" x14ac:dyDescent="0.4"/>
    <row r="28306" s="6" customFormat="1" x14ac:dyDescent="0.4"/>
    <row r="28307" s="6" customFormat="1" x14ac:dyDescent="0.4"/>
    <row r="28308" s="6" customFormat="1" x14ac:dyDescent="0.4"/>
    <row r="28309" s="6" customFormat="1" x14ac:dyDescent="0.4"/>
    <row r="28310" s="6" customFormat="1" x14ac:dyDescent="0.4"/>
    <row r="28311" s="6" customFormat="1" x14ac:dyDescent="0.4"/>
    <row r="28312" s="6" customFormat="1" x14ac:dyDescent="0.4"/>
    <row r="28313" s="6" customFormat="1" x14ac:dyDescent="0.4"/>
    <row r="28314" s="6" customFormat="1" x14ac:dyDescent="0.4"/>
    <row r="28315" s="6" customFormat="1" x14ac:dyDescent="0.4"/>
    <row r="28316" s="6" customFormat="1" x14ac:dyDescent="0.4"/>
    <row r="28317" s="6" customFormat="1" x14ac:dyDescent="0.4"/>
    <row r="28318" s="6" customFormat="1" x14ac:dyDescent="0.4"/>
    <row r="28319" s="6" customFormat="1" x14ac:dyDescent="0.4"/>
    <row r="28320" s="6" customFormat="1" x14ac:dyDescent="0.4"/>
    <row r="28321" s="6" customFormat="1" x14ac:dyDescent="0.4"/>
    <row r="28322" s="6" customFormat="1" x14ac:dyDescent="0.4"/>
    <row r="28323" s="6" customFormat="1" x14ac:dyDescent="0.4"/>
    <row r="28324" s="6" customFormat="1" x14ac:dyDescent="0.4"/>
    <row r="28325" s="6" customFormat="1" x14ac:dyDescent="0.4"/>
    <row r="28326" s="6" customFormat="1" x14ac:dyDescent="0.4"/>
    <row r="28327" s="6" customFormat="1" x14ac:dyDescent="0.4"/>
    <row r="28328" s="6" customFormat="1" x14ac:dyDescent="0.4"/>
    <row r="28329" s="6" customFormat="1" x14ac:dyDescent="0.4"/>
    <row r="28330" s="6" customFormat="1" x14ac:dyDescent="0.4"/>
    <row r="28331" s="6" customFormat="1" x14ac:dyDescent="0.4"/>
    <row r="28332" s="6" customFormat="1" x14ac:dyDescent="0.4"/>
    <row r="28333" s="6" customFormat="1" x14ac:dyDescent="0.4"/>
    <row r="28334" s="6" customFormat="1" x14ac:dyDescent="0.4"/>
    <row r="28335" s="6" customFormat="1" x14ac:dyDescent="0.4"/>
    <row r="28336" s="6" customFormat="1" x14ac:dyDescent="0.4"/>
    <row r="28337" s="6" customFormat="1" x14ac:dyDescent="0.4"/>
    <row r="28338" s="6" customFormat="1" x14ac:dyDescent="0.4"/>
    <row r="28339" s="6" customFormat="1" x14ac:dyDescent="0.4"/>
    <row r="28340" s="6" customFormat="1" x14ac:dyDescent="0.4"/>
    <row r="28341" s="6" customFormat="1" x14ac:dyDescent="0.4"/>
    <row r="28342" s="6" customFormat="1" x14ac:dyDescent="0.4"/>
    <row r="28343" s="6" customFormat="1" x14ac:dyDescent="0.4"/>
    <row r="28344" s="6" customFormat="1" x14ac:dyDescent="0.4"/>
    <row r="28345" s="6" customFormat="1" x14ac:dyDescent="0.4"/>
    <row r="28346" s="6" customFormat="1" x14ac:dyDescent="0.4"/>
    <row r="28347" s="6" customFormat="1" x14ac:dyDescent="0.4"/>
    <row r="28348" s="6" customFormat="1" x14ac:dyDescent="0.4"/>
    <row r="28349" s="6" customFormat="1" x14ac:dyDescent="0.4"/>
    <row r="28350" s="6" customFormat="1" x14ac:dyDescent="0.4"/>
    <row r="28351" s="6" customFormat="1" x14ac:dyDescent="0.4"/>
    <row r="28352" s="6" customFormat="1" x14ac:dyDescent="0.4"/>
    <row r="28353" s="6" customFormat="1" x14ac:dyDescent="0.4"/>
    <row r="28354" s="6" customFormat="1" x14ac:dyDescent="0.4"/>
    <row r="28355" s="6" customFormat="1" x14ac:dyDescent="0.4"/>
    <row r="28356" s="6" customFormat="1" x14ac:dyDescent="0.4"/>
    <row r="28357" s="6" customFormat="1" x14ac:dyDescent="0.4"/>
    <row r="28358" s="6" customFormat="1" x14ac:dyDescent="0.4"/>
    <row r="28359" s="6" customFormat="1" x14ac:dyDescent="0.4"/>
    <row r="28360" s="6" customFormat="1" x14ac:dyDescent="0.4"/>
    <row r="28361" s="6" customFormat="1" x14ac:dyDescent="0.4"/>
    <row r="28362" s="6" customFormat="1" x14ac:dyDescent="0.4"/>
    <row r="28363" s="6" customFormat="1" x14ac:dyDescent="0.4"/>
    <row r="28364" s="6" customFormat="1" x14ac:dyDescent="0.4"/>
    <row r="28365" s="6" customFormat="1" x14ac:dyDescent="0.4"/>
    <row r="28366" s="6" customFormat="1" x14ac:dyDescent="0.4"/>
    <row r="28367" s="6" customFormat="1" x14ac:dyDescent="0.4"/>
    <row r="28368" s="6" customFormat="1" x14ac:dyDescent="0.4"/>
    <row r="28369" s="6" customFormat="1" x14ac:dyDescent="0.4"/>
    <row r="28370" s="6" customFormat="1" x14ac:dyDescent="0.4"/>
    <row r="28371" s="6" customFormat="1" x14ac:dyDescent="0.4"/>
    <row r="28372" s="6" customFormat="1" x14ac:dyDescent="0.4"/>
    <row r="28373" s="6" customFormat="1" x14ac:dyDescent="0.4"/>
    <row r="28374" s="6" customFormat="1" x14ac:dyDescent="0.4"/>
    <row r="28375" s="6" customFormat="1" x14ac:dyDescent="0.4"/>
    <row r="28376" s="6" customFormat="1" x14ac:dyDescent="0.4"/>
    <row r="28377" s="6" customFormat="1" x14ac:dyDescent="0.4"/>
    <row r="28378" s="6" customFormat="1" x14ac:dyDescent="0.4"/>
    <row r="28379" s="6" customFormat="1" x14ac:dyDescent="0.4"/>
    <row r="28380" s="6" customFormat="1" x14ac:dyDescent="0.4"/>
    <row r="28381" s="6" customFormat="1" x14ac:dyDescent="0.4"/>
    <row r="28382" s="6" customFormat="1" x14ac:dyDescent="0.4"/>
    <row r="28383" s="6" customFormat="1" x14ac:dyDescent="0.4"/>
    <row r="28384" s="6" customFormat="1" x14ac:dyDescent="0.4"/>
    <row r="28385" s="6" customFormat="1" x14ac:dyDescent="0.4"/>
    <row r="28386" s="6" customFormat="1" x14ac:dyDescent="0.4"/>
    <row r="28387" s="6" customFormat="1" x14ac:dyDescent="0.4"/>
    <row r="28388" s="6" customFormat="1" x14ac:dyDescent="0.4"/>
    <row r="28389" s="6" customFormat="1" x14ac:dyDescent="0.4"/>
    <row r="28390" s="6" customFormat="1" x14ac:dyDescent="0.4"/>
    <row r="28391" s="6" customFormat="1" x14ac:dyDescent="0.4"/>
    <row r="28392" s="6" customFormat="1" x14ac:dyDescent="0.4"/>
    <row r="28393" s="6" customFormat="1" x14ac:dyDescent="0.4"/>
    <row r="28394" s="6" customFormat="1" x14ac:dyDescent="0.4"/>
    <row r="28395" s="6" customFormat="1" x14ac:dyDescent="0.4"/>
    <row r="28396" s="6" customFormat="1" x14ac:dyDescent="0.4"/>
    <row r="28397" s="6" customFormat="1" x14ac:dyDescent="0.4"/>
    <row r="28398" s="6" customFormat="1" x14ac:dyDescent="0.4"/>
    <row r="28399" s="6" customFormat="1" x14ac:dyDescent="0.4"/>
    <row r="28400" s="6" customFormat="1" x14ac:dyDescent="0.4"/>
    <row r="28401" s="6" customFormat="1" x14ac:dyDescent="0.4"/>
    <row r="28402" s="6" customFormat="1" x14ac:dyDescent="0.4"/>
    <row r="28403" s="6" customFormat="1" x14ac:dyDescent="0.4"/>
    <row r="28404" s="6" customFormat="1" x14ac:dyDescent="0.4"/>
    <row r="28405" s="6" customFormat="1" x14ac:dyDescent="0.4"/>
    <row r="28406" s="6" customFormat="1" x14ac:dyDescent="0.4"/>
    <row r="28407" s="6" customFormat="1" x14ac:dyDescent="0.4"/>
    <row r="28408" s="6" customFormat="1" x14ac:dyDescent="0.4"/>
    <row r="28409" s="6" customFormat="1" x14ac:dyDescent="0.4"/>
    <row r="28410" s="6" customFormat="1" x14ac:dyDescent="0.4"/>
    <row r="28411" s="6" customFormat="1" x14ac:dyDescent="0.4"/>
    <row r="28412" s="6" customFormat="1" x14ac:dyDescent="0.4"/>
    <row r="28413" s="6" customFormat="1" x14ac:dyDescent="0.4"/>
    <row r="28414" s="6" customFormat="1" x14ac:dyDescent="0.4"/>
    <row r="28415" s="6" customFormat="1" x14ac:dyDescent="0.4"/>
    <row r="28416" s="6" customFormat="1" x14ac:dyDescent="0.4"/>
    <row r="28417" s="6" customFormat="1" x14ac:dyDescent="0.4"/>
    <row r="28418" s="6" customFormat="1" x14ac:dyDescent="0.4"/>
    <row r="28419" s="6" customFormat="1" x14ac:dyDescent="0.4"/>
    <row r="28420" s="6" customFormat="1" x14ac:dyDescent="0.4"/>
    <row r="28421" s="6" customFormat="1" x14ac:dyDescent="0.4"/>
    <row r="28422" s="6" customFormat="1" x14ac:dyDescent="0.4"/>
    <row r="28423" s="6" customFormat="1" x14ac:dyDescent="0.4"/>
    <row r="28424" s="6" customFormat="1" x14ac:dyDescent="0.4"/>
    <row r="28425" s="6" customFormat="1" x14ac:dyDescent="0.4"/>
    <row r="28426" s="6" customFormat="1" x14ac:dyDescent="0.4"/>
    <row r="28427" s="6" customFormat="1" x14ac:dyDescent="0.4"/>
    <row r="28428" s="6" customFormat="1" x14ac:dyDescent="0.4"/>
    <row r="28429" s="6" customFormat="1" x14ac:dyDescent="0.4"/>
    <row r="28430" s="6" customFormat="1" x14ac:dyDescent="0.4"/>
    <row r="28431" s="6" customFormat="1" x14ac:dyDescent="0.4"/>
    <row r="28432" s="6" customFormat="1" x14ac:dyDescent="0.4"/>
    <row r="28433" s="6" customFormat="1" x14ac:dyDescent="0.4"/>
    <row r="28434" s="6" customFormat="1" x14ac:dyDescent="0.4"/>
    <row r="28435" s="6" customFormat="1" x14ac:dyDescent="0.4"/>
    <row r="28436" s="6" customFormat="1" x14ac:dyDescent="0.4"/>
    <row r="28437" s="6" customFormat="1" x14ac:dyDescent="0.4"/>
    <row r="28438" s="6" customFormat="1" x14ac:dyDescent="0.4"/>
    <row r="28439" s="6" customFormat="1" x14ac:dyDescent="0.4"/>
    <row r="28440" s="6" customFormat="1" x14ac:dyDescent="0.4"/>
    <row r="28441" s="6" customFormat="1" x14ac:dyDescent="0.4"/>
    <row r="28442" s="6" customFormat="1" x14ac:dyDescent="0.4"/>
    <row r="28443" s="6" customFormat="1" x14ac:dyDescent="0.4"/>
    <row r="28444" s="6" customFormat="1" x14ac:dyDescent="0.4"/>
    <row r="28445" s="6" customFormat="1" x14ac:dyDescent="0.4"/>
    <row r="28446" s="6" customFormat="1" x14ac:dyDescent="0.4"/>
    <row r="28447" s="6" customFormat="1" x14ac:dyDescent="0.4"/>
    <row r="28448" s="6" customFormat="1" x14ac:dyDescent="0.4"/>
    <row r="28449" s="6" customFormat="1" x14ac:dyDescent="0.4"/>
    <row r="28450" s="6" customFormat="1" x14ac:dyDescent="0.4"/>
    <row r="28451" s="6" customFormat="1" x14ac:dyDescent="0.4"/>
    <row r="28452" s="6" customFormat="1" x14ac:dyDescent="0.4"/>
    <row r="28453" s="6" customFormat="1" x14ac:dyDescent="0.4"/>
    <row r="28454" s="6" customFormat="1" x14ac:dyDescent="0.4"/>
    <row r="28455" s="6" customFormat="1" x14ac:dyDescent="0.4"/>
    <row r="28456" s="6" customFormat="1" x14ac:dyDescent="0.4"/>
    <row r="28457" s="6" customFormat="1" x14ac:dyDescent="0.4"/>
    <row r="28458" s="6" customFormat="1" x14ac:dyDescent="0.4"/>
    <row r="28459" s="6" customFormat="1" x14ac:dyDescent="0.4"/>
    <row r="28460" s="6" customFormat="1" x14ac:dyDescent="0.4"/>
    <row r="28461" s="6" customFormat="1" x14ac:dyDescent="0.4"/>
    <row r="28462" s="6" customFormat="1" x14ac:dyDescent="0.4"/>
    <row r="28463" s="6" customFormat="1" x14ac:dyDescent="0.4"/>
    <row r="28464" s="6" customFormat="1" x14ac:dyDescent="0.4"/>
    <row r="28465" s="6" customFormat="1" x14ac:dyDescent="0.4"/>
    <row r="28466" s="6" customFormat="1" x14ac:dyDescent="0.4"/>
    <row r="28467" s="6" customFormat="1" x14ac:dyDescent="0.4"/>
    <row r="28468" s="6" customFormat="1" x14ac:dyDescent="0.4"/>
    <row r="28469" s="6" customFormat="1" x14ac:dyDescent="0.4"/>
    <row r="28470" s="6" customFormat="1" x14ac:dyDescent="0.4"/>
    <row r="28471" s="6" customFormat="1" x14ac:dyDescent="0.4"/>
    <row r="28472" s="6" customFormat="1" x14ac:dyDescent="0.4"/>
    <row r="28473" s="6" customFormat="1" x14ac:dyDescent="0.4"/>
    <row r="28474" s="6" customFormat="1" x14ac:dyDescent="0.4"/>
    <row r="28475" s="6" customFormat="1" x14ac:dyDescent="0.4"/>
    <row r="28476" s="6" customFormat="1" x14ac:dyDescent="0.4"/>
    <row r="28477" s="6" customFormat="1" x14ac:dyDescent="0.4"/>
    <row r="28478" s="6" customFormat="1" x14ac:dyDescent="0.4"/>
    <row r="28479" s="6" customFormat="1" x14ac:dyDescent="0.4"/>
    <row r="28480" s="6" customFormat="1" x14ac:dyDescent="0.4"/>
    <row r="28481" s="6" customFormat="1" x14ac:dyDescent="0.4"/>
    <row r="28482" s="6" customFormat="1" x14ac:dyDescent="0.4"/>
    <row r="28483" s="6" customFormat="1" x14ac:dyDescent="0.4"/>
    <row r="28484" s="6" customFormat="1" x14ac:dyDescent="0.4"/>
    <row r="28485" s="6" customFormat="1" x14ac:dyDescent="0.4"/>
    <row r="28486" s="6" customFormat="1" x14ac:dyDescent="0.4"/>
    <row r="28487" s="6" customFormat="1" x14ac:dyDescent="0.4"/>
    <row r="28488" s="6" customFormat="1" x14ac:dyDescent="0.4"/>
    <row r="28489" s="6" customFormat="1" x14ac:dyDescent="0.4"/>
    <row r="28490" s="6" customFormat="1" x14ac:dyDescent="0.4"/>
    <row r="28491" s="6" customFormat="1" x14ac:dyDescent="0.4"/>
    <row r="28492" s="6" customFormat="1" x14ac:dyDescent="0.4"/>
    <row r="28493" s="6" customFormat="1" x14ac:dyDescent="0.4"/>
    <row r="28494" s="6" customFormat="1" x14ac:dyDescent="0.4"/>
    <row r="28495" s="6" customFormat="1" x14ac:dyDescent="0.4"/>
    <row r="28496" s="6" customFormat="1" x14ac:dyDescent="0.4"/>
    <row r="28497" s="6" customFormat="1" x14ac:dyDescent="0.4"/>
    <row r="28498" s="6" customFormat="1" x14ac:dyDescent="0.4"/>
    <row r="28499" s="6" customFormat="1" x14ac:dyDescent="0.4"/>
    <row r="28500" s="6" customFormat="1" x14ac:dyDescent="0.4"/>
    <row r="28501" s="6" customFormat="1" x14ac:dyDescent="0.4"/>
    <row r="28502" s="6" customFormat="1" x14ac:dyDescent="0.4"/>
    <row r="28503" s="6" customFormat="1" x14ac:dyDescent="0.4"/>
    <row r="28504" s="6" customFormat="1" x14ac:dyDescent="0.4"/>
    <row r="28505" s="6" customFormat="1" x14ac:dyDescent="0.4"/>
    <row r="28506" s="6" customFormat="1" x14ac:dyDescent="0.4"/>
    <row r="28507" s="6" customFormat="1" x14ac:dyDescent="0.4"/>
    <row r="28508" s="6" customFormat="1" x14ac:dyDescent="0.4"/>
    <row r="28509" s="6" customFormat="1" x14ac:dyDescent="0.4"/>
    <row r="28510" s="6" customFormat="1" x14ac:dyDescent="0.4"/>
    <row r="28511" s="6" customFormat="1" x14ac:dyDescent="0.4"/>
    <row r="28512" s="6" customFormat="1" x14ac:dyDescent="0.4"/>
    <row r="28513" s="6" customFormat="1" x14ac:dyDescent="0.4"/>
    <row r="28514" s="6" customFormat="1" x14ac:dyDescent="0.4"/>
    <row r="28515" s="6" customFormat="1" x14ac:dyDescent="0.4"/>
    <row r="28516" s="6" customFormat="1" x14ac:dyDescent="0.4"/>
    <row r="28517" s="6" customFormat="1" x14ac:dyDescent="0.4"/>
    <row r="28518" s="6" customFormat="1" x14ac:dyDescent="0.4"/>
    <row r="28519" s="6" customFormat="1" x14ac:dyDescent="0.4"/>
    <row r="28520" s="6" customFormat="1" x14ac:dyDescent="0.4"/>
    <row r="28521" s="6" customFormat="1" x14ac:dyDescent="0.4"/>
    <row r="28522" s="6" customFormat="1" x14ac:dyDescent="0.4"/>
    <row r="28523" s="6" customFormat="1" x14ac:dyDescent="0.4"/>
    <row r="28524" s="6" customFormat="1" x14ac:dyDescent="0.4"/>
    <row r="28525" s="6" customFormat="1" x14ac:dyDescent="0.4"/>
    <row r="28526" s="6" customFormat="1" x14ac:dyDescent="0.4"/>
    <row r="28527" s="6" customFormat="1" x14ac:dyDescent="0.4"/>
    <row r="28528" s="6" customFormat="1" x14ac:dyDescent="0.4"/>
    <row r="28529" s="6" customFormat="1" x14ac:dyDescent="0.4"/>
    <row r="28530" s="6" customFormat="1" x14ac:dyDescent="0.4"/>
    <row r="28531" s="6" customFormat="1" x14ac:dyDescent="0.4"/>
    <row r="28532" s="6" customFormat="1" x14ac:dyDescent="0.4"/>
    <row r="28533" s="6" customFormat="1" x14ac:dyDescent="0.4"/>
    <row r="28534" s="6" customFormat="1" x14ac:dyDescent="0.4"/>
    <row r="28535" s="6" customFormat="1" x14ac:dyDescent="0.4"/>
    <row r="28536" s="6" customFormat="1" x14ac:dyDescent="0.4"/>
    <row r="28537" s="6" customFormat="1" x14ac:dyDescent="0.4"/>
    <row r="28538" s="6" customFormat="1" x14ac:dyDescent="0.4"/>
    <row r="28539" s="6" customFormat="1" x14ac:dyDescent="0.4"/>
    <row r="28540" s="6" customFormat="1" x14ac:dyDescent="0.4"/>
    <row r="28541" s="6" customFormat="1" x14ac:dyDescent="0.4"/>
    <row r="28542" s="6" customFormat="1" x14ac:dyDescent="0.4"/>
    <row r="28543" s="6" customFormat="1" x14ac:dyDescent="0.4"/>
    <row r="28544" s="6" customFormat="1" x14ac:dyDescent="0.4"/>
    <row r="28545" s="6" customFormat="1" x14ac:dyDescent="0.4"/>
    <row r="28546" s="6" customFormat="1" x14ac:dyDescent="0.4"/>
    <row r="28547" s="6" customFormat="1" x14ac:dyDescent="0.4"/>
    <row r="28548" s="6" customFormat="1" x14ac:dyDescent="0.4"/>
    <row r="28549" s="6" customFormat="1" x14ac:dyDescent="0.4"/>
    <row r="28550" s="6" customFormat="1" x14ac:dyDescent="0.4"/>
    <row r="28551" s="6" customFormat="1" x14ac:dyDescent="0.4"/>
    <row r="28552" s="6" customFormat="1" x14ac:dyDescent="0.4"/>
    <row r="28553" s="6" customFormat="1" x14ac:dyDescent="0.4"/>
    <row r="28554" s="6" customFormat="1" x14ac:dyDescent="0.4"/>
    <row r="28555" s="6" customFormat="1" x14ac:dyDescent="0.4"/>
    <row r="28556" s="6" customFormat="1" x14ac:dyDescent="0.4"/>
    <row r="28557" s="6" customFormat="1" x14ac:dyDescent="0.4"/>
    <row r="28558" s="6" customFormat="1" x14ac:dyDescent="0.4"/>
    <row r="28559" s="6" customFormat="1" x14ac:dyDescent="0.4"/>
    <row r="28560" s="6" customFormat="1" x14ac:dyDescent="0.4"/>
    <row r="28561" s="6" customFormat="1" x14ac:dyDescent="0.4"/>
    <row r="28562" s="6" customFormat="1" x14ac:dyDescent="0.4"/>
    <row r="28563" s="6" customFormat="1" x14ac:dyDescent="0.4"/>
    <row r="28564" s="6" customFormat="1" x14ac:dyDescent="0.4"/>
    <row r="28565" s="6" customFormat="1" x14ac:dyDescent="0.4"/>
    <row r="28566" s="6" customFormat="1" x14ac:dyDescent="0.4"/>
    <row r="28567" s="6" customFormat="1" x14ac:dyDescent="0.4"/>
    <row r="28568" s="6" customFormat="1" x14ac:dyDescent="0.4"/>
    <row r="28569" s="6" customFormat="1" x14ac:dyDescent="0.4"/>
    <row r="28570" s="6" customFormat="1" x14ac:dyDescent="0.4"/>
    <row r="28571" s="6" customFormat="1" x14ac:dyDescent="0.4"/>
    <row r="28572" s="6" customFormat="1" x14ac:dyDescent="0.4"/>
    <row r="28573" s="6" customFormat="1" x14ac:dyDescent="0.4"/>
    <row r="28574" s="6" customFormat="1" x14ac:dyDescent="0.4"/>
    <row r="28575" s="6" customFormat="1" x14ac:dyDescent="0.4"/>
    <row r="28576" s="6" customFormat="1" x14ac:dyDescent="0.4"/>
    <row r="28577" s="6" customFormat="1" x14ac:dyDescent="0.4"/>
    <row r="28578" s="6" customFormat="1" x14ac:dyDescent="0.4"/>
    <row r="28579" s="6" customFormat="1" x14ac:dyDescent="0.4"/>
    <row r="28580" s="6" customFormat="1" x14ac:dyDescent="0.4"/>
    <row r="28581" s="6" customFormat="1" x14ac:dyDescent="0.4"/>
    <row r="28582" s="6" customFormat="1" x14ac:dyDescent="0.4"/>
    <row r="28583" s="6" customFormat="1" x14ac:dyDescent="0.4"/>
    <row r="28584" s="6" customFormat="1" x14ac:dyDescent="0.4"/>
    <row r="28585" s="6" customFormat="1" x14ac:dyDescent="0.4"/>
    <row r="28586" s="6" customFormat="1" x14ac:dyDescent="0.4"/>
    <row r="28587" s="6" customFormat="1" x14ac:dyDescent="0.4"/>
    <row r="28588" s="6" customFormat="1" x14ac:dyDescent="0.4"/>
    <row r="28589" s="6" customFormat="1" x14ac:dyDescent="0.4"/>
    <row r="28590" s="6" customFormat="1" x14ac:dyDescent="0.4"/>
    <row r="28591" s="6" customFormat="1" x14ac:dyDescent="0.4"/>
    <row r="28592" s="6" customFormat="1" x14ac:dyDescent="0.4"/>
    <row r="28593" s="6" customFormat="1" x14ac:dyDescent="0.4"/>
    <row r="28594" s="6" customFormat="1" x14ac:dyDescent="0.4"/>
    <row r="28595" s="6" customFormat="1" x14ac:dyDescent="0.4"/>
    <row r="28596" s="6" customFormat="1" x14ac:dyDescent="0.4"/>
    <row r="28597" s="6" customFormat="1" x14ac:dyDescent="0.4"/>
    <row r="28598" s="6" customFormat="1" x14ac:dyDescent="0.4"/>
    <row r="28599" s="6" customFormat="1" x14ac:dyDescent="0.4"/>
    <row r="28600" s="6" customFormat="1" x14ac:dyDescent="0.4"/>
    <row r="28601" s="6" customFormat="1" x14ac:dyDescent="0.4"/>
    <row r="28602" s="6" customFormat="1" x14ac:dyDescent="0.4"/>
    <row r="28603" s="6" customFormat="1" x14ac:dyDescent="0.4"/>
    <row r="28604" s="6" customFormat="1" x14ac:dyDescent="0.4"/>
    <row r="28605" s="6" customFormat="1" x14ac:dyDescent="0.4"/>
    <row r="28606" s="6" customFormat="1" x14ac:dyDescent="0.4"/>
    <row r="28607" s="6" customFormat="1" x14ac:dyDescent="0.4"/>
    <row r="28608" s="6" customFormat="1" x14ac:dyDescent="0.4"/>
    <row r="28609" s="6" customFormat="1" x14ac:dyDescent="0.4"/>
    <row r="28610" s="6" customFormat="1" x14ac:dyDescent="0.4"/>
    <row r="28611" s="6" customFormat="1" x14ac:dyDescent="0.4"/>
    <row r="28612" s="6" customFormat="1" x14ac:dyDescent="0.4"/>
    <row r="28613" s="6" customFormat="1" x14ac:dyDescent="0.4"/>
    <row r="28614" s="6" customFormat="1" x14ac:dyDescent="0.4"/>
    <row r="28615" s="6" customFormat="1" x14ac:dyDescent="0.4"/>
    <row r="28616" s="6" customFormat="1" x14ac:dyDescent="0.4"/>
    <row r="28617" s="6" customFormat="1" x14ac:dyDescent="0.4"/>
    <row r="28618" s="6" customFormat="1" x14ac:dyDescent="0.4"/>
    <row r="28619" s="6" customFormat="1" x14ac:dyDescent="0.4"/>
    <row r="28620" s="6" customFormat="1" x14ac:dyDescent="0.4"/>
    <row r="28621" s="6" customFormat="1" x14ac:dyDescent="0.4"/>
    <row r="28622" s="6" customFormat="1" x14ac:dyDescent="0.4"/>
    <row r="28623" s="6" customFormat="1" x14ac:dyDescent="0.4"/>
    <row r="28624" s="6" customFormat="1" x14ac:dyDescent="0.4"/>
    <row r="28625" s="6" customFormat="1" x14ac:dyDescent="0.4"/>
    <row r="28626" s="6" customFormat="1" x14ac:dyDescent="0.4"/>
    <row r="28627" s="6" customFormat="1" x14ac:dyDescent="0.4"/>
    <row r="28628" s="6" customFormat="1" x14ac:dyDescent="0.4"/>
    <row r="28629" s="6" customFormat="1" x14ac:dyDescent="0.4"/>
    <row r="28630" s="6" customFormat="1" x14ac:dyDescent="0.4"/>
    <row r="28631" s="6" customFormat="1" x14ac:dyDescent="0.4"/>
    <row r="28632" s="6" customFormat="1" x14ac:dyDescent="0.4"/>
    <row r="28633" s="6" customFormat="1" x14ac:dyDescent="0.4"/>
    <row r="28634" s="6" customFormat="1" x14ac:dyDescent="0.4"/>
    <row r="28635" s="6" customFormat="1" x14ac:dyDescent="0.4"/>
    <row r="28636" s="6" customFormat="1" x14ac:dyDescent="0.4"/>
    <row r="28637" s="6" customFormat="1" x14ac:dyDescent="0.4"/>
    <row r="28638" s="6" customFormat="1" x14ac:dyDescent="0.4"/>
    <row r="28639" s="6" customFormat="1" x14ac:dyDescent="0.4"/>
    <row r="28640" s="6" customFormat="1" x14ac:dyDescent="0.4"/>
    <row r="28641" s="6" customFormat="1" x14ac:dyDescent="0.4"/>
    <row r="28642" s="6" customFormat="1" x14ac:dyDescent="0.4"/>
    <row r="28643" s="6" customFormat="1" x14ac:dyDescent="0.4"/>
    <row r="28644" s="6" customFormat="1" x14ac:dyDescent="0.4"/>
    <row r="28645" s="6" customFormat="1" x14ac:dyDescent="0.4"/>
    <row r="28646" s="6" customFormat="1" x14ac:dyDescent="0.4"/>
    <row r="28647" s="6" customFormat="1" x14ac:dyDescent="0.4"/>
    <row r="28648" s="6" customFormat="1" x14ac:dyDescent="0.4"/>
    <row r="28649" s="6" customFormat="1" x14ac:dyDescent="0.4"/>
    <row r="28650" s="6" customFormat="1" x14ac:dyDescent="0.4"/>
    <row r="28651" s="6" customFormat="1" x14ac:dyDescent="0.4"/>
    <row r="28652" s="6" customFormat="1" x14ac:dyDescent="0.4"/>
    <row r="28653" s="6" customFormat="1" x14ac:dyDescent="0.4"/>
    <row r="28654" s="6" customFormat="1" x14ac:dyDescent="0.4"/>
    <row r="28655" s="6" customFormat="1" x14ac:dyDescent="0.4"/>
    <row r="28656" s="6" customFormat="1" x14ac:dyDescent="0.4"/>
    <row r="28657" s="6" customFormat="1" x14ac:dyDescent="0.4"/>
    <row r="28658" s="6" customFormat="1" x14ac:dyDescent="0.4"/>
    <row r="28659" s="6" customFormat="1" x14ac:dyDescent="0.4"/>
    <row r="28660" s="6" customFormat="1" x14ac:dyDescent="0.4"/>
    <row r="28661" s="6" customFormat="1" x14ac:dyDescent="0.4"/>
    <row r="28662" s="6" customFormat="1" x14ac:dyDescent="0.4"/>
    <row r="28663" s="6" customFormat="1" x14ac:dyDescent="0.4"/>
    <row r="28664" s="6" customFormat="1" x14ac:dyDescent="0.4"/>
    <row r="28665" s="6" customFormat="1" x14ac:dyDescent="0.4"/>
    <row r="28666" s="6" customFormat="1" x14ac:dyDescent="0.4"/>
    <row r="28667" s="6" customFormat="1" x14ac:dyDescent="0.4"/>
    <row r="28668" s="6" customFormat="1" x14ac:dyDescent="0.4"/>
    <row r="28669" s="6" customFormat="1" x14ac:dyDescent="0.4"/>
    <row r="28670" s="6" customFormat="1" x14ac:dyDescent="0.4"/>
    <row r="28671" s="6" customFormat="1" x14ac:dyDescent="0.4"/>
    <row r="28672" s="6" customFormat="1" x14ac:dyDescent="0.4"/>
    <row r="28673" s="6" customFormat="1" x14ac:dyDescent="0.4"/>
    <row r="28674" s="6" customFormat="1" x14ac:dyDescent="0.4"/>
    <row r="28675" s="6" customFormat="1" x14ac:dyDescent="0.4"/>
    <row r="28676" s="6" customFormat="1" x14ac:dyDescent="0.4"/>
    <row r="28677" s="6" customFormat="1" x14ac:dyDescent="0.4"/>
    <row r="28678" s="6" customFormat="1" x14ac:dyDescent="0.4"/>
    <row r="28679" s="6" customFormat="1" x14ac:dyDescent="0.4"/>
    <row r="28680" s="6" customFormat="1" x14ac:dyDescent="0.4"/>
    <row r="28681" s="6" customFormat="1" x14ac:dyDescent="0.4"/>
    <row r="28682" s="6" customFormat="1" x14ac:dyDescent="0.4"/>
    <row r="28683" s="6" customFormat="1" x14ac:dyDescent="0.4"/>
    <row r="28684" s="6" customFormat="1" x14ac:dyDescent="0.4"/>
    <row r="28685" s="6" customFormat="1" x14ac:dyDescent="0.4"/>
    <row r="28686" s="6" customFormat="1" x14ac:dyDescent="0.4"/>
    <row r="28687" s="6" customFormat="1" x14ac:dyDescent="0.4"/>
    <row r="28688" s="6" customFormat="1" x14ac:dyDescent="0.4"/>
    <row r="28689" s="6" customFormat="1" x14ac:dyDescent="0.4"/>
    <row r="28690" s="6" customFormat="1" x14ac:dyDescent="0.4"/>
    <row r="28691" s="6" customFormat="1" x14ac:dyDescent="0.4"/>
    <row r="28692" s="6" customFormat="1" x14ac:dyDescent="0.4"/>
    <row r="28693" s="6" customFormat="1" x14ac:dyDescent="0.4"/>
    <row r="28694" s="6" customFormat="1" x14ac:dyDescent="0.4"/>
    <row r="28695" s="6" customFormat="1" x14ac:dyDescent="0.4"/>
    <row r="28696" s="6" customFormat="1" x14ac:dyDescent="0.4"/>
    <row r="28697" s="6" customFormat="1" x14ac:dyDescent="0.4"/>
    <row r="28698" s="6" customFormat="1" x14ac:dyDescent="0.4"/>
    <row r="28699" s="6" customFormat="1" x14ac:dyDescent="0.4"/>
    <row r="28700" s="6" customFormat="1" x14ac:dyDescent="0.4"/>
    <row r="28701" s="6" customFormat="1" x14ac:dyDescent="0.4"/>
    <row r="28702" s="6" customFormat="1" x14ac:dyDescent="0.4"/>
    <row r="28703" s="6" customFormat="1" x14ac:dyDescent="0.4"/>
    <row r="28704" s="6" customFormat="1" x14ac:dyDescent="0.4"/>
    <row r="28705" s="6" customFormat="1" x14ac:dyDescent="0.4"/>
    <row r="28706" s="6" customFormat="1" x14ac:dyDescent="0.4"/>
    <row r="28707" s="6" customFormat="1" x14ac:dyDescent="0.4"/>
    <row r="28708" s="6" customFormat="1" x14ac:dyDescent="0.4"/>
    <row r="28709" s="6" customFormat="1" x14ac:dyDescent="0.4"/>
    <row r="28710" s="6" customFormat="1" x14ac:dyDescent="0.4"/>
    <row r="28711" s="6" customFormat="1" x14ac:dyDescent="0.4"/>
    <row r="28712" s="6" customFormat="1" x14ac:dyDescent="0.4"/>
    <row r="28713" s="6" customFormat="1" x14ac:dyDescent="0.4"/>
    <row r="28714" s="6" customFormat="1" x14ac:dyDescent="0.4"/>
    <row r="28715" s="6" customFormat="1" x14ac:dyDescent="0.4"/>
    <row r="28716" s="6" customFormat="1" x14ac:dyDescent="0.4"/>
    <row r="28717" s="6" customFormat="1" x14ac:dyDescent="0.4"/>
    <row r="28718" s="6" customFormat="1" x14ac:dyDescent="0.4"/>
    <row r="28719" s="6" customFormat="1" x14ac:dyDescent="0.4"/>
    <row r="28720" s="6" customFormat="1" x14ac:dyDescent="0.4"/>
    <row r="28721" s="6" customFormat="1" x14ac:dyDescent="0.4"/>
    <row r="28722" s="6" customFormat="1" x14ac:dyDescent="0.4"/>
    <row r="28723" s="6" customFormat="1" x14ac:dyDescent="0.4"/>
    <row r="28724" s="6" customFormat="1" x14ac:dyDescent="0.4"/>
    <row r="28725" s="6" customFormat="1" x14ac:dyDescent="0.4"/>
    <row r="28726" s="6" customFormat="1" x14ac:dyDescent="0.4"/>
    <row r="28727" s="6" customFormat="1" x14ac:dyDescent="0.4"/>
    <row r="28728" s="6" customFormat="1" x14ac:dyDescent="0.4"/>
    <row r="28729" s="6" customFormat="1" x14ac:dyDescent="0.4"/>
    <row r="28730" s="6" customFormat="1" x14ac:dyDescent="0.4"/>
    <row r="28731" s="6" customFormat="1" x14ac:dyDescent="0.4"/>
    <row r="28732" s="6" customFormat="1" x14ac:dyDescent="0.4"/>
    <row r="28733" s="6" customFormat="1" x14ac:dyDescent="0.4"/>
    <row r="28734" s="6" customFormat="1" x14ac:dyDescent="0.4"/>
    <row r="28735" s="6" customFormat="1" x14ac:dyDescent="0.4"/>
    <row r="28736" s="6" customFormat="1" x14ac:dyDescent="0.4"/>
    <row r="28737" s="6" customFormat="1" x14ac:dyDescent="0.4"/>
    <row r="28738" s="6" customFormat="1" x14ac:dyDescent="0.4"/>
    <row r="28739" s="6" customFormat="1" x14ac:dyDescent="0.4"/>
    <row r="28740" s="6" customFormat="1" x14ac:dyDescent="0.4"/>
    <row r="28741" s="6" customFormat="1" x14ac:dyDescent="0.4"/>
    <row r="28742" s="6" customFormat="1" x14ac:dyDescent="0.4"/>
    <row r="28743" s="6" customFormat="1" x14ac:dyDescent="0.4"/>
    <row r="28744" s="6" customFormat="1" x14ac:dyDescent="0.4"/>
    <row r="28745" s="6" customFormat="1" x14ac:dyDescent="0.4"/>
    <row r="28746" s="6" customFormat="1" x14ac:dyDescent="0.4"/>
    <row r="28747" s="6" customFormat="1" x14ac:dyDescent="0.4"/>
    <row r="28748" s="6" customFormat="1" x14ac:dyDescent="0.4"/>
    <row r="28749" s="6" customFormat="1" x14ac:dyDescent="0.4"/>
    <row r="28750" s="6" customFormat="1" x14ac:dyDescent="0.4"/>
    <row r="28751" s="6" customFormat="1" x14ac:dyDescent="0.4"/>
    <row r="28752" s="6" customFormat="1" x14ac:dyDescent="0.4"/>
    <row r="28753" s="6" customFormat="1" x14ac:dyDescent="0.4"/>
    <row r="28754" s="6" customFormat="1" x14ac:dyDescent="0.4"/>
    <row r="28755" s="6" customFormat="1" x14ac:dyDescent="0.4"/>
    <row r="28756" s="6" customFormat="1" x14ac:dyDescent="0.4"/>
    <row r="28757" s="6" customFormat="1" x14ac:dyDescent="0.4"/>
    <row r="28758" s="6" customFormat="1" x14ac:dyDescent="0.4"/>
    <row r="28759" s="6" customFormat="1" x14ac:dyDescent="0.4"/>
    <row r="28760" s="6" customFormat="1" x14ac:dyDescent="0.4"/>
    <row r="28761" s="6" customFormat="1" x14ac:dyDescent="0.4"/>
    <row r="28762" s="6" customFormat="1" x14ac:dyDescent="0.4"/>
    <row r="28763" s="6" customFormat="1" x14ac:dyDescent="0.4"/>
    <row r="28764" s="6" customFormat="1" x14ac:dyDescent="0.4"/>
    <row r="28765" s="6" customFormat="1" x14ac:dyDescent="0.4"/>
    <row r="28766" s="6" customFormat="1" x14ac:dyDescent="0.4"/>
    <row r="28767" s="6" customFormat="1" x14ac:dyDescent="0.4"/>
    <row r="28768" s="6" customFormat="1" x14ac:dyDescent="0.4"/>
    <row r="28769" s="6" customFormat="1" x14ac:dyDescent="0.4"/>
    <row r="28770" s="6" customFormat="1" x14ac:dyDescent="0.4"/>
    <row r="28771" s="6" customFormat="1" x14ac:dyDescent="0.4"/>
    <row r="28772" s="6" customFormat="1" x14ac:dyDescent="0.4"/>
    <row r="28773" s="6" customFormat="1" x14ac:dyDescent="0.4"/>
    <row r="28774" s="6" customFormat="1" x14ac:dyDescent="0.4"/>
    <row r="28775" s="6" customFormat="1" x14ac:dyDescent="0.4"/>
    <row r="28776" s="6" customFormat="1" x14ac:dyDescent="0.4"/>
    <row r="28777" s="6" customFormat="1" x14ac:dyDescent="0.4"/>
    <row r="28778" s="6" customFormat="1" x14ac:dyDescent="0.4"/>
    <row r="28779" s="6" customFormat="1" x14ac:dyDescent="0.4"/>
    <row r="28780" s="6" customFormat="1" x14ac:dyDescent="0.4"/>
    <row r="28781" s="6" customFormat="1" x14ac:dyDescent="0.4"/>
    <row r="28782" s="6" customFormat="1" x14ac:dyDescent="0.4"/>
    <row r="28783" s="6" customFormat="1" x14ac:dyDescent="0.4"/>
    <row r="28784" s="6" customFormat="1" x14ac:dyDescent="0.4"/>
    <row r="28785" s="6" customFormat="1" x14ac:dyDescent="0.4"/>
    <row r="28786" s="6" customFormat="1" x14ac:dyDescent="0.4"/>
    <row r="28787" s="6" customFormat="1" x14ac:dyDescent="0.4"/>
    <row r="28788" s="6" customFormat="1" x14ac:dyDescent="0.4"/>
    <row r="28789" s="6" customFormat="1" x14ac:dyDescent="0.4"/>
    <row r="28790" s="6" customFormat="1" x14ac:dyDescent="0.4"/>
    <row r="28791" s="6" customFormat="1" x14ac:dyDescent="0.4"/>
    <row r="28792" s="6" customFormat="1" x14ac:dyDescent="0.4"/>
    <row r="28793" s="6" customFormat="1" x14ac:dyDescent="0.4"/>
    <row r="28794" s="6" customFormat="1" x14ac:dyDescent="0.4"/>
    <row r="28795" s="6" customFormat="1" x14ac:dyDescent="0.4"/>
    <row r="28796" s="6" customFormat="1" x14ac:dyDescent="0.4"/>
    <row r="28797" s="6" customFormat="1" x14ac:dyDescent="0.4"/>
    <row r="28798" s="6" customFormat="1" x14ac:dyDescent="0.4"/>
    <row r="28799" s="6" customFormat="1" x14ac:dyDescent="0.4"/>
    <row r="28800" s="6" customFormat="1" x14ac:dyDescent="0.4"/>
    <row r="28801" s="6" customFormat="1" x14ac:dyDescent="0.4"/>
    <row r="28802" s="6" customFormat="1" x14ac:dyDescent="0.4"/>
    <row r="28803" s="6" customFormat="1" x14ac:dyDescent="0.4"/>
    <row r="28804" s="6" customFormat="1" x14ac:dyDescent="0.4"/>
    <row r="28805" s="6" customFormat="1" x14ac:dyDescent="0.4"/>
    <row r="28806" s="6" customFormat="1" x14ac:dyDescent="0.4"/>
    <row r="28807" s="6" customFormat="1" x14ac:dyDescent="0.4"/>
    <row r="28808" s="6" customFormat="1" x14ac:dyDescent="0.4"/>
    <row r="28809" s="6" customFormat="1" x14ac:dyDescent="0.4"/>
    <row r="28810" s="6" customFormat="1" x14ac:dyDescent="0.4"/>
    <row r="28811" s="6" customFormat="1" x14ac:dyDescent="0.4"/>
    <row r="28812" s="6" customFormat="1" x14ac:dyDescent="0.4"/>
    <row r="28813" s="6" customFormat="1" x14ac:dyDescent="0.4"/>
    <row r="28814" s="6" customFormat="1" x14ac:dyDescent="0.4"/>
    <row r="28815" s="6" customFormat="1" x14ac:dyDescent="0.4"/>
    <row r="28816" s="6" customFormat="1" x14ac:dyDescent="0.4"/>
    <row r="28817" s="6" customFormat="1" x14ac:dyDescent="0.4"/>
    <row r="28818" s="6" customFormat="1" x14ac:dyDescent="0.4"/>
    <row r="28819" s="6" customFormat="1" x14ac:dyDescent="0.4"/>
    <row r="28820" s="6" customFormat="1" x14ac:dyDescent="0.4"/>
    <row r="28821" s="6" customFormat="1" x14ac:dyDescent="0.4"/>
    <row r="28822" s="6" customFormat="1" x14ac:dyDescent="0.4"/>
    <row r="28823" s="6" customFormat="1" x14ac:dyDescent="0.4"/>
    <row r="28824" s="6" customFormat="1" x14ac:dyDescent="0.4"/>
    <row r="28825" s="6" customFormat="1" x14ac:dyDescent="0.4"/>
    <row r="28826" s="6" customFormat="1" x14ac:dyDescent="0.4"/>
    <row r="28827" s="6" customFormat="1" x14ac:dyDescent="0.4"/>
    <row r="28828" s="6" customFormat="1" x14ac:dyDescent="0.4"/>
    <row r="28829" s="6" customFormat="1" x14ac:dyDescent="0.4"/>
    <row r="28830" s="6" customFormat="1" x14ac:dyDescent="0.4"/>
    <row r="28831" s="6" customFormat="1" x14ac:dyDescent="0.4"/>
    <row r="28832" s="6" customFormat="1" x14ac:dyDescent="0.4"/>
    <row r="28833" s="6" customFormat="1" x14ac:dyDescent="0.4"/>
    <row r="28834" s="6" customFormat="1" x14ac:dyDescent="0.4"/>
    <row r="28835" s="6" customFormat="1" x14ac:dyDescent="0.4"/>
    <row r="28836" s="6" customFormat="1" x14ac:dyDescent="0.4"/>
    <row r="28837" s="6" customFormat="1" x14ac:dyDescent="0.4"/>
    <row r="28838" s="6" customFormat="1" x14ac:dyDescent="0.4"/>
    <row r="28839" s="6" customFormat="1" x14ac:dyDescent="0.4"/>
    <row r="28840" s="6" customFormat="1" x14ac:dyDescent="0.4"/>
    <row r="28841" s="6" customFormat="1" x14ac:dyDescent="0.4"/>
    <row r="28842" s="6" customFormat="1" x14ac:dyDescent="0.4"/>
    <row r="28843" s="6" customFormat="1" x14ac:dyDescent="0.4"/>
    <row r="28844" s="6" customFormat="1" x14ac:dyDescent="0.4"/>
    <row r="28845" s="6" customFormat="1" x14ac:dyDescent="0.4"/>
    <row r="28846" s="6" customFormat="1" x14ac:dyDescent="0.4"/>
    <row r="28847" s="6" customFormat="1" x14ac:dyDescent="0.4"/>
    <row r="28848" s="6" customFormat="1" x14ac:dyDescent="0.4"/>
    <row r="28849" s="6" customFormat="1" x14ac:dyDescent="0.4"/>
    <row r="28850" s="6" customFormat="1" x14ac:dyDescent="0.4"/>
    <row r="28851" s="6" customFormat="1" x14ac:dyDescent="0.4"/>
    <row r="28852" s="6" customFormat="1" x14ac:dyDescent="0.4"/>
    <row r="28853" s="6" customFormat="1" x14ac:dyDescent="0.4"/>
    <row r="28854" s="6" customFormat="1" x14ac:dyDescent="0.4"/>
    <row r="28855" s="6" customFormat="1" x14ac:dyDescent="0.4"/>
    <row r="28856" s="6" customFormat="1" x14ac:dyDescent="0.4"/>
    <row r="28857" s="6" customFormat="1" x14ac:dyDescent="0.4"/>
    <row r="28858" s="6" customFormat="1" x14ac:dyDescent="0.4"/>
    <row r="28859" s="6" customFormat="1" x14ac:dyDescent="0.4"/>
    <row r="28860" s="6" customFormat="1" x14ac:dyDescent="0.4"/>
    <row r="28861" s="6" customFormat="1" x14ac:dyDescent="0.4"/>
    <row r="28862" s="6" customFormat="1" x14ac:dyDescent="0.4"/>
    <row r="28863" s="6" customFormat="1" x14ac:dyDescent="0.4"/>
    <row r="28864" s="6" customFormat="1" x14ac:dyDescent="0.4"/>
    <row r="28865" s="6" customFormat="1" x14ac:dyDescent="0.4"/>
    <row r="28866" s="6" customFormat="1" x14ac:dyDescent="0.4"/>
    <row r="28867" s="6" customFormat="1" x14ac:dyDescent="0.4"/>
    <row r="28868" s="6" customFormat="1" x14ac:dyDescent="0.4"/>
    <row r="28869" s="6" customFormat="1" x14ac:dyDescent="0.4"/>
    <row r="28870" s="6" customFormat="1" x14ac:dyDescent="0.4"/>
    <row r="28871" s="6" customFormat="1" x14ac:dyDescent="0.4"/>
    <row r="28872" s="6" customFormat="1" x14ac:dyDescent="0.4"/>
    <row r="28873" s="6" customFormat="1" x14ac:dyDescent="0.4"/>
    <row r="28874" s="6" customFormat="1" x14ac:dyDescent="0.4"/>
    <row r="28875" s="6" customFormat="1" x14ac:dyDescent="0.4"/>
    <row r="28876" s="6" customFormat="1" x14ac:dyDescent="0.4"/>
    <row r="28877" s="6" customFormat="1" x14ac:dyDescent="0.4"/>
    <row r="28878" s="6" customFormat="1" x14ac:dyDescent="0.4"/>
    <row r="28879" s="6" customFormat="1" x14ac:dyDescent="0.4"/>
    <row r="28880" s="6" customFormat="1" x14ac:dyDescent="0.4"/>
    <row r="28881" s="6" customFormat="1" x14ac:dyDescent="0.4"/>
    <row r="28882" s="6" customFormat="1" x14ac:dyDescent="0.4"/>
    <row r="28883" s="6" customFormat="1" x14ac:dyDescent="0.4"/>
    <row r="28884" s="6" customFormat="1" x14ac:dyDescent="0.4"/>
    <row r="28885" s="6" customFormat="1" x14ac:dyDescent="0.4"/>
    <row r="28886" s="6" customFormat="1" x14ac:dyDescent="0.4"/>
    <row r="28887" s="6" customFormat="1" x14ac:dyDescent="0.4"/>
    <row r="28888" s="6" customFormat="1" x14ac:dyDescent="0.4"/>
    <row r="28889" s="6" customFormat="1" x14ac:dyDescent="0.4"/>
    <row r="28890" s="6" customFormat="1" x14ac:dyDescent="0.4"/>
    <row r="28891" s="6" customFormat="1" x14ac:dyDescent="0.4"/>
    <row r="28892" s="6" customFormat="1" x14ac:dyDescent="0.4"/>
    <row r="28893" s="6" customFormat="1" x14ac:dyDescent="0.4"/>
    <row r="28894" s="6" customFormat="1" x14ac:dyDescent="0.4"/>
    <row r="28895" s="6" customFormat="1" x14ac:dyDescent="0.4"/>
    <row r="28896" s="6" customFormat="1" x14ac:dyDescent="0.4"/>
    <row r="28897" s="6" customFormat="1" x14ac:dyDescent="0.4"/>
    <row r="28898" s="6" customFormat="1" x14ac:dyDescent="0.4"/>
    <row r="28899" s="6" customFormat="1" x14ac:dyDescent="0.4"/>
    <row r="28900" s="6" customFormat="1" x14ac:dyDescent="0.4"/>
    <row r="28901" s="6" customFormat="1" x14ac:dyDescent="0.4"/>
    <row r="28902" s="6" customFormat="1" x14ac:dyDescent="0.4"/>
    <row r="28903" s="6" customFormat="1" x14ac:dyDescent="0.4"/>
    <row r="28904" s="6" customFormat="1" x14ac:dyDescent="0.4"/>
    <row r="28905" s="6" customFormat="1" x14ac:dyDescent="0.4"/>
    <row r="28906" s="6" customFormat="1" x14ac:dyDescent="0.4"/>
    <row r="28907" s="6" customFormat="1" x14ac:dyDescent="0.4"/>
    <row r="28908" s="6" customFormat="1" x14ac:dyDescent="0.4"/>
    <row r="28909" s="6" customFormat="1" x14ac:dyDescent="0.4"/>
    <row r="28910" s="6" customFormat="1" x14ac:dyDescent="0.4"/>
    <row r="28911" s="6" customFormat="1" x14ac:dyDescent="0.4"/>
    <row r="28912" s="6" customFormat="1" x14ac:dyDescent="0.4"/>
    <row r="28913" s="6" customFormat="1" x14ac:dyDescent="0.4"/>
    <row r="28914" s="6" customFormat="1" x14ac:dyDescent="0.4"/>
    <row r="28915" s="6" customFormat="1" x14ac:dyDescent="0.4"/>
    <row r="28916" s="6" customFormat="1" x14ac:dyDescent="0.4"/>
    <row r="28917" s="6" customFormat="1" x14ac:dyDescent="0.4"/>
    <row r="28918" s="6" customFormat="1" x14ac:dyDescent="0.4"/>
    <row r="28919" s="6" customFormat="1" x14ac:dyDescent="0.4"/>
    <row r="28920" s="6" customFormat="1" x14ac:dyDescent="0.4"/>
    <row r="28921" s="6" customFormat="1" x14ac:dyDescent="0.4"/>
    <row r="28922" s="6" customFormat="1" x14ac:dyDescent="0.4"/>
    <row r="28923" s="6" customFormat="1" x14ac:dyDescent="0.4"/>
    <row r="28924" s="6" customFormat="1" x14ac:dyDescent="0.4"/>
    <row r="28925" s="6" customFormat="1" x14ac:dyDescent="0.4"/>
    <row r="28926" s="6" customFormat="1" x14ac:dyDescent="0.4"/>
    <row r="28927" s="6" customFormat="1" x14ac:dyDescent="0.4"/>
    <row r="28928" s="6" customFormat="1" x14ac:dyDescent="0.4"/>
    <row r="28929" s="6" customFormat="1" x14ac:dyDescent="0.4"/>
    <row r="28930" s="6" customFormat="1" x14ac:dyDescent="0.4"/>
    <row r="28931" s="6" customFormat="1" x14ac:dyDescent="0.4"/>
    <row r="28932" s="6" customFormat="1" x14ac:dyDescent="0.4"/>
    <row r="28933" s="6" customFormat="1" x14ac:dyDescent="0.4"/>
    <row r="28934" s="6" customFormat="1" x14ac:dyDescent="0.4"/>
    <row r="28935" s="6" customFormat="1" x14ac:dyDescent="0.4"/>
    <row r="28936" s="6" customFormat="1" x14ac:dyDescent="0.4"/>
    <row r="28937" s="6" customFormat="1" x14ac:dyDescent="0.4"/>
    <row r="28938" s="6" customFormat="1" x14ac:dyDescent="0.4"/>
    <row r="28939" s="6" customFormat="1" x14ac:dyDescent="0.4"/>
    <row r="28940" s="6" customFormat="1" x14ac:dyDescent="0.4"/>
    <row r="28941" s="6" customFormat="1" x14ac:dyDescent="0.4"/>
    <row r="28942" s="6" customFormat="1" x14ac:dyDescent="0.4"/>
    <row r="28943" s="6" customFormat="1" x14ac:dyDescent="0.4"/>
    <row r="28944" s="6" customFormat="1" x14ac:dyDescent="0.4"/>
    <row r="28945" s="6" customFormat="1" x14ac:dyDescent="0.4"/>
    <row r="28946" s="6" customFormat="1" x14ac:dyDescent="0.4"/>
    <row r="28947" s="6" customFormat="1" x14ac:dyDescent="0.4"/>
    <row r="28948" s="6" customFormat="1" x14ac:dyDescent="0.4"/>
    <row r="28949" s="6" customFormat="1" x14ac:dyDescent="0.4"/>
    <row r="28950" s="6" customFormat="1" x14ac:dyDescent="0.4"/>
    <row r="28951" s="6" customFormat="1" x14ac:dyDescent="0.4"/>
    <row r="28952" s="6" customFormat="1" x14ac:dyDescent="0.4"/>
    <row r="28953" s="6" customFormat="1" x14ac:dyDescent="0.4"/>
    <row r="28954" s="6" customFormat="1" x14ac:dyDescent="0.4"/>
    <row r="28955" s="6" customFormat="1" x14ac:dyDescent="0.4"/>
    <row r="28956" s="6" customFormat="1" x14ac:dyDescent="0.4"/>
    <row r="28957" s="6" customFormat="1" x14ac:dyDescent="0.4"/>
    <row r="28958" s="6" customFormat="1" x14ac:dyDescent="0.4"/>
    <row r="28959" s="6" customFormat="1" x14ac:dyDescent="0.4"/>
    <row r="28960" s="6" customFormat="1" x14ac:dyDescent="0.4"/>
    <row r="28961" s="6" customFormat="1" x14ac:dyDescent="0.4"/>
    <row r="28962" s="6" customFormat="1" x14ac:dyDescent="0.4"/>
    <row r="28963" s="6" customFormat="1" x14ac:dyDescent="0.4"/>
    <row r="28964" s="6" customFormat="1" x14ac:dyDescent="0.4"/>
    <row r="28965" s="6" customFormat="1" x14ac:dyDescent="0.4"/>
    <row r="28966" s="6" customFormat="1" x14ac:dyDescent="0.4"/>
    <row r="28967" s="6" customFormat="1" x14ac:dyDescent="0.4"/>
    <row r="28968" s="6" customFormat="1" x14ac:dyDescent="0.4"/>
    <row r="28969" s="6" customFormat="1" x14ac:dyDescent="0.4"/>
    <row r="28970" s="6" customFormat="1" x14ac:dyDescent="0.4"/>
    <row r="28971" s="6" customFormat="1" x14ac:dyDescent="0.4"/>
    <row r="28972" s="6" customFormat="1" x14ac:dyDescent="0.4"/>
    <row r="28973" s="6" customFormat="1" x14ac:dyDescent="0.4"/>
    <row r="28974" s="6" customFormat="1" x14ac:dyDescent="0.4"/>
    <row r="28975" s="6" customFormat="1" x14ac:dyDescent="0.4"/>
    <row r="28976" s="6" customFormat="1" x14ac:dyDescent="0.4"/>
    <row r="28977" s="6" customFormat="1" x14ac:dyDescent="0.4"/>
    <row r="28978" s="6" customFormat="1" x14ac:dyDescent="0.4"/>
    <row r="28979" s="6" customFormat="1" x14ac:dyDescent="0.4"/>
    <row r="28980" s="6" customFormat="1" x14ac:dyDescent="0.4"/>
    <row r="28981" s="6" customFormat="1" x14ac:dyDescent="0.4"/>
    <row r="28982" s="6" customFormat="1" x14ac:dyDescent="0.4"/>
    <row r="28983" s="6" customFormat="1" x14ac:dyDescent="0.4"/>
    <row r="28984" s="6" customFormat="1" x14ac:dyDescent="0.4"/>
    <row r="28985" s="6" customFormat="1" x14ac:dyDescent="0.4"/>
    <row r="28986" s="6" customFormat="1" x14ac:dyDescent="0.4"/>
    <row r="28987" s="6" customFormat="1" x14ac:dyDescent="0.4"/>
    <row r="28988" s="6" customFormat="1" x14ac:dyDescent="0.4"/>
    <row r="28989" s="6" customFormat="1" x14ac:dyDescent="0.4"/>
    <row r="28990" s="6" customFormat="1" x14ac:dyDescent="0.4"/>
    <row r="28991" s="6" customFormat="1" x14ac:dyDescent="0.4"/>
    <row r="28992" s="6" customFormat="1" x14ac:dyDescent="0.4"/>
    <row r="28993" s="6" customFormat="1" x14ac:dyDescent="0.4"/>
    <row r="28994" s="6" customFormat="1" x14ac:dyDescent="0.4"/>
    <row r="28995" s="6" customFormat="1" x14ac:dyDescent="0.4"/>
    <row r="28996" s="6" customFormat="1" x14ac:dyDescent="0.4"/>
    <row r="28997" s="6" customFormat="1" x14ac:dyDescent="0.4"/>
    <row r="28998" s="6" customFormat="1" x14ac:dyDescent="0.4"/>
    <row r="28999" s="6" customFormat="1" x14ac:dyDescent="0.4"/>
    <row r="29000" s="6" customFormat="1" x14ac:dyDescent="0.4"/>
    <row r="29001" s="6" customFormat="1" x14ac:dyDescent="0.4"/>
    <row r="29002" s="6" customFormat="1" x14ac:dyDescent="0.4"/>
    <row r="29003" s="6" customFormat="1" x14ac:dyDescent="0.4"/>
    <row r="29004" s="6" customFormat="1" x14ac:dyDescent="0.4"/>
    <row r="29005" s="6" customFormat="1" x14ac:dyDescent="0.4"/>
    <row r="29006" s="6" customFormat="1" x14ac:dyDescent="0.4"/>
    <row r="29007" s="6" customFormat="1" x14ac:dyDescent="0.4"/>
    <row r="29008" s="6" customFormat="1" x14ac:dyDescent="0.4"/>
    <row r="29009" s="6" customFormat="1" x14ac:dyDescent="0.4"/>
    <row r="29010" s="6" customFormat="1" x14ac:dyDescent="0.4"/>
    <row r="29011" s="6" customFormat="1" x14ac:dyDescent="0.4"/>
    <row r="29012" s="6" customFormat="1" x14ac:dyDescent="0.4"/>
    <row r="29013" s="6" customFormat="1" x14ac:dyDescent="0.4"/>
    <row r="29014" s="6" customFormat="1" x14ac:dyDescent="0.4"/>
    <row r="29015" s="6" customFormat="1" x14ac:dyDescent="0.4"/>
    <row r="29016" s="6" customFormat="1" x14ac:dyDescent="0.4"/>
    <row r="29017" s="6" customFormat="1" x14ac:dyDescent="0.4"/>
    <row r="29018" s="6" customFormat="1" x14ac:dyDescent="0.4"/>
    <row r="29019" s="6" customFormat="1" x14ac:dyDescent="0.4"/>
    <row r="29020" s="6" customFormat="1" x14ac:dyDescent="0.4"/>
    <row r="29021" s="6" customFormat="1" x14ac:dyDescent="0.4"/>
    <row r="29022" s="6" customFormat="1" x14ac:dyDescent="0.4"/>
    <row r="29023" s="6" customFormat="1" x14ac:dyDescent="0.4"/>
    <row r="29024" s="6" customFormat="1" x14ac:dyDescent="0.4"/>
    <row r="29025" s="6" customFormat="1" x14ac:dyDescent="0.4"/>
    <row r="29026" s="6" customFormat="1" x14ac:dyDescent="0.4"/>
    <row r="29027" s="6" customFormat="1" x14ac:dyDescent="0.4"/>
    <row r="29028" s="6" customFormat="1" x14ac:dyDescent="0.4"/>
    <row r="29029" s="6" customFormat="1" x14ac:dyDescent="0.4"/>
    <row r="29030" s="6" customFormat="1" x14ac:dyDescent="0.4"/>
    <row r="29031" s="6" customFormat="1" x14ac:dyDescent="0.4"/>
    <row r="29032" s="6" customFormat="1" x14ac:dyDescent="0.4"/>
    <row r="29033" s="6" customFormat="1" x14ac:dyDescent="0.4"/>
    <row r="29034" s="6" customFormat="1" x14ac:dyDescent="0.4"/>
    <row r="29035" s="6" customFormat="1" x14ac:dyDescent="0.4"/>
    <row r="29036" s="6" customFormat="1" x14ac:dyDescent="0.4"/>
    <row r="29037" s="6" customFormat="1" x14ac:dyDescent="0.4"/>
    <row r="29038" s="6" customFormat="1" x14ac:dyDescent="0.4"/>
    <row r="29039" s="6" customFormat="1" x14ac:dyDescent="0.4"/>
    <row r="29040" s="6" customFormat="1" x14ac:dyDescent="0.4"/>
    <row r="29041" s="6" customFormat="1" x14ac:dyDescent="0.4"/>
    <row r="29042" s="6" customFormat="1" x14ac:dyDescent="0.4"/>
    <row r="29043" s="6" customFormat="1" x14ac:dyDescent="0.4"/>
    <row r="29044" s="6" customFormat="1" x14ac:dyDescent="0.4"/>
    <row r="29045" s="6" customFormat="1" x14ac:dyDescent="0.4"/>
    <row r="29046" s="6" customFormat="1" x14ac:dyDescent="0.4"/>
    <row r="29047" s="6" customFormat="1" x14ac:dyDescent="0.4"/>
    <row r="29048" s="6" customFormat="1" x14ac:dyDescent="0.4"/>
    <row r="29049" s="6" customFormat="1" x14ac:dyDescent="0.4"/>
    <row r="29050" s="6" customFormat="1" x14ac:dyDescent="0.4"/>
    <row r="29051" s="6" customFormat="1" x14ac:dyDescent="0.4"/>
    <row r="29052" s="6" customFormat="1" x14ac:dyDescent="0.4"/>
    <row r="29053" s="6" customFormat="1" x14ac:dyDescent="0.4"/>
    <row r="29054" s="6" customFormat="1" x14ac:dyDescent="0.4"/>
    <row r="29055" s="6" customFormat="1" x14ac:dyDescent="0.4"/>
    <row r="29056" s="6" customFormat="1" x14ac:dyDescent="0.4"/>
    <row r="29057" s="6" customFormat="1" x14ac:dyDescent="0.4"/>
    <row r="29058" s="6" customFormat="1" x14ac:dyDescent="0.4"/>
    <row r="29059" s="6" customFormat="1" x14ac:dyDescent="0.4"/>
    <row r="29060" s="6" customFormat="1" x14ac:dyDescent="0.4"/>
    <row r="29061" s="6" customFormat="1" x14ac:dyDescent="0.4"/>
    <row r="29062" s="6" customFormat="1" x14ac:dyDescent="0.4"/>
    <row r="29063" s="6" customFormat="1" x14ac:dyDescent="0.4"/>
    <row r="29064" s="6" customFormat="1" x14ac:dyDescent="0.4"/>
    <row r="29065" s="6" customFormat="1" x14ac:dyDescent="0.4"/>
    <row r="29066" s="6" customFormat="1" x14ac:dyDescent="0.4"/>
    <row r="29067" s="6" customFormat="1" x14ac:dyDescent="0.4"/>
    <row r="29068" s="6" customFormat="1" x14ac:dyDescent="0.4"/>
    <row r="29069" s="6" customFormat="1" x14ac:dyDescent="0.4"/>
    <row r="29070" s="6" customFormat="1" x14ac:dyDescent="0.4"/>
    <row r="29071" s="6" customFormat="1" x14ac:dyDescent="0.4"/>
    <row r="29072" s="6" customFormat="1" x14ac:dyDescent="0.4"/>
    <row r="29073" s="6" customFormat="1" x14ac:dyDescent="0.4"/>
    <row r="29074" s="6" customFormat="1" x14ac:dyDescent="0.4"/>
    <row r="29075" s="6" customFormat="1" x14ac:dyDescent="0.4"/>
    <row r="29076" s="6" customFormat="1" x14ac:dyDescent="0.4"/>
    <row r="29077" s="6" customFormat="1" x14ac:dyDescent="0.4"/>
    <row r="29078" s="6" customFormat="1" x14ac:dyDescent="0.4"/>
    <row r="29079" s="6" customFormat="1" x14ac:dyDescent="0.4"/>
    <row r="29080" s="6" customFormat="1" x14ac:dyDescent="0.4"/>
    <row r="29081" s="6" customFormat="1" x14ac:dyDescent="0.4"/>
    <row r="29082" s="6" customFormat="1" x14ac:dyDescent="0.4"/>
    <row r="29083" s="6" customFormat="1" x14ac:dyDescent="0.4"/>
    <row r="29084" s="6" customFormat="1" x14ac:dyDescent="0.4"/>
    <row r="29085" s="6" customFormat="1" x14ac:dyDescent="0.4"/>
    <row r="29086" s="6" customFormat="1" x14ac:dyDescent="0.4"/>
    <row r="29087" s="6" customFormat="1" x14ac:dyDescent="0.4"/>
    <row r="29088" s="6" customFormat="1" x14ac:dyDescent="0.4"/>
    <row r="29089" s="6" customFormat="1" x14ac:dyDescent="0.4"/>
    <row r="29090" s="6" customFormat="1" x14ac:dyDescent="0.4"/>
    <row r="29091" s="6" customFormat="1" x14ac:dyDescent="0.4"/>
    <row r="29092" s="6" customFormat="1" x14ac:dyDescent="0.4"/>
    <row r="29093" s="6" customFormat="1" x14ac:dyDescent="0.4"/>
    <row r="29094" s="6" customFormat="1" x14ac:dyDescent="0.4"/>
    <row r="29095" s="6" customFormat="1" x14ac:dyDescent="0.4"/>
    <row r="29096" s="6" customFormat="1" x14ac:dyDescent="0.4"/>
    <row r="29097" s="6" customFormat="1" x14ac:dyDescent="0.4"/>
    <row r="29098" s="6" customFormat="1" x14ac:dyDescent="0.4"/>
    <row r="29099" s="6" customFormat="1" x14ac:dyDescent="0.4"/>
    <row r="29100" s="6" customFormat="1" x14ac:dyDescent="0.4"/>
    <row r="29101" s="6" customFormat="1" x14ac:dyDescent="0.4"/>
    <row r="29102" s="6" customFormat="1" x14ac:dyDescent="0.4"/>
    <row r="29103" s="6" customFormat="1" x14ac:dyDescent="0.4"/>
    <row r="29104" s="6" customFormat="1" x14ac:dyDescent="0.4"/>
    <row r="29105" s="6" customFormat="1" x14ac:dyDescent="0.4"/>
    <row r="29106" s="6" customFormat="1" x14ac:dyDescent="0.4"/>
    <row r="29107" s="6" customFormat="1" x14ac:dyDescent="0.4"/>
    <row r="29108" s="6" customFormat="1" x14ac:dyDescent="0.4"/>
    <row r="29109" s="6" customFormat="1" x14ac:dyDescent="0.4"/>
    <row r="29110" s="6" customFormat="1" x14ac:dyDescent="0.4"/>
    <row r="29111" s="6" customFormat="1" x14ac:dyDescent="0.4"/>
    <row r="29112" s="6" customFormat="1" x14ac:dyDescent="0.4"/>
    <row r="29113" s="6" customFormat="1" x14ac:dyDescent="0.4"/>
    <row r="29114" s="6" customFormat="1" x14ac:dyDescent="0.4"/>
    <row r="29115" s="6" customFormat="1" x14ac:dyDescent="0.4"/>
    <row r="29116" s="6" customFormat="1" x14ac:dyDescent="0.4"/>
    <row r="29117" s="6" customFormat="1" x14ac:dyDescent="0.4"/>
    <row r="29118" s="6" customFormat="1" x14ac:dyDescent="0.4"/>
    <row r="29119" s="6" customFormat="1" x14ac:dyDescent="0.4"/>
    <row r="29120" s="6" customFormat="1" x14ac:dyDescent="0.4"/>
    <row r="29121" s="6" customFormat="1" x14ac:dyDescent="0.4"/>
    <row r="29122" s="6" customFormat="1" x14ac:dyDescent="0.4"/>
    <row r="29123" s="6" customFormat="1" x14ac:dyDescent="0.4"/>
    <row r="29124" s="6" customFormat="1" x14ac:dyDescent="0.4"/>
    <row r="29125" s="6" customFormat="1" x14ac:dyDescent="0.4"/>
    <row r="29126" s="6" customFormat="1" x14ac:dyDescent="0.4"/>
    <row r="29127" s="6" customFormat="1" x14ac:dyDescent="0.4"/>
    <row r="29128" s="6" customFormat="1" x14ac:dyDescent="0.4"/>
    <row r="29129" s="6" customFormat="1" x14ac:dyDescent="0.4"/>
    <row r="29130" s="6" customFormat="1" x14ac:dyDescent="0.4"/>
    <row r="29131" s="6" customFormat="1" x14ac:dyDescent="0.4"/>
    <row r="29132" s="6" customFormat="1" x14ac:dyDescent="0.4"/>
    <row r="29133" s="6" customFormat="1" x14ac:dyDescent="0.4"/>
    <row r="29134" s="6" customFormat="1" x14ac:dyDescent="0.4"/>
    <row r="29135" s="6" customFormat="1" x14ac:dyDescent="0.4"/>
    <row r="29136" s="6" customFormat="1" x14ac:dyDescent="0.4"/>
    <row r="29137" s="6" customFormat="1" x14ac:dyDescent="0.4"/>
    <row r="29138" s="6" customFormat="1" x14ac:dyDescent="0.4"/>
    <row r="29139" s="6" customFormat="1" x14ac:dyDescent="0.4"/>
    <row r="29140" s="6" customFormat="1" x14ac:dyDescent="0.4"/>
    <row r="29141" s="6" customFormat="1" x14ac:dyDescent="0.4"/>
    <row r="29142" s="6" customFormat="1" x14ac:dyDescent="0.4"/>
    <row r="29143" s="6" customFormat="1" x14ac:dyDescent="0.4"/>
    <row r="29144" s="6" customFormat="1" x14ac:dyDescent="0.4"/>
    <row r="29145" s="6" customFormat="1" x14ac:dyDescent="0.4"/>
    <row r="29146" s="6" customFormat="1" x14ac:dyDescent="0.4"/>
    <row r="29147" s="6" customFormat="1" x14ac:dyDescent="0.4"/>
    <row r="29148" s="6" customFormat="1" x14ac:dyDescent="0.4"/>
    <row r="29149" s="6" customFormat="1" x14ac:dyDescent="0.4"/>
    <row r="29150" s="6" customFormat="1" x14ac:dyDescent="0.4"/>
    <row r="29151" s="6" customFormat="1" x14ac:dyDescent="0.4"/>
    <row r="29152" s="6" customFormat="1" x14ac:dyDescent="0.4"/>
    <row r="29153" s="6" customFormat="1" x14ac:dyDescent="0.4"/>
    <row r="29154" s="6" customFormat="1" x14ac:dyDescent="0.4"/>
    <row r="29155" s="6" customFormat="1" x14ac:dyDescent="0.4"/>
    <row r="29156" s="6" customFormat="1" x14ac:dyDescent="0.4"/>
    <row r="29157" s="6" customFormat="1" x14ac:dyDescent="0.4"/>
    <row r="29158" s="6" customFormat="1" x14ac:dyDescent="0.4"/>
    <row r="29159" s="6" customFormat="1" x14ac:dyDescent="0.4"/>
    <row r="29160" s="6" customFormat="1" x14ac:dyDescent="0.4"/>
    <row r="29161" s="6" customFormat="1" x14ac:dyDescent="0.4"/>
    <row r="29162" s="6" customFormat="1" x14ac:dyDescent="0.4"/>
    <row r="29163" s="6" customFormat="1" x14ac:dyDescent="0.4"/>
    <row r="29164" s="6" customFormat="1" x14ac:dyDescent="0.4"/>
    <row r="29165" s="6" customFormat="1" x14ac:dyDescent="0.4"/>
    <row r="29166" s="6" customFormat="1" x14ac:dyDescent="0.4"/>
    <row r="29167" s="6" customFormat="1" x14ac:dyDescent="0.4"/>
    <row r="29168" s="6" customFormat="1" x14ac:dyDescent="0.4"/>
    <row r="29169" s="6" customFormat="1" x14ac:dyDescent="0.4"/>
    <row r="29170" s="6" customFormat="1" x14ac:dyDescent="0.4"/>
    <row r="29171" s="6" customFormat="1" x14ac:dyDescent="0.4"/>
    <row r="29172" s="6" customFormat="1" x14ac:dyDescent="0.4"/>
    <row r="29173" s="6" customFormat="1" x14ac:dyDescent="0.4"/>
    <row r="29174" s="6" customFormat="1" x14ac:dyDescent="0.4"/>
    <row r="29175" s="6" customFormat="1" x14ac:dyDescent="0.4"/>
    <row r="29176" s="6" customFormat="1" x14ac:dyDescent="0.4"/>
    <row r="29177" s="6" customFormat="1" x14ac:dyDescent="0.4"/>
    <row r="29178" s="6" customFormat="1" x14ac:dyDescent="0.4"/>
    <row r="29179" s="6" customFormat="1" x14ac:dyDescent="0.4"/>
    <row r="29180" s="6" customFormat="1" x14ac:dyDescent="0.4"/>
    <row r="29181" s="6" customFormat="1" x14ac:dyDescent="0.4"/>
    <row r="29182" s="6" customFormat="1" x14ac:dyDescent="0.4"/>
    <row r="29183" s="6" customFormat="1" x14ac:dyDescent="0.4"/>
    <row r="29184" s="6" customFormat="1" x14ac:dyDescent="0.4"/>
    <row r="29185" s="6" customFormat="1" x14ac:dyDescent="0.4"/>
    <row r="29186" s="6" customFormat="1" x14ac:dyDescent="0.4"/>
    <row r="29187" s="6" customFormat="1" x14ac:dyDescent="0.4"/>
    <row r="29188" s="6" customFormat="1" x14ac:dyDescent="0.4"/>
    <row r="29189" s="6" customFormat="1" x14ac:dyDescent="0.4"/>
    <row r="29190" s="6" customFormat="1" x14ac:dyDescent="0.4"/>
    <row r="29191" s="6" customFormat="1" x14ac:dyDescent="0.4"/>
    <row r="29192" s="6" customFormat="1" x14ac:dyDescent="0.4"/>
    <row r="29193" s="6" customFormat="1" x14ac:dyDescent="0.4"/>
    <row r="29194" s="6" customFormat="1" x14ac:dyDescent="0.4"/>
    <row r="29195" s="6" customFormat="1" x14ac:dyDescent="0.4"/>
    <row r="29196" s="6" customFormat="1" x14ac:dyDescent="0.4"/>
    <row r="29197" s="6" customFormat="1" x14ac:dyDescent="0.4"/>
    <row r="29198" s="6" customFormat="1" x14ac:dyDescent="0.4"/>
    <row r="29199" s="6" customFormat="1" x14ac:dyDescent="0.4"/>
    <row r="29200" s="6" customFormat="1" x14ac:dyDescent="0.4"/>
    <row r="29201" s="6" customFormat="1" x14ac:dyDescent="0.4"/>
    <row r="29202" s="6" customFormat="1" x14ac:dyDescent="0.4"/>
    <row r="29203" s="6" customFormat="1" x14ac:dyDescent="0.4"/>
    <row r="29204" s="6" customFormat="1" x14ac:dyDescent="0.4"/>
    <row r="29205" s="6" customFormat="1" x14ac:dyDescent="0.4"/>
    <row r="29206" s="6" customFormat="1" x14ac:dyDescent="0.4"/>
    <row r="29207" s="6" customFormat="1" x14ac:dyDescent="0.4"/>
    <row r="29208" s="6" customFormat="1" x14ac:dyDescent="0.4"/>
    <row r="29209" s="6" customFormat="1" x14ac:dyDescent="0.4"/>
    <row r="29210" s="6" customFormat="1" x14ac:dyDescent="0.4"/>
    <row r="29211" s="6" customFormat="1" x14ac:dyDescent="0.4"/>
    <row r="29212" s="6" customFormat="1" x14ac:dyDescent="0.4"/>
    <row r="29213" s="6" customFormat="1" x14ac:dyDescent="0.4"/>
    <row r="29214" s="6" customFormat="1" x14ac:dyDescent="0.4"/>
    <row r="29215" s="6" customFormat="1" x14ac:dyDescent="0.4"/>
    <row r="29216" s="6" customFormat="1" x14ac:dyDescent="0.4"/>
    <row r="29217" s="6" customFormat="1" x14ac:dyDescent="0.4"/>
    <row r="29218" s="6" customFormat="1" x14ac:dyDescent="0.4"/>
    <row r="29219" s="6" customFormat="1" x14ac:dyDescent="0.4"/>
    <row r="29220" s="6" customFormat="1" x14ac:dyDescent="0.4"/>
    <row r="29221" s="6" customFormat="1" x14ac:dyDescent="0.4"/>
    <row r="29222" s="6" customFormat="1" x14ac:dyDescent="0.4"/>
    <row r="29223" s="6" customFormat="1" x14ac:dyDescent="0.4"/>
    <row r="29224" s="6" customFormat="1" x14ac:dyDescent="0.4"/>
    <row r="29225" s="6" customFormat="1" x14ac:dyDescent="0.4"/>
    <row r="29226" s="6" customFormat="1" x14ac:dyDescent="0.4"/>
    <row r="29227" s="6" customFormat="1" x14ac:dyDescent="0.4"/>
    <row r="29228" s="6" customFormat="1" x14ac:dyDescent="0.4"/>
    <row r="29229" s="6" customFormat="1" x14ac:dyDescent="0.4"/>
    <row r="29230" s="6" customFormat="1" x14ac:dyDescent="0.4"/>
    <row r="29231" s="6" customFormat="1" x14ac:dyDescent="0.4"/>
    <row r="29232" s="6" customFormat="1" x14ac:dyDescent="0.4"/>
    <row r="29233" s="6" customFormat="1" x14ac:dyDescent="0.4"/>
    <row r="29234" s="6" customFormat="1" x14ac:dyDescent="0.4"/>
    <row r="29235" s="6" customFormat="1" x14ac:dyDescent="0.4"/>
    <row r="29236" s="6" customFormat="1" x14ac:dyDescent="0.4"/>
    <row r="29237" s="6" customFormat="1" x14ac:dyDescent="0.4"/>
    <row r="29238" s="6" customFormat="1" x14ac:dyDescent="0.4"/>
    <row r="29239" s="6" customFormat="1" x14ac:dyDescent="0.4"/>
    <row r="29240" s="6" customFormat="1" x14ac:dyDescent="0.4"/>
    <row r="29241" s="6" customFormat="1" x14ac:dyDescent="0.4"/>
    <row r="29242" s="6" customFormat="1" x14ac:dyDescent="0.4"/>
    <row r="29243" s="6" customFormat="1" x14ac:dyDescent="0.4"/>
    <row r="29244" s="6" customFormat="1" x14ac:dyDescent="0.4"/>
    <row r="29245" s="6" customFormat="1" x14ac:dyDescent="0.4"/>
    <row r="29246" s="6" customFormat="1" x14ac:dyDescent="0.4"/>
    <row r="29247" s="6" customFormat="1" x14ac:dyDescent="0.4"/>
    <row r="29248" s="6" customFormat="1" x14ac:dyDescent="0.4"/>
    <row r="29249" s="6" customFormat="1" x14ac:dyDescent="0.4"/>
    <row r="29250" s="6" customFormat="1" x14ac:dyDescent="0.4"/>
    <row r="29251" s="6" customFormat="1" x14ac:dyDescent="0.4"/>
    <row r="29252" s="6" customFormat="1" x14ac:dyDescent="0.4"/>
    <row r="29253" s="6" customFormat="1" x14ac:dyDescent="0.4"/>
    <row r="29254" s="6" customFormat="1" x14ac:dyDescent="0.4"/>
    <row r="29255" s="6" customFormat="1" x14ac:dyDescent="0.4"/>
    <row r="29256" s="6" customFormat="1" x14ac:dyDescent="0.4"/>
    <row r="29257" s="6" customFormat="1" x14ac:dyDescent="0.4"/>
    <row r="29258" s="6" customFormat="1" x14ac:dyDescent="0.4"/>
    <row r="29259" s="6" customFormat="1" x14ac:dyDescent="0.4"/>
    <row r="29260" s="6" customFormat="1" x14ac:dyDescent="0.4"/>
    <row r="29261" s="6" customFormat="1" x14ac:dyDescent="0.4"/>
    <row r="29262" s="6" customFormat="1" x14ac:dyDescent="0.4"/>
    <row r="29263" s="6" customFormat="1" x14ac:dyDescent="0.4"/>
    <row r="29264" s="6" customFormat="1" x14ac:dyDescent="0.4"/>
    <row r="29265" s="6" customFormat="1" x14ac:dyDescent="0.4"/>
    <row r="29266" s="6" customFormat="1" x14ac:dyDescent="0.4"/>
    <row r="29267" s="6" customFormat="1" x14ac:dyDescent="0.4"/>
    <row r="29268" s="6" customFormat="1" x14ac:dyDescent="0.4"/>
    <row r="29269" s="6" customFormat="1" x14ac:dyDescent="0.4"/>
    <row r="29270" s="6" customFormat="1" x14ac:dyDescent="0.4"/>
    <row r="29271" s="6" customFormat="1" x14ac:dyDescent="0.4"/>
    <row r="29272" s="6" customFormat="1" x14ac:dyDescent="0.4"/>
    <row r="29273" s="6" customFormat="1" x14ac:dyDescent="0.4"/>
    <row r="29274" s="6" customFormat="1" x14ac:dyDescent="0.4"/>
    <row r="29275" s="6" customFormat="1" x14ac:dyDescent="0.4"/>
    <row r="29276" s="6" customFormat="1" x14ac:dyDescent="0.4"/>
    <row r="29277" s="6" customFormat="1" x14ac:dyDescent="0.4"/>
    <row r="29278" s="6" customFormat="1" x14ac:dyDescent="0.4"/>
    <row r="29279" s="6" customFormat="1" x14ac:dyDescent="0.4"/>
    <row r="29280" s="6" customFormat="1" x14ac:dyDescent="0.4"/>
    <row r="29281" s="6" customFormat="1" x14ac:dyDescent="0.4"/>
    <row r="29282" s="6" customFormat="1" x14ac:dyDescent="0.4"/>
    <row r="29283" s="6" customFormat="1" x14ac:dyDescent="0.4"/>
    <row r="29284" s="6" customFormat="1" x14ac:dyDescent="0.4"/>
    <row r="29285" s="6" customFormat="1" x14ac:dyDescent="0.4"/>
    <row r="29286" s="6" customFormat="1" x14ac:dyDescent="0.4"/>
    <row r="29287" s="6" customFormat="1" x14ac:dyDescent="0.4"/>
    <row r="29288" s="6" customFormat="1" x14ac:dyDescent="0.4"/>
    <row r="29289" s="6" customFormat="1" x14ac:dyDescent="0.4"/>
    <row r="29290" s="6" customFormat="1" x14ac:dyDescent="0.4"/>
    <row r="29291" s="6" customFormat="1" x14ac:dyDescent="0.4"/>
    <row r="29292" s="6" customFormat="1" x14ac:dyDescent="0.4"/>
    <row r="29293" s="6" customFormat="1" x14ac:dyDescent="0.4"/>
    <row r="29294" s="6" customFormat="1" x14ac:dyDescent="0.4"/>
    <row r="29295" s="6" customFormat="1" x14ac:dyDescent="0.4"/>
    <row r="29296" s="6" customFormat="1" x14ac:dyDescent="0.4"/>
    <row r="29297" s="6" customFormat="1" x14ac:dyDescent="0.4"/>
    <row r="29298" s="6" customFormat="1" x14ac:dyDescent="0.4"/>
    <row r="29299" s="6" customFormat="1" x14ac:dyDescent="0.4"/>
    <row r="29300" s="6" customFormat="1" x14ac:dyDescent="0.4"/>
    <row r="29301" s="6" customFormat="1" x14ac:dyDescent="0.4"/>
    <row r="29302" s="6" customFormat="1" x14ac:dyDescent="0.4"/>
    <row r="29303" s="6" customFormat="1" x14ac:dyDescent="0.4"/>
    <row r="29304" s="6" customFormat="1" x14ac:dyDescent="0.4"/>
    <row r="29305" s="6" customFormat="1" x14ac:dyDescent="0.4"/>
    <row r="29306" s="6" customFormat="1" x14ac:dyDescent="0.4"/>
    <row r="29307" s="6" customFormat="1" x14ac:dyDescent="0.4"/>
    <row r="29308" s="6" customFormat="1" x14ac:dyDescent="0.4"/>
    <row r="29309" s="6" customFormat="1" x14ac:dyDescent="0.4"/>
    <row r="29310" s="6" customFormat="1" x14ac:dyDescent="0.4"/>
    <row r="29311" s="6" customFormat="1" x14ac:dyDescent="0.4"/>
    <row r="29312" s="6" customFormat="1" x14ac:dyDescent="0.4"/>
    <row r="29313" s="6" customFormat="1" x14ac:dyDescent="0.4"/>
    <row r="29314" s="6" customFormat="1" x14ac:dyDescent="0.4"/>
    <row r="29315" s="6" customFormat="1" x14ac:dyDescent="0.4"/>
    <row r="29316" s="6" customFormat="1" x14ac:dyDescent="0.4"/>
    <row r="29317" s="6" customFormat="1" x14ac:dyDescent="0.4"/>
    <row r="29318" s="6" customFormat="1" x14ac:dyDescent="0.4"/>
    <row r="29319" s="6" customFormat="1" x14ac:dyDescent="0.4"/>
    <row r="29320" s="6" customFormat="1" x14ac:dyDescent="0.4"/>
    <row r="29321" s="6" customFormat="1" x14ac:dyDescent="0.4"/>
    <row r="29322" s="6" customFormat="1" x14ac:dyDescent="0.4"/>
    <row r="29323" s="6" customFormat="1" x14ac:dyDescent="0.4"/>
    <row r="29324" s="6" customFormat="1" x14ac:dyDescent="0.4"/>
    <row r="29325" s="6" customFormat="1" x14ac:dyDescent="0.4"/>
    <row r="29326" s="6" customFormat="1" x14ac:dyDescent="0.4"/>
    <row r="29327" s="6" customFormat="1" x14ac:dyDescent="0.4"/>
    <row r="29328" s="6" customFormat="1" x14ac:dyDescent="0.4"/>
    <row r="29329" s="6" customFormat="1" x14ac:dyDescent="0.4"/>
    <row r="29330" s="6" customFormat="1" x14ac:dyDescent="0.4"/>
    <row r="29331" s="6" customFormat="1" x14ac:dyDescent="0.4"/>
    <row r="29332" s="6" customFormat="1" x14ac:dyDescent="0.4"/>
    <row r="29333" s="6" customFormat="1" x14ac:dyDescent="0.4"/>
    <row r="29334" s="6" customFormat="1" x14ac:dyDescent="0.4"/>
    <row r="29335" s="6" customFormat="1" x14ac:dyDescent="0.4"/>
    <row r="29336" s="6" customFormat="1" x14ac:dyDescent="0.4"/>
    <row r="29337" s="6" customFormat="1" x14ac:dyDescent="0.4"/>
    <row r="29338" s="6" customFormat="1" x14ac:dyDescent="0.4"/>
    <row r="29339" s="6" customFormat="1" x14ac:dyDescent="0.4"/>
    <row r="29340" s="6" customFormat="1" x14ac:dyDescent="0.4"/>
    <row r="29341" s="6" customFormat="1" x14ac:dyDescent="0.4"/>
    <row r="29342" s="6" customFormat="1" x14ac:dyDescent="0.4"/>
    <row r="29343" s="6" customFormat="1" x14ac:dyDescent="0.4"/>
    <row r="29344" s="6" customFormat="1" x14ac:dyDescent="0.4"/>
    <row r="29345" s="6" customFormat="1" x14ac:dyDescent="0.4"/>
    <row r="29346" s="6" customFormat="1" x14ac:dyDescent="0.4"/>
    <row r="29347" s="6" customFormat="1" x14ac:dyDescent="0.4"/>
    <row r="29348" s="6" customFormat="1" x14ac:dyDescent="0.4"/>
    <row r="29349" s="6" customFormat="1" x14ac:dyDescent="0.4"/>
    <row r="29350" s="6" customFormat="1" x14ac:dyDescent="0.4"/>
    <row r="29351" s="6" customFormat="1" x14ac:dyDescent="0.4"/>
    <row r="29352" s="6" customFormat="1" x14ac:dyDescent="0.4"/>
    <row r="29353" s="6" customFormat="1" x14ac:dyDescent="0.4"/>
    <row r="29354" s="6" customFormat="1" x14ac:dyDescent="0.4"/>
    <row r="29355" s="6" customFormat="1" x14ac:dyDescent="0.4"/>
    <row r="29356" s="6" customFormat="1" x14ac:dyDescent="0.4"/>
    <row r="29357" s="6" customFormat="1" x14ac:dyDescent="0.4"/>
    <row r="29358" s="6" customFormat="1" x14ac:dyDescent="0.4"/>
    <row r="29359" s="6" customFormat="1" x14ac:dyDescent="0.4"/>
    <row r="29360" s="6" customFormat="1" x14ac:dyDescent="0.4"/>
    <row r="29361" s="6" customFormat="1" x14ac:dyDescent="0.4"/>
    <row r="29362" s="6" customFormat="1" x14ac:dyDescent="0.4"/>
    <row r="29363" s="6" customFormat="1" x14ac:dyDescent="0.4"/>
    <row r="29364" s="6" customFormat="1" x14ac:dyDescent="0.4"/>
    <row r="29365" s="6" customFormat="1" x14ac:dyDescent="0.4"/>
    <row r="29366" s="6" customFormat="1" x14ac:dyDescent="0.4"/>
    <row r="29367" s="6" customFormat="1" x14ac:dyDescent="0.4"/>
    <row r="29368" s="6" customFormat="1" x14ac:dyDescent="0.4"/>
    <row r="29369" s="6" customFormat="1" x14ac:dyDescent="0.4"/>
    <row r="29370" s="6" customFormat="1" x14ac:dyDescent="0.4"/>
    <row r="29371" s="6" customFormat="1" x14ac:dyDescent="0.4"/>
    <row r="29372" s="6" customFormat="1" x14ac:dyDescent="0.4"/>
    <row r="29373" s="6" customFormat="1" x14ac:dyDescent="0.4"/>
    <row r="29374" s="6" customFormat="1" x14ac:dyDescent="0.4"/>
    <row r="29375" s="6" customFormat="1" x14ac:dyDescent="0.4"/>
    <row r="29376" s="6" customFormat="1" x14ac:dyDescent="0.4"/>
    <row r="29377" s="6" customFormat="1" x14ac:dyDescent="0.4"/>
    <row r="29378" s="6" customFormat="1" x14ac:dyDescent="0.4"/>
    <row r="29379" s="6" customFormat="1" x14ac:dyDescent="0.4"/>
    <row r="29380" s="6" customFormat="1" x14ac:dyDescent="0.4"/>
    <row r="29381" s="6" customFormat="1" x14ac:dyDescent="0.4"/>
    <row r="29382" s="6" customFormat="1" x14ac:dyDescent="0.4"/>
    <row r="29383" s="6" customFormat="1" x14ac:dyDescent="0.4"/>
    <row r="29384" s="6" customFormat="1" x14ac:dyDescent="0.4"/>
    <row r="29385" s="6" customFormat="1" x14ac:dyDescent="0.4"/>
    <row r="29386" s="6" customFormat="1" x14ac:dyDescent="0.4"/>
    <row r="29387" s="6" customFormat="1" x14ac:dyDescent="0.4"/>
    <row r="29388" s="6" customFormat="1" x14ac:dyDescent="0.4"/>
    <row r="29389" s="6" customFormat="1" x14ac:dyDescent="0.4"/>
    <row r="29390" s="6" customFormat="1" x14ac:dyDescent="0.4"/>
    <row r="29391" s="6" customFormat="1" x14ac:dyDescent="0.4"/>
    <row r="29392" s="6" customFormat="1" x14ac:dyDescent="0.4"/>
    <row r="29393" s="6" customFormat="1" x14ac:dyDescent="0.4"/>
    <row r="29394" s="6" customFormat="1" x14ac:dyDescent="0.4"/>
    <row r="29395" s="6" customFormat="1" x14ac:dyDescent="0.4"/>
    <row r="29396" s="6" customFormat="1" x14ac:dyDescent="0.4"/>
    <row r="29397" s="6" customFormat="1" x14ac:dyDescent="0.4"/>
    <row r="29398" s="6" customFormat="1" x14ac:dyDescent="0.4"/>
    <row r="29399" s="6" customFormat="1" x14ac:dyDescent="0.4"/>
    <row r="29400" s="6" customFormat="1" x14ac:dyDescent="0.4"/>
    <row r="29401" s="6" customFormat="1" x14ac:dyDescent="0.4"/>
    <row r="29402" s="6" customFormat="1" x14ac:dyDescent="0.4"/>
    <row r="29403" s="6" customFormat="1" x14ac:dyDescent="0.4"/>
    <row r="29404" s="6" customFormat="1" x14ac:dyDescent="0.4"/>
    <row r="29405" s="6" customFormat="1" x14ac:dyDescent="0.4"/>
    <row r="29406" s="6" customFormat="1" x14ac:dyDescent="0.4"/>
    <row r="29407" s="6" customFormat="1" x14ac:dyDescent="0.4"/>
    <row r="29408" s="6" customFormat="1" x14ac:dyDescent="0.4"/>
    <row r="29409" s="6" customFormat="1" x14ac:dyDescent="0.4"/>
    <row r="29410" s="6" customFormat="1" x14ac:dyDescent="0.4"/>
    <row r="29411" s="6" customFormat="1" x14ac:dyDescent="0.4"/>
    <row r="29412" s="6" customFormat="1" x14ac:dyDescent="0.4"/>
    <row r="29413" s="6" customFormat="1" x14ac:dyDescent="0.4"/>
    <row r="29414" s="6" customFormat="1" x14ac:dyDescent="0.4"/>
    <row r="29415" s="6" customFormat="1" x14ac:dyDescent="0.4"/>
    <row r="29416" s="6" customFormat="1" x14ac:dyDescent="0.4"/>
    <row r="29417" s="6" customFormat="1" x14ac:dyDescent="0.4"/>
    <row r="29418" s="6" customFormat="1" x14ac:dyDescent="0.4"/>
    <row r="29419" s="6" customFormat="1" x14ac:dyDescent="0.4"/>
    <row r="29420" s="6" customFormat="1" x14ac:dyDescent="0.4"/>
    <row r="29421" s="6" customFormat="1" x14ac:dyDescent="0.4"/>
    <row r="29422" s="6" customFormat="1" x14ac:dyDescent="0.4"/>
    <row r="29423" s="6" customFormat="1" x14ac:dyDescent="0.4"/>
    <row r="29424" s="6" customFormat="1" x14ac:dyDescent="0.4"/>
    <row r="29425" s="6" customFormat="1" x14ac:dyDescent="0.4"/>
    <row r="29426" s="6" customFormat="1" x14ac:dyDescent="0.4"/>
    <row r="29427" s="6" customFormat="1" x14ac:dyDescent="0.4"/>
    <row r="29428" s="6" customFormat="1" x14ac:dyDescent="0.4"/>
    <row r="29429" s="6" customFormat="1" x14ac:dyDescent="0.4"/>
    <row r="29430" s="6" customFormat="1" x14ac:dyDescent="0.4"/>
    <row r="29431" s="6" customFormat="1" x14ac:dyDescent="0.4"/>
    <row r="29432" s="6" customFormat="1" x14ac:dyDescent="0.4"/>
    <row r="29433" s="6" customFormat="1" x14ac:dyDescent="0.4"/>
    <row r="29434" s="6" customFormat="1" x14ac:dyDescent="0.4"/>
    <row r="29435" s="6" customFormat="1" x14ac:dyDescent="0.4"/>
    <row r="29436" s="6" customFormat="1" x14ac:dyDescent="0.4"/>
    <row r="29437" s="6" customFormat="1" x14ac:dyDescent="0.4"/>
    <row r="29438" s="6" customFormat="1" x14ac:dyDescent="0.4"/>
    <row r="29439" s="6" customFormat="1" x14ac:dyDescent="0.4"/>
    <row r="29440" s="6" customFormat="1" x14ac:dyDescent="0.4"/>
    <row r="29441" s="6" customFormat="1" x14ac:dyDescent="0.4"/>
    <row r="29442" s="6" customFormat="1" x14ac:dyDescent="0.4"/>
    <row r="29443" s="6" customFormat="1" x14ac:dyDescent="0.4"/>
    <row r="29444" s="6" customFormat="1" x14ac:dyDescent="0.4"/>
    <row r="29445" s="6" customFormat="1" x14ac:dyDescent="0.4"/>
    <row r="29446" s="6" customFormat="1" x14ac:dyDescent="0.4"/>
    <row r="29447" s="6" customFormat="1" x14ac:dyDescent="0.4"/>
    <row r="29448" s="6" customFormat="1" x14ac:dyDescent="0.4"/>
    <row r="29449" s="6" customFormat="1" x14ac:dyDescent="0.4"/>
    <row r="29450" s="6" customFormat="1" x14ac:dyDescent="0.4"/>
    <row r="29451" s="6" customFormat="1" x14ac:dyDescent="0.4"/>
    <row r="29452" s="6" customFormat="1" x14ac:dyDescent="0.4"/>
    <row r="29453" s="6" customFormat="1" x14ac:dyDescent="0.4"/>
    <row r="29454" s="6" customFormat="1" x14ac:dyDescent="0.4"/>
    <row r="29455" s="6" customFormat="1" x14ac:dyDescent="0.4"/>
    <row r="29456" s="6" customFormat="1" x14ac:dyDescent="0.4"/>
    <row r="29457" s="6" customFormat="1" x14ac:dyDescent="0.4"/>
    <row r="29458" s="6" customFormat="1" x14ac:dyDescent="0.4"/>
    <row r="29459" s="6" customFormat="1" x14ac:dyDescent="0.4"/>
    <row r="29460" s="6" customFormat="1" x14ac:dyDescent="0.4"/>
    <row r="29461" s="6" customFormat="1" x14ac:dyDescent="0.4"/>
    <row r="29462" s="6" customFormat="1" x14ac:dyDescent="0.4"/>
    <row r="29463" s="6" customFormat="1" x14ac:dyDescent="0.4"/>
    <row r="29464" s="6" customFormat="1" x14ac:dyDescent="0.4"/>
    <row r="29465" s="6" customFormat="1" x14ac:dyDescent="0.4"/>
    <row r="29466" s="6" customFormat="1" x14ac:dyDescent="0.4"/>
    <row r="29467" s="6" customFormat="1" x14ac:dyDescent="0.4"/>
    <row r="29468" s="6" customFormat="1" x14ac:dyDescent="0.4"/>
    <row r="29469" s="6" customFormat="1" x14ac:dyDescent="0.4"/>
    <row r="29470" s="6" customFormat="1" x14ac:dyDescent="0.4"/>
    <row r="29471" s="6" customFormat="1" x14ac:dyDescent="0.4"/>
    <row r="29472" s="6" customFormat="1" x14ac:dyDescent="0.4"/>
    <row r="29473" s="6" customFormat="1" x14ac:dyDescent="0.4"/>
    <row r="29474" s="6" customFormat="1" x14ac:dyDescent="0.4"/>
    <row r="29475" s="6" customFormat="1" x14ac:dyDescent="0.4"/>
    <row r="29476" s="6" customFormat="1" x14ac:dyDescent="0.4"/>
    <row r="29477" s="6" customFormat="1" x14ac:dyDescent="0.4"/>
    <row r="29478" s="6" customFormat="1" x14ac:dyDescent="0.4"/>
    <row r="29479" s="6" customFormat="1" x14ac:dyDescent="0.4"/>
    <row r="29480" s="6" customFormat="1" x14ac:dyDescent="0.4"/>
    <row r="29481" s="6" customFormat="1" x14ac:dyDescent="0.4"/>
    <row r="29482" s="6" customFormat="1" x14ac:dyDescent="0.4"/>
    <row r="29483" s="6" customFormat="1" x14ac:dyDescent="0.4"/>
    <row r="29484" s="6" customFormat="1" x14ac:dyDescent="0.4"/>
    <row r="29485" s="6" customFormat="1" x14ac:dyDescent="0.4"/>
    <row r="29486" s="6" customFormat="1" x14ac:dyDescent="0.4"/>
    <row r="29487" s="6" customFormat="1" x14ac:dyDescent="0.4"/>
    <row r="29488" s="6" customFormat="1" x14ac:dyDescent="0.4"/>
    <row r="29489" s="6" customFormat="1" x14ac:dyDescent="0.4"/>
    <row r="29490" s="6" customFormat="1" x14ac:dyDescent="0.4"/>
    <row r="29491" s="6" customFormat="1" x14ac:dyDescent="0.4"/>
    <row r="29492" s="6" customFormat="1" x14ac:dyDescent="0.4"/>
    <row r="29493" s="6" customFormat="1" x14ac:dyDescent="0.4"/>
    <row r="29494" s="6" customFormat="1" x14ac:dyDescent="0.4"/>
    <row r="29495" s="6" customFormat="1" x14ac:dyDescent="0.4"/>
    <row r="29496" s="6" customFormat="1" x14ac:dyDescent="0.4"/>
    <row r="29497" s="6" customFormat="1" x14ac:dyDescent="0.4"/>
    <row r="29498" s="6" customFormat="1" x14ac:dyDescent="0.4"/>
    <row r="29499" s="6" customFormat="1" x14ac:dyDescent="0.4"/>
    <row r="29500" s="6" customFormat="1" x14ac:dyDescent="0.4"/>
    <row r="29501" s="6" customFormat="1" x14ac:dyDescent="0.4"/>
    <row r="29502" s="6" customFormat="1" x14ac:dyDescent="0.4"/>
    <row r="29503" s="6" customFormat="1" x14ac:dyDescent="0.4"/>
    <row r="29504" s="6" customFormat="1" x14ac:dyDescent="0.4"/>
    <row r="29505" s="6" customFormat="1" x14ac:dyDescent="0.4"/>
    <row r="29506" s="6" customFormat="1" x14ac:dyDescent="0.4"/>
    <row r="29507" s="6" customFormat="1" x14ac:dyDescent="0.4"/>
    <row r="29508" s="6" customFormat="1" x14ac:dyDescent="0.4"/>
    <row r="29509" s="6" customFormat="1" x14ac:dyDescent="0.4"/>
    <row r="29510" s="6" customFormat="1" x14ac:dyDescent="0.4"/>
    <row r="29511" s="6" customFormat="1" x14ac:dyDescent="0.4"/>
    <row r="29512" s="6" customFormat="1" x14ac:dyDescent="0.4"/>
    <row r="29513" s="6" customFormat="1" x14ac:dyDescent="0.4"/>
    <row r="29514" s="6" customFormat="1" x14ac:dyDescent="0.4"/>
    <row r="29515" s="6" customFormat="1" x14ac:dyDescent="0.4"/>
    <row r="29516" s="6" customFormat="1" x14ac:dyDescent="0.4"/>
    <row r="29517" s="6" customFormat="1" x14ac:dyDescent="0.4"/>
    <row r="29518" s="6" customFormat="1" x14ac:dyDescent="0.4"/>
    <row r="29519" s="6" customFormat="1" x14ac:dyDescent="0.4"/>
    <row r="29520" s="6" customFormat="1" x14ac:dyDescent="0.4"/>
    <row r="29521" s="6" customFormat="1" x14ac:dyDescent="0.4"/>
    <row r="29522" s="6" customFormat="1" x14ac:dyDescent="0.4"/>
    <row r="29523" s="6" customFormat="1" x14ac:dyDescent="0.4"/>
    <row r="29524" s="6" customFormat="1" x14ac:dyDescent="0.4"/>
    <row r="29525" s="6" customFormat="1" x14ac:dyDescent="0.4"/>
    <row r="29526" s="6" customFormat="1" x14ac:dyDescent="0.4"/>
    <row r="29527" s="6" customFormat="1" x14ac:dyDescent="0.4"/>
    <row r="29528" s="6" customFormat="1" x14ac:dyDescent="0.4"/>
    <row r="29529" s="6" customFormat="1" x14ac:dyDescent="0.4"/>
    <row r="29530" s="6" customFormat="1" x14ac:dyDescent="0.4"/>
    <row r="29531" s="6" customFormat="1" x14ac:dyDescent="0.4"/>
    <row r="29532" s="6" customFormat="1" x14ac:dyDescent="0.4"/>
    <row r="29533" s="6" customFormat="1" x14ac:dyDescent="0.4"/>
    <row r="29534" s="6" customFormat="1" x14ac:dyDescent="0.4"/>
    <row r="29535" s="6" customFormat="1" x14ac:dyDescent="0.4"/>
    <row r="29536" s="6" customFormat="1" x14ac:dyDescent="0.4"/>
    <row r="29537" s="6" customFormat="1" x14ac:dyDescent="0.4"/>
    <row r="29538" s="6" customFormat="1" x14ac:dyDescent="0.4"/>
    <row r="29539" s="6" customFormat="1" x14ac:dyDescent="0.4"/>
    <row r="29540" s="6" customFormat="1" x14ac:dyDescent="0.4"/>
    <row r="29541" s="6" customFormat="1" x14ac:dyDescent="0.4"/>
    <row r="29542" s="6" customFormat="1" x14ac:dyDescent="0.4"/>
    <row r="29543" s="6" customFormat="1" x14ac:dyDescent="0.4"/>
    <row r="29544" s="6" customFormat="1" x14ac:dyDescent="0.4"/>
    <row r="29545" s="6" customFormat="1" x14ac:dyDescent="0.4"/>
    <row r="29546" s="6" customFormat="1" x14ac:dyDescent="0.4"/>
    <row r="29547" s="6" customFormat="1" x14ac:dyDescent="0.4"/>
    <row r="29548" s="6" customFormat="1" x14ac:dyDescent="0.4"/>
    <row r="29549" s="6" customFormat="1" x14ac:dyDescent="0.4"/>
    <row r="29550" s="6" customFormat="1" x14ac:dyDescent="0.4"/>
    <row r="29551" s="6" customFormat="1" x14ac:dyDescent="0.4"/>
    <row r="29552" s="6" customFormat="1" x14ac:dyDescent="0.4"/>
    <row r="29553" s="6" customFormat="1" x14ac:dyDescent="0.4"/>
    <row r="29554" s="6" customFormat="1" x14ac:dyDescent="0.4"/>
    <row r="29555" s="6" customFormat="1" x14ac:dyDescent="0.4"/>
    <row r="29556" s="6" customFormat="1" x14ac:dyDescent="0.4"/>
    <row r="29557" s="6" customFormat="1" x14ac:dyDescent="0.4"/>
    <row r="29558" s="6" customFormat="1" x14ac:dyDescent="0.4"/>
    <row r="29559" s="6" customFormat="1" x14ac:dyDescent="0.4"/>
    <row r="29560" s="6" customFormat="1" x14ac:dyDescent="0.4"/>
    <row r="29561" s="6" customFormat="1" x14ac:dyDescent="0.4"/>
    <row r="29562" s="6" customFormat="1" x14ac:dyDescent="0.4"/>
    <row r="29563" s="6" customFormat="1" x14ac:dyDescent="0.4"/>
    <row r="29564" s="6" customFormat="1" x14ac:dyDescent="0.4"/>
    <row r="29565" s="6" customFormat="1" x14ac:dyDescent="0.4"/>
    <row r="29566" s="6" customFormat="1" x14ac:dyDescent="0.4"/>
    <row r="29567" s="6" customFormat="1" x14ac:dyDescent="0.4"/>
    <row r="29568" s="6" customFormat="1" x14ac:dyDescent="0.4"/>
    <row r="29569" s="6" customFormat="1" x14ac:dyDescent="0.4"/>
    <row r="29570" s="6" customFormat="1" x14ac:dyDescent="0.4"/>
    <row r="29571" s="6" customFormat="1" x14ac:dyDescent="0.4"/>
    <row r="29572" s="6" customFormat="1" x14ac:dyDescent="0.4"/>
    <row r="29573" s="6" customFormat="1" x14ac:dyDescent="0.4"/>
    <row r="29574" s="6" customFormat="1" x14ac:dyDescent="0.4"/>
    <row r="29575" s="6" customFormat="1" x14ac:dyDescent="0.4"/>
    <row r="29576" s="6" customFormat="1" x14ac:dyDescent="0.4"/>
    <row r="29577" s="6" customFormat="1" x14ac:dyDescent="0.4"/>
    <row r="29578" s="6" customFormat="1" x14ac:dyDescent="0.4"/>
    <row r="29579" s="6" customFormat="1" x14ac:dyDescent="0.4"/>
    <row r="29580" s="6" customFormat="1" x14ac:dyDescent="0.4"/>
    <row r="29581" s="6" customFormat="1" x14ac:dyDescent="0.4"/>
    <row r="29582" s="6" customFormat="1" x14ac:dyDescent="0.4"/>
    <row r="29583" s="6" customFormat="1" x14ac:dyDescent="0.4"/>
    <row r="29584" s="6" customFormat="1" x14ac:dyDescent="0.4"/>
    <row r="29585" s="6" customFormat="1" x14ac:dyDescent="0.4"/>
    <row r="29586" s="6" customFormat="1" x14ac:dyDescent="0.4"/>
    <row r="29587" s="6" customFormat="1" x14ac:dyDescent="0.4"/>
    <row r="29588" s="6" customFormat="1" x14ac:dyDescent="0.4"/>
    <row r="29589" s="6" customFormat="1" x14ac:dyDescent="0.4"/>
    <row r="29590" s="6" customFormat="1" x14ac:dyDescent="0.4"/>
    <row r="29591" s="6" customFormat="1" x14ac:dyDescent="0.4"/>
    <row r="29592" s="6" customFormat="1" x14ac:dyDescent="0.4"/>
    <row r="29593" s="6" customFormat="1" x14ac:dyDescent="0.4"/>
    <row r="29594" s="6" customFormat="1" x14ac:dyDescent="0.4"/>
    <row r="29595" s="6" customFormat="1" x14ac:dyDescent="0.4"/>
    <row r="29596" s="6" customFormat="1" x14ac:dyDescent="0.4"/>
    <row r="29597" s="6" customFormat="1" x14ac:dyDescent="0.4"/>
    <row r="29598" s="6" customFormat="1" x14ac:dyDescent="0.4"/>
    <row r="29599" s="6" customFormat="1" x14ac:dyDescent="0.4"/>
    <row r="29600" s="6" customFormat="1" x14ac:dyDescent="0.4"/>
    <row r="29601" s="6" customFormat="1" x14ac:dyDescent="0.4"/>
    <row r="29602" s="6" customFormat="1" x14ac:dyDescent="0.4"/>
    <row r="29603" s="6" customFormat="1" x14ac:dyDescent="0.4"/>
    <row r="29604" s="6" customFormat="1" x14ac:dyDescent="0.4"/>
    <row r="29605" s="6" customFormat="1" x14ac:dyDescent="0.4"/>
    <row r="29606" s="6" customFormat="1" x14ac:dyDescent="0.4"/>
    <row r="29607" s="6" customFormat="1" x14ac:dyDescent="0.4"/>
    <row r="29608" s="6" customFormat="1" x14ac:dyDescent="0.4"/>
    <row r="29609" s="6" customFormat="1" x14ac:dyDescent="0.4"/>
    <row r="29610" s="6" customFormat="1" x14ac:dyDescent="0.4"/>
    <row r="29611" s="6" customFormat="1" x14ac:dyDescent="0.4"/>
    <row r="29612" s="6" customFormat="1" x14ac:dyDescent="0.4"/>
    <row r="29613" s="6" customFormat="1" x14ac:dyDescent="0.4"/>
    <row r="29614" s="6" customFormat="1" x14ac:dyDescent="0.4"/>
    <row r="29615" s="6" customFormat="1" x14ac:dyDescent="0.4"/>
    <row r="29616" s="6" customFormat="1" x14ac:dyDescent="0.4"/>
    <row r="29617" s="6" customFormat="1" x14ac:dyDescent="0.4"/>
    <row r="29618" s="6" customFormat="1" x14ac:dyDescent="0.4"/>
    <row r="29619" s="6" customFormat="1" x14ac:dyDescent="0.4"/>
    <row r="29620" s="6" customFormat="1" x14ac:dyDescent="0.4"/>
    <row r="29621" s="6" customFormat="1" x14ac:dyDescent="0.4"/>
    <row r="29622" s="6" customFormat="1" x14ac:dyDescent="0.4"/>
    <row r="29623" s="6" customFormat="1" x14ac:dyDescent="0.4"/>
    <row r="29624" s="6" customFormat="1" x14ac:dyDescent="0.4"/>
    <row r="29625" s="6" customFormat="1" x14ac:dyDescent="0.4"/>
    <row r="29626" s="6" customFormat="1" x14ac:dyDescent="0.4"/>
    <row r="29627" s="6" customFormat="1" x14ac:dyDescent="0.4"/>
    <row r="29628" s="6" customFormat="1" x14ac:dyDescent="0.4"/>
    <row r="29629" s="6" customFormat="1" x14ac:dyDescent="0.4"/>
    <row r="29630" s="6" customFormat="1" x14ac:dyDescent="0.4"/>
    <row r="29631" s="6" customFormat="1" x14ac:dyDescent="0.4"/>
    <row r="29632" s="6" customFormat="1" x14ac:dyDescent="0.4"/>
    <row r="29633" s="6" customFormat="1" x14ac:dyDescent="0.4"/>
    <row r="29634" s="6" customFormat="1" x14ac:dyDescent="0.4"/>
    <row r="29635" s="6" customFormat="1" x14ac:dyDescent="0.4"/>
    <row r="29636" s="6" customFormat="1" x14ac:dyDescent="0.4"/>
    <row r="29637" s="6" customFormat="1" x14ac:dyDescent="0.4"/>
    <row r="29638" s="6" customFormat="1" x14ac:dyDescent="0.4"/>
    <row r="29639" s="6" customFormat="1" x14ac:dyDescent="0.4"/>
    <row r="29640" s="6" customFormat="1" x14ac:dyDescent="0.4"/>
    <row r="29641" s="6" customFormat="1" x14ac:dyDescent="0.4"/>
    <row r="29642" s="6" customFormat="1" x14ac:dyDescent="0.4"/>
    <row r="29643" s="6" customFormat="1" x14ac:dyDescent="0.4"/>
    <row r="29644" s="6" customFormat="1" x14ac:dyDescent="0.4"/>
    <row r="29645" s="6" customFormat="1" x14ac:dyDescent="0.4"/>
    <row r="29646" s="6" customFormat="1" x14ac:dyDescent="0.4"/>
    <row r="29647" s="6" customFormat="1" x14ac:dyDescent="0.4"/>
    <row r="29648" s="6" customFormat="1" x14ac:dyDescent="0.4"/>
    <row r="29649" s="6" customFormat="1" x14ac:dyDescent="0.4"/>
    <row r="29650" s="6" customFormat="1" x14ac:dyDescent="0.4"/>
    <row r="29651" s="6" customFormat="1" x14ac:dyDescent="0.4"/>
    <row r="29652" s="6" customFormat="1" x14ac:dyDescent="0.4"/>
    <row r="29653" s="6" customFormat="1" x14ac:dyDescent="0.4"/>
    <row r="29654" s="6" customFormat="1" x14ac:dyDescent="0.4"/>
    <row r="29655" s="6" customFormat="1" x14ac:dyDescent="0.4"/>
    <row r="29656" s="6" customFormat="1" x14ac:dyDescent="0.4"/>
    <row r="29657" s="6" customFormat="1" x14ac:dyDescent="0.4"/>
    <row r="29658" s="6" customFormat="1" x14ac:dyDescent="0.4"/>
    <row r="29659" s="6" customFormat="1" x14ac:dyDescent="0.4"/>
    <row r="29660" s="6" customFormat="1" x14ac:dyDescent="0.4"/>
    <row r="29661" s="6" customFormat="1" x14ac:dyDescent="0.4"/>
    <row r="29662" s="6" customFormat="1" x14ac:dyDescent="0.4"/>
    <row r="29663" s="6" customFormat="1" x14ac:dyDescent="0.4"/>
    <row r="29664" s="6" customFormat="1" x14ac:dyDescent="0.4"/>
    <row r="29665" s="6" customFormat="1" x14ac:dyDescent="0.4"/>
    <row r="29666" s="6" customFormat="1" x14ac:dyDescent="0.4"/>
    <row r="29667" s="6" customFormat="1" x14ac:dyDescent="0.4"/>
    <row r="29668" s="6" customFormat="1" x14ac:dyDescent="0.4"/>
    <row r="29669" s="6" customFormat="1" x14ac:dyDescent="0.4"/>
    <row r="29670" s="6" customFormat="1" x14ac:dyDescent="0.4"/>
    <row r="29671" s="6" customFormat="1" x14ac:dyDescent="0.4"/>
    <row r="29672" s="6" customFormat="1" x14ac:dyDescent="0.4"/>
    <row r="29673" s="6" customFormat="1" x14ac:dyDescent="0.4"/>
    <row r="29674" s="6" customFormat="1" x14ac:dyDescent="0.4"/>
    <row r="29675" s="6" customFormat="1" x14ac:dyDescent="0.4"/>
    <row r="29676" s="6" customFormat="1" x14ac:dyDescent="0.4"/>
    <row r="29677" s="6" customFormat="1" x14ac:dyDescent="0.4"/>
    <row r="29678" s="6" customFormat="1" x14ac:dyDescent="0.4"/>
    <row r="29679" s="6" customFormat="1" x14ac:dyDescent="0.4"/>
    <row r="29680" s="6" customFormat="1" x14ac:dyDescent="0.4"/>
    <row r="29681" s="6" customFormat="1" x14ac:dyDescent="0.4"/>
    <row r="29682" s="6" customFormat="1" x14ac:dyDescent="0.4"/>
    <row r="29683" s="6" customFormat="1" x14ac:dyDescent="0.4"/>
    <row r="29684" s="6" customFormat="1" x14ac:dyDescent="0.4"/>
    <row r="29685" s="6" customFormat="1" x14ac:dyDescent="0.4"/>
    <row r="29686" s="6" customFormat="1" x14ac:dyDescent="0.4"/>
    <row r="29687" s="6" customFormat="1" x14ac:dyDescent="0.4"/>
    <row r="29688" s="6" customFormat="1" x14ac:dyDescent="0.4"/>
    <row r="29689" s="6" customFormat="1" x14ac:dyDescent="0.4"/>
    <row r="29690" s="6" customFormat="1" x14ac:dyDescent="0.4"/>
    <row r="29691" s="6" customFormat="1" x14ac:dyDescent="0.4"/>
    <row r="29692" s="6" customFormat="1" x14ac:dyDescent="0.4"/>
    <row r="29693" s="6" customFormat="1" x14ac:dyDescent="0.4"/>
    <row r="29694" s="6" customFormat="1" x14ac:dyDescent="0.4"/>
    <row r="29695" s="6" customFormat="1" x14ac:dyDescent="0.4"/>
    <row r="29696" s="6" customFormat="1" x14ac:dyDescent="0.4"/>
    <row r="29697" s="6" customFormat="1" x14ac:dyDescent="0.4"/>
    <row r="29698" s="6" customFormat="1" x14ac:dyDescent="0.4"/>
    <row r="29699" s="6" customFormat="1" x14ac:dyDescent="0.4"/>
    <row r="29700" s="6" customFormat="1" x14ac:dyDescent="0.4"/>
    <row r="29701" s="6" customFormat="1" x14ac:dyDescent="0.4"/>
    <row r="29702" s="6" customFormat="1" x14ac:dyDescent="0.4"/>
    <row r="29703" s="6" customFormat="1" x14ac:dyDescent="0.4"/>
    <row r="29704" s="6" customFormat="1" x14ac:dyDescent="0.4"/>
    <row r="29705" s="6" customFormat="1" x14ac:dyDescent="0.4"/>
    <row r="29706" s="6" customFormat="1" x14ac:dyDescent="0.4"/>
    <row r="29707" s="6" customFormat="1" x14ac:dyDescent="0.4"/>
    <row r="29708" s="6" customFormat="1" x14ac:dyDescent="0.4"/>
    <row r="29709" s="6" customFormat="1" x14ac:dyDescent="0.4"/>
    <row r="29710" s="6" customFormat="1" x14ac:dyDescent="0.4"/>
    <row r="29711" s="6" customFormat="1" x14ac:dyDescent="0.4"/>
    <row r="29712" s="6" customFormat="1" x14ac:dyDescent="0.4"/>
    <row r="29713" s="6" customFormat="1" x14ac:dyDescent="0.4"/>
    <row r="29714" s="6" customFormat="1" x14ac:dyDescent="0.4"/>
    <row r="29715" s="6" customFormat="1" x14ac:dyDescent="0.4"/>
    <row r="29716" s="6" customFormat="1" x14ac:dyDescent="0.4"/>
    <row r="29717" s="6" customFormat="1" x14ac:dyDescent="0.4"/>
    <row r="29718" s="6" customFormat="1" x14ac:dyDescent="0.4"/>
    <row r="29719" s="6" customFormat="1" x14ac:dyDescent="0.4"/>
    <row r="29720" s="6" customFormat="1" x14ac:dyDescent="0.4"/>
    <row r="29721" s="6" customFormat="1" x14ac:dyDescent="0.4"/>
    <row r="29722" s="6" customFormat="1" x14ac:dyDescent="0.4"/>
    <row r="29723" s="6" customFormat="1" x14ac:dyDescent="0.4"/>
    <row r="29724" s="6" customFormat="1" x14ac:dyDescent="0.4"/>
    <row r="29725" s="6" customFormat="1" x14ac:dyDescent="0.4"/>
    <row r="29726" s="6" customFormat="1" x14ac:dyDescent="0.4"/>
    <row r="29727" s="6" customFormat="1" x14ac:dyDescent="0.4"/>
    <row r="29728" s="6" customFormat="1" x14ac:dyDescent="0.4"/>
    <row r="29729" s="6" customFormat="1" x14ac:dyDescent="0.4"/>
    <row r="29730" s="6" customFormat="1" x14ac:dyDescent="0.4"/>
    <row r="29731" s="6" customFormat="1" x14ac:dyDescent="0.4"/>
    <row r="29732" s="6" customFormat="1" x14ac:dyDescent="0.4"/>
    <row r="29733" s="6" customFormat="1" x14ac:dyDescent="0.4"/>
    <row r="29734" s="6" customFormat="1" x14ac:dyDescent="0.4"/>
    <row r="29735" s="6" customFormat="1" x14ac:dyDescent="0.4"/>
    <row r="29736" s="6" customFormat="1" x14ac:dyDescent="0.4"/>
    <row r="29737" s="6" customFormat="1" x14ac:dyDescent="0.4"/>
    <row r="29738" s="6" customFormat="1" x14ac:dyDescent="0.4"/>
    <row r="29739" s="6" customFormat="1" x14ac:dyDescent="0.4"/>
    <row r="29740" s="6" customFormat="1" x14ac:dyDescent="0.4"/>
    <row r="29741" s="6" customFormat="1" x14ac:dyDescent="0.4"/>
    <row r="29742" s="6" customFormat="1" x14ac:dyDescent="0.4"/>
    <row r="29743" s="6" customFormat="1" x14ac:dyDescent="0.4"/>
    <row r="29744" s="6" customFormat="1" x14ac:dyDescent="0.4"/>
    <row r="29745" s="6" customFormat="1" x14ac:dyDescent="0.4"/>
    <row r="29746" s="6" customFormat="1" x14ac:dyDescent="0.4"/>
    <row r="29747" s="6" customFormat="1" x14ac:dyDescent="0.4"/>
    <row r="29748" s="6" customFormat="1" x14ac:dyDescent="0.4"/>
    <row r="29749" s="6" customFormat="1" x14ac:dyDescent="0.4"/>
    <row r="29750" s="6" customFormat="1" x14ac:dyDescent="0.4"/>
    <row r="29751" s="6" customFormat="1" x14ac:dyDescent="0.4"/>
    <row r="29752" s="6" customFormat="1" x14ac:dyDescent="0.4"/>
    <row r="29753" s="6" customFormat="1" x14ac:dyDescent="0.4"/>
    <row r="29754" s="6" customFormat="1" x14ac:dyDescent="0.4"/>
    <row r="29755" s="6" customFormat="1" x14ac:dyDescent="0.4"/>
    <row r="29756" s="6" customFormat="1" x14ac:dyDescent="0.4"/>
    <row r="29757" s="6" customFormat="1" x14ac:dyDescent="0.4"/>
    <row r="29758" s="6" customFormat="1" x14ac:dyDescent="0.4"/>
    <row r="29759" s="6" customFormat="1" x14ac:dyDescent="0.4"/>
    <row r="29760" s="6" customFormat="1" x14ac:dyDescent="0.4"/>
    <row r="29761" s="6" customFormat="1" x14ac:dyDescent="0.4"/>
    <row r="29762" s="6" customFormat="1" x14ac:dyDescent="0.4"/>
    <row r="29763" s="6" customFormat="1" x14ac:dyDescent="0.4"/>
    <row r="29764" s="6" customFormat="1" x14ac:dyDescent="0.4"/>
    <row r="29765" s="6" customFormat="1" x14ac:dyDescent="0.4"/>
    <row r="29766" s="6" customFormat="1" x14ac:dyDescent="0.4"/>
    <row r="29767" s="6" customFormat="1" x14ac:dyDescent="0.4"/>
    <row r="29768" s="6" customFormat="1" x14ac:dyDescent="0.4"/>
    <row r="29769" s="6" customFormat="1" x14ac:dyDescent="0.4"/>
    <row r="29770" s="6" customFormat="1" x14ac:dyDescent="0.4"/>
    <row r="29771" s="6" customFormat="1" x14ac:dyDescent="0.4"/>
    <row r="29772" s="6" customFormat="1" x14ac:dyDescent="0.4"/>
    <row r="29773" s="6" customFormat="1" x14ac:dyDescent="0.4"/>
    <row r="29774" s="6" customFormat="1" x14ac:dyDescent="0.4"/>
    <row r="29775" s="6" customFormat="1" x14ac:dyDescent="0.4"/>
    <row r="29776" s="6" customFormat="1" x14ac:dyDescent="0.4"/>
    <row r="29777" s="6" customFormat="1" x14ac:dyDescent="0.4"/>
    <row r="29778" s="6" customFormat="1" x14ac:dyDescent="0.4"/>
    <row r="29779" s="6" customFormat="1" x14ac:dyDescent="0.4"/>
    <row r="29780" s="6" customFormat="1" x14ac:dyDescent="0.4"/>
    <row r="29781" s="6" customFormat="1" x14ac:dyDescent="0.4"/>
    <row r="29782" s="6" customFormat="1" x14ac:dyDescent="0.4"/>
    <row r="29783" s="6" customFormat="1" x14ac:dyDescent="0.4"/>
    <row r="29784" s="6" customFormat="1" x14ac:dyDescent="0.4"/>
    <row r="29785" s="6" customFormat="1" x14ac:dyDescent="0.4"/>
    <row r="29786" s="6" customFormat="1" x14ac:dyDescent="0.4"/>
    <row r="29787" s="6" customFormat="1" x14ac:dyDescent="0.4"/>
    <row r="29788" s="6" customFormat="1" x14ac:dyDescent="0.4"/>
    <row r="29789" s="6" customFormat="1" x14ac:dyDescent="0.4"/>
    <row r="29790" s="6" customFormat="1" x14ac:dyDescent="0.4"/>
    <row r="29791" s="6" customFormat="1" x14ac:dyDescent="0.4"/>
    <row r="29792" s="6" customFormat="1" x14ac:dyDescent="0.4"/>
    <row r="29793" s="6" customFormat="1" x14ac:dyDescent="0.4"/>
    <row r="29794" s="6" customFormat="1" x14ac:dyDescent="0.4"/>
    <row r="29795" s="6" customFormat="1" x14ac:dyDescent="0.4"/>
    <row r="29796" s="6" customFormat="1" x14ac:dyDescent="0.4"/>
    <row r="29797" s="6" customFormat="1" x14ac:dyDescent="0.4"/>
    <row r="29798" s="6" customFormat="1" x14ac:dyDescent="0.4"/>
    <row r="29799" s="6" customFormat="1" x14ac:dyDescent="0.4"/>
    <row r="29800" s="6" customFormat="1" x14ac:dyDescent="0.4"/>
    <row r="29801" s="6" customFormat="1" x14ac:dyDescent="0.4"/>
    <row r="29802" s="6" customFormat="1" x14ac:dyDescent="0.4"/>
    <row r="29803" s="6" customFormat="1" x14ac:dyDescent="0.4"/>
    <row r="29804" s="6" customFormat="1" x14ac:dyDescent="0.4"/>
    <row r="29805" s="6" customFormat="1" x14ac:dyDescent="0.4"/>
    <row r="29806" s="6" customFormat="1" x14ac:dyDescent="0.4"/>
    <row r="29807" s="6" customFormat="1" x14ac:dyDescent="0.4"/>
    <row r="29808" s="6" customFormat="1" x14ac:dyDescent="0.4"/>
    <row r="29809" s="6" customFormat="1" x14ac:dyDescent="0.4"/>
    <row r="29810" s="6" customFormat="1" x14ac:dyDescent="0.4"/>
    <row r="29811" s="6" customFormat="1" x14ac:dyDescent="0.4"/>
    <row r="29812" s="6" customFormat="1" x14ac:dyDescent="0.4"/>
    <row r="29813" s="6" customFormat="1" x14ac:dyDescent="0.4"/>
    <row r="29814" s="6" customFormat="1" x14ac:dyDescent="0.4"/>
    <row r="29815" s="6" customFormat="1" x14ac:dyDescent="0.4"/>
    <row r="29816" s="6" customFormat="1" x14ac:dyDescent="0.4"/>
    <row r="29817" s="6" customFormat="1" x14ac:dyDescent="0.4"/>
    <row r="29818" s="6" customFormat="1" x14ac:dyDescent="0.4"/>
    <row r="29819" s="6" customFormat="1" x14ac:dyDescent="0.4"/>
    <row r="29820" s="6" customFormat="1" x14ac:dyDescent="0.4"/>
    <row r="29821" s="6" customFormat="1" x14ac:dyDescent="0.4"/>
    <row r="29822" s="6" customFormat="1" x14ac:dyDescent="0.4"/>
    <row r="29823" s="6" customFormat="1" x14ac:dyDescent="0.4"/>
    <row r="29824" s="6" customFormat="1" x14ac:dyDescent="0.4"/>
    <row r="29825" s="6" customFormat="1" x14ac:dyDescent="0.4"/>
    <row r="29826" s="6" customFormat="1" x14ac:dyDescent="0.4"/>
    <row r="29827" s="6" customFormat="1" x14ac:dyDescent="0.4"/>
    <row r="29828" s="6" customFormat="1" x14ac:dyDescent="0.4"/>
    <row r="29829" s="6" customFormat="1" x14ac:dyDescent="0.4"/>
    <row r="29830" s="6" customFormat="1" x14ac:dyDescent="0.4"/>
    <row r="29831" s="6" customFormat="1" x14ac:dyDescent="0.4"/>
    <row r="29832" s="6" customFormat="1" x14ac:dyDescent="0.4"/>
    <row r="29833" s="6" customFormat="1" x14ac:dyDescent="0.4"/>
    <row r="29834" s="6" customFormat="1" x14ac:dyDescent="0.4"/>
    <row r="29835" s="6" customFormat="1" x14ac:dyDescent="0.4"/>
    <row r="29836" s="6" customFormat="1" x14ac:dyDescent="0.4"/>
    <row r="29837" s="6" customFormat="1" x14ac:dyDescent="0.4"/>
    <row r="29838" s="6" customFormat="1" x14ac:dyDescent="0.4"/>
    <row r="29839" s="6" customFormat="1" x14ac:dyDescent="0.4"/>
    <row r="29840" s="6" customFormat="1" x14ac:dyDescent="0.4"/>
    <row r="29841" s="6" customFormat="1" x14ac:dyDescent="0.4"/>
    <row r="29842" s="6" customFormat="1" x14ac:dyDescent="0.4"/>
    <row r="29843" s="6" customFormat="1" x14ac:dyDescent="0.4"/>
    <row r="29844" s="6" customFormat="1" x14ac:dyDescent="0.4"/>
    <row r="29845" s="6" customFormat="1" x14ac:dyDescent="0.4"/>
    <row r="29846" s="6" customFormat="1" x14ac:dyDescent="0.4"/>
    <row r="29847" s="6" customFormat="1" x14ac:dyDescent="0.4"/>
    <row r="29848" s="6" customFormat="1" x14ac:dyDescent="0.4"/>
    <row r="29849" s="6" customFormat="1" x14ac:dyDescent="0.4"/>
    <row r="29850" s="6" customFormat="1" x14ac:dyDescent="0.4"/>
    <row r="29851" s="6" customFormat="1" x14ac:dyDescent="0.4"/>
    <row r="29852" s="6" customFormat="1" x14ac:dyDescent="0.4"/>
    <row r="29853" s="6" customFormat="1" x14ac:dyDescent="0.4"/>
    <row r="29854" s="6" customFormat="1" x14ac:dyDescent="0.4"/>
    <row r="29855" s="6" customFormat="1" x14ac:dyDescent="0.4"/>
    <row r="29856" s="6" customFormat="1" x14ac:dyDescent="0.4"/>
    <row r="29857" s="6" customFormat="1" x14ac:dyDescent="0.4"/>
    <row r="29858" s="6" customFormat="1" x14ac:dyDescent="0.4"/>
    <row r="29859" s="6" customFormat="1" x14ac:dyDescent="0.4"/>
    <row r="29860" s="6" customFormat="1" x14ac:dyDescent="0.4"/>
    <row r="29861" s="6" customFormat="1" x14ac:dyDescent="0.4"/>
    <row r="29862" s="6" customFormat="1" x14ac:dyDescent="0.4"/>
    <row r="29863" s="6" customFormat="1" x14ac:dyDescent="0.4"/>
    <row r="29864" s="6" customFormat="1" x14ac:dyDescent="0.4"/>
    <row r="29865" s="6" customFormat="1" x14ac:dyDescent="0.4"/>
    <row r="29866" s="6" customFormat="1" x14ac:dyDescent="0.4"/>
    <row r="29867" s="6" customFormat="1" x14ac:dyDescent="0.4"/>
    <row r="29868" s="6" customFormat="1" x14ac:dyDescent="0.4"/>
    <row r="29869" s="6" customFormat="1" x14ac:dyDescent="0.4"/>
    <row r="29870" s="6" customFormat="1" x14ac:dyDescent="0.4"/>
    <row r="29871" s="6" customFormat="1" x14ac:dyDescent="0.4"/>
    <row r="29872" s="6" customFormat="1" x14ac:dyDescent="0.4"/>
    <row r="29873" s="6" customFormat="1" x14ac:dyDescent="0.4"/>
    <row r="29874" s="6" customFormat="1" x14ac:dyDescent="0.4"/>
    <row r="29875" s="6" customFormat="1" x14ac:dyDescent="0.4"/>
    <row r="29876" s="6" customFormat="1" x14ac:dyDescent="0.4"/>
    <row r="29877" s="6" customFormat="1" x14ac:dyDescent="0.4"/>
    <row r="29878" s="6" customFormat="1" x14ac:dyDescent="0.4"/>
    <row r="29879" s="6" customFormat="1" x14ac:dyDescent="0.4"/>
    <row r="29880" s="6" customFormat="1" x14ac:dyDescent="0.4"/>
    <row r="29881" s="6" customFormat="1" x14ac:dyDescent="0.4"/>
    <row r="29882" s="6" customFormat="1" x14ac:dyDescent="0.4"/>
    <row r="29883" s="6" customFormat="1" x14ac:dyDescent="0.4"/>
    <row r="29884" s="6" customFormat="1" x14ac:dyDescent="0.4"/>
    <row r="29885" s="6" customFormat="1" x14ac:dyDescent="0.4"/>
    <row r="29886" s="6" customFormat="1" x14ac:dyDescent="0.4"/>
    <row r="29887" s="6" customFormat="1" x14ac:dyDescent="0.4"/>
    <row r="29888" s="6" customFormat="1" x14ac:dyDescent="0.4"/>
    <row r="29889" s="6" customFormat="1" x14ac:dyDescent="0.4"/>
    <row r="29890" s="6" customFormat="1" x14ac:dyDescent="0.4"/>
    <row r="29891" s="6" customFormat="1" x14ac:dyDescent="0.4"/>
    <row r="29892" s="6" customFormat="1" x14ac:dyDescent="0.4"/>
    <row r="29893" s="6" customFormat="1" x14ac:dyDescent="0.4"/>
    <row r="29894" s="6" customFormat="1" x14ac:dyDescent="0.4"/>
    <row r="29895" s="6" customFormat="1" x14ac:dyDescent="0.4"/>
    <row r="29896" s="6" customFormat="1" x14ac:dyDescent="0.4"/>
    <row r="29897" s="6" customFormat="1" x14ac:dyDescent="0.4"/>
    <row r="29898" s="6" customFormat="1" x14ac:dyDescent="0.4"/>
    <row r="29899" s="6" customFormat="1" x14ac:dyDescent="0.4"/>
    <row r="29900" s="6" customFormat="1" x14ac:dyDescent="0.4"/>
    <row r="29901" s="6" customFormat="1" x14ac:dyDescent="0.4"/>
    <row r="29902" s="6" customFormat="1" x14ac:dyDescent="0.4"/>
    <row r="29903" s="6" customFormat="1" x14ac:dyDescent="0.4"/>
    <row r="29904" s="6" customFormat="1" x14ac:dyDescent="0.4"/>
    <row r="29905" s="6" customFormat="1" x14ac:dyDescent="0.4"/>
    <row r="29906" s="6" customFormat="1" x14ac:dyDescent="0.4"/>
    <row r="29907" s="6" customFormat="1" x14ac:dyDescent="0.4"/>
    <row r="29908" s="6" customFormat="1" x14ac:dyDescent="0.4"/>
    <row r="29909" s="6" customFormat="1" x14ac:dyDescent="0.4"/>
    <row r="29910" s="6" customFormat="1" x14ac:dyDescent="0.4"/>
    <row r="29911" s="6" customFormat="1" x14ac:dyDescent="0.4"/>
    <row r="29912" s="6" customFormat="1" x14ac:dyDescent="0.4"/>
    <row r="29913" s="6" customFormat="1" x14ac:dyDescent="0.4"/>
    <row r="29914" s="6" customFormat="1" x14ac:dyDescent="0.4"/>
    <row r="29915" s="6" customFormat="1" x14ac:dyDescent="0.4"/>
    <row r="29916" s="6" customFormat="1" x14ac:dyDescent="0.4"/>
    <row r="29917" s="6" customFormat="1" x14ac:dyDescent="0.4"/>
    <row r="29918" s="6" customFormat="1" x14ac:dyDescent="0.4"/>
    <row r="29919" s="6" customFormat="1" x14ac:dyDescent="0.4"/>
    <row r="29920" s="6" customFormat="1" x14ac:dyDescent="0.4"/>
    <row r="29921" s="6" customFormat="1" x14ac:dyDescent="0.4"/>
    <row r="29922" s="6" customFormat="1" x14ac:dyDescent="0.4"/>
    <row r="29923" s="6" customFormat="1" x14ac:dyDescent="0.4"/>
    <row r="29924" s="6" customFormat="1" x14ac:dyDescent="0.4"/>
    <row r="29925" s="6" customFormat="1" x14ac:dyDescent="0.4"/>
    <row r="29926" s="6" customFormat="1" x14ac:dyDescent="0.4"/>
    <row r="29927" s="6" customFormat="1" x14ac:dyDescent="0.4"/>
    <row r="29928" s="6" customFormat="1" x14ac:dyDescent="0.4"/>
    <row r="29929" s="6" customFormat="1" x14ac:dyDescent="0.4"/>
    <row r="29930" s="6" customFormat="1" x14ac:dyDescent="0.4"/>
    <row r="29931" s="6" customFormat="1" x14ac:dyDescent="0.4"/>
    <row r="29932" s="6" customFormat="1" x14ac:dyDescent="0.4"/>
    <row r="29933" s="6" customFormat="1" x14ac:dyDescent="0.4"/>
    <row r="29934" s="6" customFormat="1" x14ac:dyDescent="0.4"/>
    <row r="29935" s="6" customFormat="1" x14ac:dyDescent="0.4"/>
    <row r="29936" s="6" customFormat="1" x14ac:dyDescent="0.4"/>
    <row r="29937" s="6" customFormat="1" x14ac:dyDescent="0.4"/>
    <row r="29938" s="6" customFormat="1" x14ac:dyDescent="0.4"/>
    <row r="29939" s="6" customFormat="1" x14ac:dyDescent="0.4"/>
    <row r="29940" s="6" customFormat="1" x14ac:dyDescent="0.4"/>
    <row r="29941" s="6" customFormat="1" x14ac:dyDescent="0.4"/>
    <row r="29942" s="6" customFormat="1" x14ac:dyDescent="0.4"/>
    <row r="29943" s="6" customFormat="1" x14ac:dyDescent="0.4"/>
    <row r="29944" s="6" customFormat="1" x14ac:dyDescent="0.4"/>
    <row r="29945" s="6" customFormat="1" x14ac:dyDescent="0.4"/>
    <row r="29946" s="6" customFormat="1" x14ac:dyDescent="0.4"/>
    <row r="29947" s="6" customFormat="1" x14ac:dyDescent="0.4"/>
    <row r="29948" s="6" customFormat="1" x14ac:dyDescent="0.4"/>
    <row r="29949" s="6" customFormat="1" x14ac:dyDescent="0.4"/>
    <row r="29950" s="6" customFormat="1" x14ac:dyDescent="0.4"/>
    <row r="29951" s="6" customFormat="1" x14ac:dyDescent="0.4"/>
    <row r="29952" s="6" customFormat="1" x14ac:dyDescent="0.4"/>
    <row r="29953" s="6" customFormat="1" x14ac:dyDescent="0.4"/>
    <row r="29954" s="6" customFormat="1" x14ac:dyDescent="0.4"/>
    <row r="29955" s="6" customFormat="1" x14ac:dyDescent="0.4"/>
    <row r="29956" s="6" customFormat="1" x14ac:dyDescent="0.4"/>
    <row r="29957" s="6" customFormat="1" x14ac:dyDescent="0.4"/>
    <row r="29958" s="6" customFormat="1" x14ac:dyDescent="0.4"/>
    <row r="29959" s="6" customFormat="1" x14ac:dyDescent="0.4"/>
    <row r="29960" s="6" customFormat="1" x14ac:dyDescent="0.4"/>
    <row r="29961" s="6" customFormat="1" x14ac:dyDescent="0.4"/>
    <row r="29962" s="6" customFormat="1" x14ac:dyDescent="0.4"/>
    <row r="29963" s="6" customFormat="1" x14ac:dyDescent="0.4"/>
    <row r="29964" s="6" customFormat="1" x14ac:dyDescent="0.4"/>
    <row r="29965" s="6" customFormat="1" x14ac:dyDescent="0.4"/>
    <row r="29966" s="6" customFormat="1" x14ac:dyDescent="0.4"/>
    <row r="29967" s="6" customFormat="1" x14ac:dyDescent="0.4"/>
    <row r="29968" s="6" customFormat="1" x14ac:dyDescent="0.4"/>
    <row r="29969" s="6" customFormat="1" x14ac:dyDescent="0.4"/>
    <row r="29970" s="6" customFormat="1" x14ac:dyDescent="0.4"/>
    <row r="29971" s="6" customFormat="1" x14ac:dyDescent="0.4"/>
    <row r="29972" s="6" customFormat="1" x14ac:dyDescent="0.4"/>
    <row r="29973" s="6" customFormat="1" x14ac:dyDescent="0.4"/>
    <row r="29974" s="6" customFormat="1" x14ac:dyDescent="0.4"/>
    <row r="29975" s="6" customFormat="1" x14ac:dyDescent="0.4"/>
    <row r="29976" s="6" customFormat="1" x14ac:dyDescent="0.4"/>
    <row r="29977" s="6" customFormat="1" x14ac:dyDescent="0.4"/>
    <row r="29978" s="6" customFormat="1" x14ac:dyDescent="0.4"/>
    <row r="29979" s="6" customFormat="1" x14ac:dyDescent="0.4"/>
    <row r="29980" s="6" customFormat="1" x14ac:dyDescent="0.4"/>
    <row r="29981" s="6" customFormat="1" x14ac:dyDescent="0.4"/>
    <row r="29982" s="6" customFormat="1" x14ac:dyDescent="0.4"/>
    <row r="29983" s="6" customFormat="1" x14ac:dyDescent="0.4"/>
    <row r="29984" s="6" customFormat="1" x14ac:dyDescent="0.4"/>
    <row r="29985" s="6" customFormat="1" x14ac:dyDescent="0.4"/>
    <row r="29986" s="6" customFormat="1" x14ac:dyDescent="0.4"/>
    <row r="29987" s="6" customFormat="1" x14ac:dyDescent="0.4"/>
    <row r="29988" s="6" customFormat="1" x14ac:dyDescent="0.4"/>
    <row r="29989" s="6" customFormat="1" x14ac:dyDescent="0.4"/>
    <row r="29990" s="6" customFormat="1" x14ac:dyDescent="0.4"/>
    <row r="29991" s="6" customFormat="1" x14ac:dyDescent="0.4"/>
    <row r="29992" s="6" customFormat="1" x14ac:dyDescent="0.4"/>
    <row r="29993" s="6" customFormat="1" x14ac:dyDescent="0.4"/>
    <row r="29994" s="6" customFormat="1" x14ac:dyDescent="0.4"/>
    <row r="29995" s="6" customFormat="1" x14ac:dyDescent="0.4"/>
    <row r="29996" s="6" customFormat="1" x14ac:dyDescent="0.4"/>
    <row r="29997" s="6" customFormat="1" x14ac:dyDescent="0.4"/>
    <row r="29998" s="6" customFormat="1" x14ac:dyDescent="0.4"/>
    <row r="29999" s="6" customFormat="1" x14ac:dyDescent="0.4"/>
    <row r="30000" s="6" customFormat="1" x14ac:dyDescent="0.4"/>
    <row r="30001" s="6" customFormat="1" x14ac:dyDescent="0.4"/>
    <row r="30002" s="6" customFormat="1" x14ac:dyDescent="0.4"/>
    <row r="30003" s="6" customFormat="1" x14ac:dyDescent="0.4"/>
    <row r="30004" s="6" customFormat="1" x14ac:dyDescent="0.4"/>
    <row r="30005" s="6" customFormat="1" x14ac:dyDescent="0.4"/>
    <row r="30006" s="6" customFormat="1" x14ac:dyDescent="0.4"/>
    <row r="30007" s="6" customFormat="1" x14ac:dyDescent="0.4"/>
    <row r="30008" s="6" customFormat="1" x14ac:dyDescent="0.4"/>
    <row r="30009" s="6" customFormat="1" x14ac:dyDescent="0.4"/>
    <row r="30010" s="6" customFormat="1" x14ac:dyDescent="0.4"/>
    <row r="30011" s="6" customFormat="1" x14ac:dyDescent="0.4"/>
    <row r="30012" s="6" customFormat="1" x14ac:dyDescent="0.4"/>
    <row r="30013" s="6" customFormat="1" x14ac:dyDescent="0.4"/>
    <row r="30014" s="6" customFormat="1" x14ac:dyDescent="0.4"/>
    <row r="30015" s="6" customFormat="1" x14ac:dyDescent="0.4"/>
    <row r="30016" s="6" customFormat="1" x14ac:dyDescent="0.4"/>
    <row r="30017" s="6" customFormat="1" x14ac:dyDescent="0.4"/>
    <row r="30018" s="6" customFormat="1" x14ac:dyDescent="0.4"/>
    <row r="30019" s="6" customFormat="1" x14ac:dyDescent="0.4"/>
    <row r="30020" s="6" customFormat="1" x14ac:dyDescent="0.4"/>
    <row r="30021" s="6" customFormat="1" x14ac:dyDescent="0.4"/>
    <row r="30022" s="6" customFormat="1" x14ac:dyDescent="0.4"/>
    <row r="30023" s="6" customFormat="1" x14ac:dyDescent="0.4"/>
    <row r="30024" s="6" customFormat="1" x14ac:dyDescent="0.4"/>
    <row r="30025" s="6" customFormat="1" x14ac:dyDescent="0.4"/>
    <row r="30026" s="6" customFormat="1" x14ac:dyDescent="0.4"/>
    <row r="30027" s="6" customFormat="1" x14ac:dyDescent="0.4"/>
    <row r="30028" s="6" customFormat="1" x14ac:dyDescent="0.4"/>
    <row r="30029" s="6" customFormat="1" x14ac:dyDescent="0.4"/>
    <row r="30030" s="6" customFormat="1" x14ac:dyDescent="0.4"/>
    <row r="30031" s="6" customFormat="1" x14ac:dyDescent="0.4"/>
    <row r="30032" s="6" customFormat="1" x14ac:dyDescent="0.4"/>
    <row r="30033" s="6" customFormat="1" x14ac:dyDescent="0.4"/>
    <row r="30034" s="6" customFormat="1" x14ac:dyDescent="0.4"/>
    <row r="30035" s="6" customFormat="1" x14ac:dyDescent="0.4"/>
    <row r="30036" s="6" customFormat="1" x14ac:dyDescent="0.4"/>
    <row r="30037" s="6" customFormat="1" x14ac:dyDescent="0.4"/>
    <row r="30038" s="6" customFormat="1" x14ac:dyDescent="0.4"/>
    <row r="30039" s="6" customFormat="1" x14ac:dyDescent="0.4"/>
    <row r="30040" s="6" customFormat="1" x14ac:dyDescent="0.4"/>
    <row r="30041" s="6" customFormat="1" x14ac:dyDescent="0.4"/>
    <row r="30042" s="6" customFormat="1" x14ac:dyDescent="0.4"/>
    <row r="30043" s="6" customFormat="1" x14ac:dyDescent="0.4"/>
    <row r="30044" s="6" customFormat="1" x14ac:dyDescent="0.4"/>
    <row r="30045" s="6" customFormat="1" x14ac:dyDescent="0.4"/>
    <row r="30046" s="6" customFormat="1" x14ac:dyDescent="0.4"/>
    <row r="30047" s="6" customFormat="1" x14ac:dyDescent="0.4"/>
    <row r="30048" s="6" customFormat="1" x14ac:dyDescent="0.4"/>
    <row r="30049" s="6" customFormat="1" x14ac:dyDescent="0.4"/>
    <row r="30050" s="6" customFormat="1" x14ac:dyDescent="0.4"/>
    <row r="30051" s="6" customFormat="1" x14ac:dyDescent="0.4"/>
    <row r="30052" s="6" customFormat="1" x14ac:dyDescent="0.4"/>
    <row r="30053" s="6" customFormat="1" x14ac:dyDescent="0.4"/>
    <row r="30054" s="6" customFormat="1" x14ac:dyDescent="0.4"/>
    <row r="30055" s="6" customFormat="1" x14ac:dyDescent="0.4"/>
    <row r="30056" s="6" customFormat="1" x14ac:dyDescent="0.4"/>
    <row r="30057" s="6" customFormat="1" x14ac:dyDescent="0.4"/>
    <row r="30058" s="6" customFormat="1" x14ac:dyDescent="0.4"/>
    <row r="30059" s="6" customFormat="1" x14ac:dyDescent="0.4"/>
    <row r="30060" s="6" customFormat="1" x14ac:dyDescent="0.4"/>
    <row r="30061" s="6" customFormat="1" x14ac:dyDescent="0.4"/>
    <row r="30062" s="6" customFormat="1" x14ac:dyDescent="0.4"/>
    <row r="30063" s="6" customFormat="1" x14ac:dyDescent="0.4"/>
    <row r="30064" s="6" customFormat="1" x14ac:dyDescent="0.4"/>
    <row r="30065" s="6" customFormat="1" x14ac:dyDescent="0.4"/>
    <row r="30066" s="6" customFormat="1" x14ac:dyDescent="0.4"/>
    <row r="30067" s="6" customFormat="1" x14ac:dyDescent="0.4"/>
    <row r="30068" s="6" customFormat="1" x14ac:dyDescent="0.4"/>
    <row r="30069" s="6" customFormat="1" x14ac:dyDescent="0.4"/>
    <row r="30070" s="6" customFormat="1" x14ac:dyDescent="0.4"/>
    <row r="30071" s="6" customFormat="1" x14ac:dyDescent="0.4"/>
    <row r="30072" s="6" customFormat="1" x14ac:dyDescent="0.4"/>
    <row r="30073" s="6" customFormat="1" x14ac:dyDescent="0.4"/>
    <row r="30074" s="6" customFormat="1" x14ac:dyDescent="0.4"/>
    <row r="30075" s="6" customFormat="1" x14ac:dyDescent="0.4"/>
    <row r="30076" s="6" customFormat="1" x14ac:dyDescent="0.4"/>
    <row r="30077" s="6" customFormat="1" x14ac:dyDescent="0.4"/>
    <row r="30078" s="6" customFormat="1" x14ac:dyDescent="0.4"/>
    <row r="30079" s="6" customFormat="1" x14ac:dyDescent="0.4"/>
    <row r="30080" s="6" customFormat="1" x14ac:dyDescent="0.4"/>
    <row r="30081" s="6" customFormat="1" x14ac:dyDescent="0.4"/>
    <row r="30082" s="6" customFormat="1" x14ac:dyDescent="0.4"/>
    <row r="30083" s="6" customFormat="1" x14ac:dyDescent="0.4"/>
    <row r="30084" s="6" customFormat="1" x14ac:dyDescent="0.4"/>
    <row r="30085" s="6" customFormat="1" x14ac:dyDescent="0.4"/>
    <row r="30086" s="6" customFormat="1" x14ac:dyDescent="0.4"/>
    <row r="30087" s="6" customFormat="1" x14ac:dyDescent="0.4"/>
    <row r="30088" s="6" customFormat="1" x14ac:dyDescent="0.4"/>
    <row r="30089" s="6" customFormat="1" x14ac:dyDescent="0.4"/>
    <row r="30090" s="6" customFormat="1" x14ac:dyDescent="0.4"/>
    <row r="30091" s="6" customFormat="1" x14ac:dyDescent="0.4"/>
    <row r="30092" s="6" customFormat="1" x14ac:dyDescent="0.4"/>
    <row r="30093" s="6" customFormat="1" x14ac:dyDescent="0.4"/>
    <row r="30094" s="6" customFormat="1" x14ac:dyDescent="0.4"/>
    <row r="30095" s="6" customFormat="1" x14ac:dyDescent="0.4"/>
    <row r="30096" s="6" customFormat="1" x14ac:dyDescent="0.4"/>
    <row r="30097" s="6" customFormat="1" x14ac:dyDescent="0.4"/>
    <row r="30098" s="6" customFormat="1" x14ac:dyDescent="0.4"/>
    <row r="30099" s="6" customFormat="1" x14ac:dyDescent="0.4"/>
    <row r="30100" s="6" customFormat="1" x14ac:dyDescent="0.4"/>
    <row r="30101" s="6" customFormat="1" x14ac:dyDescent="0.4"/>
    <row r="30102" s="6" customFormat="1" x14ac:dyDescent="0.4"/>
    <row r="30103" s="6" customFormat="1" x14ac:dyDescent="0.4"/>
    <row r="30104" s="6" customFormat="1" x14ac:dyDescent="0.4"/>
    <row r="30105" s="6" customFormat="1" x14ac:dyDescent="0.4"/>
    <row r="30106" s="6" customFormat="1" x14ac:dyDescent="0.4"/>
    <row r="30107" s="6" customFormat="1" x14ac:dyDescent="0.4"/>
    <row r="30108" s="6" customFormat="1" x14ac:dyDescent="0.4"/>
    <row r="30109" s="6" customFormat="1" x14ac:dyDescent="0.4"/>
    <row r="30110" s="6" customFormat="1" x14ac:dyDescent="0.4"/>
    <row r="30111" s="6" customFormat="1" x14ac:dyDescent="0.4"/>
    <row r="30112" s="6" customFormat="1" x14ac:dyDescent="0.4"/>
    <row r="30113" s="6" customFormat="1" x14ac:dyDescent="0.4"/>
    <row r="30114" s="6" customFormat="1" x14ac:dyDescent="0.4"/>
    <row r="30115" s="6" customFormat="1" x14ac:dyDescent="0.4"/>
    <row r="30116" s="6" customFormat="1" x14ac:dyDescent="0.4"/>
    <row r="30117" s="6" customFormat="1" x14ac:dyDescent="0.4"/>
    <row r="30118" s="6" customFormat="1" x14ac:dyDescent="0.4"/>
    <row r="30119" s="6" customFormat="1" x14ac:dyDescent="0.4"/>
    <row r="30120" s="6" customFormat="1" x14ac:dyDescent="0.4"/>
    <row r="30121" s="6" customFormat="1" x14ac:dyDescent="0.4"/>
    <row r="30122" s="6" customFormat="1" x14ac:dyDescent="0.4"/>
    <row r="30123" s="6" customFormat="1" x14ac:dyDescent="0.4"/>
    <row r="30124" s="6" customFormat="1" x14ac:dyDescent="0.4"/>
    <row r="30125" s="6" customFormat="1" x14ac:dyDescent="0.4"/>
    <row r="30126" s="6" customFormat="1" x14ac:dyDescent="0.4"/>
    <row r="30127" s="6" customFormat="1" x14ac:dyDescent="0.4"/>
    <row r="30128" s="6" customFormat="1" x14ac:dyDescent="0.4"/>
    <row r="30129" s="6" customFormat="1" x14ac:dyDescent="0.4"/>
    <row r="30130" s="6" customFormat="1" x14ac:dyDescent="0.4"/>
    <row r="30131" s="6" customFormat="1" x14ac:dyDescent="0.4"/>
    <row r="30132" s="6" customFormat="1" x14ac:dyDescent="0.4"/>
    <row r="30133" s="6" customFormat="1" x14ac:dyDescent="0.4"/>
    <row r="30134" s="6" customFormat="1" x14ac:dyDescent="0.4"/>
    <row r="30135" s="6" customFormat="1" x14ac:dyDescent="0.4"/>
    <row r="30136" s="6" customFormat="1" x14ac:dyDescent="0.4"/>
    <row r="30137" s="6" customFormat="1" x14ac:dyDescent="0.4"/>
    <row r="30138" s="6" customFormat="1" x14ac:dyDescent="0.4"/>
    <row r="30139" s="6" customFormat="1" x14ac:dyDescent="0.4"/>
    <row r="30140" s="6" customFormat="1" x14ac:dyDescent="0.4"/>
    <row r="30141" s="6" customFormat="1" x14ac:dyDescent="0.4"/>
    <row r="30142" s="6" customFormat="1" x14ac:dyDescent="0.4"/>
    <row r="30143" s="6" customFormat="1" x14ac:dyDescent="0.4"/>
    <row r="30144" s="6" customFormat="1" x14ac:dyDescent="0.4"/>
    <row r="30145" s="6" customFormat="1" x14ac:dyDescent="0.4"/>
    <row r="30146" s="6" customFormat="1" x14ac:dyDescent="0.4"/>
    <row r="30147" s="6" customFormat="1" x14ac:dyDescent="0.4"/>
    <row r="30148" s="6" customFormat="1" x14ac:dyDescent="0.4"/>
    <row r="30149" s="6" customFormat="1" x14ac:dyDescent="0.4"/>
    <row r="30150" s="6" customFormat="1" x14ac:dyDescent="0.4"/>
    <row r="30151" s="6" customFormat="1" x14ac:dyDescent="0.4"/>
    <row r="30152" s="6" customFormat="1" x14ac:dyDescent="0.4"/>
    <row r="30153" s="6" customFormat="1" x14ac:dyDescent="0.4"/>
    <row r="30154" s="6" customFormat="1" x14ac:dyDescent="0.4"/>
    <row r="30155" s="6" customFormat="1" x14ac:dyDescent="0.4"/>
    <row r="30156" s="6" customFormat="1" x14ac:dyDescent="0.4"/>
    <row r="30157" s="6" customFormat="1" x14ac:dyDescent="0.4"/>
    <row r="30158" s="6" customFormat="1" x14ac:dyDescent="0.4"/>
    <row r="30159" s="6" customFormat="1" x14ac:dyDescent="0.4"/>
    <row r="30160" s="6" customFormat="1" x14ac:dyDescent="0.4"/>
    <row r="30161" s="6" customFormat="1" x14ac:dyDescent="0.4"/>
    <row r="30162" s="6" customFormat="1" x14ac:dyDescent="0.4"/>
    <row r="30163" s="6" customFormat="1" x14ac:dyDescent="0.4"/>
    <row r="30164" s="6" customFormat="1" x14ac:dyDescent="0.4"/>
    <row r="30165" s="6" customFormat="1" x14ac:dyDescent="0.4"/>
    <row r="30166" s="6" customFormat="1" x14ac:dyDescent="0.4"/>
    <row r="30167" s="6" customFormat="1" x14ac:dyDescent="0.4"/>
    <row r="30168" s="6" customFormat="1" x14ac:dyDescent="0.4"/>
    <row r="30169" s="6" customFormat="1" x14ac:dyDescent="0.4"/>
    <row r="30170" s="6" customFormat="1" x14ac:dyDescent="0.4"/>
    <row r="30171" s="6" customFormat="1" x14ac:dyDescent="0.4"/>
    <row r="30172" s="6" customFormat="1" x14ac:dyDescent="0.4"/>
    <row r="30173" s="6" customFormat="1" x14ac:dyDescent="0.4"/>
    <row r="30174" s="6" customFormat="1" x14ac:dyDescent="0.4"/>
    <row r="30175" s="6" customFormat="1" x14ac:dyDescent="0.4"/>
    <row r="30176" s="6" customFormat="1" x14ac:dyDescent="0.4"/>
    <row r="30177" s="6" customFormat="1" x14ac:dyDescent="0.4"/>
    <row r="30178" s="6" customFormat="1" x14ac:dyDescent="0.4"/>
    <row r="30179" s="6" customFormat="1" x14ac:dyDescent="0.4"/>
    <row r="30180" s="6" customFormat="1" x14ac:dyDescent="0.4"/>
    <row r="30181" s="6" customFormat="1" x14ac:dyDescent="0.4"/>
    <row r="30182" s="6" customFormat="1" x14ac:dyDescent="0.4"/>
    <row r="30183" s="6" customFormat="1" x14ac:dyDescent="0.4"/>
    <row r="30184" s="6" customFormat="1" x14ac:dyDescent="0.4"/>
    <row r="30185" s="6" customFormat="1" x14ac:dyDescent="0.4"/>
    <row r="30186" s="6" customFormat="1" x14ac:dyDescent="0.4"/>
    <row r="30187" s="6" customFormat="1" x14ac:dyDescent="0.4"/>
    <row r="30188" s="6" customFormat="1" x14ac:dyDescent="0.4"/>
    <row r="30189" s="6" customFormat="1" x14ac:dyDescent="0.4"/>
    <row r="30190" s="6" customFormat="1" x14ac:dyDescent="0.4"/>
    <row r="30191" s="6" customFormat="1" x14ac:dyDescent="0.4"/>
    <row r="30192" s="6" customFormat="1" x14ac:dyDescent="0.4"/>
    <row r="30193" s="6" customFormat="1" x14ac:dyDescent="0.4"/>
    <row r="30194" s="6" customFormat="1" x14ac:dyDescent="0.4"/>
    <row r="30195" s="6" customFormat="1" x14ac:dyDescent="0.4"/>
    <row r="30196" s="6" customFormat="1" x14ac:dyDescent="0.4"/>
    <row r="30197" s="6" customFormat="1" x14ac:dyDescent="0.4"/>
    <row r="30198" s="6" customFormat="1" x14ac:dyDescent="0.4"/>
    <row r="30199" s="6" customFormat="1" x14ac:dyDescent="0.4"/>
    <row r="30200" s="6" customFormat="1" x14ac:dyDescent="0.4"/>
    <row r="30201" s="6" customFormat="1" x14ac:dyDescent="0.4"/>
    <row r="30202" s="6" customFormat="1" x14ac:dyDescent="0.4"/>
    <row r="30203" s="6" customFormat="1" x14ac:dyDescent="0.4"/>
    <row r="30204" s="6" customFormat="1" x14ac:dyDescent="0.4"/>
    <row r="30205" s="6" customFormat="1" x14ac:dyDescent="0.4"/>
    <row r="30206" s="6" customFormat="1" x14ac:dyDescent="0.4"/>
    <row r="30207" s="6" customFormat="1" x14ac:dyDescent="0.4"/>
    <row r="30208" s="6" customFormat="1" x14ac:dyDescent="0.4"/>
    <row r="30209" s="6" customFormat="1" x14ac:dyDescent="0.4"/>
    <row r="30210" s="6" customFormat="1" x14ac:dyDescent="0.4"/>
    <row r="30211" s="6" customFormat="1" x14ac:dyDescent="0.4"/>
    <row r="30212" s="6" customFormat="1" x14ac:dyDescent="0.4"/>
    <row r="30213" s="6" customFormat="1" x14ac:dyDescent="0.4"/>
    <row r="30214" s="6" customFormat="1" x14ac:dyDescent="0.4"/>
    <row r="30215" s="6" customFormat="1" x14ac:dyDescent="0.4"/>
    <row r="30216" s="6" customFormat="1" x14ac:dyDescent="0.4"/>
    <row r="30217" s="6" customFormat="1" x14ac:dyDescent="0.4"/>
    <row r="30218" s="6" customFormat="1" x14ac:dyDescent="0.4"/>
    <row r="30219" s="6" customFormat="1" x14ac:dyDescent="0.4"/>
    <row r="30220" s="6" customFormat="1" x14ac:dyDescent="0.4"/>
    <row r="30221" s="6" customFormat="1" x14ac:dyDescent="0.4"/>
    <row r="30222" s="6" customFormat="1" x14ac:dyDescent="0.4"/>
    <row r="30223" s="6" customFormat="1" x14ac:dyDescent="0.4"/>
    <row r="30224" s="6" customFormat="1" x14ac:dyDescent="0.4"/>
    <row r="30225" s="6" customFormat="1" x14ac:dyDescent="0.4"/>
    <row r="30226" s="6" customFormat="1" x14ac:dyDescent="0.4"/>
    <row r="30227" s="6" customFormat="1" x14ac:dyDescent="0.4"/>
    <row r="30228" s="6" customFormat="1" x14ac:dyDescent="0.4"/>
    <row r="30229" s="6" customFormat="1" x14ac:dyDescent="0.4"/>
    <row r="30230" s="6" customFormat="1" x14ac:dyDescent="0.4"/>
    <row r="30231" s="6" customFormat="1" x14ac:dyDescent="0.4"/>
    <row r="30232" s="6" customFormat="1" x14ac:dyDescent="0.4"/>
    <row r="30233" s="6" customFormat="1" x14ac:dyDescent="0.4"/>
    <row r="30234" s="6" customFormat="1" x14ac:dyDescent="0.4"/>
    <row r="30235" s="6" customFormat="1" x14ac:dyDescent="0.4"/>
    <row r="30236" s="6" customFormat="1" x14ac:dyDescent="0.4"/>
    <row r="30237" s="6" customFormat="1" x14ac:dyDescent="0.4"/>
    <row r="30238" s="6" customFormat="1" x14ac:dyDescent="0.4"/>
    <row r="30239" s="6" customFormat="1" x14ac:dyDescent="0.4"/>
    <row r="30240" s="6" customFormat="1" x14ac:dyDescent="0.4"/>
    <row r="30241" s="6" customFormat="1" x14ac:dyDescent="0.4"/>
    <row r="30242" s="6" customFormat="1" x14ac:dyDescent="0.4"/>
    <row r="30243" s="6" customFormat="1" x14ac:dyDescent="0.4"/>
    <row r="30244" s="6" customFormat="1" x14ac:dyDescent="0.4"/>
    <row r="30245" s="6" customFormat="1" x14ac:dyDescent="0.4"/>
    <row r="30246" s="6" customFormat="1" x14ac:dyDescent="0.4"/>
    <row r="30247" s="6" customFormat="1" x14ac:dyDescent="0.4"/>
    <row r="30248" s="6" customFormat="1" x14ac:dyDescent="0.4"/>
    <row r="30249" s="6" customFormat="1" x14ac:dyDescent="0.4"/>
    <row r="30250" s="6" customFormat="1" x14ac:dyDescent="0.4"/>
    <row r="30251" s="6" customFormat="1" x14ac:dyDescent="0.4"/>
    <row r="30252" s="6" customFormat="1" x14ac:dyDescent="0.4"/>
    <row r="30253" s="6" customFormat="1" x14ac:dyDescent="0.4"/>
    <row r="30254" s="6" customFormat="1" x14ac:dyDescent="0.4"/>
    <row r="30255" s="6" customFormat="1" x14ac:dyDescent="0.4"/>
    <row r="30256" s="6" customFormat="1" x14ac:dyDescent="0.4"/>
    <row r="30257" s="6" customFormat="1" x14ac:dyDescent="0.4"/>
    <row r="30258" s="6" customFormat="1" x14ac:dyDescent="0.4"/>
    <row r="30259" s="6" customFormat="1" x14ac:dyDescent="0.4"/>
    <row r="30260" s="6" customFormat="1" x14ac:dyDescent="0.4"/>
    <row r="30261" s="6" customFormat="1" x14ac:dyDescent="0.4"/>
    <row r="30262" s="6" customFormat="1" x14ac:dyDescent="0.4"/>
    <row r="30263" s="6" customFormat="1" x14ac:dyDescent="0.4"/>
    <row r="30264" s="6" customFormat="1" x14ac:dyDescent="0.4"/>
    <row r="30265" s="6" customFormat="1" x14ac:dyDescent="0.4"/>
    <row r="30266" s="6" customFormat="1" x14ac:dyDescent="0.4"/>
    <row r="30267" s="6" customFormat="1" x14ac:dyDescent="0.4"/>
    <row r="30268" s="6" customFormat="1" x14ac:dyDescent="0.4"/>
    <row r="30269" s="6" customFormat="1" x14ac:dyDescent="0.4"/>
    <row r="30270" s="6" customFormat="1" x14ac:dyDescent="0.4"/>
    <row r="30271" s="6" customFormat="1" x14ac:dyDescent="0.4"/>
    <row r="30272" s="6" customFormat="1" x14ac:dyDescent="0.4"/>
    <row r="30273" s="6" customFormat="1" x14ac:dyDescent="0.4"/>
    <row r="30274" s="6" customFormat="1" x14ac:dyDescent="0.4"/>
    <row r="30275" s="6" customFormat="1" x14ac:dyDescent="0.4"/>
    <row r="30276" s="6" customFormat="1" x14ac:dyDescent="0.4"/>
    <row r="30277" s="6" customFormat="1" x14ac:dyDescent="0.4"/>
    <row r="30278" s="6" customFormat="1" x14ac:dyDescent="0.4"/>
    <row r="30279" s="6" customFormat="1" x14ac:dyDescent="0.4"/>
    <row r="30280" s="6" customFormat="1" x14ac:dyDescent="0.4"/>
    <row r="30281" s="6" customFormat="1" x14ac:dyDescent="0.4"/>
    <row r="30282" s="6" customFormat="1" x14ac:dyDescent="0.4"/>
    <row r="30283" s="6" customFormat="1" x14ac:dyDescent="0.4"/>
    <row r="30284" s="6" customFormat="1" x14ac:dyDescent="0.4"/>
    <row r="30285" s="6" customFormat="1" x14ac:dyDescent="0.4"/>
    <row r="30286" s="6" customFormat="1" x14ac:dyDescent="0.4"/>
    <row r="30287" s="6" customFormat="1" x14ac:dyDescent="0.4"/>
    <row r="30288" s="6" customFormat="1" x14ac:dyDescent="0.4"/>
    <row r="30289" s="6" customFormat="1" x14ac:dyDescent="0.4"/>
    <row r="30290" s="6" customFormat="1" x14ac:dyDescent="0.4"/>
    <row r="30291" s="6" customFormat="1" x14ac:dyDescent="0.4"/>
    <row r="30292" s="6" customFormat="1" x14ac:dyDescent="0.4"/>
    <row r="30293" s="6" customFormat="1" x14ac:dyDescent="0.4"/>
    <row r="30294" s="6" customFormat="1" x14ac:dyDescent="0.4"/>
    <row r="30295" s="6" customFormat="1" x14ac:dyDescent="0.4"/>
    <row r="30296" s="6" customFormat="1" x14ac:dyDescent="0.4"/>
    <row r="30297" s="6" customFormat="1" x14ac:dyDescent="0.4"/>
    <row r="30298" s="6" customFormat="1" x14ac:dyDescent="0.4"/>
    <row r="30299" s="6" customFormat="1" x14ac:dyDescent="0.4"/>
    <row r="30300" s="6" customFormat="1" x14ac:dyDescent="0.4"/>
    <row r="30301" s="6" customFormat="1" x14ac:dyDescent="0.4"/>
    <row r="30302" s="6" customFormat="1" x14ac:dyDescent="0.4"/>
    <row r="30303" s="6" customFormat="1" x14ac:dyDescent="0.4"/>
    <row r="30304" s="6" customFormat="1" x14ac:dyDescent="0.4"/>
    <row r="30305" s="6" customFormat="1" x14ac:dyDescent="0.4"/>
    <row r="30306" s="6" customFormat="1" x14ac:dyDescent="0.4"/>
    <row r="30307" s="6" customFormat="1" x14ac:dyDescent="0.4"/>
    <row r="30308" s="6" customFormat="1" x14ac:dyDescent="0.4"/>
    <row r="30309" s="6" customFormat="1" x14ac:dyDescent="0.4"/>
    <row r="30310" s="6" customFormat="1" x14ac:dyDescent="0.4"/>
    <row r="30311" s="6" customFormat="1" x14ac:dyDescent="0.4"/>
    <row r="30312" s="6" customFormat="1" x14ac:dyDescent="0.4"/>
    <row r="30313" s="6" customFormat="1" x14ac:dyDescent="0.4"/>
    <row r="30314" s="6" customFormat="1" x14ac:dyDescent="0.4"/>
    <row r="30315" s="6" customFormat="1" x14ac:dyDescent="0.4"/>
    <row r="30316" s="6" customFormat="1" x14ac:dyDescent="0.4"/>
    <row r="30317" s="6" customFormat="1" x14ac:dyDescent="0.4"/>
    <row r="30318" s="6" customFormat="1" x14ac:dyDescent="0.4"/>
    <row r="30319" s="6" customFormat="1" x14ac:dyDescent="0.4"/>
    <row r="30320" s="6" customFormat="1" x14ac:dyDescent="0.4"/>
    <row r="30321" s="6" customFormat="1" x14ac:dyDescent="0.4"/>
    <row r="30322" s="6" customFormat="1" x14ac:dyDescent="0.4"/>
    <row r="30323" s="6" customFormat="1" x14ac:dyDescent="0.4"/>
    <row r="30324" s="6" customFormat="1" x14ac:dyDescent="0.4"/>
    <row r="30325" s="6" customFormat="1" x14ac:dyDescent="0.4"/>
    <row r="30326" s="6" customFormat="1" x14ac:dyDescent="0.4"/>
    <row r="30327" s="6" customFormat="1" x14ac:dyDescent="0.4"/>
    <row r="30328" s="6" customFormat="1" x14ac:dyDescent="0.4"/>
    <row r="30329" s="6" customFormat="1" x14ac:dyDescent="0.4"/>
    <row r="30330" s="6" customFormat="1" x14ac:dyDescent="0.4"/>
    <row r="30331" s="6" customFormat="1" x14ac:dyDescent="0.4"/>
    <row r="30332" s="6" customFormat="1" x14ac:dyDescent="0.4"/>
    <row r="30333" s="6" customFormat="1" x14ac:dyDescent="0.4"/>
    <row r="30334" s="6" customFormat="1" x14ac:dyDescent="0.4"/>
    <row r="30335" s="6" customFormat="1" x14ac:dyDescent="0.4"/>
    <row r="30336" s="6" customFormat="1" x14ac:dyDescent="0.4"/>
    <row r="30337" s="6" customFormat="1" x14ac:dyDescent="0.4"/>
    <row r="30338" s="6" customFormat="1" x14ac:dyDescent="0.4"/>
    <row r="30339" s="6" customFormat="1" x14ac:dyDescent="0.4"/>
    <row r="30340" s="6" customFormat="1" x14ac:dyDescent="0.4"/>
    <row r="30341" s="6" customFormat="1" x14ac:dyDescent="0.4"/>
    <row r="30342" s="6" customFormat="1" x14ac:dyDescent="0.4"/>
    <row r="30343" s="6" customFormat="1" x14ac:dyDescent="0.4"/>
    <row r="30344" s="6" customFormat="1" x14ac:dyDescent="0.4"/>
    <row r="30345" s="6" customFormat="1" x14ac:dyDescent="0.4"/>
    <row r="30346" s="6" customFormat="1" x14ac:dyDescent="0.4"/>
    <row r="30347" s="6" customFormat="1" x14ac:dyDescent="0.4"/>
    <row r="30348" s="6" customFormat="1" x14ac:dyDescent="0.4"/>
    <row r="30349" s="6" customFormat="1" x14ac:dyDescent="0.4"/>
    <row r="30350" s="6" customFormat="1" x14ac:dyDescent="0.4"/>
    <row r="30351" s="6" customFormat="1" x14ac:dyDescent="0.4"/>
    <row r="30352" s="6" customFormat="1" x14ac:dyDescent="0.4"/>
    <row r="30353" s="6" customFormat="1" x14ac:dyDescent="0.4"/>
    <row r="30354" s="6" customFormat="1" x14ac:dyDescent="0.4"/>
    <row r="30355" s="6" customFormat="1" x14ac:dyDescent="0.4"/>
    <row r="30356" s="6" customFormat="1" x14ac:dyDescent="0.4"/>
    <row r="30357" s="6" customFormat="1" x14ac:dyDescent="0.4"/>
    <row r="30358" s="6" customFormat="1" x14ac:dyDescent="0.4"/>
    <row r="30359" s="6" customFormat="1" x14ac:dyDescent="0.4"/>
    <row r="30360" s="6" customFormat="1" x14ac:dyDescent="0.4"/>
    <row r="30361" s="6" customFormat="1" x14ac:dyDescent="0.4"/>
    <row r="30362" s="6" customFormat="1" x14ac:dyDescent="0.4"/>
    <row r="30363" s="6" customFormat="1" x14ac:dyDescent="0.4"/>
    <row r="30364" s="6" customFormat="1" x14ac:dyDescent="0.4"/>
    <row r="30365" s="6" customFormat="1" x14ac:dyDescent="0.4"/>
    <row r="30366" s="6" customFormat="1" x14ac:dyDescent="0.4"/>
    <row r="30367" s="6" customFormat="1" x14ac:dyDescent="0.4"/>
    <row r="30368" s="6" customFormat="1" x14ac:dyDescent="0.4"/>
    <row r="30369" s="6" customFormat="1" x14ac:dyDescent="0.4"/>
    <row r="30370" s="6" customFormat="1" x14ac:dyDescent="0.4"/>
    <row r="30371" s="6" customFormat="1" x14ac:dyDescent="0.4"/>
    <row r="30372" s="6" customFormat="1" x14ac:dyDescent="0.4"/>
    <row r="30373" s="6" customFormat="1" x14ac:dyDescent="0.4"/>
    <row r="30374" s="6" customFormat="1" x14ac:dyDescent="0.4"/>
    <row r="30375" s="6" customFormat="1" x14ac:dyDescent="0.4"/>
    <row r="30376" s="6" customFormat="1" x14ac:dyDescent="0.4"/>
    <row r="30377" s="6" customFormat="1" x14ac:dyDescent="0.4"/>
    <row r="30378" s="6" customFormat="1" x14ac:dyDescent="0.4"/>
    <row r="30379" s="6" customFormat="1" x14ac:dyDescent="0.4"/>
    <row r="30380" s="6" customFormat="1" x14ac:dyDescent="0.4"/>
    <row r="30381" s="6" customFormat="1" x14ac:dyDescent="0.4"/>
    <row r="30382" s="6" customFormat="1" x14ac:dyDescent="0.4"/>
    <row r="30383" s="6" customFormat="1" x14ac:dyDescent="0.4"/>
    <row r="30384" s="6" customFormat="1" x14ac:dyDescent="0.4"/>
    <row r="30385" s="6" customFormat="1" x14ac:dyDescent="0.4"/>
    <row r="30386" s="6" customFormat="1" x14ac:dyDescent="0.4"/>
    <row r="30387" s="6" customFormat="1" x14ac:dyDescent="0.4"/>
    <row r="30388" s="6" customFormat="1" x14ac:dyDescent="0.4"/>
    <row r="30389" s="6" customFormat="1" x14ac:dyDescent="0.4"/>
    <row r="30390" s="6" customFormat="1" x14ac:dyDescent="0.4"/>
    <row r="30391" s="6" customFormat="1" x14ac:dyDescent="0.4"/>
    <row r="30392" s="6" customFormat="1" x14ac:dyDescent="0.4"/>
    <row r="30393" s="6" customFormat="1" x14ac:dyDescent="0.4"/>
    <row r="30394" s="6" customFormat="1" x14ac:dyDescent="0.4"/>
    <row r="30395" s="6" customFormat="1" x14ac:dyDescent="0.4"/>
    <row r="30396" s="6" customFormat="1" x14ac:dyDescent="0.4"/>
    <row r="30397" s="6" customFormat="1" x14ac:dyDescent="0.4"/>
    <row r="30398" s="6" customFormat="1" x14ac:dyDescent="0.4"/>
    <row r="30399" s="6" customFormat="1" x14ac:dyDescent="0.4"/>
    <row r="30400" s="6" customFormat="1" x14ac:dyDescent="0.4"/>
    <row r="30401" s="6" customFormat="1" x14ac:dyDescent="0.4"/>
    <row r="30402" s="6" customFormat="1" x14ac:dyDescent="0.4"/>
    <row r="30403" s="6" customFormat="1" x14ac:dyDescent="0.4"/>
    <row r="30404" s="6" customFormat="1" x14ac:dyDescent="0.4"/>
    <row r="30405" s="6" customFormat="1" x14ac:dyDescent="0.4"/>
    <row r="30406" s="6" customFormat="1" x14ac:dyDescent="0.4"/>
    <row r="30407" s="6" customFormat="1" x14ac:dyDescent="0.4"/>
    <row r="30408" s="6" customFormat="1" x14ac:dyDescent="0.4"/>
    <row r="30409" s="6" customFormat="1" x14ac:dyDescent="0.4"/>
    <row r="30410" s="6" customFormat="1" x14ac:dyDescent="0.4"/>
    <row r="30411" s="6" customFormat="1" x14ac:dyDescent="0.4"/>
    <row r="30412" s="6" customFormat="1" x14ac:dyDescent="0.4"/>
    <row r="30413" s="6" customFormat="1" x14ac:dyDescent="0.4"/>
    <row r="30414" s="6" customFormat="1" x14ac:dyDescent="0.4"/>
    <row r="30415" s="6" customFormat="1" x14ac:dyDescent="0.4"/>
    <row r="30416" s="6" customFormat="1" x14ac:dyDescent="0.4"/>
    <row r="30417" s="6" customFormat="1" x14ac:dyDescent="0.4"/>
    <row r="30418" s="6" customFormat="1" x14ac:dyDescent="0.4"/>
    <row r="30419" s="6" customFormat="1" x14ac:dyDescent="0.4"/>
    <row r="30420" s="6" customFormat="1" x14ac:dyDescent="0.4"/>
    <row r="30421" s="6" customFormat="1" x14ac:dyDescent="0.4"/>
    <row r="30422" s="6" customFormat="1" x14ac:dyDescent="0.4"/>
    <row r="30423" s="6" customFormat="1" x14ac:dyDescent="0.4"/>
    <row r="30424" s="6" customFormat="1" x14ac:dyDescent="0.4"/>
    <row r="30425" s="6" customFormat="1" x14ac:dyDescent="0.4"/>
    <row r="30426" s="6" customFormat="1" x14ac:dyDescent="0.4"/>
    <row r="30427" s="6" customFormat="1" x14ac:dyDescent="0.4"/>
    <row r="30428" s="6" customFormat="1" x14ac:dyDescent="0.4"/>
    <row r="30429" s="6" customFormat="1" x14ac:dyDescent="0.4"/>
    <row r="30430" s="6" customFormat="1" x14ac:dyDescent="0.4"/>
    <row r="30431" s="6" customFormat="1" x14ac:dyDescent="0.4"/>
    <row r="30432" s="6" customFormat="1" x14ac:dyDescent="0.4"/>
    <row r="30433" s="6" customFormat="1" x14ac:dyDescent="0.4"/>
    <row r="30434" s="6" customFormat="1" x14ac:dyDescent="0.4"/>
    <row r="30435" s="6" customFormat="1" x14ac:dyDescent="0.4"/>
    <row r="30436" s="6" customFormat="1" x14ac:dyDescent="0.4"/>
    <row r="30437" s="6" customFormat="1" x14ac:dyDescent="0.4"/>
    <row r="30438" s="6" customFormat="1" x14ac:dyDescent="0.4"/>
    <row r="30439" s="6" customFormat="1" x14ac:dyDescent="0.4"/>
    <row r="30440" s="6" customFormat="1" x14ac:dyDescent="0.4"/>
    <row r="30441" s="6" customFormat="1" x14ac:dyDescent="0.4"/>
    <row r="30442" s="6" customFormat="1" x14ac:dyDescent="0.4"/>
    <row r="30443" s="6" customFormat="1" x14ac:dyDescent="0.4"/>
    <row r="30444" s="6" customFormat="1" x14ac:dyDescent="0.4"/>
    <row r="30445" s="6" customFormat="1" x14ac:dyDescent="0.4"/>
    <row r="30446" s="6" customFormat="1" x14ac:dyDescent="0.4"/>
    <row r="30447" s="6" customFormat="1" x14ac:dyDescent="0.4"/>
    <row r="30448" s="6" customFormat="1" x14ac:dyDescent="0.4"/>
    <row r="30449" s="6" customFormat="1" x14ac:dyDescent="0.4"/>
    <row r="30450" s="6" customFormat="1" x14ac:dyDescent="0.4"/>
    <row r="30451" s="6" customFormat="1" x14ac:dyDescent="0.4"/>
    <row r="30452" s="6" customFormat="1" x14ac:dyDescent="0.4"/>
    <row r="30453" s="6" customFormat="1" x14ac:dyDescent="0.4"/>
    <row r="30454" s="6" customFormat="1" x14ac:dyDescent="0.4"/>
    <row r="30455" s="6" customFormat="1" x14ac:dyDescent="0.4"/>
    <row r="30456" s="6" customFormat="1" x14ac:dyDescent="0.4"/>
    <row r="30457" s="6" customFormat="1" x14ac:dyDescent="0.4"/>
    <row r="30458" s="6" customFormat="1" x14ac:dyDescent="0.4"/>
    <row r="30459" s="6" customFormat="1" x14ac:dyDescent="0.4"/>
    <row r="30460" s="6" customFormat="1" x14ac:dyDescent="0.4"/>
    <row r="30461" s="6" customFormat="1" x14ac:dyDescent="0.4"/>
    <row r="30462" s="6" customFormat="1" x14ac:dyDescent="0.4"/>
    <row r="30463" s="6" customFormat="1" x14ac:dyDescent="0.4"/>
    <row r="30464" s="6" customFormat="1" x14ac:dyDescent="0.4"/>
    <row r="30465" s="6" customFormat="1" x14ac:dyDescent="0.4"/>
    <row r="30466" s="6" customFormat="1" x14ac:dyDescent="0.4"/>
    <row r="30467" s="6" customFormat="1" x14ac:dyDescent="0.4"/>
    <row r="30468" s="6" customFormat="1" x14ac:dyDescent="0.4"/>
    <row r="30469" s="6" customFormat="1" x14ac:dyDescent="0.4"/>
    <row r="30470" s="6" customFormat="1" x14ac:dyDescent="0.4"/>
    <row r="30471" s="6" customFormat="1" x14ac:dyDescent="0.4"/>
    <row r="30472" s="6" customFormat="1" x14ac:dyDescent="0.4"/>
    <row r="30473" s="6" customFormat="1" x14ac:dyDescent="0.4"/>
    <row r="30474" s="6" customFormat="1" x14ac:dyDescent="0.4"/>
    <row r="30475" s="6" customFormat="1" x14ac:dyDescent="0.4"/>
    <row r="30476" s="6" customFormat="1" x14ac:dyDescent="0.4"/>
    <row r="30477" s="6" customFormat="1" x14ac:dyDescent="0.4"/>
    <row r="30478" s="6" customFormat="1" x14ac:dyDescent="0.4"/>
    <row r="30479" s="6" customFormat="1" x14ac:dyDescent="0.4"/>
    <row r="30480" s="6" customFormat="1" x14ac:dyDescent="0.4"/>
    <row r="30481" s="6" customFormat="1" x14ac:dyDescent="0.4"/>
    <row r="30482" s="6" customFormat="1" x14ac:dyDescent="0.4"/>
    <row r="30483" s="6" customFormat="1" x14ac:dyDescent="0.4"/>
    <row r="30484" s="6" customFormat="1" x14ac:dyDescent="0.4"/>
    <row r="30485" s="6" customFormat="1" x14ac:dyDescent="0.4"/>
    <row r="30486" s="6" customFormat="1" x14ac:dyDescent="0.4"/>
    <row r="30487" s="6" customFormat="1" x14ac:dyDescent="0.4"/>
    <row r="30488" s="6" customFormat="1" x14ac:dyDescent="0.4"/>
    <row r="30489" s="6" customFormat="1" x14ac:dyDescent="0.4"/>
    <row r="30490" s="6" customFormat="1" x14ac:dyDescent="0.4"/>
    <row r="30491" s="6" customFormat="1" x14ac:dyDescent="0.4"/>
    <row r="30492" s="6" customFormat="1" x14ac:dyDescent="0.4"/>
    <row r="30493" s="6" customFormat="1" x14ac:dyDescent="0.4"/>
    <row r="30494" s="6" customFormat="1" x14ac:dyDescent="0.4"/>
    <row r="30495" s="6" customFormat="1" x14ac:dyDescent="0.4"/>
    <row r="30496" s="6" customFormat="1" x14ac:dyDescent="0.4"/>
    <row r="30497" s="6" customFormat="1" x14ac:dyDescent="0.4"/>
    <row r="30498" s="6" customFormat="1" x14ac:dyDescent="0.4"/>
    <row r="30499" s="6" customFormat="1" x14ac:dyDescent="0.4"/>
    <row r="30500" s="6" customFormat="1" x14ac:dyDescent="0.4"/>
    <row r="30501" s="6" customFormat="1" x14ac:dyDescent="0.4"/>
    <row r="30502" s="6" customFormat="1" x14ac:dyDescent="0.4"/>
    <row r="30503" s="6" customFormat="1" x14ac:dyDescent="0.4"/>
    <row r="30504" s="6" customFormat="1" x14ac:dyDescent="0.4"/>
    <row r="30505" s="6" customFormat="1" x14ac:dyDescent="0.4"/>
    <row r="30506" s="6" customFormat="1" x14ac:dyDescent="0.4"/>
    <row r="30507" s="6" customFormat="1" x14ac:dyDescent="0.4"/>
    <row r="30508" s="6" customFormat="1" x14ac:dyDescent="0.4"/>
    <row r="30509" s="6" customFormat="1" x14ac:dyDescent="0.4"/>
    <row r="30510" s="6" customFormat="1" x14ac:dyDescent="0.4"/>
    <row r="30511" s="6" customFormat="1" x14ac:dyDescent="0.4"/>
    <row r="30512" s="6" customFormat="1" x14ac:dyDescent="0.4"/>
    <row r="30513" s="6" customFormat="1" x14ac:dyDescent="0.4"/>
    <row r="30514" s="6" customFormat="1" x14ac:dyDescent="0.4"/>
    <row r="30515" s="6" customFormat="1" x14ac:dyDescent="0.4"/>
    <row r="30516" s="6" customFormat="1" x14ac:dyDescent="0.4"/>
    <row r="30517" s="6" customFormat="1" x14ac:dyDescent="0.4"/>
    <row r="30518" s="6" customFormat="1" x14ac:dyDescent="0.4"/>
    <row r="30519" s="6" customFormat="1" x14ac:dyDescent="0.4"/>
    <row r="30520" s="6" customFormat="1" x14ac:dyDescent="0.4"/>
    <row r="30521" s="6" customFormat="1" x14ac:dyDescent="0.4"/>
    <row r="30522" s="6" customFormat="1" x14ac:dyDescent="0.4"/>
    <row r="30523" s="6" customFormat="1" x14ac:dyDescent="0.4"/>
    <row r="30524" s="6" customFormat="1" x14ac:dyDescent="0.4"/>
    <row r="30525" s="6" customFormat="1" x14ac:dyDescent="0.4"/>
    <row r="30526" s="6" customFormat="1" x14ac:dyDescent="0.4"/>
    <row r="30527" s="6" customFormat="1" x14ac:dyDescent="0.4"/>
    <row r="30528" s="6" customFormat="1" x14ac:dyDescent="0.4"/>
    <row r="30529" s="6" customFormat="1" x14ac:dyDescent="0.4"/>
    <row r="30530" s="6" customFormat="1" x14ac:dyDescent="0.4"/>
    <row r="30531" s="6" customFormat="1" x14ac:dyDescent="0.4"/>
    <row r="30532" s="6" customFormat="1" x14ac:dyDescent="0.4"/>
    <row r="30533" s="6" customFormat="1" x14ac:dyDescent="0.4"/>
    <row r="30534" s="6" customFormat="1" x14ac:dyDescent="0.4"/>
    <row r="30535" s="6" customFormat="1" x14ac:dyDescent="0.4"/>
    <row r="30536" s="6" customFormat="1" x14ac:dyDescent="0.4"/>
    <row r="30537" s="6" customFormat="1" x14ac:dyDescent="0.4"/>
    <row r="30538" s="6" customFormat="1" x14ac:dyDescent="0.4"/>
    <row r="30539" s="6" customFormat="1" x14ac:dyDescent="0.4"/>
    <row r="30540" s="6" customFormat="1" x14ac:dyDescent="0.4"/>
    <row r="30541" s="6" customFormat="1" x14ac:dyDescent="0.4"/>
    <row r="30542" s="6" customFormat="1" x14ac:dyDescent="0.4"/>
    <row r="30543" s="6" customFormat="1" x14ac:dyDescent="0.4"/>
    <row r="30544" s="6" customFormat="1" x14ac:dyDescent="0.4"/>
    <row r="30545" s="6" customFormat="1" x14ac:dyDescent="0.4"/>
    <row r="30546" s="6" customFormat="1" x14ac:dyDescent="0.4"/>
    <row r="30547" s="6" customFormat="1" x14ac:dyDescent="0.4"/>
    <row r="30548" s="6" customFormat="1" x14ac:dyDescent="0.4"/>
    <row r="30549" s="6" customFormat="1" x14ac:dyDescent="0.4"/>
    <row r="30550" s="6" customFormat="1" x14ac:dyDescent="0.4"/>
    <row r="30551" s="6" customFormat="1" x14ac:dyDescent="0.4"/>
    <row r="30552" s="6" customFormat="1" x14ac:dyDescent="0.4"/>
    <row r="30553" s="6" customFormat="1" x14ac:dyDescent="0.4"/>
    <row r="30554" s="6" customFormat="1" x14ac:dyDescent="0.4"/>
    <row r="30555" s="6" customFormat="1" x14ac:dyDescent="0.4"/>
    <row r="30556" s="6" customFormat="1" x14ac:dyDescent="0.4"/>
    <row r="30557" s="6" customFormat="1" x14ac:dyDescent="0.4"/>
    <row r="30558" s="6" customFormat="1" x14ac:dyDescent="0.4"/>
    <row r="30559" s="6" customFormat="1" x14ac:dyDescent="0.4"/>
    <row r="30560" s="6" customFormat="1" x14ac:dyDescent="0.4"/>
    <row r="30561" s="6" customFormat="1" x14ac:dyDescent="0.4"/>
    <row r="30562" s="6" customFormat="1" x14ac:dyDescent="0.4"/>
    <row r="30563" s="6" customFormat="1" x14ac:dyDescent="0.4"/>
    <row r="30564" s="6" customFormat="1" x14ac:dyDescent="0.4"/>
    <row r="30565" s="6" customFormat="1" x14ac:dyDescent="0.4"/>
    <row r="30566" s="6" customFormat="1" x14ac:dyDescent="0.4"/>
    <row r="30567" s="6" customFormat="1" x14ac:dyDescent="0.4"/>
    <row r="30568" s="6" customFormat="1" x14ac:dyDescent="0.4"/>
    <row r="30569" s="6" customFormat="1" x14ac:dyDescent="0.4"/>
    <row r="30570" s="6" customFormat="1" x14ac:dyDescent="0.4"/>
    <row r="30571" s="6" customFormat="1" x14ac:dyDescent="0.4"/>
    <row r="30572" s="6" customFormat="1" x14ac:dyDescent="0.4"/>
    <row r="30573" s="6" customFormat="1" x14ac:dyDescent="0.4"/>
    <row r="30574" s="6" customFormat="1" x14ac:dyDescent="0.4"/>
    <row r="30575" s="6" customFormat="1" x14ac:dyDescent="0.4"/>
    <row r="30576" s="6" customFormat="1" x14ac:dyDescent="0.4"/>
    <row r="30577" s="6" customFormat="1" x14ac:dyDescent="0.4"/>
    <row r="30578" s="6" customFormat="1" x14ac:dyDescent="0.4"/>
    <row r="30579" s="6" customFormat="1" x14ac:dyDescent="0.4"/>
    <row r="30580" s="6" customFormat="1" x14ac:dyDescent="0.4"/>
    <row r="30581" s="6" customFormat="1" x14ac:dyDescent="0.4"/>
    <row r="30582" s="6" customFormat="1" x14ac:dyDescent="0.4"/>
    <row r="30583" s="6" customFormat="1" x14ac:dyDescent="0.4"/>
    <row r="30584" s="6" customFormat="1" x14ac:dyDescent="0.4"/>
    <row r="30585" s="6" customFormat="1" x14ac:dyDescent="0.4"/>
    <row r="30586" s="6" customFormat="1" x14ac:dyDescent="0.4"/>
    <row r="30587" s="6" customFormat="1" x14ac:dyDescent="0.4"/>
    <row r="30588" s="6" customFormat="1" x14ac:dyDescent="0.4"/>
    <row r="30589" s="6" customFormat="1" x14ac:dyDescent="0.4"/>
    <row r="30590" s="6" customFormat="1" x14ac:dyDescent="0.4"/>
    <row r="30591" s="6" customFormat="1" x14ac:dyDescent="0.4"/>
    <row r="30592" s="6" customFormat="1" x14ac:dyDescent="0.4"/>
    <row r="30593" s="6" customFormat="1" x14ac:dyDescent="0.4"/>
    <row r="30594" s="6" customFormat="1" x14ac:dyDescent="0.4"/>
    <row r="30595" s="6" customFormat="1" x14ac:dyDescent="0.4"/>
    <row r="30596" s="6" customFormat="1" x14ac:dyDescent="0.4"/>
    <row r="30597" s="6" customFormat="1" x14ac:dyDescent="0.4"/>
    <row r="30598" s="6" customFormat="1" x14ac:dyDescent="0.4"/>
    <row r="30599" s="6" customFormat="1" x14ac:dyDescent="0.4"/>
    <row r="30600" s="6" customFormat="1" x14ac:dyDescent="0.4"/>
    <row r="30601" s="6" customFormat="1" x14ac:dyDescent="0.4"/>
    <row r="30602" s="6" customFormat="1" x14ac:dyDescent="0.4"/>
    <row r="30603" s="6" customFormat="1" x14ac:dyDescent="0.4"/>
    <row r="30604" s="6" customFormat="1" x14ac:dyDescent="0.4"/>
    <row r="30605" s="6" customFormat="1" x14ac:dyDescent="0.4"/>
    <row r="30606" s="6" customFormat="1" x14ac:dyDescent="0.4"/>
    <row r="30607" s="6" customFormat="1" x14ac:dyDescent="0.4"/>
    <row r="30608" s="6" customFormat="1" x14ac:dyDescent="0.4"/>
    <row r="30609" s="6" customFormat="1" x14ac:dyDescent="0.4"/>
    <row r="30610" s="6" customFormat="1" x14ac:dyDescent="0.4"/>
    <row r="30611" s="6" customFormat="1" x14ac:dyDescent="0.4"/>
    <row r="30612" s="6" customFormat="1" x14ac:dyDescent="0.4"/>
    <row r="30613" s="6" customFormat="1" x14ac:dyDescent="0.4"/>
    <row r="30614" s="6" customFormat="1" x14ac:dyDescent="0.4"/>
    <row r="30615" s="6" customFormat="1" x14ac:dyDescent="0.4"/>
    <row r="30616" s="6" customFormat="1" x14ac:dyDescent="0.4"/>
    <row r="30617" s="6" customFormat="1" x14ac:dyDescent="0.4"/>
    <row r="30618" s="6" customFormat="1" x14ac:dyDescent="0.4"/>
    <row r="30619" s="6" customFormat="1" x14ac:dyDescent="0.4"/>
    <row r="30620" s="6" customFormat="1" x14ac:dyDescent="0.4"/>
    <row r="30621" s="6" customFormat="1" x14ac:dyDescent="0.4"/>
    <row r="30622" s="6" customFormat="1" x14ac:dyDescent="0.4"/>
    <row r="30623" s="6" customFormat="1" x14ac:dyDescent="0.4"/>
    <row r="30624" s="6" customFormat="1" x14ac:dyDescent="0.4"/>
    <row r="30625" s="6" customFormat="1" x14ac:dyDescent="0.4"/>
    <row r="30626" s="6" customFormat="1" x14ac:dyDescent="0.4"/>
    <row r="30627" s="6" customFormat="1" x14ac:dyDescent="0.4"/>
    <row r="30628" s="6" customFormat="1" x14ac:dyDescent="0.4"/>
    <row r="30629" s="6" customFormat="1" x14ac:dyDescent="0.4"/>
    <row r="30630" s="6" customFormat="1" x14ac:dyDescent="0.4"/>
    <row r="30631" s="6" customFormat="1" x14ac:dyDescent="0.4"/>
    <row r="30632" s="6" customFormat="1" x14ac:dyDescent="0.4"/>
    <row r="30633" s="6" customFormat="1" x14ac:dyDescent="0.4"/>
    <row r="30634" s="6" customFormat="1" x14ac:dyDescent="0.4"/>
    <row r="30635" s="6" customFormat="1" x14ac:dyDescent="0.4"/>
    <row r="30636" s="6" customFormat="1" x14ac:dyDescent="0.4"/>
    <row r="30637" s="6" customFormat="1" x14ac:dyDescent="0.4"/>
    <row r="30638" s="6" customFormat="1" x14ac:dyDescent="0.4"/>
    <row r="30639" s="6" customFormat="1" x14ac:dyDescent="0.4"/>
    <row r="30640" s="6" customFormat="1" x14ac:dyDescent="0.4"/>
    <row r="30641" s="6" customFormat="1" x14ac:dyDescent="0.4"/>
    <row r="30642" s="6" customFormat="1" x14ac:dyDescent="0.4"/>
    <row r="30643" s="6" customFormat="1" x14ac:dyDescent="0.4"/>
    <row r="30644" s="6" customFormat="1" x14ac:dyDescent="0.4"/>
    <row r="30645" s="6" customFormat="1" x14ac:dyDescent="0.4"/>
    <row r="30646" s="6" customFormat="1" x14ac:dyDescent="0.4"/>
    <row r="30647" s="6" customFormat="1" x14ac:dyDescent="0.4"/>
    <row r="30648" s="6" customFormat="1" x14ac:dyDescent="0.4"/>
    <row r="30649" s="6" customFormat="1" x14ac:dyDescent="0.4"/>
    <row r="30650" s="6" customFormat="1" x14ac:dyDescent="0.4"/>
    <row r="30651" s="6" customFormat="1" x14ac:dyDescent="0.4"/>
    <row r="30652" s="6" customFormat="1" x14ac:dyDescent="0.4"/>
    <row r="30653" s="6" customFormat="1" x14ac:dyDescent="0.4"/>
    <row r="30654" s="6" customFormat="1" x14ac:dyDescent="0.4"/>
    <row r="30655" s="6" customFormat="1" x14ac:dyDescent="0.4"/>
    <row r="30656" s="6" customFormat="1" x14ac:dyDescent="0.4"/>
    <row r="30657" s="6" customFormat="1" x14ac:dyDescent="0.4"/>
    <row r="30658" s="6" customFormat="1" x14ac:dyDescent="0.4"/>
    <row r="30659" s="6" customFormat="1" x14ac:dyDescent="0.4"/>
    <row r="30660" s="6" customFormat="1" x14ac:dyDescent="0.4"/>
    <row r="30661" s="6" customFormat="1" x14ac:dyDescent="0.4"/>
    <row r="30662" s="6" customFormat="1" x14ac:dyDescent="0.4"/>
    <row r="30663" s="6" customFormat="1" x14ac:dyDescent="0.4"/>
    <row r="30664" s="6" customFormat="1" x14ac:dyDescent="0.4"/>
    <row r="30665" s="6" customFormat="1" x14ac:dyDescent="0.4"/>
    <row r="30666" s="6" customFormat="1" x14ac:dyDescent="0.4"/>
    <row r="30667" s="6" customFormat="1" x14ac:dyDescent="0.4"/>
    <row r="30668" s="6" customFormat="1" x14ac:dyDescent="0.4"/>
    <row r="30669" s="6" customFormat="1" x14ac:dyDescent="0.4"/>
    <row r="30670" s="6" customFormat="1" x14ac:dyDescent="0.4"/>
    <row r="30671" s="6" customFormat="1" x14ac:dyDescent="0.4"/>
    <row r="30672" s="6" customFormat="1" x14ac:dyDescent="0.4"/>
    <row r="30673" s="6" customFormat="1" x14ac:dyDescent="0.4"/>
    <row r="30674" s="6" customFormat="1" x14ac:dyDescent="0.4"/>
    <row r="30675" s="6" customFormat="1" x14ac:dyDescent="0.4"/>
    <row r="30676" s="6" customFormat="1" x14ac:dyDescent="0.4"/>
    <row r="30677" s="6" customFormat="1" x14ac:dyDescent="0.4"/>
    <row r="30678" s="6" customFormat="1" x14ac:dyDescent="0.4"/>
    <row r="30679" s="6" customFormat="1" x14ac:dyDescent="0.4"/>
    <row r="30680" s="6" customFormat="1" x14ac:dyDescent="0.4"/>
    <row r="30681" s="6" customFormat="1" x14ac:dyDescent="0.4"/>
    <row r="30682" s="6" customFormat="1" x14ac:dyDescent="0.4"/>
    <row r="30683" s="6" customFormat="1" x14ac:dyDescent="0.4"/>
    <row r="30684" s="6" customFormat="1" x14ac:dyDescent="0.4"/>
    <row r="30685" s="6" customFormat="1" x14ac:dyDescent="0.4"/>
    <row r="30686" s="6" customFormat="1" x14ac:dyDescent="0.4"/>
    <row r="30687" s="6" customFormat="1" x14ac:dyDescent="0.4"/>
    <row r="30688" s="6" customFormat="1" x14ac:dyDescent="0.4"/>
    <row r="30689" s="6" customFormat="1" x14ac:dyDescent="0.4"/>
    <row r="30690" s="6" customFormat="1" x14ac:dyDescent="0.4"/>
    <row r="30691" s="6" customFormat="1" x14ac:dyDescent="0.4"/>
    <row r="30692" s="6" customFormat="1" x14ac:dyDescent="0.4"/>
    <row r="30693" s="6" customFormat="1" x14ac:dyDescent="0.4"/>
    <row r="30694" s="6" customFormat="1" x14ac:dyDescent="0.4"/>
    <row r="30695" s="6" customFormat="1" x14ac:dyDescent="0.4"/>
    <row r="30696" s="6" customFormat="1" x14ac:dyDescent="0.4"/>
    <row r="30697" s="6" customFormat="1" x14ac:dyDescent="0.4"/>
    <row r="30698" s="6" customFormat="1" x14ac:dyDescent="0.4"/>
    <row r="30699" s="6" customFormat="1" x14ac:dyDescent="0.4"/>
    <row r="30700" s="6" customFormat="1" x14ac:dyDescent="0.4"/>
    <row r="30701" s="6" customFormat="1" x14ac:dyDescent="0.4"/>
    <row r="30702" s="6" customFormat="1" x14ac:dyDescent="0.4"/>
    <row r="30703" s="6" customFormat="1" x14ac:dyDescent="0.4"/>
    <row r="30704" s="6" customFormat="1" x14ac:dyDescent="0.4"/>
    <row r="30705" s="6" customFormat="1" x14ac:dyDescent="0.4"/>
    <row r="30706" s="6" customFormat="1" x14ac:dyDescent="0.4"/>
    <row r="30707" s="6" customFormat="1" x14ac:dyDescent="0.4"/>
    <row r="30708" s="6" customFormat="1" x14ac:dyDescent="0.4"/>
    <row r="30709" s="6" customFormat="1" x14ac:dyDescent="0.4"/>
    <row r="30710" s="6" customFormat="1" x14ac:dyDescent="0.4"/>
    <row r="30711" s="6" customFormat="1" x14ac:dyDescent="0.4"/>
    <row r="30712" s="6" customFormat="1" x14ac:dyDescent="0.4"/>
    <row r="30713" s="6" customFormat="1" x14ac:dyDescent="0.4"/>
    <row r="30714" s="6" customFormat="1" x14ac:dyDescent="0.4"/>
    <row r="30715" s="6" customFormat="1" x14ac:dyDescent="0.4"/>
    <row r="30716" s="6" customFormat="1" x14ac:dyDescent="0.4"/>
    <row r="30717" s="6" customFormat="1" x14ac:dyDescent="0.4"/>
    <row r="30718" s="6" customFormat="1" x14ac:dyDescent="0.4"/>
    <row r="30719" s="6" customFormat="1" x14ac:dyDescent="0.4"/>
    <row r="30720" s="6" customFormat="1" x14ac:dyDescent="0.4"/>
    <row r="30721" s="6" customFormat="1" x14ac:dyDescent="0.4"/>
    <row r="30722" s="6" customFormat="1" x14ac:dyDescent="0.4"/>
    <row r="30723" s="6" customFormat="1" x14ac:dyDescent="0.4"/>
    <row r="30724" s="6" customFormat="1" x14ac:dyDescent="0.4"/>
    <row r="30725" s="6" customFormat="1" x14ac:dyDescent="0.4"/>
    <row r="30726" s="6" customFormat="1" x14ac:dyDescent="0.4"/>
    <row r="30727" s="6" customFormat="1" x14ac:dyDescent="0.4"/>
    <row r="30728" s="6" customFormat="1" x14ac:dyDescent="0.4"/>
    <row r="30729" s="6" customFormat="1" x14ac:dyDescent="0.4"/>
    <row r="30730" s="6" customFormat="1" x14ac:dyDescent="0.4"/>
    <row r="30731" s="6" customFormat="1" x14ac:dyDescent="0.4"/>
    <row r="30732" s="6" customFormat="1" x14ac:dyDescent="0.4"/>
    <row r="30733" s="6" customFormat="1" x14ac:dyDescent="0.4"/>
    <row r="30734" s="6" customFormat="1" x14ac:dyDescent="0.4"/>
    <row r="30735" s="6" customFormat="1" x14ac:dyDescent="0.4"/>
    <row r="30736" s="6" customFormat="1" x14ac:dyDescent="0.4"/>
    <row r="30737" s="6" customFormat="1" x14ac:dyDescent="0.4"/>
    <row r="30738" s="6" customFormat="1" x14ac:dyDescent="0.4"/>
    <row r="30739" s="6" customFormat="1" x14ac:dyDescent="0.4"/>
    <row r="30740" s="6" customFormat="1" x14ac:dyDescent="0.4"/>
    <row r="30741" s="6" customFormat="1" x14ac:dyDescent="0.4"/>
    <row r="30742" s="6" customFormat="1" x14ac:dyDescent="0.4"/>
    <row r="30743" s="6" customFormat="1" x14ac:dyDescent="0.4"/>
    <row r="30744" s="6" customFormat="1" x14ac:dyDescent="0.4"/>
    <row r="30745" s="6" customFormat="1" x14ac:dyDescent="0.4"/>
    <row r="30746" s="6" customFormat="1" x14ac:dyDescent="0.4"/>
    <row r="30747" s="6" customFormat="1" x14ac:dyDescent="0.4"/>
    <row r="30748" s="6" customFormat="1" x14ac:dyDescent="0.4"/>
    <row r="30749" s="6" customFormat="1" x14ac:dyDescent="0.4"/>
    <row r="30750" s="6" customFormat="1" x14ac:dyDescent="0.4"/>
    <row r="30751" s="6" customFormat="1" x14ac:dyDescent="0.4"/>
    <row r="30752" s="6" customFormat="1" x14ac:dyDescent="0.4"/>
    <row r="30753" s="6" customFormat="1" x14ac:dyDescent="0.4"/>
    <row r="30754" s="6" customFormat="1" x14ac:dyDescent="0.4"/>
    <row r="30755" s="6" customFormat="1" x14ac:dyDescent="0.4"/>
    <row r="30756" s="6" customFormat="1" x14ac:dyDescent="0.4"/>
    <row r="30757" s="6" customFormat="1" x14ac:dyDescent="0.4"/>
    <row r="30758" s="6" customFormat="1" x14ac:dyDescent="0.4"/>
    <row r="30759" s="6" customFormat="1" x14ac:dyDescent="0.4"/>
    <row r="30760" s="6" customFormat="1" x14ac:dyDescent="0.4"/>
    <row r="30761" s="6" customFormat="1" x14ac:dyDescent="0.4"/>
    <row r="30762" s="6" customFormat="1" x14ac:dyDescent="0.4"/>
    <row r="30763" s="6" customFormat="1" x14ac:dyDescent="0.4"/>
    <row r="30764" s="6" customFormat="1" x14ac:dyDescent="0.4"/>
    <row r="30765" s="6" customFormat="1" x14ac:dyDescent="0.4"/>
    <row r="30766" s="6" customFormat="1" x14ac:dyDescent="0.4"/>
    <row r="30767" s="6" customFormat="1" x14ac:dyDescent="0.4"/>
    <row r="30768" s="6" customFormat="1" x14ac:dyDescent="0.4"/>
    <row r="30769" s="6" customFormat="1" x14ac:dyDescent="0.4"/>
    <row r="30770" s="6" customFormat="1" x14ac:dyDescent="0.4"/>
    <row r="30771" s="6" customFormat="1" x14ac:dyDescent="0.4"/>
    <row r="30772" s="6" customFormat="1" x14ac:dyDescent="0.4"/>
    <row r="30773" s="6" customFormat="1" x14ac:dyDescent="0.4"/>
    <row r="30774" s="6" customFormat="1" x14ac:dyDescent="0.4"/>
    <row r="30775" s="6" customFormat="1" x14ac:dyDescent="0.4"/>
    <row r="30776" s="6" customFormat="1" x14ac:dyDescent="0.4"/>
    <row r="30777" s="6" customFormat="1" x14ac:dyDescent="0.4"/>
    <row r="30778" s="6" customFormat="1" x14ac:dyDescent="0.4"/>
    <row r="30779" s="6" customFormat="1" x14ac:dyDescent="0.4"/>
    <row r="30780" s="6" customFormat="1" x14ac:dyDescent="0.4"/>
    <row r="30781" s="6" customFormat="1" x14ac:dyDescent="0.4"/>
    <row r="30782" s="6" customFormat="1" x14ac:dyDescent="0.4"/>
    <row r="30783" s="6" customFormat="1" x14ac:dyDescent="0.4"/>
    <row r="30784" s="6" customFormat="1" x14ac:dyDescent="0.4"/>
    <row r="30785" s="6" customFormat="1" x14ac:dyDescent="0.4"/>
    <row r="30786" s="6" customFormat="1" x14ac:dyDescent="0.4"/>
    <row r="30787" s="6" customFormat="1" x14ac:dyDescent="0.4"/>
    <row r="30788" s="6" customFormat="1" x14ac:dyDescent="0.4"/>
    <row r="30789" s="6" customFormat="1" x14ac:dyDescent="0.4"/>
    <row r="30790" s="6" customFormat="1" x14ac:dyDescent="0.4"/>
    <row r="30791" s="6" customFormat="1" x14ac:dyDescent="0.4"/>
    <row r="30792" s="6" customFormat="1" x14ac:dyDescent="0.4"/>
    <row r="30793" s="6" customFormat="1" x14ac:dyDescent="0.4"/>
    <row r="30794" s="6" customFormat="1" x14ac:dyDescent="0.4"/>
    <row r="30795" s="6" customFormat="1" x14ac:dyDescent="0.4"/>
    <row r="30796" s="6" customFormat="1" x14ac:dyDescent="0.4"/>
    <row r="30797" s="6" customFormat="1" x14ac:dyDescent="0.4"/>
    <row r="30798" s="6" customFormat="1" x14ac:dyDescent="0.4"/>
    <row r="30799" s="6" customFormat="1" x14ac:dyDescent="0.4"/>
    <row r="30800" s="6" customFormat="1" x14ac:dyDescent="0.4"/>
    <row r="30801" s="6" customFormat="1" x14ac:dyDescent="0.4"/>
    <row r="30802" s="6" customFormat="1" x14ac:dyDescent="0.4"/>
    <row r="30803" s="6" customFormat="1" x14ac:dyDescent="0.4"/>
    <row r="30804" s="6" customFormat="1" x14ac:dyDescent="0.4"/>
    <row r="30805" s="6" customFormat="1" x14ac:dyDescent="0.4"/>
    <row r="30806" s="6" customFormat="1" x14ac:dyDescent="0.4"/>
    <row r="30807" s="6" customFormat="1" x14ac:dyDescent="0.4"/>
    <row r="30808" s="6" customFormat="1" x14ac:dyDescent="0.4"/>
    <row r="30809" s="6" customFormat="1" x14ac:dyDescent="0.4"/>
    <row r="30810" s="6" customFormat="1" x14ac:dyDescent="0.4"/>
    <row r="30811" s="6" customFormat="1" x14ac:dyDescent="0.4"/>
    <row r="30812" s="6" customFormat="1" x14ac:dyDescent="0.4"/>
    <row r="30813" s="6" customFormat="1" x14ac:dyDescent="0.4"/>
    <row r="30814" s="6" customFormat="1" x14ac:dyDescent="0.4"/>
    <row r="30815" s="6" customFormat="1" x14ac:dyDescent="0.4"/>
    <row r="30816" s="6" customFormat="1" x14ac:dyDescent="0.4"/>
    <row r="30817" s="6" customFormat="1" x14ac:dyDescent="0.4"/>
    <row r="30818" s="6" customFormat="1" x14ac:dyDescent="0.4"/>
    <row r="30819" s="6" customFormat="1" x14ac:dyDescent="0.4"/>
    <row r="30820" s="6" customFormat="1" x14ac:dyDescent="0.4"/>
    <row r="30821" s="6" customFormat="1" x14ac:dyDescent="0.4"/>
    <row r="30822" s="6" customFormat="1" x14ac:dyDescent="0.4"/>
    <row r="30823" s="6" customFormat="1" x14ac:dyDescent="0.4"/>
    <row r="30824" s="6" customFormat="1" x14ac:dyDescent="0.4"/>
    <row r="30825" s="6" customFormat="1" x14ac:dyDescent="0.4"/>
    <row r="30826" s="6" customFormat="1" x14ac:dyDescent="0.4"/>
    <row r="30827" s="6" customFormat="1" x14ac:dyDescent="0.4"/>
    <row r="30828" s="6" customFormat="1" x14ac:dyDescent="0.4"/>
    <row r="30829" s="6" customFormat="1" x14ac:dyDescent="0.4"/>
    <row r="30830" s="6" customFormat="1" x14ac:dyDescent="0.4"/>
    <row r="30831" s="6" customFormat="1" x14ac:dyDescent="0.4"/>
    <row r="30832" s="6" customFormat="1" x14ac:dyDescent="0.4"/>
    <row r="30833" s="6" customFormat="1" x14ac:dyDescent="0.4"/>
    <row r="30834" s="6" customFormat="1" x14ac:dyDescent="0.4"/>
    <row r="30835" s="6" customFormat="1" x14ac:dyDescent="0.4"/>
    <row r="30836" s="6" customFormat="1" x14ac:dyDescent="0.4"/>
    <row r="30837" s="6" customFormat="1" x14ac:dyDescent="0.4"/>
    <row r="30838" s="6" customFormat="1" x14ac:dyDescent="0.4"/>
    <row r="30839" s="6" customFormat="1" x14ac:dyDescent="0.4"/>
    <row r="30840" s="6" customFormat="1" x14ac:dyDescent="0.4"/>
    <row r="30841" s="6" customFormat="1" x14ac:dyDescent="0.4"/>
    <row r="30842" s="6" customFormat="1" x14ac:dyDescent="0.4"/>
    <row r="30843" s="6" customFormat="1" x14ac:dyDescent="0.4"/>
    <row r="30844" s="6" customFormat="1" x14ac:dyDescent="0.4"/>
    <row r="30845" s="6" customFormat="1" x14ac:dyDescent="0.4"/>
    <row r="30846" s="6" customFormat="1" x14ac:dyDescent="0.4"/>
    <row r="30847" s="6" customFormat="1" x14ac:dyDescent="0.4"/>
    <row r="30848" s="6" customFormat="1" x14ac:dyDescent="0.4"/>
    <row r="30849" s="6" customFormat="1" x14ac:dyDescent="0.4"/>
    <row r="30850" s="6" customFormat="1" x14ac:dyDescent="0.4"/>
    <row r="30851" s="6" customFormat="1" x14ac:dyDescent="0.4"/>
    <row r="30852" s="6" customFormat="1" x14ac:dyDescent="0.4"/>
    <row r="30853" s="6" customFormat="1" x14ac:dyDescent="0.4"/>
    <row r="30854" s="6" customFormat="1" x14ac:dyDescent="0.4"/>
    <row r="30855" s="6" customFormat="1" x14ac:dyDescent="0.4"/>
    <row r="30856" s="6" customFormat="1" x14ac:dyDescent="0.4"/>
    <row r="30857" s="6" customFormat="1" x14ac:dyDescent="0.4"/>
    <row r="30858" s="6" customFormat="1" x14ac:dyDescent="0.4"/>
    <row r="30859" s="6" customFormat="1" x14ac:dyDescent="0.4"/>
    <row r="30860" s="6" customFormat="1" x14ac:dyDescent="0.4"/>
    <row r="30861" s="6" customFormat="1" x14ac:dyDescent="0.4"/>
    <row r="30862" s="6" customFormat="1" x14ac:dyDescent="0.4"/>
    <row r="30863" s="6" customFormat="1" x14ac:dyDescent="0.4"/>
    <row r="30864" s="6" customFormat="1" x14ac:dyDescent="0.4"/>
    <row r="30865" s="6" customFormat="1" x14ac:dyDescent="0.4"/>
    <row r="30866" s="6" customFormat="1" x14ac:dyDescent="0.4"/>
    <row r="30867" s="6" customFormat="1" x14ac:dyDescent="0.4"/>
    <row r="30868" s="6" customFormat="1" x14ac:dyDescent="0.4"/>
    <row r="30869" s="6" customFormat="1" x14ac:dyDescent="0.4"/>
    <row r="30870" s="6" customFormat="1" x14ac:dyDescent="0.4"/>
    <row r="30871" s="6" customFormat="1" x14ac:dyDescent="0.4"/>
    <row r="30872" s="6" customFormat="1" x14ac:dyDescent="0.4"/>
    <row r="30873" s="6" customFormat="1" x14ac:dyDescent="0.4"/>
    <row r="30874" s="6" customFormat="1" x14ac:dyDescent="0.4"/>
    <row r="30875" s="6" customFormat="1" x14ac:dyDescent="0.4"/>
    <row r="30876" s="6" customFormat="1" x14ac:dyDescent="0.4"/>
    <row r="30877" s="6" customFormat="1" x14ac:dyDescent="0.4"/>
    <row r="30878" s="6" customFormat="1" x14ac:dyDescent="0.4"/>
    <row r="30879" s="6" customFormat="1" x14ac:dyDescent="0.4"/>
    <row r="30880" s="6" customFormat="1" x14ac:dyDescent="0.4"/>
    <row r="30881" s="6" customFormat="1" x14ac:dyDescent="0.4"/>
    <row r="30882" s="6" customFormat="1" x14ac:dyDescent="0.4"/>
    <row r="30883" s="6" customFormat="1" x14ac:dyDescent="0.4"/>
    <row r="30884" s="6" customFormat="1" x14ac:dyDescent="0.4"/>
    <row r="30885" s="6" customFormat="1" x14ac:dyDescent="0.4"/>
    <row r="30886" s="6" customFormat="1" x14ac:dyDescent="0.4"/>
    <row r="30887" s="6" customFormat="1" x14ac:dyDescent="0.4"/>
    <row r="30888" s="6" customFormat="1" x14ac:dyDescent="0.4"/>
    <row r="30889" s="6" customFormat="1" x14ac:dyDescent="0.4"/>
    <row r="30890" s="6" customFormat="1" x14ac:dyDescent="0.4"/>
    <row r="30891" s="6" customFormat="1" x14ac:dyDescent="0.4"/>
    <row r="30892" s="6" customFormat="1" x14ac:dyDescent="0.4"/>
    <row r="30893" s="6" customFormat="1" x14ac:dyDescent="0.4"/>
    <row r="30894" s="6" customFormat="1" x14ac:dyDescent="0.4"/>
    <row r="30895" s="6" customFormat="1" x14ac:dyDescent="0.4"/>
    <row r="30896" s="6" customFormat="1" x14ac:dyDescent="0.4"/>
    <row r="30897" s="6" customFormat="1" x14ac:dyDescent="0.4"/>
    <row r="30898" s="6" customFormat="1" x14ac:dyDescent="0.4"/>
    <row r="30899" s="6" customFormat="1" x14ac:dyDescent="0.4"/>
    <row r="30900" s="6" customFormat="1" x14ac:dyDescent="0.4"/>
    <row r="30901" s="6" customFormat="1" x14ac:dyDescent="0.4"/>
    <row r="30902" s="6" customFormat="1" x14ac:dyDescent="0.4"/>
    <row r="30903" s="6" customFormat="1" x14ac:dyDescent="0.4"/>
    <row r="30904" s="6" customFormat="1" x14ac:dyDescent="0.4"/>
    <row r="30905" s="6" customFormat="1" x14ac:dyDescent="0.4"/>
    <row r="30906" s="6" customFormat="1" x14ac:dyDescent="0.4"/>
    <row r="30907" s="6" customFormat="1" x14ac:dyDescent="0.4"/>
    <row r="30908" s="6" customFormat="1" x14ac:dyDescent="0.4"/>
    <row r="30909" s="6" customFormat="1" x14ac:dyDescent="0.4"/>
    <row r="30910" s="6" customFormat="1" x14ac:dyDescent="0.4"/>
    <row r="30911" s="6" customFormat="1" x14ac:dyDescent="0.4"/>
    <row r="30912" s="6" customFormat="1" x14ac:dyDescent="0.4"/>
    <row r="30913" s="6" customFormat="1" x14ac:dyDescent="0.4"/>
    <row r="30914" s="6" customFormat="1" x14ac:dyDescent="0.4"/>
    <row r="30915" s="6" customFormat="1" x14ac:dyDescent="0.4"/>
    <row r="30916" s="6" customFormat="1" x14ac:dyDescent="0.4"/>
    <row r="30917" s="6" customFormat="1" x14ac:dyDescent="0.4"/>
    <row r="30918" s="6" customFormat="1" x14ac:dyDescent="0.4"/>
    <row r="30919" s="6" customFormat="1" x14ac:dyDescent="0.4"/>
    <row r="30920" s="6" customFormat="1" x14ac:dyDescent="0.4"/>
    <row r="30921" s="6" customFormat="1" x14ac:dyDescent="0.4"/>
    <row r="30922" s="6" customFormat="1" x14ac:dyDescent="0.4"/>
    <row r="30923" s="6" customFormat="1" x14ac:dyDescent="0.4"/>
    <row r="30924" s="6" customFormat="1" x14ac:dyDescent="0.4"/>
    <row r="30925" s="6" customFormat="1" x14ac:dyDescent="0.4"/>
    <row r="30926" s="6" customFormat="1" x14ac:dyDescent="0.4"/>
    <row r="30927" s="6" customFormat="1" x14ac:dyDescent="0.4"/>
    <row r="30928" s="6" customFormat="1" x14ac:dyDescent="0.4"/>
    <row r="30929" s="6" customFormat="1" x14ac:dyDescent="0.4"/>
    <row r="30930" s="6" customFormat="1" x14ac:dyDescent="0.4"/>
    <row r="30931" s="6" customFormat="1" x14ac:dyDescent="0.4"/>
    <row r="30932" s="6" customFormat="1" x14ac:dyDescent="0.4"/>
    <row r="30933" s="6" customFormat="1" x14ac:dyDescent="0.4"/>
    <row r="30934" s="6" customFormat="1" x14ac:dyDescent="0.4"/>
    <row r="30935" s="6" customFormat="1" x14ac:dyDescent="0.4"/>
    <row r="30936" s="6" customFormat="1" x14ac:dyDescent="0.4"/>
    <row r="30937" s="6" customFormat="1" x14ac:dyDescent="0.4"/>
    <row r="30938" s="6" customFormat="1" x14ac:dyDescent="0.4"/>
    <row r="30939" s="6" customFormat="1" x14ac:dyDescent="0.4"/>
    <row r="30940" s="6" customFormat="1" x14ac:dyDescent="0.4"/>
    <row r="30941" s="6" customFormat="1" x14ac:dyDescent="0.4"/>
    <row r="30942" s="6" customFormat="1" x14ac:dyDescent="0.4"/>
    <row r="30943" s="6" customFormat="1" x14ac:dyDescent="0.4"/>
    <row r="30944" s="6" customFormat="1" x14ac:dyDescent="0.4"/>
    <row r="30945" s="6" customFormat="1" x14ac:dyDescent="0.4"/>
    <row r="30946" s="6" customFormat="1" x14ac:dyDescent="0.4"/>
    <row r="30947" s="6" customFormat="1" x14ac:dyDescent="0.4"/>
    <row r="30948" s="6" customFormat="1" x14ac:dyDescent="0.4"/>
    <row r="30949" s="6" customFormat="1" x14ac:dyDescent="0.4"/>
    <row r="30950" s="6" customFormat="1" x14ac:dyDescent="0.4"/>
    <row r="30951" s="6" customFormat="1" x14ac:dyDescent="0.4"/>
    <row r="30952" s="6" customFormat="1" x14ac:dyDescent="0.4"/>
    <row r="30953" s="6" customFormat="1" x14ac:dyDescent="0.4"/>
    <row r="30954" s="6" customFormat="1" x14ac:dyDescent="0.4"/>
    <row r="30955" s="6" customFormat="1" x14ac:dyDescent="0.4"/>
    <row r="30956" s="6" customFormat="1" x14ac:dyDescent="0.4"/>
    <row r="30957" s="6" customFormat="1" x14ac:dyDescent="0.4"/>
    <row r="30958" s="6" customFormat="1" x14ac:dyDescent="0.4"/>
    <row r="30959" s="6" customFormat="1" x14ac:dyDescent="0.4"/>
    <row r="30960" s="6" customFormat="1" x14ac:dyDescent="0.4"/>
    <row r="30961" s="6" customFormat="1" x14ac:dyDescent="0.4"/>
    <row r="30962" s="6" customFormat="1" x14ac:dyDescent="0.4"/>
    <row r="30963" s="6" customFormat="1" x14ac:dyDescent="0.4"/>
    <row r="30964" s="6" customFormat="1" x14ac:dyDescent="0.4"/>
    <row r="30965" s="6" customFormat="1" x14ac:dyDescent="0.4"/>
    <row r="30966" s="6" customFormat="1" x14ac:dyDescent="0.4"/>
    <row r="30967" s="6" customFormat="1" x14ac:dyDescent="0.4"/>
    <row r="30968" s="6" customFormat="1" x14ac:dyDescent="0.4"/>
    <row r="30969" s="6" customFormat="1" x14ac:dyDescent="0.4"/>
    <row r="30970" s="6" customFormat="1" x14ac:dyDescent="0.4"/>
    <row r="30971" s="6" customFormat="1" x14ac:dyDescent="0.4"/>
    <row r="30972" s="6" customFormat="1" x14ac:dyDescent="0.4"/>
    <row r="30973" s="6" customFormat="1" x14ac:dyDescent="0.4"/>
    <row r="30974" s="6" customFormat="1" x14ac:dyDescent="0.4"/>
    <row r="30975" s="6" customFormat="1" x14ac:dyDescent="0.4"/>
    <row r="30976" s="6" customFormat="1" x14ac:dyDescent="0.4"/>
    <row r="30977" s="6" customFormat="1" x14ac:dyDescent="0.4"/>
    <row r="30978" s="6" customFormat="1" x14ac:dyDescent="0.4"/>
    <row r="30979" s="6" customFormat="1" x14ac:dyDescent="0.4"/>
    <row r="30980" s="6" customFormat="1" x14ac:dyDescent="0.4"/>
    <row r="30981" s="6" customFormat="1" x14ac:dyDescent="0.4"/>
    <row r="30982" s="6" customFormat="1" x14ac:dyDescent="0.4"/>
    <row r="30983" s="6" customFormat="1" x14ac:dyDescent="0.4"/>
    <row r="30984" s="6" customFormat="1" x14ac:dyDescent="0.4"/>
    <row r="30985" s="6" customFormat="1" x14ac:dyDescent="0.4"/>
    <row r="30986" s="6" customFormat="1" x14ac:dyDescent="0.4"/>
    <row r="30987" s="6" customFormat="1" x14ac:dyDescent="0.4"/>
    <row r="30988" s="6" customFormat="1" x14ac:dyDescent="0.4"/>
    <row r="30989" s="6" customFormat="1" x14ac:dyDescent="0.4"/>
    <row r="30990" s="6" customFormat="1" x14ac:dyDescent="0.4"/>
    <row r="30991" s="6" customFormat="1" x14ac:dyDescent="0.4"/>
    <row r="30992" s="6" customFormat="1" x14ac:dyDescent="0.4"/>
    <row r="30993" s="6" customFormat="1" x14ac:dyDescent="0.4"/>
    <row r="30994" s="6" customFormat="1" x14ac:dyDescent="0.4"/>
    <row r="30995" s="6" customFormat="1" x14ac:dyDescent="0.4"/>
    <row r="30996" s="6" customFormat="1" x14ac:dyDescent="0.4"/>
    <row r="30997" s="6" customFormat="1" x14ac:dyDescent="0.4"/>
    <row r="30998" s="6" customFormat="1" x14ac:dyDescent="0.4"/>
    <row r="30999" s="6" customFormat="1" x14ac:dyDescent="0.4"/>
    <row r="31000" s="6" customFormat="1" x14ac:dyDescent="0.4"/>
    <row r="31001" s="6" customFormat="1" x14ac:dyDescent="0.4"/>
    <row r="31002" s="6" customFormat="1" x14ac:dyDescent="0.4"/>
    <row r="31003" s="6" customFormat="1" x14ac:dyDescent="0.4"/>
    <row r="31004" s="6" customFormat="1" x14ac:dyDescent="0.4"/>
    <row r="31005" s="6" customFormat="1" x14ac:dyDescent="0.4"/>
    <row r="31006" s="6" customFormat="1" x14ac:dyDescent="0.4"/>
    <row r="31007" s="6" customFormat="1" x14ac:dyDescent="0.4"/>
    <row r="31008" s="6" customFormat="1" x14ac:dyDescent="0.4"/>
    <row r="31009" s="6" customFormat="1" x14ac:dyDescent="0.4"/>
    <row r="31010" s="6" customFormat="1" x14ac:dyDescent="0.4"/>
    <row r="31011" s="6" customFormat="1" x14ac:dyDescent="0.4"/>
    <row r="31012" s="6" customFormat="1" x14ac:dyDescent="0.4"/>
    <row r="31013" s="6" customFormat="1" x14ac:dyDescent="0.4"/>
    <row r="31014" s="6" customFormat="1" x14ac:dyDescent="0.4"/>
    <row r="31015" s="6" customFormat="1" x14ac:dyDescent="0.4"/>
    <row r="31016" s="6" customFormat="1" x14ac:dyDescent="0.4"/>
    <row r="31017" s="6" customFormat="1" x14ac:dyDescent="0.4"/>
    <row r="31018" s="6" customFormat="1" x14ac:dyDescent="0.4"/>
    <row r="31019" s="6" customFormat="1" x14ac:dyDescent="0.4"/>
    <row r="31020" s="6" customFormat="1" x14ac:dyDescent="0.4"/>
    <row r="31021" s="6" customFormat="1" x14ac:dyDescent="0.4"/>
    <row r="31022" s="6" customFormat="1" x14ac:dyDescent="0.4"/>
    <row r="31023" s="6" customFormat="1" x14ac:dyDescent="0.4"/>
    <row r="31024" s="6" customFormat="1" x14ac:dyDescent="0.4"/>
    <row r="31025" s="6" customFormat="1" x14ac:dyDescent="0.4"/>
    <row r="31026" s="6" customFormat="1" x14ac:dyDescent="0.4"/>
    <row r="31027" s="6" customFormat="1" x14ac:dyDescent="0.4"/>
    <row r="31028" s="6" customFormat="1" x14ac:dyDescent="0.4"/>
    <row r="31029" s="6" customFormat="1" x14ac:dyDescent="0.4"/>
    <row r="31030" s="6" customFormat="1" x14ac:dyDescent="0.4"/>
    <row r="31031" s="6" customFormat="1" x14ac:dyDescent="0.4"/>
    <row r="31032" s="6" customFormat="1" x14ac:dyDescent="0.4"/>
    <row r="31033" s="6" customFormat="1" x14ac:dyDescent="0.4"/>
    <row r="31034" s="6" customFormat="1" x14ac:dyDescent="0.4"/>
    <row r="31035" s="6" customFormat="1" x14ac:dyDescent="0.4"/>
    <row r="31036" s="6" customFormat="1" x14ac:dyDescent="0.4"/>
    <row r="31037" s="6" customFormat="1" x14ac:dyDescent="0.4"/>
    <row r="31038" s="6" customFormat="1" x14ac:dyDescent="0.4"/>
    <row r="31039" s="6" customFormat="1" x14ac:dyDescent="0.4"/>
    <row r="31040" s="6" customFormat="1" x14ac:dyDescent="0.4"/>
    <row r="31041" s="6" customFormat="1" x14ac:dyDescent="0.4"/>
    <row r="31042" s="6" customFormat="1" x14ac:dyDescent="0.4"/>
    <row r="31043" s="6" customFormat="1" x14ac:dyDescent="0.4"/>
    <row r="31044" s="6" customFormat="1" x14ac:dyDescent="0.4"/>
    <row r="31045" s="6" customFormat="1" x14ac:dyDescent="0.4"/>
    <row r="31046" s="6" customFormat="1" x14ac:dyDescent="0.4"/>
    <row r="31047" s="6" customFormat="1" x14ac:dyDescent="0.4"/>
    <row r="31048" s="6" customFormat="1" x14ac:dyDescent="0.4"/>
    <row r="31049" s="6" customFormat="1" x14ac:dyDescent="0.4"/>
    <row r="31050" s="6" customFormat="1" x14ac:dyDescent="0.4"/>
    <row r="31051" s="6" customFormat="1" x14ac:dyDescent="0.4"/>
    <row r="31052" s="6" customFormat="1" x14ac:dyDescent="0.4"/>
    <row r="31053" s="6" customFormat="1" x14ac:dyDescent="0.4"/>
    <row r="31054" s="6" customFormat="1" x14ac:dyDescent="0.4"/>
    <row r="31055" s="6" customFormat="1" x14ac:dyDescent="0.4"/>
    <row r="31056" s="6" customFormat="1" x14ac:dyDescent="0.4"/>
    <row r="31057" s="6" customFormat="1" x14ac:dyDescent="0.4"/>
    <row r="31058" s="6" customFormat="1" x14ac:dyDescent="0.4"/>
    <row r="31059" s="6" customFormat="1" x14ac:dyDescent="0.4"/>
    <row r="31060" s="6" customFormat="1" x14ac:dyDescent="0.4"/>
    <row r="31061" s="6" customFormat="1" x14ac:dyDescent="0.4"/>
    <row r="31062" s="6" customFormat="1" x14ac:dyDescent="0.4"/>
    <row r="31063" s="6" customFormat="1" x14ac:dyDescent="0.4"/>
    <row r="31064" s="6" customFormat="1" x14ac:dyDescent="0.4"/>
    <row r="31065" s="6" customFormat="1" x14ac:dyDescent="0.4"/>
    <row r="31066" s="6" customFormat="1" x14ac:dyDescent="0.4"/>
    <row r="31067" s="6" customFormat="1" x14ac:dyDescent="0.4"/>
    <row r="31068" s="6" customFormat="1" x14ac:dyDescent="0.4"/>
    <row r="31069" s="6" customFormat="1" x14ac:dyDescent="0.4"/>
    <row r="31070" s="6" customFormat="1" x14ac:dyDescent="0.4"/>
    <row r="31071" s="6" customFormat="1" x14ac:dyDescent="0.4"/>
    <row r="31072" s="6" customFormat="1" x14ac:dyDescent="0.4"/>
    <row r="31073" s="6" customFormat="1" x14ac:dyDescent="0.4"/>
    <row r="31074" s="6" customFormat="1" x14ac:dyDescent="0.4"/>
    <row r="31075" s="6" customFormat="1" x14ac:dyDescent="0.4"/>
    <row r="31076" s="6" customFormat="1" x14ac:dyDescent="0.4"/>
    <row r="31077" s="6" customFormat="1" x14ac:dyDescent="0.4"/>
    <row r="31078" s="6" customFormat="1" x14ac:dyDescent="0.4"/>
    <row r="31079" s="6" customFormat="1" x14ac:dyDescent="0.4"/>
    <row r="31080" s="6" customFormat="1" x14ac:dyDescent="0.4"/>
    <row r="31081" s="6" customFormat="1" x14ac:dyDescent="0.4"/>
    <row r="31082" s="6" customFormat="1" x14ac:dyDescent="0.4"/>
    <row r="31083" s="6" customFormat="1" x14ac:dyDescent="0.4"/>
    <row r="31084" s="6" customFormat="1" x14ac:dyDescent="0.4"/>
    <row r="31085" s="6" customFormat="1" x14ac:dyDescent="0.4"/>
    <row r="31086" s="6" customFormat="1" x14ac:dyDescent="0.4"/>
    <row r="31087" s="6" customFormat="1" x14ac:dyDescent="0.4"/>
    <row r="31088" s="6" customFormat="1" x14ac:dyDescent="0.4"/>
    <row r="31089" s="6" customFormat="1" x14ac:dyDescent="0.4"/>
    <row r="31090" s="6" customFormat="1" x14ac:dyDescent="0.4"/>
    <row r="31091" s="6" customFormat="1" x14ac:dyDescent="0.4"/>
    <row r="31092" s="6" customFormat="1" x14ac:dyDescent="0.4"/>
    <row r="31093" s="6" customFormat="1" x14ac:dyDescent="0.4"/>
    <row r="31094" s="6" customFormat="1" x14ac:dyDescent="0.4"/>
    <row r="31095" s="6" customFormat="1" x14ac:dyDescent="0.4"/>
    <row r="31096" s="6" customFormat="1" x14ac:dyDescent="0.4"/>
    <row r="31097" s="6" customFormat="1" x14ac:dyDescent="0.4"/>
    <row r="31098" s="6" customFormat="1" x14ac:dyDescent="0.4"/>
    <row r="31099" s="6" customFormat="1" x14ac:dyDescent="0.4"/>
    <row r="31100" s="6" customFormat="1" x14ac:dyDescent="0.4"/>
    <row r="31101" s="6" customFormat="1" x14ac:dyDescent="0.4"/>
    <row r="31102" s="6" customFormat="1" x14ac:dyDescent="0.4"/>
    <row r="31103" s="6" customFormat="1" x14ac:dyDescent="0.4"/>
    <row r="31104" s="6" customFormat="1" x14ac:dyDescent="0.4"/>
    <row r="31105" s="6" customFormat="1" x14ac:dyDescent="0.4"/>
    <row r="31106" s="6" customFormat="1" x14ac:dyDescent="0.4"/>
    <row r="31107" s="6" customFormat="1" x14ac:dyDescent="0.4"/>
    <row r="31108" s="6" customFormat="1" x14ac:dyDescent="0.4"/>
    <row r="31109" s="6" customFormat="1" x14ac:dyDescent="0.4"/>
    <row r="31110" s="6" customFormat="1" x14ac:dyDescent="0.4"/>
    <row r="31111" s="6" customFormat="1" x14ac:dyDescent="0.4"/>
    <row r="31112" s="6" customFormat="1" x14ac:dyDescent="0.4"/>
    <row r="31113" s="6" customFormat="1" x14ac:dyDescent="0.4"/>
    <row r="31114" s="6" customFormat="1" x14ac:dyDescent="0.4"/>
    <row r="31115" s="6" customFormat="1" x14ac:dyDescent="0.4"/>
    <row r="31116" s="6" customFormat="1" x14ac:dyDescent="0.4"/>
    <row r="31117" s="6" customFormat="1" x14ac:dyDescent="0.4"/>
    <row r="31118" s="6" customFormat="1" x14ac:dyDescent="0.4"/>
    <row r="31119" s="6" customFormat="1" x14ac:dyDescent="0.4"/>
    <row r="31120" s="6" customFormat="1" x14ac:dyDescent="0.4"/>
    <row r="31121" s="6" customFormat="1" x14ac:dyDescent="0.4"/>
    <row r="31122" s="6" customFormat="1" x14ac:dyDescent="0.4"/>
    <row r="31123" s="6" customFormat="1" x14ac:dyDescent="0.4"/>
    <row r="31124" s="6" customFormat="1" x14ac:dyDescent="0.4"/>
    <row r="31125" s="6" customFormat="1" x14ac:dyDescent="0.4"/>
    <row r="31126" s="6" customFormat="1" x14ac:dyDescent="0.4"/>
    <row r="31127" s="6" customFormat="1" x14ac:dyDescent="0.4"/>
    <row r="31128" s="6" customFormat="1" x14ac:dyDescent="0.4"/>
    <row r="31129" s="6" customFormat="1" x14ac:dyDescent="0.4"/>
    <row r="31130" s="6" customFormat="1" x14ac:dyDescent="0.4"/>
    <row r="31131" s="6" customFormat="1" x14ac:dyDescent="0.4"/>
    <row r="31132" s="6" customFormat="1" x14ac:dyDescent="0.4"/>
    <row r="31133" s="6" customFormat="1" x14ac:dyDescent="0.4"/>
    <row r="31134" s="6" customFormat="1" x14ac:dyDescent="0.4"/>
    <row r="31135" s="6" customFormat="1" x14ac:dyDescent="0.4"/>
    <row r="31136" s="6" customFormat="1" x14ac:dyDescent="0.4"/>
    <row r="31137" s="6" customFormat="1" x14ac:dyDescent="0.4"/>
    <row r="31138" s="6" customFormat="1" x14ac:dyDescent="0.4"/>
    <row r="31139" s="6" customFormat="1" x14ac:dyDescent="0.4"/>
    <row r="31140" s="6" customFormat="1" x14ac:dyDescent="0.4"/>
    <row r="31141" s="6" customFormat="1" x14ac:dyDescent="0.4"/>
    <row r="31142" s="6" customFormat="1" x14ac:dyDescent="0.4"/>
    <row r="31143" s="6" customFormat="1" x14ac:dyDescent="0.4"/>
    <row r="31144" s="6" customFormat="1" x14ac:dyDescent="0.4"/>
    <row r="31145" s="6" customFormat="1" x14ac:dyDescent="0.4"/>
    <row r="31146" s="6" customFormat="1" x14ac:dyDescent="0.4"/>
    <row r="31147" s="6" customFormat="1" x14ac:dyDescent="0.4"/>
    <row r="31148" s="6" customFormat="1" x14ac:dyDescent="0.4"/>
    <row r="31149" s="6" customFormat="1" x14ac:dyDescent="0.4"/>
    <row r="31150" s="6" customFormat="1" x14ac:dyDescent="0.4"/>
    <row r="31151" s="6" customFormat="1" x14ac:dyDescent="0.4"/>
    <row r="31152" s="6" customFormat="1" x14ac:dyDescent="0.4"/>
    <row r="31153" s="6" customFormat="1" x14ac:dyDescent="0.4"/>
    <row r="31154" s="6" customFormat="1" x14ac:dyDescent="0.4"/>
    <row r="31155" s="6" customFormat="1" x14ac:dyDescent="0.4"/>
    <row r="31156" s="6" customFormat="1" x14ac:dyDescent="0.4"/>
    <row r="31157" s="6" customFormat="1" x14ac:dyDescent="0.4"/>
    <row r="31158" s="6" customFormat="1" x14ac:dyDescent="0.4"/>
    <row r="31159" s="6" customFormat="1" x14ac:dyDescent="0.4"/>
    <row r="31160" s="6" customFormat="1" x14ac:dyDescent="0.4"/>
    <row r="31161" s="6" customFormat="1" x14ac:dyDescent="0.4"/>
    <row r="31162" s="6" customFormat="1" x14ac:dyDescent="0.4"/>
    <row r="31163" s="6" customFormat="1" x14ac:dyDescent="0.4"/>
    <row r="31164" s="6" customFormat="1" x14ac:dyDescent="0.4"/>
    <row r="31165" s="6" customFormat="1" x14ac:dyDescent="0.4"/>
    <row r="31166" s="6" customFormat="1" x14ac:dyDescent="0.4"/>
    <row r="31167" s="6" customFormat="1" x14ac:dyDescent="0.4"/>
    <row r="31168" s="6" customFormat="1" x14ac:dyDescent="0.4"/>
    <row r="31169" s="6" customFormat="1" x14ac:dyDescent="0.4"/>
    <row r="31170" s="6" customFormat="1" x14ac:dyDescent="0.4"/>
    <row r="31171" s="6" customFormat="1" x14ac:dyDescent="0.4"/>
    <row r="31172" s="6" customFormat="1" x14ac:dyDescent="0.4"/>
    <row r="31173" s="6" customFormat="1" x14ac:dyDescent="0.4"/>
    <row r="31174" s="6" customFormat="1" x14ac:dyDescent="0.4"/>
    <row r="31175" s="6" customFormat="1" x14ac:dyDescent="0.4"/>
    <row r="31176" s="6" customFormat="1" x14ac:dyDescent="0.4"/>
    <row r="31177" s="6" customFormat="1" x14ac:dyDescent="0.4"/>
    <row r="31178" s="6" customFormat="1" x14ac:dyDescent="0.4"/>
    <row r="31179" s="6" customFormat="1" x14ac:dyDescent="0.4"/>
    <row r="31180" s="6" customFormat="1" x14ac:dyDescent="0.4"/>
    <row r="31181" s="6" customFormat="1" x14ac:dyDescent="0.4"/>
    <row r="31182" s="6" customFormat="1" x14ac:dyDescent="0.4"/>
    <row r="31183" s="6" customFormat="1" x14ac:dyDescent="0.4"/>
    <row r="31184" s="6" customFormat="1" x14ac:dyDescent="0.4"/>
    <row r="31185" s="6" customFormat="1" x14ac:dyDescent="0.4"/>
    <row r="31186" s="6" customFormat="1" x14ac:dyDescent="0.4"/>
    <row r="31187" s="6" customFormat="1" x14ac:dyDescent="0.4"/>
    <row r="31188" s="6" customFormat="1" x14ac:dyDescent="0.4"/>
    <row r="31189" s="6" customFormat="1" x14ac:dyDescent="0.4"/>
    <row r="31190" s="6" customFormat="1" x14ac:dyDescent="0.4"/>
    <row r="31191" s="6" customFormat="1" x14ac:dyDescent="0.4"/>
    <row r="31192" s="6" customFormat="1" x14ac:dyDescent="0.4"/>
    <row r="31193" s="6" customFormat="1" x14ac:dyDescent="0.4"/>
    <row r="31194" s="6" customFormat="1" x14ac:dyDescent="0.4"/>
    <row r="31195" s="6" customFormat="1" x14ac:dyDescent="0.4"/>
    <row r="31196" s="6" customFormat="1" x14ac:dyDescent="0.4"/>
    <row r="31197" s="6" customFormat="1" x14ac:dyDescent="0.4"/>
    <row r="31198" s="6" customFormat="1" x14ac:dyDescent="0.4"/>
    <row r="31199" s="6" customFormat="1" x14ac:dyDescent="0.4"/>
    <row r="31200" s="6" customFormat="1" x14ac:dyDescent="0.4"/>
    <row r="31201" s="6" customFormat="1" x14ac:dyDescent="0.4"/>
    <row r="31202" s="6" customFormat="1" x14ac:dyDescent="0.4"/>
    <row r="31203" s="6" customFormat="1" x14ac:dyDescent="0.4"/>
    <row r="31204" s="6" customFormat="1" x14ac:dyDescent="0.4"/>
    <row r="31205" s="6" customFormat="1" x14ac:dyDescent="0.4"/>
    <row r="31206" s="6" customFormat="1" x14ac:dyDescent="0.4"/>
    <row r="31207" s="6" customFormat="1" x14ac:dyDescent="0.4"/>
    <row r="31208" s="6" customFormat="1" x14ac:dyDescent="0.4"/>
    <row r="31209" s="6" customFormat="1" x14ac:dyDescent="0.4"/>
    <row r="31210" s="6" customFormat="1" x14ac:dyDescent="0.4"/>
    <row r="31211" s="6" customFormat="1" x14ac:dyDescent="0.4"/>
    <row r="31212" s="6" customFormat="1" x14ac:dyDescent="0.4"/>
    <row r="31213" s="6" customFormat="1" x14ac:dyDescent="0.4"/>
    <row r="31214" s="6" customFormat="1" x14ac:dyDescent="0.4"/>
    <row r="31215" s="6" customFormat="1" x14ac:dyDescent="0.4"/>
    <row r="31216" s="6" customFormat="1" x14ac:dyDescent="0.4"/>
    <row r="31217" s="6" customFormat="1" x14ac:dyDescent="0.4"/>
    <row r="31218" s="6" customFormat="1" x14ac:dyDescent="0.4"/>
    <row r="31219" s="6" customFormat="1" x14ac:dyDescent="0.4"/>
    <row r="31220" s="6" customFormat="1" x14ac:dyDescent="0.4"/>
    <row r="31221" s="6" customFormat="1" x14ac:dyDescent="0.4"/>
    <row r="31222" s="6" customFormat="1" x14ac:dyDescent="0.4"/>
    <row r="31223" s="6" customFormat="1" x14ac:dyDescent="0.4"/>
    <row r="31224" s="6" customFormat="1" x14ac:dyDescent="0.4"/>
    <row r="31225" s="6" customFormat="1" x14ac:dyDescent="0.4"/>
    <row r="31226" s="6" customFormat="1" x14ac:dyDescent="0.4"/>
    <row r="31227" s="6" customFormat="1" x14ac:dyDescent="0.4"/>
    <row r="31228" s="6" customFormat="1" x14ac:dyDescent="0.4"/>
    <row r="31229" s="6" customFormat="1" x14ac:dyDescent="0.4"/>
    <row r="31230" s="6" customFormat="1" x14ac:dyDescent="0.4"/>
    <row r="31231" s="6" customFormat="1" x14ac:dyDescent="0.4"/>
    <row r="31232" s="6" customFormat="1" x14ac:dyDescent="0.4"/>
    <row r="31233" s="6" customFormat="1" x14ac:dyDescent="0.4"/>
    <row r="31234" s="6" customFormat="1" x14ac:dyDescent="0.4"/>
    <row r="31235" s="6" customFormat="1" x14ac:dyDescent="0.4"/>
    <row r="31236" s="6" customFormat="1" x14ac:dyDescent="0.4"/>
    <row r="31237" s="6" customFormat="1" x14ac:dyDescent="0.4"/>
    <row r="31238" s="6" customFormat="1" x14ac:dyDescent="0.4"/>
    <row r="31239" s="6" customFormat="1" x14ac:dyDescent="0.4"/>
    <row r="31240" s="6" customFormat="1" x14ac:dyDescent="0.4"/>
    <row r="31241" s="6" customFormat="1" x14ac:dyDescent="0.4"/>
    <row r="31242" s="6" customFormat="1" x14ac:dyDescent="0.4"/>
    <row r="31243" s="6" customFormat="1" x14ac:dyDescent="0.4"/>
    <row r="31244" s="6" customFormat="1" x14ac:dyDescent="0.4"/>
    <row r="31245" s="6" customFormat="1" x14ac:dyDescent="0.4"/>
    <row r="31246" s="6" customFormat="1" x14ac:dyDescent="0.4"/>
    <row r="31247" s="6" customFormat="1" x14ac:dyDescent="0.4"/>
    <row r="31248" s="6" customFormat="1" x14ac:dyDescent="0.4"/>
    <row r="31249" s="6" customFormat="1" x14ac:dyDescent="0.4"/>
    <row r="31250" s="6" customFormat="1" x14ac:dyDescent="0.4"/>
    <row r="31251" s="6" customFormat="1" x14ac:dyDescent="0.4"/>
    <row r="31252" s="6" customFormat="1" x14ac:dyDescent="0.4"/>
    <row r="31253" s="6" customFormat="1" x14ac:dyDescent="0.4"/>
    <row r="31254" s="6" customFormat="1" x14ac:dyDescent="0.4"/>
    <row r="31255" s="6" customFormat="1" x14ac:dyDescent="0.4"/>
    <row r="31256" s="6" customFormat="1" x14ac:dyDescent="0.4"/>
    <row r="31257" s="6" customFormat="1" x14ac:dyDescent="0.4"/>
    <row r="31258" s="6" customFormat="1" x14ac:dyDescent="0.4"/>
    <row r="31259" s="6" customFormat="1" x14ac:dyDescent="0.4"/>
    <row r="31260" s="6" customFormat="1" x14ac:dyDescent="0.4"/>
    <row r="31261" s="6" customFormat="1" x14ac:dyDescent="0.4"/>
    <row r="31262" s="6" customFormat="1" x14ac:dyDescent="0.4"/>
    <row r="31263" s="6" customFormat="1" x14ac:dyDescent="0.4"/>
    <row r="31264" s="6" customFormat="1" x14ac:dyDescent="0.4"/>
    <row r="31265" s="6" customFormat="1" x14ac:dyDescent="0.4"/>
    <row r="31266" s="6" customFormat="1" x14ac:dyDescent="0.4"/>
    <row r="31267" s="6" customFormat="1" x14ac:dyDescent="0.4"/>
    <row r="31268" s="6" customFormat="1" x14ac:dyDescent="0.4"/>
    <row r="31269" s="6" customFormat="1" x14ac:dyDescent="0.4"/>
    <row r="31270" s="6" customFormat="1" x14ac:dyDescent="0.4"/>
    <row r="31271" s="6" customFormat="1" x14ac:dyDescent="0.4"/>
    <row r="31272" s="6" customFormat="1" x14ac:dyDescent="0.4"/>
    <row r="31273" s="6" customFormat="1" x14ac:dyDescent="0.4"/>
    <row r="31274" s="6" customFormat="1" x14ac:dyDescent="0.4"/>
    <row r="31275" s="6" customFormat="1" x14ac:dyDescent="0.4"/>
    <row r="31276" s="6" customFormat="1" x14ac:dyDescent="0.4"/>
    <row r="31277" s="6" customFormat="1" x14ac:dyDescent="0.4"/>
    <row r="31278" s="6" customFormat="1" x14ac:dyDescent="0.4"/>
    <row r="31279" s="6" customFormat="1" x14ac:dyDescent="0.4"/>
    <row r="31280" s="6" customFormat="1" x14ac:dyDescent="0.4"/>
    <row r="31281" s="6" customFormat="1" x14ac:dyDescent="0.4"/>
    <row r="31282" s="6" customFormat="1" x14ac:dyDescent="0.4"/>
    <row r="31283" s="6" customFormat="1" x14ac:dyDescent="0.4"/>
    <row r="31284" s="6" customFormat="1" x14ac:dyDescent="0.4"/>
    <row r="31285" s="6" customFormat="1" x14ac:dyDescent="0.4"/>
    <row r="31286" s="6" customFormat="1" x14ac:dyDescent="0.4"/>
    <row r="31287" s="6" customFormat="1" x14ac:dyDescent="0.4"/>
    <row r="31288" s="6" customFormat="1" x14ac:dyDescent="0.4"/>
    <row r="31289" s="6" customFormat="1" x14ac:dyDescent="0.4"/>
    <row r="31290" s="6" customFormat="1" x14ac:dyDescent="0.4"/>
    <row r="31291" s="6" customFormat="1" x14ac:dyDescent="0.4"/>
    <row r="31292" s="6" customFormat="1" x14ac:dyDescent="0.4"/>
    <row r="31293" s="6" customFormat="1" x14ac:dyDescent="0.4"/>
    <row r="31294" s="6" customFormat="1" x14ac:dyDescent="0.4"/>
    <row r="31295" s="6" customFormat="1" x14ac:dyDescent="0.4"/>
    <row r="31296" s="6" customFormat="1" x14ac:dyDescent="0.4"/>
    <row r="31297" s="6" customFormat="1" x14ac:dyDescent="0.4"/>
    <row r="31298" s="6" customFormat="1" x14ac:dyDescent="0.4"/>
    <row r="31299" s="6" customFormat="1" x14ac:dyDescent="0.4"/>
    <row r="31300" s="6" customFormat="1" x14ac:dyDescent="0.4"/>
    <row r="31301" s="6" customFormat="1" x14ac:dyDescent="0.4"/>
    <row r="31302" s="6" customFormat="1" x14ac:dyDescent="0.4"/>
    <row r="31303" s="6" customFormat="1" x14ac:dyDescent="0.4"/>
    <row r="31304" s="6" customFormat="1" x14ac:dyDescent="0.4"/>
    <row r="31305" s="6" customFormat="1" x14ac:dyDescent="0.4"/>
    <row r="31306" s="6" customFormat="1" x14ac:dyDescent="0.4"/>
    <row r="31307" s="6" customFormat="1" x14ac:dyDescent="0.4"/>
    <row r="31308" s="6" customFormat="1" x14ac:dyDescent="0.4"/>
    <row r="31309" s="6" customFormat="1" x14ac:dyDescent="0.4"/>
    <row r="31310" s="6" customFormat="1" x14ac:dyDescent="0.4"/>
    <row r="31311" s="6" customFormat="1" x14ac:dyDescent="0.4"/>
    <row r="31312" s="6" customFormat="1" x14ac:dyDescent="0.4"/>
    <row r="31313" s="6" customFormat="1" x14ac:dyDescent="0.4"/>
    <row r="31314" s="6" customFormat="1" x14ac:dyDescent="0.4"/>
    <row r="31315" s="6" customFormat="1" x14ac:dyDescent="0.4"/>
    <row r="31316" s="6" customFormat="1" x14ac:dyDescent="0.4"/>
    <row r="31317" s="6" customFormat="1" x14ac:dyDescent="0.4"/>
    <row r="31318" s="6" customFormat="1" x14ac:dyDescent="0.4"/>
    <row r="31319" s="6" customFormat="1" x14ac:dyDescent="0.4"/>
    <row r="31320" s="6" customFormat="1" x14ac:dyDescent="0.4"/>
    <row r="31321" s="6" customFormat="1" x14ac:dyDescent="0.4"/>
    <row r="31322" s="6" customFormat="1" x14ac:dyDescent="0.4"/>
    <row r="31323" s="6" customFormat="1" x14ac:dyDescent="0.4"/>
    <row r="31324" s="6" customFormat="1" x14ac:dyDescent="0.4"/>
    <row r="31325" s="6" customFormat="1" x14ac:dyDescent="0.4"/>
    <row r="31326" s="6" customFormat="1" x14ac:dyDescent="0.4"/>
    <row r="31327" s="6" customFormat="1" x14ac:dyDescent="0.4"/>
    <row r="31328" s="6" customFormat="1" x14ac:dyDescent="0.4"/>
    <row r="31329" s="6" customFormat="1" x14ac:dyDescent="0.4"/>
    <row r="31330" s="6" customFormat="1" x14ac:dyDescent="0.4"/>
    <row r="31331" s="6" customFormat="1" x14ac:dyDescent="0.4"/>
    <row r="31332" s="6" customFormat="1" x14ac:dyDescent="0.4"/>
    <row r="31333" s="6" customFormat="1" x14ac:dyDescent="0.4"/>
    <row r="31334" s="6" customFormat="1" x14ac:dyDescent="0.4"/>
    <row r="31335" s="6" customFormat="1" x14ac:dyDescent="0.4"/>
    <row r="31336" s="6" customFormat="1" x14ac:dyDescent="0.4"/>
    <row r="31337" s="6" customFormat="1" x14ac:dyDescent="0.4"/>
    <row r="31338" s="6" customFormat="1" x14ac:dyDescent="0.4"/>
    <row r="31339" s="6" customFormat="1" x14ac:dyDescent="0.4"/>
    <row r="31340" s="6" customFormat="1" x14ac:dyDescent="0.4"/>
    <row r="31341" s="6" customFormat="1" x14ac:dyDescent="0.4"/>
    <row r="31342" s="6" customFormat="1" x14ac:dyDescent="0.4"/>
    <row r="31343" s="6" customFormat="1" x14ac:dyDescent="0.4"/>
    <row r="31344" s="6" customFormat="1" x14ac:dyDescent="0.4"/>
    <row r="31345" s="6" customFormat="1" x14ac:dyDescent="0.4"/>
    <row r="31346" s="6" customFormat="1" x14ac:dyDescent="0.4"/>
    <row r="31347" s="6" customFormat="1" x14ac:dyDescent="0.4"/>
    <row r="31348" s="6" customFormat="1" x14ac:dyDescent="0.4"/>
    <row r="31349" s="6" customFormat="1" x14ac:dyDescent="0.4"/>
    <row r="31350" s="6" customFormat="1" x14ac:dyDescent="0.4"/>
    <row r="31351" s="6" customFormat="1" x14ac:dyDescent="0.4"/>
    <row r="31352" s="6" customFormat="1" x14ac:dyDescent="0.4"/>
    <row r="31353" s="6" customFormat="1" x14ac:dyDescent="0.4"/>
    <row r="31354" s="6" customFormat="1" x14ac:dyDescent="0.4"/>
    <row r="31355" s="6" customFormat="1" x14ac:dyDescent="0.4"/>
    <row r="31356" s="6" customFormat="1" x14ac:dyDescent="0.4"/>
    <row r="31357" s="6" customFormat="1" x14ac:dyDescent="0.4"/>
    <row r="31358" s="6" customFormat="1" x14ac:dyDescent="0.4"/>
    <row r="31359" s="6" customFormat="1" x14ac:dyDescent="0.4"/>
    <row r="31360" s="6" customFormat="1" x14ac:dyDescent="0.4"/>
    <row r="31361" s="6" customFormat="1" x14ac:dyDescent="0.4"/>
    <row r="31362" s="6" customFormat="1" x14ac:dyDescent="0.4"/>
    <row r="31363" s="6" customFormat="1" x14ac:dyDescent="0.4"/>
    <row r="31364" s="6" customFormat="1" x14ac:dyDescent="0.4"/>
    <row r="31365" s="6" customFormat="1" x14ac:dyDescent="0.4"/>
    <row r="31366" s="6" customFormat="1" x14ac:dyDescent="0.4"/>
    <row r="31367" s="6" customFormat="1" x14ac:dyDescent="0.4"/>
    <row r="31368" s="6" customFormat="1" x14ac:dyDescent="0.4"/>
    <row r="31369" s="6" customFormat="1" x14ac:dyDescent="0.4"/>
    <row r="31370" s="6" customFormat="1" x14ac:dyDescent="0.4"/>
    <row r="31371" s="6" customFormat="1" x14ac:dyDescent="0.4"/>
    <row r="31372" s="6" customFormat="1" x14ac:dyDescent="0.4"/>
    <row r="31373" s="6" customFormat="1" x14ac:dyDescent="0.4"/>
    <row r="31374" s="6" customFormat="1" x14ac:dyDescent="0.4"/>
    <row r="31375" s="6" customFormat="1" x14ac:dyDescent="0.4"/>
    <row r="31376" s="6" customFormat="1" x14ac:dyDescent="0.4"/>
    <row r="31377" s="6" customFormat="1" x14ac:dyDescent="0.4"/>
    <row r="31378" s="6" customFormat="1" x14ac:dyDescent="0.4"/>
    <row r="31379" s="6" customFormat="1" x14ac:dyDescent="0.4"/>
    <row r="31380" s="6" customFormat="1" x14ac:dyDescent="0.4"/>
    <row r="31381" s="6" customFormat="1" x14ac:dyDescent="0.4"/>
    <row r="31382" s="6" customFormat="1" x14ac:dyDescent="0.4"/>
    <row r="31383" s="6" customFormat="1" x14ac:dyDescent="0.4"/>
    <row r="31384" s="6" customFormat="1" x14ac:dyDescent="0.4"/>
    <row r="31385" s="6" customFormat="1" x14ac:dyDescent="0.4"/>
    <row r="31386" s="6" customFormat="1" x14ac:dyDescent="0.4"/>
    <row r="31387" s="6" customFormat="1" x14ac:dyDescent="0.4"/>
    <row r="31388" s="6" customFormat="1" x14ac:dyDescent="0.4"/>
    <row r="31389" s="6" customFormat="1" x14ac:dyDescent="0.4"/>
    <row r="31390" s="6" customFormat="1" x14ac:dyDescent="0.4"/>
    <row r="31391" s="6" customFormat="1" x14ac:dyDescent="0.4"/>
    <row r="31392" s="6" customFormat="1" x14ac:dyDescent="0.4"/>
    <row r="31393" s="6" customFormat="1" x14ac:dyDescent="0.4"/>
    <row r="31394" s="6" customFormat="1" x14ac:dyDescent="0.4"/>
    <row r="31395" s="6" customFormat="1" x14ac:dyDescent="0.4"/>
    <row r="31396" s="6" customFormat="1" x14ac:dyDescent="0.4"/>
    <row r="31397" s="6" customFormat="1" x14ac:dyDescent="0.4"/>
    <row r="31398" s="6" customFormat="1" x14ac:dyDescent="0.4"/>
    <row r="31399" s="6" customFormat="1" x14ac:dyDescent="0.4"/>
    <row r="31400" s="6" customFormat="1" x14ac:dyDescent="0.4"/>
    <row r="31401" s="6" customFormat="1" x14ac:dyDescent="0.4"/>
    <row r="31402" s="6" customFormat="1" x14ac:dyDescent="0.4"/>
    <row r="31403" s="6" customFormat="1" x14ac:dyDescent="0.4"/>
    <row r="31404" s="6" customFormat="1" x14ac:dyDescent="0.4"/>
    <row r="31405" s="6" customFormat="1" x14ac:dyDescent="0.4"/>
    <row r="31406" s="6" customFormat="1" x14ac:dyDescent="0.4"/>
    <row r="31407" s="6" customFormat="1" x14ac:dyDescent="0.4"/>
    <row r="31408" s="6" customFormat="1" x14ac:dyDescent="0.4"/>
    <row r="31409" s="6" customFormat="1" x14ac:dyDescent="0.4"/>
    <row r="31410" s="6" customFormat="1" x14ac:dyDescent="0.4"/>
    <row r="31411" s="6" customFormat="1" x14ac:dyDescent="0.4"/>
    <row r="31412" s="6" customFormat="1" x14ac:dyDescent="0.4"/>
    <row r="31413" s="6" customFormat="1" x14ac:dyDescent="0.4"/>
    <row r="31414" s="6" customFormat="1" x14ac:dyDescent="0.4"/>
    <row r="31415" s="6" customFormat="1" x14ac:dyDescent="0.4"/>
    <row r="31416" s="6" customFormat="1" x14ac:dyDescent="0.4"/>
    <row r="31417" s="6" customFormat="1" x14ac:dyDescent="0.4"/>
    <row r="31418" s="6" customFormat="1" x14ac:dyDescent="0.4"/>
    <row r="31419" s="6" customFormat="1" x14ac:dyDescent="0.4"/>
    <row r="31420" s="6" customFormat="1" x14ac:dyDescent="0.4"/>
    <row r="31421" s="6" customFormat="1" x14ac:dyDescent="0.4"/>
    <row r="31422" s="6" customFormat="1" x14ac:dyDescent="0.4"/>
    <row r="31423" s="6" customFormat="1" x14ac:dyDescent="0.4"/>
    <row r="31424" s="6" customFormat="1" x14ac:dyDescent="0.4"/>
    <row r="31425" s="6" customFormat="1" x14ac:dyDescent="0.4"/>
    <row r="31426" s="6" customFormat="1" x14ac:dyDescent="0.4"/>
    <row r="31427" s="6" customFormat="1" x14ac:dyDescent="0.4"/>
    <row r="31428" s="6" customFormat="1" x14ac:dyDescent="0.4"/>
    <row r="31429" s="6" customFormat="1" x14ac:dyDescent="0.4"/>
    <row r="31430" s="6" customFormat="1" x14ac:dyDescent="0.4"/>
    <row r="31431" s="6" customFormat="1" x14ac:dyDescent="0.4"/>
    <row r="31432" s="6" customFormat="1" x14ac:dyDescent="0.4"/>
    <row r="31433" s="6" customFormat="1" x14ac:dyDescent="0.4"/>
    <row r="31434" s="6" customFormat="1" x14ac:dyDescent="0.4"/>
    <row r="31435" s="6" customFormat="1" x14ac:dyDescent="0.4"/>
    <row r="31436" s="6" customFormat="1" x14ac:dyDescent="0.4"/>
    <row r="31437" s="6" customFormat="1" x14ac:dyDescent="0.4"/>
    <row r="31438" s="6" customFormat="1" x14ac:dyDescent="0.4"/>
    <row r="31439" s="6" customFormat="1" x14ac:dyDescent="0.4"/>
    <row r="31440" s="6" customFormat="1" x14ac:dyDescent="0.4"/>
    <row r="31441" s="6" customFormat="1" x14ac:dyDescent="0.4"/>
    <row r="31442" s="6" customFormat="1" x14ac:dyDescent="0.4"/>
    <row r="31443" s="6" customFormat="1" x14ac:dyDescent="0.4"/>
    <row r="31444" s="6" customFormat="1" x14ac:dyDescent="0.4"/>
    <row r="31445" s="6" customFormat="1" x14ac:dyDescent="0.4"/>
    <row r="31446" s="6" customFormat="1" x14ac:dyDescent="0.4"/>
    <row r="31447" s="6" customFormat="1" x14ac:dyDescent="0.4"/>
    <row r="31448" s="6" customFormat="1" x14ac:dyDescent="0.4"/>
    <row r="31449" s="6" customFormat="1" x14ac:dyDescent="0.4"/>
    <row r="31450" s="6" customFormat="1" x14ac:dyDescent="0.4"/>
    <row r="31451" s="6" customFormat="1" x14ac:dyDescent="0.4"/>
    <row r="31452" s="6" customFormat="1" x14ac:dyDescent="0.4"/>
    <row r="31453" s="6" customFormat="1" x14ac:dyDescent="0.4"/>
    <row r="31454" s="6" customFormat="1" x14ac:dyDescent="0.4"/>
    <row r="31455" s="6" customFormat="1" x14ac:dyDescent="0.4"/>
    <row r="31456" s="6" customFormat="1" x14ac:dyDescent="0.4"/>
    <row r="31457" s="6" customFormat="1" x14ac:dyDescent="0.4"/>
    <row r="31458" s="6" customFormat="1" x14ac:dyDescent="0.4"/>
    <row r="31459" s="6" customFormat="1" x14ac:dyDescent="0.4"/>
    <row r="31460" s="6" customFormat="1" x14ac:dyDescent="0.4"/>
    <row r="31461" s="6" customFormat="1" x14ac:dyDescent="0.4"/>
    <row r="31462" s="6" customFormat="1" x14ac:dyDescent="0.4"/>
    <row r="31463" s="6" customFormat="1" x14ac:dyDescent="0.4"/>
    <row r="31464" s="6" customFormat="1" x14ac:dyDescent="0.4"/>
    <row r="31465" s="6" customFormat="1" x14ac:dyDescent="0.4"/>
    <row r="31466" s="6" customFormat="1" x14ac:dyDescent="0.4"/>
    <row r="31467" s="6" customFormat="1" x14ac:dyDescent="0.4"/>
    <row r="31468" s="6" customFormat="1" x14ac:dyDescent="0.4"/>
    <row r="31469" s="6" customFormat="1" x14ac:dyDescent="0.4"/>
    <row r="31470" s="6" customFormat="1" x14ac:dyDescent="0.4"/>
    <row r="31471" s="6" customFormat="1" x14ac:dyDescent="0.4"/>
    <row r="31472" s="6" customFormat="1" x14ac:dyDescent="0.4"/>
    <row r="31473" s="6" customFormat="1" x14ac:dyDescent="0.4"/>
    <row r="31474" s="6" customFormat="1" x14ac:dyDescent="0.4"/>
    <row r="31475" s="6" customFormat="1" x14ac:dyDescent="0.4"/>
    <row r="31476" s="6" customFormat="1" x14ac:dyDescent="0.4"/>
    <row r="31477" s="6" customFormat="1" x14ac:dyDescent="0.4"/>
    <row r="31478" s="6" customFormat="1" x14ac:dyDescent="0.4"/>
    <row r="31479" s="6" customFormat="1" x14ac:dyDescent="0.4"/>
    <row r="31480" s="6" customFormat="1" x14ac:dyDescent="0.4"/>
    <row r="31481" s="6" customFormat="1" x14ac:dyDescent="0.4"/>
    <row r="31482" s="6" customFormat="1" x14ac:dyDescent="0.4"/>
    <row r="31483" s="6" customFormat="1" x14ac:dyDescent="0.4"/>
    <row r="31484" s="6" customFormat="1" x14ac:dyDescent="0.4"/>
    <row r="31485" s="6" customFormat="1" x14ac:dyDescent="0.4"/>
    <row r="31486" s="6" customFormat="1" x14ac:dyDescent="0.4"/>
    <row r="31487" s="6" customFormat="1" x14ac:dyDescent="0.4"/>
    <row r="31488" s="6" customFormat="1" x14ac:dyDescent="0.4"/>
    <row r="31489" s="6" customFormat="1" x14ac:dyDescent="0.4"/>
    <row r="31490" s="6" customFormat="1" x14ac:dyDescent="0.4"/>
    <row r="31491" s="6" customFormat="1" x14ac:dyDescent="0.4"/>
    <row r="31492" s="6" customFormat="1" x14ac:dyDescent="0.4"/>
    <row r="31493" s="6" customFormat="1" x14ac:dyDescent="0.4"/>
    <row r="31494" s="6" customFormat="1" x14ac:dyDescent="0.4"/>
    <row r="31495" s="6" customFormat="1" x14ac:dyDescent="0.4"/>
    <row r="31496" s="6" customFormat="1" x14ac:dyDescent="0.4"/>
    <row r="31497" s="6" customFormat="1" x14ac:dyDescent="0.4"/>
    <row r="31498" s="6" customFormat="1" x14ac:dyDescent="0.4"/>
    <row r="31499" s="6" customFormat="1" x14ac:dyDescent="0.4"/>
    <row r="31500" s="6" customFormat="1" x14ac:dyDescent="0.4"/>
    <row r="31501" s="6" customFormat="1" x14ac:dyDescent="0.4"/>
    <row r="31502" s="6" customFormat="1" x14ac:dyDescent="0.4"/>
    <row r="31503" s="6" customFormat="1" x14ac:dyDescent="0.4"/>
    <row r="31504" s="6" customFormat="1" x14ac:dyDescent="0.4"/>
    <row r="31505" s="6" customFormat="1" x14ac:dyDescent="0.4"/>
    <row r="31506" s="6" customFormat="1" x14ac:dyDescent="0.4"/>
    <row r="31507" s="6" customFormat="1" x14ac:dyDescent="0.4"/>
    <row r="31508" s="6" customFormat="1" x14ac:dyDescent="0.4"/>
    <row r="31509" s="6" customFormat="1" x14ac:dyDescent="0.4"/>
    <row r="31510" s="6" customFormat="1" x14ac:dyDescent="0.4"/>
    <row r="31511" s="6" customFormat="1" x14ac:dyDescent="0.4"/>
    <row r="31512" s="6" customFormat="1" x14ac:dyDescent="0.4"/>
    <row r="31513" s="6" customFormat="1" x14ac:dyDescent="0.4"/>
    <row r="31514" s="6" customFormat="1" x14ac:dyDescent="0.4"/>
    <row r="31515" s="6" customFormat="1" x14ac:dyDescent="0.4"/>
    <row r="31516" s="6" customFormat="1" x14ac:dyDescent="0.4"/>
    <row r="31517" s="6" customFormat="1" x14ac:dyDescent="0.4"/>
    <row r="31518" s="6" customFormat="1" x14ac:dyDescent="0.4"/>
    <row r="31519" s="6" customFormat="1" x14ac:dyDescent="0.4"/>
    <row r="31520" s="6" customFormat="1" x14ac:dyDescent="0.4"/>
    <row r="31521" s="6" customFormat="1" x14ac:dyDescent="0.4"/>
    <row r="31522" s="6" customFormat="1" x14ac:dyDescent="0.4"/>
    <row r="31523" s="6" customFormat="1" x14ac:dyDescent="0.4"/>
    <row r="31524" s="6" customFormat="1" x14ac:dyDescent="0.4"/>
    <row r="31525" s="6" customFormat="1" x14ac:dyDescent="0.4"/>
    <row r="31526" s="6" customFormat="1" x14ac:dyDescent="0.4"/>
    <row r="31527" s="6" customFormat="1" x14ac:dyDescent="0.4"/>
    <row r="31528" s="6" customFormat="1" x14ac:dyDescent="0.4"/>
    <row r="31529" s="6" customFormat="1" x14ac:dyDescent="0.4"/>
    <row r="31530" s="6" customFormat="1" x14ac:dyDescent="0.4"/>
    <row r="31531" s="6" customFormat="1" x14ac:dyDescent="0.4"/>
    <row r="31532" s="6" customFormat="1" x14ac:dyDescent="0.4"/>
    <row r="31533" s="6" customFormat="1" x14ac:dyDescent="0.4"/>
    <row r="31534" s="6" customFormat="1" x14ac:dyDescent="0.4"/>
    <row r="31535" s="6" customFormat="1" x14ac:dyDescent="0.4"/>
    <row r="31536" s="6" customFormat="1" x14ac:dyDescent="0.4"/>
    <row r="31537" s="6" customFormat="1" x14ac:dyDescent="0.4"/>
    <row r="31538" s="6" customFormat="1" x14ac:dyDescent="0.4"/>
    <row r="31539" s="6" customFormat="1" x14ac:dyDescent="0.4"/>
    <row r="31540" s="6" customFormat="1" x14ac:dyDescent="0.4"/>
    <row r="31541" s="6" customFormat="1" x14ac:dyDescent="0.4"/>
    <row r="31542" s="6" customFormat="1" x14ac:dyDescent="0.4"/>
    <row r="31543" s="6" customFormat="1" x14ac:dyDescent="0.4"/>
    <row r="31544" s="6" customFormat="1" x14ac:dyDescent="0.4"/>
    <row r="31545" s="6" customFormat="1" x14ac:dyDescent="0.4"/>
    <row r="31546" s="6" customFormat="1" x14ac:dyDescent="0.4"/>
    <row r="31547" s="6" customFormat="1" x14ac:dyDescent="0.4"/>
    <row r="31548" s="6" customFormat="1" x14ac:dyDescent="0.4"/>
    <row r="31549" s="6" customFormat="1" x14ac:dyDescent="0.4"/>
    <row r="31550" s="6" customFormat="1" x14ac:dyDescent="0.4"/>
    <row r="31551" s="6" customFormat="1" x14ac:dyDescent="0.4"/>
    <row r="31552" s="6" customFormat="1" x14ac:dyDescent="0.4"/>
    <row r="31553" s="6" customFormat="1" x14ac:dyDescent="0.4"/>
    <row r="31554" s="6" customFormat="1" x14ac:dyDescent="0.4"/>
    <row r="31555" s="6" customFormat="1" x14ac:dyDescent="0.4"/>
    <row r="31556" s="6" customFormat="1" x14ac:dyDescent="0.4"/>
    <row r="31557" s="6" customFormat="1" x14ac:dyDescent="0.4"/>
    <row r="31558" s="6" customFormat="1" x14ac:dyDescent="0.4"/>
    <row r="31559" s="6" customFormat="1" x14ac:dyDescent="0.4"/>
    <row r="31560" s="6" customFormat="1" x14ac:dyDescent="0.4"/>
    <row r="31561" s="6" customFormat="1" x14ac:dyDescent="0.4"/>
    <row r="31562" s="6" customFormat="1" x14ac:dyDescent="0.4"/>
    <row r="31563" s="6" customFormat="1" x14ac:dyDescent="0.4"/>
    <row r="31564" s="6" customFormat="1" x14ac:dyDescent="0.4"/>
    <row r="31565" s="6" customFormat="1" x14ac:dyDescent="0.4"/>
    <row r="31566" s="6" customFormat="1" x14ac:dyDescent="0.4"/>
    <row r="31567" s="6" customFormat="1" x14ac:dyDescent="0.4"/>
    <row r="31568" s="6" customFormat="1" x14ac:dyDescent="0.4"/>
    <row r="31569" s="6" customFormat="1" x14ac:dyDescent="0.4"/>
    <row r="31570" s="6" customFormat="1" x14ac:dyDescent="0.4"/>
    <row r="31571" s="6" customFormat="1" x14ac:dyDescent="0.4"/>
    <row r="31572" s="6" customFormat="1" x14ac:dyDescent="0.4"/>
    <row r="31573" s="6" customFormat="1" x14ac:dyDescent="0.4"/>
    <row r="31574" s="6" customFormat="1" x14ac:dyDescent="0.4"/>
    <row r="31575" s="6" customFormat="1" x14ac:dyDescent="0.4"/>
    <row r="31576" s="6" customFormat="1" x14ac:dyDescent="0.4"/>
    <row r="31577" s="6" customFormat="1" x14ac:dyDescent="0.4"/>
    <row r="31578" s="6" customFormat="1" x14ac:dyDescent="0.4"/>
    <row r="31579" s="6" customFormat="1" x14ac:dyDescent="0.4"/>
    <row r="31580" s="6" customFormat="1" x14ac:dyDescent="0.4"/>
    <row r="31581" s="6" customFormat="1" x14ac:dyDescent="0.4"/>
    <row r="31582" s="6" customFormat="1" x14ac:dyDescent="0.4"/>
    <row r="31583" s="6" customFormat="1" x14ac:dyDescent="0.4"/>
    <row r="31584" s="6" customFormat="1" x14ac:dyDescent="0.4"/>
    <row r="31585" s="6" customFormat="1" x14ac:dyDescent="0.4"/>
    <row r="31586" s="6" customFormat="1" x14ac:dyDescent="0.4"/>
    <row r="31587" s="6" customFormat="1" x14ac:dyDescent="0.4"/>
    <row r="31588" s="6" customFormat="1" x14ac:dyDescent="0.4"/>
    <row r="31589" s="6" customFormat="1" x14ac:dyDescent="0.4"/>
    <row r="31590" s="6" customFormat="1" x14ac:dyDescent="0.4"/>
    <row r="31591" s="6" customFormat="1" x14ac:dyDescent="0.4"/>
    <row r="31592" s="6" customFormat="1" x14ac:dyDescent="0.4"/>
    <row r="31593" s="6" customFormat="1" x14ac:dyDescent="0.4"/>
    <row r="31594" s="6" customFormat="1" x14ac:dyDescent="0.4"/>
    <row r="31595" s="6" customFormat="1" x14ac:dyDescent="0.4"/>
    <row r="31596" s="6" customFormat="1" x14ac:dyDescent="0.4"/>
    <row r="31597" s="6" customFormat="1" x14ac:dyDescent="0.4"/>
    <row r="31598" s="6" customFormat="1" x14ac:dyDescent="0.4"/>
    <row r="31599" s="6" customFormat="1" x14ac:dyDescent="0.4"/>
    <row r="31600" s="6" customFormat="1" x14ac:dyDescent="0.4"/>
    <row r="31601" s="6" customFormat="1" x14ac:dyDescent="0.4"/>
    <row r="31602" s="6" customFormat="1" x14ac:dyDescent="0.4"/>
    <row r="31603" s="6" customFormat="1" x14ac:dyDescent="0.4"/>
    <row r="31604" s="6" customFormat="1" x14ac:dyDescent="0.4"/>
    <row r="31605" s="6" customFormat="1" x14ac:dyDescent="0.4"/>
    <row r="31606" s="6" customFormat="1" x14ac:dyDescent="0.4"/>
    <row r="31607" s="6" customFormat="1" x14ac:dyDescent="0.4"/>
    <row r="31608" s="6" customFormat="1" x14ac:dyDescent="0.4"/>
    <row r="31609" s="6" customFormat="1" x14ac:dyDescent="0.4"/>
    <row r="31610" s="6" customFormat="1" x14ac:dyDescent="0.4"/>
    <row r="31611" s="6" customFormat="1" x14ac:dyDescent="0.4"/>
    <row r="31612" s="6" customFormat="1" x14ac:dyDescent="0.4"/>
    <row r="31613" s="6" customFormat="1" x14ac:dyDescent="0.4"/>
    <row r="31614" s="6" customFormat="1" x14ac:dyDescent="0.4"/>
    <row r="31615" s="6" customFormat="1" x14ac:dyDescent="0.4"/>
    <row r="31616" s="6" customFormat="1" x14ac:dyDescent="0.4"/>
    <row r="31617" s="6" customFormat="1" x14ac:dyDescent="0.4"/>
    <row r="31618" s="6" customFormat="1" x14ac:dyDescent="0.4"/>
    <row r="31619" s="6" customFormat="1" x14ac:dyDescent="0.4"/>
    <row r="31620" s="6" customFormat="1" x14ac:dyDescent="0.4"/>
    <row r="31621" s="6" customFormat="1" x14ac:dyDescent="0.4"/>
    <row r="31622" s="6" customFormat="1" x14ac:dyDescent="0.4"/>
    <row r="31623" s="6" customFormat="1" x14ac:dyDescent="0.4"/>
    <row r="31624" s="6" customFormat="1" x14ac:dyDescent="0.4"/>
    <row r="31625" s="6" customFormat="1" x14ac:dyDescent="0.4"/>
    <row r="31626" s="6" customFormat="1" x14ac:dyDescent="0.4"/>
    <row r="31627" s="6" customFormat="1" x14ac:dyDescent="0.4"/>
    <row r="31628" s="6" customFormat="1" x14ac:dyDescent="0.4"/>
    <row r="31629" s="6" customFormat="1" x14ac:dyDescent="0.4"/>
    <row r="31630" s="6" customFormat="1" x14ac:dyDescent="0.4"/>
    <row r="31631" s="6" customFormat="1" x14ac:dyDescent="0.4"/>
    <row r="31632" s="6" customFormat="1" x14ac:dyDescent="0.4"/>
    <row r="31633" s="6" customFormat="1" x14ac:dyDescent="0.4"/>
    <row r="31634" s="6" customFormat="1" x14ac:dyDescent="0.4"/>
    <row r="31635" s="6" customFormat="1" x14ac:dyDescent="0.4"/>
    <row r="31636" s="6" customFormat="1" x14ac:dyDescent="0.4"/>
    <row r="31637" s="6" customFormat="1" x14ac:dyDescent="0.4"/>
    <row r="31638" s="6" customFormat="1" x14ac:dyDescent="0.4"/>
    <row r="31639" s="6" customFormat="1" x14ac:dyDescent="0.4"/>
    <row r="31640" s="6" customFormat="1" x14ac:dyDescent="0.4"/>
    <row r="31641" s="6" customFormat="1" x14ac:dyDescent="0.4"/>
    <row r="31642" s="6" customFormat="1" x14ac:dyDescent="0.4"/>
    <row r="31643" s="6" customFormat="1" x14ac:dyDescent="0.4"/>
    <row r="31644" s="6" customFormat="1" x14ac:dyDescent="0.4"/>
    <row r="31645" s="6" customFormat="1" x14ac:dyDescent="0.4"/>
    <row r="31646" s="6" customFormat="1" x14ac:dyDescent="0.4"/>
    <row r="31647" s="6" customFormat="1" x14ac:dyDescent="0.4"/>
    <row r="31648" s="6" customFormat="1" x14ac:dyDescent="0.4"/>
    <row r="31649" s="6" customFormat="1" x14ac:dyDescent="0.4"/>
    <row r="31650" s="6" customFormat="1" x14ac:dyDescent="0.4"/>
    <row r="31651" s="6" customFormat="1" x14ac:dyDescent="0.4"/>
    <row r="31652" s="6" customFormat="1" x14ac:dyDescent="0.4"/>
    <row r="31653" s="6" customFormat="1" x14ac:dyDescent="0.4"/>
    <row r="31654" s="6" customFormat="1" x14ac:dyDescent="0.4"/>
    <row r="31655" s="6" customFormat="1" x14ac:dyDescent="0.4"/>
    <row r="31656" s="6" customFormat="1" x14ac:dyDescent="0.4"/>
    <row r="31657" s="6" customFormat="1" x14ac:dyDescent="0.4"/>
    <row r="31658" s="6" customFormat="1" x14ac:dyDescent="0.4"/>
    <row r="31659" s="6" customFormat="1" x14ac:dyDescent="0.4"/>
    <row r="31660" s="6" customFormat="1" x14ac:dyDescent="0.4"/>
    <row r="31661" s="6" customFormat="1" x14ac:dyDescent="0.4"/>
    <row r="31662" s="6" customFormat="1" x14ac:dyDescent="0.4"/>
    <row r="31663" s="6" customFormat="1" x14ac:dyDescent="0.4"/>
    <row r="31664" s="6" customFormat="1" x14ac:dyDescent="0.4"/>
    <row r="31665" s="6" customFormat="1" x14ac:dyDescent="0.4"/>
    <row r="31666" s="6" customFormat="1" x14ac:dyDescent="0.4"/>
    <row r="31667" s="6" customFormat="1" x14ac:dyDescent="0.4"/>
    <row r="31668" s="6" customFormat="1" x14ac:dyDescent="0.4"/>
    <row r="31669" s="6" customFormat="1" x14ac:dyDescent="0.4"/>
    <row r="31670" s="6" customFormat="1" x14ac:dyDescent="0.4"/>
    <row r="31671" s="6" customFormat="1" x14ac:dyDescent="0.4"/>
    <row r="31672" s="6" customFormat="1" x14ac:dyDescent="0.4"/>
    <row r="31673" s="6" customFormat="1" x14ac:dyDescent="0.4"/>
    <row r="31674" s="6" customFormat="1" x14ac:dyDescent="0.4"/>
    <row r="31675" s="6" customFormat="1" x14ac:dyDescent="0.4"/>
    <row r="31676" s="6" customFormat="1" x14ac:dyDescent="0.4"/>
    <row r="31677" s="6" customFormat="1" x14ac:dyDescent="0.4"/>
    <row r="31678" s="6" customFormat="1" x14ac:dyDescent="0.4"/>
    <row r="31679" s="6" customFormat="1" x14ac:dyDescent="0.4"/>
    <row r="31680" s="6" customFormat="1" x14ac:dyDescent="0.4"/>
    <row r="31681" s="6" customFormat="1" x14ac:dyDescent="0.4"/>
    <row r="31682" s="6" customFormat="1" x14ac:dyDescent="0.4"/>
    <row r="31683" s="6" customFormat="1" x14ac:dyDescent="0.4"/>
    <row r="31684" s="6" customFormat="1" x14ac:dyDescent="0.4"/>
    <row r="31685" s="6" customFormat="1" x14ac:dyDescent="0.4"/>
    <row r="31686" s="6" customFormat="1" x14ac:dyDescent="0.4"/>
    <row r="31687" s="6" customFormat="1" x14ac:dyDescent="0.4"/>
    <row r="31688" s="6" customFormat="1" x14ac:dyDescent="0.4"/>
    <row r="31689" s="6" customFormat="1" x14ac:dyDescent="0.4"/>
    <row r="31690" s="6" customFormat="1" x14ac:dyDescent="0.4"/>
    <row r="31691" s="6" customFormat="1" x14ac:dyDescent="0.4"/>
    <row r="31692" s="6" customFormat="1" x14ac:dyDescent="0.4"/>
    <row r="31693" s="6" customFormat="1" x14ac:dyDescent="0.4"/>
    <row r="31694" s="6" customFormat="1" x14ac:dyDescent="0.4"/>
    <row r="31695" s="6" customFormat="1" x14ac:dyDescent="0.4"/>
    <row r="31696" s="6" customFormat="1" x14ac:dyDescent="0.4"/>
    <row r="31697" s="6" customFormat="1" x14ac:dyDescent="0.4"/>
    <row r="31698" s="6" customFormat="1" x14ac:dyDescent="0.4"/>
    <row r="31699" s="6" customFormat="1" x14ac:dyDescent="0.4"/>
    <row r="31700" s="6" customFormat="1" x14ac:dyDescent="0.4"/>
    <row r="31701" s="6" customFormat="1" x14ac:dyDescent="0.4"/>
    <row r="31702" s="6" customFormat="1" x14ac:dyDescent="0.4"/>
    <row r="31703" s="6" customFormat="1" x14ac:dyDescent="0.4"/>
    <row r="31704" s="6" customFormat="1" x14ac:dyDescent="0.4"/>
    <row r="31705" s="6" customFormat="1" x14ac:dyDescent="0.4"/>
    <row r="31706" s="6" customFormat="1" x14ac:dyDescent="0.4"/>
    <row r="31707" s="6" customFormat="1" x14ac:dyDescent="0.4"/>
    <row r="31708" s="6" customFormat="1" x14ac:dyDescent="0.4"/>
    <row r="31709" s="6" customFormat="1" x14ac:dyDescent="0.4"/>
    <row r="31710" s="6" customFormat="1" x14ac:dyDescent="0.4"/>
    <row r="31711" s="6" customFormat="1" x14ac:dyDescent="0.4"/>
    <row r="31712" s="6" customFormat="1" x14ac:dyDescent="0.4"/>
    <row r="31713" s="6" customFormat="1" x14ac:dyDescent="0.4"/>
    <row r="31714" s="6" customFormat="1" x14ac:dyDescent="0.4"/>
    <row r="31715" s="6" customFormat="1" x14ac:dyDescent="0.4"/>
    <row r="31716" s="6" customFormat="1" x14ac:dyDescent="0.4"/>
    <row r="31717" s="6" customFormat="1" x14ac:dyDescent="0.4"/>
    <row r="31718" s="6" customFormat="1" x14ac:dyDescent="0.4"/>
    <row r="31719" s="6" customFormat="1" x14ac:dyDescent="0.4"/>
    <row r="31720" s="6" customFormat="1" x14ac:dyDescent="0.4"/>
    <row r="31721" s="6" customFormat="1" x14ac:dyDescent="0.4"/>
    <row r="31722" s="6" customFormat="1" x14ac:dyDescent="0.4"/>
    <row r="31723" s="6" customFormat="1" x14ac:dyDescent="0.4"/>
    <row r="31724" s="6" customFormat="1" x14ac:dyDescent="0.4"/>
    <row r="31725" s="6" customFormat="1" x14ac:dyDescent="0.4"/>
    <row r="31726" s="6" customFormat="1" x14ac:dyDescent="0.4"/>
    <row r="31727" s="6" customFormat="1" x14ac:dyDescent="0.4"/>
    <row r="31728" s="6" customFormat="1" x14ac:dyDescent="0.4"/>
    <row r="31729" s="6" customFormat="1" x14ac:dyDescent="0.4"/>
    <row r="31730" s="6" customFormat="1" x14ac:dyDescent="0.4"/>
    <row r="31731" s="6" customFormat="1" x14ac:dyDescent="0.4"/>
    <row r="31732" s="6" customFormat="1" x14ac:dyDescent="0.4"/>
    <row r="31733" s="6" customFormat="1" x14ac:dyDescent="0.4"/>
    <row r="31734" s="6" customFormat="1" x14ac:dyDescent="0.4"/>
    <row r="31735" s="6" customFormat="1" x14ac:dyDescent="0.4"/>
    <row r="31736" s="6" customFormat="1" x14ac:dyDescent="0.4"/>
    <row r="31737" s="6" customFormat="1" x14ac:dyDescent="0.4"/>
    <row r="31738" s="6" customFormat="1" x14ac:dyDescent="0.4"/>
    <row r="31739" s="6" customFormat="1" x14ac:dyDescent="0.4"/>
    <row r="31740" s="6" customFormat="1" x14ac:dyDescent="0.4"/>
    <row r="31741" s="6" customFormat="1" x14ac:dyDescent="0.4"/>
    <row r="31742" s="6" customFormat="1" x14ac:dyDescent="0.4"/>
    <row r="31743" s="6" customFormat="1" x14ac:dyDescent="0.4"/>
    <row r="31744" s="6" customFormat="1" x14ac:dyDescent="0.4"/>
    <row r="31745" s="6" customFormat="1" x14ac:dyDescent="0.4"/>
    <row r="31746" s="6" customFormat="1" x14ac:dyDescent="0.4"/>
    <row r="31747" s="6" customFormat="1" x14ac:dyDescent="0.4"/>
    <row r="31748" s="6" customFormat="1" x14ac:dyDescent="0.4"/>
    <row r="31749" s="6" customFormat="1" x14ac:dyDescent="0.4"/>
    <row r="31750" s="6" customFormat="1" x14ac:dyDescent="0.4"/>
    <row r="31751" s="6" customFormat="1" x14ac:dyDescent="0.4"/>
    <row r="31752" s="6" customFormat="1" x14ac:dyDescent="0.4"/>
    <row r="31753" s="6" customFormat="1" x14ac:dyDescent="0.4"/>
    <row r="31754" s="6" customFormat="1" x14ac:dyDescent="0.4"/>
    <row r="31755" s="6" customFormat="1" x14ac:dyDescent="0.4"/>
    <row r="31756" s="6" customFormat="1" x14ac:dyDescent="0.4"/>
    <row r="31757" s="6" customFormat="1" x14ac:dyDescent="0.4"/>
    <row r="31758" s="6" customFormat="1" x14ac:dyDescent="0.4"/>
    <row r="31759" s="6" customFormat="1" x14ac:dyDescent="0.4"/>
    <row r="31760" s="6" customFormat="1" x14ac:dyDescent="0.4"/>
    <row r="31761" s="6" customFormat="1" x14ac:dyDescent="0.4"/>
    <row r="31762" s="6" customFormat="1" x14ac:dyDescent="0.4"/>
    <row r="31763" s="6" customFormat="1" x14ac:dyDescent="0.4"/>
    <row r="31764" s="6" customFormat="1" x14ac:dyDescent="0.4"/>
    <row r="31765" s="6" customFormat="1" x14ac:dyDescent="0.4"/>
    <row r="31766" s="6" customFormat="1" x14ac:dyDescent="0.4"/>
    <row r="31767" s="6" customFormat="1" x14ac:dyDescent="0.4"/>
    <row r="31768" s="6" customFormat="1" x14ac:dyDescent="0.4"/>
    <row r="31769" s="6" customFormat="1" x14ac:dyDescent="0.4"/>
    <row r="31770" s="6" customFormat="1" x14ac:dyDescent="0.4"/>
    <row r="31771" s="6" customFormat="1" x14ac:dyDescent="0.4"/>
    <row r="31772" s="6" customFormat="1" x14ac:dyDescent="0.4"/>
    <row r="31773" s="6" customFormat="1" x14ac:dyDescent="0.4"/>
    <row r="31774" s="6" customFormat="1" x14ac:dyDescent="0.4"/>
    <row r="31775" s="6" customFormat="1" x14ac:dyDescent="0.4"/>
    <row r="31776" s="6" customFormat="1" x14ac:dyDescent="0.4"/>
    <row r="31777" s="6" customFormat="1" x14ac:dyDescent="0.4"/>
    <row r="31778" s="6" customFormat="1" x14ac:dyDescent="0.4"/>
    <row r="31779" s="6" customFormat="1" x14ac:dyDescent="0.4"/>
    <row r="31780" s="6" customFormat="1" x14ac:dyDescent="0.4"/>
    <row r="31781" s="6" customFormat="1" x14ac:dyDescent="0.4"/>
    <row r="31782" s="6" customFormat="1" x14ac:dyDescent="0.4"/>
    <row r="31783" s="6" customFormat="1" x14ac:dyDescent="0.4"/>
    <row r="31784" s="6" customFormat="1" x14ac:dyDescent="0.4"/>
    <row r="31785" s="6" customFormat="1" x14ac:dyDescent="0.4"/>
    <row r="31786" s="6" customFormat="1" x14ac:dyDescent="0.4"/>
    <row r="31787" s="6" customFormat="1" x14ac:dyDescent="0.4"/>
    <row r="31788" s="6" customFormat="1" x14ac:dyDescent="0.4"/>
    <row r="31789" s="6" customFormat="1" x14ac:dyDescent="0.4"/>
    <row r="31790" s="6" customFormat="1" x14ac:dyDescent="0.4"/>
    <row r="31791" s="6" customFormat="1" x14ac:dyDescent="0.4"/>
    <row r="31792" s="6" customFormat="1" x14ac:dyDescent="0.4"/>
    <row r="31793" s="6" customFormat="1" x14ac:dyDescent="0.4"/>
    <row r="31794" s="6" customFormat="1" x14ac:dyDescent="0.4"/>
    <row r="31795" s="6" customFormat="1" x14ac:dyDescent="0.4"/>
    <row r="31796" s="6" customFormat="1" x14ac:dyDescent="0.4"/>
    <row r="31797" s="6" customFormat="1" x14ac:dyDescent="0.4"/>
    <row r="31798" s="6" customFormat="1" x14ac:dyDescent="0.4"/>
    <row r="31799" s="6" customFormat="1" x14ac:dyDescent="0.4"/>
    <row r="31800" s="6" customFormat="1" x14ac:dyDescent="0.4"/>
    <row r="31801" s="6" customFormat="1" x14ac:dyDescent="0.4"/>
    <row r="31802" s="6" customFormat="1" x14ac:dyDescent="0.4"/>
    <row r="31803" s="6" customFormat="1" x14ac:dyDescent="0.4"/>
    <row r="31804" s="6" customFormat="1" x14ac:dyDescent="0.4"/>
    <row r="31805" s="6" customFormat="1" x14ac:dyDescent="0.4"/>
    <row r="31806" s="6" customFormat="1" x14ac:dyDescent="0.4"/>
    <row r="31807" s="6" customFormat="1" x14ac:dyDescent="0.4"/>
    <row r="31808" s="6" customFormat="1" x14ac:dyDescent="0.4"/>
    <row r="31809" s="6" customFormat="1" x14ac:dyDescent="0.4"/>
    <row r="31810" s="6" customFormat="1" x14ac:dyDescent="0.4"/>
    <row r="31811" s="6" customFormat="1" x14ac:dyDescent="0.4"/>
    <row r="31812" s="6" customFormat="1" x14ac:dyDescent="0.4"/>
    <row r="31813" s="6" customFormat="1" x14ac:dyDescent="0.4"/>
    <row r="31814" s="6" customFormat="1" x14ac:dyDescent="0.4"/>
    <row r="31815" s="6" customFormat="1" x14ac:dyDescent="0.4"/>
    <row r="31816" s="6" customFormat="1" x14ac:dyDescent="0.4"/>
    <row r="31817" s="6" customFormat="1" x14ac:dyDescent="0.4"/>
    <row r="31818" s="6" customFormat="1" x14ac:dyDescent="0.4"/>
    <row r="31819" s="6" customFormat="1" x14ac:dyDescent="0.4"/>
    <row r="31820" s="6" customFormat="1" x14ac:dyDescent="0.4"/>
    <row r="31821" s="6" customFormat="1" x14ac:dyDescent="0.4"/>
    <row r="31822" s="6" customFormat="1" x14ac:dyDescent="0.4"/>
    <row r="31823" s="6" customFormat="1" x14ac:dyDescent="0.4"/>
    <row r="31824" s="6" customFormat="1" x14ac:dyDescent="0.4"/>
    <row r="31825" s="6" customFormat="1" x14ac:dyDescent="0.4"/>
    <row r="31826" s="6" customFormat="1" x14ac:dyDescent="0.4"/>
    <row r="31827" s="6" customFormat="1" x14ac:dyDescent="0.4"/>
    <row r="31828" s="6" customFormat="1" x14ac:dyDescent="0.4"/>
    <row r="31829" s="6" customFormat="1" x14ac:dyDescent="0.4"/>
    <row r="31830" s="6" customFormat="1" x14ac:dyDescent="0.4"/>
    <row r="31831" s="6" customFormat="1" x14ac:dyDescent="0.4"/>
    <row r="31832" s="6" customFormat="1" x14ac:dyDescent="0.4"/>
    <row r="31833" s="6" customFormat="1" x14ac:dyDescent="0.4"/>
    <row r="31834" s="6" customFormat="1" x14ac:dyDescent="0.4"/>
    <row r="31835" s="6" customFormat="1" x14ac:dyDescent="0.4"/>
    <row r="31836" s="6" customFormat="1" x14ac:dyDescent="0.4"/>
    <row r="31837" s="6" customFormat="1" x14ac:dyDescent="0.4"/>
    <row r="31838" s="6" customFormat="1" x14ac:dyDescent="0.4"/>
    <row r="31839" s="6" customFormat="1" x14ac:dyDescent="0.4"/>
    <row r="31840" s="6" customFormat="1" x14ac:dyDescent="0.4"/>
    <row r="31841" s="6" customFormat="1" x14ac:dyDescent="0.4"/>
    <row r="31842" s="6" customFormat="1" x14ac:dyDescent="0.4"/>
    <row r="31843" s="6" customFormat="1" x14ac:dyDescent="0.4"/>
    <row r="31844" s="6" customFormat="1" x14ac:dyDescent="0.4"/>
    <row r="31845" s="6" customFormat="1" x14ac:dyDescent="0.4"/>
    <row r="31846" s="6" customFormat="1" x14ac:dyDescent="0.4"/>
    <row r="31847" s="6" customFormat="1" x14ac:dyDescent="0.4"/>
    <row r="31848" s="6" customFormat="1" x14ac:dyDescent="0.4"/>
    <row r="31849" s="6" customFormat="1" x14ac:dyDescent="0.4"/>
    <row r="31850" s="6" customFormat="1" x14ac:dyDescent="0.4"/>
    <row r="31851" s="6" customFormat="1" x14ac:dyDescent="0.4"/>
    <row r="31852" s="6" customFormat="1" x14ac:dyDescent="0.4"/>
    <row r="31853" s="6" customFormat="1" x14ac:dyDescent="0.4"/>
    <row r="31854" s="6" customFormat="1" x14ac:dyDescent="0.4"/>
    <row r="31855" s="6" customFormat="1" x14ac:dyDescent="0.4"/>
    <row r="31856" s="6" customFormat="1" x14ac:dyDescent="0.4"/>
    <row r="31857" s="6" customFormat="1" x14ac:dyDescent="0.4"/>
    <row r="31858" s="6" customFormat="1" x14ac:dyDescent="0.4"/>
    <row r="31859" s="6" customFormat="1" x14ac:dyDescent="0.4"/>
    <row r="31860" s="6" customFormat="1" x14ac:dyDescent="0.4"/>
    <row r="31861" s="6" customFormat="1" x14ac:dyDescent="0.4"/>
    <row r="31862" s="6" customFormat="1" x14ac:dyDescent="0.4"/>
    <row r="31863" s="6" customFormat="1" x14ac:dyDescent="0.4"/>
    <row r="31864" s="6" customFormat="1" x14ac:dyDescent="0.4"/>
    <row r="31865" s="6" customFormat="1" x14ac:dyDescent="0.4"/>
    <row r="31866" s="6" customFormat="1" x14ac:dyDescent="0.4"/>
    <row r="31867" s="6" customFormat="1" x14ac:dyDescent="0.4"/>
    <row r="31868" s="6" customFormat="1" x14ac:dyDescent="0.4"/>
    <row r="31869" s="6" customFormat="1" x14ac:dyDescent="0.4"/>
    <row r="31870" s="6" customFormat="1" x14ac:dyDescent="0.4"/>
    <row r="31871" s="6" customFormat="1" x14ac:dyDescent="0.4"/>
    <row r="31872" s="6" customFormat="1" x14ac:dyDescent="0.4"/>
    <row r="31873" s="6" customFormat="1" x14ac:dyDescent="0.4"/>
    <row r="31874" s="6" customFormat="1" x14ac:dyDescent="0.4"/>
    <row r="31875" s="6" customFormat="1" x14ac:dyDescent="0.4"/>
    <row r="31876" s="6" customFormat="1" x14ac:dyDescent="0.4"/>
    <row r="31877" s="6" customFormat="1" x14ac:dyDescent="0.4"/>
    <row r="31878" s="6" customFormat="1" x14ac:dyDescent="0.4"/>
    <row r="31879" s="6" customFormat="1" x14ac:dyDescent="0.4"/>
    <row r="31880" s="6" customFormat="1" x14ac:dyDescent="0.4"/>
    <row r="31881" s="6" customFormat="1" x14ac:dyDescent="0.4"/>
    <row r="31882" s="6" customFormat="1" x14ac:dyDescent="0.4"/>
    <row r="31883" s="6" customFormat="1" x14ac:dyDescent="0.4"/>
    <row r="31884" s="6" customFormat="1" x14ac:dyDescent="0.4"/>
    <row r="31885" s="6" customFormat="1" x14ac:dyDescent="0.4"/>
    <row r="31886" s="6" customFormat="1" x14ac:dyDescent="0.4"/>
    <row r="31887" s="6" customFormat="1" x14ac:dyDescent="0.4"/>
    <row r="31888" s="6" customFormat="1" x14ac:dyDescent="0.4"/>
    <row r="31889" s="6" customFormat="1" x14ac:dyDescent="0.4"/>
    <row r="31890" s="6" customFormat="1" x14ac:dyDescent="0.4"/>
    <row r="31891" s="6" customFormat="1" x14ac:dyDescent="0.4"/>
    <row r="31892" s="6" customFormat="1" x14ac:dyDescent="0.4"/>
    <row r="31893" s="6" customFormat="1" x14ac:dyDescent="0.4"/>
    <row r="31894" s="6" customFormat="1" x14ac:dyDescent="0.4"/>
    <row r="31895" s="6" customFormat="1" x14ac:dyDescent="0.4"/>
    <row r="31896" s="6" customFormat="1" x14ac:dyDescent="0.4"/>
    <row r="31897" s="6" customFormat="1" x14ac:dyDescent="0.4"/>
    <row r="31898" s="6" customFormat="1" x14ac:dyDescent="0.4"/>
    <row r="31899" s="6" customFormat="1" x14ac:dyDescent="0.4"/>
    <row r="31900" s="6" customFormat="1" x14ac:dyDescent="0.4"/>
    <row r="31901" s="6" customFormat="1" x14ac:dyDescent="0.4"/>
    <row r="31902" s="6" customFormat="1" x14ac:dyDescent="0.4"/>
    <row r="31903" s="6" customFormat="1" x14ac:dyDescent="0.4"/>
    <row r="31904" s="6" customFormat="1" x14ac:dyDescent="0.4"/>
    <row r="31905" s="6" customFormat="1" x14ac:dyDescent="0.4"/>
    <row r="31906" s="6" customFormat="1" x14ac:dyDescent="0.4"/>
    <row r="31907" s="6" customFormat="1" x14ac:dyDescent="0.4"/>
    <row r="31908" s="6" customFormat="1" x14ac:dyDescent="0.4"/>
    <row r="31909" s="6" customFormat="1" x14ac:dyDescent="0.4"/>
    <row r="31910" s="6" customFormat="1" x14ac:dyDescent="0.4"/>
    <row r="31911" s="6" customFormat="1" x14ac:dyDescent="0.4"/>
    <row r="31912" s="6" customFormat="1" x14ac:dyDescent="0.4"/>
    <row r="31913" s="6" customFormat="1" x14ac:dyDescent="0.4"/>
    <row r="31914" s="6" customFormat="1" x14ac:dyDescent="0.4"/>
    <row r="31915" s="6" customFormat="1" x14ac:dyDescent="0.4"/>
    <row r="31916" s="6" customFormat="1" x14ac:dyDescent="0.4"/>
    <row r="31917" s="6" customFormat="1" x14ac:dyDescent="0.4"/>
    <row r="31918" s="6" customFormat="1" x14ac:dyDescent="0.4"/>
    <row r="31919" s="6" customFormat="1" x14ac:dyDescent="0.4"/>
    <row r="31920" s="6" customFormat="1" x14ac:dyDescent="0.4"/>
    <row r="31921" s="6" customFormat="1" x14ac:dyDescent="0.4"/>
    <row r="31922" s="6" customFormat="1" x14ac:dyDescent="0.4"/>
    <row r="31923" s="6" customFormat="1" x14ac:dyDescent="0.4"/>
    <row r="31924" s="6" customFormat="1" x14ac:dyDescent="0.4"/>
    <row r="31925" s="6" customFormat="1" x14ac:dyDescent="0.4"/>
    <row r="31926" s="6" customFormat="1" x14ac:dyDescent="0.4"/>
    <row r="31927" s="6" customFormat="1" x14ac:dyDescent="0.4"/>
    <row r="31928" s="6" customFormat="1" x14ac:dyDescent="0.4"/>
    <row r="31929" s="6" customFormat="1" x14ac:dyDescent="0.4"/>
    <row r="31930" s="6" customFormat="1" x14ac:dyDescent="0.4"/>
    <row r="31931" s="6" customFormat="1" x14ac:dyDescent="0.4"/>
    <row r="31932" s="6" customFormat="1" x14ac:dyDescent="0.4"/>
    <row r="31933" s="6" customFormat="1" x14ac:dyDescent="0.4"/>
    <row r="31934" s="6" customFormat="1" x14ac:dyDescent="0.4"/>
    <row r="31935" s="6" customFormat="1" x14ac:dyDescent="0.4"/>
    <row r="31936" s="6" customFormat="1" x14ac:dyDescent="0.4"/>
    <row r="31937" s="6" customFormat="1" x14ac:dyDescent="0.4"/>
    <row r="31938" s="6" customFormat="1" x14ac:dyDescent="0.4"/>
    <row r="31939" s="6" customFormat="1" x14ac:dyDescent="0.4"/>
    <row r="31940" s="6" customFormat="1" x14ac:dyDescent="0.4"/>
    <row r="31941" s="6" customFormat="1" x14ac:dyDescent="0.4"/>
    <row r="31942" s="6" customFormat="1" x14ac:dyDescent="0.4"/>
    <row r="31943" s="6" customFormat="1" x14ac:dyDescent="0.4"/>
    <row r="31944" s="6" customFormat="1" x14ac:dyDescent="0.4"/>
    <row r="31945" s="6" customFormat="1" x14ac:dyDescent="0.4"/>
    <row r="31946" s="6" customFormat="1" x14ac:dyDescent="0.4"/>
    <row r="31947" s="6" customFormat="1" x14ac:dyDescent="0.4"/>
    <row r="31948" s="6" customFormat="1" x14ac:dyDescent="0.4"/>
    <row r="31949" s="6" customFormat="1" x14ac:dyDescent="0.4"/>
    <row r="31950" s="6" customFormat="1" x14ac:dyDescent="0.4"/>
    <row r="31951" s="6" customFormat="1" x14ac:dyDescent="0.4"/>
    <row r="31952" s="6" customFormat="1" x14ac:dyDescent="0.4"/>
    <row r="31953" s="6" customFormat="1" x14ac:dyDescent="0.4"/>
    <row r="31954" s="6" customFormat="1" x14ac:dyDescent="0.4"/>
    <row r="31955" s="6" customFormat="1" x14ac:dyDescent="0.4"/>
    <row r="31956" s="6" customFormat="1" x14ac:dyDescent="0.4"/>
    <row r="31957" s="6" customFormat="1" x14ac:dyDescent="0.4"/>
    <row r="31958" s="6" customFormat="1" x14ac:dyDescent="0.4"/>
    <row r="31959" s="6" customFormat="1" x14ac:dyDescent="0.4"/>
    <row r="31960" s="6" customFormat="1" x14ac:dyDescent="0.4"/>
    <row r="31961" s="6" customFormat="1" x14ac:dyDescent="0.4"/>
    <row r="31962" s="6" customFormat="1" x14ac:dyDescent="0.4"/>
    <row r="31963" s="6" customFormat="1" x14ac:dyDescent="0.4"/>
    <row r="31964" s="6" customFormat="1" x14ac:dyDescent="0.4"/>
    <row r="31965" s="6" customFormat="1" x14ac:dyDescent="0.4"/>
    <row r="31966" s="6" customFormat="1" x14ac:dyDescent="0.4"/>
    <row r="31967" s="6" customFormat="1" x14ac:dyDescent="0.4"/>
    <row r="31968" s="6" customFormat="1" x14ac:dyDescent="0.4"/>
    <row r="31969" s="6" customFormat="1" x14ac:dyDescent="0.4"/>
    <row r="31970" s="6" customFormat="1" x14ac:dyDescent="0.4"/>
    <row r="31971" s="6" customFormat="1" x14ac:dyDescent="0.4"/>
    <row r="31972" s="6" customFormat="1" x14ac:dyDescent="0.4"/>
    <row r="31973" s="6" customFormat="1" x14ac:dyDescent="0.4"/>
    <row r="31974" s="6" customFormat="1" x14ac:dyDescent="0.4"/>
    <row r="31975" s="6" customFormat="1" x14ac:dyDescent="0.4"/>
    <row r="31976" s="6" customFormat="1" x14ac:dyDescent="0.4"/>
    <row r="31977" s="6" customFormat="1" x14ac:dyDescent="0.4"/>
    <row r="31978" s="6" customFormat="1" x14ac:dyDescent="0.4"/>
    <row r="31979" s="6" customFormat="1" x14ac:dyDescent="0.4"/>
    <row r="31980" s="6" customFormat="1" x14ac:dyDescent="0.4"/>
    <row r="31981" s="6" customFormat="1" x14ac:dyDescent="0.4"/>
    <row r="31982" s="6" customFormat="1" x14ac:dyDescent="0.4"/>
    <row r="31983" s="6" customFormat="1" x14ac:dyDescent="0.4"/>
    <row r="31984" s="6" customFormat="1" x14ac:dyDescent="0.4"/>
    <row r="31985" s="6" customFormat="1" x14ac:dyDescent="0.4"/>
    <row r="31986" s="6" customFormat="1" x14ac:dyDescent="0.4"/>
    <row r="31987" s="6" customFormat="1" x14ac:dyDescent="0.4"/>
    <row r="31988" s="6" customFormat="1" x14ac:dyDescent="0.4"/>
    <row r="31989" s="6" customFormat="1" x14ac:dyDescent="0.4"/>
    <row r="31990" s="6" customFormat="1" x14ac:dyDescent="0.4"/>
    <row r="31991" s="6" customFormat="1" x14ac:dyDescent="0.4"/>
    <row r="31992" s="6" customFormat="1" x14ac:dyDescent="0.4"/>
    <row r="31993" s="6" customFormat="1" x14ac:dyDescent="0.4"/>
    <row r="31994" s="6" customFormat="1" x14ac:dyDescent="0.4"/>
    <row r="31995" s="6" customFormat="1" x14ac:dyDescent="0.4"/>
    <row r="31996" s="6" customFormat="1" x14ac:dyDescent="0.4"/>
    <row r="31997" s="6" customFormat="1" x14ac:dyDescent="0.4"/>
    <row r="31998" s="6" customFormat="1" x14ac:dyDescent="0.4"/>
    <row r="31999" s="6" customFormat="1" x14ac:dyDescent="0.4"/>
    <row r="32000" s="6" customFormat="1" x14ac:dyDescent="0.4"/>
    <row r="32001" s="6" customFormat="1" x14ac:dyDescent="0.4"/>
    <row r="32002" s="6" customFormat="1" x14ac:dyDescent="0.4"/>
    <row r="32003" s="6" customFormat="1" x14ac:dyDescent="0.4"/>
    <row r="32004" s="6" customFormat="1" x14ac:dyDescent="0.4"/>
    <row r="32005" s="6" customFormat="1" x14ac:dyDescent="0.4"/>
    <row r="32006" s="6" customFormat="1" x14ac:dyDescent="0.4"/>
    <row r="32007" s="6" customFormat="1" x14ac:dyDescent="0.4"/>
    <row r="32008" s="6" customFormat="1" x14ac:dyDescent="0.4"/>
    <row r="32009" s="6" customFormat="1" x14ac:dyDescent="0.4"/>
    <row r="32010" s="6" customFormat="1" x14ac:dyDescent="0.4"/>
    <row r="32011" s="6" customFormat="1" x14ac:dyDescent="0.4"/>
    <row r="32012" s="6" customFormat="1" x14ac:dyDescent="0.4"/>
    <row r="32013" s="6" customFormat="1" x14ac:dyDescent="0.4"/>
    <row r="32014" s="6" customFormat="1" x14ac:dyDescent="0.4"/>
    <row r="32015" s="6" customFormat="1" x14ac:dyDescent="0.4"/>
    <row r="32016" s="6" customFormat="1" x14ac:dyDescent="0.4"/>
    <row r="32017" s="6" customFormat="1" x14ac:dyDescent="0.4"/>
    <row r="32018" s="6" customFormat="1" x14ac:dyDescent="0.4"/>
    <row r="32019" s="6" customFormat="1" x14ac:dyDescent="0.4"/>
    <row r="32020" s="6" customFormat="1" x14ac:dyDescent="0.4"/>
    <row r="32021" s="6" customFormat="1" x14ac:dyDescent="0.4"/>
    <row r="32022" s="6" customFormat="1" x14ac:dyDescent="0.4"/>
    <row r="32023" s="6" customFormat="1" x14ac:dyDescent="0.4"/>
    <row r="32024" s="6" customFormat="1" x14ac:dyDescent="0.4"/>
    <row r="32025" s="6" customFormat="1" x14ac:dyDescent="0.4"/>
    <row r="32026" s="6" customFormat="1" x14ac:dyDescent="0.4"/>
    <row r="32027" s="6" customFormat="1" x14ac:dyDescent="0.4"/>
    <row r="32028" s="6" customFormat="1" x14ac:dyDescent="0.4"/>
    <row r="32029" s="6" customFormat="1" x14ac:dyDescent="0.4"/>
    <row r="32030" s="6" customFormat="1" x14ac:dyDescent="0.4"/>
    <row r="32031" s="6" customFormat="1" x14ac:dyDescent="0.4"/>
    <row r="32032" s="6" customFormat="1" x14ac:dyDescent="0.4"/>
    <row r="32033" s="6" customFormat="1" x14ac:dyDescent="0.4"/>
    <row r="32034" s="6" customFormat="1" x14ac:dyDescent="0.4"/>
    <row r="32035" s="6" customFormat="1" x14ac:dyDescent="0.4"/>
    <row r="32036" s="6" customFormat="1" x14ac:dyDescent="0.4"/>
    <row r="32037" s="6" customFormat="1" x14ac:dyDescent="0.4"/>
    <row r="32038" s="6" customFormat="1" x14ac:dyDescent="0.4"/>
    <row r="32039" s="6" customFormat="1" x14ac:dyDescent="0.4"/>
    <row r="32040" s="6" customFormat="1" x14ac:dyDescent="0.4"/>
    <row r="32041" s="6" customFormat="1" x14ac:dyDescent="0.4"/>
    <row r="32042" s="6" customFormat="1" x14ac:dyDescent="0.4"/>
    <row r="32043" s="6" customFormat="1" x14ac:dyDescent="0.4"/>
    <row r="32044" s="6" customFormat="1" x14ac:dyDescent="0.4"/>
    <row r="32045" s="6" customFormat="1" x14ac:dyDescent="0.4"/>
    <row r="32046" s="6" customFormat="1" x14ac:dyDescent="0.4"/>
    <row r="32047" s="6" customFormat="1" x14ac:dyDescent="0.4"/>
    <row r="32048" s="6" customFormat="1" x14ac:dyDescent="0.4"/>
    <row r="32049" s="6" customFormat="1" x14ac:dyDescent="0.4"/>
    <row r="32050" s="6" customFormat="1" x14ac:dyDescent="0.4"/>
    <row r="32051" s="6" customFormat="1" x14ac:dyDescent="0.4"/>
    <row r="32052" s="6" customFormat="1" x14ac:dyDescent="0.4"/>
    <row r="32053" s="6" customFormat="1" x14ac:dyDescent="0.4"/>
    <row r="32054" s="6" customFormat="1" x14ac:dyDescent="0.4"/>
    <row r="32055" s="6" customFormat="1" x14ac:dyDescent="0.4"/>
    <row r="32056" s="6" customFormat="1" x14ac:dyDescent="0.4"/>
    <row r="32057" s="6" customFormat="1" x14ac:dyDescent="0.4"/>
    <row r="32058" s="6" customFormat="1" x14ac:dyDescent="0.4"/>
    <row r="32059" s="6" customFormat="1" x14ac:dyDescent="0.4"/>
    <row r="32060" s="6" customFormat="1" x14ac:dyDescent="0.4"/>
    <row r="32061" s="6" customFormat="1" x14ac:dyDescent="0.4"/>
    <row r="32062" s="6" customFormat="1" x14ac:dyDescent="0.4"/>
    <row r="32063" s="6" customFormat="1" x14ac:dyDescent="0.4"/>
    <row r="32064" s="6" customFormat="1" x14ac:dyDescent="0.4"/>
    <row r="32065" s="6" customFormat="1" x14ac:dyDescent="0.4"/>
    <row r="32066" s="6" customFormat="1" x14ac:dyDescent="0.4"/>
    <row r="32067" s="6" customFormat="1" x14ac:dyDescent="0.4"/>
    <row r="32068" s="6" customFormat="1" x14ac:dyDescent="0.4"/>
    <row r="32069" s="6" customFormat="1" x14ac:dyDescent="0.4"/>
    <row r="32070" s="6" customFormat="1" x14ac:dyDescent="0.4"/>
    <row r="32071" s="6" customFormat="1" x14ac:dyDescent="0.4"/>
    <row r="32072" s="6" customFormat="1" x14ac:dyDescent="0.4"/>
    <row r="32073" s="6" customFormat="1" x14ac:dyDescent="0.4"/>
    <row r="32074" s="6" customFormat="1" x14ac:dyDescent="0.4"/>
    <row r="32075" s="6" customFormat="1" x14ac:dyDescent="0.4"/>
    <row r="32076" s="6" customFormat="1" x14ac:dyDescent="0.4"/>
    <row r="32077" s="6" customFormat="1" x14ac:dyDescent="0.4"/>
    <row r="32078" s="6" customFormat="1" x14ac:dyDescent="0.4"/>
    <row r="32079" s="6" customFormat="1" x14ac:dyDescent="0.4"/>
    <row r="32080" s="6" customFormat="1" x14ac:dyDescent="0.4"/>
    <row r="32081" s="6" customFormat="1" x14ac:dyDescent="0.4"/>
    <row r="32082" s="6" customFormat="1" x14ac:dyDescent="0.4"/>
    <row r="32083" s="6" customFormat="1" x14ac:dyDescent="0.4"/>
    <row r="32084" s="6" customFormat="1" x14ac:dyDescent="0.4"/>
    <row r="32085" s="6" customFormat="1" x14ac:dyDescent="0.4"/>
    <row r="32086" s="6" customFormat="1" x14ac:dyDescent="0.4"/>
    <row r="32087" s="6" customFormat="1" x14ac:dyDescent="0.4"/>
    <row r="32088" s="6" customFormat="1" x14ac:dyDescent="0.4"/>
    <row r="32089" s="6" customFormat="1" x14ac:dyDescent="0.4"/>
    <row r="32090" s="6" customFormat="1" x14ac:dyDescent="0.4"/>
    <row r="32091" s="6" customFormat="1" x14ac:dyDescent="0.4"/>
    <row r="32092" s="6" customFormat="1" x14ac:dyDescent="0.4"/>
    <row r="32093" s="6" customFormat="1" x14ac:dyDescent="0.4"/>
    <row r="32094" s="6" customFormat="1" x14ac:dyDescent="0.4"/>
    <row r="32095" s="6" customFormat="1" x14ac:dyDescent="0.4"/>
    <row r="32096" s="6" customFormat="1" x14ac:dyDescent="0.4"/>
    <row r="32097" s="6" customFormat="1" x14ac:dyDescent="0.4"/>
    <row r="32098" s="6" customFormat="1" x14ac:dyDescent="0.4"/>
    <row r="32099" s="6" customFormat="1" x14ac:dyDescent="0.4"/>
    <row r="32100" s="6" customFormat="1" x14ac:dyDescent="0.4"/>
    <row r="32101" s="6" customFormat="1" x14ac:dyDescent="0.4"/>
    <row r="32102" s="6" customFormat="1" x14ac:dyDescent="0.4"/>
    <row r="32103" s="6" customFormat="1" x14ac:dyDescent="0.4"/>
    <row r="32104" s="6" customFormat="1" x14ac:dyDescent="0.4"/>
    <row r="32105" s="6" customFormat="1" x14ac:dyDescent="0.4"/>
    <row r="32106" s="6" customFormat="1" x14ac:dyDescent="0.4"/>
    <row r="32107" s="6" customFormat="1" x14ac:dyDescent="0.4"/>
    <row r="32108" s="6" customFormat="1" x14ac:dyDescent="0.4"/>
    <row r="32109" s="6" customFormat="1" x14ac:dyDescent="0.4"/>
    <row r="32110" s="6" customFormat="1" x14ac:dyDescent="0.4"/>
    <row r="32111" s="6" customFormat="1" x14ac:dyDescent="0.4"/>
    <row r="32112" s="6" customFormat="1" x14ac:dyDescent="0.4"/>
    <row r="32113" s="6" customFormat="1" x14ac:dyDescent="0.4"/>
    <row r="32114" s="6" customFormat="1" x14ac:dyDescent="0.4"/>
    <row r="32115" s="6" customFormat="1" x14ac:dyDescent="0.4"/>
    <row r="32116" s="6" customFormat="1" x14ac:dyDescent="0.4"/>
    <row r="32117" s="6" customFormat="1" x14ac:dyDescent="0.4"/>
    <row r="32118" s="6" customFormat="1" x14ac:dyDescent="0.4"/>
    <row r="32119" s="6" customFormat="1" x14ac:dyDescent="0.4"/>
    <row r="32120" s="6" customFormat="1" x14ac:dyDescent="0.4"/>
    <row r="32121" s="6" customFormat="1" x14ac:dyDescent="0.4"/>
    <row r="32122" s="6" customFormat="1" x14ac:dyDescent="0.4"/>
    <row r="32123" s="6" customFormat="1" x14ac:dyDescent="0.4"/>
    <row r="32124" s="6" customFormat="1" x14ac:dyDescent="0.4"/>
    <row r="32125" s="6" customFormat="1" x14ac:dyDescent="0.4"/>
    <row r="32126" s="6" customFormat="1" x14ac:dyDescent="0.4"/>
    <row r="32127" s="6" customFormat="1" x14ac:dyDescent="0.4"/>
    <row r="32128" s="6" customFormat="1" x14ac:dyDescent="0.4"/>
    <row r="32129" s="6" customFormat="1" x14ac:dyDescent="0.4"/>
    <row r="32130" s="6" customFormat="1" x14ac:dyDescent="0.4"/>
    <row r="32131" s="6" customFormat="1" x14ac:dyDescent="0.4"/>
    <row r="32132" s="6" customFormat="1" x14ac:dyDescent="0.4"/>
    <row r="32133" s="6" customFormat="1" x14ac:dyDescent="0.4"/>
    <row r="32134" s="6" customFormat="1" x14ac:dyDescent="0.4"/>
    <row r="32135" s="6" customFormat="1" x14ac:dyDescent="0.4"/>
    <row r="32136" s="6" customFormat="1" x14ac:dyDescent="0.4"/>
    <row r="32137" s="6" customFormat="1" x14ac:dyDescent="0.4"/>
    <row r="32138" s="6" customFormat="1" x14ac:dyDescent="0.4"/>
    <row r="32139" s="6" customFormat="1" x14ac:dyDescent="0.4"/>
    <row r="32140" s="6" customFormat="1" x14ac:dyDescent="0.4"/>
    <row r="32141" s="6" customFormat="1" x14ac:dyDescent="0.4"/>
    <row r="32142" s="6" customFormat="1" x14ac:dyDescent="0.4"/>
    <row r="32143" s="6" customFormat="1" x14ac:dyDescent="0.4"/>
    <row r="32144" s="6" customFormat="1" x14ac:dyDescent="0.4"/>
    <row r="32145" s="6" customFormat="1" x14ac:dyDescent="0.4"/>
    <row r="32146" s="6" customFormat="1" x14ac:dyDescent="0.4"/>
    <row r="32147" s="6" customFormat="1" x14ac:dyDescent="0.4"/>
    <row r="32148" s="6" customFormat="1" x14ac:dyDescent="0.4"/>
    <row r="32149" s="6" customFormat="1" x14ac:dyDescent="0.4"/>
    <row r="32150" s="6" customFormat="1" x14ac:dyDescent="0.4"/>
    <row r="32151" s="6" customFormat="1" x14ac:dyDescent="0.4"/>
    <row r="32152" s="6" customFormat="1" x14ac:dyDescent="0.4"/>
    <row r="32153" s="6" customFormat="1" x14ac:dyDescent="0.4"/>
    <row r="32154" s="6" customFormat="1" x14ac:dyDescent="0.4"/>
    <row r="32155" s="6" customFormat="1" x14ac:dyDescent="0.4"/>
    <row r="32156" s="6" customFormat="1" x14ac:dyDescent="0.4"/>
    <row r="32157" s="6" customFormat="1" x14ac:dyDescent="0.4"/>
    <row r="32158" s="6" customFormat="1" x14ac:dyDescent="0.4"/>
    <row r="32159" s="6" customFormat="1" x14ac:dyDescent="0.4"/>
    <row r="32160" s="6" customFormat="1" x14ac:dyDescent="0.4"/>
    <row r="32161" s="6" customFormat="1" x14ac:dyDescent="0.4"/>
    <row r="32162" s="6" customFormat="1" x14ac:dyDescent="0.4"/>
    <row r="32163" s="6" customFormat="1" x14ac:dyDescent="0.4"/>
    <row r="32164" s="6" customFormat="1" x14ac:dyDescent="0.4"/>
    <row r="32165" s="6" customFormat="1" x14ac:dyDescent="0.4"/>
    <row r="32166" s="6" customFormat="1" x14ac:dyDescent="0.4"/>
    <row r="32167" s="6" customFormat="1" x14ac:dyDescent="0.4"/>
    <row r="32168" s="6" customFormat="1" x14ac:dyDescent="0.4"/>
    <row r="32169" s="6" customFormat="1" x14ac:dyDescent="0.4"/>
    <row r="32170" s="6" customFormat="1" x14ac:dyDescent="0.4"/>
    <row r="32171" s="6" customFormat="1" x14ac:dyDescent="0.4"/>
    <row r="32172" s="6" customFormat="1" x14ac:dyDescent="0.4"/>
    <row r="32173" s="6" customFormat="1" x14ac:dyDescent="0.4"/>
    <row r="32174" s="6" customFormat="1" x14ac:dyDescent="0.4"/>
    <row r="32175" s="6" customFormat="1" x14ac:dyDescent="0.4"/>
    <row r="32176" s="6" customFormat="1" x14ac:dyDescent="0.4"/>
    <row r="32177" s="6" customFormat="1" x14ac:dyDescent="0.4"/>
    <row r="32178" s="6" customFormat="1" x14ac:dyDescent="0.4"/>
    <row r="32179" s="6" customFormat="1" x14ac:dyDescent="0.4"/>
    <row r="32180" s="6" customFormat="1" x14ac:dyDescent="0.4"/>
    <row r="32181" s="6" customFormat="1" x14ac:dyDescent="0.4"/>
    <row r="32182" s="6" customFormat="1" x14ac:dyDescent="0.4"/>
    <row r="32183" s="6" customFormat="1" x14ac:dyDescent="0.4"/>
    <row r="32184" s="6" customFormat="1" x14ac:dyDescent="0.4"/>
    <row r="32185" s="6" customFormat="1" x14ac:dyDescent="0.4"/>
    <row r="32186" s="6" customFormat="1" x14ac:dyDescent="0.4"/>
    <row r="32187" s="6" customFormat="1" x14ac:dyDescent="0.4"/>
    <row r="32188" s="6" customFormat="1" x14ac:dyDescent="0.4"/>
    <row r="32189" s="6" customFormat="1" x14ac:dyDescent="0.4"/>
    <row r="32190" s="6" customFormat="1" x14ac:dyDescent="0.4"/>
    <row r="32191" s="6" customFormat="1" x14ac:dyDescent="0.4"/>
    <row r="32192" s="6" customFormat="1" x14ac:dyDescent="0.4"/>
    <row r="32193" s="6" customFormat="1" x14ac:dyDescent="0.4"/>
    <row r="32194" s="6" customFormat="1" x14ac:dyDescent="0.4"/>
    <row r="32195" s="6" customFormat="1" x14ac:dyDescent="0.4"/>
    <row r="32196" s="6" customFormat="1" x14ac:dyDescent="0.4"/>
    <row r="32197" s="6" customFormat="1" x14ac:dyDescent="0.4"/>
    <row r="32198" s="6" customFormat="1" x14ac:dyDescent="0.4"/>
    <row r="32199" s="6" customFormat="1" x14ac:dyDescent="0.4"/>
    <row r="32200" s="6" customFormat="1" x14ac:dyDescent="0.4"/>
    <row r="32201" s="6" customFormat="1" x14ac:dyDescent="0.4"/>
    <row r="32202" s="6" customFormat="1" x14ac:dyDescent="0.4"/>
    <row r="32203" s="6" customFormat="1" x14ac:dyDescent="0.4"/>
    <row r="32204" s="6" customFormat="1" x14ac:dyDescent="0.4"/>
    <row r="32205" s="6" customFormat="1" x14ac:dyDescent="0.4"/>
    <row r="32206" s="6" customFormat="1" x14ac:dyDescent="0.4"/>
    <row r="32207" s="6" customFormat="1" x14ac:dyDescent="0.4"/>
    <row r="32208" s="6" customFormat="1" x14ac:dyDescent="0.4"/>
    <row r="32209" s="6" customFormat="1" x14ac:dyDescent="0.4"/>
    <row r="32210" s="6" customFormat="1" x14ac:dyDescent="0.4"/>
    <row r="32211" s="6" customFormat="1" x14ac:dyDescent="0.4"/>
    <row r="32212" s="6" customFormat="1" x14ac:dyDescent="0.4"/>
    <row r="32213" s="6" customFormat="1" x14ac:dyDescent="0.4"/>
    <row r="32214" s="6" customFormat="1" x14ac:dyDescent="0.4"/>
    <row r="32215" s="6" customFormat="1" x14ac:dyDescent="0.4"/>
    <row r="32216" s="6" customFormat="1" x14ac:dyDescent="0.4"/>
    <row r="32217" s="6" customFormat="1" x14ac:dyDescent="0.4"/>
    <row r="32218" s="6" customFormat="1" x14ac:dyDescent="0.4"/>
    <row r="32219" s="6" customFormat="1" x14ac:dyDescent="0.4"/>
    <row r="32220" s="6" customFormat="1" x14ac:dyDescent="0.4"/>
    <row r="32221" s="6" customFormat="1" x14ac:dyDescent="0.4"/>
    <row r="32222" s="6" customFormat="1" x14ac:dyDescent="0.4"/>
    <row r="32223" s="6" customFormat="1" x14ac:dyDescent="0.4"/>
    <row r="32224" s="6" customFormat="1" x14ac:dyDescent="0.4"/>
    <row r="32225" s="6" customFormat="1" x14ac:dyDescent="0.4"/>
    <row r="32226" s="6" customFormat="1" x14ac:dyDescent="0.4"/>
    <row r="32227" s="6" customFormat="1" x14ac:dyDescent="0.4"/>
    <row r="32228" s="6" customFormat="1" x14ac:dyDescent="0.4"/>
    <row r="32229" s="6" customFormat="1" x14ac:dyDescent="0.4"/>
    <row r="32230" s="6" customFormat="1" x14ac:dyDescent="0.4"/>
    <row r="32231" s="6" customFormat="1" x14ac:dyDescent="0.4"/>
    <row r="32232" s="6" customFormat="1" x14ac:dyDescent="0.4"/>
    <row r="32233" s="6" customFormat="1" x14ac:dyDescent="0.4"/>
    <row r="32234" s="6" customFormat="1" x14ac:dyDescent="0.4"/>
    <row r="32235" s="6" customFormat="1" x14ac:dyDescent="0.4"/>
    <row r="32236" s="6" customFormat="1" x14ac:dyDescent="0.4"/>
    <row r="32237" s="6" customFormat="1" x14ac:dyDescent="0.4"/>
    <row r="32238" s="6" customFormat="1" x14ac:dyDescent="0.4"/>
    <row r="32239" s="6" customFormat="1" x14ac:dyDescent="0.4"/>
    <row r="32240" s="6" customFormat="1" x14ac:dyDescent="0.4"/>
    <row r="32241" s="6" customFormat="1" x14ac:dyDescent="0.4"/>
    <row r="32242" s="6" customFormat="1" x14ac:dyDescent="0.4"/>
    <row r="32243" s="6" customFormat="1" x14ac:dyDescent="0.4"/>
    <row r="32244" s="6" customFormat="1" x14ac:dyDescent="0.4"/>
    <row r="32245" s="6" customFormat="1" x14ac:dyDescent="0.4"/>
    <row r="32246" s="6" customFormat="1" x14ac:dyDescent="0.4"/>
    <row r="32247" s="6" customFormat="1" x14ac:dyDescent="0.4"/>
    <row r="32248" s="6" customFormat="1" x14ac:dyDescent="0.4"/>
    <row r="32249" s="6" customFormat="1" x14ac:dyDescent="0.4"/>
    <row r="32250" s="6" customFormat="1" x14ac:dyDescent="0.4"/>
    <row r="32251" s="6" customFormat="1" x14ac:dyDescent="0.4"/>
    <row r="32252" s="6" customFormat="1" x14ac:dyDescent="0.4"/>
    <row r="32253" s="6" customFormat="1" x14ac:dyDescent="0.4"/>
    <row r="32254" s="6" customFormat="1" x14ac:dyDescent="0.4"/>
    <row r="32255" s="6" customFormat="1" x14ac:dyDescent="0.4"/>
    <row r="32256" s="6" customFormat="1" x14ac:dyDescent="0.4"/>
    <row r="32257" s="6" customFormat="1" x14ac:dyDescent="0.4"/>
    <row r="32258" s="6" customFormat="1" x14ac:dyDescent="0.4"/>
    <row r="32259" s="6" customFormat="1" x14ac:dyDescent="0.4"/>
    <row r="32260" s="6" customFormat="1" x14ac:dyDescent="0.4"/>
    <row r="32261" s="6" customFormat="1" x14ac:dyDescent="0.4"/>
    <row r="32262" s="6" customFormat="1" x14ac:dyDescent="0.4"/>
    <row r="32263" s="6" customFormat="1" x14ac:dyDescent="0.4"/>
    <row r="32264" s="6" customFormat="1" x14ac:dyDescent="0.4"/>
    <row r="32265" s="6" customFormat="1" x14ac:dyDescent="0.4"/>
    <row r="32266" s="6" customFormat="1" x14ac:dyDescent="0.4"/>
    <row r="32267" s="6" customFormat="1" x14ac:dyDescent="0.4"/>
    <row r="32268" s="6" customFormat="1" x14ac:dyDescent="0.4"/>
    <row r="32269" s="6" customFormat="1" x14ac:dyDescent="0.4"/>
    <row r="32270" s="6" customFormat="1" x14ac:dyDescent="0.4"/>
    <row r="32271" s="6" customFormat="1" x14ac:dyDescent="0.4"/>
    <row r="32272" s="6" customFormat="1" x14ac:dyDescent="0.4"/>
    <row r="32273" s="6" customFormat="1" x14ac:dyDescent="0.4"/>
    <row r="32274" s="6" customFormat="1" x14ac:dyDescent="0.4"/>
    <row r="32275" s="6" customFormat="1" x14ac:dyDescent="0.4"/>
    <row r="32276" s="6" customFormat="1" x14ac:dyDescent="0.4"/>
    <row r="32277" s="6" customFormat="1" x14ac:dyDescent="0.4"/>
    <row r="32278" s="6" customFormat="1" x14ac:dyDescent="0.4"/>
    <row r="32279" s="6" customFormat="1" x14ac:dyDescent="0.4"/>
    <row r="32280" s="6" customFormat="1" x14ac:dyDescent="0.4"/>
    <row r="32281" s="6" customFormat="1" x14ac:dyDescent="0.4"/>
    <row r="32282" s="6" customFormat="1" x14ac:dyDescent="0.4"/>
    <row r="32283" s="6" customFormat="1" x14ac:dyDescent="0.4"/>
    <row r="32284" s="6" customFormat="1" x14ac:dyDescent="0.4"/>
    <row r="32285" s="6" customFormat="1" x14ac:dyDescent="0.4"/>
    <row r="32286" s="6" customFormat="1" x14ac:dyDescent="0.4"/>
    <row r="32287" s="6" customFormat="1" x14ac:dyDescent="0.4"/>
    <row r="32288" s="6" customFormat="1" x14ac:dyDescent="0.4"/>
    <row r="32289" s="6" customFormat="1" x14ac:dyDescent="0.4"/>
    <row r="32290" s="6" customFormat="1" x14ac:dyDescent="0.4"/>
    <row r="32291" s="6" customFormat="1" x14ac:dyDescent="0.4"/>
    <row r="32292" s="6" customFormat="1" x14ac:dyDescent="0.4"/>
    <row r="32293" s="6" customFormat="1" x14ac:dyDescent="0.4"/>
    <row r="32294" s="6" customFormat="1" x14ac:dyDescent="0.4"/>
    <row r="32295" s="6" customFormat="1" x14ac:dyDescent="0.4"/>
    <row r="32296" s="6" customFormat="1" x14ac:dyDescent="0.4"/>
    <row r="32297" s="6" customFormat="1" x14ac:dyDescent="0.4"/>
    <row r="32298" s="6" customFormat="1" x14ac:dyDescent="0.4"/>
    <row r="32299" s="6" customFormat="1" x14ac:dyDescent="0.4"/>
    <row r="32300" s="6" customFormat="1" x14ac:dyDescent="0.4"/>
    <row r="32301" s="6" customFormat="1" x14ac:dyDescent="0.4"/>
    <row r="32302" s="6" customFormat="1" x14ac:dyDescent="0.4"/>
    <row r="32303" s="6" customFormat="1" x14ac:dyDescent="0.4"/>
    <row r="32304" s="6" customFormat="1" x14ac:dyDescent="0.4"/>
    <row r="32305" s="6" customFormat="1" x14ac:dyDescent="0.4"/>
    <row r="32306" s="6" customFormat="1" x14ac:dyDescent="0.4"/>
    <row r="32307" s="6" customFormat="1" x14ac:dyDescent="0.4"/>
    <row r="32308" s="6" customFormat="1" x14ac:dyDescent="0.4"/>
    <row r="32309" s="6" customFormat="1" x14ac:dyDescent="0.4"/>
    <row r="32310" s="6" customFormat="1" x14ac:dyDescent="0.4"/>
    <row r="32311" s="6" customFormat="1" x14ac:dyDescent="0.4"/>
    <row r="32312" s="6" customFormat="1" x14ac:dyDescent="0.4"/>
    <row r="32313" s="6" customFormat="1" x14ac:dyDescent="0.4"/>
    <row r="32314" s="6" customFormat="1" x14ac:dyDescent="0.4"/>
    <row r="32315" s="6" customFormat="1" x14ac:dyDescent="0.4"/>
    <row r="32316" s="6" customFormat="1" x14ac:dyDescent="0.4"/>
    <row r="32317" s="6" customFormat="1" x14ac:dyDescent="0.4"/>
    <row r="32318" s="6" customFormat="1" x14ac:dyDescent="0.4"/>
    <row r="32319" s="6" customFormat="1" x14ac:dyDescent="0.4"/>
    <row r="32320" s="6" customFormat="1" x14ac:dyDescent="0.4"/>
    <row r="32321" s="6" customFormat="1" x14ac:dyDescent="0.4"/>
    <row r="32322" s="6" customFormat="1" x14ac:dyDescent="0.4"/>
    <row r="32323" s="6" customFormat="1" x14ac:dyDescent="0.4"/>
    <row r="32324" s="6" customFormat="1" x14ac:dyDescent="0.4"/>
    <row r="32325" s="6" customFormat="1" x14ac:dyDescent="0.4"/>
    <row r="32326" s="6" customFormat="1" x14ac:dyDescent="0.4"/>
    <row r="32327" s="6" customFormat="1" x14ac:dyDescent="0.4"/>
    <row r="32328" s="6" customFormat="1" x14ac:dyDescent="0.4"/>
    <row r="32329" s="6" customFormat="1" x14ac:dyDescent="0.4"/>
    <row r="32330" s="6" customFormat="1" x14ac:dyDescent="0.4"/>
    <row r="32331" s="6" customFormat="1" x14ac:dyDescent="0.4"/>
    <row r="32332" s="6" customFormat="1" x14ac:dyDescent="0.4"/>
    <row r="32333" s="6" customFormat="1" x14ac:dyDescent="0.4"/>
    <row r="32334" s="6" customFormat="1" x14ac:dyDescent="0.4"/>
    <row r="32335" s="6" customFormat="1" x14ac:dyDescent="0.4"/>
    <row r="32336" s="6" customFormat="1" x14ac:dyDescent="0.4"/>
    <row r="32337" s="6" customFormat="1" x14ac:dyDescent="0.4"/>
    <row r="32338" s="6" customFormat="1" x14ac:dyDescent="0.4"/>
    <row r="32339" s="6" customFormat="1" x14ac:dyDescent="0.4"/>
    <row r="32340" s="6" customFormat="1" x14ac:dyDescent="0.4"/>
    <row r="32341" s="6" customFormat="1" x14ac:dyDescent="0.4"/>
    <row r="32342" s="6" customFormat="1" x14ac:dyDescent="0.4"/>
    <row r="32343" s="6" customFormat="1" x14ac:dyDescent="0.4"/>
    <row r="32344" s="6" customFormat="1" x14ac:dyDescent="0.4"/>
    <row r="32345" s="6" customFormat="1" x14ac:dyDescent="0.4"/>
    <row r="32346" s="6" customFormat="1" x14ac:dyDescent="0.4"/>
    <row r="32347" s="6" customFormat="1" x14ac:dyDescent="0.4"/>
    <row r="32348" s="6" customFormat="1" x14ac:dyDescent="0.4"/>
    <row r="32349" s="6" customFormat="1" x14ac:dyDescent="0.4"/>
    <row r="32350" s="6" customFormat="1" x14ac:dyDescent="0.4"/>
    <row r="32351" s="6" customFormat="1" x14ac:dyDescent="0.4"/>
    <row r="32352" s="6" customFormat="1" x14ac:dyDescent="0.4"/>
    <row r="32353" s="6" customFormat="1" x14ac:dyDescent="0.4"/>
    <row r="32354" s="6" customFormat="1" x14ac:dyDescent="0.4"/>
    <row r="32355" s="6" customFormat="1" x14ac:dyDescent="0.4"/>
    <row r="32356" s="6" customFormat="1" x14ac:dyDescent="0.4"/>
    <row r="32357" s="6" customFormat="1" x14ac:dyDescent="0.4"/>
    <row r="32358" s="6" customFormat="1" x14ac:dyDescent="0.4"/>
    <row r="32359" s="6" customFormat="1" x14ac:dyDescent="0.4"/>
    <row r="32360" s="6" customFormat="1" x14ac:dyDescent="0.4"/>
    <row r="32361" s="6" customFormat="1" x14ac:dyDescent="0.4"/>
    <row r="32362" s="6" customFormat="1" x14ac:dyDescent="0.4"/>
    <row r="32363" s="6" customFormat="1" x14ac:dyDescent="0.4"/>
    <row r="32364" s="6" customFormat="1" x14ac:dyDescent="0.4"/>
    <row r="32365" s="6" customFormat="1" x14ac:dyDescent="0.4"/>
    <row r="32366" s="6" customFormat="1" x14ac:dyDescent="0.4"/>
    <row r="32367" s="6" customFormat="1" x14ac:dyDescent="0.4"/>
    <row r="32368" s="6" customFormat="1" x14ac:dyDescent="0.4"/>
    <row r="32369" s="6" customFormat="1" x14ac:dyDescent="0.4"/>
    <row r="32370" s="6" customFormat="1" x14ac:dyDescent="0.4"/>
    <row r="32371" s="6" customFormat="1" x14ac:dyDescent="0.4"/>
    <row r="32372" s="6" customFormat="1" x14ac:dyDescent="0.4"/>
    <row r="32373" s="6" customFormat="1" x14ac:dyDescent="0.4"/>
    <row r="32374" s="6" customFormat="1" x14ac:dyDescent="0.4"/>
    <row r="32375" s="6" customFormat="1" x14ac:dyDescent="0.4"/>
    <row r="32376" s="6" customFormat="1" x14ac:dyDescent="0.4"/>
    <row r="32377" s="6" customFormat="1" x14ac:dyDescent="0.4"/>
    <row r="32378" s="6" customFormat="1" x14ac:dyDescent="0.4"/>
    <row r="32379" s="6" customFormat="1" x14ac:dyDescent="0.4"/>
    <row r="32380" s="6" customFormat="1" x14ac:dyDescent="0.4"/>
    <row r="32381" s="6" customFormat="1" x14ac:dyDescent="0.4"/>
    <row r="32382" s="6" customFormat="1" x14ac:dyDescent="0.4"/>
    <row r="32383" s="6" customFormat="1" x14ac:dyDescent="0.4"/>
    <row r="32384" s="6" customFormat="1" x14ac:dyDescent="0.4"/>
    <row r="32385" s="6" customFormat="1" x14ac:dyDescent="0.4"/>
    <row r="32386" s="6" customFormat="1" x14ac:dyDescent="0.4"/>
    <row r="32387" s="6" customFormat="1" x14ac:dyDescent="0.4"/>
    <row r="32388" s="6" customFormat="1" x14ac:dyDescent="0.4"/>
    <row r="32389" s="6" customFormat="1" x14ac:dyDescent="0.4"/>
    <row r="32390" s="6" customFormat="1" x14ac:dyDescent="0.4"/>
    <row r="32391" s="6" customFormat="1" x14ac:dyDescent="0.4"/>
    <row r="32392" s="6" customFormat="1" x14ac:dyDescent="0.4"/>
    <row r="32393" s="6" customFormat="1" x14ac:dyDescent="0.4"/>
    <row r="32394" s="6" customFormat="1" x14ac:dyDescent="0.4"/>
    <row r="32395" s="6" customFormat="1" x14ac:dyDescent="0.4"/>
    <row r="32396" s="6" customFormat="1" x14ac:dyDescent="0.4"/>
    <row r="32397" s="6" customFormat="1" x14ac:dyDescent="0.4"/>
    <row r="32398" s="6" customFormat="1" x14ac:dyDescent="0.4"/>
    <row r="32399" s="6" customFormat="1" x14ac:dyDescent="0.4"/>
    <row r="32400" s="6" customFormat="1" x14ac:dyDescent="0.4"/>
    <row r="32401" s="6" customFormat="1" x14ac:dyDescent="0.4"/>
    <row r="32402" s="6" customFormat="1" x14ac:dyDescent="0.4"/>
    <row r="32403" s="6" customFormat="1" x14ac:dyDescent="0.4"/>
    <row r="32404" s="6" customFormat="1" x14ac:dyDescent="0.4"/>
    <row r="32405" s="6" customFormat="1" x14ac:dyDescent="0.4"/>
    <row r="32406" s="6" customFormat="1" x14ac:dyDescent="0.4"/>
    <row r="32407" s="6" customFormat="1" x14ac:dyDescent="0.4"/>
    <row r="32408" s="6" customFormat="1" x14ac:dyDescent="0.4"/>
    <row r="32409" s="6" customFormat="1" x14ac:dyDescent="0.4"/>
    <row r="32410" s="6" customFormat="1" x14ac:dyDescent="0.4"/>
    <row r="32411" s="6" customFormat="1" x14ac:dyDescent="0.4"/>
    <row r="32412" s="6" customFormat="1" x14ac:dyDescent="0.4"/>
    <row r="32413" s="6" customFormat="1" x14ac:dyDescent="0.4"/>
    <row r="32414" s="6" customFormat="1" x14ac:dyDescent="0.4"/>
    <row r="32415" s="6" customFormat="1" x14ac:dyDescent="0.4"/>
    <row r="32416" s="6" customFormat="1" x14ac:dyDescent="0.4"/>
    <row r="32417" s="6" customFormat="1" x14ac:dyDescent="0.4"/>
    <row r="32418" s="6" customFormat="1" x14ac:dyDescent="0.4"/>
    <row r="32419" s="6" customFormat="1" x14ac:dyDescent="0.4"/>
    <row r="32420" s="6" customFormat="1" x14ac:dyDescent="0.4"/>
    <row r="32421" s="6" customFormat="1" x14ac:dyDescent="0.4"/>
    <row r="32422" s="6" customFormat="1" x14ac:dyDescent="0.4"/>
    <row r="32423" s="6" customFormat="1" x14ac:dyDescent="0.4"/>
    <row r="32424" s="6" customFormat="1" x14ac:dyDescent="0.4"/>
    <row r="32425" s="6" customFormat="1" x14ac:dyDescent="0.4"/>
    <row r="32426" s="6" customFormat="1" x14ac:dyDescent="0.4"/>
    <row r="32427" s="6" customFormat="1" x14ac:dyDescent="0.4"/>
    <row r="32428" s="6" customFormat="1" x14ac:dyDescent="0.4"/>
    <row r="32429" s="6" customFormat="1" x14ac:dyDescent="0.4"/>
    <row r="32430" s="6" customFormat="1" x14ac:dyDescent="0.4"/>
    <row r="32431" s="6" customFormat="1" x14ac:dyDescent="0.4"/>
    <row r="32432" s="6" customFormat="1" x14ac:dyDescent="0.4"/>
    <row r="32433" s="6" customFormat="1" x14ac:dyDescent="0.4"/>
    <row r="32434" s="6" customFormat="1" x14ac:dyDescent="0.4"/>
    <row r="32435" s="6" customFormat="1" x14ac:dyDescent="0.4"/>
    <row r="32436" s="6" customFormat="1" x14ac:dyDescent="0.4"/>
    <row r="32437" s="6" customFormat="1" x14ac:dyDescent="0.4"/>
    <row r="32438" s="6" customFormat="1" x14ac:dyDescent="0.4"/>
    <row r="32439" s="6" customFormat="1" x14ac:dyDescent="0.4"/>
    <row r="32440" s="6" customFormat="1" x14ac:dyDescent="0.4"/>
    <row r="32441" s="6" customFormat="1" x14ac:dyDescent="0.4"/>
    <row r="32442" s="6" customFormat="1" x14ac:dyDescent="0.4"/>
    <row r="32443" s="6" customFormat="1" x14ac:dyDescent="0.4"/>
    <row r="32444" s="6" customFormat="1" x14ac:dyDescent="0.4"/>
    <row r="32445" s="6" customFormat="1" x14ac:dyDescent="0.4"/>
    <row r="32446" s="6" customFormat="1" x14ac:dyDescent="0.4"/>
    <row r="32447" s="6" customFormat="1" x14ac:dyDescent="0.4"/>
    <row r="32448" s="6" customFormat="1" x14ac:dyDescent="0.4"/>
    <row r="32449" s="6" customFormat="1" x14ac:dyDescent="0.4"/>
    <row r="32450" s="6" customFormat="1" x14ac:dyDescent="0.4"/>
    <row r="32451" s="6" customFormat="1" x14ac:dyDescent="0.4"/>
    <row r="32452" s="6" customFormat="1" x14ac:dyDescent="0.4"/>
    <row r="32453" s="6" customFormat="1" x14ac:dyDescent="0.4"/>
    <row r="32454" s="6" customFormat="1" x14ac:dyDescent="0.4"/>
    <row r="32455" s="6" customFormat="1" x14ac:dyDescent="0.4"/>
    <row r="32456" s="6" customFormat="1" x14ac:dyDescent="0.4"/>
    <row r="32457" s="6" customFormat="1" x14ac:dyDescent="0.4"/>
    <row r="32458" s="6" customFormat="1" x14ac:dyDescent="0.4"/>
    <row r="32459" s="6" customFormat="1" x14ac:dyDescent="0.4"/>
    <row r="32460" s="6" customFormat="1" x14ac:dyDescent="0.4"/>
    <row r="32461" s="6" customFormat="1" x14ac:dyDescent="0.4"/>
    <row r="32462" s="6" customFormat="1" x14ac:dyDescent="0.4"/>
    <row r="32463" s="6" customFormat="1" x14ac:dyDescent="0.4"/>
    <row r="32464" s="6" customFormat="1" x14ac:dyDescent="0.4"/>
    <row r="32465" s="6" customFormat="1" x14ac:dyDescent="0.4"/>
    <row r="32466" s="6" customFormat="1" x14ac:dyDescent="0.4"/>
    <row r="32467" s="6" customFormat="1" x14ac:dyDescent="0.4"/>
    <row r="32468" s="6" customFormat="1" x14ac:dyDescent="0.4"/>
    <row r="32469" s="6" customFormat="1" x14ac:dyDescent="0.4"/>
    <row r="32470" s="6" customFormat="1" x14ac:dyDescent="0.4"/>
    <row r="32471" s="6" customFormat="1" x14ac:dyDescent="0.4"/>
    <row r="32472" s="6" customFormat="1" x14ac:dyDescent="0.4"/>
    <row r="32473" s="6" customFormat="1" x14ac:dyDescent="0.4"/>
    <row r="32474" s="6" customFormat="1" x14ac:dyDescent="0.4"/>
    <row r="32475" s="6" customFormat="1" x14ac:dyDescent="0.4"/>
    <row r="32476" s="6" customFormat="1" x14ac:dyDescent="0.4"/>
    <row r="32477" s="6" customFormat="1" x14ac:dyDescent="0.4"/>
    <row r="32478" s="6" customFormat="1" x14ac:dyDescent="0.4"/>
    <row r="32479" s="6" customFormat="1" x14ac:dyDescent="0.4"/>
    <row r="32480" s="6" customFormat="1" x14ac:dyDescent="0.4"/>
    <row r="32481" s="6" customFormat="1" x14ac:dyDescent="0.4"/>
    <row r="32482" s="6" customFormat="1" x14ac:dyDescent="0.4"/>
    <row r="32483" s="6" customFormat="1" x14ac:dyDescent="0.4"/>
    <row r="32484" s="6" customFormat="1" x14ac:dyDescent="0.4"/>
    <row r="32485" s="6" customFormat="1" x14ac:dyDescent="0.4"/>
    <row r="32486" s="6" customFormat="1" x14ac:dyDescent="0.4"/>
    <row r="32487" s="6" customFormat="1" x14ac:dyDescent="0.4"/>
    <row r="32488" s="6" customFormat="1" x14ac:dyDescent="0.4"/>
    <row r="32489" s="6" customFormat="1" x14ac:dyDescent="0.4"/>
    <row r="32490" s="6" customFormat="1" x14ac:dyDescent="0.4"/>
    <row r="32491" s="6" customFormat="1" x14ac:dyDescent="0.4"/>
    <row r="32492" s="6" customFormat="1" x14ac:dyDescent="0.4"/>
    <row r="32493" s="6" customFormat="1" x14ac:dyDescent="0.4"/>
    <row r="32494" s="6" customFormat="1" x14ac:dyDescent="0.4"/>
    <row r="32495" s="6" customFormat="1" x14ac:dyDescent="0.4"/>
    <row r="32496" s="6" customFormat="1" x14ac:dyDescent="0.4"/>
    <row r="32497" s="6" customFormat="1" x14ac:dyDescent="0.4"/>
    <row r="32498" s="6" customFormat="1" x14ac:dyDescent="0.4"/>
    <row r="32499" s="6" customFormat="1" x14ac:dyDescent="0.4"/>
    <row r="32500" s="6" customFormat="1" x14ac:dyDescent="0.4"/>
    <row r="32501" s="6" customFormat="1" x14ac:dyDescent="0.4"/>
    <row r="32502" s="6" customFormat="1" x14ac:dyDescent="0.4"/>
    <row r="32503" s="6" customFormat="1" x14ac:dyDescent="0.4"/>
    <row r="32504" s="6" customFormat="1" x14ac:dyDescent="0.4"/>
    <row r="32505" s="6" customFormat="1" x14ac:dyDescent="0.4"/>
    <row r="32506" s="6" customFormat="1" x14ac:dyDescent="0.4"/>
    <row r="32507" s="6" customFormat="1" x14ac:dyDescent="0.4"/>
    <row r="32508" s="6" customFormat="1" x14ac:dyDescent="0.4"/>
    <row r="32509" s="6" customFormat="1" x14ac:dyDescent="0.4"/>
    <row r="32510" s="6" customFormat="1" x14ac:dyDescent="0.4"/>
    <row r="32511" s="6" customFormat="1" x14ac:dyDescent="0.4"/>
    <row r="32512" s="6" customFormat="1" x14ac:dyDescent="0.4"/>
    <row r="32513" s="6" customFormat="1" x14ac:dyDescent="0.4"/>
    <row r="32514" s="6" customFormat="1" x14ac:dyDescent="0.4"/>
    <row r="32515" s="6" customFormat="1" x14ac:dyDescent="0.4"/>
    <row r="32516" s="6" customFormat="1" x14ac:dyDescent="0.4"/>
    <row r="32517" s="6" customFormat="1" x14ac:dyDescent="0.4"/>
    <row r="32518" s="6" customFormat="1" x14ac:dyDescent="0.4"/>
    <row r="32519" s="6" customFormat="1" x14ac:dyDescent="0.4"/>
    <row r="32520" s="6" customFormat="1" x14ac:dyDescent="0.4"/>
    <row r="32521" s="6" customFormat="1" x14ac:dyDescent="0.4"/>
    <row r="32522" s="6" customFormat="1" x14ac:dyDescent="0.4"/>
    <row r="32523" s="6" customFormat="1" x14ac:dyDescent="0.4"/>
    <row r="32524" s="6" customFormat="1" x14ac:dyDescent="0.4"/>
    <row r="32525" s="6" customFormat="1" x14ac:dyDescent="0.4"/>
    <row r="32526" s="6" customFormat="1" x14ac:dyDescent="0.4"/>
    <row r="32527" s="6" customFormat="1" x14ac:dyDescent="0.4"/>
    <row r="32528" s="6" customFormat="1" x14ac:dyDescent="0.4"/>
    <row r="32529" s="6" customFormat="1" x14ac:dyDescent="0.4"/>
    <row r="32530" s="6" customFormat="1" x14ac:dyDescent="0.4"/>
    <row r="32531" s="6" customFormat="1" x14ac:dyDescent="0.4"/>
    <row r="32532" s="6" customFormat="1" x14ac:dyDescent="0.4"/>
    <row r="32533" s="6" customFormat="1" x14ac:dyDescent="0.4"/>
    <row r="32534" s="6" customFormat="1" x14ac:dyDescent="0.4"/>
    <row r="32535" s="6" customFormat="1" x14ac:dyDescent="0.4"/>
    <row r="32536" s="6" customFormat="1" x14ac:dyDescent="0.4"/>
    <row r="32537" s="6" customFormat="1" x14ac:dyDescent="0.4"/>
    <row r="32538" s="6" customFormat="1" x14ac:dyDescent="0.4"/>
    <row r="32539" s="6" customFormat="1" x14ac:dyDescent="0.4"/>
    <row r="32540" s="6" customFormat="1" x14ac:dyDescent="0.4"/>
    <row r="32541" s="6" customFormat="1" x14ac:dyDescent="0.4"/>
    <row r="32542" s="6" customFormat="1" x14ac:dyDescent="0.4"/>
    <row r="32543" s="6" customFormat="1" x14ac:dyDescent="0.4"/>
    <row r="32544" s="6" customFormat="1" x14ac:dyDescent="0.4"/>
    <row r="32545" s="6" customFormat="1" x14ac:dyDescent="0.4"/>
    <row r="32546" s="6" customFormat="1" x14ac:dyDescent="0.4"/>
    <row r="32547" s="6" customFormat="1" x14ac:dyDescent="0.4"/>
    <row r="32548" s="6" customFormat="1" x14ac:dyDescent="0.4"/>
    <row r="32549" s="6" customFormat="1" x14ac:dyDescent="0.4"/>
    <row r="32550" s="6" customFormat="1" x14ac:dyDescent="0.4"/>
    <row r="32551" s="6" customFormat="1" x14ac:dyDescent="0.4"/>
    <row r="32552" s="6" customFormat="1" x14ac:dyDescent="0.4"/>
    <row r="32553" s="6" customFormat="1" x14ac:dyDescent="0.4"/>
    <row r="32554" s="6" customFormat="1" x14ac:dyDescent="0.4"/>
    <row r="32555" s="6" customFormat="1" x14ac:dyDescent="0.4"/>
    <row r="32556" s="6" customFormat="1" x14ac:dyDescent="0.4"/>
    <row r="32557" s="6" customFormat="1" x14ac:dyDescent="0.4"/>
    <row r="32558" s="6" customFormat="1" x14ac:dyDescent="0.4"/>
    <row r="32559" s="6" customFormat="1" x14ac:dyDescent="0.4"/>
    <row r="32560" s="6" customFormat="1" x14ac:dyDescent="0.4"/>
    <row r="32561" s="6" customFormat="1" x14ac:dyDescent="0.4"/>
    <row r="32562" s="6" customFormat="1" x14ac:dyDescent="0.4"/>
    <row r="32563" s="6" customFormat="1" x14ac:dyDescent="0.4"/>
    <row r="32564" s="6" customFormat="1" x14ac:dyDescent="0.4"/>
    <row r="32565" s="6" customFormat="1" x14ac:dyDescent="0.4"/>
    <row r="32566" s="6" customFormat="1" x14ac:dyDescent="0.4"/>
    <row r="32567" s="6" customFormat="1" x14ac:dyDescent="0.4"/>
    <row r="32568" s="6" customFormat="1" x14ac:dyDescent="0.4"/>
    <row r="32569" s="6" customFormat="1" x14ac:dyDescent="0.4"/>
    <row r="32570" s="6" customFormat="1" x14ac:dyDescent="0.4"/>
    <row r="32571" s="6" customFormat="1" x14ac:dyDescent="0.4"/>
    <row r="32572" s="6" customFormat="1" x14ac:dyDescent="0.4"/>
    <row r="32573" s="6" customFormat="1" x14ac:dyDescent="0.4"/>
    <row r="32574" s="6" customFormat="1" x14ac:dyDescent="0.4"/>
    <row r="32575" s="6" customFormat="1" x14ac:dyDescent="0.4"/>
    <row r="32576" s="6" customFormat="1" x14ac:dyDescent="0.4"/>
    <row r="32577" s="6" customFormat="1" x14ac:dyDescent="0.4"/>
    <row r="32578" s="6" customFormat="1" x14ac:dyDescent="0.4"/>
    <row r="32579" s="6" customFormat="1" x14ac:dyDescent="0.4"/>
    <row r="32580" s="6" customFormat="1" x14ac:dyDescent="0.4"/>
    <row r="32581" s="6" customFormat="1" x14ac:dyDescent="0.4"/>
    <row r="32582" s="6" customFormat="1" x14ac:dyDescent="0.4"/>
    <row r="32583" s="6" customFormat="1" x14ac:dyDescent="0.4"/>
    <row r="32584" s="6" customFormat="1" x14ac:dyDescent="0.4"/>
    <row r="32585" s="6" customFormat="1" x14ac:dyDescent="0.4"/>
    <row r="32586" s="6" customFormat="1" x14ac:dyDescent="0.4"/>
    <row r="32587" s="6" customFormat="1" x14ac:dyDescent="0.4"/>
    <row r="32588" s="6" customFormat="1" x14ac:dyDescent="0.4"/>
    <row r="32589" s="6" customFormat="1" x14ac:dyDescent="0.4"/>
    <row r="32590" s="6" customFormat="1" x14ac:dyDescent="0.4"/>
    <row r="32591" s="6" customFormat="1" x14ac:dyDescent="0.4"/>
    <row r="32592" s="6" customFormat="1" x14ac:dyDescent="0.4"/>
    <row r="32593" s="6" customFormat="1" x14ac:dyDescent="0.4"/>
    <row r="32594" s="6" customFormat="1" x14ac:dyDescent="0.4"/>
    <row r="32595" s="6" customFormat="1" x14ac:dyDescent="0.4"/>
    <row r="32596" s="6" customFormat="1" x14ac:dyDescent="0.4"/>
    <row r="32597" s="6" customFormat="1" x14ac:dyDescent="0.4"/>
    <row r="32598" s="6" customFormat="1" x14ac:dyDescent="0.4"/>
    <row r="32599" s="6" customFormat="1" x14ac:dyDescent="0.4"/>
    <row r="32600" s="6" customFormat="1" x14ac:dyDescent="0.4"/>
    <row r="32601" s="6" customFormat="1" x14ac:dyDescent="0.4"/>
    <row r="32602" s="6" customFormat="1" x14ac:dyDescent="0.4"/>
    <row r="32603" s="6" customFormat="1" x14ac:dyDescent="0.4"/>
    <row r="32604" s="6" customFormat="1" x14ac:dyDescent="0.4"/>
    <row r="32605" s="6" customFormat="1" x14ac:dyDescent="0.4"/>
    <row r="32606" s="6" customFormat="1" x14ac:dyDescent="0.4"/>
    <row r="32607" s="6" customFormat="1" x14ac:dyDescent="0.4"/>
    <row r="32608" s="6" customFormat="1" x14ac:dyDescent="0.4"/>
    <row r="32609" s="6" customFormat="1" x14ac:dyDescent="0.4"/>
    <row r="32610" s="6" customFormat="1" x14ac:dyDescent="0.4"/>
    <row r="32611" s="6" customFormat="1" x14ac:dyDescent="0.4"/>
    <row r="32612" s="6" customFormat="1" x14ac:dyDescent="0.4"/>
    <row r="32613" s="6" customFormat="1" x14ac:dyDescent="0.4"/>
    <row r="32614" s="6" customFormat="1" x14ac:dyDescent="0.4"/>
    <row r="32615" s="6" customFormat="1" x14ac:dyDescent="0.4"/>
    <row r="32616" s="6" customFormat="1" x14ac:dyDescent="0.4"/>
    <row r="32617" s="6" customFormat="1" x14ac:dyDescent="0.4"/>
    <row r="32618" s="6" customFormat="1" x14ac:dyDescent="0.4"/>
    <row r="32619" s="6" customFormat="1" x14ac:dyDescent="0.4"/>
    <row r="32620" s="6" customFormat="1" x14ac:dyDescent="0.4"/>
    <row r="32621" s="6" customFormat="1" x14ac:dyDescent="0.4"/>
    <row r="32622" s="6" customFormat="1" x14ac:dyDescent="0.4"/>
    <row r="32623" s="6" customFormat="1" x14ac:dyDescent="0.4"/>
    <row r="32624" s="6" customFormat="1" x14ac:dyDescent="0.4"/>
    <row r="32625" s="6" customFormat="1" x14ac:dyDescent="0.4"/>
    <row r="32626" s="6" customFormat="1" x14ac:dyDescent="0.4"/>
    <row r="32627" s="6" customFormat="1" x14ac:dyDescent="0.4"/>
    <row r="32628" s="6" customFormat="1" x14ac:dyDescent="0.4"/>
    <row r="32629" s="6" customFormat="1" x14ac:dyDescent="0.4"/>
    <row r="32630" s="6" customFormat="1" x14ac:dyDescent="0.4"/>
    <row r="32631" s="6" customFormat="1" x14ac:dyDescent="0.4"/>
    <row r="32632" s="6" customFormat="1" x14ac:dyDescent="0.4"/>
    <row r="32633" s="6" customFormat="1" x14ac:dyDescent="0.4"/>
    <row r="32634" s="6" customFormat="1" x14ac:dyDescent="0.4"/>
    <row r="32635" s="6" customFormat="1" x14ac:dyDescent="0.4"/>
    <row r="32636" s="6" customFormat="1" x14ac:dyDescent="0.4"/>
    <row r="32637" s="6" customFormat="1" x14ac:dyDescent="0.4"/>
    <row r="32638" s="6" customFormat="1" x14ac:dyDescent="0.4"/>
    <row r="32639" s="6" customFormat="1" x14ac:dyDescent="0.4"/>
    <row r="32640" s="6" customFormat="1" x14ac:dyDescent="0.4"/>
    <row r="32641" s="6" customFormat="1" x14ac:dyDescent="0.4"/>
    <row r="32642" s="6" customFormat="1" x14ac:dyDescent="0.4"/>
    <row r="32643" s="6" customFormat="1" x14ac:dyDescent="0.4"/>
    <row r="32644" s="6" customFormat="1" x14ac:dyDescent="0.4"/>
    <row r="32645" s="6" customFormat="1" x14ac:dyDescent="0.4"/>
    <row r="32646" s="6" customFormat="1" x14ac:dyDescent="0.4"/>
    <row r="32647" s="6" customFormat="1" x14ac:dyDescent="0.4"/>
    <row r="32648" s="6" customFormat="1" x14ac:dyDescent="0.4"/>
    <row r="32649" s="6" customFormat="1" x14ac:dyDescent="0.4"/>
    <row r="32650" s="6" customFormat="1" x14ac:dyDescent="0.4"/>
    <row r="32651" s="6" customFormat="1" x14ac:dyDescent="0.4"/>
    <row r="32652" s="6" customFormat="1" x14ac:dyDescent="0.4"/>
    <row r="32653" s="6" customFormat="1" x14ac:dyDescent="0.4"/>
    <row r="32654" s="6" customFormat="1" x14ac:dyDescent="0.4"/>
    <row r="32655" s="6" customFormat="1" x14ac:dyDescent="0.4"/>
    <row r="32656" s="6" customFormat="1" x14ac:dyDescent="0.4"/>
    <row r="32657" s="6" customFormat="1" x14ac:dyDescent="0.4"/>
    <row r="32658" s="6" customFormat="1" x14ac:dyDescent="0.4"/>
    <row r="32659" s="6" customFormat="1" x14ac:dyDescent="0.4"/>
    <row r="32660" s="6" customFormat="1" x14ac:dyDescent="0.4"/>
    <row r="32661" s="6" customFormat="1" x14ac:dyDescent="0.4"/>
    <row r="32662" s="6" customFormat="1" x14ac:dyDescent="0.4"/>
    <row r="32663" s="6" customFormat="1" x14ac:dyDescent="0.4"/>
    <row r="32664" s="6" customFormat="1" x14ac:dyDescent="0.4"/>
    <row r="32665" s="6" customFormat="1" x14ac:dyDescent="0.4"/>
    <row r="32666" s="6" customFormat="1" x14ac:dyDescent="0.4"/>
    <row r="32667" s="6" customFormat="1" x14ac:dyDescent="0.4"/>
    <row r="32668" s="6" customFormat="1" x14ac:dyDescent="0.4"/>
    <row r="32669" s="6" customFormat="1" x14ac:dyDescent="0.4"/>
    <row r="32670" s="6" customFormat="1" x14ac:dyDescent="0.4"/>
    <row r="32671" s="6" customFormat="1" x14ac:dyDescent="0.4"/>
    <row r="32672" s="6" customFormat="1" x14ac:dyDescent="0.4"/>
    <row r="32673" s="6" customFormat="1" x14ac:dyDescent="0.4"/>
    <row r="32674" s="6" customFormat="1" x14ac:dyDescent="0.4"/>
    <row r="32675" s="6" customFormat="1" x14ac:dyDescent="0.4"/>
    <row r="32676" s="6" customFormat="1" x14ac:dyDescent="0.4"/>
    <row r="32677" s="6" customFormat="1" x14ac:dyDescent="0.4"/>
    <row r="32678" s="6" customFormat="1" x14ac:dyDescent="0.4"/>
    <row r="32679" s="6" customFormat="1" x14ac:dyDescent="0.4"/>
    <row r="32680" s="6" customFormat="1" x14ac:dyDescent="0.4"/>
    <row r="32681" s="6" customFormat="1" x14ac:dyDescent="0.4"/>
    <row r="32682" s="6" customFormat="1" x14ac:dyDescent="0.4"/>
    <row r="32683" s="6" customFormat="1" x14ac:dyDescent="0.4"/>
    <row r="32684" s="6" customFormat="1" x14ac:dyDescent="0.4"/>
    <row r="32685" s="6" customFormat="1" x14ac:dyDescent="0.4"/>
    <row r="32686" s="6" customFormat="1" x14ac:dyDescent="0.4"/>
    <row r="32687" s="6" customFormat="1" x14ac:dyDescent="0.4"/>
    <row r="32688" s="6" customFormat="1" x14ac:dyDescent="0.4"/>
    <row r="32689" s="6" customFormat="1" x14ac:dyDescent="0.4"/>
    <row r="32690" s="6" customFormat="1" x14ac:dyDescent="0.4"/>
    <row r="32691" s="6" customFormat="1" x14ac:dyDescent="0.4"/>
    <row r="32692" s="6" customFormat="1" x14ac:dyDescent="0.4"/>
    <row r="32693" s="6" customFormat="1" x14ac:dyDescent="0.4"/>
    <row r="32694" s="6" customFormat="1" x14ac:dyDescent="0.4"/>
    <row r="32695" s="6" customFormat="1" x14ac:dyDescent="0.4"/>
    <row r="32696" s="6" customFormat="1" x14ac:dyDescent="0.4"/>
    <row r="32697" s="6" customFormat="1" x14ac:dyDescent="0.4"/>
    <row r="32698" s="6" customFormat="1" x14ac:dyDescent="0.4"/>
    <row r="32699" s="6" customFormat="1" x14ac:dyDescent="0.4"/>
    <row r="32700" s="6" customFormat="1" x14ac:dyDescent="0.4"/>
    <row r="32701" s="6" customFormat="1" x14ac:dyDescent="0.4"/>
    <row r="32702" s="6" customFormat="1" x14ac:dyDescent="0.4"/>
    <row r="32703" s="6" customFormat="1" x14ac:dyDescent="0.4"/>
    <row r="32704" s="6" customFormat="1" x14ac:dyDescent="0.4"/>
    <row r="32705" s="6" customFormat="1" x14ac:dyDescent="0.4"/>
    <row r="32706" s="6" customFormat="1" x14ac:dyDescent="0.4"/>
    <row r="32707" s="6" customFormat="1" x14ac:dyDescent="0.4"/>
    <row r="32708" s="6" customFormat="1" x14ac:dyDescent="0.4"/>
    <row r="32709" s="6" customFormat="1" x14ac:dyDescent="0.4"/>
    <row r="32710" s="6" customFormat="1" x14ac:dyDescent="0.4"/>
    <row r="32711" s="6" customFormat="1" x14ac:dyDescent="0.4"/>
    <row r="32712" s="6" customFormat="1" x14ac:dyDescent="0.4"/>
    <row r="32713" s="6" customFormat="1" x14ac:dyDescent="0.4"/>
    <row r="32714" s="6" customFormat="1" x14ac:dyDescent="0.4"/>
    <row r="32715" s="6" customFormat="1" x14ac:dyDescent="0.4"/>
    <row r="32716" s="6" customFormat="1" x14ac:dyDescent="0.4"/>
    <row r="32717" s="6" customFormat="1" x14ac:dyDescent="0.4"/>
    <row r="32718" s="6" customFormat="1" x14ac:dyDescent="0.4"/>
    <row r="32719" s="6" customFormat="1" x14ac:dyDescent="0.4"/>
    <row r="32720" s="6" customFormat="1" x14ac:dyDescent="0.4"/>
    <row r="32721" s="6" customFormat="1" x14ac:dyDescent="0.4"/>
    <row r="32722" s="6" customFormat="1" x14ac:dyDescent="0.4"/>
    <row r="32723" s="6" customFormat="1" x14ac:dyDescent="0.4"/>
    <row r="32724" s="6" customFormat="1" x14ac:dyDescent="0.4"/>
    <row r="32725" s="6" customFormat="1" x14ac:dyDescent="0.4"/>
    <row r="32726" s="6" customFormat="1" x14ac:dyDescent="0.4"/>
    <row r="32727" s="6" customFormat="1" x14ac:dyDescent="0.4"/>
    <row r="32728" s="6" customFormat="1" x14ac:dyDescent="0.4"/>
    <row r="32729" s="6" customFormat="1" x14ac:dyDescent="0.4"/>
    <row r="32730" s="6" customFormat="1" x14ac:dyDescent="0.4"/>
    <row r="32731" s="6" customFormat="1" x14ac:dyDescent="0.4"/>
    <row r="32732" s="6" customFormat="1" x14ac:dyDescent="0.4"/>
    <row r="32733" s="6" customFormat="1" x14ac:dyDescent="0.4"/>
    <row r="32734" s="6" customFormat="1" x14ac:dyDescent="0.4"/>
    <row r="32735" s="6" customFormat="1" x14ac:dyDescent="0.4"/>
    <row r="32736" s="6" customFormat="1" x14ac:dyDescent="0.4"/>
    <row r="32737" s="6" customFormat="1" x14ac:dyDescent="0.4"/>
    <row r="32738" s="6" customFormat="1" x14ac:dyDescent="0.4"/>
    <row r="32739" s="6" customFormat="1" x14ac:dyDescent="0.4"/>
    <row r="32740" s="6" customFormat="1" x14ac:dyDescent="0.4"/>
    <row r="32741" s="6" customFormat="1" x14ac:dyDescent="0.4"/>
    <row r="32742" s="6" customFormat="1" x14ac:dyDescent="0.4"/>
    <row r="32743" s="6" customFormat="1" x14ac:dyDescent="0.4"/>
    <row r="32744" s="6" customFormat="1" x14ac:dyDescent="0.4"/>
    <row r="32745" s="6" customFormat="1" x14ac:dyDescent="0.4"/>
    <row r="32746" s="6" customFormat="1" x14ac:dyDescent="0.4"/>
    <row r="32747" s="6" customFormat="1" x14ac:dyDescent="0.4"/>
    <row r="32748" s="6" customFormat="1" x14ac:dyDescent="0.4"/>
    <row r="32749" s="6" customFormat="1" x14ac:dyDescent="0.4"/>
    <row r="32750" s="6" customFormat="1" x14ac:dyDescent="0.4"/>
    <row r="32751" s="6" customFormat="1" x14ac:dyDescent="0.4"/>
    <row r="32752" s="6" customFormat="1" x14ac:dyDescent="0.4"/>
    <row r="32753" s="6" customFormat="1" x14ac:dyDescent="0.4"/>
    <row r="32754" s="6" customFormat="1" x14ac:dyDescent="0.4"/>
    <row r="32755" s="6" customFormat="1" x14ac:dyDescent="0.4"/>
    <row r="32756" s="6" customFormat="1" x14ac:dyDescent="0.4"/>
    <row r="32757" s="6" customFormat="1" x14ac:dyDescent="0.4"/>
    <row r="32758" s="6" customFormat="1" x14ac:dyDescent="0.4"/>
    <row r="32759" s="6" customFormat="1" x14ac:dyDescent="0.4"/>
    <row r="32760" s="6" customFormat="1" x14ac:dyDescent="0.4"/>
    <row r="32761" s="6" customFormat="1" x14ac:dyDescent="0.4"/>
    <row r="32762" s="6" customFormat="1" x14ac:dyDescent="0.4"/>
    <row r="32763" s="6" customFormat="1" x14ac:dyDescent="0.4"/>
    <row r="32764" s="6" customFormat="1" x14ac:dyDescent="0.4"/>
    <row r="32765" s="6" customFormat="1" x14ac:dyDescent="0.4"/>
    <row r="32766" s="6" customFormat="1" x14ac:dyDescent="0.4"/>
    <row r="32767" s="6" customFormat="1" x14ac:dyDescent="0.4"/>
    <row r="32768" s="6" customFormat="1" x14ac:dyDescent="0.4"/>
    <row r="32769" s="6" customFormat="1" x14ac:dyDescent="0.4"/>
    <row r="32770" s="6" customFormat="1" x14ac:dyDescent="0.4"/>
    <row r="32771" s="6" customFormat="1" x14ac:dyDescent="0.4"/>
    <row r="32772" s="6" customFormat="1" x14ac:dyDescent="0.4"/>
    <row r="32773" s="6" customFormat="1" x14ac:dyDescent="0.4"/>
    <row r="32774" s="6" customFormat="1" x14ac:dyDescent="0.4"/>
    <row r="32775" s="6" customFormat="1" x14ac:dyDescent="0.4"/>
    <row r="32776" s="6" customFormat="1" x14ac:dyDescent="0.4"/>
    <row r="32777" s="6" customFormat="1" x14ac:dyDescent="0.4"/>
    <row r="32778" s="6" customFormat="1" x14ac:dyDescent="0.4"/>
    <row r="32779" s="6" customFormat="1" x14ac:dyDescent="0.4"/>
    <row r="32780" s="6" customFormat="1" x14ac:dyDescent="0.4"/>
    <row r="32781" s="6" customFormat="1" x14ac:dyDescent="0.4"/>
    <row r="32782" s="6" customFormat="1" x14ac:dyDescent="0.4"/>
    <row r="32783" s="6" customFormat="1" x14ac:dyDescent="0.4"/>
    <row r="32784" s="6" customFormat="1" x14ac:dyDescent="0.4"/>
    <row r="32785" s="6" customFormat="1" x14ac:dyDescent="0.4"/>
    <row r="32786" s="6" customFormat="1" x14ac:dyDescent="0.4"/>
    <row r="32787" s="6" customFormat="1" x14ac:dyDescent="0.4"/>
    <row r="32788" s="6" customFormat="1" x14ac:dyDescent="0.4"/>
    <row r="32789" s="6" customFormat="1" x14ac:dyDescent="0.4"/>
    <row r="32790" s="6" customFormat="1" x14ac:dyDescent="0.4"/>
    <row r="32791" s="6" customFormat="1" x14ac:dyDescent="0.4"/>
    <row r="32792" s="6" customFormat="1" x14ac:dyDescent="0.4"/>
    <row r="32793" s="6" customFormat="1" x14ac:dyDescent="0.4"/>
    <row r="32794" s="6" customFormat="1" x14ac:dyDescent="0.4"/>
    <row r="32795" s="6" customFormat="1" x14ac:dyDescent="0.4"/>
    <row r="32796" s="6" customFormat="1" x14ac:dyDescent="0.4"/>
    <row r="32797" s="6" customFormat="1" x14ac:dyDescent="0.4"/>
    <row r="32798" s="6" customFormat="1" x14ac:dyDescent="0.4"/>
    <row r="32799" s="6" customFormat="1" x14ac:dyDescent="0.4"/>
    <row r="32800" s="6" customFormat="1" x14ac:dyDescent="0.4"/>
    <row r="32801" s="6" customFormat="1" x14ac:dyDescent="0.4"/>
    <row r="32802" s="6" customFormat="1" x14ac:dyDescent="0.4"/>
    <row r="32803" s="6" customFormat="1" x14ac:dyDescent="0.4"/>
    <row r="32804" s="6" customFormat="1" x14ac:dyDescent="0.4"/>
    <row r="32805" s="6" customFormat="1" x14ac:dyDescent="0.4"/>
    <row r="32806" s="6" customFormat="1" x14ac:dyDescent="0.4"/>
    <row r="32807" s="6" customFormat="1" x14ac:dyDescent="0.4"/>
    <row r="32808" s="6" customFormat="1" x14ac:dyDescent="0.4"/>
    <row r="32809" s="6" customFormat="1" x14ac:dyDescent="0.4"/>
    <row r="32810" s="6" customFormat="1" x14ac:dyDescent="0.4"/>
    <row r="32811" s="6" customFormat="1" x14ac:dyDescent="0.4"/>
    <row r="32812" s="6" customFormat="1" x14ac:dyDescent="0.4"/>
    <row r="32813" s="6" customFormat="1" x14ac:dyDescent="0.4"/>
    <row r="32814" s="6" customFormat="1" x14ac:dyDescent="0.4"/>
    <row r="32815" s="6" customFormat="1" x14ac:dyDescent="0.4"/>
    <row r="32816" s="6" customFormat="1" x14ac:dyDescent="0.4"/>
    <row r="32817" s="6" customFormat="1" x14ac:dyDescent="0.4"/>
    <row r="32818" s="6" customFormat="1" x14ac:dyDescent="0.4"/>
    <row r="32819" s="6" customFormat="1" x14ac:dyDescent="0.4"/>
    <row r="32820" s="6" customFormat="1" x14ac:dyDescent="0.4"/>
    <row r="32821" s="6" customFormat="1" x14ac:dyDescent="0.4"/>
    <row r="32822" s="6" customFormat="1" x14ac:dyDescent="0.4"/>
    <row r="32823" s="6" customFormat="1" x14ac:dyDescent="0.4"/>
    <row r="32824" s="6" customFormat="1" x14ac:dyDescent="0.4"/>
    <row r="32825" s="6" customFormat="1" x14ac:dyDescent="0.4"/>
    <row r="32826" s="6" customFormat="1" x14ac:dyDescent="0.4"/>
    <row r="32827" s="6" customFormat="1" x14ac:dyDescent="0.4"/>
    <row r="32828" s="6" customFormat="1" x14ac:dyDescent="0.4"/>
    <row r="32829" s="6" customFormat="1" x14ac:dyDescent="0.4"/>
    <row r="32830" s="6" customFormat="1" x14ac:dyDescent="0.4"/>
    <row r="32831" s="6" customFormat="1" x14ac:dyDescent="0.4"/>
    <row r="32832" s="6" customFormat="1" x14ac:dyDescent="0.4"/>
    <row r="32833" s="6" customFormat="1" x14ac:dyDescent="0.4"/>
    <row r="32834" s="6" customFormat="1" x14ac:dyDescent="0.4"/>
    <row r="32835" s="6" customFormat="1" x14ac:dyDescent="0.4"/>
    <row r="32836" s="6" customFormat="1" x14ac:dyDescent="0.4"/>
    <row r="32837" s="6" customFormat="1" x14ac:dyDescent="0.4"/>
    <row r="32838" s="6" customFormat="1" x14ac:dyDescent="0.4"/>
    <row r="32839" s="6" customFormat="1" x14ac:dyDescent="0.4"/>
    <row r="32840" s="6" customFormat="1" x14ac:dyDescent="0.4"/>
    <row r="32841" s="6" customFormat="1" x14ac:dyDescent="0.4"/>
    <row r="32842" s="6" customFormat="1" x14ac:dyDescent="0.4"/>
    <row r="32843" s="6" customFormat="1" x14ac:dyDescent="0.4"/>
    <row r="32844" s="6" customFormat="1" x14ac:dyDescent="0.4"/>
    <row r="32845" s="6" customFormat="1" x14ac:dyDescent="0.4"/>
    <row r="32846" s="6" customFormat="1" x14ac:dyDescent="0.4"/>
    <row r="32847" s="6" customFormat="1" x14ac:dyDescent="0.4"/>
    <row r="32848" s="6" customFormat="1" x14ac:dyDescent="0.4"/>
    <row r="32849" s="6" customFormat="1" x14ac:dyDescent="0.4"/>
    <row r="32850" s="6" customFormat="1" x14ac:dyDescent="0.4"/>
    <row r="32851" s="6" customFormat="1" x14ac:dyDescent="0.4"/>
    <row r="32852" s="6" customFormat="1" x14ac:dyDescent="0.4"/>
    <row r="32853" s="6" customFormat="1" x14ac:dyDescent="0.4"/>
    <row r="32854" s="6" customFormat="1" x14ac:dyDescent="0.4"/>
    <row r="32855" s="6" customFormat="1" x14ac:dyDescent="0.4"/>
    <row r="32856" s="6" customFormat="1" x14ac:dyDescent="0.4"/>
    <row r="32857" s="6" customFormat="1" x14ac:dyDescent="0.4"/>
    <row r="32858" s="6" customFormat="1" x14ac:dyDescent="0.4"/>
    <row r="32859" s="6" customFormat="1" x14ac:dyDescent="0.4"/>
    <row r="32860" s="6" customFormat="1" x14ac:dyDescent="0.4"/>
    <row r="32861" s="6" customFormat="1" x14ac:dyDescent="0.4"/>
    <row r="32862" s="6" customFormat="1" x14ac:dyDescent="0.4"/>
    <row r="32863" s="6" customFormat="1" x14ac:dyDescent="0.4"/>
    <row r="32864" s="6" customFormat="1" x14ac:dyDescent="0.4"/>
    <row r="32865" s="6" customFormat="1" x14ac:dyDescent="0.4"/>
    <row r="32866" s="6" customFormat="1" x14ac:dyDescent="0.4"/>
    <row r="32867" s="6" customFormat="1" x14ac:dyDescent="0.4"/>
    <row r="32868" s="6" customFormat="1" x14ac:dyDescent="0.4"/>
    <row r="32869" s="6" customFormat="1" x14ac:dyDescent="0.4"/>
    <row r="32870" s="6" customFormat="1" x14ac:dyDescent="0.4"/>
    <row r="32871" s="6" customFormat="1" x14ac:dyDescent="0.4"/>
    <row r="32872" s="6" customFormat="1" x14ac:dyDescent="0.4"/>
    <row r="32873" s="6" customFormat="1" x14ac:dyDescent="0.4"/>
    <row r="32874" s="6" customFormat="1" x14ac:dyDescent="0.4"/>
    <row r="32875" s="6" customFormat="1" x14ac:dyDescent="0.4"/>
    <row r="32876" s="6" customFormat="1" x14ac:dyDescent="0.4"/>
    <row r="32877" s="6" customFormat="1" x14ac:dyDescent="0.4"/>
    <row r="32878" s="6" customFormat="1" x14ac:dyDescent="0.4"/>
    <row r="32879" s="6" customFormat="1" x14ac:dyDescent="0.4"/>
    <row r="32880" s="6" customFormat="1" x14ac:dyDescent="0.4"/>
    <row r="32881" s="6" customFormat="1" x14ac:dyDescent="0.4"/>
    <row r="32882" s="6" customFormat="1" x14ac:dyDescent="0.4"/>
    <row r="32883" s="6" customFormat="1" x14ac:dyDescent="0.4"/>
    <row r="32884" s="6" customFormat="1" x14ac:dyDescent="0.4"/>
    <row r="32885" s="6" customFormat="1" x14ac:dyDescent="0.4"/>
    <row r="32886" s="6" customFormat="1" x14ac:dyDescent="0.4"/>
    <row r="32887" s="6" customFormat="1" x14ac:dyDescent="0.4"/>
    <row r="32888" s="6" customFormat="1" x14ac:dyDescent="0.4"/>
    <row r="32889" s="6" customFormat="1" x14ac:dyDescent="0.4"/>
    <row r="32890" s="6" customFormat="1" x14ac:dyDescent="0.4"/>
    <row r="32891" s="6" customFormat="1" x14ac:dyDescent="0.4"/>
    <row r="32892" s="6" customFormat="1" x14ac:dyDescent="0.4"/>
    <row r="32893" s="6" customFormat="1" x14ac:dyDescent="0.4"/>
    <row r="32894" s="6" customFormat="1" x14ac:dyDescent="0.4"/>
    <row r="32895" s="6" customFormat="1" x14ac:dyDescent="0.4"/>
    <row r="32896" s="6" customFormat="1" x14ac:dyDescent="0.4"/>
    <row r="32897" s="6" customFormat="1" x14ac:dyDescent="0.4"/>
    <row r="32898" s="6" customFormat="1" x14ac:dyDescent="0.4"/>
    <row r="32899" s="6" customFormat="1" x14ac:dyDescent="0.4"/>
    <row r="32900" s="6" customFormat="1" x14ac:dyDescent="0.4"/>
    <row r="32901" s="6" customFormat="1" x14ac:dyDescent="0.4"/>
    <row r="32902" s="6" customFormat="1" x14ac:dyDescent="0.4"/>
    <row r="32903" s="6" customFormat="1" x14ac:dyDescent="0.4"/>
    <row r="32904" s="6" customFormat="1" x14ac:dyDescent="0.4"/>
    <row r="32905" s="6" customFormat="1" x14ac:dyDescent="0.4"/>
    <row r="32906" s="6" customFormat="1" x14ac:dyDescent="0.4"/>
    <row r="32907" s="6" customFormat="1" x14ac:dyDescent="0.4"/>
    <row r="32908" s="6" customFormat="1" x14ac:dyDescent="0.4"/>
    <row r="32909" s="6" customFormat="1" x14ac:dyDescent="0.4"/>
    <row r="32910" s="6" customFormat="1" x14ac:dyDescent="0.4"/>
    <row r="32911" s="6" customFormat="1" x14ac:dyDescent="0.4"/>
    <row r="32912" s="6" customFormat="1" x14ac:dyDescent="0.4"/>
    <row r="32913" s="6" customFormat="1" x14ac:dyDescent="0.4"/>
    <row r="32914" s="6" customFormat="1" x14ac:dyDescent="0.4"/>
    <row r="32915" s="6" customFormat="1" x14ac:dyDescent="0.4"/>
    <row r="32916" s="6" customFormat="1" x14ac:dyDescent="0.4"/>
    <row r="32917" s="6" customFormat="1" x14ac:dyDescent="0.4"/>
    <row r="32918" s="6" customFormat="1" x14ac:dyDescent="0.4"/>
    <row r="32919" s="6" customFormat="1" x14ac:dyDescent="0.4"/>
    <row r="32920" s="6" customFormat="1" x14ac:dyDescent="0.4"/>
    <row r="32921" s="6" customFormat="1" x14ac:dyDescent="0.4"/>
    <row r="32922" s="6" customFormat="1" x14ac:dyDescent="0.4"/>
    <row r="32923" s="6" customFormat="1" x14ac:dyDescent="0.4"/>
    <row r="32924" s="6" customFormat="1" x14ac:dyDescent="0.4"/>
    <row r="32925" s="6" customFormat="1" x14ac:dyDescent="0.4"/>
    <row r="32926" s="6" customFormat="1" x14ac:dyDescent="0.4"/>
    <row r="32927" s="6" customFormat="1" x14ac:dyDescent="0.4"/>
    <row r="32928" s="6" customFormat="1" x14ac:dyDescent="0.4"/>
    <row r="32929" s="6" customFormat="1" x14ac:dyDescent="0.4"/>
    <row r="32930" s="6" customFormat="1" x14ac:dyDescent="0.4"/>
    <row r="32931" s="6" customFormat="1" x14ac:dyDescent="0.4"/>
    <row r="32932" s="6" customFormat="1" x14ac:dyDescent="0.4"/>
    <row r="32933" s="6" customFormat="1" x14ac:dyDescent="0.4"/>
    <row r="32934" s="6" customFormat="1" x14ac:dyDescent="0.4"/>
    <row r="32935" s="6" customFormat="1" x14ac:dyDescent="0.4"/>
    <row r="32936" s="6" customFormat="1" x14ac:dyDescent="0.4"/>
    <row r="32937" s="6" customFormat="1" x14ac:dyDescent="0.4"/>
    <row r="32938" s="6" customFormat="1" x14ac:dyDescent="0.4"/>
    <row r="32939" s="6" customFormat="1" x14ac:dyDescent="0.4"/>
    <row r="32940" s="6" customFormat="1" x14ac:dyDescent="0.4"/>
    <row r="32941" s="6" customFormat="1" x14ac:dyDescent="0.4"/>
    <row r="32942" s="6" customFormat="1" x14ac:dyDescent="0.4"/>
    <row r="32943" s="6" customFormat="1" x14ac:dyDescent="0.4"/>
    <row r="32944" s="6" customFormat="1" x14ac:dyDescent="0.4"/>
    <row r="32945" s="6" customFormat="1" x14ac:dyDescent="0.4"/>
    <row r="32946" s="6" customFormat="1" x14ac:dyDescent="0.4"/>
    <row r="32947" s="6" customFormat="1" x14ac:dyDescent="0.4"/>
    <row r="32948" s="6" customFormat="1" x14ac:dyDescent="0.4"/>
    <row r="32949" s="6" customFormat="1" x14ac:dyDescent="0.4"/>
    <row r="32950" s="6" customFormat="1" x14ac:dyDescent="0.4"/>
    <row r="32951" s="6" customFormat="1" x14ac:dyDescent="0.4"/>
    <row r="32952" s="6" customFormat="1" x14ac:dyDescent="0.4"/>
    <row r="32953" s="6" customFormat="1" x14ac:dyDescent="0.4"/>
    <row r="32954" s="6" customFormat="1" x14ac:dyDescent="0.4"/>
    <row r="32955" s="6" customFormat="1" x14ac:dyDescent="0.4"/>
    <row r="32956" s="6" customFormat="1" x14ac:dyDescent="0.4"/>
    <row r="32957" s="6" customFormat="1" x14ac:dyDescent="0.4"/>
    <row r="32958" s="6" customFormat="1" x14ac:dyDescent="0.4"/>
    <row r="32959" s="6" customFormat="1" x14ac:dyDescent="0.4"/>
    <row r="32960" s="6" customFormat="1" x14ac:dyDescent="0.4"/>
    <row r="32961" s="6" customFormat="1" x14ac:dyDescent="0.4"/>
    <row r="32962" s="6" customFormat="1" x14ac:dyDescent="0.4"/>
    <row r="32963" s="6" customFormat="1" x14ac:dyDescent="0.4"/>
    <row r="32964" s="6" customFormat="1" x14ac:dyDescent="0.4"/>
    <row r="32965" s="6" customFormat="1" x14ac:dyDescent="0.4"/>
    <row r="32966" s="6" customFormat="1" x14ac:dyDescent="0.4"/>
    <row r="32967" s="6" customFormat="1" x14ac:dyDescent="0.4"/>
    <row r="32968" s="6" customFormat="1" x14ac:dyDescent="0.4"/>
    <row r="32969" s="6" customFormat="1" x14ac:dyDescent="0.4"/>
    <row r="32970" s="6" customFormat="1" x14ac:dyDescent="0.4"/>
    <row r="32971" s="6" customFormat="1" x14ac:dyDescent="0.4"/>
    <row r="32972" s="6" customFormat="1" x14ac:dyDescent="0.4"/>
    <row r="32973" s="6" customFormat="1" x14ac:dyDescent="0.4"/>
    <row r="32974" s="6" customFormat="1" x14ac:dyDescent="0.4"/>
    <row r="32975" s="6" customFormat="1" x14ac:dyDescent="0.4"/>
    <row r="32976" s="6" customFormat="1" x14ac:dyDescent="0.4"/>
    <row r="32977" s="6" customFormat="1" x14ac:dyDescent="0.4"/>
    <row r="32978" s="6" customFormat="1" x14ac:dyDescent="0.4"/>
    <row r="32979" s="6" customFormat="1" x14ac:dyDescent="0.4"/>
    <row r="32980" s="6" customFormat="1" x14ac:dyDescent="0.4"/>
    <row r="32981" s="6" customFormat="1" x14ac:dyDescent="0.4"/>
    <row r="32982" s="6" customFormat="1" x14ac:dyDescent="0.4"/>
    <row r="32983" s="6" customFormat="1" x14ac:dyDescent="0.4"/>
    <row r="32984" s="6" customFormat="1" x14ac:dyDescent="0.4"/>
    <row r="32985" s="6" customFormat="1" x14ac:dyDescent="0.4"/>
    <row r="32986" s="6" customFormat="1" x14ac:dyDescent="0.4"/>
    <row r="32987" s="6" customFormat="1" x14ac:dyDescent="0.4"/>
    <row r="32988" s="6" customFormat="1" x14ac:dyDescent="0.4"/>
    <row r="32989" s="6" customFormat="1" x14ac:dyDescent="0.4"/>
    <row r="32990" s="6" customFormat="1" x14ac:dyDescent="0.4"/>
    <row r="32991" s="6" customFormat="1" x14ac:dyDescent="0.4"/>
    <row r="32992" s="6" customFormat="1" x14ac:dyDescent="0.4"/>
    <row r="32993" s="6" customFormat="1" x14ac:dyDescent="0.4"/>
    <row r="32994" s="6" customFormat="1" x14ac:dyDescent="0.4"/>
    <row r="32995" s="6" customFormat="1" x14ac:dyDescent="0.4"/>
    <row r="32996" s="6" customFormat="1" x14ac:dyDescent="0.4"/>
    <row r="32997" s="6" customFormat="1" x14ac:dyDescent="0.4"/>
    <row r="32998" s="6" customFormat="1" x14ac:dyDescent="0.4"/>
    <row r="32999" s="6" customFormat="1" x14ac:dyDescent="0.4"/>
    <row r="33000" s="6" customFormat="1" x14ac:dyDescent="0.4"/>
    <row r="33001" s="6" customFormat="1" x14ac:dyDescent="0.4"/>
    <row r="33002" s="6" customFormat="1" x14ac:dyDescent="0.4"/>
    <row r="33003" s="6" customFormat="1" x14ac:dyDescent="0.4"/>
    <row r="33004" s="6" customFormat="1" x14ac:dyDescent="0.4"/>
    <row r="33005" s="6" customFormat="1" x14ac:dyDescent="0.4"/>
    <row r="33006" s="6" customFormat="1" x14ac:dyDescent="0.4"/>
    <row r="33007" s="6" customFormat="1" x14ac:dyDescent="0.4"/>
    <row r="33008" s="6" customFormat="1" x14ac:dyDescent="0.4"/>
    <row r="33009" s="6" customFormat="1" x14ac:dyDescent="0.4"/>
    <row r="33010" s="6" customFormat="1" x14ac:dyDescent="0.4"/>
    <row r="33011" s="6" customFormat="1" x14ac:dyDescent="0.4"/>
    <row r="33012" s="6" customFormat="1" x14ac:dyDescent="0.4"/>
    <row r="33013" s="6" customFormat="1" x14ac:dyDescent="0.4"/>
    <row r="33014" s="6" customFormat="1" x14ac:dyDescent="0.4"/>
    <row r="33015" s="6" customFormat="1" x14ac:dyDescent="0.4"/>
    <row r="33016" s="6" customFormat="1" x14ac:dyDescent="0.4"/>
    <row r="33017" s="6" customFormat="1" x14ac:dyDescent="0.4"/>
    <row r="33018" s="6" customFormat="1" x14ac:dyDescent="0.4"/>
    <row r="33019" s="6" customFormat="1" x14ac:dyDescent="0.4"/>
    <row r="33020" s="6" customFormat="1" x14ac:dyDescent="0.4"/>
    <row r="33021" s="6" customFormat="1" x14ac:dyDescent="0.4"/>
    <row r="33022" s="6" customFormat="1" x14ac:dyDescent="0.4"/>
    <row r="33023" s="6" customFormat="1" x14ac:dyDescent="0.4"/>
    <row r="33024" s="6" customFormat="1" x14ac:dyDescent="0.4"/>
    <row r="33025" s="6" customFormat="1" x14ac:dyDescent="0.4"/>
    <row r="33026" s="6" customFormat="1" x14ac:dyDescent="0.4"/>
    <row r="33027" s="6" customFormat="1" x14ac:dyDescent="0.4"/>
    <row r="33028" s="6" customFormat="1" x14ac:dyDescent="0.4"/>
    <row r="33029" s="6" customFormat="1" x14ac:dyDescent="0.4"/>
    <row r="33030" s="6" customFormat="1" x14ac:dyDescent="0.4"/>
    <row r="33031" s="6" customFormat="1" x14ac:dyDescent="0.4"/>
    <row r="33032" s="6" customFormat="1" x14ac:dyDescent="0.4"/>
    <row r="33033" s="6" customFormat="1" x14ac:dyDescent="0.4"/>
    <row r="33034" s="6" customFormat="1" x14ac:dyDescent="0.4"/>
    <row r="33035" s="6" customFormat="1" x14ac:dyDescent="0.4"/>
    <row r="33036" s="6" customFormat="1" x14ac:dyDescent="0.4"/>
    <row r="33037" s="6" customFormat="1" x14ac:dyDescent="0.4"/>
    <row r="33038" s="6" customFormat="1" x14ac:dyDescent="0.4"/>
    <row r="33039" s="6" customFormat="1" x14ac:dyDescent="0.4"/>
    <row r="33040" s="6" customFormat="1" x14ac:dyDescent="0.4"/>
    <row r="33041" s="6" customFormat="1" x14ac:dyDescent="0.4"/>
    <row r="33042" s="6" customFormat="1" x14ac:dyDescent="0.4"/>
    <row r="33043" s="6" customFormat="1" x14ac:dyDescent="0.4"/>
    <row r="33044" s="6" customFormat="1" x14ac:dyDescent="0.4"/>
    <row r="33045" s="6" customFormat="1" x14ac:dyDescent="0.4"/>
    <row r="33046" s="6" customFormat="1" x14ac:dyDescent="0.4"/>
    <row r="33047" s="6" customFormat="1" x14ac:dyDescent="0.4"/>
    <row r="33048" s="6" customFormat="1" x14ac:dyDescent="0.4"/>
    <row r="33049" s="6" customFormat="1" x14ac:dyDescent="0.4"/>
    <row r="33050" s="6" customFormat="1" x14ac:dyDescent="0.4"/>
    <row r="33051" s="6" customFormat="1" x14ac:dyDescent="0.4"/>
    <row r="33052" s="6" customFormat="1" x14ac:dyDescent="0.4"/>
    <row r="33053" s="6" customFormat="1" x14ac:dyDescent="0.4"/>
    <row r="33054" s="6" customFormat="1" x14ac:dyDescent="0.4"/>
    <row r="33055" s="6" customFormat="1" x14ac:dyDescent="0.4"/>
    <row r="33056" s="6" customFormat="1" x14ac:dyDescent="0.4"/>
    <row r="33057" s="6" customFormat="1" x14ac:dyDescent="0.4"/>
    <row r="33058" s="6" customFormat="1" x14ac:dyDescent="0.4"/>
    <row r="33059" s="6" customFormat="1" x14ac:dyDescent="0.4"/>
    <row r="33060" s="6" customFormat="1" x14ac:dyDescent="0.4"/>
    <row r="33061" s="6" customFormat="1" x14ac:dyDescent="0.4"/>
    <row r="33062" s="6" customFormat="1" x14ac:dyDescent="0.4"/>
    <row r="33063" s="6" customFormat="1" x14ac:dyDescent="0.4"/>
    <row r="33064" s="6" customFormat="1" x14ac:dyDescent="0.4"/>
    <row r="33065" s="6" customFormat="1" x14ac:dyDescent="0.4"/>
    <row r="33066" s="6" customFormat="1" x14ac:dyDescent="0.4"/>
    <row r="33067" s="6" customFormat="1" x14ac:dyDescent="0.4"/>
    <row r="33068" s="6" customFormat="1" x14ac:dyDescent="0.4"/>
    <row r="33069" s="6" customFormat="1" x14ac:dyDescent="0.4"/>
    <row r="33070" s="6" customFormat="1" x14ac:dyDescent="0.4"/>
    <row r="33071" s="6" customFormat="1" x14ac:dyDescent="0.4"/>
    <row r="33072" s="6" customFormat="1" x14ac:dyDescent="0.4"/>
    <row r="33073" s="6" customFormat="1" x14ac:dyDescent="0.4"/>
    <row r="33074" s="6" customFormat="1" x14ac:dyDescent="0.4"/>
    <row r="33075" s="6" customFormat="1" x14ac:dyDescent="0.4"/>
    <row r="33076" s="6" customFormat="1" x14ac:dyDescent="0.4"/>
    <row r="33077" s="6" customFormat="1" x14ac:dyDescent="0.4"/>
    <row r="33078" s="6" customFormat="1" x14ac:dyDescent="0.4"/>
    <row r="33079" s="6" customFormat="1" x14ac:dyDescent="0.4"/>
    <row r="33080" s="6" customFormat="1" x14ac:dyDescent="0.4"/>
    <row r="33081" s="6" customFormat="1" x14ac:dyDescent="0.4"/>
    <row r="33082" s="6" customFormat="1" x14ac:dyDescent="0.4"/>
    <row r="33083" s="6" customFormat="1" x14ac:dyDescent="0.4"/>
    <row r="33084" s="6" customFormat="1" x14ac:dyDescent="0.4"/>
    <row r="33085" s="6" customFormat="1" x14ac:dyDescent="0.4"/>
    <row r="33086" s="6" customFormat="1" x14ac:dyDescent="0.4"/>
    <row r="33087" s="6" customFormat="1" x14ac:dyDescent="0.4"/>
    <row r="33088" s="6" customFormat="1" x14ac:dyDescent="0.4"/>
    <row r="33089" s="6" customFormat="1" x14ac:dyDescent="0.4"/>
    <row r="33090" s="6" customFormat="1" x14ac:dyDescent="0.4"/>
    <row r="33091" s="6" customFormat="1" x14ac:dyDescent="0.4"/>
    <row r="33092" s="6" customFormat="1" x14ac:dyDescent="0.4"/>
    <row r="33093" s="6" customFormat="1" x14ac:dyDescent="0.4"/>
    <row r="33094" s="6" customFormat="1" x14ac:dyDescent="0.4"/>
    <row r="33095" s="6" customFormat="1" x14ac:dyDescent="0.4"/>
    <row r="33096" s="6" customFormat="1" x14ac:dyDescent="0.4"/>
    <row r="33097" s="6" customFormat="1" x14ac:dyDescent="0.4"/>
    <row r="33098" s="6" customFormat="1" x14ac:dyDescent="0.4"/>
    <row r="33099" s="6" customFormat="1" x14ac:dyDescent="0.4"/>
    <row r="33100" s="6" customFormat="1" x14ac:dyDescent="0.4"/>
    <row r="33101" s="6" customFormat="1" x14ac:dyDescent="0.4"/>
    <row r="33102" s="6" customFormat="1" x14ac:dyDescent="0.4"/>
    <row r="33103" s="6" customFormat="1" x14ac:dyDescent="0.4"/>
    <row r="33104" s="6" customFormat="1" x14ac:dyDescent="0.4"/>
    <row r="33105" s="6" customFormat="1" x14ac:dyDescent="0.4"/>
    <row r="33106" s="6" customFormat="1" x14ac:dyDescent="0.4"/>
    <row r="33107" s="6" customFormat="1" x14ac:dyDescent="0.4"/>
    <row r="33108" s="6" customFormat="1" x14ac:dyDescent="0.4"/>
    <row r="33109" s="6" customFormat="1" x14ac:dyDescent="0.4"/>
    <row r="33110" s="6" customFormat="1" x14ac:dyDescent="0.4"/>
    <row r="33111" s="6" customFormat="1" x14ac:dyDescent="0.4"/>
    <row r="33112" s="6" customFormat="1" x14ac:dyDescent="0.4"/>
    <row r="33113" s="6" customFormat="1" x14ac:dyDescent="0.4"/>
    <row r="33114" s="6" customFormat="1" x14ac:dyDescent="0.4"/>
    <row r="33115" s="6" customFormat="1" x14ac:dyDescent="0.4"/>
    <row r="33116" s="6" customFormat="1" x14ac:dyDescent="0.4"/>
    <row r="33117" s="6" customFormat="1" x14ac:dyDescent="0.4"/>
    <row r="33118" s="6" customFormat="1" x14ac:dyDescent="0.4"/>
    <row r="33119" s="6" customFormat="1" x14ac:dyDescent="0.4"/>
    <row r="33120" s="6" customFormat="1" x14ac:dyDescent="0.4"/>
    <row r="33121" s="6" customFormat="1" x14ac:dyDescent="0.4"/>
    <row r="33122" s="6" customFormat="1" x14ac:dyDescent="0.4"/>
    <row r="33123" s="6" customFormat="1" x14ac:dyDescent="0.4"/>
    <row r="33124" s="6" customFormat="1" x14ac:dyDescent="0.4"/>
    <row r="33125" s="6" customFormat="1" x14ac:dyDescent="0.4"/>
    <row r="33126" s="6" customFormat="1" x14ac:dyDescent="0.4"/>
    <row r="33127" s="6" customFormat="1" x14ac:dyDescent="0.4"/>
    <row r="33128" s="6" customFormat="1" x14ac:dyDescent="0.4"/>
    <row r="33129" s="6" customFormat="1" x14ac:dyDescent="0.4"/>
    <row r="33130" s="6" customFormat="1" x14ac:dyDescent="0.4"/>
    <row r="33131" s="6" customFormat="1" x14ac:dyDescent="0.4"/>
    <row r="33132" s="6" customFormat="1" x14ac:dyDescent="0.4"/>
    <row r="33133" s="6" customFormat="1" x14ac:dyDescent="0.4"/>
    <row r="33134" s="6" customFormat="1" x14ac:dyDescent="0.4"/>
    <row r="33135" s="6" customFormat="1" x14ac:dyDescent="0.4"/>
    <row r="33136" s="6" customFormat="1" x14ac:dyDescent="0.4"/>
    <row r="33137" s="6" customFormat="1" x14ac:dyDescent="0.4"/>
    <row r="33138" s="6" customFormat="1" x14ac:dyDescent="0.4"/>
    <row r="33139" s="6" customFormat="1" x14ac:dyDescent="0.4"/>
    <row r="33140" s="6" customFormat="1" x14ac:dyDescent="0.4"/>
    <row r="33141" s="6" customFormat="1" x14ac:dyDescent="0.4"/>
    <row r="33142" s="6" customFormat="1" x14ac:dyDescent="0.4"/>
    <row r="33143" s="6" customFormat="1" x14ac:dyDescent="0.4"/>
    <row r="33144" s="6" customFormat="1" x14ac:dyDescent="0.4"/>
    <row r="33145" s="6" customFormat="1" x14ac:dyDescent="0.4"/>
    <row r="33146" s="6" customFormat="1" x14ac:dyDescent="0.4"/>
    <row r="33147" s="6" customFormat="1" x14ac:dyDescent="0.4"/>
    <row r="33148" s="6" customFormat="1" x14ac:dyDescent="0.4"/>
    <row r="33149" s="6" customFormat="1" x14ac:dyDescent="0.4"/>
    <row r="33150" s="6" customFormat="1" x14ac:dyDescent="0.4"/>
    <row r="33151" s="6" customFormat="1" x14ac:dyDescent="0.4"/>
    <row r="33152" s="6" customFormat="1" x14ac:dyDescent="0.4"/>
    <row r="33153" s="6" customFormat="1" x14ac:dyDescent="0.4"/>
    <row r="33154" s="6" customFormat="1" x14ac:dyDescent="0.4"/>
    <row r="33155" s="6" customFormat="1" x14ac:dyDescent="0.4"/>
    <row r="33156" s="6" customFormat="1" x14ac:dyDescent="0.4"/>
    <row r="33157" s="6" customFormat="1" x14ac:dyDescent="0.4"/>
    <row r="33158" s="6" customFormat="1" x14ac:dyDescent="0.4"/>
    <row r="33159" s="6" customFormat="1" x14ac:dyDescent="0.4"/>
    <row r="33160" s="6" customFormat="1" x14ac:dyDescent="0.4"/>
    <row r="33161" s="6" customFormat="1" x14ac:dyDescent="0.4"/>
    <row r="33162" s="6" customFormat="1" x14ac:dyDescent="0.4"/>
    <row r="33163" s="6" customFormat="1" x14ac:dyDescent="0.4"/>
    <row r="33164" s="6" customFormat="1" x14ac:dyDescent="0.4"/>
    <row r="33165" s="6" customFormat="1" x14ac:dyDescent="0.4"/>
    <row r="33166" s="6" customFormat="1" x14ac:dyDescent="0.4"/>
    <row r="33167" s="6" customFormat="1" x14ac:dyDescent="0.4"/>
    <row r="33168" s="6" customFormat="1" x14ac:dyDescent="0.4"/>
    <row r="33169" s="6" customFormat="1" x14ac:dyDescent="0.4"/>
    <row r="33170" s="6" customFormat="1" x14ac:dyDescent="0.4"/>
    <row r="33171" s="6" customFormat="1" x14ac:dyDescent="0.4"/>
    <row r="33172" s="6" customFormat="1" x14ac:dyDescent="0.4"/>
    <row r="33173" s="6" customFormat="1" x14ac:dyDescent="0.4"/>
    <row r="33174" s="6" customFormat="1" x14ac:dyDescent="0.4"/>
    <row r="33175" s="6" customFormat="1" x14ac:dyDescent="0.4"/>
    <row r="33176" s="6" customFormat="1" x14ac:dyDescent="0.4"/>
    <row r="33177" s="6" customFormat="1" x14ac:dyDescent="0.4"/>
    <row r="33178" s="6" customFormat="1" x14ac:dyDescent="0.4"/>
    <row r="33179" s="6" customFormat="1" x14ac:dyDescent="0.4"/>
    <row r="33180" s="6" customFormat="1" x14ac:dyDescent="0.4"/>
    <row r="33181" s="6" customFormat="1" x14ac:dyDescent="0.4"/>
    <row r="33182" s="6" customFormat="1" x14ac:dyDescent="0.4"/>
    <row r="33183" s="6" customFormat="1" x14ac:dyDescent="0.4"/>
    <row r="33184" s="6" customFormat="1" x14ac:dyDescent="0.4"/>
    <row r="33185" s="6" customFormat="1" x14ac:dyDescent="0.4"/>
    <row r="33186" s="6" customFormat="1" x14ac:dyDescent="0.4"/>
    <row r="33187" s="6" customFormat="1" x14ac:dyDescent="0.4"/>
    <row r="33188" s="6" customFormat="1" x14ac:dyDescent="0.4"/>
    <row r="33189" s="6" customFormat="1" x14ac:dyDescent="0.4"/>
    <row r="33190" s="6" customFormat="1" x14ac:dyDescent="0.4"/>
    <row r="33191" s="6" customFormat="1" x14ac:dyDescent="0.4"/>
    <row r="33192" s="6" customFormat="1" x14ac:dyDescent="0.4"/>
    <row r="33193" s="6" customFormat="1" x14ac:dyDescent="0.4"/>
    <row r="33194" s="6" customFormat="1" x14ac:dyDescent="0.4"/>
    <row r="33195" s="6" customFormat="1" x14ac:dyDescent="0.4"/>
    <row r="33196" s="6" customFormat="1" x14ac:dyDescent="0.4"/>
    <row r="33197" s="6" customFormat="1" x14ac:dyDescent="0.4"/>
    <row r="33198" s="6" customFormat="1" x14ac:dyDescent="0.4"/>
    <row r="33199" s="6" customFormat="1" x14ac:dyDescent="0.4"/>
    <row r="33200" s="6" customFormat="1" x14ac:dyDescent="0.4"/>
    <row r="33201" s="6" customFormat="1" x14ac:dyDescent="0.4"/>
    <row r="33202" s="6" customFormat="1" x14ac:dyDescent="0.4"/>
    <row r="33203" s="6" customFormat="1" x14ac:dyDescent="0.4"/>
    <row r="33204" s="6" customFormat="1" x14ac:dyDescent="0.4"/>
    <row r="33205" s="6" customFormat="1" x14ac:dyDescent="0.4"/>
    <row r="33206" s="6" customFormat="1" x14ac:dyDescent="0.4"/>
    <row r="33207" s="6" customFormat="1" x14ac:dyDescent="0.4"/>
    <row r="33208" s="6" customFormat="1" x14ac:dyDescent="0.4"/>
    <row r="33209" s="6" customFormat="1" x14ac:dyDescent="0.4"/>
    <row r="33210" s="6" customFormat="1" x14ac:dyDescent="0.4"/>
    <row r="33211" s="6" customFormat="1" x14ac:dyDescent="0.4"/>
    <row r="33212" s="6" customFormat="1" x14ac:dyDescent="0.4"/>
    <row r="33213" s="6" customFormat="1" x14ac:dyDescent="0.4"/>
    <row r="33214" s="6" customFormat="1" x14ac:dyDescent="0.4"/>
    <row r="33215" s="6" customFormat="1" x14ac:dyDescent="0.4"/>
    <row r="33216" s="6" customFormat="1" x14ac:dyDescent="0.4"/>
    <row r="33217" s="6" customFormat="1" x14ac:dyDescent="0.4"/>
    <row r="33218" s="6" customFormat="1" x14ac:dyDescent="0.4"/>
    <row r="33219" s="6" customFormat="1" x14ac:dyDescent="0.4"/>
    <row r="33220" s="6" customFormat="1" x14ac:dyDescent="0.4"/>
    <row r="33221" s="6" customFormat="1" x14ac:dyDescent="0.4"/>
    <row r="33222" s="6" customFormat="1" x14ac:dyDescent="0.4"/>
    <row r="33223" s="6" customFormat="1" x14ac:dyDescent="0.4"/>
    <row r="33224" s="6" customFormat="1" x14ac:dyDescent="0.4"/>
    <row r="33225" s="6" customFormat="1" x14ac:dyDescent="0.4"/>
    <row r="33226" s="6" customFormat="1" x14ac:dyDescent="0.4"/>
    <row r="33227" s="6" customFormat="1" x14ac:dyDescent="0.4"/>
    <row r="33228" s="6" customFormat="1" x14ac:dyDescent="0.4"/>
    <row r="33229" s="6" customFormat="1" x14ac:dyDescent="0.4"/>
    <row r="33230" s="6" customFormat="1" x14ac:dyDescent="0.4"/>
    <row r="33231" s="6" customFormat="1" x14ac:dyDescent="0.4"/>
    <row r="33232" s="6" customFormat="1" x14ac:dyDescent="0.4"/>
    <row r="33233" s="6" customFormat="1" x14ac:dyDescent="0.4"/>
    <row r="33234" s="6" customFormat="1" x14ac:dyDescent="0.4"/>
    <row r="33235" s="6" customFormat="1" x14ac:dyDescent="0.4"/>
    <row r="33236" s="6" customFormat="1" x14ac:dyDescent="0.4"/>
    <row r="33237" s="6" customFormat="1" x14ac:dyDescent="0.4"/>
    <row r="33238" s="6" customFormat="1" x14ac:dyDescent="0.4"/>
    <row r="33239" s="6" customFormat="1" x14ac:dyDescent="0.4"/>
    <row r="33240" s="6" customFormat="1" x14ac:dyDescent="0.4"/>
    <row r="33241" s="6" customFormat="1" x14ac:dyDescent="0.4"/>
    <row r="33242" s="6" customFormat="1" x14ac:dyDescent="0.4"/>
    <row r="33243" s="6" customFormat="1" x14ac:dyDescent="0.4"/>
    <row r="33244" s="6" customFormat="1" x14ac:dyDescent="0.4"/>
    <row r="33245" s="6" customFormat="1" x14ac:dyDescent="0.4"/>
    <row r="33246" s="6" customFormat="1" x14ac:dyDescent="0.4"/>
    <row r="33247" s="6" customFormat="1" x14ac:dyDescent="0.4"/>
    <row r="33248" s="6" customFormat="1" x14ac:dyDescent="0.4"/>
    <row r="33249" s="6" customFormat="1" x14ac:dyDescent="0.4"/>
    <row r="33250" s="6" customFormat="1" x14ac:dyDescent="0.4"/>
    <row r="33251" s="6" customFormat="1" x14ac:dyDescent="0.4"/>
    <row r="33252" s="6" customFormat="1" x14ac:dyDescent="0.4"/>
    <row r="33253" s="6" customFormat="1" x14ac:dyDescent="0.4"/>
    <row r="33254" s="6" customFormat="1" x14ac:dyDescent="0.4"/>
    <row r="33255" s="6" customFormat="1" x14ac:dyDescent="0.4"/>
    <row r="33256" s="6" customFormat="1" x14ac:dyDescent="0.4"/>
    <row r="33257" s="6" customFormat="1" x14ac:dyDescent="0.4"/>
    <row r="33258" s="6" customFormat="1" x14ac:dyDescent="0.4"/>
    <row r="33259" s="6" customFormat="1" x14ac:dyDescent="0.4"/>
    <row r="33260" s="6" customFormat="1" x14ac:dyDescent="0.4"/>
    <row r="33261" s="6" customFormat="1" x14ac:dyDescent="0.4"/>
    <row r="33262" s="6" customFormat="1" x14ac:dyDescent="0.4"/>
    <row r="33263" s="6" customFormat="1" x14ac:dyDescent="0.4"/>
    <row r="33264" s="6" customFormat="1" x14ac:dyDescent="0.4"/>
    <row r="33265" s="6" customFormat="1" x14ac:dyDescent="0.4"/>
    <row r="33266" s="6" customFormat="1" x14ac:dyDescent="0.4"/>
    <row r="33267" s="6" customFormat="1" x14ac:dyDescent="0.4"/>
    <row r="33268" s="6" customFormat="1" x14ac:dyDescent="0.4"/>
    <row r="33269" s="6" customFormat="1" x14ac:dyDescent="0.4"/>
    <row r="33270" s="6" customFormat="1" x14ac:dyDescent="0.4"/>
    <row r="33271" s="6" customFormat="1" x14ac:dyDescent="0.4"/>
    <row r="33272" s="6" customFormat="1" x14ac:dyDescent="0.4"/>
    <row r="33273" s="6" customFormat="1" x14ac:dyDescent="0.4"/>
    <row r="33274" s="6" customFormat="1" x14ac:dyDescent="0.4"/>
    <row r="33275" s="6" customFormat="1" x14ac:dyDescent="0.4"/>
    <row r="33276" s="6" customFormat="1" x14ac:dyDescent="0.4"/>
    <row r="33277" s="6" customFormat="1" x14ac:dyDescent="0.4"/>
    <row r="33278" s="6" customFormat="1" x14ac:dyDescent="0.4"/>
    <row r="33279" s="6" customFormat="1" x14ac:dyDescent="0.4"/>
    <row r="33280" s="6" customFormat="1" x14ac:dyDescent="0.4"/>
    <row r="33281" s="6" customFormat="1" x14ac:dyDescent="0.4"/>
    <row r="33282" s="6" customFormat="1" x14ac:dyDescent="0.4"/>
    <row r="33283" s="6" customFormat="1" x14ac:dyDescent="0.4"/>
    <row r="33284" s="6" customFormat="1" x14ac:dyDescent="0.4"/>
    <row r="33285" s="6" customFormat="1" x14ac:dyDescent="0.4"/>
    <row r="33286" s="6" customFormat="1" x14ac:dyDescent="0.4"/>
    <row r="33287" s="6" customFormat="1" x14ac:dyDescent="0.4"/>
    <row r="33288" s="6" customFormat="1" x14ac:dyDescent="0.4"/>
    <row r="33289" s="6" customFormat="1" x14ac:dyDescent="0.4"/>
    <row r="33290" s="6" customFormat="1" x14ac:dyDescent="0.4"/>
    <row r="33291" s="6" customFormat="1" x14ac:dyDescent="0.4"/>
    <row r="33292" s="6" customFormat="1" x14ac:dyDescent="0.4"/>
    <row r="33293" s="6" customFormat="1" x14ac:dyDescent="0.4"/>
    <row r="33294" s="6" customFormat="1" x14ac:dyDescent="0.4"/>
    <row r="33295" s="6" customFormat="1" x14ac:dyDescent="0.4"/>
    <row r="33296" s="6" customFormat="1" x14ac:dyDescent="0.4"/>
    <row r="33297" s="6" customFormat="1" x14ac:dyDescent="0.4"/>
    <row r="33298" s="6" customFormat="1" x14ac:dyDescent="0.4"/>
    <row r="33299" s="6" customFormat="1" x14ac:dyDescent="0.4"/>
    <row r="33300" s="6" customFormat="1" x14ac:dyDescent="0.4"/>
    <row r="33301" s="6" customFormat="1" x14ac:dyDescent="0.4"/>
    <row r="33302" s="6" customFormat="1" x14ac:dyDescent="0.4"/>
    <row r="33303" s="6" customFormat="1" x14ac:dyDescent="0.4"/>
    <row r="33304" s="6" customFormat="1" x14ac:dyDescent="0.4"/>
    <row r="33305" s="6" customFormat="1" x14ac:dyDescent="0.4"/>
    <row r="33306" s="6" customFormat="1" x14ac:dyDescent="0.4"/>
    <row r="33307" s="6" customFormat="1" x14ac:dyDescent="0.4"/>
    <row r="33308" s="6" customFormat="1" x14ac:dyDescent="0.4"/>
    <row r="33309" s="6" customFormat="1" x14ac:dyDescent="0.4"/>
    <row r="33310" s="6" customFormat="1" x14ac:dyDescent="0.4"/>
    <row r="33311" s="6" customFormat="1" x14ac:dyDescent="0.4"/>
    <row r="33312" s="6" customFormat="1" x14ac:dyDescent="0.4"/>
    <row r="33313" s="6" customFormat="1" x14ac:dyDescent="0.4"/>
    <row r="33314" s="6" customFormat="1" x14ac:dyDescent="0.4"/>
    <row r="33315" s="6" customFormat="1" x14ac:dyDescent="0.4"/>
    <row r="33316" s="6" customFormat="1" x14ac:dyDescent="0.4"/>
    <row r="33317" s="6" customFormat="1" x14ac:dyDescent="0.4"/>
    <row r="33318" s="6" customFormat="1" x14ac:dyDescent="0.4"/>
    <row r="33319" s="6" customFormat="1" x14ac:dyDescent="0.4"/>
    <row r="33320" s="6" customFormat="1" x14ac:dyDescent="0.4"/>
    <row r="33321" s="6" customFormat="1" x14ac:dyDescent="0.4"/>
    <row r="33322" s="6" customFormat="1" x14ac:dyDescent="0.4"/>
    <row r="33323" s="6" customFormat="1" x14ac:dyDescent="0.4"/>
    <row r="33324" s="6" customFormat="1" x14ac:dyDescent="0.4"/>
    <row r="33325" s="6" customFormat="1" x14ac:dyDescent="0.4"/>
    <row r="33326" s="6" customFormat="1" x14ac:dyDescent="0.4"/>
    <row r="33327" s="6" customFormat="1" x14ac:dyDescent="0.4"/>
    <row r="33328" s="6" customFormat="1" x14ac:dyDescent="0.4"/>
    <row r="33329" s="6" customFormat="1" x14ac:dyDescent="0.4"/>
    <row r="33330" s="6" customFormat="1" x14ac:dyDescent="0.4"/>
    <row r="33331" s="6" customFormat="1" x14ac:dyDescent="0.4"/>
    <row r="33332" s="6" customFormat="1" x14ac:dyDescent="0.4"/>
    <row r="33333" s="6" customFormat="1" x14ac:dyDescent="0.4"/>
    <row r="33334" s="6" customFormat="1" x14ac:dyDescent="0.4"/>
    <row r="33335" s="6" customFormat="1" x14ac:dyDescent="0.4"/>
    <row r="33336" s="6" customFormat="1" x14ac:dyDescent="0.4"/>
    <row r="33337" s="6" customFormat="1" x14ac:dyDescent="0.4"/>
    <row r="33338" s="6" customFormat="1" x14ac:dyDescent="0.4"/>
    <row r="33339" s="6" customFormat="1" x14ac:dyDescent="0.4"/>
    <row r="33340" s="6" customFormat="1" x14ac:dyDescent="0.4"/>
    <row r="33341" s="6" customFormat="1" x14ac:dyDescent="0.4"/>
    <row r="33342" s="6" customFormat="1" x14ac:dyDescent="0.4"/>
    <row r="33343" s="6" customFormat="1" x14ac:dyDescent="0.4"/>
    <row r="33344" s="6" customFormat="1" x14ac:dyDescent="0.4"/>
    <row r="33345" s="6" customFormat="1" x14ac:dyDescent="0.4"/>
    <row r="33346" s="6" customFormat="1" x14ac:dyDescent="0.4"/>
    <row r="33347" s="6" customFormat="1" x14ac:dyDescent="0.4"/>
    <row r="33348" s="6" customFormat="1" x14ac:dyDescent="0.4"/>
    <row r="33349" s="6" customFormat="1" x14ac:dyDescent="0.4"/>
    <row r="33350" s="6" customFormat="1" x14ac:dyDescent="0.4"/>
    <row r="33351" s="6" customFormat="1" x14ac:dyDescent="0.4"/>
    <row r="33352" s="6" customFormat="1" x14ac:dyDescent="0.4"/>
    <row r="33353" s="6" customFormat="1" x14ac:dyDescent="0.4"/>
    <row r="33354" s="6" customFormat="1" x14ac:dyDescent="0.4"/>
    <row r="33355" s="6" customFormat="1" x14ac:dyDescent="0.4"/>
    <row r="33356" s="6" customFormat="1" x14ac:dyDescent="0.4"/>
    <row r="33357" s="6" customFormat="1" x14ac:dyDescent="0.4"/>
    <row r="33358" s="6" customFormat="1" x14ac:dyDescent="0.4"/>
    <row r="33359" s="6" customFormat="1" x14ac:dyDescent="0.4"/>
    <row r="33360" s="6" customFormat="1" x14ac:dyDescent="0.4"/>
    <row r="33361" s="6" customFormat="1" x14ac:dyDescent="0.4"/>
    <row r="33362" s="6" customFormat="1" x14ac:dyDescent="0.4"/>
    <row r="33363" s="6" customFormat="1" x14ac:dyDescent="0.4"/>
    <row r="33364" s="6" customFormat="1" x14ac:dyDescent="0.4"/>
    <row r="33365" s="6" customFormat="1" x14ac:dyDescent="0.4"/>
    <row r="33366" s="6" customFormat="1" x14ac:dyDescent="0.4"/>
    <row r="33367" s="6" customFormat="1" x14ac:dyDescent="0.4"/>
    <row r="33368" s="6" customFormat="1" x14ac:dyDescent="0.4"/>
    <row r="33369" s="6" customFormat="1" x14ac:dyDescent="0.4"/>
    <row r="33370" s="6" customFormat="1" x14ac:dyDescent="0.4"/>
    <row r="33371" s="6" customFormat="1" x14ac:dyDescent="0.4"/>
    <row r="33372" s="6" customFormat="1" x14ac:dyDescent="0.4"/>
    <row r="33373" s="6" customFormat="1" x14ac:dyDescent="0.4"/>
    <row r="33374" s="6" customFormat="1" x14ac:dyDescent="0.4"/>
    <row r="33375" s="6" customFormat="1" x14ac:dyDescent="0.4"/>
    <row r="33376" s="6" customFormat="1" x14ac:dyDescent="0.4"/>
    <row r="33377" s="6" customFormat="1" x14ac:dyDescent="0.4"/>
    <row r="33378" s="6" customFormat="1" x14ac:dyDescent="0.4"/>
    <row r="33379" s="6" customFormat="1" x14ac:dyDescent="0.4"/>
    <row r="33380" s="6" customFormat="1" x14ac:dyDescent="0.4"/>
    <row r="33381" s="6" customFormat="1" x14ac:dyDescent="0.4"/>
    <row r="33382" s="6" customFormat="1" x14ac:dyDescent="0.4"/>
    <row r="33383" s="6" customFormat="1" x14ac:dyDescent="0.4"/>
    <row r="33384" s="6" customFormat="1" x14ac:dyDescent="0.4"/>
    <row r="33385" s="6" customFormat="1" x14ac:dyDescent="0.4"/>
    <row r="33386" s="6" customFormat="1" x14ac:dyDescent="0.4"/>
    <row r="33387" s="6" customFormat="1" x14ac:dyDescent="0.4"/>
    <row r="33388" s="6" customFormat="1" x14ac:dyDescent="0.4"/>
    <row r="33389" s="6" customFormat="1" x14ac:dyDescent="0.4"/>
    <row r="33390" s="6" customFormat="1" x14ac:dyDescent="0.4"/>
    <row r="33391" s="6" customFormat="1" x14ac:dyDescent="0.4"/>
    <row r="33392" s="6" customFormat="1" x14ac:dyDescent="0.4"/>
    <row r="33393" s="6" customFormat="1" x14ac:dyDescent="0.4"/>
    <row r="33394" s="6" customFormat="1" x14ac:dyDescent="0.4"/>
    <row r="33395" s="6" customFormat="1" x14ac:dyDescent="0.4"/>
    <row r="33396" s="6" customFormat="1" x14ac:dyDescent="0.4"/>
    <row r="33397" s="6" customFormat="1" x14ac:dyDescent="0.4"/>
    <row r="33398" s="6" customFormat="1" x14ac:dyDescent="0.4"/>
    <row r="33399" s="6" customFormat="1" x14ac:dyDescent="0.4"/>
    <row r="33400" s="6" customFormat="1" x14ac:dyDescent="0.4"/>
    <row r="33401" s="6" customFormat="1" x14ac:dyDescent="0.4"/>
    <row r="33402" s="6" customFormat="1" x14ac:dyDescent="0.4"/>
    <row r="33403" s="6" customFormat="1" x14ac:dyDescent="0.4"/>
    <row r="33404" s="6" customFormat="1" x14ac:dyDescent="0.4"/>
    <row r="33405" s="6" customFormat="1" x14ac:dyDescent="0.4"/>
    <row r="33406" s="6" customFormat="1" x14ac:dyDescent="0.4"/>
    <row r="33407" s="6" customFormat="1" x14ac:dyDescent="0.4"/>
    <row r="33408" s="6" customFormat="1" x14ac:dyDescent="0.4"/>
    <row r="33409" s="6" customFormat="1" x14ac:dyDescent="0.4"/>
    <row r="33410" s="6" customFormat="1" x14ac:dyDescent="0.4"/>
    <row r="33411" s="6" customFormat="1" x14ac:dyDescent="0.4"/>
    <row r="33412" s="6" customFormat="1" x14ac:dyDescent="0.4"/>
    <row r="33413" s="6" customFormat="1" x14ac:dyDescent="0.4"/>
    <row r="33414" s="6" customFormat="1" x14ac:dyDescent="0.4"/>
    <row r="33415" s="6" customFormat="1" x14ac:dyDescent="0.4"/>
    <row r="33416" s="6" customFormat="1" x14ac:dyDescent="0.4"/>
    <row r="33417" s="6" customFormat="1" x14ac:dyDescent="0.4"/>
    <row r="33418" s="6" customFormat="1" x14ac:dyDescent="0.4"/>
    <row r="33419" s="6" customFormat="1" x14ac:dyDescent="0.4"/>
    <row r="33420" s="6" customFormat="1" x14ac:dyDescent="0.4"/>
    <row r="33421" s="6" customFormat="1" x14ac:dyDescent="0.4"/>
    <row r="33422" s="6" customFormat="1" x14ac:dyDescent="0.4"/>
    <row r="33423" s="6" customFormat="1" x14ac:dyDescent="0.4"/>
    <row r="33424" s="6" customFormat="1" x14ac:dyDescent="0.4"/>
    <row r="33425" s="6" customFormat="1" x14ac:dyDescent="0.4"/>
    <row r="33426" s="6" customFormat="1" x14ac:dyDescent="0.4"/>
    <row r="33427" s="6" customFormat="1" x14ac:dyDescent="0.4"/>
    <row r="33428" s="6" customFormat="1" x14ac:dyDescent="0.4"/>
    <row r="33429" s="6" customFormat="1" x14ac:dyDescent="0.4"/>
    <row r="33430" s="6" customFormat="1" x14ac:dyDescent="0.4"/>
    <row r="33431" s="6" customFormat="1" x14ac:dyDescent="0.4"/>
    <row r="33432" s="6" customFormat="1" x14ac:dyDescent="0.4"/>
    <row r="33433" s="6" customFormat="1" x14ac:dyDescent="0.4"/>
    <row r="33434" s="6" customFormat="1" x14ac:dyDescent="0.4"/>
    <row r="33435" s="6" customFormat="1" x14ac:dyDescent="0.4"/>
    <row r="33436" s="6" customFormat="1" x14ac:dyDescent="0.4"/>
    <row r="33437" s="6" customFormat="1" x14ac:dyDescent="0.4"/>
    <row r="33438" s="6" customFormat="1" x14ac:dyDescent="0.4"/>
    <row r="33439" s="6" customFormat="1" x14ac:dyDescent="0.4"/>
    <row r="33440" s="6" customFormat="1" x14ac:dyDescent="0.4"/>
    <row r="33441" s="6" customFormat="1" x14ac:dyDescent="0.4"/>
    <row r="33442" s="6" customFormat="1" x14ac:dyDescent="0.4"/>
    <row r="33443" s="6" customFormat="1" x14ac:dyDescent="0.4"/>
    <row r="33444" s="6" customFormat="1" x14ac:dyDescent="0.4"/>
    <row r="33445" s="6" customFormat="1" x14ac:dyDescent="0.4"/>
    <row r="33446" s="6" customFormat="1" x14ac:dyDescent="0.4"/>
    <row r="33447" s="6" customFormat="1" x14ac:dyDescent="0.4"/>
    <row r="33448" s="6" customFormat="1" x14ac:dyDescent="0.4"/>
    <row r="33449" s="6" customFormat="1" x14ac:dyDescent="0.4"/>
    <row r="33450" s="6" customFormat="1" x14ac:dyDescent="0.4"/>
    <row r="33451" s="6" customFormat="1" x14ac:dyDescent="0.4"/>
    <row r="33452" s="6" customFormat="1" x14ac:dyDescent="0.4"/>
    <row r="33453" s="6" customFormat="1" x14ac:dyDescent="0.4"/>
    <row r="33454" s="6" customFormat="1" x14ac:dyDescent="0.4"/>
    <row r="33455" s="6" customFormat="1" x14ac:dyDescent="0.4"/>
    <row r="33456" s="6" customFormat="1" x14ac:dyDescent="0.4"/>
    <row r="33457" s="6" customFormat="1" x14ac:dyDescent="0.4"/>
    <row r="33458" s="6" customFormat="1" x14ac:dyDescent="0.4"/>
    <row r="33459" s="6" customFormat="1" x14ac:dyDescent="0.4"/>
    <row r="33460" s="6" customFormat="1" x14ac:dyDescent="0.4"/>
    <row r="33461" s="6" customFormat="1" x14ac:dyDescent="0.4"/>
    <row r="33462" s="6" customFormat="1" x14ac:dyDescent="0.4"/>
    <row r="33463" s="6" customFormat="1" x14ac:dyDescent="0.4"/>
    <row r="33464" s="6" customFormat="1" x14ac:dyDescent="0.4"/>
    <row r="33465" s="6" customFormat="1" x14ac:dyDescent="0.4"/>
    <row r="33466" s="6" customFormat="1" x14ac:dyDescent="0.4"/>
    <row r="33467" s="6" customFormat="1" x14ac:dyDescent="0.4"/>
    <row r="33468" s="6" customFormat="1" x14ac:dyDescent="0.4"/>
    <row r="33469" s="6" customFormat="1" x14ac:dyDescent="0.4"/>
    <row r="33470" s="6" customFormat="1" x14ac:dyDescent="0.4"/>
    <row r="33471" s="6" customFormat="1" x14ac:dyDescent="0.4"/>
    <row r="33472" s="6" customFormat="1" x14ac:dyDescent="0.4"/>
    <row r="33473" s="6" customFormat="1" x14ac:dyDescent="0.4"/>
    <row r="33474" s="6" customFormat="1" x14ac:dyDescent="0.4"/>
    <row r="33475" s="6" customFormat="1" x14ac:dyDescent="0.4"/>
    <row r="33476" s="6" customFormat="1" x14ac:dyDescent="0.4"/>
    <row r="33477" s="6" customFormat="1" x14ac:dyDescent="0.4"/>
    <row r="33478" s="6" customFormat="1" x14ac:dyDescent="0.4"/>
    <row r="33479" s="6" customFormat="1" x14ac:dyDescent="0.4"/>
    <row r="33480" s="6" customFormat="1" x14ac:dyDescent="0.4"/>
    <row r="33481" s="6" customFormat="1" x14ac:dyDescent="0.4"/>
    <row r="33482" s="6" customFormat="1" x14ac:dyDescent="0.4"/>
    <row r="33483" s="6" customFormat="1" x14ac:dyDescent="0.4"/>
    <row r="33484" s="6" customFormat="1" x14ac:dyDescent="0.4"/>
    <row r="33485" s="6" customFormat="1" x14ac:dyDescent="0.4"/>
    <row r="33486" s="6" customFormat="1" x14ac:dyDescent="0.4"/>
    <row r="33487" s="6" customFormat="1" x14ac:dyDescent="0.4"/>
    <row r="33488" s="6" customFormat="1" x14ac:dyDescent="0.4"/>
    <row r="33489" s="6" customFormat="1" x14ac:dyDescent="0.4"/>
    <row r="33490" s="6" customFormat="1" x14ac:dyDescent="0.4"/>
    <row r="33491" s="6" customFormat="1" x14ac:dyDescent="0.4"/>
    <row r="33492" s="6" customFormat="1" x14ac:dyDescent="0.4"/>
    <row r="33493" s="6" customFormat="1" x14ac:dyDescent="0.4"/>
    <row r="33494" s="6" customFormat="1" x14ac:dyDescent="0.4"/>
    <row r="33495" s="6" customFormat="1" x14ac:dyDescent="0.4"/>
    <row r="33496" s="6" customFormat="1" x14ac:dyDescent="0.4"/>
    <row r="33497" s="6" customFormat="1" x14ac:dyDescent="0.4"/>
    <row r="33498" s="6" customFormat="1" x14ac:dyDescent="0.4"/>
    <row r="33499" s="6" customFormat="1" x14ac:dyDescent="0.4"/>
    <row r="33500" s="6" customFormat="1" x14ac:dyDescent="0.4"/>
    <row r="33501" s="6" customFormat="1" x14ac:dyDescent="0.4"/>
    <row r="33502" s="6" customFormat="1" x14ac:dyDescent="0.4"/>
    <row r="33503" s="6" customFormat="1" x14ac:dyDescent="0.4"/>
    <row r="33504" s="6" customFormat="1" x14ac:dyDescent="0.4"/>
    <row r="33505" s="6" customFormat="1" x14ac:dyDescent="0.4"/>
    <row r="33506" s="6" customFormat="1" x14ac:dyDescent="0.4"/>
    <row r="33507" s="6" customFormat="1" x14ac:dyDescent="0.4"/>
    <row r="33508" s="6" customFormat="1" x14ac:dyDescent="0.4"/>
    <row r="33509" s="6" customFormat="1" x14ac:dyDescent="0.4"/>
    <row r="33510" s="6" customFormat="1" x14ac:dyDescent="0.4"/>
    <row r="33511" s="6" customFormat="1" x14ac:dyDescent="0.4"/>
    <row r="33512" s="6" customFormat="1" x14ac:dyDescent="0.4"/>
    <row r="33513" s="6" customFormat="1" x14ac:dyDescent="0.4"/>
    <row r="33514" s="6" customFormat="1" x14ac:dyDescent="0.4"/>
    <row r="33515" s="6" customFormat="1" x14ac:dyDescent="0.4"/>
    <row r="33516" s="6" customFormat="1" x14ac:dyDescent="0.4"/>
    <row r="33517" s="6" customFormat="1" x14ac:dyDescent="0.4"/>
    <row r="33518" s="6" customFormat="1" x14ac:dyDescent="0.4"/>
    <row r="33519" s="6" customFormat="1" x14ac:dyDescent="0.4"/>
    <row r="33520" s="6" customFormat="1" x14ac:dyDescent="0.4"/>
    <row r="33521" s="6" customFormat="1" x14ac:dyDescent="0.4"/>
    <row r="33522" s="6" customFormat="1" x14ac:dyDescent="0.4"/>
    <row r="33523" s="6" customFormat="1" x14ac:dyDescent="0.4"/>
    <row r="33524" s="6" customFormat="1" x14ac:dyDescent="0.4"/>
    <row r="33525" s="6" customFormat="1" x14ac:dyDescent="0.4"/>
    <row r="33526" s="6" customFormat="1" x14ac:dyDescent="0.4"/>
    <row r="33527" s="6" customFormat="1" x14ac:dyDescent="0.4"/>
    <row r="33528" s="6" customFormat="1" x14ac:dyDescent="0.4"/>
    <row r="33529" s="6" customFormat="1" x14ac:dyDescent="0.4"/>
    <row r="33530" s="6" customFormat="1" x14ac:dyDescent="0.4"/>
    <row r="33531" s="6" customFormat="1" x14ac:dyDescent="0.4"/>
    <row r="33532" s="6" customFormat="1" x14ac:dyDescent="0.4"/>
    <row r="33533" s="6" customFormat="1" x14ac:dyDescent="0.4"/>
    <row r="33534" s="6" customFormat="1" x14ac:dyDescent="0.4"/>
    <row r="33535" s="6" customFormat="1" x14ac:dyDescent="0.4"/>
    <row r="33536" s="6" customFormat="1" x14ac:dyDescent="0.4"/>
    <row r="33537" s="6" customFormat="1" x14ac:dyDescent="0.4"/>
    <row r="33538" s="6" customFormat="1" x14ac:dyDescent="0.4"/>
    <row r="33539" s="6" customFormat="1" x14ac:dyDescent="0.4"/>
    <row r="33540" s="6" customFormat="1" x14ac:dyDescent="0.4"/>
    <row r="33541" s="6" customFormat="1" x14ac:dyDescent="0.4"/>
    <row r="33542" s="6" customFormat="1" x14ac:dyDescent="0.4"/>
    <row r="33543" s="6" customFormat="1" x14ac:dyDescent="0.4"/>
    <row r="33544" s="6" customFormat="1" x14ac:dyDescent="0.4"/>
    <row r="33545" s="6" customFormat="1" x14ac:dyDescent="0.4"/>
    <row r="33546" s="6" customFormat="1" x14ac:dyDescent="0.4"/>
    <row r="33547" s="6" customFormat="1" x14ac:dyDescent="0.4"/>
    <row r="33548" s="6" customFormat="1" x14ac:dyDescent="0.4"/>
    <row r="33549" s="6" customFormat="1" x14ac:dyDescent="0.4"/>
    <row r="33550" s="6" customFormat="1" x14ac:dyDescent="0.4"/>
    <row r="33551" s="6" customFormat="1" x14ac:dyDescent="0.4"/>
    <row r="33552" s="6" customFormat="1" x14ac:dyDescent="0.4"/>
    <row r="33553" s="6" customFormat="1" x14ac:dyDescent="0.4"/>
    <row r="33554" s="6" customFormat="1" x14ac:dyDescent="0.4"/>
    <row r="33555" s="6" customFormat="1" x14ac:dyDescent="0.4"/>
    <row r="33556" s="6" customFormat="1" x14ac:dyDescent="0.4"/>
    <row r="33557" s="6" customFormat="1" x14ac:dyDescent="0.4"/>
    <row r="33558" s="6" customFormat="1" x14ac:dyDescent="0.4"/>
    <row r="33559" s="6" customFormat="1" x14ac:dyDescent="0.4"/>
    <row r="33560" s="6" customFormat="1" x14ac:dyDescent="0.4"/>
    <row r="33561" s="6" customFormat="1" x14ac:dyDescent="0.4"/>
    <row r="33562" s="6" customFormat="1" x14ac:dyDescent="0.4"/>
    <row r="33563" s="6" customFormat="1" x14ac:dyDescent="0.4"/>
    <row r="33564" s="6" customFormat="1" x14ac:dyDescent="0.4"/>
    <row r="33565" s="6" customFormat="1" x14ac:dyDescent="0.4"/>
    <row r="33566" s="6" customFormat="1" x14ac:dyDescent="0.4"/>
    <row r="33567" s="6" customFormat="1" x14ac:dyDescent="0.4"/>
    <row r="33568" s="6" customFormat="1" x14ac:dyDescent="0.4"/>
    <row r="33569" s="6" customFormat="1" x14ac:dyDescent="0.4"/>
    <row r="33570" s="6" customFormat="1" x14ac:dyDescent="0.4"/>
    <row r="33571" s="6" customFormat="1" x14ac:dyDescent="0.4"/>
    <row r="33572" s="6" customFormat="1" x14ac:dyDescent="0.4"/>
    <row r="33573" s="6" customFormat="1" x14ac:dyDescent="0.4"/>
    <row r="33574" s="6" customFormat="1" x14ac:dyDescent="0.4"/>
    <row r="33575" s="6" customFormat="1" x14ac:dyDescent="0.4"/>
    <row r="33576" s="6" customFormat="1" x14ac:dyDescent="0.4"/>
    <row r="33577" s="6" customFormat="1" x14ac:dyDescent="0.4"/>
    <row r="33578" s="6" customFormat="1" x14ac:dyDescent="0.4"/>
    <row r="33579" s="6" customFormat="1" x14ac:dyDescent="0.4"/>
    <row r="33580" s="6" customFormat="1" x14ac:dyDescent="0.4"/>
    <row r="33581" s="6" customFormat="1" x14ac:dyDescent="0.4"/>
    <row r="33582" s="6" customFormat="1" x14ac:dyDescent="0.4"/>
    <row r="33583" s="6" customFormat="1" x14ac:dyDescent="0.4"/>
    <row r="33584" s="6" customFormat="1" x14ac:dyDescent="0.4"/>
    <row r="33585" s="6" customFormat="1" x14ac:dyDescent="0.4"/>
    <row r="33586" s="6" customFormat="1" x14ac:dyDescent="0.4"/>
    <row r="33587" s="6" customFormat="1" x14ac:dyDescent="0.4"/>
    <row r="33588" s="6" customFormat="1" x14ac:dyDescent="0.4"/>
    <row r="33589" s="6" customFormat="1" x14ac:dyDescent="0.4"/>
    <row r="33590" s="6" customFormat="1" x14ac:dyDescent="0.4"/>
    <row r="33591" s="6" customFormat="1" x14ac:dyDescent="0.4"/>
    <row r="33592" s="6" customFormat="1" x14ac:dyDescent="0.4"/>
    <row r="33593" s="6" customFormat="1" x14ac:dyDescent="0.4"/>
    <row r="33594" s="6" customFormat="1" x14ac:dyDescent="0.4"/>
    <row r="33595" s="6" customFormat="1" x14ac:dyDescent="0.4"/>
    <row r="33596" s="6" customFormat="1" x14ac:dyDescent="0.4"/>
    <row r="33597" s="6" customFormat="1" x14ac:dyDescent="0.4"/>
    <row r="33598" s="6" customFormat="1" x14ac:dyDescent="0.4"/>
    <row r="33599" s="6" customFormat="1" x14ac:dyDescent="0.4"/>
    <row r="33600" s="6" customFormat="1" x14ac:dyDescent="0.4"/>
    <row r="33601" s="6" customFormat="1" x14ac:dyDescent="0.4"/>
    <row r="33602" s="6" customFormat="1" x14ac:dyDescent="0.4"/>
    <row r="33603" s="6" customFormat="1" x14ac:dyDescent="0.4"/>
    <row r="33604" s="6" customFormat="1" x14ac:dyDescent="0.4"/>
    <row r="33605" s="6" customFormat="1" x14ac:dyDescent="0.4"/>
    <row r="33606" s="6" customFormat="1" x14ac:dyDescent="0.4"/>
    <row r="33607" s="6" customFormat="1" x14ac:dyDescent="0.4"/>
    <row r="33608" s="6" customFormat="1" x14ac:dyDescent="0.4"/>
    <row r="33609" s="6" customFormat="1" x14ac:dyDescent="0.4"/>
    <row r="33610" s="6" customFormat="1" x14ac:dyDescent="0.4"/>
    <row r="33611" s="6" customFormat="1" x14ac:dyDescent="0.4"/>
    <row r="33612" s="6" customFormat="1" x14ac:dyDescent="0.4"/>
    <row r="33613" s="6" customFormat="1" x14ac:dyDescent="0.4"/>
    <row r="33614" s="6" customFormat="1" x14ac:dyDescent="0.4"/>
    <row r="33615" s="6" customFormat="1" x14ac:dyDescent="0.4"/>
    <row r="33616" s="6" customFormat="1" x14ac:dyDescent="0.4"/>
    <row r="33617" s="6" customFormat="1" x14ac:dyDescent="0.4"/>
    <row r="33618" s="6" customFormat="1" x14ac:dyDescent="0.4"/>
    <row r="33619" s="6" customFormat="1" x14ac:dyDescent="0.4"/>
    <row r="33620" s="6" customFormat="1" x14ac:dyDescent="0.4"/>
    <row r="33621" s="6" customFormat="1" x14ac:dyDescent="0.4"/>
    <row r="33622" s="6" customFormat="1" x14ac:dyDescent="0.4"/>
    <row r="33623" s="6" customFormat="1" x14ac:dyDescent="0.4"/>
    <row r="33624" s="6" customFormat="1" x14ac:dyDescent="0.4"/>
    <row r="33625" s="6" customFormat="1" x14ac:dyDescent="0.4"/>
    <row r="33626" s="6" customFormat="1" x14ac:dyDescent="0.4"/>
    <row r="33627" s="6" customFormat="1" x14ac:dyDescent="0.4"/>
    <row r="33628" s="6" customFormat="1" x14ac:dyDescent="0.4"/>
    <row r="33629" s="6" customFormat="1" x14ac:dyDescent="0.4"/>
    <row r="33630" s="6" customFormat="1" x14ac:dyDescent="0.4"/>
    <row r="33631" s="6" customFormat="1" x14ac:dyDescent="0.4"/>
    <row r="33632" s="6" customFormat="1" x14ac:dyDescent="0.4"/>
    <row r="33633" s="6" customFormat="1" x14ac:dyDescent="0.4"/>
    <row r="33634" s="6" customFormat="1" x14ac:dyDescent="0.4"/>
    <row r="33635" s="6" customFormat="1" x14ac:dyDescent="0.4"/>
    <row r="33636" s="6" customFormat="1" x14ac:dyDescent="0.4"/>
    <row r="33637" s="6" customFormat="1" x14ac:dyDescent="0.4"/>
    <row r="33638" s="6" customFormat="1" x14ac:dyDescent="0.4"/>
    <row r="33639" s="6" customFormat="1" x14ac:dyDescent="0.4"/>
    <row r="33640" s="6" customFormat="1" x14ac:dyDescent="0.4"/>
    <row r="33641" s="6" customFormat="1" x14ac:dyDescent="0.4"/>
    <row r="33642" s="6" customFormat="1" x14ac:dyDescent="0.4"/>
    <row r="33643" s="6" customFormat="1" x14ac:dyDescent="0.4"/>
    <row r="33644" s="6" customFormat="1" x14ac:dyDescent="0.4"/>
    <row r="33645" s="6" customFormat="1" x14ac:dyDescent="0.4"/>
    <row r="33646" s="6" customFormat="1" x14ac:dyDescent="0.4"/>
    <row r="33647" s="6" customFormat="1" x14ac:dyDescent="0.4"/>
    <row r="33648" s="6" customFormat="1" x14ac:dyDescent="0.4"/>
    <row r="33649" s="6" customFormat="1" x14ac:dyDescent="0.4"/>
    <row r="33650" s="6" customFormat="1" x14ac:dyDescent="0.4"/>
    <row r="33651" s="6" customFormat="1" x14ac:dyDescent="0.4"/>
    <row r="33652" s="6" customFormat="1" x14ac:dyDescent="0.4"/>
    <row r="33653" s="6" customFormat="1" x14ac:dyDescent="0.4"/>
    <row r="33654" s="6" customFormat="1" x14ac:dyDescent="0.4"/>
    <row r="33655" s="6" customFormat="1" x14ac:dyDescent="0.4"/>
    <row r="33656" s="6" customFormat="1" x14ac:dyDescent="0.4"/>
    <row r="33657" s="6" customFormat="1" x14ac:dyDescent="0.4"/>
    <row r="33658" s="6" customFormat="1" x14ac:dyDescent="0.4"/>
    <row r="33659" s="6" customFormat="1" x14ac:dyDescent="0.4"/>
    <row r="33660" s="6" customFormat="1" x14ac:dyDescent="0.4"/>
    <row r="33661" s="6" customFormat="1" x14ac:dyDescent="0.4"/>
    <row r="33662" s="6" customFormat="1" x14ac:dyDescent="0.4"/>
    <row r="33663" s="6" customFormat="1" x14ac:dyDescent="0.4"/>
    <row r="33664" s="6" customFormat="1" x14ac:dyDescent="0.4"/>
    <row r="33665" s="6" customFormat="1" x14ac:dyDescent="0.4"/>
    <row r="33666" s="6" customFormat="1" x14ac:dyDescent="0.4"/>
    <row r="33667" s="6" customFormat="1" x14ac:dyDescent="0.4"/>
    <row r="33668" s="6" customFormat="1" x14ac:dyDescent="0.4"/>
    <row r="33669" s="6" customFormat="1" x14ac:dyDescent="0.4"/>
    <row r="33670" s="6" customFormat="1" x14ac:dyDescent="0.4"/>
    <row r="33671" s="6" customFormat="1" x14ac:dyDescent="0.4"/>
    <row r="33672" s="6" customFormat="1" x14ac:dyDescent="0.4"/>
    <row r="33673" s="6" customFormat="1" x14ac:dyDescent="0.4"/>
    <row r="33674" s="6" customFormat="1" x14ac:dyDescent="0.4"/>
    <row r="33675" s="6" customFormat="1" x14ac:dyDescent="0.4"/>
    <row r="33676" s="6" customFormat="1" x14ac:dyDescent="0.4"/>
    <row r="33677" s="6" customFormat="1" x14ac:dyDescent="0.4"/>
    <row r="33678" s="6" customFormat="1" x14ac:dyDescent="0.4"/>
    <row r="33679" s="6" customFormat="1" x14ac:dyDescent="0.4"/>
    <row r="33680" s="6" customFormat="1" x14ac:dyDescent="0.4"/>
    <row r="33681" s="6" customFormat="1" x14ac:dyDescent="0.4"/>
    <row r="33682" s="6" customFormat="1" x14ac:dyDescent="0.4"/>
    <row r="33683" s="6" customFormat="1" x14ac:dyDescent="0.4"/>
    <row r="33684" s="6" customFormat="1" x14ac:dyDescent="0.4"/>
    <row r="33685" s="6" customFormat="1" x14ac:dyDescent="0.4"/>
    <row r="33686" s="6" customFormat="1" x14ac:dyDescent="0.4"/>
    <row r="33687" s="6" customFormat="1" x14ac:dyDescent="0.4"/>
    <row r="33688" s="6" customFormat="1" x14ac:dyDescent="0.4"/>
    <row r="33689" s="6" customFormat="1" x14ac:dyDescent="0.4"/>
    <row r="33690" s="6" customFormat="1" x14ac:dyDescent="0.4"/>
    <row r="33691" s="6" customFormat="1" x14ac:dyDescent="0.4"/>
    <row r="33692" s="6" customFormat="1" x14ac:dyDescent="0.4"/>
    <row r="33693" s="6" customFormat="1" x14ac:dyDescent="0.4"/>
    <row r="33694" s="6" customFormat="1" x14ac:dyDescent="0.4"/>
    <row r="33695" s="6" customFormat="1" x14ac:dyDescent="0.4"/>
    <row r="33696" s="6" customFormat="1" x14ac:dyDescent="0.4"/>
    <row r="33697" s="6" customFormat="1" x14ac:dyDescent="0.4"/>
    <row r="33698" s="6" customFormat="1" x14ac:dyDescent="0.4"/>
    <row r="33699" s="6" customFormat="1" x14ac:dyDescent="0.4"/>
    <row r="33700" s="6" customFormat="1" x14ac:dyDescent="0.4"/>
    <row r="33701" s="6" customFormat="1" x14ac:dyDescent="0.4"/>
    <row r="33702" s="6" customFormat="1" x14ac:dyDescent="0.4"/>
    <row r="33703" s="6" customFormat="1" x14ac:dyDescent="0.4"/>
    <row r="33704" s="6" customFormat="1" x14ac:dyDescent="0.4"/>
    <row r="33705" s="6" customFormat="1" x14ac:dyDescent="0.4"/>
    <row r="33706" s="6" customFormat="1" x14ac:dyDescent="0.4"/>
    <row r="33707" s="6" customFormat="1" x14ac:dyDescent="0.4"/>
    <row r="33708" s="6" customFormat="1" x14ac:dyDescent="0.4"/>
    <row r="33709" s="6" customFormat="1" x14ac:dyDescent="0.4"/>
    <row r="33710" s="6" customFormat="1" x14ac:dyDescent="0.4"/>
    <row r="33711" s="6" customFormat="1" x14ac:dyDescent="0.4"/>
    <row r="33712" s="6" customFormat="1" x14ac:dyDescent="0.4"/>
    <row r="33713" s="6" customFormat="1" x14ac:dyDescent="0.4"/>
    <row r="33714" s="6" customFormat="1" x14ac:dyDescent="0.4"/>
    <row r="33715" s="6" customFormat="1" x14ac:dyDescent="0.4"/>
    <row r="33716" s="6" customFormat="1" x14ac:dyDescent="0.4"/>
    <row r="33717" s="6" customFormat="1" x14ac:dyDescent="0.4"/>
    <row r="33718" s="6" customFormat="1" x14ac:dyDescent="0.4"/>
    <row r="33719" s="6" customFormat="1" x14ac:dyDescent="0.4"/>
    <row r="33720" s="6" customFormat="1" x14ac:dyDescent="0.4"/>
    <row r="33721" s="6" customFormat="1" x14ac:dyDescent="0.4"/>
    <row r="33722" s="6" customFormat="1" x14ac:dyDescent="0.4"/>
    <row r="33723" s="6" customFormat="1" x14ac:dyDescent="0.4"/>
    <row r="33724" s="6" customFormat="1" x14ac:dyDescent="0.4"/>
    <row r="33725" s="6" customFormat="1" x14ac:dyDescent="0.4"/>
    <row r="33726" s="6" customFormat="1" x14ac:dyDescent="0.4"/>
    <row r="33727" s="6" customFormat="1" x14ac:dyDescent="0.4"/>
    <row r="33728" s="6" customFormat="1" x14ac:dyDescent="0.4"/>
    <row r="33729" s="6" customFormat="1" x14ac:dyDescent="0.4"/>
    <row r="33730" s="6" customFormat="1" x14ac:dyDescent="0.4"/>
    <row r="33731" s="6" customFormat="1" x14ac:dyDescent="0.4"/>
    <row r="33732" s="6" customFormat="1" x14ac:dyDescent="0.4"/>
    <row r="33733" s="6" customFormat="1" x14ac:dyDescent="0.4"/>
    <row r="33734" s="6" customFormat="1" x14ac:dyDescent="0.4"/>
    <row r="33735" s="6" customFormat="1" x14ac:dyDescent="0.4"/>
    <row r="33736" s="6" customFormat="1" x14ac:dyDescent="0.4"/>
    <row r="33737" s="6" customFormat="1" x14ac:dyDescent="0.4"/>
    <row r="33738" s="6" customFormat="1" x14ac:dyDescent="0.4"/>
    <row r="33739" s="6" customFormat="1" x14ac:dyDescent="0.4"/>
    <row r="33740" s="6" customFormat="1" x14ac:dyDescent="0.4"/>
    <row r="33741" s="6" customFormat="1" x14ac:dyDescent="0.4"/>
    <row r="33742" s="6" customFormat="1" x14ac:dyDescent="0.4"/>
    <row r="33743" s="6" customFormat="1" x14ac:dyDescent="0.4"/>
    <row r="33744" s="6" customFormat="1" x14ac:dyDescent="0.4"/>
    <row r="33745" s="6" customFormat="1" x14ac:dyDescent="0.4"/>
    <row r="33746" s="6" customFormat="1" x14ac:dyDescent="0.4"/>
    <row r="33747" s="6" customFormat="1" x14ac:dyDescent="0.4"/>
    <row r="33748" s="6" customFormat="1" x14ac:dyDescent="0.4"/>
    <row r="33749" s="6" customFormat="1" x14ac:dyDescent="0.4"/>
    <row r="33750" s="6" customFormat="1" x14ac:dyDescent="0.4"/>
    <row r="33751" s="6" customFormat="1" x14ac:dyDescent="0.4"/>
    <row r="33752" s="6" customFormat="1" x14ac:dyDescent="0.4"/>
    <row r="33753" s="6" customFormat="1" x14ac:dyDescent="0.4"/>
    <row r="33754" s="6" customFormat="1" x14ac:dyDescent="0.4"/>
    <row r="33755" s="6" customFormat="1" x14ac:dyDescent="0.4"/>
    <row r="33756" s="6" customFormat="1" x14ac:dyDescent="0.4"/>
    <row r="33757" s="6" customFormat="1" x14ac:dyDescent="0.4"/>
    <row r="33758" s="6" customFormat="1" x14ac:dyDescent="0.4"/>
    <row r="33759" s="6" customFormat="1" x14ac:dyDescent="0.4"/>
    <row r="33760" s="6" customFormat="1" x14ac:dyDescent="0.4"/>
    <row r="33761" s="6" customFormat="1" x14ac:dyDescent="0.4"/>
    <row r="33762" s="6" customFormat="1" x14ac:dyDescent="0.4"/>
    <row r="33763" s="6" customFormat="1" x14ac:dyDescent="0.4"/>
    <row r="33764" s="6" customFormat="1" x14ac:dyDescent="0.4"/>
    <row r="33765" s="6" customFormat="1" x14ac:dyDescent="0.4"/>
    <row r="33766" s="6" customFormat="1" x14ac:dyDescent="0.4"/>
    <row r="33767" s="6" customFormat="1" x14ac:dyDescent="0.4"/>
    <row r="33768" s="6" customFormat="1" x14ac:dyDescent="0.4"/>
    <row r="33769" s="6" customFormat="1" x14ac:dyDescent="0.4"/>
    <row r="33770" s="6" customFormat="1" x14ac:dyDescent="0.4"/>
    <row r="33771" s="6" customFormat="1" x14ac:dyDescent="0.4"/>
    <row r="33772" s="6" customFormat="1" x14ac:dyDescent="0.4"/>
    <row r="33773" s="6" customFormat="1" x14ac:dyDescent="0.4"/>
    <row r="33774" s="6" customFormat="1" x14ac:dyDescent="0.4"/>
    <row r="33775" s="6" customFormat="1" x14ac:dyDescent="0.4"/>
    <row r="33776" s="6" customFormat="1" x14ac:dyDescent="0.4"/>
    <row r="33777" s="6" customFormat="1" x14ac:dyDescent="0.4"/>
    <row r="33778" s="6" customFormat="1" x14ac:dyDescent="0.4"/>
    <row r="33779" s="6" customFormat="1" x14ac:dyDescent="0.4"/>
    <row r="33780" s="6" customFormat="1" x14ac:dyDescent="0.4"/>
    <row r="33781" s="6" customFormat="1" x14ac:dyDescent="0.4"/>
    <row r="33782" s="6" customFormat="1" x14ac:dyDescent="0.4"/>
    <row r="33783" s="6" customFormat="1" x14ac:dyDescent="0.4"/>
    <row r="33784" s="6" customFormat="1" x14ac:dyDescent="0.4"/>
    <row r="33785" s="6" customFormat="1" x14ac:dyDescent="0.4"/>
    <row r="33786" s="6" customFormat="1" x14ac:dyDescent="0.4"/>
    <row r="33787" s="6" customFormat="1" x14ac:dyDescent="0.4"/>
    <row r="33788" s="6" customFormat="1" x14ac:dyDescent="0.4"/>
    <row r="33789" s="6" customFormat="1" x14ac:dyDescent="0.4"/>
    <row r="33790" s="6" customFormat="1" x14ac:dyDescent="0.4"/>
    <row r="33791" s="6" customFormat="1" x14ac:dyDescent="0.4"/>
    <row r="33792" s="6" customFormat="1" x14ac:dyDescent="0.4"/>
    <row r="33793" s="6" customFormat="1" x14ac:dyDescent="0.4"/>
    <row r="33794" s="6" customFormat="1" x14ac:dyDescent="0.4"/>
    <row r="33795" s="6" customFormat="1" x14ac:dyDescent="0.4"/>
    <row r="33796" s="6" customFormat="1" x14ac:dyDescent="0.4"/>
    <row r="33797" s="6" customFormat="1" x14ac:dyDescent="0.4"/>
    <row r="33798" s="6" customFormat="1" x14ac:dyDescent="0.4"/>
    <row r="33799" s="6" customFormat="1" x14ac:dyDescent="0.4"/>
    <row r="33800" s="6" customFormat="1" x14ac:dyDescent="0.4"/>
    <row r="33801" s="6" customFormat="1" x14ac:dyDescent="0.4"/>
    <row r="33802" s="6" customFormat="1" x14ac:dyDescent="0.4"/>
    <row r="33803" s="6" customFormat="1" x14ac:dyDescent="0.4"/>
    <row r="33804" s="6" customFormat="1" x14ac:dyDescent="0.4"/>
    <row r="33805" s="6" customFormat="1" x14ac:dyDescent="0.4"/>
    <row r="33806" s="6" customFormat="1" x14ac:dyDescent="0.4"/>
    <row r="33807" s="6" customFormat="1" x14ac:dyDescent="0.4"/>
    <row r="33808" s="6" customFormat="1" x14ac:dyDescent="0.4"/>
    <row r="33809" s="6" customFormat="1" x14ac:dyDescent="0.4"/>
    <row r="33810" s="6" customFormat="1" x14ac:dyDescent="0.4"/>
    <row r="33811" s="6" customFormat="1" x14ac:dyDescent="0.4"/>
    <row r="33812" s="6" customFormat="1" x14ac:dyDescent="0.4"/>
    <row r="33813" s="6" customFormat="1" x14ac:dyDescent="0.4"/>
    <row r="33814" s="6" customFormat="1" x14ac:dyDescent="0.4"/>
    <row r="33815" s="6" customFormat="1" x14ac:dyDescent="0.4"/>
    <row r="33816" s="6" customFormat="1" x14ac:dyDescent="0.4"/>
    <row r="33817" s="6" customFormat="1" x14ac:dyDescent="0.4"/>
    <row r="33818" s="6" customFormat="1" x14ac:dyDescent="0.4"/>
    <row r="33819" s="6" customFormat="1" x14ac:dyDescent="0.4"/>
    <row r="33820" s="6" customFormat="1" x14ac:dyDescent="0.4"/>
    <row r="33821" s="6" customFormat="1" x14ac:dyDescent="0.4"/>
    <row r="33822" s="6" customFormat="1" x14ac:dyDescent="0.4"/>
    <row r="33823" s="6" customFormat="1" x14ac:dyDescent="0.4"/>
    <row r="33824" s="6" customFormat="1" x14ac:dyDescent="0.4"/>
    <row r="33825" s="6" customFormat="1" x14ac:dyDescent="0.4"/>
    <row r="33826" s="6" customFormat="1" x14ac:dyDescent="0.4"/>
    <row r="33827" s="6" customFormat="1" x14ac:dyDescent="0.4"/>
    <row r="33828" s="6" customFormat="1" x14ac:dyDescent="0.4"/>
    <row r="33829" s="6" customFormat="1" x14ac:dyDescent="0.4"/>
    <row r="33830" s="6" customFormat="1" x14ac:dyDescent="0.4"/>
    <row r="33831" s="6" customFormat="1" x14ac:dyDescent="0.4"/>
    <row r="33832" s="6" customFormat="1" x14ac:dyDescent="0.4"/>
    <row r="33833" s="6" customFormat="1" x14ac:dyDescent="0.4"/>
    <row r="33834" s="6" customFormat="1" x14ac:dyDescent="0.4"/>
    <row r="33835" s="6" customFormat="1" x14ac:dyDescent="0.4"/>
    <row r="33836" s="6" customFormat="1" x14ac:dyDescent="0.4"/>
    <row r="33837" s="6" customFormat="1" x14ac:dyDescent="0.4"/>
    <row r="33838" s="6" customFormat="1" x14ac:dyDescent="0.4"/>
    <row r="33839" s="6" customFormat="1" x14ac:dyDescent="0.4"/>
    <row r="33840" s="6" customFormat="1" x14ac:dyDescent="0.4"/>
    <row r="33841" s="6" customFormat="1" x14ac:dyDescent="0.4"/>
    <row r="33842" s="6" customFormat="1" x14ac:dyDescent="0.4"/>
    <row r="33843" s="6" customFormat="1" x14ac:dyDescent="0.4"/>
    <row r="33844" s="6" customFormat="1" x14ac:dyDescent="0.4"/>
    <row r="33845" s="6" customFormat="1" x14ac:dyDescent="0.4"/>
    <row r="33846" s="6" customFormat="1" x14ac:dyDescent="0.4"/>
    <row r="33847" s="6" customFormat="1" x14ac:dyDescent="0.4"/>
    <row r="33848" s="6" customFormat="1" x14ac:dyDescent="0.4"/>
    <row r="33849" s="6" customFormat="1" x14ac:dyDescent="0.4"/>
    <row r="33850" s="6" customFormat="1" x14ac:dyDescent="0.4"/>
    <row r="33851" s="6" customFormat="1" x14ac:dyDescent="0.4"/>
    <row r="33852" s="6" customFormat="1" x14ac:dyDescent="0.4"/>
    <row r="33853" s="6" customFormat="1" x14ac:dyDescent="0.4"/>
    <row r="33854" s="6" customFormat="1" x14ac:dyDescent="0.4"/>
    <row r="33855" s="6" customFormat="1" x14ac:dyDescent="0.4"/>
    <row r="33856" s="6" customFormat="1" x14ac:dyDescent="0.4"/>
    <row r="33857" s="6" customFormat="1" x14ac:dyDescent="0.4"/>
    <row r="33858" s="6" customFormat="1" x14ac:dyDescent="0.4"/>
    <row r="33859" s="6" customFormat="1" x14ac:dyDescent="0.4"/>
    <row r="33860" s="6" customFormat="1" x14ac:dyDescent="0.4"/>
    <row r="33861" s="6" customFormat="1" x14ac:dyDescent="0.4"/>
    <row r="33862" s="6" customFormat="1" x14ac:dyDescent="0.4"/>
    <row r="33863" s="6" customFormat="1" x14ac:dyDescent="0.4"/>
    <row r="33864" s="6" customFormat="1" x14ac:dyDescent="0.4"/>
    <row r="33865" s="6" customFormat="1" x14ac:dyDescent="0.4"/>
    <row r="33866" s="6" customFormat="1" x14ac:dyDescent="0.4"/>
    <row r="33867" s="6" customFormat="1" x14ac:dyDescent="0.4"/>
    <row r="33868" s="6" customFormat="1" x14ac:dyDescent="0.4"/>
    <row r="33869" s="6" customFormat="1" x14ac:dyDescent="0.4"/>
    <row r="33870" s="6" customFormat="1" x14ac:dyDescent="0.4"/>
    <row r="33871" s="6" customFormat="1" x14ac:dyDescent="0.4"/>
    <row r="33872" s="6" customFormat="1" x14ac:dyDescent="0.4"/>
    <row r="33873" s="6" customFormat="1" x14ac:dyDescent="0.4"/>
    <row r="33874" s="6" customFormat="1" x14ac:dyDescent="0.4"/>
    <row r="33875" s="6" customFormat="1" x14ac:dyDescent="0.4"/>
    <row r="33876" s="6" customFormat="1" x14ac:dyDescent="0.4"/>
    <row r="33877" s="6" customFormat="1" x14ac:dyDescent="0.4"/>
    <row r="33878" s="6" customFormat="1" x14ac:dyDescent="0.4"/>
    <row r="33879" s="6" customFormat="1" x14ac:dyDescent="0.4"/>
    <row r="33880" s="6" customFormat="1" x14ac:dyDescent="0.4"/>
    <row r="33881" s="6" customFormat="1" x14ac:dyDescent="0.4"/>
    <row r="33882" s="6" customFormat="1" x14ac:dyDescent="0.4"/>
    <row r="33883" s="6" customFormat="1" x14ac:dyDescent="0.4"/>
    <row r="33884" s="6" customFormat="1" x14ac:dyDescent="0.4"/>
    <row r="33885" s="6" customFormat="1" x14ac:dyDescent="0.4"/>
    <row r="33886" s="6" customFormat="1" x14ac:dyDescent="0.4"/>
    <row r="33887" s="6" customFormat="1" x14ac:dyDescent="0.4"/>
    <row r="33888" s="6" customFormat="1" x14ac:dyDescent="0.4"/>
    <row r="33889" s="6" customFormat="1" x14ac:dyDescent="0.4"/>
    <row r="33890" s="6" customFormat="1" x14ac:dyDescent="0.4"/>
    <row r="33891" s="6" customFormat="1" x14ac:dyDescent="0.4"/>
    <row r="33892" s="6" customFormat="1" x14ac:dyDescent="0.4"/>
    <row r="33893" s="6" customFormat="1" x14ac:dyDescent="0.4"/>
    <row r="33894" s="6" customFormat="1" x14ac:dyDescent="0.4"/>
    <row r="33895" s="6" customFormat="1" x14ac:dyDescent="0.4"/>
    <row r="33896" s="6" customFormat="1" x14ac:dyDescent="0.4"/>
    <row r="33897" s="6" customFormat="1" x14ac:dyDescent="0.4"/>
    <row r="33898" s="6" customFormat="1" x14ac:dyDescent="0.4"/>
    <row r="33899" s="6" customFormat="1" x14ac:dyDescent="0.4"/>
    <row r="33900" s="6" customFormat="1" x14ac:dyDescent="0.4"/>
    <row r="33901" s="6" customFormat="1" x14ac:dyDescent="0.4"/>
    <row r="33902" s="6" customFormat="1" x14ac:dyDescent="0.4"/>
    <row r="33903" s="6" customFormat="1" x14ac:dyDescent="0.4"/>
    <row r="33904" s="6" customFormat="1" x14ac:dyDescent="0.4"/>
    <row r="33905" s="6" customFormat="1" x14ac:dyDescent="0.4"/>
    <row r="33906" s="6" customFormat="1" x14ac:dyDescent="0.4"/>
    <row r="33907" s="6" customFormat="1" x14ac:dyDescent="0.4"/>
    <row r="33908" s="6" customFormat="1" x14ac:dyDescent="0.4"/>
    <row r="33909" s="6" customFormat="1" x14ac:dyDescent="0.4"/>
    <row r="33910" s="6" customFormat="1" x14ac:dyDescent="0.4"/>
    <row r="33911" s="6" customFormat="1" x14ac:dyDescent="0.4"/>
    <row r="33912" s="6" customFormat="1" x14ac:dyDescent="0.4"/>
    <row r="33913" s="6" customFormat="1" x14ac:dyDescent="0.4"/>
    <row r="33914" s="6" customFormat="1" x14ac:dyDescent="0.4"/>
    <row r="33915" s="6" customFormat="1" x14ac:dyDescent="0.4"/>
    <row r="33916" s="6" customFormat="1" x14ac:dyDescent="0.4"/>
    <row r="33917" s="6" customFormat="1" x14ac:dyDescent="0.4"/>
    <row r="33918" s="6" customFormat="1" x14ac:dyDescent="0.4"/>
    <row r="33919" s="6" customFormat="1" x14ac:dyDescent="0.4"/>
    <row r="33920" s="6" customFormat="1" x14ac:dyDescent="0.4"/>
    <row r="33921" s="6" customFormat="1" x14ac:dyDescent="0.4"/>
    <row r="33922" s="6" customFormat="1" x14ac:dyDescent="0.4"/>
    <row r="33923" s="6" customFormat="1" x14ac:dyDescent="0.4"/>
    <row r="33924" s="6" customFormat="1" x14ac:dyDescent="0.4"/>
    <row r="33925" s="6" customFormat="1" x14ac:dyDescent="0.4"/>
    <row r="33926" s="6" customFormat="1" x14ac:dyDescent="0.4"/>
    <row r="33927" s="6" customFormat="1" x14ac:dyDescent="0.4"/>
    <row r="33928" s="6" customFormat="1" x14ac:dyDescent="0.4"/>
    <row r="33929" s="6" customFormat="1" x14ac:dyDescent="0.4"/>
    <row r="33930" s="6" customFormat="1" x14ac:dyDescent="0.4"/>
    <row r="33931" s="6" customFormat="1" x14ac:dyDescent="0.4"/>
    <row r="33932" s="6" customFormat="1" x14ac:dyDescent="0.4"/>
    <row r="33933" s="6" customFormat="1" x14ac:dyDescent="0.4"/>
    <row r="33934" s="6" customFormat="1" x14ac:dyDescent="0.4"/>
    <row r="33935" s="6" customFormat="1" x14ac:dyDescent="0.4"/>
    <row r="33936" s="6" customFormat="1" x14ac:dyDescent="0.4"/>
    <row r="33937" s="6" customFormat="1" x14ac:dyDescent="0.4"/>
    <row r="33938" s="6" customFormat="1" x14ac:dyDescent="0.4"/>
    <row r="33939" s="6" customFormat="1" x14ac:dyDescent="0.4"/>
    <row r="33940" s="6" customFormat="1" x14ac:dyDescent="0.4"/>
    <row r="33941" s="6" customFormat="1" x14ac:dyDescent="0.4"/>
    <row r="33942" s="6" customFormat="1" x14ac:dyDescent="0.4"/>
    <row r="33943" s="6" customFormat="1" x14ac:dyDescent="0.4"/>
    <row r="33944" s="6" customFormat="1" x14ac:dyDescent="0.4"/>
    <row r="33945" s="6" customFormat="1" x14ac:dyDescent="0.4"/>
    <row r="33946" s="6" customFormat="1" x14ac:dyDescent="0.4"/>
    <row r="33947" s="6" customFormat="1" x14ac:dyDescent="0.4"/>
    <row r="33948" s="6" customFormat="1" x14ac:dyDescent="0.4"/>
    <row r="33949" s="6" customFormat="1" x14ac:dyDescent="0.4"/>
    <row r="33950" s="6" customFormat="1" x14ac:dyDescent="0.4"/>
    <row r="33951" s="6" customFormat="1" x14ac:dyDescent="0.4"/>
    <row r="33952" s="6" customFormat="1" x14ac:dyDescent="0.4"/>
    <row r="33953" s="6" customFormat="1" x14ac:dyDescent="0.4"/>
    <row r="33954" s="6" customFormat="1" x14ac:dyDescent="0.4"/>
    <row r="33955" s="6" customFormat="1" x14ac:dyDescent="0.4"/>
    <row r="33956" s="6" customFormat="1" x14ac:dyDescent="0.4"/>
    <row r="33957" s="6" customFormat="1" x14ac:dyDescent="0.4"/>
    <row r="33958" s="6" customFormat="1" x14ac:dyDescent="0.4"/>
    <row r="33959" s="6" customFormat="1" x14ac:dyDescent="0.4"/>
    <row r="33960" s="6" customFormat="1" x14ac:dyDescent="0.4"/>
    <row r="33961" s="6" customFormat="1" x14ac:dyDescent="0.4"/>
    <row r="33962" s="6" customFormat="1" x14ac:dyDescent="0.4"/>
    <row r="33963" s="6" customFormat="1" x14ac:dyDescent="0.4"/>
    <row r="33964" s="6" customFormat="1" x14ac:dyDescent="0.4"/>
    <row r="33965" s="6" customFormat="1" x14ac:dyDescent="0.4"/>
    <row r="33966" s="6" customFormat="1" x14ac:dyDescent="0.4"/>
    <row r="33967" s="6" customFormat="1" x14ac:dyDescent="0.4"/>
    <row r="33968" s="6" customFormat="1" x14ac:dyDescent="0.4"/>
    <row r="33969" s="6" customFormat="1" x14ac:dyDescent="0.4"/>
    <row r="33970" s="6" customFormat="1" x14ac:dyDescent="0.4"/>
    <row r="33971" s="6" customFormat="1" x14ac:dyDescent="0.4"/>
    <row r="33972" s="6" customFormat="1" x14ac:dyDescent="0.4"/>
    <row r="33973" s="6" customFormat="1" x14ac:dyDescent="0.4"/>
    <row r="33974" s="6" customFormat="1" x14ac:dyDescent="0.4"/>
    <row r="33975" s="6" customFormat="1" x14ac:dyDescent="0.4"/>
    <row r="33976" s="6" customFormat="1" x14ac:dyDescent="0.4"/>
    <row r="33977" s="6" customFormat="1" x14ac:dyDescent="0.4"/>
    <row r="33978" s="6" customFormat="1" x14ac:dyDescent="0.4"/>
    <row r="33979" s="6" customFormat="1" x14ac:dyDescent="0.4"/>
    <row r="33980" s="6" customFormat="1" x14ac:dyDescent="0.4"/>
    <row r="33981" s="6" customFormat="1" x14ac:dyDescent="0.4"/>
    <row r="33982" s="6" customFormat="1" x14ac:dyDescent="0.4"/>
    <row r="33983" s="6" customFormat="1" x14ac:dyDescent="0.4"/>
    <row r="33984" s="6" customFormat="1" x14ac:dyDescent="0.4"/>
    <row r="33985" s="6" customFormat="1" x14ac:dyDescent="0.4"/>
    <row r="33986" s="6" customFormat="1" x14ac:dyDescent="0.4"/>
    <row r="33987" s="6" customFormat="1" x14ac:dyDescent="0.4"/>
    <row r="33988" s="6" customFormat="1" x14ac:dyDescent="0.4"/>
    <row r="33989" s="6" customFormat="1" x14ac:dyDescent="0.4"/>
    <row r="33990" s="6" customFormat="1" x14ac:dyDescent="0.4"/>
    <row r="33991" s="6" customFormat="1" x14ac:dyDescent="0.4"/>
    <row r="33992" s="6" customFormat="1" x14ac:dyDescent="0.4"/>
    <row r="33993" s="6" customFormat="1" x14ac:dyDescent="0.4"/>
    <row r="33994" s="6" customFormat="1" x14ac:dyDescent="0.4"/>
    <row r="33995" s="6" customFormat="1" x14ac:dyDescent="0.4"/>
    <row r="33996" s="6" customFormat="1" x14ac:dyDescent="0.4"/>
    <row r="33997" s="6" customFormat="1" x14ac:dyDescent="0.4"/>
    <row r="33998" s="6" customFormat="1" x14ac:dyDescent="0.4"/>
    <row r="33999" s="6" customFormat="1" x14ac:dyDescent="0.4"/>
    <row r="34000" s="6" customFormat="1" x14ac:dyDescent="0.4"/>
    <row r="34001" s="6" customFormat="1" x14ac:dyDescent="0.4"/>
    <row r="34002" s="6" customFormat="1" x14ac:dyDescent="0.4"/>
    <row r="34003" s="6" customFormat="1" x14ac:dyDescent="0.4"/>
    <row r="34004" s="6" customFormat="1" x14ac:dyDescent="0.4"/>
    <row r="34005" s="6" customFormat="1" x14ac:dyDescent="0.4"/>
    <row r="34006" s="6" customFormat="1" x14ac:dyDescent="0.4"/>
    <row r="34007" s="6" customFormat="1" x14ac:dyDescent="0.4"/>
    <row r="34008" s="6" customFormat="1" x14ac:dyDescent="0.4"/>
    <row r="34009" s="6" customFormat="1" x14ac:dyDescent="0.4"/>
    <row r="34010" s="6" customFormat="1" x14ac:dyDescent="0.4"/>
    <row r="34011" s="6" customFormat="1" x14ac:dyDescent="0.4"/>
    <row r="34012" s="6" customFormat="1" x14ac:dyDescent="0.4"/>
    <row r="34013" s="6" customFormat="1" x14ac:dyDescent="0.4"/>
    <row r="34014" s="6" customFormat="1" x14ac:dyDescent="0.4"/>
    <row r="34015" s="6" customFormat="1" x14ac:dyDescent="0.4"/>
    <row r="34016" s="6" customFormat="1" x14ac:dyDescent="0.4"/>
    <row r="34017" s="6" customFormat="1" x14ac:dyDescent="0.4"/>
    <row r="34018" s="6" customFormat="1" x14ac:dyDescent="0.4"/>
    <row r="34019" s="6" customFormat="1" x14ac:dyDescent="0.4"/>
    <row r="34020" s="6" customFormat="1" x14ac:dyDescent="0.4"/>
    <row r="34021" s="6" customFormat="1" x14ac:dyDescent="0.4"/>
    <row r="34022" s="6" customFormat="1" x14ac:dyDescent="0.4"/>
    <row r="34023" s="6" customFormat="1" x14ac:dyDescent="0.4"/>
    <row r="34024" s="6" customFormat="1" x14ac:dyDescent="0.4"/>
    <row r="34025" s="6" customFormat="1" x14ac:dyDescent="0.4"/>
    <row r="34026" s="6" customFormat="1" x14ac:dyDescent="0.4"/>
    <row r="34027" s="6" customFormat="1" x14ac:dyDescent="0.4"/>
    <row r="34028" s="6" customFormat="1" x14ac:dyDescent="0.4"/>
    <row r="34029" s="6" customFormat="1" x14ac:dyDescent="0.4"/>
    <row r="34030" s="6" customFormat="1" x14ac:dyDescent="0.4"/>
    <row r="34031" s="6" customFormat="1" x14ac:dyDescent="0.4"/>
    <row r="34032" s="6" customFormat="1" x14ac:dyDescent="0.4"/>
    <row r="34033" s="6" customFormat="1" x14ac:dyDescent="0.4"/>
    <row r="34034" s="6" customFormat="1" x14ac:dyDescent="0.4"/>
    <row r="34035" s="6" customFormat="1" x14ac:dyDescent="0.4"/>
    <row r="34036" s="6" customFormat="1" x14ac:dyDescent="0.4"/>
    <row r="34037" s="6" customFormat="1" x14ac:dyDescent="0.4"/>
    <row r="34038" s="6" customFormat="1" x14ac:dyDescent="0.4"/>
    <row r="34039" s="6" customFormat="1" x14ac:dyDescent="0.4"/>
    <row r="34040" s="6" customFormat="1" x14ac:dyDescent="0.4"/>
    <row r="34041" s="6" customFormat="1" x14ac:dyDescent="0.4"/>
    <row r="34042" s="6" customFormat="1" x14ac:dyDescent="0.4"/>
    <row r="34043" s="6" customFormat="1" x14ac:dyDescent="0.4"/>
    <row r="34044" s="6" customFormat="1" x14ac:dyDescent="0.4"/>
    <row r="34045" s="6" customFormat="1" x14ac:dyDescent="0.4"/>
    <row r="34046" s="6" customFormat="1" x14ac:dyDescent="0.4"/>
    <row r="34047" s="6" customFormat="1" x14ac:dyDescent="0.4"/>
    <row r="34048" s="6" customFormat="1" x14ac:dyDescent="0.4"/>
    <row r="34049" s="6" customFormat="1" x14ac:dyDescent="0.4"/>
    <row r="34050" s="6" customFormat="1" x14ac:dyDescent="0.4"/>
    <row r="34051" s="6" customFormat="1" x14ac:dyDescent="0.4"/>
    <row r="34052" s="6" customFormat="1" x14ac:dyDescent="0.4"/>
    <row r="34053" s="6" customFormat="1" x14ac:dyDescent="0.4"/>
    <row r="34054" s="6" customFormat="1" x14ac:dyDescent="0.4"/>
    <row r="34055" s="6" customFormat="1" x14ac:dyDescent="0.4"/>
    <row r="34056" s="6" customFormat="1" x14ac:dyDescent="0.4"/>
    <row r="34057" s="6" customFormat="1" x14ac:dyDescent="0.4"/>
    <row r="34058" s="6" customFormat="1" x14ac:dyDescent="0.4"/>
    <row r="34059" s="6" customFormat="1" x14ac:dyDescent="0.4"/>
    <row r="34060" s="6" customFormat="1" x14ac:dyDescent="0.4"/>
    <row r="34061" s="6" customFormat="1" x14ac:dyDescent="0.4"/>
    <row r="34062" s="6" customFormat="1" x14ac:dyDescent="0.4"/>
    <row r="34063" s="6" customFormat="1" x14ac:dyDescent="0.4"/>
    <row r="34064" s="6" customFormat="1" x14ac:dyDescent="0.4"/>
    <row r="34065" s="6" customFormat="1" x14ac:dyDescent="0.4"/>
    <row r="34066" s="6" customFormat="1" x14ac:dyDescent="0.4"/>
    <row r="34067" s="6" customFormat="1" x14ac:dyDescent="0.4"/>
    <row r="34068" s="6" customFormat="1" x14ac:dyDescent="0.4"/>
    <row r="34069" s="6" customFormat="1" x14ac:dyDescent="0.4"/>
    <row r="34070" s="6" customFormat="1" x14ac:dyDescent="0.4"/>
    <row r="34071" s="6" customFormat="1" x14ac:dyDescent="0.4"/>
    <row r="34072" s="6" customFormat="1" x14ac:dyDescent="0.4"/>
    <row r="34073" s="6" customFormat="1" x14ac:dyDescent="0.4"/>
    <row r="34074" s="6" customFormat="1" x14ac:dyDescent="0.4"/>
    <row r="34075" s="6" customFormat="1" x14ac:dyDescent="0.4"/>
    <row r="34076" s="6" customFormat="1" x14ac:dyDescent="0.4"/>
    <row r="34077" s="6" customFormat="1" x14ac:dyDescent="0.4"/>
    <row r="34078" s="6" customFormat="1" x14ac:dyDescent="0.4"/>
    <row r="34079" s="6" customFormat="1" x14ac:dyDescent="0.4"/>
    <row r="34080" s="6" customFormat="1" x14ac:dyDescent="0.4"/>
    <row r="34081" s="6" customFormat="1" x14ac:dyDescent="0.4"/>
    <row r="34082" s="6" customFormat="1" x14ac:dyDescent="0.4"/>
    <row r="34083" s="6" customFormat="1" x14ac:dyDescent="0.4"/>
    <row r="34084" s="6" customFormat="1" x14ac:dyDescent="0.4"/>
    <row r="34085" s="6" customFormat="1" x14ac:dyDescent="0.4"/>
    <row r="34086" s="6" customFormat="1" x14ac:dyDescent="0.4"/>
    <row r="34087" s="6" customFormat="1" x14ac:dyDescent="0.4"/>
    <row r="34088" s="6" customFormat="1" x14ac:dyDescent="0.4"/>
    <row r="34089" s="6" customFormat="1" x14ac:dyDescent="0.4"/>
    <row r="34090" s="6" customFormat="1" x14ac:dyDescent="0.4"/>
    <row r="34091" s="6" customFormat="1" x14ac:dyDescent="0.4"/>
    <row r="34092" s="6" customFormat="1" x14ac:dyDescent="0.4"/>
    <row r="34093" s="6" customFormat="1" x14ac:dyDescent="0.4"/>
    <row r="34094" s="6" customFormat="1" x14ac:dyDescent="0.4"/>
    <row r="34095" s="6" customFormat="1" x14ac:dyDescent="0.4"/>
    <row r="34096" s="6" customFormat="1" x14ac:dyDescent="0.4"/>
    <row r="34097" s="6" customFormat="1" x14ac:dyDescent="0.4"/>
    <row r="34098" s="6" customFormat="1" x14ac:dyDescent="0.4"/>
    <row r="34099" s="6" customFormat="1" x14ac:dyDescent="0.4"/>
    <row r="34100" s="6" customFormat="1" x14ac:dyDescent="0.4"/>
    <row r="34101" s="6" customFormat="1" x14ac:dyDescent="0.4"/>
    <row r="34102" s="6" customFormat="1" x14ac:dyDescent="0.4"/>
    <row r="34103" s="6" customFormat="1" x14ac:dyDescent="0.4"/>
    <row r="34104" s="6" customFormat="1" x14ac:dyDescent="0.4"/>
    <row r="34105" s="6" customFormat="1" x14ac:dyDescent="0.4"/>
    <row r="34106" s="6" customFormat="1" x14ac:dyDescent="0.4"/>
    <row r="34107" s="6" customFormat="1" x14ac:dyDescent="0.4"/>
    <row r="34108" s="6" customFormat="1" x14ac:dyDescent="0.4"/>
    <row r="34109" s="6" customFormat="1" x14ac:dyDescent="0.4"/>
    <row r="34110" s="6" customFormat="1" x14ac:dyDescent="0.4"/>
    <row r="34111" s="6" customFormat="1" x14ac:dyDescent="0.4"/>
    <row r="34112" s="6" customFormat="1" x14ac:dyDescent="0.4"/>
    <row r="34113" s="6" customFormat="1" x14ac:dyDescent="0.4"/>
    <row r="34114" s="6" customFormat="1" x14ac:dyDescent="0.4"/>
    <row r="34115" s="6" customFormat="1" x14ac:dyDescent="0.4"/>
    <row r="34116" s="6" customFormat="1" x14ac:dyDescent="0.4"/>
    <row r="34117" s="6" customFormat="1" x14ac:dyDescent="0.4"/>
    <row r="34118" s="6" customFormat="1" x14ac:dyDescent="0.4"/>
    <row r="34119" s="6" customFormat="1" x14ac:dyDescent="0.4"/>
    <row r="34120" s="6" customFormat="1" x14ac:dyDescent="0.4"/>
    <row r="34121" s="6" customFormat="1" x14ac:dyDescent="0.4"/>
    <row r="34122" s="6" customFormat="1" x14ac:dyDescent="0.4"/>
    <row r="34123" s="6" customFormat="1" x14ac:dyDescent="0.4"/>
    <row r="34124" s="6" customFormat="1" x14ac:dyDescent="0.4"/>
    <row r="34125" s="6" customFormat="1" x14ac:dyDescent="0.4"/>
    <row r="34126" s="6" customFormat="1" x14ac:dyDescent="0.4"/>
    <row r="34127" s="6" customFormat="1" x14ac:dyDescent="0.4"/>
    <row r="34128" s="6" customFormat="1" x14ac:dyDescent="0.4"/>
    <row r="34129" s="6" customFormat="1" x14ac:dyDescent="0.4"/>
    <row r="34130" s="6" customFormat="1" x14ac:dyDescent="0.4"/>
    <row r="34131" s="6" customFormat="1" x14ac:dyDescent="0.4"/>
    <row r="34132" s="6" customFormat="1" x14ac:dyDescent="0.4"/>
    <row r="34133" s="6" customFormat="1" x14ac:dyDescent="0.4"/>
    <row r="34134" s="6" customFormat="1" x14ac:dyDescent="0.4"/>
    <row r="34135" s="6" customFormat="1" x14ac:dyDescent="0.4"/>
    <row r="34136" s="6" customFormat="1" x14ac:dyDescent="0.4"/>
    <row r="34137" s="6" customFormat="1" x14ac:dyDescent="0.4"/>
    <row r="34138" s="6" customFormat="1" x14ac:dyDescent="0.4"/>
    <row r="34139" s="6" customFormat="1" x14ac:dyDescent="0.4"/>
    <row r="34140" s="6" customFormat="1" x14ac:dyDescent="0.4"/>
    <row r="34141" s="6" customFormat="1" x14ac:dyDescent="0.4"/>
    <row r="34142" s="6" customFormat="1" x14ac:dyDescent="0.4"/>
    <row r="34143" s="6" customFormat="1" x14ac:dyDescent="0.4"/>
    <row r="34144" s="6" customFormat="1" x14ac:dyDescent="0.4"/>
    <row r="34145" s="6" customFormat="1" x14ac:dyDescent="0.4"/>
    <row r="34146" s="6" customFormat="1" x14ac:dyDescent="0.4"/>
    <row r="34147" s="6" customFormat="1" x14ac:dyDescent="0.4"/>
    <row r="34148" s="6" customFormat="1" x14ac:dyDescent="0.4"/>
    <row r="34149" s="6" customFormat="1" x14ac:dyDescent="0.4"/>
    <row r="34150" s="6" customFormat="1" x14ac:dyDescent="0.4"/>
    <row r="34151" s="6" customFormat="1" x14ac:dyDescent="0.4"/>
    <row r="34152" s="6" customFormat="1" x14ac:dyDescent="0.4"/>
    <row r="34153" s="6" customFormat="1" x14ac:dyDescent="0.4"/>
    <row r="34154" s="6" customFormat="1" x14ac:dyDescent="0.4"/>
    <row r="34155" s="6" customFormat="1" x14ac:dyDescent="0.4"/>
    <row r="34156" s="6" customFormat="1" x14ac:dyDescent="0.4"/>
    <row r="34157" s="6" customFormat="1" x14ac:dyDescent="0.4"/>
    <row r="34158" s="6" customFormat="1" x14ac:dyDescent="0.4"/>
    <row r="34159" s="6" customFormat="1" x14ac:dyDescent="0.4"/>
    <row r="34160" s="6" customFormat="1" x14ac:dyDescent="0.4"/>
    <row r="34161" s="6" customFormat="1" x14ac:dyDescent="0.4"/>
    <row r="34162" s="6" customFormat="1" x14ac:dyDescent="0.4"/>
    <row r="34163" s="6" customFormat="1" x14ac:dyDescent="0.4"/>
    <row r="34164" s="6" customFormat="1" x14ac:dyDescent="0.4"/>
    <row r="34165" s="6" customFormat="1" x14ac:dyDescent="0.4"/>
    <row r="34166" s="6" customFormat="1" x14ac:dyDescent="0.4"/>
    <row r="34167" s="6" customFormat="1" x14ac:dyDescent="0.4"/>
    <row r="34168" s="6" customFormat="1" x14ac:dyDescent="0.4"/>
    <row r="34169" s="6" customFormat="1" x14ac:dyDescent="0.4"/>
    <row r="34170" s="6" customFormat="1" x14ac:dyDescent="0.4"/>
    <row r="34171" s="6" customFormat="1" x14ac:dyDescent="0.4"/>
    <row r="34172" s="6" customFormat="1" x14ac:dyDescent="0.4"/>
    <row r="34173" s="6" customFormat="1" x14ac:dyDescent="0.4"/>
    <row r="34174" s="6" customFormat="1" x14ac:dyDescent="0.4"/>
    <row r="34175" s="6" customFormat="1" x14ac:dyDescent="0.4"/>
    <row r="34176" s="6" customFormat="1" x14ac:dyDescent="0.4"/>
    <row r="34177" s="6" customFormat="1" x14ac:dyDescent="0.4"/>
    <row r="34178" s="6" customFormat="1" x14ac:dyDescent="0.4"/>
    <row r="34179" s="6" customFormat="1" x14ac:dyDescent="0.4"/>
    <row r="34180" s="6" customFormat="1" x14ac:dyDescent="0.4"/>
    <row r="34181" s="6" customFormat="1" x14ac:dyDescent="0.4"/>
    <row r="34182" s="6" customFormat="1" x14ac:dyDescent="0.4"/>
    <row r="34183" s="6" customFormat="1" x14ac:dyDescent="0.4"/>
    <row r="34184" s="6" customFormat="1" x14ac:dyDescent="0.4"/>
    <row r="34185" s="6" customFormat="1" x14ac:dyDescent="0.4"/>
    <row r="34186" s="6" customFormat="1" x14ac:dyDescent="0.4"/>
    <row r="34187" s="6" customFormat="1" x14ac:dyDescent="0.4"/>
    <row r="34188" s="6" customFormat="1" x14ac:dyDescent="0.4"/>
    <row r="34189" s="6" customFormat="1" x14ac:dyDescent="0.4"/>
    <row r="34190" s="6" customFormat="1" x14ac:dyDescent="0.4"/>
    <row r="34191" s="6" customFormat="1" x14ac:dyDescent="0.4"/>
    <row r="34192" s="6" customFormat="1" x14ac:dyDescent="0.4"/>
    <row r="34193" s="6" customFormat="1" x14ac:dyDescent="0.4"/>
    <row r="34194" s="6" customFormat="1" x14ac:dyDescent="0.4"/>
    <row r="34195" s="6" customFormat="1" x14ac:dyDescent="0.4"/>
    <row r="34196" s="6" customFormat="1" x14ac:dyDescent="0.4"/>
    <row r="34197" s="6" customFormat="1" x14ac:dyDescent="0.4"/>
    <row r="34198" s="6" customFormat="1" x14ac:dyDescent="0.4"/>
    <row r="34199" s="6" customFormat="1" x14ac:dyDescent="0.4"/>
    <row r="34200" s="6" customFormat="1" x14ac:dyDescent="0.4"/>
    <row r="34201" s="6" customFormat="1" x14ac:dyDescent="0.4"/>
    <row r="34202" s="6" customFormat="1" x14ac:dyDescent="0.4"/>
    <row r="34203" s="6" customFormat="1" x14ac:dyDescent="0.4"/>
    <row r="34204" s="6" customFormat="1" x14ac:dyDescent="0.4"/>
    <row r="34205" s="6" customFormat="1" x14ac:dyDescent="0.4"/>
    <row r="34206" s="6" customFormat="1" x14ac:dyDescent="0.4"/>
    <row r="34207" s="6" customFormat="1" x14ac:dyDescent="0.4"/>
    <row r="34208" s="6" customFormat="1" x14ac:dyDescent="0.4"/>
    <row r="34209" s="6" customFormat="1" x14ac:dyDescent="0.4"/>
    <row r="34210" s="6" customFormat="1" x14ac:dyDescent="0.4"/>
    <row r="34211" s="6" customFormat="1" x14ac:dyDescent="0.4"/>
    <row r="34212" s="6" customFormat="1" x14ac:dyDescent="0.4"/>
    <row r="34213" s="6" customFormat="1" x14ac:dyDescent="0.4"/>
    <row r="34214" s="6" customFormat="1" x14ac:dyDescent="0.4"/>
    <row r="34215" s="6" customFormat="1" x14ac:dyDescent="0.4"/>
    <row r="34216" s="6" customFormat="1" x14ac:dyDescent="0.4"/>
    <row r="34217" s="6" customFormat="1" x14ac:dyDescent="0.4"/>
    <row r="34218" s="6" customFormat="1" x14ac:dyDescent="0.4"/>
    <row r="34219" s="6" customFormat="1" x14ac:dyDescent="0.4"/>
    <row r="34220" s="6" customFormat="1" x14ac:dyDescent="0.4"/>
    <row r="34221" s="6" customFormat="1" x14ac:dyDescent="0.4"/>
    <row r="34222" s="6" customFormat="1" x14ac:dyDescent="0.4"/>
    <row r="34223" s="6" customFormat="1" x14ac:dyDescent="0.4"/>
    <row r="34224" s="6" customFormat="1" x14ac:dyDescent="0.4"/>
    <row r="34225" s="6" customFormat="1" x14ac:dyDescent="0.4"/>
    <row r="34226" s="6" customFormat="1" x14ac:dyDescent="0.4"/>
    <row r="34227" s="6" customFormat="1" x14ac:dyDescent="0.4"/>
    <row r="34228" s="6" customFormat="1" x14ac:dyDescent="0.4"/>
    <row r="34229" s="6" customFormat="1" x14ac:dyDescent="0.4"/>
    <row r="34230" s="6" customFormat="1" x14ac:dyDescent="0.4"/>
    <row r="34231" s="6" customFormat="1" x14ac:dyDescent="0.4"/>
    <row r="34232" s="6" customFormat="1" x14ac:dyDescent="0.4"/>
    <row r="34233" s="6" customFormat="1" x14ac:dyDescent="0.4"/>
    <row r="34234" s="6" customFormat="1" x14ac:dyDescent="0.4"/>
    <row r="34235" s="6" customFormat="1" x14ac:dyDescent="0.4"/>
    <row r="34236" s="6" customFormat="1" x14ac:dyDescent="0.4"/>
    <row r="34237" s="6" customFormat="1" x14ac:dyDescent="0.4"/>
    <row r="34238" s="6" customFormat="1" x14ac:dyDescent="0.4"/>
    <row r="34239" s="6" customFormat="1" x14ac:dyDescent="0.4"/>
    <row r="34240" s="6" customFormat="1" x14ac:dyDescent="0.4"/>
    <row r="34241" s="6" customFormat="1" x14ac:dyDescent="0.4"/>
    <row r="34242" s="6" customFormat="1" x14ac:dyDescent="0.4"/>
    <row r="34243" s="6" customFormat="1" x14ac:dyDescent="0.4"/>
    <row r="34244" s="6" customFormat="1" x14ac:dyDescent="0.4"/>
    <row r="34245" s="6" customFormat="1" x14ac:dyDescent="0.4"/>
    <row r="34246" s="6" customFormat="1" x14ac:dyDescent="0.4"/>
    <row r="34247" s="6" customFormat="1" x14ac:dyDescent="0.4"/>
    <row r="34248" s="6" customFormat="1" x14ac:dyDescent="0.4"/>
    <row r="34249" s="6" customFormat="1" x14ac:dyDescent="0.4"/>
    <row r="34250" s="6" customFormat="1" x14ac:dyDescent="0.4"/>
    <row r="34251" s="6" customFormat="1" x14ac:dyDescent="0.4"/>
    <row r="34252" s="6" customFormat="1" x14ac:dyDescent="0.4"/>
    <row r="34253" s="6" customFormat="1" x14ac:dyDescent="0.4"/>
    <row r="34254" s="6" customFormat="1" x14ac:dyDescent="0.4"/>
    <row r="34255" s="6" customFormat="1" x14ac:dyDescent="0.4"/>
    <row r="34256" s="6" customFormat="1" x14ac:dyDescent="0.4"/>
    <row r="34257" s="6" customFormat="1" x14ac:dyDescent="0.4"/>
    <row r="34258" s="6" customFormat="1" x14ac:dyDescent="0.4"/>
    <row r="34259" s="6" customFormat="1" x14ac:dyDescent="0.4"/>
    <row r="34260" s="6" customFormat="1" x14ac:dyDescent="0.4"/>
    <row r="34261" s="6" customFormat="1" x14ac:dyDescent="0.4"/>
    <row r="34262" s="6" customFormat="1" x14ac:dyDescent="0.4"/>
    <row r="34263" s="6" customFormat="1" x14ac:dyDescent="0.4"/>
    <row r="34264" s="6" customFormat="1" x14ac:dyDescent="0.4"/>
    <row r="34265" s="6" customFormat="1" x14ac:dyDescent="0.4"/>
    <row r="34266" s="6" customFormat="1" x14ac:dyDescent="0.4"/>
    <row r="34267" s="6" customFormat="1" x14ac:dyDescent="0.4"/>
    <row r="34268" s="6" customFormat="1" x14ac:dyDescent="0.4"/>
    <row r="34269" s="6" customFormat="1" x14ac:dyDescent="0.4"/>
    <row r="34270" s="6" customFormat="1" x14ac:dyDescent="0.4"/>
    <row r="34271" s="6" customFormat="1" x14ac:dyDescent="0.4"/>
    <row r="34272" s="6" customFormat="1" x14ac:dyDescent="0.4"/>
    <row r="34273" s="6" customFormat="1" x14ac:dyDescent="0.4"/>
    <row r="34274" s="6" customFormat="1" x14ac:dyDescent="0.4"/>
    <row r="34275" s="6" customFormat="1" x14ac:dyDescent="0.4"/>
    <row r="34276" s="6" customFormat="1" x14ac:dyDescent="0.4"/>
    <row r="34277" s="6" customFormat="1" x14ac:dyDescent="0.4"/>
    <row r="34278" s="6" customFormat="1" x14ac:dyDescent="0.4"/>
    <row r="34279" s="6" customFormat="1" x14ac:dyDescent="0.4"/>
    <row r="34280" s="6" customFormat="1" x14ac:dyDescent="0.4"/>
    <row r="34281" s="6" customFormat="1" x14ac:dyDescent="0.4"/>
    <row r="34282" s="6" customFormat="1" x14ac:dyDescent="0.4"/>
    <row r="34283" s="6" customFormat="1" x14ac:dyDescent="0.4"/>
    <row r="34284" s="6" customFormat="1" x14ac:dyDescent="0.4"/>
    <row r="34285" s="6" customFormat="1" x14ac:dyDescent="0.4"/>
    <row r="34286" s="6" customFormat="1" x14ac:dyDescent="0.4"/>
    <row r="34287" s="6" customFormat="1" x14ac:dyDescent="0.4"/>
    <row r="34288" s="6" customFormat="1" x14ac:dyDescent="0.4"/>
    <row r="34289" s="6" customFormat="1" x14ac:dyDescent="0.4"/>
    <row r="34290" s="6" customFormat="1" x14ac:dyDescent="0.4"/>
    <row r="34291" s="6" customFormat="1" x14ac:dyDescent="0.4"/>
    <row r="34292" s="6" customFormat="1" x14ac:dyDescent="0.4"/>
    <row r="34293" s="6" customFormat="1" x14ac:dyDescent="0.4"/>
    <row r="34294" s="6" customFormat="1" x14ac:dyDescent="0.4"/>
    <row r="34295" s="6" customFormat="1" x14ac:dyDescent="0.4"/>
    <row r="34296" s="6" customFormat="1" x14ac:dyDescent="0.4"/>
    <row r="34297" s="6" customFormat="1" x14ac:dyDescent="0.4"/>
    <row r="34298" s="6" customFormat="1" x14ac:dyDescent="0.4"/>
    <row r="34299" s="6" customFormat="1" x14ac:dyDescent="0.4"/>
    <row r="34300" s="6" customFormat="1" x14ac:dyDescent="0.4"/>
    <row r="34301" s="6" customFormat="1" x14ac:dyDescent="0.4"/>
    <row r="34302" s="6" customFormat="1" x14ac:dyDescent="0.4"/>
    <row r="34303" s="6" customFormat="1" x14ac:dyDescent="0.4"/>
    <row r="34304" s="6" customFormat="1" x14ac:dyDescent="0.4"/>
    <row r="34305" s="6" customFormat="1" x14ac:dyDescent="0.4"/>
    <row r="34306" s="6" customFormat="1" x14ac:dyDescent="0.4"/>
    <row r="34307" s="6" customFormat="1" x14ac:dyDescent="0.4"/>
    <row r="34308" s="6" customFormat="1" x14ac:dyDescent="0.4"/>
    <row r="34309" s="6" customFormat="1" x14ac:dyDescent="0.4"/>
    <row r="34310" s="6" customFormat="1" x14ac:dyDescent="0.4"/>
    <row r="34311" s="6" customFormat="1" x14ac:dyDescent="0.4"/>
    <row r="34312" s="6" customFormat="1" x14ac:dyDescent="0.4"/>
    <row r="34313" s="6" customFormat="1" x14ac:dyDescent="0.4"/>
    <row r="34314" s="6" customFormat="1" x14ac:dyDescent="0.4"/>
    <row r="34315" s="6" customFormat="1" x14ac:dyDescent="0.4"/>
    <row r="34316" s="6" customFormat="1" x14ac:dyDescent="0.4"/>
    <row r="34317" s="6" customFormat="1" x14ac:dyDescent="0.4"/>
    <row r="34318" s="6" customFormat="1" x14ac:dyDescent="0.4"/>
    <row r="34319" s="6" customFormat="1" x14ac:dyDescent="0.4"/>
    <row r="34320" s="6" customFormat="1" x14ac:dyDescent="0.4"/>
    <row r="34321" s="6" customFormat="1" x14ac:dyDescent="0.4"/>
    <row r="34322" s="6" customFormat="1" x14ac:dyDescent="0.4"/>
    <row r="34323" s="6" customFormat="1" x14ac:dyDescent="0.4"/>
    <row r="34324" s="6" customFormat="1" x14ac:dyDescent="0.4"/>
    <row r="34325" s="6" customFormat="1" x14ac:dyDescent="0.4"/>
    <row r="34326" s="6" customFormat="1" x14ac:dyDescent="0.4"/>
    <row r="34327" s="6" customFormat="1" x14ac:dyDescent="0.4"/>
    <row r="34328" s="6" customFormat="1" x14ac:dyDescent="0.4"/>
    <row r="34329" s="6" customFormat="1" x14ac:dyDescent="0.4"/>
    <row r="34330" s="6" customFormat="1" x14ac:dyDescent="0.4"/>
    <row r="34331" s="6" customFormat="1" x14ac:dyDescent="0.4"/>
    <row r="34332" s="6" customFormat="1" x14ac:dyDescent="0.4"/>
    <row r="34333" s="6" customFormat="1" x14ac:dyDescent="0.4"/>
    <row r="34334" s="6" customFormat="1" x14ac:dyDescent="0.4"/>
    <row r="34335" s="6" customFormat="1" x14ac:dyDescent="0.4"/>
    <row r="34336" s="6" customFormat="1" x14ac:dyDescent="0.4"/>
    <row r="34337" s="6" customFormat="1" x14ac:dyDescent="0.4"/>
    <row r="34338" s="6" customFormat="1" x14ac:dyDescent="0.4"/>
    <row r="34339" s="6" customFormat="1" x14ac:dyDescent="0.4"/>
    <row r="34340" s="6" customFormat="1" x14ac:dyDescent="0.4"/>
    <row r="34341" s="6" customFormat="1" x14ac:dyDescent="0.4"/>
    <row r="34342" s="6" customFormat="1" x14ac:dyDescent="0.4"/>
    <row r="34343" s="6" customFormat="1" x14ac:dyDescent="0.4"/>
    <row r="34344" s="6" customFormat="1" x14ac:dyDescent="0.4"/>
    <row r="34345" s="6" customFormat="1" x14ac:dyDescent="0.4"/>
    <row r="34346" s="6" customFormat="1" x14ac:dyDescent="0.4"/>
    <row r="34347" s="6" customFormat="1" x14ac:dyDescent="0.4"/>
    <row r="34348" s="6" customFormat="1" x14ac:dyDescent="0.4"/>
    <row r="34349" s="6" customFormat="1" x14ac:dyDescent="0.4"/>
    <row r="34350" s="6" customFormat="1" x14ac:dyDescent="0.4"/>
    <row r="34351" s="6" customFormat="1" x14ac:dyDescent="0.4"/>
    <row r="34352" s="6" customFormat="1" x14ac:dyDescent="0.4"/>
    <row r="34353" s="6" customFormat="1" x14ac:dyDescent="0.4"/>
    <row r="34354" s="6" customFormat="1" x14ac:dyDescent="0.4"/>
    <row r="34355" s="6" customFormat="1" x14ac:dyDescent="0.4"/>
    <row r="34356" s="6" customFormat="1" x14ac:dyDescent="0.4"/>
    <row r="34357" s="6" customFormat="1" x14ac:dyDescent="0.4"/>
    <row r="34358" s="6" customFormat="1" x14ac:dyDescent="0.4"/>
    <row r="34359" s="6" customFormat="1" x14ac:dyDescent="0.4"/>
    <row r="34360" s="6" customFormat="1" x14ac:dyDescent="0.4"/>
    <row r="34361" s="6" customFormat="1" x14ac:dyDescent="0.4"/>
    <row r="34362" s="6" customFormat="1" x14ac:dyDescent="0.4"/>
    <row r="34363" s="6" customFormat="1" x14ac:dyDescent="0.4"/>
    <row r="34364" s="6" customFormat="1" x14ac:dyDescent="0.4"/>
    <row r="34365" s="6" customFormat="1" x14ac:dyDescent="0.4"/>
    <row r="34366" s="6" customFormat="1" x14ac:dyDescent="0.4"/>
    <row r="34367" s="6" customFormat="1" x14ac:dyDescent="0.4"/>
    <row r="34368" s="6" customFormat="1" x14ac:dyDescent="0.4"/>
    <row r="34369" s="6" customFormat="1" x14ac:dyDescent="0.4"/>
    <row r="34370" s="6" customFormat="1" x14ac:dyDescent="0.4"/>
    <row r="34371" s="6" customFormat="1" x14ac:dyDescent="0.4"/>
    <row r="34372" s="6" customFormat="1" x14ac:dyDescent="0.4"/>
    <row r="34373" s="6" customFormat="1" x14ac:dyDescent="0.4"/>
    <row r="34374" s="6" customFormat="1" x14ac:dyDescent="0.4"/>
    <row r="34375" s="6" customFormat="1" x14ac:dyDescent="0.4"/>
    <row r="34376" s="6" customFormat="1" x14ac:dyDescent="0.4"/>
    <row r="34377" s="6" customFormat="1" x14ac:dyDescent="0.4"/>
    <row r="34378" s="6" customFormat="1" x14ac:dyDescent="0.4"/>
    <row r="34379" s="6" customFormat="1" x14ac:dyDescent="0.4"/>
    <row r="34380" s="6" customFormat="1" x14ac:dyDescent="0.4"/>
    <row r="34381" s="6" customFormat="1" x14ac:dyDescent="0.4"/>
    <row r="34382" s="6" customFormat="1" x14ac:dyDescent="0.4"/>
    <row r="34383" s="6" customFormat="1" x14ac:dyDescent="0.4"/>
    <row r="34384" s="6" customFormat="1" x14ac:dyDescent="0.4"/>
    <row r="34385" s="6" customFormat="1" x14ac:dyDescent="0.4"/>
    <row r="34386" s="6" customFormat="1" x14ac:dyDescent="0.4"/>
    <row r="34387" s="6" customFormat="1" x14ac:dyDescent="0.4"/>
    <row r="34388" s="6" customFormat="1" x14ac:dyDescent="0.4"/>
    <row r="34389" s="6" customFormat="1" x14ac:dyDescent="0.4"/>
    <row r="34390" s="6" customFormat="1" x14ac:dyDescent="0.4"/>
    <row r="34391" s="6" customFormat="1" x14ac:dyDescent="0.4"/>
    <row r="34392" s="6" customFormat="1" x14ac:dyDescent="0.4"/>
    <row r="34393" s="6" customFormat="1" x14ac:dyDescent="0.4"/>
    <row r="34394" s="6" customFormat="1" x14ac:dyDescent="0.4"/>
    <row r="34395" s="6" customFormat="1" x14ac:dyDescent="0.4"/>
    <row r="34396" s="6" customFormat="1" x14ac:dyDescent="0.4"/>
    <row r="34397" s="6" customFormat="1" x14ac:dyDescent="0.4"/>
    <row r="34398" s="6" customFormat="1" x14ac:dyDescent="0.4"/>
    <row r="34399" s="6" customFormat="1" x14ac:dyDescent="0.4"/>
    <row r="34400" s="6" customFormat="1" x14ac:dyDescent="0.4"/>
    <row r="34401" s="6" customFormat="1" x14ac:dyDescent="0.4"/>
    <row r="34402" s="6" customFormat="1" x14ac:dyDescent="0.4"/>
    <row r="34403" s="6" customFormat="1" x14ac:dyDescent="0.4"/>
    <row r="34404" s="6" customFormat="1" x14ac:dyDescent="0.4"/>
    <row r="34405" s="6" customFormat="1" x14ac:dyDescent="0.4"/>
    <row r="34406" s="6" customFormat="1" x14ac:dyDescent="0.4"/>
    <row r="34407" s="6" customFormat="1" x14ac:dyDescent="0.4"/>
    <row r="34408" s="6" customFormat="1" x14ac:dyDescent="0.4"/>
    <row r="34409" s="6" customFormat="1" x14ac:dyDescent="0.4"/>
    <row r="34410" s="6" customFormat="1" x14ac:dyDescent="0.4"/>
    <row r="34411" s="6" customFormat="1" x14ac:dyDescent="0.4"/>
    <row r="34412" s="6" customFormat="1" x14ac:dyDescent="0.4"/>
    <row r="34413" s="6" customFormat="1" x14ac:dyDescent="0.4"/>
    <row r="34414" s="6" customFormat="1" x14ac:dyDescent="0.4"/>
    <row r="34415" s="6" customFormat="1" x14ac:dyDescent="0.4"/>
    <row r="34416" s="6" customFormat="1" x14ac:dyDescent="0.4"/>
    <row r="34417" s="6" customFormat="1" x14ac:dyDescent="0.4"/>
    <row r="34418" s="6" customFormat="1" x14ac:dyDescent="0.4"/>
    <row r="34419" s="6" customFormat="1" x14ac:dyDescent="0.4"/>
    <row r="34420" s="6" customFormat="1" x14ac:dyDescent="0.4"/>
    <row r="34421" s="6" customFormat="1" x14ac:dyDescent="0.4"/>
    <row r="34422" s="6" customFormat="1" x14ac:dyDescent="0.4"/>
    <row r="34423" s="6" customFormat="1" x14ac:dyDescent="0.4"/>
    <row r="34424" s="6" customFormat="1" x14ac:dyDescent="0.4"/>
    <row r="34425" s="6" customFormat="1" x14ac:dyDescent="0.4"/>
    <row r="34426" s="6" customFormat="1" x14ac:dyDescent="0.4"/>
    <row r="34427" s="6" customFormat="1" x14ac:dyDescent="0.4"/>
    <row r="34428" s="6" customFormat="1" x14ac:dyDescent="0.4"/>
    <row r="34429" s="6" customFormat="1" x14ac:dyDescent="0.4"/>
    <row r="34430" s="6" customFormat="1" x14ac:dyDescent="0.4"/>
    <row r="34431" s="6" customFormat="1" x14ac:dyDescent="0.4"/>
    <row r="34432" s="6" customFormat="1" x14ac:dyDescent="0.4"/>
    <row r="34433" s="6" customFormat="1" x14ac:dyDescent="0.4"/>
    <row r="34434" s="6" customFormat="1" x14ac:dyDescent="0.4"/>
    <row r="34435" s="6" customFormat="1" x14ac:dyDescent="0.4"/>
    <row r="34436" s="6" customFormat="1" x14ac:dyDescent="0.4"/>
    <row r="34437" s="6" customFormat="1" x14ac:dyDescent="0.4"/>
    <row r="34438" s="6" customFormat="1" x14ac:dyDescent="0.4"/>
    <row r="34439" s="6" customFormat="1" x14ac:dyDescent="0.4"/>
    <row r="34440" s="6" customFormat="1" x14ac:dyDescent="0.4"/>
    <row r="34441" s="6" customFormat="1" x14ac:dyDescent="0.4"/>
    <row r="34442" s="6" customFormat="1" x14ac:dyDescent="0.4"/>
    <row r="34443" s="6" customFormat="1" x14ac:dyDescent="0.4"/>
    <row r="34444" s="6" customFormat="1" x14ac:dyDescent="0.4"/>
    <row r="34445" s="6" customFormat="1" x14ac:dyDescent="0.4"/>
    <row r="34446" s="6" customFormat="1" x14ac:dyDescent="0.4"/>
    <row r="34447" s="6" customFormat="1" x14ac:dyDescent="0.4"/>
    <row r="34448" s="6" customFormat="1" x14ac:dyDescent="0.4"/>
    <row r="34449" s="6" customFormat="1" x14ac:dyDescent="0.4"/>
    <row r="34450" s="6" customFormat="1" x14ac:dyDescent="0.4"/>
    <row r="34451" s="6" customFormat="1" x14ac:dyDescent="0.4"/>
    <row r="34452" s="6" customFormat="1" x14ac:dyDescent="0.4"/>
    <row r="34453" s="6" customFormat="1" x14ac:dyDescent="0.4"/>
    <row r="34454" s="6" customFormat="1" x14ac:dyDescent="0.4"/>
    <row r="34455" s="6" customFormat="1" x14ac:dyDescent="0.4"/>
    <row r="34456" s="6" customFormat="1" x14ac:dyDescent="0.4"/>
    <row r="34457" s="6" customFormat="1" x14ac:dyDescent="0.4"/>
    <row r="34458" s="6" customFormat="1" x14ac:dyDescent="0.4"/>
    <row r="34459" s="6" customFormat="1" x14ac:dyDescent="0.4"/>
    <row r="34460" s="6" customFormat="1" x14ac:dyDescent="0.4"/>
    <row r="34461" s="6" customFormat="1" x14ac:dyDescent="0.4"/>
    <row r="34462" s="6" customFormat="1" x14ac:dyDescent="0.4"/>
    <row r="34463" s="6" customFormat="1" x14ac:dyDescent="0.4"/>
    <row r="34464" s="6" customFormat="1" x14ac:dyDescent="0.4"/>
    <row r="34465" s="6" customFormat="1" x14ac:dyDescent="0.4"/>
    <row r="34466" s="6" customFormat="1" x14ac:dyDescent="0.4"/>
    <row r="34467" s="6" customFormat="1" x14ac:dyDescent="0.4"/>
    <row r="34468" s="6" customFormat="1" x14ac:dyDescent="0.4"/>
    <row r="34469" s="6" customFormat="1" x14ac:dyDescent="0.4"/>
    <row r="34470" s="6" customFormat="1" x14ac:dyDescent="0.4"/>
    <row r="34471" s="6" customFormat="1" x14ac:dyDescent="0.4"/>
    <row r="34472" s="6" customFormat="1" x14ac:dyDescent="0.4"/>
    <row r="34473" s="6" customFormat="1" x14ac:dyDescent="0.4"/>
    <row r="34474" s="6" customFormat="1" x14ac:dyDescent="0.4"/>
    <row r="34475" s="6" customFormat="1" x14ac:dyDescent="0.4"/>
    <row r="34476" s="6" customFormat="1" x14ac:dyDescent="0.4"/>
    <row r="34477" s="6" customFormat="1" x14ac:dyDescent="0.4"/>
    <row r="34478" s="6" customFormat="1" x14ac:dyDescent="0.4"/>
    <row r="34479" s="6" customFormat="1" x14ac:dyDescent="0.4"/>
    <row r="34480" s="6" customFormat="1" x14ac:dyDescent="0.4"/>
    <row r="34481" s="6" customFormat="1" x14ac:dyDescent="0.4"/>
    <row r="34482" s="6" customFormat="1" x14ac:dyDescent="0.4"/>
    <row r="34483" s="6" customFormat="1" x14ac:dyDescent="0.4"/>
    <row r="34484" s="6" customFormat="1" x14ac:dyDescent="0.4"/>
    <row r="34485" s="6" customFormat="1" x14ac:dyDescent="0.4"/>
    <row r="34486" s="6" customFormat="1" x14ac:dyDescent="0.4"/>
    <row r="34487" s="6" customFormat="1" x14ac:dyDescent="0.4"/>
    <row r="34488" s="6" customFormat="1" x14ac:dyDescent="0.4"/>
    <row r="34489" s="6" customFormat="1" x14ac:dyDescent="0.4"/>
    <row r="34490" s="6" customFormat="1" x14ac:dyDescent="0.4"/>
    <row r="34491" s="6" customFormat="1" x14ac:dyDescent="0.4"/>
    <row r="34492" s="6" customFormat="1" x14ac:dyDescent="0.4"/>
    <row r="34493" s="6" customFormat="1" x14ac:dyDescent="0.4"/>
    <row r="34494" s="6" customFormat="1" x14ac:dyDescent="0.4"/>
    <row r="34495" s="6" customFormat="1" x14ac:dyDescent="0.4"/>
    <row r="34496" s="6" customFormat="1" x14ac:dyDescent="0.4"/>
    <row r="34497" s="6" customFormat="1" x14ac:dyDescent="0.4"/>
    <row r="34498" s="6" customFormat="1" x14ac:dyDescent="0.4"/>
    <row r="34499" s="6" customFormat="1" x14ac:dyDescent="0.4"/>
    <row r="34500" s="6" customFormat="1" x14ac:dyDescent="0.4"/>
    <row r="34501" s="6" customFormat="1" x14ac:dyDescent="0.4"/>
    <row r="34502" s="6" customFormat="1" x14ac:dyDescent="0.4"/>
    <row r="34503" s="6" customFormat="1" x14ac:dyDescent="0.4"/>
    <row r="34504" s="6" customFormat="1" x14ac:dyDescent="0.4"/>
    <row r="34505" s="6" customFormat="1" x14ac:dyDescent="0.4"/>
    <row r="34506" s="6" customFormat="1" x14ac:dyDescent="0.4"/>
    <row r="34507" s="6" customFormat="1" x14ac:dyDescent="0.4"/>
    <row r="34508" s="6" customFormat="1" x14ac:dyDescent="0.4"/>
    <row r="34509" s="6" customFormat="1" x14ac:dyDescent="0.4"/>
    <row r="34510" s="6" customFormat="1" x14ac:dyDescent="0.4"/>
    <row r="34511" s="6" customFormat="1" x14ac:dyDescent="0.4"/>
    <row r="34512" s="6" customFormat="1" x14ac:dyDescent="0.4"/>
    <row r="34513" s="6" customFormat="1" x14ac:dyDescent="0.4"/>
    <row r="34514" s="6" customFormat="1" x14ac:dyDescent="0.4"/>
    <row r="34515" s="6" customFormat="1" x14ac:dyDescent="0.4"/>
    <row r="34516" s="6" customFormat="1" x14ac:dyDescent="0.4"/>
    <row r="34517" s="6" customFormat="1" x14ac:dyDescent="0.4"/>
    <row r="34518" s="6" customFormat="1" x14ac:dyDescent="0.4"/>
    <row r="34519" s="6" customFormat="1" x14ac:dyDescent="0.4"/>
    <row r="34520" s="6" customFormat="1" x14ac:dyDescent="0.4"/>
    <row r="34521" s="6" customFormat="1" x14ac:dyDescent="0.4"/>
    <row r="34522" s="6" customFormat="1" x14ac:dyDescent="0.4"/>
    <row r="34523" s="6" customFormat="1" x14ac:dyDescent="0.4"/>
    <row r="34524" s="6" customFormat="1" x14ac:dyDescent="0.4"/>
    <row r="34525" s="6" customFormat="1" x14ac:dyDescent="0.4"/>
    <row r="34526" s="6" customFormat="1" x14ac:dyDescent="0.4"/>
    <row r="34527" s="6" customFormat="1" x14ac:dyDescent="0.4"/>
    <row r="34528" s="6" customFormat="1" x14ac:dyDescent="0.4"/>
    <row r="34529" s="6" customFormat="1" x14ac:dyDescent="0.4"/>
    <row r="34530" s="6" customFormat="1" x14ac:dyDescent="0.4"/>
    <row r="34531" s="6" customFormat="1" x14ac:dyDescent="0.4"/>
    <row r="34532" s="6" customFormat="1" x14ac:dyDescent="0.4"/>
    <row r="34533" s="6" customFormat="1" x14ac:dyDescent="0.4"/>
    <row r="34534" s="6" customFormat="1" x14ac:dyDescent="0.4"/>
    <row r="34535" s="6" customFormat="1" x14ac:dyDescent="0.4"/>
    <row r="34536" s="6" customFormat="1" x14ac:dyDescent="0.4"/>
    <row r="34537" s="6" customFormat="1" x14ac:dyDescent="0.4"/>
    <row r="34538" s="6" customFormat="1" x14ac:dyDescent="0.4"/>
    <row r="34539" s="6" customFormat="1" x14ac:dyDescent="0.4"/>
    <row r="34540" s="6" customFormat="1" x14ac:dyDescent="0.4"/>
    <row r="34541" s="6" customFormat="1" x14ac:dyDescent="0.4"/>
    <row r="34542" s="6" customFormat="1" x14ac:dyDescent="0.4"/>
    <row r="34543" s="6" customFormat="1" x14ac:dyDescent="0.4"/>
    <row r="34544" s="6" customFormat="1" x14ac:dyDescent="0.4"/>
    <row r="34545" s="6" customFormat="1" x14ac:dyDescent="0.4"/>
    <row r="34546" s="6" customFormat="1" x14ac:dyDescent="0.4"/>
    <row r="34547" s="6" customFormat="1" x14ac:dyDescent="0.4"/>
    <row r="34548" s="6" customFormat="1" x14ac:dyDescent="0.4"/>
    <row r="34549" s="6" customFormat="1" x14ac:dyDescent="0.4"/>
    <row r="34550" s="6" customFormat="1" x14ac:dyDescent="0.4"/>
    <row r="34551" s="6" customFormat="1" x14ac:dyDescent="0.4"/>
    <row r="34552" s="6" customFormat="1" x14ac:dyDescent="0.4"/>
    <row r="34553" s="6" customFormat="1" x14ac:dyDescent="0.4"/>
    <row r="34554" s="6" customFormat="1" x14ac:dyDescent="0.4"/>
    <row r="34555" s="6" customFormat="1" x14ac:dyDescent="0.4"/>
    <row r="34556" s="6" customFormat="1" x14ac:dyDescent="0.4"/>
    <row r="34557" s="6" customFormat="1" x14ac:dyDescent="0.4"/>
    <row r="34558" s="6" customFormat="1" x14ac:dyDescent="0.4"/>
    <row r="34559" s="6" customFormat="1" x14ac:dyDescent="0.4"/>
    <row r="34560" s="6" customFormat="1" x14ac:dyDescent="0.4"/>
    <row r="34561" s="6" customFormat="1" x14ac:dyDescent="0.4"/>
    <row r="34562" s="6" customFormat="1" x14ac:dyDescent="0.4"/>
    <row r="34563" s="6" customFormat="1" x14ac:dyDescent="0.4"/>
    <row r="34564" s="6" customFormat="1" x14ac:dyDescent="0.4"/>
    <row r="34565" s="6" customFormat="1" x14ac:dyDescent="0.4"/>
    <row r="34566" s="6" customFormat="1" x14ac:dyDescent="0.4"/>
    <row r="34567" s="6" customFormat="1" x14ac:dyDescent="0.4"/>
    <row r="34568" s="6" customFormat="1" x14ac:dyDescent="0.4"/>
    <row r="34569" s="6" customFormat="1" x14ac:dyDescent="0.4"/>
    <row r="34570" s="6" customFormat="1" x14ac:dyDescent="0.4"/>
    <row r="34571" s="6" customFormat="1" x14ac:dyDescent="0.4"/>
    <row r="34572" s="6" customFormat="1" x14ac:dyDescent="0.4"/>
    <row r="34573" s="6" customFormat="1" x14ac:dyDescent="0.4"/>
    <row r="34574" s="6" customFormat="1" x14ac:dyDescent="0.4"/>
    <row r="34575" s="6" customFormat="1" x14ac:dyDescent="0.4"/>
    <row r="34576" s="6" customFormat="1" x14ac:dyDescent="0.4"/>
    <row r="34577" s="6" customFormat="1" x14ac:dyDescent="0.4"/>
    <row r="34578" s="6" customFormat="1" x14ac:dyDescent="0.4"/>
    <row r="34579" s="6" customFormat="1" x14ac:dyDescent="0.4"/>
    <row r="34580" s="6" customFormat="1" x14ac:dyDescent="0.4"/>
    <row r="34581" s="6" customFormat="1" x14ac:dyDescent="0.4"/>
    <row r="34582" s="6" customFormat="1" x14ac:dyDescent="0.4"/>
    <row r="34583" s="6" customFormat="1" x14ac:dyDescent="0.4"/>
    <row r="34584" s="6" customFormat="1" x14ac:dyDescent="0.4"/>
    <row r="34585" s="6" customFormat="1" x14ac:dyDescent="0.4"/>
    <row r="34586" s="6" customFormat="1" x14ac:dyDescent="0.4"/>
    <row r="34587" s="6" customFormat="1" x14ac:dyDescent="0.4"/>
    <row r="34588" s="6" customFormat="1" x14ac:dyDescent="0.4"/>
    <row r="34589" s="6" customFormat="1" x14ac:dyDescent="0.4"/>
    <row r="34590" s="6" customFormat="1" x14ac:dyDescent="0.4"/>
    <row r="34591" s="6" customFormat="1" x14ac:dyDescent="0.4"/>
    <row r="34592" s="6" customFormat="1" x14ac:dyDescent="0.4"/>
    <row r="34593" s="6" customFormat="1" x14ac:dyDescent="0.4"/>
    <row r="34594" s="6" customFormat="1" x14ac:dyDescent="0.4"/>
    <row r="34595" s="6" customFormat="1" x14ac:dyDescent="0.4"/>
    <row r="34596" s="6" customFormat="1" x14ac:dyDescent="0.4"/>
    <row r="34597" s="6" customFormat="1" x14ac:dyDescent="0.4"/>
    <row r="34598" s="6" customFormat="1" x14ac:dyDescent="0.4"/>
    <row r="34599" s="6" customFormat="1" x14ac:dyDescent="0.4"/>
    <row r="34600" s="6" customFormat="1" x14ac:dyDescent="0.4"/>
    <row r="34601" s="6" customFormat="1" x14ac:dyDescent="0.4"/>
    <row r="34602" s="6" customFormat="1" x14ac:dyDescent="0.4"/>
    <row r="34603" s="6" customFormat="1" x14ac:dyDescent="0.4"/>
    <row r="34604" s="6" customFormat="1" x14ac:dyDescent="0.4"/>
    <row r="34605" s="6" customFormat="1" x14ac:dyDescent="0.4"/>
    <row r="34606" s="6" customFormat="1" x14ac:dyDescent="0.4"/>
    <row r="34607" s="6" customFormat="1" x14ac:dyDescent="0.4"/>
    <row r="34608" s="6" customFormat="1" x14ac:dyDescent="0.4"/>
    <row r="34609" s="6" customFormat="1" x14ac:dyDescent="0.4"/>
    <row r="34610" s="6" customFormat="1" x14ac:dyDescent="0.4"/>
    <row r="34611" s="6" customFormat="1" x14ac:dyDescent="0.4"/>
    <row r="34612" s="6" customFormat="1" x14ac:dyDescent="0.4"/>
    <row r="34613" s="6" customFormat="1" x14ac:dyDescent="0.4"/>
    <row r="34614" s="6" customFormat="1" x14ac:dyDescent="0.4"/>
    <row r="34615" s="6" customFormat="1" x14ac:dyDescent="0.4"/>
    <row r="34616" s="6" customFormat="1" x14ac:dyDescent="0.4"/>
    <row r="34617" s="6" customFormat="1" x14ac:dyDescent="0.4"/>
    <row r="34618" s="6" customFormat="1" x14ac:dyDescent="0.4"/>
    <row r="34619" s="6" customFormat="1" x14ac:dyDescent="0.4"/>
    <row r="34620" s="6" customFormat="1" x14ac:dyDescent="0.4"/>
    <row r="34621" s="6" customFormat="1" x14ac:dyDescent="0.4"/>
    <row r="34622" s="6" customFormat="1" x14ac:dyDescent="0.4"/>
    <row r="34623" s="6" customFormat="1" x14ac:dyDescent="0.4"/>
    <row r="34624" s="6" customFormat="1" x14ac:dyDescent="0.4"/>
    <row r="34625" s="6" customFormat="1" x14ac:dyDescent="0.4"/>
    <row r="34626" s="6" customFormat="1" x14ac:dyDescent="0.4"/>
    <row r="34627" s="6" customFormat="1" x14ac:dyDescent="0.4"/>
    <row r="34628" s="6" customFormat="1" x14ac:dyDescent="0.4"/>
    <row r="34629" s="6" customFormat="1" x14ac:dyDescent="0.4"/>
    <row r="34630" s="6" customFormat="1" x14ac:dyDescent="0.4"/>
    <row r="34631" s="6" customFormat="1" x14ac:dyDescent="0.4"/>
    <row r="34632" s="6" customFormat="1" x14ac:dyDescent="0.4"/>
    <row r="34633" s="6" customFormat="1" x14ac:dyDescent="0.4"/>
    <row r="34634" s="6" customFormat="1" x14ac:dyDescent="0.4"/>
    <row r="34635" s="6" customFormat="1" x14ac:dyDescent="0.4"/>
    <row r="34636" s="6" customFormat="1" x14ac:dyDescent="0.4"/>
    <row r="34637" s="6" customFormat="1" x14ac:dyDescent="0.4"/>
    <row r="34638" s="6" customFormat="1" x14ac:dyDescent="0.4"/>
    <row r="34639" s="6" customFormat="1" x14ac:dyDescent="0.4"/>
    <row r="34640" s="6" customFormat="1" x14ac:dyDescent="0.4"/>
    <row r="34641" s="6" customFormat="1" x14ac:dyDescent="0.4"/>
    <row r="34642" s="6" customFormat="1" x14ac:dyDescent="0.4"/>
    <row r="34643" s="6" customFormat="1" x14ac:dyDescent="0.4"/>
    <row r="34644" s="6" customFormat="1" x14ac:dyDescent="0.4"/>
    <row r="34645" s="6" customFormat="1" x14ac:dyDescent="0.4"/>
    <row r="34646" s="6" customFormat="1" x14ac:dyDescent="0.4"/>
    <row r="34647" s="6" customFormat="1" x14ac:dyDescent="0.4"/>
    <row r="34648" s="6" customFormat="1" x14ac:dyDescent="0.4"/>
    <row r="34649" s="6" customFormat="1" x14ac:dyDescent="0.4"/>
    <row r="34650" s="6" customFormat="1" x14ac:dyDescent="0.4"/>
    <row r="34651" s="6" customFormat="1" x14ac:dyDescent="0.4"/>
    <row r="34652" s="6" customFormat="1" x14ac:dyDescent="0.4"/>
    <row r="34653" s="6" customFormat="1" x14ac:dyDescent="0.4"/>
    <row r="34654" s="6" customFormat="1" x14ac:dyDescent="0.4"/>
    <row r="34655" s="6" customFormat="1" x14ac:dyDescent="0.4"/>
    <row r="34656" s="6" customFormat="1" x14ac:dyDescent="0.4"/>
    <row r="34657" s="6" customFormat="1" x14ac:dyDescent="0.4"/>
    <row r="34658" s="6" customFormat="1" x14ac:dyDescent="0.4"/>
    <row r="34659" s="6" customFormat="1" x14ac:dyDescent="0.4"/>
    <row r="34660" s="6" customFormat="1" x14ac:dyDescent="0.4"/>
    <row r="34661" s="6" customFormat="1" x14ac:dyDescent="0.4"/>
    <row r="34662" s="6" customFormat="1" x14ac:dyDescent="0.4"/>
    <row r="34663" s="6" customFormat="1" x14ac:dyDescent="0.4"/>
    <row r="34664" s="6" customFormat="1" x14ac:dyDescent="0.4"/>
    <row r="34665" s="6" customFormat="1" x14ac:dyDescent="0.4"/>
    <row r="34666" s="6" customFormat="1" x14ac:dyDescent="0.4"/>
    <row r="34667" s="6" customFormat="1" x14ac:dyDescent="0.4"/>
    <row r="34668" s="6" customFormat="1" x14ac:dyDescent="0.4"/>
    <row r="34669" s="6" customFormat="1" x14ac:dyDescent="0.4"/>
    <row r="34670" s="6" customFormat="1" x14ac:dyDescent="0.4"/>
    <row r="34671" s="6" customFormat="1" x14ac:dyDescent="0.4"/>
    <row r="34672" s="6" customFormat="1" x14ac:dyDescent="0.4"/>
    <row r="34673" s="6" customFormat="1" x14ac:dyDescent="0.4"/>
    <row r="34674" s="6" customFormat="1" x14ac:dyDescent="0.4"/>
    <row r="34675" s="6" customFormat="1" x14ac:dyDescent="0.4"/>
    <row r="34676" s="6" customFormat="1" x14ac:dyDescent="0.4"/>
    <row r="34677" s="6" customFormat="1" x14ac:dyDescent="0.4"/>
    <row r="34678" s="6" customFormat="1" x14ac:dyDescent="0.4"/>
    <row r="34679" s="6" customFormat="1" x14ac:dyDescent="0.4"/>
    <row r="34680" s="6" customFormat="1" x14ac:dyDescent="0.4"/>
    <row r="34681" s="6" customFormat="1" x14ac:dyDescent="0.4"/>
    <row r="34682" s="6" customFormat="1" x14ac:dyDescent="0.4"/>
    <row r="34683" s="6" customFormat="1" x14ac:dyDescent="0.4"/>
    <row r="34684" s="6" customFormat="1" x14ac:dyDescent="0.4"/>
    <row r="34685" s="6" customFormat="1" x14ac:dyDescent="0.4"/>
    <row r="34686" s="6" customFormat="1" x14ac:dyDescent="0.4"/>
    <row r="34687" s="6" customFormat="1" x14ac:dyDescent="0.4"/>
    <row r="34688" s="6" customFormat="1" x14ac:dyDescent="0.4"/>
    <row r="34689" s="6" customFormat="1" x14ac:dyDescent="0.4"/>
    <row r="34690" s="6" customFormat="1" x14ac:dyDescent="0.4"/>
    <row r="34691" s="6" customFormat="1" x14ac:dyDescent="0.4"/>
    <row r="34692" s="6" customFormat="1" x14ac:dyDescent="0.4"/>
    <row r="34693" s="6" customFormat="1" x14ac:dyDescent="0.4"/>
    <row r="34694" s="6" customFormat="1" x14ac:dyDescent="0.4"/>
    <row r="34695" s="6" customFormat="1" x14ac:dyDescent="0.4"/>
    <row r="34696" s="6" customFormat="1" x14ac:dyDescent="0.4"/>
    <row r="34697" s="6" customFormat="1" x14ac:dyDescent="0.4"/>
    <row r="34698" s="6" customFormat="1" x14ac:dyDescent="0.4"/>
    <row r="34699" s="6" customFormat="1" x14ac:dyDescent="0.4"/>
    <row r="34700" s="6" customFormat="1" x14ac:dyDescent="0.4"/>
    <row r="34701" s="6" customFormat="1" x14ac:dyDescent="0.4"/>
    <row r="34702" s="6" customFormat="1" x14ac:dyDescent="0.4"/>
    <row r="34703" s="6" customFormat="1" x14ac:dyDescent="0.4"/>
    <row r="34704" s="6" customFormat="1" x14ac:dyDescent="0.4"/>
    <row r="34705" s="6" customFormat="1" x14ac:dyDescent="0.4"/>
    <row r="34706" s="6" customFormat="1" x14ac:dyDescent="0.4"/>
    <row r="34707" s="6" customFormat="1" x14ac:dyDescent="0.4"/>
    <row r="34708" s="6" customFormat="1" x14ac:dyDescent="0.4"/>
    <row r="34709" s="6" customFormat="1" x14ac:dyDescent="0.4"/>
    <row r="34710" s="6" customFormat="1" x14ac:dyDescent="0.4"/>
    <row r="34711" s="6" customFormat="1" x14ac:dyDescent="0.4"/>
    <row r="34712" s="6" customFormat="1" x14ac:dyDescent="0.4"/>
    <row r="34713" s="6" customFormat="1" x14ac:dyDescent="0.4"/>
    <row r="34714" s="6" customFormat="1" x14ac:dyDescent="0.4"/>
    <row r="34715" s="6" customFormat="1" x14ac:dyDescent="0.4"/>
    <row r="34716" s="6" customFormat="1" x14ac:dyDescent="0.4"/>
    <row r="34717" s="6" customFormat="1" x14ac:dyDescent="0.4"/>
    <row r="34718" s="6" customFormat="1" x14ac:dyDescent="0.4"/>
    <row r="34719" s="6" customFormat="1" x14ac:dyDescent="0.4"/>
    <row r="34720" s="6" customFormat="1" x14ac:dyDescent="0.4"/>
    <row r="34721" s="6" customFormat="1" x14ac:dyDescent="0.4"/>
    <row r="34722" s="6" customFormat="1" x14ac:dyDescent="0.4"/>
    <row r="34723" s="6" customFormat="1" x14ac:dyDescent="0.4"/>
    <row r="34724" s="6" customFormat="1" x14ac:dyDescent="0.4"/>
    <row r="34725" s="6" customFormat="1" x14ac:dyDescent="0.4"/>
    <row r="34726" s="6" customFormat="1" x14ac:dyDescent="0.4"/>
    <row r="34727" s="6" customFormat="1" x14ac:dyDescent="0.4"/>
    <row r="34728" s="6" customFormat="1" x14ac:dyDescent="0.4"/>
    <row r="34729" s="6" customFormat="1" x14ac:dyDescent="0.4"/>
    <row r="34730" s="6" customFormat="1" x14ac:dyDescent="0.4"/>
    <row r="34731" s="6" customFormat="1" x14ac:dyDescent="0.4"/>
    <row r="34732" s="6" customFormat="1" x14ac:dyDescent="0.4"/>
    <row r="34733" s="6" customFormat="1" x14ac:dyDescent="0.4"/>
    <row r="34734" s="6" customFormat="1" x14ac:dyDescent="0.4"/>
    <row r="34735" s="6" customFormat="1" x14ac:dyDescent="0.4"/>
    <row r="34736" s="6" customFormat="1" x14ac:dyDescent="0.4"/>
    <row r="34737" s="6" customFormat="1" x14ac:dyDescent="0.4"/>
    <row r="34738" s="6" customFormat="1" x14ac:dyDescent="0.4"/>
    <row r="34739" s="6" customFormat="1" x14ac:dyDescent="0.4"/>
    <row r="34740" s="6" customFormat="1" x14ac:dyDescent="0.4"/>
    <row r="34741" s="6" customFormat="1" x14ac:dyDescent="0.4"/>
    <row r="34742" s="6" customFormat="1" x14ac:dyDescent="0.4"/>
    <row r="34743" s="6" customFormat="1" x14ac:dyDescent="0.4"/>
    <row r="34744" s="6" customFormat="1" x14ac:dyDescent="0.4"/>
    <row r="34745" s="6" customFormat="1" x14ac:dyDescent="0.4"/>
    <row r="34746" s="6" customFormat="1" x14ac:dyDescent="0.4"/>
    <row r="34747" s="6" customFormat="1" x14ac:dyDescent="0.4"/>
    <row r="34748" s="6" customFormat="1" x14ac:dyDescent="0.4"/>
    <row r="34749" s="6" customFormat="1" x14ac:dyDescent="0.4"/>
    <row r="34750" s="6" customFormat="1" x14ac:dyDescent="0.4"/>
    <row r="34751" s="6" customFormat="1" x14ac:dyDescent="0.4"/>
    <row r="34752" s="6" customFormat="1" x14ac:dyDescent="0.4"/>
    <row r="34753" s="6" customFormat="1" x14ac:dyDescent="0.4"/>
    <row r="34754" s="6" customFormat="1" x14ac:dyDescent="0.4"/>
    <row r="34755" s="6" customFormat="1" x14ac:dyDescent="0.4"/>
    <row r="34756" s="6" customFormat="1" x14ac:dyDescent="0.4"/>
    <row r="34757" s="6" customFormat="1" x14ac:dyDescent="0.4"/>
    <row r="34758" s="6" customFormat="1" x14ac:dyDescent="0.4"/>
    <row r="34759" s="6" customFormat="1" x14ac:dyDescent="0.4"/>
    <row r="34760" s="6" customFormat="1" x14ac:dyDescent="0.4"/>
    <row r="34761" s="6" customFormat="1" x14ac:dyDescent="0.4"/>
    <row r="34762" s="6" customFormat="1" x14ac:dyDescent="0.4"/>
    <row r="34763" s="6" customFormat="1" x14ac:dyDescent="0.4"/>
    <row r="34764" s="6" customFormat="1" x14ac:dyDescent="0.4"/>
    <row r="34765" s="6" customFormat="1" x14ac:dyDescent="0.4"/>
    <row r="34766" s="6" customFormat="1" x14ac:dyDescent="0.4"/>
    <row r="34767" s="6" customFormat="1" x14ac:dyDescent="0.4"/>
    <row r="34768" s="6" customFormat="1" x14ac:dyDescent="0.4"/>
    <row r="34769" s="6" customFormat="1" x14ac:dyDescent="0.4"/>
    <row r="34770" s="6" customFormat="1" x14ac:dyDescent="0.4"/>
    <row r="34771" s="6" customFormat="1" x14ac:dyDescent="0.4"/>
    <row r="34772" s="6" customFormat="1" x14ac:dyDescent="0.4"/>
    <row r="34773" s="6" customFormat="1" x14ac:dyDescent="0.4"/>
    <row r="34774" s="6" customFormat="1" x14ac:dyDescent="0.4"/>
    <row r="34775" s="6" customFormat="1" x14ac:dyDescent="0.4"/>
    <row r="34776" s="6" customFormat="1" x14ac:dyDescent="0.4"/>
    <row r="34777" s="6" customFormat="1" x14ac:dyDescent="0.4"/>
    <row r="34778" s="6" customFormat="1" x14ac:dyDescent="0.4"/>
    <row r="34779" s="6" customFormat="1" x14ac:dyDescent="0.4"/>
    <row r="34780" s="6" customFormat="1" x14ac:dyDescent="0.4"/>
    <row r="34781" s="6" customFormat="1" x14ac:dyDescent="0.4"/>
    <row r="34782" s="6" customFormat="1" x14ac:dyDescent="0.4"/>
    <row r="34783" s="6" customFormat="1" x14ac:dyDescent="0.4"/>
    <row r="34784" s="6" customFormat="1" x14ac:dyDescent="0.4"/>
    <row r="34785" s="6" customFormat="1" x14ac:dyDescent="0.4"/>
    <row r="34786" s="6" customFormat="1" x14ac:dyDescent="0.4"/>
    <row r="34787" s="6" customFormat="1" x14ac:dyDescent="0.4"/>
    <row r="34788" s="6" customFormat="1" x14ac:dyDescent="0.4"/>
    <row r="34789" s="6" customFormat="1" x14ac:dyDescent="0.4"/>
    <row r="34790" s="6" customFormat="1" x14ac:dyDescent="0.4"/>
    <row r="34791" s="6" customFormat="1" x14ac:dyDescent="0.4"/>
    <row r="34792" s="6" customFormat="1" x14ac:dyDescent="0.4"/>
    <row r="34793" s="6" customFormat="1" x14ac:dyDescent="0.4"/>
    <row r="34794" s="6" customFormat="1" x14ac:dyDescent="0.4"/>
    <row r="34795" s="6" customFormat="1" x14ac:dyDescent="0.4"/>
    <row r="34796" s="6" customFormat="1" x14ac:dyDescent="0.4"/>
    <row r="34797" s="6" customFormat="1" x14ac:dyDescent="0.4"/>
    <row r="34798" s="6" customFormat="1" x14ac:dyDescent="0.4"/>
    <row r="34799" s="6" customFormat="1" x14ac:dyDescent="0.4"/>
    <row r="34800" s="6" customFormat="1" x14ac:dyDescent="0.4"/>
    <row r="34801" s="6" customFormat="1" x14ac:dyDescent="0.4"/>
    <row r="34802" s="6" customFormat="1" x14ac:dyDescent="0.4"/>
    <row r="34803" s="6" customFormat="1" x14ac:dyDescent="0.4"/>
    <row r="34804" s="6" customFormat="1" x14ac:dyDescent="0.4"/>
    <row r="34805" s="6" customFormat="1" x14ac:dyDescent="0.4"/>
    <row r="34806" s="6" customFormat="1" x14ac:dyDescent="0.4"/>
    <row r="34807" s="6" customFormat="1" x14ac:dyDescent="0.4"/>
    <row r="34808" s="6" customFormat="1" x14ac:dyDescent="0.4"/>
    <row r="34809" s="6" customFormat="1" x14ac:dyDescent="0.4"/>
    <row r="34810" s="6" customFormat="1" x14ac:dyDescent="0.4"/>
    <row r="34811" s="6" customFormat="1" x14ac:dyDescent="0.4"/>
    <row r="34812" s="6" customFormat="1" x14ac:dyDescent="0.4"/>
    <row r="34813" s="6" customFormat="1" x14ac:dyDescent="0.4"/>
    <row r="34814" s="6" customFormat="1" x14ac:dyDescent="0.4"/>
    <row r="34815" s="6" customFormat="1" x14ac:dyDescent="0.4"/>
    <row r="34816" s="6" customFormat="1" x14ac:dyDescent="0.4"/>
    <row r="34817" s="6" customFormat="1" x14ac:dyDescent="0.4"/>
    <row r="34818" s="6" customFormat="1" x14ac:dyDescent="0.4"/>
    <row r="34819" s="6" customFormat="1" x14ac:dyDescent="0.4"/>
    <row r="34820" s="6" customFormat="1" x14ac:dyDescent="0.4"/>
    <row r="34821" s="6" customFormat="1" x14ac:dyDescent="0.4"/>
    <row r="34822" s="6" customFormat="1" x14ac:dyDescent="0.4"/>
    <row r="34823" s="6" customFormat="1" x14ac:dyDescent="0.4"/>
    <row r="34824" s="6" customFormat="1" x14ac:dyDescent="0.4"/>
    <row r="34825" s="6" customFormat="1" x14ac:dyDescent="0.4"/>
    <row r="34826" s="6" customFormat="1" x14ac:dyDescent="0.4"/>
    <row r="34827" s="6" customFormat="1" x14ac:dyDescent="0.4"/>
    <row r="34828" s="6" customFormat="1" x14ac:dyDescent="0.4"/>
    <row r="34829" s="6" customFormat="1" x14ac:dyDescent="0.4"/>
    <row r="34830" s="6" customFormat="1" x14ac:dyDescent="0.4"/>
    <row r="34831" s="6" customFormat="1" x14ac:dyDescent="0.4"/>
    <row r="34832" s="6" customFormat="1" x14ac:dyDescent="0.4"/>
    <row r="34833" s="6" customFormat="1" x14ac:dyDescent="0.4"/>
    <row r="34834" s="6" customFormat="1" x14ac:dyDescent="0.4"/>
    <row r="34835" s="6" customFormat="1" x14ac:dyDescent="0.4"/>
    <row r="34836" s="6" customFormat="1" x14ac:dyDescent="0.4"/>
    <row r="34837" s="6" customFormat="1" x14ac:dyDescent="0.4"/>
    <row r="34838" s="6" customFormat="1" x14ac:dyDescent="0.4"/>
    <row r="34839" s="6" customFormat="1" x14ac:dyDescent="0.4"/>
    <row r="34840" s="6" customFormat="1" x14ac:dyDescent="0.4"/>
    <row r="34841" s="6" customFormat="1" x14ac:dyDescent="0.4"/>
    <row r="34842" s="6" customFormat="1" x14ac:dyDescent="0.4"/>
    <row r="34843" s="6" customFormat="1" x14ac:dyDescent="0.4"/>
    <row r="34844" s="6" customFormat="1" x14ac:dyDescent="0.4"/>
    <row r="34845" s="6" customFormat="1" x14ac:dyDescent="0.4"/>
    <row r="34846" s="6" customFormat="1" x14ac:dyDescent="0.4"/>
    <row r="34847" s="6" customFormat="1" x14ac:dyDescent="0.4"/>
    <row r="34848" s="6" customFormat="1" x14ac:dyDescent="0.4"/>
    <row r="34849" s="6" customFormat="1" x14ac:dyDescent="0.4"/>
    <row r="34850" s="6" customFormat="1" x14ac:dyDescent="0.4"/>
    <row r="34851" s="6" customFormat="1" x14ac:dyDescent="0.4"/>
    <row r="34852" s="6" customFormat="1" x14ac:dyDescent="0.4"/>
    <row r="34853" s="6" customFormat="1" x14ac:dyDescent="0.4"/>
    <row r="34854" s="6" customFormat="1" x14ac:dyDescent="0.4"/>
    <row r="34855" s="6" customFormat="1" x14ac:dyDescent="0.4"/>
    <row r="34856" s="6" customFormat="1" x14ac:dyDescent="0.4"/>
    <row r="34857" s="6" customFormat="1" x14ac:dyDescent="0.4"/>
    <row r="34858" s="6" customFormat="1" x14ac:dyDescent="0.4"/>
    <row r="34859" s="6" customFormat="1" x14ac:dyDescent="0.4"/>
    <row r="34860" s="6" customFormat="1" x14ac:dyDescent="0.4"/>
    <row r="34861" s="6" customFormat="1" x14ac:dyDescent="0.4"/>
    <row r="34862" s="6" customFormat="1" x14ac:dyDescent="0.4"/>
    <row r="34863" s="6" customFormat="1" x14ac:dyDescent="0.4"/>
    <row r="34864" s="6" customFormat="1" x14ac:dyDescent="0.4"/>
    <row r="34865" s="6" customFormat="1" x14ac:dyDescent="0.4"/>
    <row r="34866" s="6" customFormat="1" x14ac:dyDescent="0.4"/>
    <row r="34867" s="6" customFormat="1" x14ac:dyDescent="0.4"/>
    <row r="34868" s="6" customFormat="1" x14ac:dyDescent="0.4"/>
    <row r="34869" s="6" customFormat="1" x14ac:dyDescent="0.4"/>
    <row r="34870" s="6" customFormat="1" x14ac:dyDescent="0.4"/>
    <row r="34871" s="6" customFormat="1" x14ac:dyDescent="0.4"/>
    <row r="34872" s="6" customFormat="1" x14ac:dyDescent="0.4"/>
    <row r="34873" s="6" customFormat="1" x14ac:dyDescent="0.4"/>
    <row r="34874" s="6" customFormat="1" x14ac:dyDescent="0.4"/>
    <row r="34875" s="6" customFormat="1" x14ac:dyDescent="0.4"/>
    <row r="34876" s="6" customFormat="1" x14ac:dyDescent="0.4"/>
    <row r="34877" s="6" customFormat="1" x14ac:dyDescent="0.4"/>
    <row r="34878" s="6" customFormat="1" x14ac:dyDescent="0.4"/>
    <row r="34879" s="6" customFormat="1" x14ac:dyDescent="0.4"/>
    <row r="34880" s="6" customFormat="1" x14ac:dyDescent="0.4"/>
    <row r="34881" s="6" customFormat="1" x14ac:dyDescent="0.4"/>
    <row r="34882" s="6" customFormat="1" x14ac:dyDescent="0.4"/>
    <row r="34883" s="6" customFormat="1" x14ac:dyDescent="0.4"/>
    <row r="34884" s="6" customFormat="1" x14ac:dyDescent="0.4"/>
    <row r="34885" s="6" customFormat="1" x14ac:dyDescent="0.4"/>
    <row r="34886" s="6" customFormat="1" x14ac:dyDescent="0.4"/>
    <row r="34887" s="6" customFormat="1" x14ac:dyDescent="0.4"/>
    <row r="34888" s="6" customFormat="1" x14ac:dyDescent="0.4"/>
    <row r="34889" s="6" customFormat="1" x14ac:dyDescent="0.4"/>
    <row r="34890" s="6" customFormat="1" x14ac:dyDescent="0.4"/>
    <row r="34891" s="6" customFormat="1" x14ac:dyDescent="0.4"/>
    <row r="34892" s="6" customFormat="1" x14ac:dyDescent="0.4"/>
    <row r="34893" s="6" customFormat="1" x14ac:dyDescent="0.4"/>
    <row r="34894" s="6" customFormat="1" x14ac:dyDescent="0.4"/>
    <row r="34895" s="6" customFormat="1" x14ac:dyDescent="0.4"/>
    <row r="34896" s="6" customFormat="1" x14ac:dyDescent="0.4"/>
    <row r="34897" s="6" customFormat="1" x14ac:dyDescent="0.4"/>
    <row r="34898" s="6" customFormat="1" x14ac:dyDescent="0.4"/>
    <row r="34899" s="6" customFormat="1" x14ac:dyDescent="0.4"/>
    <row r="34900" s="6" customFormat="1" x14ac:dyDescent="0.4"/>
    <row r="34901" s="6" customFormat="1" x14ac:dyDescent="0.4"/>
    <row r="34902" s="6" customFormat="1" x14ac:dyDescent="0.4"/>
    <row r="34903" s="6" customFormat="1" x14ac:dyDescent="0.4"/>
    <row r="34904" s="6" customFormat="1" x14ac:dyDescent="0.4"/>
    <row r="34905" s="6" customFormat="1" x14ac:dyDescent="0.4"/>
    <row r="34906" s="6" customFormat="1" x14ac:dyDescent="0.4"/>
    <row r="34907" s="6" customFormat="1" x14ac:dyDescent="0.4"/>
    <row r="34908" s="6" customFormat="1" x14ac:dyDescent="0.4"/>
    <row r="34909" s="6" customFormat="1" x14ac:dyDescent="0.4"/>
    <row r="34910" s="6" customFormat="1" x14ac:dyDescent="0.4"/>
    <row r="34911" s="6" customFormat="1" x14ac:dyDescent="0.4"/>
    <row r="34912" s="6" customFormat="1" x14ac:dyDescent="0.4"/>
    <row r="34913" s="6" customFormat="1" x14ac:dyDescent="0.4"/>
    <row r="34914" s="6" customFormat="1" x14ac:dyDescent="0.4"/>
    <row r="34915" s="6" customFormat="1" x14ac:dyDescent="0.4"/>
    <row r="34916" s="6" customFormat="1" x14ac:dyDescent="0.4"/>
    <row r="34917" s="6" customFormat="1" x14ac:dyDescent="0.4"/>
    <row r="34918" s="6" customFormat="1" x14ac:dyDescent="0.4"/>
    <row r="34919" s="6" customFormat="1" x14ac:dyDescent="0.4"/>
    <row r="34920" s="6" customFormat="1" x14ac:dyDescent="0.4"/>
    <row r="34921" s="6" customFormat="1" x14ac:dyDescent="0.4"/>
    <row r="34922" s="6" customFormat="1" x14ac:dyDescent="0.4"/>
    <row r="34923" s="6" customFormat="1" x14ac:dyDescent="0.4"/>
    <row r="34924" s="6" customFormat="1" x14ac:dyDescent="0.4"/>
    <row r="34925" s="6" customFormat="1" x14ac:dyDescent="0.4"/>
    <row r="34926" s="6" customFormat="1" x14ac:dyDescent="0.4"/>
    <row r="34927" s="6" customFormat="1" x14ac:dyDescent="0.4"/>
    <row r="34928" s="6" customFormat="1" x14ac:dyDescent="0.4"/>
    <row r="34929" s="6" customFormat="1" x14ac:dyDescent="0.4"/>
    <row r="34930" s="6" customFormat="1" x14ac:dyDescent="0.4"/>
    <row r="34931" s="6" customFormat="1" x14ac:dyDescent="0.4"/>
    <row r="34932" s="6" customFormat="1" x14ac:dyDescent="0.4"/>
    <row r="34933" s="6" customFormat="1" x14ac:dyDescent="0.4"/>
    <row r="34934" s="6" customFormat="1" x14ac:dyDescent="0.4"/>
    <row r="34935" s="6" customFormat="1" x14ac:dyDescent="0.4"/>
    <row r="34936" s="6" customFormat="1" x14ac:dyDescent="0.4"/>
    <row r="34937" s="6" customFormat="1" x14ac:dyDescent="0.4"/>
    <row r="34938" s="6" customFormat="1" x14ac:dyDescent="0.4"/>
    <row r="34939" s="6" customFormat="1" x14ac:dyDescent="0.4"/>
    <row r="34940" s="6" customFormat="1" x14ac:dyDescent="0.4"/>
    <row r="34941" s="6" customFormat="1" x14ac:dyDescent="0.4"/>
    <row r="34942" s="6" customFormat="1" x14ac:dyDescent="0.4"/>
    <row r="34943" s="6" customFormat="1" x14ac:dyDescent="0.4"/>
    <row r="34944" s="6" customFormat="1" x14ac:dyDescent="0.4"/>
    <row r="34945" s="6" customFormat="1" x14ac:dyDescent="0.4"/>
    <row r="34946" s="6" customFormat="1" x14ac:dyDescent="0.4"/>
    <row r="34947" s="6" customFormat="1" x14ac:dyDescent="0.4"/>
    <row r="34948" s="6" customFormat="1" x14ac:dyDescent="0.4"/>
    <row r="34949" s="6" customFormat="1" x14ac:dyDescent="0.4"/>
    <row r="34950" s="6" customFormat="1" x14ac:dyDescent="0.4"/>
    <row r="34951" s="6" customFormat="1" x14ac:dyDescent="0.4"/>
    <row r="34952" s="6" customFormat="1" x14ac:dyDescent="0.4"/>
    <row r="34953" s="6" customFormat="1" x14ac:dyDescent="0.4"/>
    <row r="34954" s="6" customFormat="1" x14ac:dyDescent="0.4"/>
    <row r="34955" s="6" customFormat="1" x14ac:dyDescent="0.4"/>
    <row r="34956" s="6" customFormat="1" x14ac:dyDescent="0.4"/>
    <row r="34957" s="6" customFormat="1" x14ac:dyDescent="0.4"/>
    <row r="34958" s="6" customFormat="1" x14ac:dyDescent="0.4"/>
    <row r="34959" s="6" customFormat="1" x14ac:dyDescent="0.4"/>
    <row r="34960" s="6" customFormat="1" x14ac:dyDescent="0.4"/>
    <row r="34961" s="6" customFormat="1" x14ac:dyDescent="0.4"/>
    <row r="34962" s="6" customFormat="1" x14ac:dyDescent="0.4"/>
    <row r="34963" s="6" customFormat="1" x14ac:dyDescent="0.4"/>
    <row r="34964" s="6" customFormat="1" x14ac:dyDescent="0.4"/>
    <row r="34965" s="6" customFormat="1" x14ac:dyDescent="0.4"/>
    <row r="34966" s="6" customFormat="1" x14ac:dyDescent="0.4"/>
    <row r="34967" s="6" customFormat="1" x14ac:dyDescent="0.4"/>
    <row r="34968" s="6" customFormat="1" x14ac:dyDescent="0.4"/>
    <row r="34969" s="6" customFormat="1" x14ac:dyDescent="0.4"/>
    <row r="34970" s="6" customFormat="1" x14ac:dyDescent="0.4"/>
    <row r="34971" s="6" customFormat="1" x14ac:dyDescent="0.4"/>
    <row r="34972" s="6" customFormat="1" x14ac:dyDescent="0.4"/>
    <row r="34973" s="6" customFormat="1" x14ac:dyDescent="0.4"/>
    <row r="34974" s="6" customFormat="1" x14ac:dyDescent="0.4"/>
    <row r="34975" s="6" customFormat="1" x14ac:dyDescent="0.4"/>
    <row r="34976" s="6" customFormat="1" x14ac:dyDescent="0.4"/>
    <row r="34977" s="6" customFormat="1" x14ac:dyDescent="0.4"/>
    <row r="34978" s="6" customFormat="1" x14ac:dyDescent="0.4"/>
    <row r="34979" s="6" customFormat="1" x14ac:dyDescent="0.4"/>
    <row r="34980" s="6" customFormat="1" x14ac:dyDescent="0.4"/>
    <row r="34981" s="6" customFormat="1" x14ac:dyDescent="0.4"/>
    <row r="34982" s="6" customFormat="1" x14ac:dyDescent="0.4"/>
    <row r="34983" s="6" customFormat="1" x14ac:dyDescent="0.4"/>
    <row r="34984" s="6" customFormat="1" x14ac:dyDescent="0.4"/>
    <row r="34985" s="6" customFormat="1" x14ac:dyDescent="0.4"/>
    <row r="34986" s="6" customFormat="1" x14ac:dyDescent="0.4"/>
    <row r="34987" s="6" customFormat="1" x14ac:dyDescent="0.4"/>
    <row r="34988" s="6" customFormat="1" x14ac:dyDescent="0.4"/>
    <row r="34989" s="6" customFormat="1" x14ac:dyDescent="0.4"/>
    <row r="34990" s="6" customFormat="1" x14ac:dyDescent="0.4"/>
    <row r="34991" s="6" customFormat="1" x14ac:dyDescent="0.4"/>
    <row r="34992" s="6" customFormat="1" x14ac:dyDescent="0.4"/>
    <row r="34993" s="6" customFormat="1" x14ac:dyDescent="0.4"/>
    <row r="34994" s="6" customFormat="1" x14ac:dyDescent="0.4"/>
    <row r="34995" s="6" customFormat="1" x14ac:dyDescent="0.4"/>
    <row r="34996" s="6" customFormat="1" x14ac:dyDescent="0.4"/>
    <row r="34997" s="6" customFormat="1" x14ac:dyDescent="0.4"/>
    <row r="34998" s="6" customFormat="1" x14ac:dyDescent="0.4"/>
    <row r="34999" s="6" customFormat="1" x14ac:dyDescent="0.4"/>
    <row r="35000" s="6" customFormat="1" x14ac:dyDescent="0.4"/>
    <row r="35001" s="6" customFormat="1" x14ac:dyDescent="0.4"/>
    <row r="35002" s="6" customFormat="1" x14ac:dyDescent="0.4"/>
    <row r="35003" s="6" customFormat="1" x14ac:dyDescent="0.4"/>
    <row r="35004" s="6" customFormat="1" x14ac:dyDescent="0.4"/>
    <row r="35005" s="6" customFormat="1" x14ac:dyDescent="0.4"/>
    <row r="35006" s="6" customFormat="1" x14ac:dyDescent="0.4"/>
    <row r="35007" s="6" customFormat="1" x14ac:dyDescent="0.4"/>
    <row r="35008" s="6" customFormat="1" x14ac:dyDescent="0.4"/>
    <row r="35009" s="6" customFormat="1" x14ac:dyDescent="0.4"/>
    <row r="35010" s="6" customFormat="1" x14ac:dyDescent="0.4"/>
    <row r="35011" s="6" customFormat="1" x14ac:dyDescent="0.4"/>
    <row r="35012" s="6" customFormat="1" x14ac:dyDescent="0.4"/>
    <row r="35013" s="6" customFormat="1" x14ac:dyDescent="0.4"/>
    <row r="35014" s="6" customFormat="1" x14ac:dyDescent="0.4"/>
    <row r="35015" s="6" customFormat="1" x14ac:dyDescent="0.4"/>
    <row r="35016" s="6" customFormat="1" x14ac:dyDescent="0.4"/>
    <row r="35017" s="6" customFormat="1" x14ac:dyDescent="0.4"/>
    <row r="35018" s="6" customFormat="1" x14ac:dyDescent="0.4"/>
    <row r="35019" s="6" customFormat="1" x14ac:dyDescent="0.4"/>
    <row r="35020" s="6" customFormat="1" x14ac:dyDescent="0.4"/>
    <row r="35021" s="6" customFormat="1" x14ac:dyDescent="0.4"/>
    <row r="35022" s="6" customFormat="1" x14ac:dyDescent="0.4"/>
    <row r="35023" s="6" customFormat="1" x14ac:dyDescent="0.4"/>
    <row r="35024" s="6" customFormat="1" x14ac:dyDescent="0.4"/>
    <row r="35025" s="6" customFormat="1" x14ac:dyDescent="0.4"/>
    <row r="35026" s="6" customFormat="1" x14ac:dyDescent="0.4"/>
    <row r="35027" s="6" customFormat="1" x14ac:dyDescent="0.4"/>
    <row r="35028" s="6" customFormat="1" x14ac:dyDescent="0.4"/>
    <row r="35029" s="6" customFormat="1" x14ac:dyDescent="0.4"/>
    <row r="35030" s="6" customFormat="1" x14ac:dyDescent="0.4"/>
    <row r="35031" s="6" customFormat="1" x14ac:dyDescent="0.4"/>
    <row r="35032" s="6" customFormat="1" x14ac:dyDescent="0.4"/>
    <row r="35033" s="6" customFormat="1" x14ac:dyDescent="0.4"/>
    <row r="35034" s="6" customFormat="1" x14ac:dyDescent="0.4"/>
    <row r="35035" s="6" customFormat="1" x14ac:dyDescent="0.4"/>
    <row r="35036" s="6" customFormat="1" x14ac:dyDescent="0.4"/>
    <row r="35037" s="6" customFormat="1" x14ac:dyDescent="0.4"/>
    <row r="35038" s="6" customFormat="1" x14ac:dyDescent="0.4"/>
    <row r="35039" s="6" customFormat="1" x14ac:dyDescent="0.4"/>
    <row r="35040" s="6" customFormat="1" x14ac:dyDescent="0.4"/>
    <row r="35041" s="6" customFormat="1" x14ac:dyDescent="0.4"/>
    <row r="35042" s="6" customFormat="1" x14ac:dyDescent="0.4"/>
    <row r="35043" s="6" customFormat="1" x14ac:dyDescent="0.4"/>
    <row r="35044" s="6" customFormat="1" x14ac:dyDescent="0.4"/>
    <row r="35045" s="6" customFormat="1" x14ac:dyDescent="0.4"/>
    <row r="35046" s="6" customFormat="1" x14ac:dyDescent="0.4"/>
    <row r="35047" s="6" customFormat="1" x14ac:dyDescent="0.4"/>
    <row r="35048" s="6" customFormat="1" x14ac:dyDescent="0.4"/>
    <row r="35049" s="6" customFormat="1" x14ac:dyDescent="0.4"/>
    <row r="35050" s="6" customFormat="1" x14ac:dyDescent="0.4"/>
    <row r="35051" s="6" customFormat="1" x14ac:dyDescent="0.4"/>
    <row r="35052" s="6" customFormat="1" x14ac:dyDescent="0.4"/>
    <row r="35053" s="6" customFormat="1" x14ac:dyDescent="0.4"/>
    <row r="35054" s="6" customFormat="1" x14ac:dyDescent="0.4"/>
    <row r="35055" s="6" customFormat="1" x14ac:dyDescent="0.4"/>
    <row r="35056" s="6" customFormat="1" x14ac:dyDescent="0.4"/>
    <row r="35057" s="6" customFormat="1" x14ac:dyDescent="0.4"/>
    <row r="35058" s="6" customFormat="1" x14ac:dyDescent="0.4"/>
    <row r="35059" s="6" customFormat="1" x14ac:dyDescent="0.4"/>
    <row r="35060" s="6" customFormat="1" x14ac:dyDescent="0.4"/>
    <row r="35061" s="6" customFormat="1" x14ac:dyDescent="0.4"/>
    <row r="35062" s="6" customFormat="1" x14ac:dyDescent="0.4"/>
    <row r="35063" s="6" customFormat="1" x14ac:dyDescent="0.4"/>
    <row r="35064" s="6" customFormat="1" x14ac:dyDescent="0.4"/>
    <row r="35065" s="6" customFormat="1" x14ac:dyDescent="0.4"/>
    <row r="35066" s="6" customFormat="1" x14ac:dyDescent="0.4"/>
    <row r="35067" s="6" customFormat="1" x14ac:dyDescent="0.4"/>
    <row r="35068" s="6" customFormat="1" x14ac:dyDescent="0.4"/>
    <row r="35069" s="6" customFormat="1" x14ac:dyDescent="0.4"/>
    <row r="35070" s="6" customFormat="1" x14ac:dyDescent="0.4"/>
    <row r="35071" s="6" customFormat="1" x14ac:dyDescent="0.4"/>
    <row r="35072" s="6" customFormat="1" x14ac:dyDescent="0.4"/>
    <row r="35073" s="6" customFormat="1" x14ac:dyDescent="0.4"/>
    <row r="35074" s="6" customFormat="1" x14ac:dyDescent="0.4"/>
    <row r="35075" s="6" customFormat="1" x14ac:dyDescent="0.4"/>
    <row r="35076" s="6" customFormat="1" x14ac:dyDescent="0.4"/>
    <row r="35077" s="6" customFormat="1" x14ac:dyDescent="0.4"/>
    <row r="35078" s="6" customFormat="1" x14ac:dyDescent="0.4"/>
    <row r="35079" s="6" customFormat="1" x14ac:dyDescent="0.4"/>
    <row r="35080" s="6" customFormat="1" x14ac:dyDescent="0.4"/>
    <row r="35081" s="6" customFormat="1" x14ac:dyDescent="0.4"/>
    <row r="35082" s="6" customFormat="1" x14ac:dyDescent="0.4"/>
    <row r="35083" s="6" customFormat="1" x14ac:dyDescent="0.4"/>
    <row r="35084" s="6" customFormat="1" x14ac:dyDescent="0.4"/>
    <row r="35085" s="6" customFormat="1" x14ac:dyDescent="0.4"/>
    <row r="35086" s="6" customFormat="1" x14ac:dyDescent="0.4"/>
    <row r="35087" s="6" customFormat="1" x14ac:dyDescent="0.4"/>
    <row r="35088" s="6" customFormat="1" x14ac:dyDescent="0.4"/>
    <row r="35089" s="6" customFormat="1" x14ac:dyDescent="0.4"/>
    <row r="35090" s="6" customFormat="1" x14ac:dyDescent="0.4"/>
    <row r="35091" s="6" customFormat="1" x14ac:dyDescent="0.4"/>
    <row r="35092" s="6" customFormat="1" x14ac:dyDescent="0.4"/>
    <row r="35093" s="6" customFormat="1" x14ac:dyDescent="0.4"/>
    <row r="35094" s="6" customFormat="1" x14ac:dyDescent="0.4"/>
    <row r="35095" s="6" customFormat="1" x14ac:dyDescent="0.4"/>
    <row r="35096" s="6" customFormat="1" x14ac:dyDescent="0.4"/>
    <row r="35097" s="6" customFormat="1" x14ac:dyDescent="0.4"/>
    <row r="35098" s="6" customFormat="1" x14ac:dyDescent="0.4"/>
    <row r="35099" s="6" customFormat="1" x14ac:dyDescent="0.4"/>
    <row r="35100" s="6" customFormat="1" x14ac:dyDescent="0.4"/>
    <row r="35101" s="6" customFormat="1" x14ac:dyDescent="0.4"/>
    <row r="35102" s="6" customFormat="1" x14ac:dyDescent="0.4"/>
    <row r="35103" s="6" customFormat="1" x14ac:dyDescent="0.4"/>
    <row r="35104" s="6" customFormat="1" x14ac:dyDescent="0.4"/>
    <row r="35105" s="6" customFormat="1" x14ac:dyDescent="0.4"/>
    <row r="35106" s="6" customFormat="1" x14ac:dyDescent="0.4"/>
    <row r="35107" s="6" customFormat="1" x14ac:dyDescent="0.4"/>
    <row r="35108" s="6" customFormat="1" x14ac:dyDescent="0.4"/>
    <row r="35109" s="6" customFormat="1" x14ac:dyDescent="0.4"/>
    <row r="35110" s="6" customFormat="1" x14ac:dyDescent="0.4"/>
    <row r="35111" s="6" customFormat="1" x14ac:dyDescent="0.4"/>
    <row r="35112" s="6" customFormat="1" x14ac:dyDescent="0.4"/>
    <row r="35113" s="6" customFormat="1" x14ac:dyDescent="0.4"/>
    <row r="35114" s="6" customFormat="1" x14ac:dyDescent="0.4"/>
    <row r="35115" s="6" customFormat="1" x14ac:dyDescent="0.4"/>
    <row r="35116" s="6" customFormat="1" x14ac:dyDescent="0.4"/>
    <row r="35117" s="6" customFormat="1" x14ac:dyDescent="0.4"/>
    <row r="35118" s="6" customFormat="1" x14ac:dyDescent="0.4"/>
    <row r="35119" s="6" customFormat="1" x14ac:dyDescent="0.4"/>
    <row r="35120" s="6" customFormat="1" x14ac:dyDescent="0.4"/>
    <row r="35121" s="6" customFormat="1" x14ac:dyDescent="0.4"/>
    <row r="35122" s="6" customFormat="1" x14ac:dyDescent="0.4"/>
    <row r="35123" s="6" customFormat="1" x14ac:dyDescent="0.4"/>
    <row r="35124" s="6" customFormat="1" x14ac:dyDescent="0.4"/>
    <row r="35125" s="6" customFormat="1" x14ac:dyDescent="0.4"/>
    <row r="35126" s="6" customFormat="1" x14ac:dyDescent="0.4"/>
    <row r="35127" s="6" customFormat="1" x14ac:dyDescent="0.4"/>
    <row r="35128" s="6" customFormat="1" x14ac:dyDescent="0.4"/>
    <row r="35129" s="6" customFormat="1" x14ac:dyDescent="0.4"/>
    <row r="35130" s="6" customFormat="1" x14ac:dyDescent="0.4"/>
    <row r="35131" s="6" customFormat="1" x14ac:dyDescent="0.4"/>
    <row r="35132" s="6" customFormat="1" x14ac:dyDescent="0.4"/>
    <row r="35133" s="6" customFormat="1" x14ac:dyDescent="0.4"/>
    <row r="35134" s="6" customFormat="1" x14ac:dyDescent="0.4"/>
    <row r="35135" s="6" customFormat="1" x14ac:dyDescent="0.4"/>
    <row r="35136" s="6" customFormat="1" x14ac:dyDescent="0.4"/>
    <row r="35137" s="6" customFormat="1" x14ac:dyDescent="0.4"/>
    <row r="35138" s="6" customFormat="1" x14ac:dyDescent="0.4"/>
    <row r="35139" s="6" customFormat="1" x14ac:dyDescent="0.4"/>
    <row r="35140" s="6" customFormat="1" x14ac:dyDescent="0.4"/>
    <row r="35141" s="6" customFormat="1" x14ac:dyDescent="0.4"/>
    <row r="35142" s="6" customFormat="1" x14ac:dyDescent="0.4"/>
    <row r="35143" s="6" customFormat="1" x14ac:dyDescent="0.4"/>
    <row r="35144" s="6" customFormat="1" x14ac:dyDescent="0.4"/>
    <row r="35145" s="6" customFormat="1" x14ac:dyDescent="0.4"/>
    <row r="35146" s="6" customFormat="1" x14ac:dyDescent="0.4"/>
    <row r="35147" s="6" customFormat="1" x14ac:dyDescent="0.4"/>
    <row r="35148" s="6" customFormat="1" x14ac:dyDescent="0.4"/>
    <row r="35149" s="6" customFormat="1" x14ac:dyDescent="0.4"/>
    <row r="35150" s="6" customFormat="1" x14ac:dyDescent="0.4"/>
    <row r="35151" s="6" customFormat="1" x14ac:dyDescent="0.4"/>
    <row r="35152" s="6" customFormat="1" x14ac:dyDescent="0.4"/>
    <row r="35153" s="6" customFormat="1" x14ac:dyDescent="0.4"/>
    <row r="35154" s="6" customFormat="1" x14ac:dyDescent="0.4"/>
    <row r="35155" s="6" customFormat="1" x14ac:dyDescent="0.4"/>
    <row r="35156" s="6" customFormat="1" x14ac:dyDescent="0.4"/>
    <row r="35157" s="6" customFormat="1" x14ac:dyDescent="0.4"/>
    <row r="35158" s="6" customFormat="1" x14ac:dyDescent="0.4"/>
    <row r="35159" s="6" customFormat="1" x14ac:dyDescent="0.4"/>
    <row r="35160" s="6" customFormat="1" x14ac:dyDescent="0.4"/>
    <row r="35161" s="6" customFormat="1" x14ac:dyDescent="0.4"/>
    <row r="35162" s="6" customFormat="1" x14ac:dyDescent="0.4"/>
    <row r="35163" s="6" customFormat="1" x14ac:dyDescent="0.4"/>
    <row r="35164" s="6" customFormat="1" x14ac:dyDescent="0.4"/>
    <row r="35165" s="6" customFormat="1" x14ac:dyDescent="0.4"/>
    <row r="35166" s="6" customFormat="1" x14ac:dyDescent="0.4"/>
    <row r="35167" s="6" customFormat="1" x14ac:dyDescent="0.4"/>
    <row r="35168" s="6" customFormat="1" x14ac:dyDescent="0.4"/>
    <row r="35169" s="6" customFormat="1" x14ac:dyDescent="0.4"/>
    <row r="35170" s="6" customFormat="1" x14ac:dyDescent="0.4"/>
    <row r="35171" s="6" customFormat="1" x14ac:dyDescent="0.4"/>
    <row r="35172" s="6" customFormat="1" x14ac:dyDescent="0.4"/>
    <row r="35173" s="6" customFormat="1" x14ac:dyDescent="0.4"/>
    <row r="35174" s="6" customFormat="1" x14ac:dyDescent="0.4"/>
    <row r="35175" s="6" customFormat="1" x14ac:dyDescent="0.4"/>
    <row r="35176" s="6" customFormat="1" x14ac:dyDescent="0.4"/>
    <row r="35177" s="6" customFormat="1" x14ac:dyDescent="0.4"/>
    <row r="35178" s="6" customFormat="1" x14ac:dyDescent="0.4"/>
    <row r="35179" s="6" customFormat="1" x14ac:dyDescent="0.4"/>
    <row r="35180" s="6" customFormat="1" x14ac:dyDescent="0.4"/>
    <row r="35181" s="6" customFormat="1" x14ac:dyDescent="0.4"/>
    <row r="35182" s="6" customFormat="1" x14ac:dyDescent="0.4"/>
    <row r="35183" s="6" customFormat="1" x14ac:dyDescent="0.4"/>
    <row r="35184" s="6" customFormat="1" x14ac:dyDescent="0.4"/>
    <row r="35185" s="6" customFormat="1" x14ac:dyDescent="0.4"/>
    <row r="35186" s="6" customFormat="1" x14ac:dyDescent="0.4"/>
    <row r="35187" s="6" customFormat="1" x14ac:dyDescent="0.4"/>
    <row r="35188" s="6" customFormat="1" x14ac:dyDescent="0.4"/>
    <row r="35189" s="6" customFormat="1" x14ac:dyDescent="0.4"/>
    <row r="35190" s="6" customFormat="1" x14ac:dyDescent="0.4"/>
    <row r="35191" s="6" customFormat="1" x14ac:dyDescent="0.4"/>
    <row r="35192" s="6" customFormat="1" x14ac:dyDescent="0.4"/>
    <row r="35193" s="6" customFormat="1" x14ac:dyDescent="0.4"/>
    <row r="35194" s="6" customFormat="1" x14ac:dyDescent="0.4"/>
    <row r="35195" s="6" customFormat="1" x14ac:dyDescent="0.4"/>
    <row r="35196" s="6" customFormat="1" x14ac:dyDescent="0.4"/>
    <row r="35197" s="6" customFormat="1" x14ac:dyDescent="0.4"/>
    <row r="35198" s="6" customFormat="1" x14ac:dyDescent="0.4"/>
    <row r="35199" s="6" customFormat="1" x14ac:dyDescent="0.4"/>
    <row r="35200" s="6" customFormat="1" x14ac:dyDescent="0.4"/>
    <row r="35201" s="6" customFormat="1" x14ac:dyDescent="0.4"/>
    <row r="35202" s="6" customFormat="1" x14ac:dyDescent="0.4"/>
    <row r="35203" s="6" customFormat="1" x14ac:dyDescent="0.4"/>
    <row r="35204" s="6" customFormat="1" x14ac:dyDescent="0.4"/>
    <row r="35205" s="6" customFormat="1" x14ac:dyDescent="0.4"/>
    <row r="35206" s="6" customFormat="1" x14ac:dyDescent="0.4"/>
    <row r="35207" s="6" customFormat="1" x14ac:dyDescent="0.4"/>
    <row r="35208" s="6" customFormat="1" x14ac:dyDescent="0.4"/>
    <row r="35209" s="6" customFormat="1" x14ac:dyDescent="0.4"/>
    <row r="35210" s="6" customFormat="1" x14ac:dyDescent="0.4"/>
    <row r="35211" s="6" customFormat="1" x14ac:dyDescent="0.4"/>
    <row r="35212" s="6" customFormat="1" x14ac:dyDescent="0.4"/>
    <row r="35213" s="6" customFormat="1" x14ac:dyDescent="0.4"/>
    <row r="35214" s="6" customFormat="1" x14ac:dyDescent="0.4"/>
    <row r="35215" s="6" customFormat="1" x14ac:dyDescent="0.4"/>
    <row r="35216" s="6" customFormat="1" x14ac:dyDescent="0.4"/>
    <row r="35217" s="6" customFormat="1" x14ac:dyDescent="0.4"/>
    <row r="35218" s="6" customFormat="1" x14ac:dyDescent="0.4"/>
    <row r="35219" s="6" customFormat="1" x14ac:dyDescent="0.4"/>
    <row r="35220" s="6" customFormat="1" x14ac:dyDescent="0.4"/>
    <row r="35221" s="6" customFormat="1" x14ac:dyDescent="0.4"/>
    <row r="35222" s="6" customFormat="1" x14ac:dyDescent="0.4"/>
    <row r="35223" s="6" customFormat="1" x14ac:dyDescent="0.4"/>
    <row r="35224" s="6" customFormat="1" x14ac:dyDescent="0.4"/>
    <row r="35225" s="6" customFormat="1" x14ac:dyDescent="0.4"/>
    <row r="35226" s="6" customFormat="1" x14ac:dyDescent="0.4"/>
    <row r="35227" s="6" customFormat="1" x14ac:dyDescent="0.4"/>
    <row r="35228" s="6" customFormat="1" x14ac:dyDescent="0.4"/>
    <row r="35229" s="6" customFormat="1" x14ac:dyDescent="0.4"/>
    <row r="35230" s="6" customFormat="1" x14ac:dyDescent="0.4"/>
    <row r="35231" s="6" customFormat="1" x14ac:dyDescent="0.4"/>
    <row r="35232" s="6" customFormat="1" x14ac:dyDescent="0.4"/>
    <row r="35233" s="6" customFormat="1" x14ac:dyDescent="0.4"/>
    <row r="35234" s="6" customFormat="1" x14ac:dyDescent="0.4"/>
    <row r="35235" s="6" customFormat="1" x14ac:dyDescent="0.4"/>
    <row r="35236" s="6" customFormat="1" x14ac:dyDescent="0.4"/>
    <row r="35237" s="6" customFormat="1" x14ac:dyDescent="0.4"/>
    <row r="35238" s="6" customFormat="1" x14ac:dyDescent="0.4"/>
    <row r="35239" s="6" customFormat="1" x14ac:dyDescent="0.4"/>
    <row r="35240" s="6" customFormat="1" x14ac:dyDescent="0.4"/>
    <row r="35241" s="6" customFormat="1" x14ac:dyDescent="0.4"/>
    <row r="35242" s="6" customFormat="1" x14ac:dyDescent="0.4"/>
    <row r="35243" s="6" customFormat="1" x14ac:dyDescent="0.4"/>
    <row r="35244" s="6" customFormat="1" x14ac:dyDescent="0.4"/>
    <row r="35245" s="6" customFormat="1" x14ac:dyDescent="0.4"/>
    <row r="35246" s="6" customFormat="1" x14ac:dyDescent="0.4"/>
    <row r="35247" s="6" customFormat="1" x14ac:dyDescent="0.4"/>
    <row r="35248" s="6" customFormat="1" x14ac:dyDescent="0.4"/>
    <row r="35249" s="6" customFormat="1" x14ac:dyDescent="0.4"/>
    <row r="35250" s="6" customFormat="1" x14ac:dyDescent="0.4"/>
    <row r="35251" s="6" customFormat="1" x14ac:dyDescent="0.4"/>
    <row r="35252" s="6" customFormat="1" x14ac:dyDescent="0.4"/>
    <row r="35253" s="6" customFormat="1" x14ac:dyDescent="0.4"/>
    <row r="35254" s="6" customFormat="1" x14ac:dyDescent="0.4"/>
    <row r="35255" s="6" customFormat="1" x14ac:dyDescent="0.4"/>
    <row r="35256" s="6" customFormat="1" x14ac:dyDescent="0.4"/>
    <row r="35257" s="6" customFormat="1" x14ac:dyDescent="0.4"/>
    <row r="35258" s="6" customFormat="1" x14ac:dyDescent="0.4"/>
    <row r="35259" s="6" customFormat="1" x14ac:dyDescent="0.4"/>
    <row r="35260" s="6" customFormat="1" x14ac:dyDescent="0.4"/>
    <row r="35261" s="6" customFormat="1" x14ac:dyDescent="0.4"/>
    <row r="35262" s="6" customFormat="1" x14ac:dyDescent="0.4"/>
    <row r="35263" s="6" customFormat="1" x14ac:dyDescent="0.4"/>
    <row r="35264" s="6" customFormat="1" x14ac:dyDescent="0.4"/>
    <row r="35265" s="6" customFormat="1" x14ac:dyDescent="0.4"/>
    <row r="35266" s="6" customFormat="1" x14ac:dyDescent="0.4"/>
    <row r="35267" s="6" customFormat="1" x14ac:dyDescent="0.4"/>
    <row r="35268" s="6" customFormat="1" x14ac:dyDescent="0.4"/>
    <row r="35269" s="6" customFormat="1" x14ac:dyDescent="0.4"/>
    <row r="35270" s="6" customFormat="1" x14ac:dyDescent="0.4"/>
    <row r="35271" s="6" customFormat="1" x14ac:dyDescent="0.4"/>
    <row r="35272" s="6" customFormat="1" x14ac:dyDescent="0.4"/>
    <row r="35273" s="6" customFormat="1" x14ac:dyDescent="0.4"/>
    <row r="35274" s="6" customFormat="1" x14ac:dyDescent="0.4"/>
    <row r="35275" s="6" customFormat="1" x14ac:dyDescent="0.4"/>
    <row r="35276" s="6" customFormat="1" x14ac:dyDescent="0.4"/>
    <row r="35277" s="6" customFormat="1" x14ac:dyDescent="0.4"/>
    <row r="35278" s="6" customFormat="1" x14ac:dyDescent="0.4"/>
    <row r="35279" s="6" customFormat="1" x14ac:dyDescent="0.4"/>
    <row r="35280" s="6" customFormat="1" x14ac:dyDescent="0.4"/>
    <row r="35281" s="6" customFormat="1" x14ac:dyDescent="0.4"/>
    <row r="35282" s="6" customFormat="1" x14ac:dyDescent="0.4"/>
    <row r="35283" s="6" customFormat="1" x14ac:dyDescent="0.4"/>
    <row r="35284" s="6" customFormat="1" x14ac:dyDescent="0.4"/>
    <row r="35285" s="6" customFormat="1" x14ac:dyDescent="0.4"/>
    <row r="35286" s="6" customFormat="1" x14ac:dyDescent="0.4"/>
    <row r="35287" s="6" customFormat="1" x14ac:dyDescent="0.4"/>
    <row r="35288" s="6" customFormat="1" x14ac:dyDescent="0.4"/>
    <row r="35289" s="6" customFormat="1" x14ac:dyDescent="0.4"/>
    <row r="35290" s="6" customFormat="1" x14ac:dyDescent="0.4"/>
    <row r="35291" s="6" customFormat="1" x14ac:dyDescent="0.4"/>
    <row r="35292" s="6" customFormat="1" x14ac:dyDescent="0.4"/>
    <row r="35293" s="6" customFormat="1" x14ac:dyDescent="0.4"/>
    <row r="35294" s="6" customFormat="1" x14ac:dyDescent="0.4"/>
    <row r="35295" s="6" customFormat="1" x14ac:dyDescent="0.4"/>
    <row r="35296" s="6" customFormat="1" x14ac:dyDescent="0.4"/>
    <row r="35297" s="6" customFormat="1" x14ac:dyDescent="0.4"/>
    <row r="35298" s="6" customFormat="1" x14ac:dyDescent="0.4"/>
    <row r="35299" s="6" customFormat="1" x14ac:dyDescent="0.4"/>
    <row r="35300" s="6" customFormat="1" x14ac:dyDescent="0.4"/>
    <row r="35301" s="6" customFormat="1" x14ac:dyDescent="0.4"/>
    <row r="35302" s="6" customFormat="1" x14ac:dyDescent="0.4"/>
    <row r="35303" s="6" customFormat="1" x14ac:dyDescent="0.4"/>
    <row r="35304" s="6" customFormat="1" x14ac:dyDescent="0.4"/>
    <row r="35305" s="6" customFormat="1" x14ac:dyDescent="0.4"/>
    <row r="35306" s="6" customFormat="1" x14ac:dyDescent="0.4"/>
    <row r="35307" s="6" customFormat="1" x14ac:dyDescent="0.4"/>
    <row r="35308" s="6" customFormat="1" x14ac:dyDescent="0.4"/>
    <row r="35309" s="6" customFormat="1" x14ac:dyDescent="0.4"/>
    <row r="35310" s="6" customFormat="1" x14ac:dyDescent="0.4"/>
    <row r="35311" s="6" customFormat="1" x14ac:dyDescent="0.4"/>
    <row r="35312" s="6" customFormat="1" x14ac:dyDescent="0.4"/>
    <row r="35313" s="6" customFormat="1" x14ac:dyDescent="0.4"/>
    <row r="35314" s="6" customFormat="1" x14ac:dyDescent="0.4"/>
    <row r="35315" s="6" customFormat="1" x14ac:dyDescent="0.4"/>
    <row r="35316" s="6" customFormat="1" x14ac:dyDescent="0.4"/>
    <row r="35317" s="6" customFormat="1" x14ac:dyDescent="0.4"/>
    <row r="35318" s="6" customFormat="1" x14ac:dyDescent="0.4"/>
    <row r="35319" s="6" customFormat="1" x14ac:dyDescent="0.4"/>
    <row r="35320" s="6" customFormat="1" x14ac:dyDescent="0.4"/>
    <row r="35321" s="6" customFormat="1" x14ac:dyDescent="0.4"/>
    <row r="35322" s="6" customFormat="1" x14ac:dyDescent="0.4"/>
    <row r="35323" s="6" customFormat="1" x14ac:dyDescent="0.4"/>
    <row r="35324" s="6" customFormat="1" x14ac:dyDescent="0.4"/>
    <row r="35325" s="6" customFormat="1" x14ac:dyDescent="0.4"/>
    <row r="35326" s="6" customFormat="1" x14ac:dyDescent="0.4"/>
    <row r="35327" s="6" customFormat="1" x14ac:dyDescent="0.4"/>
    <row r="35328" s="6" customFormat="1" x14ac:dyDescent="0.4"/>
    <row r="35329" s="6" customFormat="1" x14ac:dyDescent="0.4"/>
    <row r="35330" s="6" customFormat="1" x14ac:dyDescent="0.4"/>
    <row r="35331" s="6" customFormat="1" x14ac:dyDescent="0.4"/>
    <row r="35332" s="6" customFormat="1" x14ac:dyDescent="0.4"/>
    <row r="35333" s="6" customFormat="1" x14ac:dyDescent="0.4"/>
    <row r="35334" s="6" customFormat="1" x14ac:dyDescent="0.4"/>
    <row r="35335" s="6" customFormat="1" x14ac:dyDescent="0.4"/>
    <row r="35336" s="6" customFormat="1" x14ac:dyDescent="0.4"/>
    <row r="35337" s="6" customFormat="1" x14ac:dyDescent="0.4"/>
    <row r="35338" s="6" customFormat="1" x14ac:dyDescent="0.4"/>
    <row r="35339" s="6" customFormat="1" x14ac:dyDescent="0.4"/>
    <row r="35340" s="6" customFormat="1" x14ac:dyDescent="0.4"/>
    <row r="35341" s="6" customFormat="1" x14ac:dyDescent="0.4"/>
    <row r="35342" s="6" customFormat="1" x14ac:dyDescent="0.4"/>
    <row r="35343" s="6" customFormat="1" x14ac:dyDescent="0.4"/>
    <row r="35344" s="6" customFormat="1" x14ac:dyDescent="0.4"/>
    <row r="35345" s="6" customFormat="1" x14ac:dyDescent="0.4"/>
    <row r="35346" s="6" customFormat="1" x14ac:dyDescent="0.4"/>
    <row r="35347" s="6" customFormat="1" x14ac:dyDescent="0.4"/>
    <row r="35348" s="6" customFormat="1" x14ac:dyDescent="0.4"/>
    <row r="35349" s="6" customFormat="1" x14ac:dyDescent="0.4"/>
    <row r="35350" s="6" customFormat="1" x14ac:dyDescent="0.4"/>
    <row r="35351" s="6" customFormat="1" x14ac:dyDescent="0.4"/>
    <row r="35352" s="6" customFormat="1" x14ac:dyDescent="0.4"/>
    <row r="35353" s="6" customFormat="1" x14ac:dyDescent="0.4"/>
    <row r="35354" s="6" customFormat="1" x14ac:dyDescent="0.4"/>
    <row r="35355" s="6" customFormat="1" x14ac:dyDescent="0.4"/>
    <row r="35356" s="6" customFormat="1" x14ac:dyDescent="0.4"/>
    <row r="35357" s="6" customFormat="1" x14ac:dyDescent="0.4"/>
    <row r="35358" s="6" customFormat="1" x14ac:dyDescent="0.4"/>
    <row r="35359" s="6" customFormat="1" x14ac:dyDescent="0.4"/>
    <row r="35360" s="6" customFormat="1" x14ac:dyDescent="0.4"/>
    <row r="35361" s="6" customFormat="1" x14ac:dyDescent="0.4"/>
    <row r="35362" s="6" customFormat="1" x14ac:dyDescent="0.4"/>
    <row r="35363" s="6" customFormat="1" x14ac:dyDescent="0.4"/>
    <row r="35364" s="6" customFormat="1" x14ac:dyDescent="0.4"/>
    <row r="35365" s="6" customFormat="1" x14ac:dyDescent="0.4"/>
    <row r="35366" s="6" customFormat="1" x14ac:dyDescent="0.4"/>
    <row r="35367" s="6" customFormat="1" x14ac:dyDescent="0.4"/>
    <row r="35368" s="6" customFormat="1" x14ac:dyDescent="0.4"/>
    <row r="35369" s="6" customFormat="1" x14ac:dyDescent="0.4"/>
    <row r="35370" s="6" customFormat="1" x14ac:dyDescent="0.4"/>
    <row r="35371" s="6" customFormat="1" x14ac:dyDescent="0.4"/>
    <row r="35372" s="6" customFormat="1" x14ac:dyDescent="0.4"/>
    <row r="35373" s="6" customFormat="1" x14ac:dyDescent="0.4"/>
    <row r="35374" s="6" customFormat="1" x14ac:dyDescent="0.4"/>
    <row r="35375" s="6" customFormat="1" x14ac:dyDescent="0.4"/>
    <row r="35376" s="6" customFormat="1" x14ac:dyDescent="0.4"/>
    <row r="35377" s="6" customFormat="1" x14ac:dyDescent="0.4"/>
    <row r="35378" s="6" customFormat="1" x14ac:dyDescent="0.4"/>
    <row r="35379" s="6" customFormat="1" x14ac:dyDescent="0.4"/>
    <row r="35380" s="6" customFormat="1" x14ac:dyDescent="0.4"/>
    <row r="35381" s="6" customFormat="1" x14ac:dyDescent="0.4"/>
    <row r="35382" s="6" customFormat="1" x14ac:dyDescent="0.4"/>
    <row r="35383" s="6" customFormat="1" x14ac:dyDescent="0.4"/>
    <row r="35384" s="6" customFormat="1" x14ac:dyDescent="0.4"/>
    <row r="35385" s="6" customFormat="1" x14ac:dyDescent="0.4"/>
    <row r="35386" s="6" customFormat="1" x14ac:dyDescent="0.4"/>
    <row r="35387" s="6" customFormat="1" x14ac:dyDescent="0.4"/>
    <row r="35388" s="6" customFormat="1" x14ac:dyDescent="0.4"/>
    <row r="35389" s="6" customFormat="1" x14ac:dyDescent="0.4"/>
    <row r="35390" s="6" customFormat="1" x14ac:dyDescent="0.4"/>
    <row r="35391" s="6" customFormat="1" x14ac:dyDescent="0.4"/>
    <row r="35392" s="6" customFormat="1" x14ac:dyDescent="0.4"/>
    <row r="35393" s="6" customFormat="1" x14ac:dyDescent="0.4"/>
    <row r="35394" s="6" customFormat="1" x14ac:dyDescent="0.4"/>
    <row r="35395" s="6" customFormat="1" x14ac:dyDescent="0.4"/>
    <row r="35396" s="6" customFormat="1" x14ac:dyDescent="0.4"/>
    <row r="35397" s="6" customFormat="1" x14ac:dyDescent="0.4"/>
    <row r="35398" s="6" customFormat="1" x14ac:dyDescent="0.4"/>
    <row r="35399" s="6" customFormat="1" x14ac:dyDescent="0.4"/>
    <row r="35400" s="6" customFormat="1" x14ac:dyDescent="0.4"/>
    <row r="35401" s="6" customFormat="1" x14ac:dyDescent="0.4"/>
    <row r="35402" s="6" customFormat="1" x14ac:dyDescent="0.4"/>
    <row r="35403" s="6" customFormat="1" x14ac:dyDescent="0.4"/>
    <row r="35404" s="6" customFormat="1" x14ac:dyDescent="0.4"/>
    <row r="35405" s="6" customFormat="1" x14ac:dyDescent="0.4"/>
    <row r="35406" s="6" customFormat="1" x14ac:dyDescent="0.4"/>
    <row r="35407" s="6" customFormat="1" x14ac:dyDescent="0.4"/>
    <row r="35408" s="6" customFormat="1" x14ac:dyDescent="0.4"/>
    <row r="35409" s="6" customFormat="1" x14ac:dyDescent="0.4"/>
    <row r="35410" s="6" customFormat="1" x14ac:dyDescent="0.4"/>
    <row r="35411" s="6" customFormat="1" x14ac:dyDescent="0.4"/>
    <row r="35412" s="6" customFormat="1" x14ac:dyDescent="0.4"/>
    <row r="35413" s="6" customFormat="1" x14ac:dyDescent="0.4"/>
    <row r="35414" s="6" customFormat="1" x14ac:dyDescent="0.4"/>
    <row r="35415" s="6" customFormat="1" x14ac:dyDescent="0.4"/>
    <row r="35416" s="6" customFormat="1" x14ac:dyDescent="0.4"/>
    <row r="35417" s="6" customFormat="1" x14ac:dyDescent="0.4"/>
    <row r="35418" s="6" customFormat="1" x14ac:dyDescent="0.4"/>
    <row r="35419" s="6" customFormat="1" x14ac:dyDescent="0.4"/>
    <row r="35420" s="6" customFormat="1" x14ac:dyDescent="0.4"/>
    <row r="35421" s="6" customFormat="1" x14ac:dyDescent="0.4"/>
    <row r="35422" s="6" customFormat="1" x14ac:dyDescent="0.4"/>
    <row r="35423" s="6" customFormat="1" x14ac:dyDescent="0.4"/>
    <row r="35424" s="6" customFormat="1" x14ac:dyDescent="0.4"/>
    <row r="35425" s="6" customFormat="1" x14ac:dyDescent="0.4"/>
    <row r="35426" s="6" customFormat="1" x14ac:dyDescent="0.4"/>
    <row r="35427" s="6" customFormat="1" x14ac:dyDescent="0.4"/>
    <row r="35428" s="6" customFormat="1" x14ac:dyDescent="0.4"/>
    <row r="35429" s="6" customFormat="1" x14ac:dyDescent="0.4"/>
    <row r="35430" s="6" customFormat="1" x14ac:dyDescent="0.4"/>
    <row r="35431" s="6" customFormat="1" x14ac:dyDescent="0.4"/>
    <row r="35432" s="6" customFormat="1" x14ac:dyDescent="0.4"/>
    <row r="35433" s="6" customFormat="1" x14ac:dyDescent="0.4"/>
    <row r="35434" s="6" customFormat="1" x14ac:dyDescent="0.4"/>
    <row r="35435" s="6" customFormat="1" x14ac:dyDescent="0.4"/>
    <row r="35436" s="6" customFormat="1" x14ac:dyDescent="0.4"/>
    <row r="35437" s="6" customFormat="1" x14ac:dyDescent="0.4"/>
    <row r="35438" s="6" customFormat="1" x14ac:dyDescent="0.4"/>
    <row r="35439" s="6" customFormat="1" x14ac:dyDescent="0.4"/>
    <row r="35440" s="6" customFormat="1" x14ac:dyDescent="0.4"/>
    <row r="35441" s="6" customFormat="1" x14ac:dyDescent="0.4"/>
    <row r="35442" s="6" customFormat="1" x14ac:dyDescent="0.4"/>
    <row r="35443" s="6" customFormat="1" x14ac:dyDescent="0.4"/>
    <row r="35444" s="6" customFormat="1" x14ac:dyDescent="0.4"/>
    <row r="35445" s="6" customFormat="1" x14ac:dyDescent="0.4"/>
    <row r="35446" s="6" customFormat="1" x14ac:dyDescent="0.4"/>
    <row r="35447" s="6" customFormat="1" x14ac:dyDescent="0.4"/>
    <row r="35448" s="6" customFormat="1" x14ac:dyDescent="0.4"/>
    <row r="35449" s="6" customFormat="1" x14ac:dyDescent="0.4"/>
    <row r="35450" s="6" customFormat="1" x14ac:dyDescent="0.4"/>
    <row r="35451" s="6" customFormat="1" x14ac:dyDescent="0.4"/>
    <row r="35452" s="6" customFormat="1" x14ac:dyDescent="0.4"/>
    <row r="35453" s="6" customFormat="1" x14ac:dyDescent="0.4"/>
    <row r="35454" s="6" customFormat="1" x14ac:dyDescent="0.4"/>
    <row r="35455" s="6" customFormat="1" x14ac:dyDescent="0.4"/>
    <row r="35456" s="6" customFormat="1" x14ac:dyDescent="0.4"/>
    <row r="35457" s="6" customFormat="1" x14ac:dyDescent="0.4"/>
    <row r="35458" s="6" customFormat="1" x14ac:dyDescent="0.4"/>
    <row r="35459" s="6" customFormat="1" x14ac:dyDescent="0.4"/>
    <row r="35460" s="6" customFormat="1" x14ac:dyDescent="0.4"/>
    <row r="35461" s="6" customFormat="1" x14ac:dyDescent="0.4"/>
    <row r="35462" s="6" customFormat="1" x14ac:dyDescent="0.4"/>
    <row r="35463" s="6" customFormat="1" x14ac:dyDescent="0.4"/>
    <row r="35464" s="6" customFormat="1" x14ac:dyDescent="0.4"/>
    <row r="35465" s="6" customFormat="1" x14ac:dyDescent="0.4"/>
    <row r="35466" s="6" customFormat="1" x14ac:dyDescent="0.4"/>
    <row r="35467" s="6" customFormat="1" x14ac:dyDescent="0.4"/>
    <row r="35468" s="6" customFormat="1" x14ac:dyDescent="0.4"/>
    <row r="35469" s="6" customFormat="1" x14ac:dyDescent="0.4"/>
    <row r="35470" s="6" customFormat="1" x14ac:dyDescent="0.4"/>
    <row r="35471" s="6" customFormat="1" x14ac:dyDescent="0.4"/>
    <row r="35472" s="6" customFormat="1" x14ac:dyDescent="0.4"/>
    <row r="35473" s="6" customFormat="1" x14ac:dyDescent="0.4"/>
    <row r="35474" s="6" customFormat="1" x14ac:dyDescent="0.4"/>
    <row r="35475" s="6" customFormat="1" x14ac:dyDescent="0.4"/>
    <row r="35476" s="6" customFormat="1" x14ac:dyDescent="0.4"/>
    <row r="35477" s="6" customFormat="1" x14ac:dyDescent="0.4"/>
    <row r="35478" s="6" customFormat="1" x14ac:dyDescent="0.4"/>
    <row r="35479" s="6" customFormat="1" x14ac:dyDescent="0.4"/>
    <row r="35480" s="6" customFormat="1" x14ac:dyDescent="0.4"/>
    <row r="35481" s="6" customFormat="1" x14ac:dyDescent="0.4"/>
    <row r="35482" s="6" customFormat="1" x14ac:dyDescent="0.4"/>
    <row r="35483" s="6" customFormat="1" x14ac:dyDescent="0.4"/>
    <row r="35484" s="6" customFormat="1" x14ac:dyDescent="0.4"/>
    <row r="35485" s="6" customFormat="1" x14ac:dyDescent="0.4"/>
    <row r="35486" s="6" customFormat="1" x14ac:dyDescent="0.4"/>
    <row r="35487" s="6" customFormat="1" x14ac:dyDescent="0.4"/>
    <row r="35488" s="6" customFormat="1" x14ac:dyDescent="0.4"/>
    <row r="35489" s="6" customFormat="1" x14ac:dyDescent="0.4"/>
    <row r="35490" s="6" customFormat="1" x14ac:dyDescent="0.4"/>
    <row r="35491" s="6" customFormat="1" x14ac:dyDescent="0.4"/>
    <row r="35492" s="6" customFormat="1" x14ac:dyDescent="0.4"/>
    <row r="35493" s="6" customFormat="1" x14ac:dyDescent="0.4"/>
    <row r="35494" s="6" customFormat="1" x14ac:dyDescent="0.4"/>
    <row r="35495" s="6" customFormat="1" x14ac:dyDescent="0.4"/>
    <row r="35496" s="6" customFormat="1" x14ac:dyDescent="0.4"/>
    <row r="35497" s="6" customFormat="1" x14ac:dyDescent="0.4"/>
    <row r="35498" s="6" customFormat="1" x14ac:dyDescent="0.4"/>
    <row r="35499" s="6" customFormat="1" x14ac:dyDescent="0.4"/>
    <row r="35500" s="6" customFormat="1" x14ac:dyDescent="0.4"/>
    <row r="35501" s="6" customFormat="1" x14ac:dyDescent="0.4"/>
    <row r="35502" s="6" customFormat="1" x14ac:dyDescent="0.4"/>
    <row r="35503" s="6" customFormat="1" x14ac:dyDescent="0.4"/>
    <row r="35504" s="6" customFormat="1" x14ac:dyDescent="0.4"/>
    <row r="35505" s="6" customFormat="1" x14ac:dyDescent="0.4"/>
    <row r="35506" s="6" customFormat="1" x14ac:dyDescent="0.4"/>
    <row r="35507" s="6" customFormat="1" x14ac:dyDescent="0.4"/>
    <row r="35508" s="6" customFormat="1" x14ac:dyDescent="0.4"/>
    <row r="35509" s="6" customFormat="1" x14ac:dyDescent="0.4"/>
    <row r="35510" s="6" customFormat="1" x14ac:dyDescent="0.4"/>
    <row r="35511" s="6" customFormat="1" x14ac:dyDescent="0.4"/>
    <row r="35512" s="6" customFormat="1" x14ac:dyDescent="0.4"/>
    <row r="35513" s="6" customFormat="1" x14ac:dyDescent="0.4"/>
    <row r="35514" s="6" customFormat="1" x14ac:dyDescent="0.4"/>
    <row r="35515" s="6" customFormat="1" x14ac:dyDescent="0.4"/>
    <row r="35516" s="6" customFormat="1" x14ac:dyDescent="0.4"/>
    <row r="35517" s="6" customFormat="1" x14ac:dyDescent="0.4"/>
    <row r="35518" s="6" customFormat="1" x14ac:dyDescent="0.4"/>
    <row r="35519" s="6" customFormat="1" x14ac:dyDescent="0.4"/>
    <row r="35520" s="6" customFormat="1" x14ac:dyDescent="0.4"/>
    <row r="35521" s="6" customFormat="1" x14ac:dyDescent="0.4"/>
    <row r="35522" s="6" customFormat="1" x14ac:dyDescent="0.4"/>
    <row r="35523" s="6" customFormat="1" x14ac:dyDescent="0.4"/>
    <row r="35524" s="6" customFormat="1" x14ac:dyDescent="0.4"/>
    <row r="35525" s="6" customFormat="1" x14ac:dyDescent="0.4"/>
    <row r="35526" s="6" customFormat="1" x14ac:dyDescent="0.4"/>
    <row r="35527" s="6" customFormat="1" x14ac:dyDescent="0.4"/>
    <row r="35528" s="6" customFormat="1" x14ac:dyDescent="0.4"/>
    <row r="35529" s="6" customFormat="1" x14ac:dyDescent="0.4"/>
    <row r="35530" s="6" customFormat="1" x14ac:dyDescent="0.4"/>
    <row r="35531" s="6" customFormat="1" x14ac:dyDescent="0.4"/>
    <row r="35532" s="6" customFormat="1" x14ac:dyDescent="0.4"/>
    <row r="35533" s="6" customFormat="1" x14ac:dyDescent="0.4"/>
    <row r="35534" s="6" customFormat="1" x14ac:dyDescent="0.4"/>
    <row r="35535" s="6" customFormat="1" x14ac:dyDescent="0.4"/>
    <row r="35536" s="6" customFormat="1" x14ac:dyDescent="0.4"/>
    <row r="35537" s="6" customFormat="1" x14ac:dyDescent="0.4"/>
    <row r="35538" s="6" customFormat="1" x14ac:dyDescent="0.4"/>
    <row r="35539" s="6" customFormat="1" x14ac:dyDescent="0.4"/>
    <row r="35540" s="6" customFormat="1" x14ac:dyDescent="0.4"/>
    <row r="35541" s="6" customFormat="1" x14ac:dyDescent="0.4"/>
    <row r="35542" s="6" customFormat="1" x14ac:dyDescent="0.4"/>
    <row r="35543" s="6" customFormat="1" x14ac:dyDescent="0.4"/>
    <row r="35544" s="6" customFormat="1" x14ac:dyDescent="0.4"/>
    <row r="35545" s="6" customFormat="1" x14ac:dyDescent="0.4"/>
    <row r="35546" s="6" customFormat="1" x14ac:dyDescent="0.4"/>
    <row r="35547" s="6" customFormat="1" x14ac:dyDescent="0.4"/>
    <row r="35548" s="6" customFormat="1" x14ac:dyDescent="0.4"/>
    <row r="35549" s="6" customFormat="1" x14ac:dyDescent="0.4"/>
    <row r="35550" s="6" customFormat="1" x14ac:dyDescent="0.4"/>
    <row r="35551" s="6" customFormat="1" x14ac:dyDescent="0.4"/>
    <row r="35552" s="6" customFormat="1" x14ac:dyDescent="0.4"/>
    <row r="35553" s="6" customFormat="1" x14ac:dyDescent="0.4"/>
    <row r="35554" s="6" customFormat="1" x14ac:dyDescent="0.4"/>
    <row r="35555" s="6" customFormat="1" x14ac:dyDescent="0.4"/>
    <row r="35556" s="6" customFormat="1" x14ac:dyDescent="0.4"/>
    <row r="35557" s="6" customFormat="1" x14ac:dyDescent="0.4"/>
    <row r="35558" s="6" customFormat="1" x14ac:dyDescent="0.4"/>
    <row r="35559" s="6" customFormat="1" x14ac:dyDescent="0.4"/>
    <row r="35560" s="6" customFormat="1" x14ac:dyDescent="0.4"/>
    <row r="35561" s="6" customFormat="1" x14ac:dyDescent="0.4"/>
    <row r="35562" s="6" customFormat="1" x14ac:dyDescent="0.4"/>
    <row r="35563" s="6" customFormat="1" x14ac:dyDescent="0.4"/>
    <row r="35564" s="6" customFormat="1" x14ac:dyDescent="0.4"/>
    <row r="35565" s="6" customFormat="1" x14ac:dyDescent="0.4"/>
    <row r="35566" s="6" customFormat="1" x14ac:dyDescent="0.4"/>
    <row r="35567" s="6" customFormat="1" x14ac:dyDescent="0.4"/>
    <row r="35568" s="6" customFormat="1" x14ac:dyDescent="0.4"/>
    <row r="35569" s="6" customFormat="1" x14ac:dyDescent="0.4"/>
    <row r="35570" s="6" customFormat="1" x14ac:dyDescent="0.4"/>
    <row r="35571" s="6" customFormat="1" x14ac:dyDescent="0.4"/>
    <row r="35572" s="6" customFormat="1" x14ac:dyDescent="0.4"/>
    <row r="35573" s="6" customFormat="1" x14ac:dyDescent="0.4"/>
    <row r="35574" s="6" customFormat="1" x14ac:dyDescent="0.4"/>
    <row r="35575" s="6" customFormat="1" x14ac:dyDescent="0.4"/>
    <row r="35576" s="6" customFormat="1" x14ac:dyDescent="0.4"/>
    <row r="35577" s="6" customFormat="1" x14ac:dyDescent="0.4"/>
    <row r="35578" s="6" customFormat="1" x14ac:dyDescent="0.4"/>
    <row r="35579" s="6" customFormat="1" x14ac:dyDescent="0.4"/>
    <row r="35580" s="6" customFormat="1" x14ac:dyDescent="0.4"/>
    <row r="35581" s="6" customFormat="1" x14ac:dyDescent="0.4"/>
    <row r="35582" s="6" customFormat="1" x14ac:dyDescent="0.4"/>
    <row r="35583" s="6" customFormat="1" x14ac:dyDescent="0.4"/>
    <row r="35584" s="6" customFormat="1" x14ac:dyDescent="0.4"/>
    <row r="35585" s="6" customFormat="1" x14ac:dyDescent="0.4"/>
    <row r="35586" s="6" customFormat="1" x14ac:dyDescent="0.4"/>
    <row r="35587" s="6" customFormat="1" x14ac:dyDescent="0.4"/>
    <row r="35588" s="6" customFormat="1" x14ac:dyDescent="0.4"/>
    <row r="35589" s="6" customFormat="1" x14ac:dyDescent="0.4"/>
    <row r="35590" s="6" customFormat="1" x14ac:dyDescent="0.4"/>
    <row r="35591" s="6" customFormat="1" x14ac:dyDescent="0.4"/>
    <row r="35592" s="6" customFormat="1" x14ac:dyDescent="0.4"/>
    <row r="35593" s="6" customFormat="1" x14ac:dyDescent="0.4"/>
    <row r="35594" s="6" customFormat="1" x14ac:dyDescent="0.4"/>
    <row r="35595" s="6" customFormat="1" x14ac:dyDescent="0.4"/>
    <row r="35596" s="6" customFormat="1" x14ac:dyDescent="0.4"/>
    <row r="35597" s="6" customFormat="1" x14ac:dyDescent="0.4"/>
    <row r="35598" s="6" customFormat="1" x14ac:dyDescent="0.4"/>
    <row r="35599" s="6" customFormat="1" x14ac:dyDescent="0.4"/>
    <row r="35600" s="6" customFormat="1" x14ac:dyDescent="0.4"/>
    <row r="35601" s="6" customFormat="1" x14ac:dyDescent="0.4"/>
    <row r="35602" s="6" customFormat="1" x14ac:dyDescent="0.4"/>
    <row r="35603" s="6" customFormat="1" x14ac:dyDescent="0.4"/>
    <row r="35604" s="6" customFormat="1" x14ac:dyDescent="0.4"/>
    <row r="35605" s="6" customFormat="1" x14ac:dyDescent="0.4"/>
    <row r="35606" s="6" customFormat="1" x14ac:dyDescent="0.4"/>
    <row r="35607" s="6" customFormat="1" x14ac:dyDescent="0.4"/>
    <row r="35608" s="6" customFormat="1" x14ac:dyDescent="0.4"/>
    <row r="35609" s="6" customFormat="1" x14ac:dyDescent="0.4"/>
    <row r="35610" s="6" customFormat="1" x14ac:dyDescent="0.4"/>
    <row r="35611" s="6" customFormat="1" x14ac:dyDescent="0.4"/>
    <row r="35612" s="6" customFormat="1" x14ac:dyDescent="0.4"/>
    <row r="35613" s="6" customFormat="1" x14ac:dyDescent="0.4"/>
    <row r="35614" s="6" customFormat="1" x14ac:dyDescent="0.4"/>
    <row r="35615" s="6" customFormat="1" x14ac:dyDescent="0.4"/>
    <row r="35616" s="6" customFormat="1" x14ac:dyDescent="0.4"/>
    <row r="35617" s="6" customFormat="1" x14ac:dyDescent="0.4"/>
    <row r="35618" s="6" customFormat="1" x14ac:dyDescent="0.4"/>
    <row r="35619" s="6" customFormat="1" x14ac:dyDescent="0.4"/>
    <row r="35620" s="6" customFormat="1" x14ac:dyDescent="0.4"/>
    <row r="35621" s="6" customFormat="1" x14ac:dyDescent="0.4"/>
    <row r="35622" s="6" customFormat="1" x14ac:dyDescent="0.4"/>
    <row r="35623" s="6" customFormat="1" x14ac:dyDescent="0.4"/>
    <row r="35624" s="6" customFormat="1" x14ac:dyDescent="0.4"/>
    <row r="35625" s="6" customFormat="1" x14ac:dyDescent="0.4"/>
    <row r="35626" s="6" customFormat="1" x14ac:dyDescent="0.4"/>
    <row r="35627" s="6" customFormat="1" x14ac:dyDescent="0.4"/>
    <row r="35628" s="6" customFormat="1" x14ac:dyDescent="0.4"/>
    <row r="35629" s="6" customFormat="1" x14ac:dyDescent="0.4"/>
    <row r="35630" s="6" customFormat="1" x14ac:dyDescent="0.4"/>
    <row r="35631" s="6" customFormat="1" x14ac:dyDescent="0.4"/>
    <row r="35632" s="6" customFormat="1" x14ac:dyDescent="0.4"/>
    <row r="35633" s="6" customFormat="1" x14ac:dyDescent="0.4"/>
    <row r="35634" s="6" customFormat="1" x14ac:dyDescent="0.4"/>
    <row r="35635" s="6" customFormat="1" x14ac:dyDescent="0.4"/>
    <row r="35636" s="6" customFormat="1" x14ac:dyDescent="0.4"/>
    <row r="35637" s="6" customFormat="1" x14ac:dyDescent="0.4"/>
    <row r="35638" s="6" customFormat="1" x14ac:dyDescent="0.4"/>
    <row r="35639" s="6" customFormat="1" x14ac:dyDescent="0.4"/>
    <row r="35640" s="6" customFormat="1" x14ac:dyDescent="0.4"/>
    <row r="35641" s="6" customFormat="1" x14ac:dyDescent="0.4"/>
    <row r="35642" s="6" customFormat="1" x14ac:dyDescent="0.4"/>
    <row r="35643" s="6" customFormat="1" x14ac:dyDescent="0.4"/>
    <row r="35644" s="6" customFormat="1" x14ac:dyDescent="0.4"/>
    <row r="35645" s="6" customFormat="1" x14ac:dyDescent="0.4"/>
    <row r="35646" s="6" customFormat="1" x14ac:dyDescent="0.4"/>
    <row r="35647" s="6" customFormat="1" x14ac:dyDescent="0.4"/>
    <row r="35648" s="6" customFormat="1" x14ac:dyDescent="0.4"/>
    <row r="35649" s="6" customFormat="1" x14ac:dyDescent="0.4"/>
    <row r="35650" s="6" customFormat="1" x14ac:dyDescent="0.4"/>
    <row r="35651" s="6" customFormat="1" x14ac:dyDescent="0.4"/>
    <row r="35652" s="6" customFormat="1" x14ac:dyDescent="0.4"/>
    <row r="35653" s="6" customFormat="1" x14ac:dyDescent="0.4"/>
    <row r="35654" s="6" customFormat="1" x14ac:dyDescent="0.4"/>
    <row r="35655" s="6" customFormat="1" x14ac:dyDescent="0.4"/>
    <row r="35656" s="6" customFormat="1" x14ac:dyDescent="0.4"/>
    <row r="35657" s="6" customFormat="1" x14ac:dyDescent="0.4"/>
    <row r="35658" s="6" customFormat="1" x14ac:dyDescent="0.4"/>
    <row r="35659" s="6" customFormat="1" x14ac:dyDescent="0.4"/>
    <row r="35660" s="6" customFormat="1" x14ac:dyDescent="0.4"/>
    <row r="35661" s="6" customFormat="1" x14ac:dyDescent="0.4"/>
    <row r="35662" s="6" customFormat="1" x14ac:dyDescent="0.4"/>
    <row r="35663" s="6" customFormat="1" x14ac:dyDescent="0.4"/>
    <row r="35664" s="6" customFormat="1" x14ac:dyDescent="0.4"/>
    <row r="35665" s="6" customFormat="1" x14ac:dyDescent="0.4"/>
    <row r="35666" s="6" customFormat="1" x14ac:dyDescent="0.4"/>
    <row r="35667" s="6" customFormat="1" x14ac:dyDescent="0.4"/>
    <row r="35668" s="6" customFormat="1" x14ac:dyDescent="0.4"/>
    <row r="35669" s="6" customFormat="1" x14ac:dyDescent="0.4"/>
    <row r="35670" s="6" customFormat="1" x14ac:dyDescent="0.4"/>
    <row r="35671" s="6" customFormat="1" x14ac:dyDescent="0.4"/>
    <row r="35672" s="6" customFormat="1" x14ac:dyDescent="0.4"/>
    <row r="35673" s="6" customFormat="1" x14ac:dyDescent="0.4"/>
    <row r="35674" s="6" customFormat="1" x14ac:dyDescent="0.4"/>
    <row r="35675" s="6" customFormat="1" x14ac:dyDescent="0.4"/>
    <row r="35676" s="6" customFormat="1" x14ac:dyDescent="0.4"/>
    <row r="35677" s="6" customFormat="1" x14ac:dyDescent="0.4"/>
    <row r="35678" s="6" customFormat="1" x14ac:dyDescent="0.4"/>
    <row r="35679" s="6" customFormat="1" x14ac:dyDescent="0.4"/>
    <row r="35680" s="6" customFormat="1" x14ac:dyDescent="0.4"/>
    <row r="35681" s="6" customFormat="1" x14ac:dyDescent="0.4"/>
    <row r="35682" s="6" customFormat="1" x14ac:dyDescent="0.4"/>
    <row r="35683" s="6" customFormat="1" x14ac:dyDescent="0.4"/>
    <row r="35684" s="6" customFormat="1" x14ac:dyDescent="0.4"/>
    <row r="35685" s="6" customFormat="1" x14ac:dyDescent="0.4"/>
    <row r="35686" s="6" customFormat="1" x14ac:dyDescent="0.4"/>
    <row r="35687" s="6" customFormat="1" x14ac:dyDescent="0.4"/>
    <row r="35688" s="6" customFormat="1" x14ac:dyDescent="0.4"/>
    <row r="35689" s="6" customFormat="1" x14ac:dyDescent="0.4"/>
    <row r="35690" s="6" customFormat="1" x14ac:dyDescent="0.4"/>
    <row r="35691" s="6" customFormat="1" x14ac:dyDescent="0.4"/>
    <row r="35692" s="6" customFormat="1" x14ac:dyDescent="0.4"/>
    <row r="35693" s="6" customFormat="1" x14ac:dyDescent="0.4"/>
    <row r="35694" s="6" customFormat="1" x14ac:dyDescent="0.4"/>
    <row r="35695" s="6" customFormat="1" x14ac:dyDescent="0.4"/>
    <row r="35696" s="6" customFormat="1" x14ac:dyDescent="0.4"/>
    <row r="35697" s="6" customFormat="1" x14ac:dyDescent="0.4"/>
    <row r="35698" s="6" customFormat="1" x14ac:dyDescent="0.4"/>
    <row r="35699" s="6" customFormat="1" x14ac:dyDescent="0.4"/>
    <row r="35700" s="6" customFormat="1" x14ac:dyDescent="0.4"/>
    <row r="35701" s="6" customFormat="1" x14ac:dyDescent="0.4"/>
    <row r="35702" s="6" customFormat="1" x14ac:dyDescent="0.4"/>
    <row r="35703" s="6" customFormat="1" x14ac:dyDescent="0.4"/>
    <row r="35704" s="6" customFormat="1" x14ac:dyDescent="0.4"/>
    <row r="35705" s="6" customFormat="1" x14ac:dyDescent="0.4"/>
    <row r="35706" s="6" customFormat="1" x14ac:dyDescent="0.4"/>
    <row r="35707" s="6" customFormat="1" x14ac:dyDescent="0.4"/>
    <row r="35708" s="6" customFormat="1" x14ac:dyDescent="0.4"/>
    <row r="35709" s="6" customFormat="1" x14ac:dyDescent="0.4"/>
    <row r="35710" s="6" customFormat="1" x14ac:dyDescent="0.4"/>
    <row r="35711" s="6" customFormat="1" x14ac:dyDescent="0.4"/>
    <row r="35712" s="6" customFormat="1" x14ac:dyDescent="0.4"/>
    <row r="35713" s="6" customFormat="1" x14ac:dyDescent="0.4"/>
    <row r="35714" s="6" customFormat="1" x14ac:dyDescent="0.4"/>
    <row r="35715" s="6" customFormat="1" x14ac:dyDescent="0.4"/>
    <row r="35716" s="6" customFormat="1" x14ac:dyDescent="0.4"/>
    <row r="35717" s="6" customFormat="1" x14ac:dyDescent="0.4"/>
    <row r="35718" s="6" customFormat="1" x14ac:dyDescent="0.4"/>
    <row r="35719" s="6" customFormat="1" x14ac:dyDescent="0.4"/>
    <row r="35720" s="6" customFormat="1" x14ac:dyDescent="0.4"/>
    <row r="35721" s="6" customFormat="1" x14ac:dyDescent="0.4"/>
    <row r="35722" s="6" customFormat="1" x14ac:dyDescent="0.4"/>
    <row r="35723" s="6" customFormat="1" x14ac:dyDescent="0.4"/>
    <row r="35724" s="6" customFormat="1" x14ac:dyDescent="0.4"/>
    <row r="35725" s="6" customFormat="1" x14ac:dyDescent="0.4"/>
    <row r="35726" s="6" customFormat="1" x14ac:dyDescent="0.4"/>
    <row r="35727" s="6" customFormat="1" x14ac:dyDescent="0.4"/>
    <row r="35728" s="6" customFormat="1" x14ac:dyDescent="0.4"/>
    <row r="35729" s="6" customFormat="1" x14ac:dyDescent="0.4"/>
    <row r="35730" s="6" customFormat="1" x14ac:dyDescent="0.4"/>
    <row r="35731" s="6" customFormat="1" x14ac:dyDescent="0.4"/>
    <row r="35732" s="6" customFormat="1" x14ac:dyDescent="0.4"/>
    <row r="35733" s="6" customFormat="1" x14ac:dyDescent="0.4"/>
    <row r="35734" s="6" customFormat="1" x14ac:dyDescent="0.4"/>
    <row r="35735" s="6" customFormat="1" x14ac:dyDescent="0.4"/>
    <row r="35736" s="6" customFormat="1" x14ac:dyDescent="0.4"/>
    <row r="35737" s="6" customFormat="1" x14ac:dyDescent="0.4"/>
    <row r="35738" s="6" customFormat="1" x14ac:dyDescent="0.4"/>
    <row r="35739" s="6" customFormat="1" x14ac:dyDescent="0.4"/>
    <row r="35740" s="6" customFormat="1" x14ac:dyDescent="0.4"/>
    <row r="35741" s="6" customFormat="1" x14ac:dyDescent="0.4"/>
    <row r="35742" s="6" customFormat="1" x14ac:dyDescent="0.4"/>
    <row r="35743" s="6" customFormat="1" x14ac:dyDescent="0.4"/>
    <row r="35744" s="6" customFormat="1" x14ac:dyDescent="0.4"/>
    <row r="35745" s="6" customFormat="1" x14ac:dyDescent="0.4"/>
    <row r="35746" s="6" customFormat="1" x14ac:dyDescent="0.4"/>
    <row r="35747" s="6" customFormat="1" x14ac:dyDescent="0.4"/>
    <row r="35748" s="6" customFormat="1" x14ac:dyDescent="0.4"/>
    <row r="35749" s="6" customFormat="1" x14ac:dyDescent="0.4"/>
    <row r="35750" s="6" customFormat="1" x14ac:dyDescent="0.4"/>
    <row r="35751" s="6" customFormat="1" x14ac:dyDescent="0.4"/>
    <row r="35752" s="6" customFormat="1" x14ac:dyDescent="0.4"/>
    <row r="35753" s="6" customFormat="1" x14ac:dyDescent="0.4"/>
    <row r="35754" s="6" customFormat="1" x14ac:dyDescent="0.4"/>
    <row r="35755" s="6" customFormat="1" x14ac:dyDescent="0.4"/>
    <row r="35756" s="6" customFormat="1" x14ac:dyDescent="0.4"/>
    <row r="35757" s="6" customFormat="1" x14ac:dyDescent="0.4"/>
    <row r="35758" s="6" customFormat="1" x14ac:dyDescent="0.4"/>
    <row r="35759" s="6" customFormat="1" x14ac:dyDescent="0.4"/>
    <row r="35760" s="6" customFormat="1" x14ac:dyDescent="0.4"/>
    <row r="35761" s="6" customFormat="1" x14ac:dyDescent="0.4"/>
    <row r="35762" s="6" customFormat="1" x14ac:dyDescent="0.4"/>
    <row r="35763" s="6" customFormat="1" x14ac:dyDescent="0.4"/>
    <row r="35764" s="6" customFormat="1" x14ac:dyDescent="0.4"/>
    <row r="35765" s="6" customFormat="1" x14ac:dyDescent="0.4"/>
    <row r="35766" s="6" customFormat="1" x14ac:dyDescent="0.4"/>
    <row r="35767" s="6" customFormat="1" x14ac:dyDescent="0.4"/>
    <row r="35768" s="6" customFormat="1" x14ac:dyDescent="0.4"/>
    <row r="35769" s="6" customFormat="1" x14ac:dyDescent="0.4"/>
    <row r="35770" s="6" customFormat="1" x14ac:dyDescent="0.4"/>
    <row r="35771" s="6" customFormat="1" x14ac:dyDescent="0.4"/>
    <row r="35772" s="6" customFormat="1" x14ac:dyDescent="0.4"/>
    <row r="35773" s="6" customFormat="1" x14ac:dyDescent="0.4"/>
    <row r="35774" s="6" customFormat="1" x14ac:dyDescent="0.4"/>
    <row r="35775" s="6" customFormat="1" x14ac:dyDescent="0.4"/>
    <row r="35776" s="6" customFormat="1" x14ac:dyDescent="0.4"/>
    <row r="35777" s="6" customFormat="1" x14ac:dyDescent="0.4"/>
    <row r="35778" s="6" customFormat="1" x14ac:dyDescent="0.4"/>
    <row r="35779" s="6" customFormat="1" x14ac:dyDescent="0.4"/>
    <row r="35780" s="6" customFormat="1" x14ac:dyDescent="0.4"/>
    <row r="35781" s="6" customFormat="1" x14ac:dyDescent="0.4"/>
    <row r="35782" s="6" customFormat="1" x14ac:dyDescent="0.4"/>
    <row r="35783" s="6" customFormat="1" x14ac:dyDescent="0.4"/>
    <row r="35784" s="6" customFormat="1" x14ac:dyDescent="0.4"/>
    <row r="35785" s="6" customFormat="1" x14ac:dyDescent="0.4"/>
    <row r="35786" s="6" customFormat="1" x14ac:dyDescent="0.4"/>
    <row r="35787" s="6" customFormat="1" x14ac:dyDescent="0.4"/>
    <row r="35788" s="6" customFormat="1" x14ac:dyDescent="0.4"/>
    <row r="35789" s="6" customFormat="1" x14ac:dyDescent="0.4"/>
    <row r="35790" s="6" customFormat="1" x14ac:dyDescent="0.4"/>
    <row r="35791" s="6" customFormat="1" x14ac:dyDescent="0.4"/>
    <row r="35792" s="6" customFormat="1" x14ac:dyDescent="0.4"/>
    <row r="35793" s="6" customFormat="1" x14ac:dyDescent="0.4"/>
    <row r="35794" s="6" customFormat="1" x14ac:dyDescent="0.4"/>
    <row r="35795" s="6" customFormat="1" x14ac:dyDescent="0.4"/>
    <row r="35796" s="6" customFormat="1" x14ac:dyDescent="0.4"/>
    <row r="35797" s="6" customFormat="1" x14ac:dyDescent="0.4"/>
    <row r="35798" s="6" customFormat="1" x14ac:dyDescent="0.4"/>
    <row r="35799" s="6" customFormat="1" x14ac:dyDescent="0.4"/>
    <row r="35800" s="6" customFormat="1" x14ac:dyDescent="0.4"/>
    <row r="35801" s="6" customFormat="1" x14ac:dyDescent="0.4"/>
    <row r="35802" s="6" customFormat="1" x14ac:dyDescent="0.4"/>
    <row r="35803" s="6" customFormat="1" x14ac:dyDescent="0.4"/>
    <row r="35804" s="6" customFormat="1" x14ac:dyDescent="0.4"/>
    <row r="35805" s="6" customFormat="1" x14ac:dyDescent="0.4"/>
    <row r="35806" s="6" customFormat="1" x14ac:dyDescent="0.4"/>
    <row r="35807" s="6" customFormat="1" x14ac:dyDescent="0.4"/>
    <row r="35808" s="6" customFormat="1" x14ac:dyDescent="0.4"/>
    <row r="35809" s="6" customFormat="1" x14ac:dyDescent="0.4"/>
    <row r="35810" s="6" customFormat="1" x14ac:dyDescent="0.4"/>
    <row r="35811" s="6" customFormat="1" x14ac:dyDescent="0.4"/>
    <row r="35812" s="6" customFormat="1" x14ac:dyDescent="0.4"/>
    <row r="35813" s="6" customFormat="1" x14ac:dyDescent="0.4"/>
    <row r="35814" s="6" customFormat="1" x14ac:dyDescent="0.4"/>
    <row r="35815" s="6" customFormat="1" x14ac:dyDescent="0.4"/>
    <row r="35816" s="6" customFormat="1" x14ac:dyDescent="0.4"/>
    <row r="35817" s="6" customFormat="1" x14ac:dyDescent="0.4"/>
    <row r="35818" s="6" customFormat="1" x14ac:dyDescent="0.4"/>
    <row r="35819" s="6" customFormat="1" x14ac:dyDescent="0.4"/>
    <row r="35820" s="6" customFormat="1" x14ac:dyDescent="0.4"/>
    <row r="35821" s="6" customFormat="1" x14ac:dyDescent="0.4"/>
    <row r="35822" s="6" customFormat="1" x14ac:dyDescent="0.4"/>
    <row r="35823" s="6" customFormat="1" x14ac:dyDescent="0.4"/>
    <row r="35824" s="6" customFormat="1" x14ac:dyDescent="0.4"/>
    <row r="35825" s="6" customFormat="1" x14ac:dyDescent="0.4"/>
    <row r="35826" s="6" customFormat="1" x14ac:dyDescent="0.4"/>
    <row r="35827" s="6" customFormat="1" x14ac:dyDescent="0.4"/>
    <row r="35828" s="6" customFormat="1" x14ac:dyDescent="0.4"/>
    <row r="35829" s="6" customFormat="1" x14ac:dyDescent="0.4"/>
    <row r="35830" s="6" customFormat="1" x14ac:dyDescent="0.4"/>
    <row r="35831" s="6" customFormat="1" x14ac:dyDescent="0.4"/>
    <row r="35832" s="6" customFormat="1" x14ac:dyDescent="0.4"/>
    <row r="35833" s="6" customFormat="1" x14ac:dyDescent="0.4"/>
    <row r="35834" s="6" customFormat="1" x14ac:dyDescent="0.4"/>
    <row r="35835" s="6" customFormat="1" x14ac:dyDescent="0.4"/>
    <row r="35836" s="6" customFormat="1" x14ac:dyDescent="0.4"/>
    <row r="35837" s="6" customFormat="1" x14ac:dyDescent="0.4"/>
    <row r="35838" s="6" customFormat="1" x14ac:dyDescent="0.4"/>
    <row r="35839" s="6" customFormat="1" x14ac:dyDescent="0.4"/>
    <row r="35840" s="6" customFormat="1" x14ac:dyDescent="0.4"/>
    <row r="35841" s="6" customFormat="1" x14ac:dyDescent="0.4"/>
    <row r="35842" s="6" customFormat="1" x14ac:dyDescent="0.4"/>
    <row r="35843" s="6" customFormat="1" x14ac:dyDescent="0.4"/>
    <row r="35844" s="6" customFormat="1" x14ac:dyDescent="0.4"/>
    <row r="35845" s="6" customFormat="1" x14ac:dyDescent="0.4"/>
    <row r="35846" s="6" customFormat="1" x14ac:dyDescent="0.4"/>
    <row r="35847" s="6" customFormat="1" x14ac:dyDescent="0.4"/>
    <row r="35848" s="6" customFormat="1" x14ac:dyDescent="0.4"/>
    <row r="35849" s="6" customFormat="1" x14ac:dyDescent="0.4"/>
    <row r="35850" s="6" customFormat="1" x14ac:dyDescent="0.4"/>
    <row r="35851" s="6" customFormat="1" x14ac:dyDescent="0.4"/>
    <row r="35852" s="6" customFormat="1" x14ac:dyDescent="0.4"/>
    <row r="35853" s="6" customFormat="1" x14ac:dyDescent="0.4"/>
    <row r="35854" s="6" customFormat="1" x14ac:dyDescent="0.4"/>
    <row r="35855" s="6" customFormat="1" x14ac:dyDescent="0.4"/>
    <row r="35856" s="6" customFormat="1" x14ac:dyDescent="0.4"/>
    <row r="35857" s="6" customFormat="1" x14ac:dyDescent="0.4"/>
    <row r="35858" s="6" customFormat="1" x14ac:dyDescent="0.4"/>
    <row r="35859" s="6" customFormat="1" x14ac:dyDescent="0.4"/>
    <row r="35860" s="6" customFormat="1" x14ac:dyDescent="0.4"/>
    <row r="35861" s="6" customFormat="1" x14ac:dyDescent="0.4"/>
    <row r="35862" s="6" customFormat="1" x14ac:dyDescent="0.4"/>
    <row r="35863" s="6" customFormat="1" x14ac:dyDescent="0.4"/>
    <row r="35864" s="6" customFormat="1" x14ac:dyDescent="0.4"/>
    <row r="35865" s="6" customFormat="1" x14ac:dyDescent="0.4"/>
    <row r="35866" s="6" customFormat="1" x14ac:dyDescent="0.4"/>
    <row r="35867" s="6" customFormat="1" x14ac:dyDescent="0.4"/>
    <row r="35868" s="6" customFormat="1" x14ac:dyDescent="0.4"/>
    <row r="35869" s="6" customFormat="1" x14ac:dyDescent="0.4"/>
    <row r="35870" s="6" customFormat="1" x14ac:dyDescent="0.4"/>
    <row r="35871" s="6" customFormat="1" x14ac:dyDescent="0.4"/>
    <row r="35872" s="6" customFormat="1" x14ac:dyDescent="0.4"/>
    <row r="35873" s="6" customFormat="1" x14ac:dyDescent="0.4"/>
    <row r="35874" s="6" customFormat="1" x14ac:dyDescent="0.4"/>
    <row r="35875" s="6" customFormat="1" x14ac:dyDescent="0.4"/>
    <row r="35876" s="6" customFormat="1" x14ac:dyDescent="0.4"/>
    <row r="35877" s="6" customFormat="1" x14ac:dyDescent="0.4"/>
    <row r="35878" s="6" customFormat="1" x14ac:dyDescent="0.4"/>
    <row r="35879" s="6" customFormat="1" x14ac:dyDescent="0.4"/>
    <row r="35880" s="6" customFormat="1" x14ac:dyDescent="0.4"/>
    <row r="35881" s="6" customFormat="1" x14ac:dyDescent="0.4"/>
    <row r="35882" s="6" customFormat="1" x14ac:dyDescent="0.4"/>
    <row r="35883" s="6" customFormat="1" x14ac:dyDescent="0.4"/>
    <row r="35884" s="6" customFormat="1" x14ac:dyDescent="0.4"/>
    <row r="35885" s="6" customFormat="1" x14ac:dyDescent="0.4"/>
    <row r="35886" s="6" customFormat="1" x14ac:dyDescent="0.4"/>
    <row r="35887" s="6" customFormat="1" x14ac:dyDescent="0.4"/>
    <row r="35888" s="6" customFormat="1" x14ac:dyDescent="0.4"/>
    <row r="35889" s="6" customFormat="1" x14ac:dyDescent="0.4"/>
    <row r="35890" s="6" customFormat="1" x14ac:dyDescent="0.4"/>
    <row r="35891" s="6" customFormat="1" x14ac:dyDescent="0.4"/>
    <row r="35892" s="6" customFormat="1" x14ac:dyDescent="0.4"/>
    <row r="35893" s="6" customFormat="1" x14ac:dyDescent="0.4"/>
    <row r="35894" s="6" customFormat="1" x14ac:dyDescent="0.4"/>
    <row r="35895" s="6" customFormat="1" x14ac:dyDescent="0.4"/>
    <row r="35896" s="6" customFormat="1" x14ac:dyDescent="0.4"/>
    <row r="35897" s="6" customFormat="1" x14ac:dyDescent="0.4"/>
    <row r="35898" s="6" customFormat="1" x14ac:dyDescent="0.4"/>
    <row r="35899" s="6" customFormat="1" x14ac:dyDescent="0.4"/>
    <row r="35900" s="6" customFormat="1" x14ac:dyDescent="0.4"/>
    <row r="35901" s="6" customFormat="1" x14ac:dyDescent="0.4"/>
    <row r="35902" s="6" customFormat="1" x14ac:dyDescent="0.4"/>
    <row r="35903" s="6" customFormat="1" x14ac:dyDescent="0.4"/>
    <row r="35904" s="6" customFormat="1" x14ac:dyDescent="0.4"/>
    <row r="35905" s="6" customFormat="1" x14ac:dyDescent="0.4"/>
    <row r="35906" s="6" customFormat="1" x14ac:dyDescent="0.4"/>
    <row r="35907" s="6" customFormat="1" x14ac:dyDescent="0.4"/>
    <row r="35908" s="6" customFormat="1" x14ac:dyDescent="0.4"/>
    <row r="35909" s="6" customFormat="1" x14ac:dyDescent="0.4"/>
    <row r="35910" s="6" customFormat="1" x14ac:dyDescent="0.4"/>
    <row r="35911" s="6" customFormat="1" x14ac:dyDescent="0.4"/>
    <row r="35912" s="6" customFormat="1" x14ac:dyDescent="0.4"/>
    <row r="35913" s="6" customFormat="1" x14ac:dyDescent="0.4"/>
    <row r="35914" s="6" customFormat="1" x14ac:dyDescent="0.4"/>
    <row r="35915" s="6" customFormat="1" x14ac:dyDescent="0.4"/>
    <row r="35916" s="6" customFormat="1" x14ac:dyDescent="0.4"/>
    <row r="35917" s="6" customFormat="1" x14ac:dyDescent="0.4"/>
    <row r="35918" s="6" customFormat="1" x14ac:dyDescent="0.4"/>
    <row r="35919" s="6" customFormat="1" x14ac:dyDescent="0.4"/>
    <row r="35920" s="6" customFormat="1" x14ac:dyDescent="0.4"/>
    <row r="35921" s="6" customFormat="1" x14ac:dyDescent="0.4"/>
    <row r="35922" s="6" customFormat="1" x14ac:dyDescent="0.4"/>
    <row r="35923" s="6" customFormat="1" x14ac:dyDescent="0.4"/>
    <row r="35924" s="6" customFormat="1" x14ac:dyDescent="0.4"/>
    <row r="35925" s="6" customFormat="1" x14ac:dyDescent="0.4"/>
    <row r="35926" s="6" customFormat="1" x14ac:dyDescent="0.4"/>
    <row r="35927" s="6" customFormat="1" x14ac:dyDescent="0.4"/>
    <row r="35928" s="6" customFormat="1" x14ac:dyDescent="0.4"/>
    <row r="35929" s="6" customFormat="1" x14ac:dyDescent="0.4"/>
    <row r="35930" s="6" customFormat="1" x14ac:dyDescent="0.4"/>
    <row r="35931" s="6" customFormat="1" x14ac:dyDescent="0.4"/>
    <row r="35932" s="6" customFormat="1" x14ac:dyDescent="0.4"/>
    <row r="35933" s="6" customFormat="1" x14ac:dyDescent="0.4"/>
    <row r="35934" s="6" customFormat="1" x14ac:dyDescent="0.4"/>
    <row r="35935" s="6" customFormat="1" x14ac:dyDescent="0.4"/>
    <row r="35936" s="6" customFormat="1" x14ac:dyDescent="0.4"/>
    <row r="35937" s="6" customFormat="1" x14ac:dyDescent="0.4"/>
    <row r="35938" s="6" customFormat="1" x14ac:dyDescent="0.4"/>
    <row r="35939" s="6" customFormat="1" x14ac:dyDescent="0.4"/>
    <row r="35940" s="6" customFormat="1" x14ac:dyDescent="0.4"/>
    <row r="35941" s="6" customFormat="1" x14ac:dyDescent="0.4"/>
    <row r="35942" s="6" customFormat="1" x14ac:dyDescent="0.4"/>
    <row r="35943" s="6" customFormat="1" x14ac:dyDescent="0.4"/>
    <row r="35944" s="6" customFormat="1" x14ac:dyDescent="0.4"/>
    <row r="35945" s="6" customFormat="1" x14ac:dyDescent="0.4"/>
    <row r="35946" s="6" customFormat="1" x14ac:dyDescent="0.4"/>
    <row r="35947" s="6" customFormat="1" x14ac:dyDescent="0.4"/>
    <row r="35948" s="6" customFormat="1" x14ac:dyDescent="0.4"/>
    <row r="35949" s="6" customFormat="1" x14ac:dyDescent="0.4"/>
    <row r="35950" s="6" customFormat="1" x14ac:dyDescent="0.4"/>
    <row r="35951" s="6" customFormat="1" x14ac:dyDescent="0.4"/>
    <row r="35952" s="6" customFormat="1" x14ac:dyDescent="0.4"/>
    <row r="35953" s="6" customFormat="1" x14ac:dyDescent="0.4"/>
    <row r="35954" s="6" customFormat="1" x14ac:dyDescent="0.4"/>
    <row r="35955" s="6" customFormat="1" x14ac:dyDescent="0.4"/>
    <row r="35956" s="6" customFormat="1" x14ac:dyDescent="0.4"/>
    <row r="35957" s="6" customFormat="1" x14ac:dyDescent="0.4"/>
    <row r="35958" s="6" customFormat="1" x14ac:dyDescent="0.4"/>
    <row r="35959" s="6" customFormat="1" x14ac:dyDescent="0.4"/>
    <row r="35960" s="6" customFormat="1" x14ac:dyDescent="0.4"/>
    <row r="35961" s="6" customFormat="1" x14ac:dyDescent="0.4"/>
    <row r="35962" s="6" customFormat="1" x14ac:dyDescent="0.4"/>
    <row r="35963" s="6" customFormat="1" x14ac:dyDescent="0.4"/>
    <row r="35964" s="6" customFormat="1" x14ac:dyDescent="0.4"/>
    <row r="35965" s="6" customFormat="1" x14ac:dyDescent="0.4"/>
    <row r="35966" s="6" customFormat="1" x14ac:dyDescent="0.4"/>
    <row r="35967" s="6" customFormat="1" x14ac:dyDescent="0.4"/>
    <row r="35968" s="6" customFormat="1" x14ac:dyDescent="0.4"/>
    <row r="35969" s="6" customFormat="1" x14ac:dyDescent="0.4"/>
    <row r="35970" s="6" customFormat="1" x14ac:dyDescent="0.4"/>
    <row r="35971" s="6" customFormat="1" x14ac:dyDescent="0.4"/>
    <row r="35972" s="6" customFormat="1" x14ac:dyDescent="0.4"/>
    <row r="35973" s="6" customFormat="1" x14ac:dyDescent="0.4"/>
    <row r="35974" s="6" customFormat="1" x14ac:dyDescent="0.4"/>
    <row r="35975" s="6" customFormat="1" x14ac:dyDescent="0.4"/>
    <row r="35976" s="6" customFormat="1" x14ac:dyDescent="0.4"/>
    <row r="35977" s="6" customFormat="1" x14ac:dyDescent="0.4"/>
    <row r="35978" s="6" customFormat="1" x14ac:dyDescent="0.4"/>
    <row r="35979" s="6" customFormat="1" x14ac:dyDescent="0.4"/>
    <row r="35980" s="6" customFormat="1" x14ac:dyDescent="0.4"/>
    <row r="35981" s="6" customFormat="1" x14ac:dyDescent="0.4"/>
    <row r="35982" s="6" customFormat="1" x14ac:dyDescent="0.4"/>
    <row r="35983" s="6" customFormat="1" x14ac:dyDescent="0.4"/>
    <row r="35984" s="6" customFormat="1" x14ac:dyDescent="0.4"/>
    <row r="35985" s="6" customFormat="1" x14ac:dyDescent="0.4"/>
    <row r="35986" s="6" customFormat="1" x14ac:dyDescent="0.4"/>
    <row r="35987" s="6" customFormat="1" x14ac:dyDescent="0.4"/>
    <row r="35988" s="6" customFormat="1" x14ac:dyDescent="0.4"/>
    <row r="35989" s="6" customFormat="1" x14ac:dyDescent="0.4"/>
    <row r="35990" s="6" customFormat="1" x14ac:dyDescent="0.4"/>
    <row r="35991" s="6" customFormat="1" x14ac:dyDescent="0.4"/>
    <row r="35992" s="6" customFormat="1" x14ac:dyDescent="0.4"/>
    <row r="35993" s="6" customFormat="1" x14ac:dyDescent="0.4"/>
    <row r="35994" s="6" customFormat="1" x14ac:dyDescent="0.4"/>
    <row r="35995" s="6" customFormat="1" x14ac:dyDescent="0.4"/>
    <row r="35996" s="6" customFormat="1" x14ac:dyDescent="0.4"/>
    <row r="35997" s="6" customFormat="1" x14ac:dyDescent="0.4"/>
    <row r="35998" s="6" customFormat="1" x14ac:dyDescent="0.4"/>
    <row r="35999" s="6" customFormat="1" x14ac:dyDescent="0.4"/>
    <row r="36000" s="6" customFormat="1" x14ac:dyDescent="0.4"/>
    <row r="36001" s="6" customFormat="1" x14ac:dyDescent="0.4"/>
    <row r="36002" s="6" customFormat="1" x14ac:dyDescent="0.4"/>
    <row r="36003" s="6" customFormat="1" x14ac:dyDescent="0.4"/>
    <row r="36004" s="6" customFormat="1" x14ac:dyDescent="0.4"/>
    <row r="36005" s="6" customFormat="1" x14ac:dyDescent="0.4"/>
    <row r="36006" s="6" customFormat="1" x14ac:dyDescent="0.4"/>
    <row r="36007" s="6" customFormat="1" x14ac:dyDescent="0.4"/>
    <row r="36008" s="6" customFormat="1" x14ac:dyDescent="0.4"/>
    <row r="36009" s="6" customFormat="1" x14ac:dyDescent="0.4"/>
    <row r="36010" s="6" customFormat="1" x14ac:dyDescent="0.4"/>
    <row r="36011" s="6" customFormat="1" x14ac:dyDescent="0.4"/>
    <row r="36012" s="6" customFormat="1" x14ac:dyDescent="0.4"/>
    <row r="36013" s="6" customFormat="1" x14ac:dyDescent="0.4"/>
    <row r="36014" s="6" customFormat="1" x14ac:dyDescent="0.4"/>
    <row r="36015" s="6" customFormat="1" x14ac:dyDescent="0.4"/>
    <row r="36016" s="6" customFormat="1" x14ac:dyDescent="0.4"/>
    <row r="36017" s="6" customFormat="1" x14ac:dyDescent="0.4"/>
    <row r="36018" s="6" customFormat="1" x14ac:dyDescent="0.4"/>
    <row r="36019" s="6" customFormat="1" x14ac:dyDescent="0.4"/>
    <row r="36020" s="6" customFormat="1" x14ac:dyDescent="0.4"/>
    <row r="36021" s="6" customFormat="1" x14ac:dyDescent="0.4"/>
    <row r="36022" s="6" customFormat="1" x14ac:dyDescent="0.4"/>
    <row r="36023" s="6" customFormat="1" x14ac:dyDescent="0.4"/>
    <row r="36024" s="6" customFormat="1" x14ac:dyDescent="0.4"/>
    <row r="36025" s="6" customFormat="1" x14ac:dyDescent="0.4"/>
    <row r="36026" s="6" customFormat="1" x14ac:dyDescent="0.4"/>
    <row r="36027" s="6" customFormat="1" x14ac:dyDescent="0.4"/>
    <row r="36028" s="6" customFormat="1" x14ac:dyDescent="0.4"/>
    <row r="36029" s="6" customFormat="1" x14ac:dyDescent="0.4"/>
    <row r="36030" s="6" customFormat="1" x14ac:dyDescent="0.4"/>
    <row r="36031" s="6" customFormat="1" x14ac:dyDescent="0.4"/>
    <row r="36032" s="6" customFormat="1" x14ac:dyDescent="0.4"/>
    <row r="36033" s="6" customFormat="1" x14ac:dyDescent="0.4"/>
    <row r="36034" s="6" customFormat="1" x14ac:dyDescent="0.4"/>
    <row r="36035" s="6" customFormat="1" x14ac:dyDescent="0.4"/>
    <row r="36036" s="6" customFormat="1" x14ac:dyDescent="0.4"/>
    <row r="36037" s="6" customFormat="1" x14ac:dyDescent="0.4"/>
    <row r="36038" s="6" customFormat="1" x14ac:dyDescent="0.4"/>
    <row r="36039" s="6" customFormat="1" x14ac:dyDescent="0.4"/>
    <row r="36040" s="6" customFormat="1" x14ac:dyDescent="0.4"/>
    <row r="36041" s="6" customFormat="1" x14ac:dyDescent="0.4"/>
    <row r="36042" s="6" customFormat="1" x14ac:dyDescent="0.4"/>
    <row r="36043" s="6" customFormat="1" x14ac:dyDescent="0.4"/>
    <row r="36044" s="6" customFormat="1" x14ac:dyDescent="0.4"/>
    <row r="36045" s="6" customFormat="1" x14ac:dyDescent="0.4"/>
    <row r="36046" s="6" customFormat="1" x14ac:dyDescent="0.4"/>
    <row r="36047" s="6" customFormat="1" x14ac:dyDescent="0.4"/>
    <row r="36048" s="6" customFormat="1" x14ac:dyDescent="0.4"/>
    <row r="36049" s="6" customFormat="1" x14ac:dyDescent="0.4"/>
    <row r="36050" s="6" customFormat="1" x14ac:dyDescent="0.4"/>
    <row r="36051" s="6" customFormat="1" x14ac:dyDescent="0.4"/>
    <row r="36052" s="6" customFormat="1" x14ac:dyDescent="0.4"/>
    <row r="36053" s="6" customFormat="1" x14ac:dyDescent="0.4"/>
    <row r="36054" s="6" customFormat="1" x14ac:dyDescent="0.4"/>
    <row r="36055" s="6" customFormat="1" x14ac:dyDescent="0.4"/>
    <row r="36056" s="6" customFormat="1" x14ac:dyDescent="0.4"/>
    <row r="36057" s="6" customFormat="1" x14ac:dyDescent="0.4"/>
    <row r="36058" s="6" customFormat="1" x14ac:dyDescent="0.4"/>
    <row r="36059" s="6" customFormat="1" x14ac:dyDescent="0.4"/>
    <row r="36060" s="6" customFormat="1" x14ac:dyDescent="0.4"/>
    <row r="36061" s="6" customFormat="1" x14ac:dyDescent="0.4"/>
    <row r="36062" s="6" customFormat="1" x14ac:dyDescent="0.4"/>
    <row r="36063" s="6" customFormat="1" x14ac:dyDescent="0.4"/>
    <row r="36064" s="6" customFormat="1" x14ac:dyDescent="0.4"/>
    <row r="36065" s="6" customFormat="1" x14ac:dyDescent="0.4"/>
    <row r="36066" s="6" customFormat="1" x14ac:dyDescent="0.4"/>
    <row r="36067" s="6" customFormat="1" x14ac:dyDescent="0.4"/>
    <row r="36068" s="6" customFormat="1" x14ac:dyDescent="0.4"/>
    <row r="36069" s="6" customFormat="1" x14ac:dyDescent="0.4"/>
    <row r="36070" s="6" customFormat="1" x14ac:dyDescent="0.4"/>
    <row r="36071" s="6" customFormat="1" x14ac:dyDescent="0.4"/>
    <row r="36072" s="6" customFormat="1" x14ac:dyDescent="0.4"/>
    <row r="36073" s="6" customFormat="1" x14ac:dyDescent="0.4"/>
    <row r="36074" s="6" customFormat="1" x14ac:dyDescent="0.4"/>
    <row r="36075" s="6" customFormat="1" x14ac:dyDescent="0.4"/>
    <row r="36076" s="6" customFormat="1" x14ac:dyDescent="0.4"/>
    <row r="36077" s="6" customFormat="1" x14ac:dyDescent="0.4"/>
    <row r="36078" s="6" customFormat="1" x14ac:dyDescent="0.4"/>
    <row r="36079" s="6" customFormat="1" x14ac:dyDescent="0.4"/>
    <row r="36080" s="6" customFormat="1" x14ac:dyDescent="0.4"/>
    <row r="36081" s="6" customFormat="1" x14ac:dyDescent="0.4"/>
    <row r="36082" s="6" customFormat="1" x14ac:dyDescent="0.4"/>
    <row r="36083" s="6" customFormat="1" x14ac:dyDescent="0.4"/>
    <row r="36084" s="6" customFormat="1" x14ac:dyDescent="0.4"/>
    <row r="36085" s="6" customFormat="1" x14ac:dyDescent="0.4"/>
    <row r="36086" s="6" customFormat="1" x14ac:dyDescent="0.4"/>
    <row r="36087" s="6" customFormat="1" x14ac:dyDescent="0.4"/>
    <row r="36088" s="6" customFormat="1" x14ac:dyDescent="0.4"/>
    <row r="36089" s="6" customFormat="1" x14ac:dyDescent="0.4"/>
    <row r="36090" s="6" customFormat="1" x14ac:dyDescent="0.4"/>
    <row r="36091" s="6" customFormat="1" x14ac:dyDescent="0.4"/>
    <row r="36092" s="6" customFormat="1" x14ac:dyDescent="0.4"/>
    <row r="36093" s="6" customFormat="1" x14ac:dyDescent="0.4"/>
    <row r="36094" s="6" customFormat="1" x14ac:dyDescent="0.4"/>
    <row r="36095" s="6" customFormat="1" x14ac:dyDescent="0.4"/>
    <row r="36096" s="6" customFormat="1" x14ac:dyDescent="0.4"/>
    <row r="36097" s="6" customFormat="1" x14ac:dyDescent="0.4"/>
    <row r="36098" s="6" customFormat="1" x14ac:dyDescent="0.4"/>
    <row r="36099" s="6" customFormat="1" x14ac:dyDescent="0.4"/>
    <row r="36100" s="6" customFormat="1" x14ac:dyDescent="0.4"/>
    <row r="36101" s="6" customFormat="1" x14ac:dyDescent="0.4"/>
    <row r="36102" s="6" customFormat="1" x14ac:dyDescent="0.4"/>
    <row r="36103" s="6" customFormat="1" x14ac:dyDescent="0.4"/>
    <row r="36104" s="6" customFormat="1" x14ac:dyDescent="0.4"/>
    <row r="36105" s="6" customFormat="1" x14ac:dyDescent="0.4"/>
    <row r="36106" s="6" customFormat="1" x14ac:dyDescent="0.4"/>
    <row r="36107" s="6" customFormat="1" x14ac:dyDescent="0.4"/>
    <row r="36108" s="6" customFormat="1" x14ac:dyDescent="0.4"/>
    <row r="36109" s="6" customFormat="1" x14ac:dyDescent="0.4"/>
    <row r="36110" s="6" customFormat="1" x14ac:dyDescent="0.4"/>
    <row r="36111" s="6" customFormat="1" x14ac:dyDescent="0.4"/>
    <row r="36112" s="6" customFormat="1" x14ac:dyDescent="0.4"/>
    <row r="36113" s="6" customFormat="1" x14ac:dyDescent="0.4"/>
    <row r="36114" s="6" customFormat="1" x14ac:dyDescent="0.4"/>
    <row r="36115" s="6" customFormat="1" x14ac:dyDescent="0.4"/>
    <row r="36116" s="6" customFormat="1" x14ac:dyDescent="0.4"/>
    <row r="36117" s="6" customFormat="1" x14ac:dyDescent="0.4"/>
    <row r="36118" s="6" customFormat="1" x14ac:dyDescent="0.4"/>
    <row r="36119" s="6" customFormat="1" x14ac:dyDescent="0.4"/>
    <row r="36120" s="6" customFormat="1" x14ac:dyDescent="0.4"/>
    <row r="36121" s="6" customFormat="1" x14ac:dyDescent="0.4"/>
    <row r="36122" s="6" customFormat="1" x14ac:dyDescent="0.4"/>
    <row r="36123" s="6" customFormat="1" x14ac:dyDescent="0.4"/>
    <row r="36124" s="6" customFormat="1" x14ac:dyDescent="0.4"/>
    <row r="36125" s="6" customFormat="1" x14ac:dyDescent="0.4"/>
    <row r="36126" s="6" customFormat="1" x14ac:dyDescent="0.4"/>
    <row r="36127" s="6" customFormat="1" x14ac:dyDescent="0.4"/>
    <row r="36128" s="6" customFormat="1" x14ac:dyDescent="0.4"/>
    <row r="36129" s="6" customFormat="1" x14ac:dyDescent="0.4"/>
    <row r="36130" s="6" customFormat="1" x14ac:dyDescent="0.4"/>
    <row r="36131" s="6" customFormat="1" x14ac:dyDescent="0.4"/>
    <row r="36132" s="6" customFormat="1" x14ac:dyDescent="0.4"/>
    <row r="36133" s="6" customFormat="1" x14ac:dyDescent="0.4"/>
    <row r="36134" s="6" customFormat="1" x14ac:dyDescent="0.4"/>
    <row r="36135" s="6" customFormat="1" x14ac:dyDescent="0.4"/>
    <row r="36136" s="6" customFormat="1" x14ac:dyDescent="0.4"/>
    <row r="36137" s="6" customFormat="1" x14ac:dyDescent="0.4"/>
    <row r="36138" s="6" customFormat="1" x14ac:dyDescent="0.4"/>
    <row r="36139" s="6" customFormat="1" x14ac:dyDescent="0.4"/>
    <row r="36140" s="6" customFormat="1" x14ac:dyDescent="0.4"/>
    <row r="36141" s="6" customFormat="1" x14ac:dyDescent="0.4"/>
    <row r="36142" s="6" customFormat="1" x14ac:dyDescent="0.4"/>
    <row r="36143" s="6" customFormat="1" x14ac:dyDescent="0.4"/>
    <row r="36144" s="6" customFormat="1" x14ac:dyDescent="0.4"/>
    <row r="36145" s="6" customFormat="1" x14ac:dyDescent="0.4"/>
    <row r="36146" s="6" customFormat="1" x14ac:dyDescent="0.4"/>
    <row r="36147" s="6" customFormat="1" x14ac:dyDescent="0.4"/>
    <row r="36148" s="6" customFormat="1" x14ac:dyDescent="0.4"/>
    <row r="36149" s="6" customFormat="1" x14ac:dyDescent="0.4"/>
    <row r="36150" s="6" customFormat="1" x14ac:dyDescent="0.4"/>
    <row r="36151" s="6" customFormat="1" x14ac:dyDescent="0.4"/>
    <row r="36152" s="6" customFormat="1" x14ac:dyDescent="0.4"/>
    <row r="36153" s="6" customFormat="1" x14ac:dyDescent="0.4"/>
    <row r="36154" s="6" customFormat="1" x14ac:dyDescent="0.4"/>
    <row r="36155" s="6" customFormat="1" x14ac:dyDescent="0.4"/>
    <row r="36156" s="6" customFormat="1" x14ac:dyDescent="0.4"/>
    <row r="36157" s="6" customFormat="1" x14ac:dyDescent="0.4"/>
    <row r="36158" s="6" customFormat="1" x14ac:dyDescent="0.4"/>
    <row r="36159" s="6" customFormat="1" x14ac:dyDescent="0.4"/>
    <row r="36160" s="6" customFormat="1" x14ac:dyDescent="0.4"/>
    <row r="36161" s="6" customFormat="1" x14ac:dyDescent="0.4"/>
    <row r="36162" s="6" customFormat="1" x14ac:dyDescent="0.4"/>
    <row r="36163" s="6" customFormat="1" x14ac:dyDescent="0.4"/>
    <row r="36164" s="6" customFormat="1" x14ac:dyDescent="0.4"/>
    <row r="36165" s="6" customFormat="1" x14ac:dyDescent="0.4"/>
    <row r="36166" s="6" customFormat="1" x14ac:dyDescent="0.4"/>
    <row r="36167" s="6" customFormat="1" x14ac:dyDescent="0.4"/>
    <row r="36168" s="6" customFormat="1" x14ac:dyDescent="0.4"/>
    <row r="36169" s="6" customFormat="1" x14ac:dyDescent="0.4"/>
    <row r="36170" s="6" customFormat="1" x14ac:dyDescent="0.4"/>
    <row r="36171" s="6" customFormat="1" x14ac:dyDescent="0.4"/>
    <row r="36172" s="6" customFormat="1" x14ac:dyDescent="0.4"/>
    <row r="36173" s="6" customFormat="1" x14ac:dyDescent="0.4"/>
    <row r="36174" s="6" customFormat="1" x14ac:dyDescent="0.4"/>
    <row r="36175" s="6" customFormat="1" x14ac:dyDescent="0.4"/>
    <row r="36176" s="6" customFormat="1" x14ac:dyDescent="0.4"/>
    <row r="36177" s="6" customFormat="1" x14ac:dyDescent="0.4"/>
    <row r="36178" s="6" customFormat="1" x14ac:dyDescent="0.4"/>
    <row r="36179" s="6" customFormat="1" x14ac:dyDescent="0.4"/>
    <row r="36180" s="6" customFormat="1" x14ac:dyDescent="0.4"/>
    <row r="36181" s="6" customFormat="1" x14ac:dyDescent="0.4"/>
    <row r="36182" s="6" customFormat="1" x14ac:dyDescent="0.4"/>
    <row r="36183" s="6" customFormat="1" x14ac:dyDescent="0.4"/>
    <row r="36184" s="6" customFormat="1" x14ac:dyDescent="0.4"/>
    <row r="36185" s="6" customFormat="1" x14ac:dyDescent="0.4"/>
    <row r="36186" s="6" customFormat="1" x14ac:dyDescent="0.4"/>
    <row r="36187" s="6" customFormat="1" x14ac:dyDescent="0.4"/>
    <row r="36188" s="6" customFormat="1" x14ac:dyDescent="0.4"/>
    <row r="36189" s="6" customFormat="1" x14ac:dyDescent="0.4"/>
    <row r="36190" s="6" customFormat="1" x14ac:dyDescent="0.4"/>
    <row r="36191" s="6" customFormat="1" x14ac:dyDescent="0.4"/>
    <row r="36192" s="6" customFormat="1" x14ac:dyDescent="0.4"/>
    <row r="36193" s="6" customFormat="1" x14ac:dyDescent="0.4"/>
    <row r="36194" s="6" customFormat="1" x14ac:dyDescent="0.4"/>
    <row r="36195" s="6" customFormat="1" x14ac:dyDescent="0.4"/>
    <row r="36196" s="6" customFormat="1" x14ac:dyDescent="0.4"/>
    <row r="36197" s="6" customFormat="1" x14ac:dyDescent="0.4"/>
    <row r="36198" s="6" customFormat="1" x14ac:dyDescent="0.4"/>
    <row r="36199" s="6" customFormat="1" x14ac:dyDescent="0.4"/>
    <row r="36200" s="6" customFormat="1" x14ac:dyDescent="0.4"/>
    <row r="36201" s="6" customFormat="1" x14ac:dyDescent="0.4"/>
    <row r="36202" s="6" customFormat="1" x14ac:dyDescent="0.4"/>
    <row r="36203" s="6" customFormat="1" x14ac:dyDescent="0.4"/>
    <row r="36204" s="6" customFormat="1" x14ac:dyDescent="0.4"/>
    <row r="36205" s="6" customFormat="1" x14ac:dyDescent="0.4"/>
    <row r="36206" s="6" customFormat="1" x14ac:dyDescent="0.4"/>
    <row r="36207" s="6" customFormat="1" x14ac:dyDescent="0.4"/>
    <row r="36208" s="6" customFormat="1" x14ac:dyDescent="0.4"/>
    <row r="36209" s="6" customFormat="1" x14ac:dyDescent="0.4"/>
    <row r="36210" s="6" customFormat="1" x14ac:dyDescent="0.4"/>
    <row r="36211" s="6" customFormat="1" x14ac:dyDescent="0.4"/>
    <row r="36212" s="6" customFormat="1" x14ac:dyDescent="0.4"/>
    <row r="36213" s="6" customFormat="1" x14ac:dyDescent="0.4"/>
    <row r="36214" s="6" customFormat="1" x14ac:dyDescent="0.4"/>
    <row r="36215" s="6" customFormat="1" x14ac:dyDescent="0.4"/>
    <row r="36216" s="6" customFormat="1" x14ac:dyDescent="0.4"/>
    <row r="36217" s="6" customFormat="1" x14ac:dyDescent="0.4"/>
    <row r="36218" s="6" customFormat="1" x14ac:dyDescent="0.4"/>
    <row r="36219" s="6" customFormat="1" x14ac:dyDescent="0.4"/>
    <row r="36220" s="6" customFormat="1" x14ac:dyDescent="0.4"/>
    <row r="36221" s="6" customFormat="1" x14ac:dyDescent="0.4"/>
    <row r="36222" s="6" customFormat="1" x14ac:dyDescent="0.4"/>
    <row r="36223" s="6" customFormat="1" x14ac:dyDescent="0.4"/>
    <row r="36224" s="6" customFormat="1" x14ac:dyDescent="0.4"/>
    <row r="36225" s="6" customFormat="1" x14ac:dyDescent="0.4"/>
    <row r="36226" s="6" customFormat="1" x14ac:dyDescent="0.4"/>
    <row r="36227" s="6" customFormat="1" x14ac:dyDescent="0.4"/>
    <row r="36228" s="6" customFormat="1" x14ac:dyDescent="0.4"/>
    <row r="36229" s="6" customFormat="1" x14ac:dyDescent="0.4"/>
    <row r="36230" s="6" customFormat="1" x14ac:dyDescent="0.4"/>
    <row r="36231" s="6" customFormat="1" x14ac:dyDescent="0.4"/>
    <row r="36232" s="6" customFormat="1" x14ac:dyDescent="0.4"/>
    <row r="36233" s="6" customFormat="1" x14ac:dyDescent="0.4"/>
    <row r="36234" s="6" customFormat="1" x14ac:dyDescent="0.4"/>
    <row r="36235" s="6" customFormat="1" x14ac:dyDescent="0.4"/>
    <row r="36236" s="6" customFormat="1" x14ac:dyDescent="0.4"/>
    <row r="36237" s="6" customFormat="1" x14ac:dyDescent="0.4"/>
    <row r="36238" s="6" customFormat="1" x14ac:dyDescent="0.4"/>
    <row r="36239" s="6" customFormat="1" x14ac:dyDescent="0.4"/>
    <row r="36240" s="6" customFormat="1" x14ac:dyDescent="0.4"/>
    <row r="36241" s="6" customFormat="1" x14ac:dyDescent="0.4"/>
    <row r="36242" s="6" customFormat="1" x14ac:dyDescent="0.4"/>
    <row r="36243" s="6" customFormat="1" x14ac:dyDescent="0.4"/>
    <row r="36244" s="6" customFormat="1" x14ac:dyDescent="0.4"/>
    <row r="36245" s="6" customFormat="1" x14ac:dyDescent="0.4"/>
    <row r="36246" s="6" customFormat="1" x14ac:dyDescent="0.4"/>
    <row r="36247" s="6" customFormat="1" x14ac:dyDescent="0.4"/>
    <row r="36248" s="6" customFormat="1" x14ac:dyDescent="0.4"/>
    <row r="36249" s="6" customFormat="1" x14ac:dyDescent="0.4"/>
    <row r="36250" s="6" customFormat="1" x14ac:dyDescent="0.4"/>
    <row r="36251" s="6" customFormat="1" x14ac:dyDescent="0.4"/>
    <row r="36252" s="6" customFormat="1" x14ac:dyDescent="0.4"/>
    <row r="36253" s="6" customFormat="1" x14ac:dyDescent="0.4"/>
    <row r="36254" s="6" customFormat="1" x14ac:dyDescent="0.4"/>
    <row r="36255" s="6" customFormat="1" x14ac:dyDescent="0.4"/>
    <row r="36256" s="6" customFormat="1" x14ac:dyDescent="0.4"/>
    <row r="36257" s="6" customFormat="1" x14ac:dyDescent="0.4"/>
    <row r="36258" s="6" customFormat="1" x14ac:dyDescent="0.4"/>
    <row r="36259" s="6" customFormat="1" x14ac:dyDescent="0.4"/>
    <row r="36260" s="6" customFormat="1" x14ac:dyDescent="0.4"/>
    <row r="36261" s="6" customFormat="1" x14ac:dyDescent="0.4"/>
    <row r="36262" s="6" customFormat="1" x14ac:dyDescent="0.4"/>
    <row r="36263" s="6" customFormat="1" x14ac:dyDescent="0.4"/>
    <row r="36264" s="6" customFormat="1" x14ac:dyDescent="0.4"/>
    <row r="36265" s="6" customFormat="1" x14ac:dyDescent="0.4"/>
    <row r="36266" s="6" customFormat="1" x14ac:dyDescent="0.4"/>
    <row r="36267" s="6" customFormat="1" x14ac:dyDescent="0.4"/>
    <row r="36268" s="6" customFormat="1" x14ac:dyDescent="0.4"/>
    <row r="36269" s="6" customFormat="1" x14ac:dyDescent="0.4"/>
    <row r="36270" s="6" customFormat="1" x14ac:dyDescent="0.4"/>
    <row r="36271" s="6" customFormat="1" x14ac:dyDescent="0.4"/>
    <row r="36272" s="6" customFormat="1" x14ac:dyDescent="0.4"/>
    <row r="36273" s="6" customFormat="1" x14ac:dyDescent="0.4"/>
    <row r="36274" s="6" customFormat="1" x14ac:dyDescent="0.4"/>
    <row r="36275" s="6" customFormat="1" x14ac:dyDescent="0.4"/>
    <row r="36276" s="6" customFormat="1" x14ac:dyDescent="0.4"/>
    <row r="36277" s="6" customFormat="1" x14ac:dyDescent="0.4"/>
    <row r="36278" s="6" customFormat="1" x14ac:dyDescent="0.4"/>
    <row r="36279" s="6" customFormat="1" x14ac:dyDescent="0.4"/>
    <row r="36280" s="6" customFormat="1" x14ac:dyDescent="0.4"/>
    <row r="36281" s="6" customFormat="1" x14ac:dyDescent="0.4"/>
    <row r="36282" s="6" customFormat="1" x14ac:dyDescent="0.4"/>
    <row r="36283" s="6" customFormat="1" x14ac:dyDescent="0.4"/>
    <row r="36284" s="6" customFormat="1" x14ac:dyDescent="0.4"/>
    <row r="36285" s="6" customFormat="1" x14ac:dyDescent="0.4"/>
    <row r="36286" s="6" customFormat="1" x14ac:dyDescent="0.4"/>
    <row r="36287" s="6" customFormat="1" x14ac:dyDescent="0.4"/>
    <row r="36288" s="6" customFormat="1" x14ac:dyDescent="0.4"/>
    <row r="36289" s="6" customFormat="1" x14ac:dyDescent="0.4"/>
    <row r="36290" s="6" customFormat="1" x14ac:dyDescent="0.4"/>
    <row r="36291" s="6" customFormat="1" x14ac:dyDescent="0.4"/>
    <row r="36292" s="6" customFormat="1" x14ac:dyDescent="0.4"/>
    <row r="36293" s="6" customFormat="1" x14ac:dyDescent="0.4"/>
    <row r="36294" s="6" customFormat="1" x14ac:dyDescent="0.4"/>
    <row r="36295" s="6" customFormat="1" x14ac:dyDescent="0.4"/>
    <row r="36296" s="6" customFormat="1" x14ac:dyDescent="0.4"/>
    <row r="36297" s="6" customFormat="1" x14ac:dyDescent="0.4"/>
    <row r="36298" s="6" customFormat="1" x14ac:dyDescent="0.4"/>
    <row r="36299" s="6" customFormat="1" x14ac:dyDescent="0.4"/>
    <row r="36300" s="6" customFormat="1" x14ac:dyDescent="0.4"/>
    <row r="36301" s="6" customFormat="1" x14ac:dyDescent="0.4"/>
    <row r="36302" s="6" customFormat="1" x14ac:dyDescent="0.4"/>
    <row r="36303" s="6" customFormat="1" x14ac:dyDescent="0.4"/>
    <row r="36304" s="6" customFormat="1" x14ac:dyDescent="0.4"/>
    <row r="36305" s="6" customFormat="1" x14ac:dyDescent="0.4"/>
    <row r="36306" s="6" customFormat="1" x14ac:dyDescent="0.4"/>
    <row r="36307" s="6" customFormat="1" x14ac:dyDescent="0.4"/>
    <row r="36308" s="6" customFormat="1" x14ac:dyDescent="0.4"/>
    <row r="36309" s="6" customFormat="1" x14ac:dyDescent="0.4"/>
    <row r="36310" s="6" customFormat="1" x14ac:dyDescent="0.4"/>
    <row r="36311" s="6" customFormat="1" x14ac:dyDescent="0.4"/>
    <row r="36312" s="6" customFormat="1" x14ac:dyDescent="0.4"/>
    <row r="36313" s="6" customFormat="1" x14ac:dyDescent="0.4"/>
    <row r="36314" s="6" customFormat="1" x14ac:dyDescent="0.4"/>
    <row r="36315" s="6" customFormat="1" x14ac:dyDescent="0.4"/>
    <row r="36316" s="6" customFormat="1" x14ac:dyDescent="0.4"/>
    <row r="36317" s="6" customFormat="1" x14ac:dyDescent="0.4"/>
    <row r="36318" s="6" customFormat="1" x14ac:dyDescent="0.4"/>
    <row r="36319" s="6" customFormat="1" x14ac:dyDescent="0.4"/>
    <row r="36320" s="6" customFormat="1" x14ac:dyDescent="0.4"/>
    <row r="36321" s="6" customFormat="1" x14ac:dyDescent="0.4"/>
    <row r="36322" s="6" customFormat="1" x14ac:dyDescent="0.4"/>
    <row r="36323" s="6" customFormat="1" x14ac:dyDescent="0.4"/>
    <row r="36324" s="6" customFormat="1" x14ac:dyDescent="0.4"/>
    <row r="36325" s="6" customFormat="1" x14ac:dyDescent="0.4"/>
    <row r="36326" s="6" customFormat="1" x14ac:dyDescent="0.4"/>
    <row r="36327" s="6" customFormat="1" x14ac:dyDescent="0.4"/>
    <row r="36328" s="6" customFormat="1" x14ac:dyDescent="0.4"/>
    <row r="36329" s="6" customFormat="1" x14ac:dyDescent="0.4"/>
    <row r="36330" s="6" customFormat="1" x14ac:dyDescent="0.4"/>
    <row r="36331" s="6" customFormat="1" x14ac:dyDescent="0.4"/>
    <row r="36332" s="6" customFormat="1" x14ac:dyDescent="0.4"/>
    <row r="36333" s="6" customFormat="1" x14ac:dyDescent="0.4"/>
    <row r="36334" s="6" customFormat="1" x14ac:dyDescent="0.4"/>
    <row r="36335" s="6" customFormat="1" x14ac:dyDescent="0.4"/>
    <row r="36336" s="6" customFormat="1" x14ac:dyDescent="0.4"/>
    <row r="36337" s="6" customFormat="1" x14ac:dyDescent="0.4"/>
    <row r="36338" s="6" customFormat="1" x14ac:dyDescent="0.4"/>
    <row r="36339" s="6" customFormat="1" x14ac:dyDescent="0.4"/>
    <row r="36340" s="6" customFormat="1" x14ac:dyDescent="0.4"/>
    <row r="36341" s="6" customFormat="1" x14ac:dyDescent="0.4"/>
    <row r="36342" s="6" customFormat="1" x14ac:dyDescent="0.4"/>
    <row r="36343" s="6" customFormat="1" x14ac:dyDescent="0.4"/>
    <row r="36344" s="6" customFormat="1" x14ac:dyDescent="0.4"/>
    <row r="36345" s="6" customFormat="1" x14ac:dyDescent="0.4"/>
    <row r="36346" s="6" customFormat="1" x14ac:dyDescent="0.4"/>
    <row r="36347" s="6" customFormat="1" x14ac:dyDescent="0.4"/>
    <row r="36348" s="6" customFormat="1" x14ac:dyDescent="0.4"/>
    <row r="36349" s="6" customFormat="1" x14ac:dyDescent="0.4"/>
    <row r="36350" s="6" customFormat="1" x14ac:dyDescent="0.4"/>
    <row r="36351" s="6" customFormat="1" x14ac:dyDescent="0.4"/>
    <row r="36352" s="6" customFormat="1" x14ac:dyDescent="0.4"/>
    <row r="36353" s="6" customFormat="1" x14ac:dyDescent="0.4"/>
    <row r="36354" s="6" customFormat="1" x14ac:dyDescent="0.4"/>
    <row r="36355" s="6" customFormat="1" x14ac:dyDescent="0.4"/>
    <row r="36356" s="6" customFormat="1" x14ac:dyDescent="0.4"/>
    <row r="36357" s="6" customFormat="1" x14ac:dyDescent="0.4"/>
    <row r="36358" s="6" customFormat="1" x14ac:dyDescent="0.4"/>
    <row r="36359" s="6" customFormat="1" x14ac:dyDescent="0.4"/>
    <row r="36360" s="6" customFormat="1" x14ac:dyDescent="0.4"/>
    <row r="36361" s="6" customFormat="1" x14ac:dyDescent="0.4"/>
    <row r="36362" s="6" customFormat="1" x14ac:dyDescent="0.4"/>
    <row r="36363" s="6" customFormat="1" x14ac:dyDescent="0.4"/>
    <row r="36364" s="6" customFormat="1" x14ac:dyDescent="0.4"/>
    <row r="36365" s="6" customFormat="1" x14ac:dyDescent="0.4"/>
    <row r="36366" s="6" customFormat="1" x14ac:dyDescent="0.4"/>
    <row r="36367" s="6" customFormat="1" x14ac:dyDescent="0.4"/>
    <row r="36368" s="6" customFormat="1" x14ac:dyDescent="0.4"/>
    <row r="36369" s="6" customFormat="1" x14ac:dyDescent="0.4"/>
    <row r="36370" s="6" customFormat="1" x14ac:dyDescent="0.4"/>
    <row r="36371" s="6" customFormat="1" x14ac:dyDescent="0.4"/>
    <row r="36372" s="6" customFormat="1" x14ac:dyDescent="0.4"/>
    <row r="36373" s="6" customFormat="1" x14ac:dyDescent="0.4"/>
    <row r="36374" s="6" customFormat="1" x14ac:dyDescent="0.4"/>
    <row r="36375" s="6" customFormat="1" x14ac:dyDescent="0.4"/>
    <row r="36376" s="6" customFormat="1" x14ac:dyDescent="0.4"/>
    <row r="36377" s="6" customFormat="1" x14ac:dyDescent="0.4"/>
    <row r="36378" s="6" customFormat="1" x14ac:dyDescent="0.4"/>
    <row r="36379" s="6" customFormat="1" x14ac:dyDescent="0.4"/>
    <row r="36380" s="6" customFormat="1" x14ac:dyDescent="0.4"/>
    <row r="36381" s="6" customFormat="1" x14ac:dyDescent="0.4"/>
    <row r="36382" s="6" customFormat="1" x14ac:dyDescent="0.4"/>
    <row r="36383" s="6" customFormat="1" x14ac:dyDescent="0.4"/>
    <row r="36384" s="6" customFormat="1" x14ac:dyDescent="0.4"/>
    <row r="36385" s="6" customFormat="1" x14ac:dyDescent="0.4"/>
    <row r="36386" s="6" customFormat="1" x14ac:dyDescent="0.4"/>
    <row r="36387" s="6" customFormat="1" x14ac:dyDescent="0.4"/>
    <row r="36388" s="6" customFormat="1" x14ac:dyDescent="0.4"/>
    <row r="36389" s="6" customFormat="1" x14ac:dyDescent="0.4"/>
    <row r="36390" s="6" customFormat="1" x14ac:dyDescent="0.4"/>
    <row r="36391" s="6" customFormat="1" x14ac:dyDescent="0.4"/>
    <row r="36392" s="6" customFormat="1" x14ac:dyDescent="0.4"/>
    <row r="36393" s="6" customFormat="1" x14ac:dyDescent="0.4"/>
    <row r="36394" s="6" customFormat="1" x14ac:dyDescent="0.4"/>
    <row r="36395" s="6" customFormat="1" x14ac:dyDescent="0.4"/>
    <row r="36396" s="6" customFormat="1" x14ac:dyDescent="0.4"/>
    <row r="36397" s="6" customFormat="1" x14ac:dyDescent="0.4"/>
    <row r="36398" s="6" customFormat="1" x14ac:dyDescent="0.4"/>
    <row r="36399" s="6" customFormat="1" x14ac:dyDescent="0.4"/>
    <row r="36400" s="6" customFormat="1" x14ac:dyDescent="0.4"/>
    <row r="36401" s="6" customFormat="1" x14ac:dyDescent="0.4"/>
    <row r="36402" s="6" customFormat="1" x14ac:dyDescent="0.4"/>
    <row r="36403" s="6" customFormat="1" x14ac:dyDescent="0.4"/>
    <row r="36404" s="6" customFormat="1" x14ac:dyDescent="0.4"/>
    <row r="36405" s="6" customFormat="1" x14ac:dyDescent="0.4"/>
    <row r="36406" s="6" customFormat="1" x14ac:dyDescent="0.4"/>
    <row r="36407" s="6" customFormat="1" x14ac:dyDescent="0.4"/>
    <row r="36408" s="6" customFormat="1" x14ac:dyDescent="0.4"/>
    <row r="36409" s="6" customFormat="1" x14ac:dyDescent="0.4"/>
    <row r="36410" s="6" customFormat="1" x14ac:dyDescent="0.4"/>
    <row r="36411" s="6" customFormat="1" x14ac:dyDescent="0.4"/>
    <row r="36412" s="6" customFormat="1" x14ac:dyDescent="0.4"/>
    <row r="36413" s="6" customFormat="1" x14ac:dyDescent="0.4"/>
    <row r="36414" s="6" customFormat="1" x14ac:dyDescent="0.4"/>
    <row r="36415" s="6" customFormat="1" x14ac:dyDescent="0.4"/>
    <row r="36416" s="6" customFormat="1" x14ac:dyDescent="0.4"/>
    <row r="36417" s="6" customFormat="1" x14ac:dyDescent="0.4"/>
    <row r="36418" s="6" customFormat="1" x14ac:dyDescent="0.4"/>
    <row r="36419" s="6" customFormat="1" x14ac:dyDescent="0.4"/>
    <row r="36420" s="6" customFormat="1" x14ac:dyDescent="0.4"/>
    <row r="36421" s="6" customFormat="1" x14ac:dyDescent="0.4"/>
    <row r="36422" s="6" customFormat="1" x14ac:dyDescent="0.4"/>
    <row r="36423" s="6" customFormat="1" x14ac:dyDescent="0.4"/>
    <row r="36424" s="6" customFormat="1" x14ac:dyDescent="0.4"/>
    <row r="36425" s="6" customFormat="1" x14ac:dyDescent="0.4"/>
    <row r="36426" s="6" customFormat="1" x14ac:dyDescent="0.4"/>
    <row r="36427" s="6" customFormat="1" x14ac:dyDescent="0.4"/>
    <row r="36428" s="6" customFormat="1" x14ac:dyDescent="0.4"/>
    <row r="36429" s="6" customFormat="1" x14ac:dyDescent="0.4"/>
    <row r="36430" s="6" customFormat="1" x14ac:dyDescent="0.4"/>
    <row r="36431" s="6" customFormat="1" x14ac:dyDescent="0.4"/>
    <row r="36432" s="6" customFormat="1" x14ac:dyDescent="0.4"/>
    <row r="36433" s="6" customFormat="1" x14ac:dyDescent="0.4"/>
    <row r="36434" s="6" customFormat="1" x14ac:dyDescent="0.4"/>
    <row r="36435" s="6" customFormat="1" x14ac:dyDescent="0.4"/>
    <row r="36436" s="6" customFormat="1" x14ac:dyDescent="0.4"/>
    <row r="36437" s="6" customFormat="1" x14ac:dyDescent="0.4"/>
    <row r="36438" s="6" customFormat="1" x14ac:dyDescent="0.4"/>
    <row r="36439" s="6" customFormat="1" x14ac:dyDescent="0.4"/>
    <row r="36440" s="6" customFormat="1" x14ac:dyDescent="0.4"/>
    <row r="36441" s="6" customFormat="1" x14ac:dyDescent="0.4"/>
    <row r="36442" s="6" customFormat="1" x14ac:dyDescent="0.4"/>
    <row r="36443" s="6" customFormat="1" x14ac:dyDescent="0.4"/>
    <row r="36444" s="6" customFormat="1" x14ac:dyDescent="0.4"/>
    <row r="36445" s="6" customFormat="1" x14ac:dyDescent="0.4"/>
    <row r="36446" s="6" customFormat="1" x14ac:dyDescent="0.4"/>
    <row r="36447" s="6" customFormat="1" x14ac:dyDescent="0.4"/>
    <row r="36448" s="6" customFormat="1" x14ac:dyDescent="0.4"/>
    <row r="36449" s="6" customFormat="1" x14ac:dyDescent="0.4"/>
    <row r="36450" s="6" customFormat="1" x14ac:dyDescent="0.4"/>
    <row r="36451" s="6" customFormat="1" x14ac:dyDescent="0.4"/>
    <row r="36452" s="6" customFormat="1" x14ac:dyDescent="0.4"/>
    <row r="36453" s="6" customFormat="1" x14ac:dyDescent="0.4"/>
    <row r="36454" s="6" customFormat="1" x14ac:dyDescent="0.4"/>
    <row r="36455" s="6" customFormat="1" x14ac:dyDescent="0.4"/>
    <row r="36456" s="6" customFormat="1" x14ac:dyDescent="0.4"/>
    <row r="36457" s="6" customFormat="1" x14ac:dyDescent="0.4"/>
    <row r="36458" s="6" customFormat="1" x14ac:dyDescent="0.4"/>
    <row r="36459" s="6" customFormat="1" x14ac:dyDescent="0.4"/>
    <row r="36460" s="6" customFormat="1" x14ac:dyDescent="0.4"/>
    <row r="36461" s="6" customFormat="1" x14ac:dyDescent="0.4"/>
    <row r="36462" s="6" customFormat="1" x14ac:dyDescent="0.4"/>
    <row r="36463" s="6" customFormat="1" x14ac:dyDescent="0.4"/>
    <row r="36464" s="6" customFormat="1" x14ac:dyDescent="0.4"/>
    <row r="36465" s="6" customFormat="1" x14ac:dyDescent="0.4"/>
    <row r="36466" s="6" customFormat="1" x14ac:dyDescent="0.4"/>
    <row r="36467" s="6" customFormat="1" x14ac:dyDescent="0.4"/>
    <row r="36468" s="6" customFormat="1" x14ac:dyDescent="0.4"/>
    <row r="36469" s="6" customFormat="1" x14ac:dyDescent="0.4"/>
    <row r="36470" s="6" customFormat="1" x14ac:dyDescent="0.4"/>
    <row r="36471" s="6" customFormat="1" x14ac:dyDescent="0.4"/>
    <row r="36472" s="6" customFormat="1" x14ac:dyDescent="0.4"/>
    <row r="36473" s="6" customFormat="1" x14ac:dyDescent="0.4"/>
    <row r="36474" s="6" customFormat="1" x14ac:dyDescent="0.4"/>
    <row r="36475" s="6" customFormat="1" x14ac:dyDescent="0.4"/>
    <row r="36476" s="6" customFormat="1" x14ac:dyDescent="0.4"/>
    <row r="36477" s="6" customFormat="1" x14ac:dyDescent="0.4"/>
    <row r="36478" s="6" customFormat="1" x14ac:dyDescent="0.4"/>
    <row r="36479" s="6" customFormat="1" x14ac:dyDescent="0.4"/>
    <row r="36480" s="6" customFormat="1" x14ac:dyDescent="0.4"/>
    <row r="36481" s="6" customFormat="1" x14ac:dyDescent="0.4"/>
    <row r="36482" s="6" customFormat="1" x14ac:dyDescent="0.4"/>
    <row r="36483" s="6" customFormat="1" x14ac:dyDescent="0.4"/>
    <row r="36484" s="6" customFormat="1" x14ac:dyDescent="0.4"/>
    <row r="36485" s="6" customFormat="1" x14ac:dyDescent="0.4"/>
    <row r="36486" s="6" customFormat="1" x14ac:dyDescent="0.4"/>
    <row r="36487" s="6" customFormat="1" x14ac:dyDescent="0.4"/>
    <row r="36488" s="6" customFormat="1" x14ac:dyDescent="0.4"/>
    <row r="36489" s="6" customFormat="1" x14ac:dyDescent="0.4"/>
    <row r="36490" s="6" customFormat="1" x14ac:dyDescent="0.4"/>
    <row r="36491" s="6" customFormat="1" x14ac:dyDescent="0.4"/>
    <row r="36492" s="6" customFormat="1" x14ac:dyDescent="0.4"/>
    <row r="36493" s="6" customFormat="1" x14ac:dyDescent="0.4"/>
    <row r="36494" s="6" customFormat="1" x14ac:dyDescent="0.4"/>
    <row r="36495" s="6" customFormat="1" x14ac:dyDescent="0.4"/>
    <row r="36496" s="6" customFormat="1" x14ac:dyDescent="0.4"/>
    <row r="36497" s="6" customFormat="1" x14ac:dyDescent="0.4"/>
    <row r="36498" s="6" customFormat="1" x14ac:dyDescent="0.4"/>
    <row r="36499" s="6" customFormat="1" x14ac:dyDescent="0.4"/>
    <row r="36500" s="6" customFormat="1" x14ac:dyDescent="0.4"/>
    <row r="36501" s="6" customFormat="1" x14ac:dyDescent="0.4"/>
    <row r="36502" s="6" customFormat="1" x14ac:dyDescent="0.4"/>
    <row r="36503" s="6" customFormat="1" x14ac:dyDescent="0.4"/>
    <row r="36504" s="6" customFormat="1" x14ac:dyDescent="0.4"/>
    <row r="36505" s="6" customFormat="1" x14ac:dyDescent="0.4"/>
    <row r="36506" s="6" customFormat="1" x14ac:dyDescent="0.4"/>
    <row r="36507" s="6" customFormat="1" x14ac:dyDescent="0.4"/>
    <row r="36508" s="6" customFormat="1" x14ac:dyDescent="0.4"/>
    <row r="36509" s="6" customFormat="1" x14ac:dyDescent="0.4"/>
    <row r="36510" s="6" customFormat="1" x14ac:dyDescent="0.4"/>
    <row r="36511" s="6" customFormat="1" x14ac:dyDescent="0.4"/>
    <row r="36512" s="6" customFormat="1" x14ac:dyDescent="0.4"/>
    <row r="36513" s="6" customFormat="1" x14ac:dyDescent="0.4"/>
    <row r="36514" s="6" customFormat="1" x14ac:dyDescent="0.4"/>
    <row r="36515" s="6" customFormat="1" x14ac:dyDescent="0.4"/>
    <row r="36516" s="6" customFormat="1" x14ac:dyDescent="0.4"/>
    <row r="36517" s="6" customFormat="1" x14ac:dyDescent="0.4"/>
    <row r="36518" s="6" customFormat="1" x14ac:dyDescent="0.4"/>
    <row r="36519" s="6" customFormat="1" x14ac:dyDescent="0.4"/>
    <row r="36520" s="6" customFormat="1" x14ac:dyDescent="0.4"/>
    <row r="36521" s="6" customFormat="1" x14ac:dyDescent="0.4"/>
    <row r="36522" s="6" customFormat="1" x14ac:dyDescent="0.4"/>
    <row r="36523" s="6" customFormat="1" x14ac:dyDescent="0.4"/>
    <row r="36524" s="6" customFormat="1" x14ac:dyDescent="0.4"/>
    <row r="36525" s="6" customFormat="1" x14ac:dyDescent="0.4"/>
    <row r="36526" s="6" customFormat="1" x14ac:dyDescent="0.4"/>
    <row r="36527" s="6" customFormat="1" x14ac:dyDescent="0.4"/>
    <row r="36528" s="6" customFormat="1" x14ac:dyDescent="0.4"/>
    <row r="36529" s="6" customFormat="1" x14ac:dyDescent="0.4"/>
    <row r="36530" s="6" customFormat="1" x14ac:dyDescent="0.4"/>
    <row r="36531" s="6" customFormat="1" x14ac:dyDescent="0.4"/>
    <row r="36532" s="6" customFormat="1" x14ac:dyDescent="0.4"/>
    <row r="36533" s="6" customFormat="1" x14ac:dyDescent="0.4"/>
    <row r="36534" s="6" customFormat="1" x14ac:dyDescent="0.4"/>
    <row r="36535" s="6" customFormat="1" x14ac:dyDescent="0.4"/>
    <row r="36536" s="6" customFormat="1" x14ac:dyDescent="0.4"/>
    <row r="36537" s="6" customFormat="1" x14ac:dyDescent="0.4"/>
    <row r="36538" s="6" customFormat="1" x14ac:dyDescent="0.4"/>
    <row r="36539" s="6" customFormat="1" x14ac:dyDescent="0.4"/>
    <row r="36540" s="6" customFormat="1" x14ac:dyDescent="0.4"/>
    <row r="36541" s="6" customFormat="1" x14ac:dyDescent="0.4"/>
    <row r="36542" s="6" customFormat="1" x14ac:dyDescent="0.4"/>
    <row r="36543" s="6" customFormat="1" x14ac:dyDescent="0.4"/>
    <row r="36544" s="6" customFormat="1" x14ac:dyDescent="0.4"/>
    <row r="36545" s="6" customFormat="1" x14ac:dyDescent="0.4"/>
    <row r="36546" s="6" customFormat="1" x14ac:dyDescent="0.4"/>
    <row r="36547" s="6" customFormat="1" x14ac:dyDescent="0.4"/>
    <row r="36548" s="6" customFormat="1" x14ac:dyDescent="0.4"/>
    <row r="36549" s="6" customFormat="1" x14ac:dyDescent="0.4"/>
    <row r="36550" s="6" customFormat="1" x14ac:dyDescent="0.4"/>
    <row r="36551" s="6" customFormat="1" x14ac:dyDescent="0.4"/>
    <row r="36552" s="6" customFormat="1" x14ac:dyDescent="0.4"/>
    <row r="36553" s="6" customFormat="1" x14ac:dyDescent="0.4"/>
    <row r="36554" s="6" customFormat="1" x14ac:dyDescent="0.4"/>
    <row r="36555" s="6" customFormat="1" x14ac:dyDescent="0.4"/>
    <row r="36556" s="6" customFormat="1" x14ac:dyDescent="0.4"/>
    <row r="36557" s="6" customFormat="1" x14ac:dyDescent="0.4"/>
    <row r="36558" s="6" customFormat="1" x14ac:dyDescent="0.4"/>
    <row r="36559" s="6" customFormat="1" x14ac:dyDescent="0.4"/>
    <row r="36560" s="6" customFormat="1" x14ac:dyDescent="0.4"/>
    <row r="36561" s="6" customFormat="1" x14ac:dyDescent="0.4"/>
    <row r="36562" s="6" customFormat="1" x14ac:dyDescent="0.4"/>
    <row r="36563" s="6" customFormat="1" x14ac:dyDescent="0.4"/>
    <row r="36564" s="6" customFormat="1" x14ac:dyDescent="0.4"/>
    <row r="36565" s="6" customFormat="1" x14ac:dyDescent="0.4"/>
    <row r="36566" s="6" customFormat="1" x14ac:dyDescent="0.4"/>
    <row r="36567" s="6" customFormat="1" x14ac:dyDescent="0.4"/>
    <row r="36568" s="6" customFormat="1" x14ac:dyDescent="0.4"/>
    <row r="36569" s="6" customFormat="1" x14ac:dyDescent="0.4"/>
    <row r="36570" s="6" customFormat="1" x14ac:dyDescent="0.4"/>
    <row r="36571" s="6" customFormat="1" x14ac:dyDescent="0.4"/>
    <row r="36572" s="6" customFormat="1" x14ac:dyDescent="0.4"/>
    <row r="36573" s="6" customFormat="1" x14ac:dyDescent="0.4"/>
    <row r="36574" s="6" customFormat="1" x14ac:dyDescent="0.4"/>
    <row r="36575" s="6" customFormat="1" x14ac:dyDescent="0.4"/>
    <row r="36576" s="6" customFormat="1" x14ac:dyDescent="0.4"/>
    <row r="36577" s="6" customFormat="1" x14ac:dyDescent="0.4"/>
    <row r="36578" s="6" customFormat="1" x14ac:dyDescent="0.4"/>
    <row r="36579" s="6" customFormat="1" x14ac:dyDescent="0.4"/>
    <row r="36580" s="6" customFormat="1" x14ac:dyDescent="0.4"/>
    <row r="36581" s="6" customFormat="1" x14ac:dyDescent="0.4"/>
    <row r="36582" s="6" customFormat="1" x14ac:dyDescent="0.4"/>
    <row r="36583" s="6" customFormat="1" x14ac:dyDescent="0.4"/>
    <row r="36584" s="6" customFormat="1" x14ac:dyDescent="0.4"/>
    <row r="36585" s="6" customFormat="1" x14ac:dyDescent="0.4"/>
    <row r="36586" s="6" customFormat="1" x14ac:dyDescent="0.4"/>
    <row r="36587" s="6" customFormat="1" x14ac:dyDescent="0.4"/>
    <row r="36588" s="6" customFormat="1" x14ac:dyDescent="0.4"/>
    <row r="36589" s="6" customFormat="1" x14ac:dyDescent="0.4"/>
    <row r="36590" s="6" customFormat="1" x14ac:dyDescent="0.4"/>
    <row r="36591" s="6" customFormat="1" x14ac:dyDescent="0.4"/>
    <row r="36592" s="6" customFormat="1" x14ac:dyDescent="0.4"/>
    <row r="36593" s="6" customFormat="1" x14ac:dyDescent="0.4"/>
    <row r="36594" s="6" customFormat="1" x14ac:dyDescent="0.4"/>
    <row r="36595" s="6" customFormat="1" x14ac:dyDescent="0.4"/>
    <row r="36596" s="6" customFormat="1" x14ac:dyDescent="0.4"/>
    <row r="36597" s="6" customFormat="1" x14ac:dyDescent="0.4"/>
    <row r="36598" s="6" customFormat="1" x14ac:dyDescent="0.4"/>
    <row r="36599" s="6" customFormat="1" x14ac:dyDescent="0.4"/>
    <row r="36600" s="6" customFormat="1" x14ac:dyDescent="0.4"/>
    <row r="36601" s="6" customFormat="1" x14ac:dyDescent="0.4"/>
    <row r="36602" s="6" customFormat="1" x14ac:dyDescent="0.4"/>
    <row r="36603" s="6" customFormat="1" x14ac:dyDescent="0.4"/>
    <row r="36604" s="6" customFormat="1" x14ac:dyDescent="0.4"/>
    <row r="36605" s="6" customFormat="1" x14ac:dyDescent="0.4"/>
    <row r="36606" s="6" customFormat="1" x14ac:dyDescent="0.4"/>
    <row r="36607" s="6" customFormat="1" x14ac:dyDescent="0.4"/>
    <row r="36608" s="6" customFormat="1" x14ac:dyDescent="0.4"/>
    <row r="36609" s="6" customFormat="1" x14ac:dyDescent="0.4"/>
    <row r="36610" s="6" customFormat="1" x14ac:dyDescent="0.4"/>
    <row r="36611" s="6" customFormat="1" x14ac:dyDescent="0.4"/>
    <row r="36612" s="6" customFormat="1" x14ac:dyDescent="0.4"/>
    <row r="36613" s="6" customFormat="1" x14ac:dyDescent="0.4"/>
    <row r="36614" s="6" customFormat="1" x14ac:dyDescent="0.4"/>
    <row r="36615" s="6" customFormat="1" x14ac:dyDescent="0.4"/>
    <row r="36616" s="6" customFormat="1" x14ac:dyDescent="0.4"/>
    <row r="36617" s="6" customFormat="1" x14ac:dyDescent="0.4"/>
    <row r="36618" s="6" customFormat="1" x14ac:dyDescent="0.4"/>
    <row r="36619" s="6" customFormat="1" x14ac:dyDescent="0.4"/>
    <row r="36620" s="6" customFormat="1" x14ac:dyDescent="0.4"/>
    <row r="36621" s="6" customFormat="1" x14ac:dyDescent="0.4"/>
    <row r="36622" s="6" customFormat="1" x14ac:dyDescent="0.4"/>
    <row r="36623" s="6" customFormat="1" x14ac:dyDescent="0.4"/>
    <row r="36624" s="6" customFormat="1" x14ac:dyDescent="0.4"/>
    <row r="36625" s="6" customFormat="1" x14ac:dyDescent="0.4"/>
    <row r="36626" s="6" customFormat="1" x14ac:dyDescent="0.4"/>
    <row r="36627" s="6" customFormat="1" x14ac:dyDescent="0.4"/>
    <row r="36628" s="6" customFormat="1" x14ac:dyDescent="0.4"/>
    <row r="36629" s="6" customFormat="1" x14ac:dyDescent="0.4"/>
    <row r="36630" s="6" customFormat="1" x14ac:dyDescent="0.4"/>
    <row r="36631" s="6" customFormat="1" x14ac:dyDescent="0.4"/>
    <row r="36632" s="6" customFormat="1" x14ac:dyDescent="0.4"/>
    <row r="36633" s="6" customFormat="1" x14ac:dyDescent="0.4"/>
    <row r="36634" s="6" customFormat="1" x14ac:dyDescent="0.4"/>
    <row r="36635" s="6" customFormat="1" x14ac:dyDescent="0.4"/>
    <row r="36636" s="6" customFormat="1" x14ac:dyDescent="0.4"/>
    <row r="36637" s="6" customFormat="1" x14ac:dyDescent="0.4"/>
    <row r="36638" s="6" customFormat="1" x14ac:dyDescent="0.4"/>
    <row r="36639" s="6" customFormat="1" x14ac:dyDescent="0.4"/>
    <row r="36640" s="6" customFormat="1" x14ac:dyDescent="0.4"/>
    <row r="36641" s="6" customFormat="1" x14ac:dyDescent="0.4"/>
    <row r="36642" s="6" customFormat="1" x14ac:dyDescent="0.4"/>
    <row r="36643" s="6" customFormat="1" x14ac:dyDescent="0.4"/>
    <row r="36644" s="6" customFormat="1" x14ac:dyDescent="0.4"/>
    <row r="36645" s="6" customFormat="1" x14ac:dyDescent="0.4"/>
    <row r="36646" s="6" customFormat="1" x14ac:dyDescent="0.4"/>
    <row r="36647" s="6" customFormat="1" x14ac:dyDescent="0.4"/>
    <row r="36648" s="6" customFormat="1" x14ac:dyDescent="0.4"/>
    <row r="36649" s="6" customFormat="1" x14ac:dyDescent="0.4"/>
    <row r="36650" s="6" customFormat="1" x14ac:dyDescent="0.4"/>
    <row r="36651" s="6" customFormat="1" x14ac:dyDescent="0.4"/>
    <row r="36652" s="6" customFormat="1" x14ac:dyDescent="0.4"/>
    <row r="36653" s="6" customFormat="1" x14ac:dyDescent="0.4"/>
    <row r="36654" s="6" customFormat="1" x14ac:dyDescent="0.4"/>
    <row r="36655" s="6" customFormat="1" x14ac:dyDescent="0.4"/>
    <row r="36656" s="6" customFormat="1" x14ac:dyDescent="0.4"/>
    <row r="36657" s="6" customFormat="1" x14ac:dyDescent="0.4"/>
    <row r="36658" s="6" customFormat="1" x14ac:dyDescent="0.4"/>
    <row r="36659" s="6" customFormat="1" x14ac:dyDescent="0.4"/>
    <row r="36660" s="6" customFormat="1" x14ac:dyDescent="0.4"/>
    <row r="36661" s="6" customFormat="1" x14ac:dyDescent="0.4"/>
    <row r="36662" s="6" customFormat="1" x14ac:dyDescent="0.4"/>
    <row r="36663" s="6" customFormat="1" x14ac:dyDescent="0.4"/>
    <row r="36664" s="6" customFormat="1" x14ac:dyDescent="0.4"/>
    <row r="36665" s="6" customFormat="1" x14ac:dyDescent="0.4"/>
    <row r="36666" s="6" customFormat="1" x14ac:dyDescent="0.4"/>
    <row r="36667" s="6" customFormat="1" x14ac:dyDescent="0.4"/>
    <row r="36668" s="6" customFormat="1" x14ac:dyDescent="0.4"/>
    <row r="36669" s="6" customFormat="1" x14ac:dyDescent="0.4"/>
    <row r="36670" s="6" customFormat="1" x14ac:dyDescent="0.4"/>
    <row r="36671" s="6" customFormat="1" x14ac:dyDescent="0.4"/>
    <row r="36672" s="6" customFormat="1" x14ac:dyDescent="0.4"/>
    <row r="36673" s="6" customFormat="1" x14ac:dyDescent="0.4"/>
    <row r="36674" s="6" customFormat="1" x14ac:dyDescent="0.4"/>
    <row r="36675" s="6" customFormat="1" x14ac:dyDescent="0.4"/>
    <row r="36676" s="6" customFormat="1" x14ac:dyDescent="0.4"/>
    <row r="36677" s="6" customFormat="1" x14ac:dyDescent="0.4"/>
    <row r="36678" s="6" customFormat="1" x14ac:dyDescent="0.4"/>
    <row r="36679" s="6" customFormat="1" x14ac:dyDescent="0.4"/>
    <row r="36680" s="6" customFormat="1" x14ac:dyDescent="0.4"/>
    <row r="36681" s="6" customFormat="1" x14ac:dyDescent="0.4"/>
    <row r="36682" s="6" customFormat="1" x14ac:dyDescent="0.4"/>
    <row r="36683" s="6" customFormat="1" x14ac:dyDescent="0.4"/>
    <row r="36684" s="6" customFormat="1" x14ac:dyDescent="0.4"/>
    <row r="36685" s="6" customFormat="1" x14ac:dyDescent="0.4"/>
    <row r="36686" s="6" customFormat="1" x14ac:dyDescent="0.4"/>
    <row r="36687" s="6" customFormat="1" x14ac:dyDescent="0.4"/>
    <row r="36688" s="6" customFormat="1" x14ac:dyDescent="0.4"/>
    <row r="36689" s="6" customFormat="1" x14ac:dyDescent="0.4"/>
    <row r="36690" s="6" customFormat="1" x14ac:dyDescent="0.4"/>
    <row r="36691" s="6" customFormat="1" x14ac:dyDescent="0.4"/>
    <row r="36692" s="6" customFormat="1" x14ac:dyDescent="0.4"/>
    <row r="36693" s="6" customFormat="1" x14ac:dyDescent="0.4"/>
    <row r="36694" s="6" customFormat="1" x14ac:dyDescent="0.4"/>
    <row r="36695" s="6" customFormat="1" x14ac:dyDescent="0.4"/>
    <row r="36696" s="6" customFormat="1" x14ac:dyDescent="0.4"/>
    <row r="36697" s="6" customFormat="1" x14ac:dyDescent="0.4"/>
    <row r="36698" s="6" customFormat="1" x14ac:dyDescent="0.4"/>
    <row r="36699" s="6" customFormat="1" x14ac:dyDescent="0.4"/>
    <row r="36700" s="6" customFormat="1" x14ac:dyDescent="0.4"/>
    <row r="36701" s="6" customFormat="1" x14ac:dyDescent="0.4"/>
    <row r="36702" s="6" customFormat="1" x14ac:dyDescent="0.4"/>
    <row r="36703" s="6" customFormat="1" x14ac:dyDescent="0.4"/>
    <row r="36704" s="6" customFormat="1" x14ac:dyDescent="0.4"/>
    <row r="36705" s="6" customFormat="1" x14ac:dyDescent="0.4"/>
    <row r="36706" s="6" customFormat="1" x14ac:dyDescent="0.4"/>
    <row r="36707" s="6" customFormat="1" x14ac:dyDescent="0.4"/>
    <row r="36708" s="6" customFormat="1" x14ac:dyDescent="0.4"/>
    <row r="36709" s="6" customFormat="1" x14ac:dyDescent="0.4"/>
    <row r="36710" s="6" customFormat="1" x14ac:dyDescent="0.4"/>
    <row r="36711" s="6" customFormat="1" x14ac:dyDescent="0.4"/>
    <row r="36712" s="6" customFormat="1" x14ac:dyDescent="0.4"/>
    <row r="36713" s="6" customFormat="1" x14ac:dyDescent="0.4"/>
    <row r="36714" s="6" customFormat="1" x14ac:dyDescent="0.4"/>
    <row r="36715" s="6" customFormat="1" x14ac:dyDescent="0.4"/>
    <row r="36716" s="6" customFormat="1" x14ac:dyDescent="0.4"/>
    <row r="36717" s="6" customFormat="1" x14ac:dyDescent="0.4"/>
    <row r="36718" s="6" customFormat="1" x14ac:dyDescent="0.4"/>
    <row r="36719" s="6" customFormat="1" x14ac:dyDescent="0.4"/>
    <row r="36720" s="6" customFormat="1" x14ac:dyDescent="0.4"/>
    <row r="36721" s="6" customFormat="1" x14ac:dyDescent="0.4"/>
    <row r="36722" s="6" customFormat="1" x14ac:dyDescent="0.4"/>
    <row r="36723" s="6" customFormat="1" x14ac:dyDescent="0.4"/>
    <row r="36724" s="6" customFormat="1" x14ac:dyDescent="0.4"/>
    <row r="36725" s="6" customFormat="1" x14ac:dyDescent="0.4"/>
    <row r="36726" s="6" customFormat="1" x14ac:dyDescent="0.4"/>
    <row r="36727" s="6" customFormat="1" x14ac:dyDescent="0.4"/>
    <row r="36728" s="6" customFormat="1" x14ac:dyDescent="0.4"/>
    <row r="36729" s="6" customFormat="1" x14ac:dyDescent="0.4"/>
    <row r="36730" s="6" customFormat="1" x14ac:dyDescent="0.4"/>
    <row r="36731" s="6" customFormat="1" x14ac:dyDescent="0.4"/>
    <row r="36732" s="6" customFormat="1" x14ac:dyDescent="0.4"/>
    <row r="36733" s="6" customFormat="1" x14ac:dyDescent="0.4"/>
    <row r="36734" s="6" customFormat="1" x14ac:dyDescent="0.4"/>
    <row r="36735" s="6" customFormat="1" x14ac:dyDescent="0.4"/>
    <row r="36736" s="6" customFormat="1" x14ac:dyDescent="0.4"/>
    <row r="36737" s="6" customFormat="1" x14ac:dyDescent="0.4"/>
    <row r="36738" s="6" customFormat="1" x14ac:dyDescent="0.4"/>
    <row r="36739" s="6" customFormat="1" x14ac:dyDescent="0.4"/>
    <row r="36740" s="6" customFormat="1" x14ac:dyDescent="0.4"/>
    <row r="36741" s="6" customFormat="1" x14ac:dyDescent="0.4"/>
    <row r="36742" s="6" customFormat="1" x14ac:dyDescent="0.4"/>
    <row r="36743" s="6" customFormat="1" x14ac:dyDescent="0.4"/>
    <row r="36744" s="6" customFormat="1" x14ac:dyDescent="0.4"/>
    <row r="36745" s="6" customFormat="1" x14ac:dyDescent="0.4"/>
    <row r="36746" s="6" customFormat="1" x14ac:dyDescent="0.4"/>
    <row r="36747" s="6" customFormat="1" x14ac:dyDescent="0.4"/>
    <row r="36748" s="6" customFormat="1" x14ac:dyDescent="0.4"/>
    <row r="36749" s="6" customFormat="1" x14ac:dyDescent="0.4"/>
    <row r="36750" s="6" customFormat="1" x14ac:dyDescent="0.4"/>
    <row r="36751" s="6" customFormat="1" x14ac:dyDescent="0.4"/>
    <row r="36752" s="6" customFormat="1" x14ac:dyDescent="0.4"/>
    <row r="36753" s="6" customFormat="1" x14ac:dyDescent="0.4"/>
    <row r="36754" s="6" customFormat="1" x14ac:dyDescent="0.4"/>
    <row r="36755" s="6" customFormat="1" x14ac:dyDescent="0.4"/>
    <row r="36756" s="6" customFormat="1" x14ac:dyDescent="0.4"/>
    <row r="36757" s="6" customFormat="1" x14ac:dyDescent="0.4"/>
    <row r="36758" s="6" customFormat="1" x14ac:dyDescent="0.4"/>
    <row r="36759" s="6" customFormat="1" x14ac:dyDescent="0.4"/>
    <row r="36760" s="6" customFormat="1" x14ac:dyDescent="0.4"/>
    <row r="36761" s="6" customFormat="1" x14ac:dyDescent="0.4"/>
    <row r="36762" s="6" customFormat="1" x14ac:dyDescent="0.4"/>
    <row r="36763" s="6" customFormat="1" x14ac:dyDescent="0.4"/>
    <row r="36764" s="6" customFormat="1" x14ac:dyDescent="0.4"/>
    <row r="36765" s="6" customFormat="1" x14ac:dyDescent="0.4"/>
    <row r="36766" s="6" customFormat="1" x14ac:dyDescent="0.4"/>
    <row r="36767" s="6" customFormat="1" x14ac:dyDescent="0.4"/>
    <row r="36768" s="6" customFormat="1" x14ac:dyDescent="0.4"/>
    <row r="36769" s="6" customFormat="1" x14ac:dyDescent="0.4"/>
    <row r="36770" s="6" customFormat="1" x14ac:dyDescent="0.4"/>
    <row r="36771" s="6" customFormat="1" x14ac:dyDescent="0.4"/>
    <row r="36772" s="6" customFormat="1" x14ac:dyDescent="0.4"/>
    <row r="36773" s="6" customFormat="1" x14ac:dyDescent="0.4"/>
    <row r="36774" s="6" customFormat="1" x14ac:dyDescent="0.4"/>
    <row r="36775" s="6" customFormat="1" x14ac:dyDescent="0.4"/>
    <row r="36776" s="6" customFormat="1" x14ac:dyDescent="0.4"/>
    <row r="36777" s="6" customFormat="1" x14ac:dyDescent="0.4"/>
    <row r="36778" s="6" customFormat="1" x14ac:dyDescent="0.4"/>
    <row r="36779" s="6" customFormat="1" x14ac:dyDescent="0.4"/>
    <row r="36780" s="6" customFormat="1" x14ac:dyDescent="0.4"/>
    <row r="36781" s="6" customFormat="1" x14ac:dyDescent="0.4"/>
    <row r="36782" s="6" customFormat="1" x14ac:dyDescent="0.4"/>
    <row r="36783" s="6" customFormat="1" x14ac:dyDescent="0.4"/>
    <row r="36784" s="6" customFormat="1" x14ac:dyDescent="0.4"/>
    <row r="36785" s="6" customFormat="1" x14ac:dyDescent="0.4"/>
    <row r="36786" s="6" customFormat="1" x14ac:dyDescent="0.4"/>
    <row r="36787" s="6" customFormat="1" x14ac:dyDescent="0.4"/>
    <row r="36788" s="6" customFormat="1" x14ac:dyDescent="0.4"/>
    <row r="36789" s="6" customFormat="1" x14ac:dyDescent="0.4"/>
    <row r="36790" s="6" customFormat="1" x14ac:dyDescent="0.4"/>
    <row r="36791" s="6" customFormat="1" x14ac:dyDescent="0.4"/>
    <row r="36792" s="6" customFormat="1" x14ac:dyDescent="0.4"/>
    <row r="36793" s="6" customFormat="1" x14ac:dyDescent="0.4"/>
    <row r="36794" s="6" customFormat="1" x14ac:dyDescent="0.4"/>
    <row r="36795" s="6" customFormat="1" x14ac:dyDescent="0.4"/>
    <row r="36796" s="6" customFormat="1" x14ac:dyDescent="0.4"/>
    <row r="36797" s="6" customFormat="1" x14ac:dyDescent="0.4"/>
    <row r="36798" s="6" customFormat="1" x14ac:dyDescent="0.4"/>
    <row r="36799" s="6" customFormat="1" x14ac:dyDescent="0.4"/>
    <row r="36800" s="6" customFormat="1" x14ac:dyDescent="0.4"/>
    <row r="36801" s="6" customFormat="1" x14ac:dyDescent="0.4"/>
    <row r="36802" s="6" customFormat="1" x14ac:dyDescent="0.4"/>
    <row r="36803" s="6" customFormat="1" x14ac:dyDescent="0.4"/>
    <row r="36804" s="6" customFormat="1" x14ac:dyDescent="0.4"/>
    <row r="36805" s="6" customFormat="1" x14ac:dyDescent="0.4"/>
    <row r="36806" s="6" customFormat="1" x14ac:dyDescent="0.4"/>
    <row r="36807" s="6" customFormat="1" x14ac:dyDescent="0.4"/>
    <row r="36808" s="6" customFormat="1" x14ac:dyDescent="0.4"/>
    <row r="36809" s="6" customFormat="1" x14ac:dyDescent="0.4"/>
    <row r="36810" s="6" customFormat="1" x14ac:dyDescent="0.4"/>
    <row r="36811" s="6" customFormat="1" x14ac:dyDescent="0.4"/>
    <row r="36812" s="6" customFormat="1" x14ac:dyDescent="0.4"/>
    <row r="36813" s="6" customFormat="1" x14ac:dyDescent="0.4"/>
    <row r="36814" s="6" customFormat="1" x14ac:dyDescent="0.4"/>
    <row r="36815" s="6" customFormat="1" x14ac:dyDescent="0.4"/>
    <row r="36816" s="6" customFormat="1" x14ac:dyDescent="0.4"/>
    <row r="36817" s="6" customFormat="1" x14ac:dyDescent="0.4"/>
    <row r="36818" s="6" customFormat="1" x14ac:dyDescent="0.4"/>
    <row r="36819" s="6" customFormat="1" x14ac:dyDescent="0.4"/>
    <row r="36820" s="6" customFormat="1" x14ac:dyDescent="0.4"/>
    <row r="36821" s="6" customFormat="1" x14ac:dyDescent="0.4"/>
    <row r="36822" s="6" customFormat="1" x14ac:dyDescent="0.4"/>
    <row r="36823" s="6" customFormat="1" x14ac:dyDescent="0.4"/>
    <row r="36824" s="6" customFormat="1" x14ac:dyDescent="0.4"/>
    <row r="36825" s="6" customFormat="1" x14ac:dyDescent="0.4"/>
    <row r="36826" s="6" customFormat="1" x14ac:dyDescent="0.4"/>
    <row r="36827" s="6" customFormat="1" x14ac:dyDescent="0.4"/>
    <row r="36828" s="6" customFormat="1" x14ac:dyDescent="0.4"/>
    <row r="36829" s="6" customFormat="1" x14ac:dyDescent="0.4"/>
    <row r="36830" s="6" customFormat="1" x14ac:dyDescent="0.4"/>
    <row r="36831" s="6" customFormat="1" x14ac:dyDescent="0.4"/>
    <row r="36832" s="6" customFormat="1" x14ac:dyDescent="0.4"/>
    <row r="36833" s="6" customFormat="1" x14ac:dyDescent="0.4"/>
    <row r="36834" s="6" customFormat="1" x14ac:dyDescent="0.4"/>
    <row r="36835" s="6" customFormat="1" x14ac:dyDescent="0.4"/>
    <row r="36836" s="6" customFormat="1" x14ac:dyDescent="0.4"/>
    <row r="36837" s="6" customFormat="1" x14ac:dyDescent="0.4"/>
    <row r="36838" s="6" customFormat="1" x14ac:dyDescent="0.4"/>
    <row r="36839" s="6" customFormat="1" x14ac:dyDescent="0.4"/>
    <row r="36840" s="6" customFormat="1" x14ac:dyDescent="0.4"/>
    <row r="36841" s="6" customFormat="1" x14ac:dyDescent="0.4"/>
    <row r="36842" s="6" customFormat="1" x14ac:dyDescent="0.4"/>
    <row r="36843" s="6" customFormat="1" x14ac:dyDescent="0.4"/>
    <row r="36844" s="6" customFormat="1" x14ac:dyDescent="0.4"/>
    <row r="36845" s="6" customFormat="1" x14ac:dyDescent="0.4"/>
    <row r="36846" s="6" customFormat="1" x14ac:dyDescent="0.4"/>
    <row r="36847" s="6" customFormat="1" x14ac:dyDescent="0.4"/>
    <row r="36848" s="6" customFormat="1" x14ac:dyDescent="0.4"/>
    <row r="36849" s="6" customFormat="1" x14ac:dyDescent="0.4"/>
    <row r="36850" s="6" customFormat="1" x14ac:dyDescent="0.4"/>
    <row r="36851" s="6" customFormat="1" x14ac:dyDescent="0.4"/>
    <row r="36852" s="6" customFormat="1" x14ac:dyDescent="0.4"/>
    <row r="36853" s="6" customFormat="1" x14ac:dyDescent="0.4"/>
    <row r="36854" s="6" customFormat="1" x14ac:dyDescent="0.4"/>
    <row r="36855" s="6" customFormat="1" x14ac:dyDescent="0.4"/>
    <row r="36856" s="6" customFormat="1" x14ac:dyDescent="0.4"/>
    <row r="36857" s="6" customFormat="1" x14ac:dyDescent="0.4"/>
    <row r="36858" s="6" customFormat="1" x14ac:dyDescent="0.4"/>
    <row r="36859" s="6" customFormat="1" x14ac:dyDescent="0.4"/>
    <row r="36860" s="6" customFormat="1" x14ac:dyDescent="0.4"/>
    <row r="36861" s="6" customFormat="1" x14ac:dyDescent="0.4"/>
    <row r="36862" s="6" customFormat="1" x14ac:dyDescent="0.4"/>
    <row r="36863" s="6" customFormat="1" x14ac:dyDescent="0.4"/>
    <row r="36864" s="6" customFormat="1" x14ac:dyDescent="0.4"/>
    <row r="36865" s="6" customFormat="1" x14ac:dyDescent="0.4"/>
    <row r="36866" s="6" customFormat="1" x14ac:dyDescent="0.4"/>
    <row r="36867" s="6" customFormat="1" x14ac:dyDescent="0.4"/>
    <row r="36868" s="6" customFormat="1" x14ac:dyDescent="0.4"/>
    <row r="36869" s="6" customFormat="1" x14ac:dyDescent="0.4"/>
    <row r="36870" s="6" customFormat="1" x14ac:dyDescent="0.4"/>
    <row r="36871" s="6" customFormat="1" x14ac:dyDescent="0.4"/>
    <row r="36872" s="6" customFormat="1" x14ac:dyDescent="0.4"/>
    <row r="36873" s="6" customFormat="1" x14ac:dyDescent="0.4"/>
    <row r="36874" s="6" customFormat="1" x14ac:dyDescent="0.4"/>
    <row r="36875" s="6" customFormat="1" x14ac:dyDescent="0.4"/>
    <row r="36876" s="6" customFormat="1" x14ac:dyDescent="0.4"/>
    <row r="36877" s="6" customFormat="1" x14ac:dyDescent="0.4"/>
    <row r="36878" s="6" customFormat="1" x14ac:dyDescent="0.4"/>
    <row r="36879" s="6" customFormat="1" x14ac:dyDescent="0.4"/>
    <row r="36880" s="6" customFormat="1" x14ac:dyDescent="0.4"/>
    <row r="36881" s="6" customFormat="1" x14ac:dyDescent="0.4"/>
    <row r="36882" s="6" customFormat="1" x14ac:dyDescent="0.4"/>
    <row r="36883" s="6" customFormat="1" x14ac:dyDescent="0.4"/>
    <row r="36884" s="6" customFormat="1" x14ac:dyDescent="0.4"/>
    <row r="36885" s="6" customFormat="1" x14ac:dyDescent="0.4"/>
    <row r="36886" s="6" customFormat="1" x14ac:dyDescent="0.4"/>
    <row r="36887" s="6" customFormat="1" x14ac:dyDescent="0.4"/>
    <row r="36888" s="6" customFormat="1" x14ac:dyDescent="0.4"/>
    <row r="36889" s="6" customFormat="1" x14ac:dyDescent="0.4"/>
    <row r="36890" s="6" customFormat="1" x14ac:dyDescent="0.4"/>
    <row r="36891" s="6" customFormat="1" x14ac:dyDescent="0.4"/>
    <row r="36892" s="6" customFormat="1" x14ac:dyDescent="0.4"/>
    <row r="36893" s="6" customFormat="1" x14ac:dyDescent="0.4"/>
    <row r="36894" s="6" customFormat="1" x14ac:dyDescent="0.4"/>
    <row r="36895" s="6" customFormat="1" x14ac:dyDescent="0.4"/>
    <row r="36896" s="6" customFormat="1" x14ac:dyDescent="0.4"/>
    <row r="36897" s="6" customFormat="1" x14ac:dyDescent="0.4"/>
    <row r="36898" s="6" customFormat="1" x14ac:dyDescent="0.4"/>
    <row r="36899" s="6" customFormat="1" x14ac:dyDescent="0.4"/>
    <row r="36900" s="6" customFormat="1" x14ac:dyDescent="0.4"/>
    <row r="36901" s="6" customFormat="1" x14ac:dyDescent="0.4"/>
    <row r="36902" s="6" customFormat="1" x14ac:dyDescent="0.4"/>
    <row r="36903" s="6" customFormat="1" x14ac:dyDescent="0.4"/>
    <row r="36904" s="6" customFormat="1" x14ac:dyDescent="0.4"/>
    <row r="36905" s="6" customFormat="1" x14ac:dyDescent="0.4"/>
    <row r="36906" s="6" customFormat="1" x14ac:dyDescent="0.4"/>
    <row r="36907" s="6" customFormat="1" x14ac:dyDescent="0.4"/>
    <row r="36908" s="6" customFormat="1" x14ac:dyDescent="0.4"/>
    <row r="36909" s="6" customFormat="1" x14ac:dyDescent="0.4"/>
    <row r="36910" s="6" customFormat="1" x14ac:dyDescent="0.4"/>
    <row r="36911" s="6" customFormat="1" x14ac:dyDescent="0.4"/>
    <row r="36912" s="6" customFormat="1" x14ac:dyDescent="0.4"/>
    <row r="36913" s="6" customFormat="1" x14ac:dyDescent="0.4"/>
    <row r="36914" s="6" customFormat="1" x14ac:dyDescent="0.4"/>
    <row r="36915" s="6" customFormat="1" x14ac:dyDescent="0.4"/>
    <row r="36916" s="6" customFormat="1" x14ac:dyDescent="0.4"/>
    <row r="36917" s="6" customFormat="1" x14ac:dyDescent="0.4"/>
    <row r="36918" s="6" customFormat="1" x14ac:dyDescent="0.4"/>
    <row r="36919" s="6" customFormat="1" x14ac:dyDescent="0.4"/>
    <row r="36920" s="6" customFormat="1" x14ac:dyDescent="0.4"/>
    <row r="36921" s="6" customFormat="1" x14ac:dyDescent="0.4"/>
    <row r="36922" s="6" customFormat="1" x14ac:dyDescent="0.4"/>
    <row r="36923" s="6" customFormat="1" x14ac:dyDescent="0.4"/>
    <row r="36924" s="6" customFormat="1" x14ac:dyDescent="0.4"/>
    <row r="36925" s="6" customFormat="1" x14ac:dyDescent="0.4"/>
    <row r="36926" s="6" customFormat="1" x14ac:dyDescent="0.4"/>
    <row r="36927" s="6" customFormat="1" x14ac:dyDescent="0.4"/>
    <row r="36928" s="6" customFormat="1" x14ac:dyDescent="0.4"/>
    <row r="36929" s="6" customFormat="1" x14ac:dyDescent="0.4"/>
    <row r="36930" s="6" customFormat="1" x14ac:dyDescent="0.4"/>
    <row r="36931" s="6" customFormat="1" x14ac:dyDescent="0.4"/>
    <row r="36932" s="6" customFormat="1" x14ac:dyDescent="0.4"/>
    <row r="36933" s="6" customFormat="1" x14ac:dyDescent="0.4"/>
    <row r="36934" s="6" customFormat="1" x14ac:dyDescent="0.4"/>
    <row r="36935" s="6" customFormat="1" x14ac:dyDescent="0.4"/>
    <row r="36936" s="6" customFormat="1" x14ac:dyDescent="0.4"/>
    <row r="36937" s="6" customFormat="1" x14ac:dyDescent="0.4"/>
    <row r="36938" s="6" customFormat="1" x14ac:dyDescent="0.4"/>
    <row r="36939" s="6" customFormat="1" x14ac:dyDescent="0.4"/>
    <row r="36940" s="6" customFormat="1" x14ac:dyDescent="0.4"/>
    <row r="36941" s="6" customFormat="1" x14ac:dyDescent="0.4"/>
    <row r="36942" s="6" customFormat="1" x14ac:dyDescent="0.4"/>
    <row r="36943" s="6" customFormat="1" x14ac:dyDescent="0.4"/>
    <row r="36944" s="6" customFormat="1" x14ac:dyDescent="0.4"/>
    <row r="36945" s="6" customFormat="1" x14ac:dyDescent="0.4"/>
    <row r="36946" s="6" customFormat="1" x14ac:dyDescent="0.4"/>
    <row r="36947" s="6" customFormat="1" x14ac:dyDescent="0.4"/>
    <row r="36948" s="6" customFormat="1" x14ac:dyDescent="0.4"/>
    <row r="36949" s="6" customFormat="1" x14ac:dyDescent="0.4"/>
    <row r="36950" s="6" customFormat="1" x14ac:dyDescent="0.4"/>
    <row r="36951" s="6" customFormat="1" x14ac:dyDescent="0.4"/>
    <row r="36952" s="6" customFormat="1" x14ac:dyDescent="0.4"/>
    <row r="36953" s="6" customFormat="1" x14ac:dyDescent="0.4"/>
    <row r="36954" s="6" customFormat="1" x14ac:dyDescent="0.4"/>
    <row r="36955" s="6" customFormat="1" x14ac:dyDescent="0.4"/>
    <row r="36956" s="6" customFormat="1" x14ac:dyDescent="0.4"/>
    <row r="36957" s="6" customFormat="1" x14ac:dyDescent="0.4"/>
    <row r="36958" s="6" customFormat="1" x14ac:dyDescent="0.4"/>
    <row r="36959" s="6" customFormat="1" x14ac:dyDescent="0.4"/>
    <row r="36960" s="6" customFormat="1" x14ac:dyDescent="0.4"/>
    <row r="36961" s="6" customFormat="1" x14ac:dyDescent="0.4"/>
    <row r="36962" s="6" customFormat="1" x14ac:dyDescent="0.4"/>
    <row r="36963" s="6" customFormat="1" x14ac:dyDescent="0.4"/>
    <row r="36964" s="6" customFormat="1" x14ac:dyDescent="0.4"/>
    <row r="36965" s="6" customFormat="1" x14ac:dyDescent="0.4"/>
    <row r="36966" s="6" customFormat="1" x14ac:dyDescent="0.4"/>
    <row r="36967" s="6" customFormat="1" x14ac:dyDescent="0.4"/>
    <row r="36968" s="6" customFormat="1" x14ac:dyDescent="0.4"/>
    <row r="36969" s="6" customFormat="1" x14ac:dyDescent="0.4"/>
    <row r="36970" s="6" customFormat="1" x14ac:dyDescent="0.4"/>
    <row r="36971" s="6" customFormat="1" x14ac:dyDescent="0.4"/>
    <row r="36972" s="6" customFormat="1" x14ac:dyDescent="0.4"/>
    <row r="36973" s="6" customFormat="1" x14ac:dyDescent="0.4"/>
    <row r="36974" s="6" customFormat="1" x14ac:dyDescent="0.4"/>
    <row r="36975" s="6" customFormat="1" x14ac:dyDescent="0.4"/>
    <row r="36976" s="6" customFormat="1" x14ac:dyDescent="0.4"/>
    <row r="36977" s="6" customFormat="1" x14ac:dyDescent="0.4"/>
    <row r="36978" s="6" customFormat="1" x14ac:dyDescent="0.4"/>
    <row r="36979" s="6" customFormat="1" x14ac:dyDescent="0.4"/>
    <row r="36980" s="6" customFormat="1" x14ac:dyDescent="0.4"/>
    <row r="36981" s="6" customFormat="1" x14ac:dyDescent="0.4"/>
    <row r="36982" s="6" customFormat="1" x14ac:dyDescent="0.4"/>
    <row r="36983" s="6" customFormat="1" x14ac:dyDescent="0.4"/>
    <row r="36984" s="6" customFormat="1" x14ac:dyDescent="0.4"/>
    <row r="36985" s="6" customFormat="1" x14ac:dyDescent="0.4"/>
    <row r="36986" s="6" customFormat="1" x14ac:dyDescent="0.4"/>
    <row r="36987" s="6" customFormat="1" x14ac:dyDescent="0.4"/>
    <row r="36988" s="6" customFormat="1" x14ac:dyDescent="0.4"/>
    <row r="36989" s="6" customFormat="1" x14ac:dyDescent="0.4"/>
    <row r="36990" s="6" customFormat="1" x14ac:dyDescent="0.4"/>
    <row r="36991" s="6" customFormat="1" x14ac:dyDescent="0.4"/>
    <row r="36992" s="6" customFormat="1" x14ac:dyDescent="0.4"/>
    <row r="36993" s="6" customFormat="1" x14ac:dyDescent="0.4"/>
    <row r="36994" s="6" customFormat="1" x14ac:dyDescent="0.4"/>
    <row r="36995" s="6" customFormat="1" x14ac:dyDescent="0.4"/>
    <row r="36996" s="6" customFormat="1" x14ac:dyDescent="0.4"/>
    <row r="36997" s="6" customFormat="1" x14ac:dyDescent="0.4"/>
    <row r="36998" s="6" customFormat="1" x14ac:dyDescent="0.4"/>
    <row r="36999" s="6" customFormat="1" x14ac:dyDescent="0.4"/>
    <row r="37000" s="6" customFormat="1" x14ac:dyDescent="0.4"/>
    <row r="37001" s="6" customFormat="1" x14ac:dyDescent="0.4"/>
    <row r="37002" s="6" customFormat="1" x14ac:dyDescent="0.4"/>
    <row r="37003" s="6" customFormat="1" x14ac:dyDescent="0.4"/>
    <row r="37004" s="6" customFormat="1" x14ac:dyDescent="0.4"/>
    <row r="37005" s="6" customFormat="1" x14ac:dyDescent="0.4"/>
    <row r="37006" s="6" customFormat="1" x14ac:dyDescent="0.4"/>
    <row r="37007" s="6" customFormat="1" x14ac:dyDescent="0.4"/>
    <row r="37008" s="6" customFormat="1" x14ac:dyDescent="0.4"/>
    <row r="37009" s="6" customFormat="1" x14ac:dyDescent="0.4"/>
    <row r="37010" s="6" customFormat="1" x14ac:dyDescent="0.4"/>
    <row r="37011" s="6" customFormat="1" x14ac:dyDescent="0.4"/>
    <row r="37012" s="6" customFormat="1" x14ac:dyDescent="0.4"/>
    <row r="37013" s="6" customFormat="1" x14ac:dyDescent="0.4"/>
    <row r="37014" s="6" customFormat="1" x14ac:dyDescent="0.4"/>
    <row r="37015" s="6" customFormat="1" x14ac:dyDescent="0.4"/>
    <row r="37016" s="6" customFormat="1" x14ac:dyDescent="0.4"/>
    <row r="37017" s="6" customFormat="1" x14ac:dyDescent="0.4"/>
    <row r="37018" s="6" customFormat="1" x14ac:dyDescent="0.4"/>
    <row r="37019" s="6" customFormat="1" x14ac:dyDescent="0.4"/>
    <row r="37020" s="6" customFormat="1" x14ac:dyDescent="0.4"/>
    <row r="37021" s="6" customFormat="1" x14ac:dyDescent="0.4"/>
    <row r="37022" s="6" customFormat="1" x14ac:dyDescent="0.4"/>
    <row r="37023" s="6" customFormat="1" x14ac:dyDescent="0.4"/>
    <row r="37024" s="6" customFormat="1" x14ac:dyDescent="0.4"/>
    <row r="37025" s="6" customFormat="1" x14ac:dyDescent="0.4"/>
    <row r="37026" s="6" customFormat="1" x14ac:dyDescent="0.4"/>
    <row r="37027" s="6" customFormat="1" x14ac:dyDescent="0.4"/>
    <row r="37028" s="6" customFormat="1" x14ac:dyDescent="0.4"/>
    <row r="37029" s="6" customFormat="1" x14ac:dyDescent="0.4"/>
    <row r="37030" s="6" customFormat="1" x14ac:dyDescent="0.4"/>
    <row r="37031" s="6" customFormat="1" x14ac:dyDescent="0.4"/>
    <row r="37032" s="6" customFormat="1" x14ac:dyDescent="0.4"/>
    <row r="37033" s="6" customFormat="1" x14ac:dyDescent="0.4"/>
    <row r="37034" s="6" customFormat="1" x14ac:dyDescent="0.4"/>
    <row r="37035" s="6" customFormat="1" x14ac:dyDescent="0.4"/>
    <row r="37036" s="6" customFormat="1" x14ac:dyDescent="0.4"/>
    <row r="37037" s="6" customFormat="1" x14ac:dyDescent="0.4"/>
    <row r="37038" s="6" customFormat="1" x14ac:dyDescent="0.4"/>
    <row r="37039" s="6" customFormat="1" x14ac:dyDescent="0.4"/>
    <row r="37040" s="6" customFormat="1" x14ac:dyDescent="0.4"/>
    <row r="37041" s="6" customFormat="1" x14ac:dyDescent="0.4"/>
    <row r="37042" s="6" customFormat="1" x14ac:dyDescent="0.4"/>
    <row r="37043" s="6" customFormat="1" x14ac:dyDescent="0.4"/>
    <row r="37044" s="6" customFormat="1" x14ac:dyDescent="0.4"/>
    <row r="37045" s="6" customFormat="1" x14ac:dyDescent="0.4"/>
    <row r="37046" s="6" customFormat="1" x14ac:dyDescent="0.4"/>
    <row r="37047" s="6" customFormat="1" x14ac:dyDescent="0.4"/>
    <row r="37048" s="6" customFormat="1" x14ac:dyDescent="0.4"/>
    <row r="37049" s="6" customFormat="1" x14ac:dyDescent="0.4"/>
    <row r="37050" s="6" customFormat="1" x14ac:dyDescent="0.4"/>
    <row r="37051" s="6" customFormat="1" x14ac:dyDescent="0.4"/>
    <row r="37052" s="6" customFormat="1" x14ac:dyDescent="0.4"/>
    <row r="37053" s="6" customFormat="1" x14ac:dyDescent="0.4"/>
    <row r="37054" s="6" customFormat="1" x14ac:dyDescent="0.4"/>
    <row r="37055" s="6" customFormat="1" x14ac:dyDescent="0.4"/>
    <row r="37056" s="6" customFormat="1" x14ac:dyDescent="0.4"/>
    <row r="37057" s="6" customFormat="1" x14ac:dyDescent="0.4"/>
    <row r="37058" s="6" customFormat="1" x14ac:dyDescent="0.4"/>
    <row r="37059" s="6" customFormat="1" x14ac:dyDescent="0.4"/>
    <row r="37060" s="6" customFormat="1" x14ac:dyDescent="0.4"/>
    <row r="37061" s="6" customFormat="1" x14ac:dyDescent="0.4"/>
    <row r="37062" s="6" customFormat="1" x14ac:dyDescent="0.4"/>
    <row r="37063" s="6" customFormat="1" x14ac:dyDescent="0.4"/>
    <row r="37064" s="6" customFormat="1" x14ac:dyDescent="0.4"/>
    <row r="37065" s="6" customFormat="1" x14ac:dyDescent="0.4"/>
    <row r="37066" s="6" customFormat="1" x14ac:dyDescent="0.4"/>
    <row r="37067" s="6" customFormat="1" x14ac:dyDescent="0.4"/>
    <row r="37068" s="6" customFormat="1" x14ac:dyDescent="0.4"/>
    <row r="37069" s="6" customFormat="1" x14ac:dyDescent="0.4"/>
    <row r="37070" s="6" customFormat="1" x14ac:dyDescent="0.4"/>
    <row r="37071" s="6" customFormat="1" x14ac:dyDescent="0.4"/>
    <row r="37072" s="6" customFormat="1" x14ac:dyDescent="0.4"/>
    <row r="37073" s="6" customFormat="1" x14ac:dyDescent="0.4"/>
    <row r="37074" s="6" customFormat="1" x14ac:dyDescent="0.4"/>
    <row r="37075" s="6" customFormat="1" x14ac:dyDescent="0.4"/>
    <row r="37076" s="6" customFormat="1" x14ac:dyDescent="0.4"/>
    <row r="37077" s="6" customFormat="1" x14ac:dyDescent="0.4"/>
    <row r="37078" s="6" customFormat="1" x14ac:dyDescent="0.4"/>
    <row r="37079" s="6" customFormat="1" x14ac:dyDescent="0.4"/>
    <row r="37080" s="6" customFormat="1" x14ac:dyDescent="0.4"/>
    <row r="37081" s="6" customFormat="1" x14ac:dyDescent="0.4"/>
    <row r="37082" s="6" customFormat="1" x14ac:dyDescent="0.4"/>
    <row r="37083" s="6" customFormat="1" x14ac:dyDescent="0.4"/>
    <row r="37084" s="6" customFormat="1" x14ac:dyDescent="0.4"/>
    <row r="37085" s="6" customFormat="1" x14ac:dyDescent="0.4"/>
    <row r="37086" s="6" customFormat="1" x14ac:dyDescent="0.4"/>
    <row r="37087" s="6" customFormat="1" x14ac:dyDescent="0.4"/>
    <row r="37088" s="6" customFormat="1" x14ac:dyDescent="0.4"/>
    <row r="37089" s="6" customFormat="1" x14ac:dyDescent="0.4"/>
    <row r="37090" s="6" customFormat="1" x14ac:dyDescent="0.4"/>
    <row r="37091" s="6" customFormat="1" x14ac:dyDescent="0.4"/>
    <row r="37092" s="6" customFormat="1" x14ac:dyDescent="0.4"/>
    <row r="37093" s="6" customFormat="1" x14ac:dyDescent="0.4"/>
    <row r="37094" s="6" customFormat="1" x14ac:dyDescent="0.4"/>
    <row r="37095" s="6" customFormat="1" x14ac:dyDescent="0.4"/>
    <row r="37096" s="6" customFormat="1" x14ac:dyDescent="0.4"/>
    <row r="37097" s="6" customFormat="1" x14ac:dyDescent="0.4"/>
    <row r="37098" s="6" customFormat="1" x14ac:dyDescent="0.4"/>
    <row r="37099" s="6" customFormat="1" x14ac:dyDescent="0.4"/>
    <row r="37100" s="6" customFormat="1" x14ac:dyDescent="0.4"/>
    <row r="37101" s="6" customFormat="1" x14ac:dyDescent="0.4"/>
    <row r="37102" s="6" customFormat="1" x14ac:dyDescent="0.4"/>
    <row r="37103" s="6" customFormat="1" x14ac:dyDescent="0.4"/>
    <row r="37104" s="6" customFormat="1" x14ac:dyDescent="0.4"/>
    <row r="37105" s="6" customFormat="1" x14ac:dyDescent="0.4"/>
    <row r="37106" s="6" customFormat="1" x14ac:dyDescent="0.4"/>
    <row r="37107" s="6" customFormat="1" x14ac:dyDescent="0.4"/>
    <row r="37108" s="6" customFormat="1" x14ac:dyDescent="0.4"/>
    <row r="37109" s="6" customFormat="1" x14ac:dyDescent="0.4"/>
    <row r="37110" s="6" customFormat="1" x14ac:dyDescent="0.4"/>
    <row r="37111" s="6" customFormat="1" x14ac:dyDescent="0.4"/>
    <row r="37112" s="6" customFormat="1" x14ac:dyDescent="0.4"/>
    <row r="37113" s="6" customFormat="1" x14ac:dyDescent="0.4"/>
    <row r="37114" s="6" customFormat="1" x14ac:dyDescent="0.4"/>
    <row r="37115" s="6" customFormat="1" x14ac:dyDescent="0.4"/>
    <row r="37116" s="6" customFormat="1" x14ac:dyDescent="0.4"/>
    <row r="37117" s="6" customFormat="1" x14ac:dyDescent="0.4"/>
    <row r="37118" s="6" customFormat="1" x14ac:dyDescent="0.4"/>
    <row r="37119" s="6" customFormat="1" x14ac:dyDescent="0.4"/>
    <row r="37120" s="6" customFormat="1" x14ac:dyDescent="0.4"/>
    <row r="37121" s="6" customFormat="1" x14ac:dyDescent="0.4"/>
    <row r="37122" s="6" customFormat="1" x14ac:dyDescent="0.4"/>
    <row r="37123" s="6" customFormat="1" x14ac:dyDescent="0.4"/>
    <row r="37124" s="6" customFormat="1" x14ac:dyDescent="0.4"/>
    <row r="37125" s="6" customFormat="1" x14ac:dyDescent="0.4"/>
    <row r="37126" s="6" customFormat="1" x14ac:dyDescent="0.4"/>
    <row r="37127" s="6" customFormat="1" x14ac:dyDescent="0.4"/>
    <row r="37128" s="6" customFormat="1" x14ac:dyDescent="0.4"/>
    <row r="37129" s="6" customFormat="1" x14ac:dyDescent="0.4"/>
    <row r="37130" s="6" customFormat="1" x14ac:dyDescent="0.4"/>
    <row r="37131" s="6" customFormat="1" x14ac:dyDescent="0.4"/>
    <row r="37132" s="6" customFormat="1" x14ac:dyDescent="0.4"/>
    <row r="37133" s="6" customFormat="1" x14ac:dyDescent="0.4"/>
    <row r="37134" s="6" customFormat="1" x14ac:dyDescent="0.4"/>
    <row r="37135" s="6" customFormat="1" x14ac:dyDescent="0.4"/>
    <row r="37136" s="6" customFormat="1" x14ac:dyDescent="0.4"/>
    <row r="37137" s="6" customFormat="1" x14ac:dyDescent="0.4"/>
    <row r="37138" s="6" customFormat="1" x14ac:dyDescent="0.4"/>
    <row r="37139" s="6" customFormat="1" x14ac:dyDescent="0.4"/>
    <row r="37140" s="6" customFormat="1" x14ac:dyDescent="0.4"/>
    <row r="37141" s="6" customFormat="1" x14ac:dyDescent="0.4"/>
    <row r="37142" s="6" customFormat="1" x14ac:dyDescent="0.4"/>
    <row r="37143" s="6" customFormat="1" x14ac:dyDescent="0.4"/>
    <row r="37144" s="6" customFormat="1" x14ac:dyDescent="0.4"/>
    <row r="37145" s="6" customFormat="1" x14ac:dyDescent="0.4"/>
    <row r="37146" s="6" customFormat="1" x14ac:dyDescent="0.4"/>
    <row r="37147" s="6" customFormat="1" x14ac:dyDescent="0.4"/>
    <row r="37148" s="6" customFormat="1" x14ac:dyDescent="0.4"/>
    <row r="37149" s="6" customFormat="1" x14ac:dyDescent="0.4"/>
    <row r="37150" s="6" customFormat="1" x14ac:dyDescent="0.4"/>
    <row r="37151" s="6" customFormat="1" x14ac:dyDescent="0.4"/>
    <row r="37152" s="6" customFormat="1" x14ac:dyDescent="0.4"/>
    <row r="37153" s="6" customFormat="1" x14ac:dyDescent="0.4"/>
    <row r="37154" s="6" customFormat="1" x14ac:dyDescent="0.4"/>
    <row r="37155" s="6" customFormat="1" x14ac:dyDescent="0.4"/>
    <row r="37156" s="6" customFormat="1" x14ac:dyDescent="0.4"/>
    <row r="37157" s="6" customFormat="1" x14ac:dyDescent="0.4"/>
    <row r="37158" s="6" customFormat="1" x14ac:dyDescent="0.4"/>
    <row r="37159" s="6" customFormat="1" x14ac:dyDescent="0.4"/>
    <row r="37160" s="6" customFormat="1" x14ac:dyDescent="0.4"/>
    <row r="37161" s="6" customFormat="1" x14ac:dyDescent="0.4"/>
    <row r="37162" s="6" customFormat="1" x14ac:dyDescent="0.4"/>
    <row r="37163" s="6" customFormat="1" x14ac:dyDescent="0.4"/>
    <row r="37164" s="6" customFormat="1" x14ac:dyDescent="0.4"/>
    <row r="37165" s="6" customFormat="1" x14ac:dyDescent="0.4"/>
    <row r="37166" s="6" customFormat="1" x14ac:dyDescent="0.4"/>
    <row r="37167" s="6" customFormat="1" x14ac:dyDescent="0.4"/>
    <row r="37168" s="6" customFormat="1" x14ac:dyDescent="0.4"/>
    <row r="37169" s="6" customFormat="1" x14ac:dyDescent="0.4"/>
    <row r="37170" s="6" customFormat="1" x14ac:dyDescent="0.4"/>
    <row r="37171" s="6" customFormat="1" x14ac:dyDescent="0.4"/>
    <row r="37172" s="6" customFormat="1" x14ac:dyDescent="0.4"/>
    <row r="37173" s="6" customFormat="1" x14ac:dyDescent="0.4"/>
    <row r="37174" s="6" customFormat="1" x14ac:dyDescent="0.4"/>
    <row r="37175" s="6" customFormat="1" x14ac:dyDescent="0.4"/>
    <row r="37176" s="6" customFormat="1" x14ac:dyDescent="0.4"/>
    <row r="37177" s="6" customFormat="1" x14ac:dyDescent="0.4"/>
    <row r="37178" s="6" customFormat="1" x14ac:dyDescent="0.4"/>
    <row r="37179" s="6" customFormat="1" x14ac:dyDescent="0.4"/>
    <row r="37180" s="6" customFormat="1" x14ac:dyDescent="0.4"/>
    <row r="37181" s="6" customFormat="1" x14ac:dyDescent="0.4"/>
    <row r="37182" s="6" customFormat="1" x14ac:dyDescent="0.4"/>
    <row r="37183" s="6" customFormat="1" x14ac:dyDescent="0.4"/>
    <row r="37184" s="6" customFormat="1" x14ac:dyDescent="0.4"/>
    <row r="37185" s="6" customFormat="1" x14ac:dyDescent="0.4"/>
    <row r="37186" s="6" customFormat="1" x14ac:dyDescent="0.4"/>
    <row r="37187" s="6" customFormat="1" x14ac:dyDescent="0.4"/>
    <row r="37188" s="6" customFormat="1" x14ac:dyDescent="0.4"/>
    <row r="37189" s="6" customFormat="1" x14ac:dyDescent="0.4"/>
    <row r="37190" s="6" customFormat="1" x14ac:dyDescent="0.4"/>
    <row r="37191" s="6" customFormat="1" x14ac:dyDescent="0.4"/>
    <row r="37192" s="6" customFormat="1" x14ac:dyDescent="0.4"/>
    <row r="37193" s="6" customFormat="1" x14ac:dyDescent="0.4"/>
    <row r="37194" s="6" customFormat="1" x14ac:dyDescent="0.4"/>
    <row r="37195" s="6" customFormat="1" x14ac:dyDescent="0.4"/>
    <row r="37196" s="6" customFormat="1" x14ac:dyDescent="0.4"/>
    <row r="37197" s="6" customFormat="1" x14ac:dyDescent="0.4"/>
    <row r="37198" s="6" customFormat="1" x14ac:dyDescent="0.4"/>
    <row r="37199" s="6" customFormat="1" x14ac:dyDescent="0.4"/>
    <row r="37200" s="6" customFormat="1" x14ac:dyDescent="0.4"/>
    <row r="37201" s="6" customFormat="1" x14ac:dyDescent="0.4"/>
    <row r="37202" s="6" customFormat="1" x14ac:dyDescent="0.4"/>
    <row r="37203" s="6" customFormat="1" x14ac:dyDescent="0.4"/>
    <row r="37204" s="6" customFormat="1" x14ac:dyDescent="0.4"/>
    <row r="37205" s="6" customFormat="1" x14ac:dyDescent="0.4"/>
    <row r="37206" s="6" customFormat="1" x14ac:dyDescent="0.4"/>
    <row r="37207" s="6" customFormat="1" x14ac:dyDescent="0.4"/>
    <row r="37208" s="6" customFormat="1" x14ac:dyDescent="0.4"/>
    <row r="37209" s="6" customFormat="1" x14ac:dyDescent="0.4"/>
    <row r="37210" s="6" customFormat="1" x14ac:dyDescent="0.4"/>
    <row r="37211" s="6" customFormat="1" x14ac:dyDescent="0.4"/>
    <row r="37212" s="6" customFormat="1" x14ac:dyDescent="0.4"/>
    <row r="37213" s="6" customFormat="1" x14ac:dyDescent="0.4"/>
    <row r="37214" s="6" customFormat="1" x14ac:dyDescent="0.4"/>
    <row r="37215" s="6" customFormat="1" x14ac:dyDescent="0.4"/>
    <row r="37216" s="6" customFormat="1" x14ac:dyDescent="0.4"/>
    <row r="37217" s="6" customFormat="1" x14ac:dyDescent="0.4"/>
    <row r="37218" s="6" customFormat="1" x14ac:dyDescent="0.4"/>
    <row r="37219" s="6" customFormat="1" x14ac:dyDescent="0.4"/>
    <row r="37220" s="6" customFormat="1" x14ac:dyDescent="0.4"/>
    <row r="37221" s="6" customFormat="1" x14ac:dyDescent="0.4"/>
    <row r="37222" s="6" customFormat="1" x14ac:dyDescent="0.4"/>
    <row r="37223" s="6" customFormat="1" x14ac:dyDescent="0.4"/>
    <row r="37224" s="6" customFormat="1" x14ac:dyDescent="0.4"/>
    <row r="37225" s="6" customFormat="1" x14ac:dyDescent="0.4"/>
    <row r="37226" s="6" customFormat="1" x14ac:dyDescent="0.4"/>
    <row r="37227" s="6" customFormat="1" x14ac:dyDescent="0.4"/>
    <row r="37228" s="6" customFormat="1" x14ac:dyDescent="0.4"/>
    <row r="37229" s="6" customFormat="1" x14ac:dyDescent="0.4"/>
    <row r="37230" s="6" customFormat="1" x14ac:dyDescent="0.4"/>
    <row r="37231" s="6" customFormat="1" x14ac:dyDescent="0.4"/>
    <row r="37232" s="6" customFormat="1" x14ac:dyDescent="0.4"/>
    <row r="37233" s="6" customFormat="1" x14ac:dyDescent="0.4"/>
    <row r="37234" s="6" customFormat="1" x14ac:dyDescent="0.4"/>
    <row r="37235" s="6" customFormat="1" x14ac:dyDescent="0.4"/>
    <row r="37236" s="6" customFormat="1" x14ac:dyDescent="0.4"/>
    <row r="37237" s="6" customFormat="1" x14ac:dyDescent="0.4"/>
    <row r="37238" s="6" customFormat="1" x14ac:dyDescent="0.4"/>
    <row r="37239" s="6" customFormat="1" x14ac:dyDescent="0.4"/>
    <row r="37240" s="6" customFormat="1" x14ac:dyDescent="0.4"/>
    <row r="37241" s="6" customFormat="1" x14ac:dyDescent="0.4"/>
    <row r="37242" s="6" customFormat="1" x14ac:dyDescent="0.4"/>
    <row r="37243" s="6" customFormat="1" x14ac:dyDescent="0.4"/>
    <row r="37244" s="6" customFormat="1" x14ac:dyDescent="0.4"/>
    <row r="37245" s="6" customFormat="1" x14ac:dyDescent="0.4"/>
    <row r="37246" s="6" customFormat="1" x14ac:dyDescent="0.4"/>
    <row r="37247" s="6" customFormat="1" x14ac:dyDescent="0.4"/>
    <row r="37248" s="6" customFormat="1" x14ac:dyDescent="0.4"/>
    <row r="37249" s="6" customFormat="1" x14ac:dyDescent="0.4"/>
    <row r="37250" s="6" customFormat="1" x14ac:dyDescent="0.4"/>
    <row r="37251" s="6" customFormat="1" x14ac:dyDescent="0.4"/>
    <row r="37252" s="6" customFormat="1" x14ac:dyDescent="0.4"/>
    <row r="37253" s="6" customFormat="1" x14ac:dyDescent="0.4"/>
    <row r="37254" s="6" customFormat="1" x14ac:dyDescent="0.4"/>
    <row r="37255" s="6" customFormat="1" x14ac:dyDescent="0.4"/>
    <row r="37256" s="6" customFormat="1" x14ac:dyDescent="0.4"/>
    <row r="37257" s="6" customFormat="1" x14ac:dyDescent="0.4"/>
    <row r="37258" s="6" customFormat="1" x14ac:dyDescent="0.4"/>
    <row r="37259" s="6" customFormat="1" x14ac:dyDescent="0.4"/>
    <row r="37260" s="6" customFormat="1" x14ac:dyDescent="0.4"/>
    <row r="37261" s="6" customFormat="1" x14ac:dyDescent="0.4"/>
    <row r="37262" s="6" customFormat="1" x14ac:dyDescent="0.4"/>
    <row r="37263" s="6" customFormat="1" x14ac:dyDescent="0.4"/>
    <row r="37264" s="6" customFormat="1" x14ac:dyDescent="0.4"/>
    <row r="37265" s="6" customFormat="1" x14ac:dyDescent="0.4"/>
    <row r="37266" s="6" customFormat="1" x14ac:dyDescent="0.4"/>
    <row r="37267" s="6" customFormat="1" x14ac:dyDescent="0.4"/>
    <row r="37268" s="6" customFormat="1" x14ac:dyDescent="0.4"/>
    <row r="37269" s="6" customFormat="1" x14ac:dyDescent="0.4"/>
    <row r="37270" s="6" customFormat="1" x14ac:dyDescent="0.4"/>
    <row r="37271" s="6" customFormat="1" x14ac:dyDescent="0.4"/>
    <row r="37272" s="6" customFormat="1" x14ac:dyDescent="0.4"/>
    <row r="37273" s="6" customFormat="1" x14ac:dyDescent="0.4"/>
    <row r="37274" s="6" customFormat="1" x14ac:dyDescent="0.4"/>
    <row r="37275" s="6" customFormat="1" x14ac:dyDescent="0.4"/>
    <row r="37276" s="6" customFormat="1" x14ac:dyDescent="0.4"/>
    <row r="37277" s="6" customFormat="1" x14ac:dyDescent="0.4"/>
    <row r="37278" s="6" customFormat="1" x14ac:dyDescent="0.4"/>
    <row r="37279" s="6" customFormat="1" x14ac:dyDescent="0.4"/>
    <row r="37280" s="6" customFormat="1" x14ac:dyDescent="0.4"/>
    <row r="37281" s="6" customFormat="1" x14ac:dyDescent="0.4"/>
    <row r="37282" s="6" customFormat="1" x14ac:dyDescent="0.4"/>
    <row r="37283" s="6" customFormat="1" x14ac:dyDescent="0.4"/>
    <row r="37284" s="6" customFormat="1" x14ac:dyDescent="0.4"/>
    <row r="37285" s="6" customFormat="1" x14ac:dyDescent="0.4"/>
    <row r="37286" s="6" customFormat="1" x14ac:dyDescent="0.4"/>
    <row r="37287" s="6" customFormat="1" x14ac:dyDescent="0.4"/>
    <row r="37288" s="6" customFormat="1" x14ac:dyDescent="0.4"/>
    <row r="37289" s="6" customFormat="1" x14ac:dyDescent="0.4"/>
    <row r="37290" s="6" customFormat="1" x14ac:dyDescent="0.4"/>
    <row r="37291" s="6" customFormat="1" x14ac:dyDescent="0.4"/>
    <row r="37292" s="6" customFormat="1" x14ac:dyDescent="0.4"/>
    <row r="37293" s="6" customFormat="1" x14ac:dyDescent="0.4"/>
    <row r="37294" s="6" customFormat="1" x14ac:dyDescent="0.4"/>
    <row r="37295" s="6" customFormat="1" x14ac:dyDescent="0.4"/>
    <row r="37296" s="6" customFormat="1" x14ac:dyDescent="0.4"/>
    <row r="37297" s="6" customFormat="1" x14ac:dyDescent="0.4"/>
    <row r="37298" s="6" customFormat="1" x14ac:dyDescent="0.4"/>
    <row r="37299" s="6" customFormat="1" x14ac:dyDescent="0.4"/>
    <row r="37300" s="6" customFormat="1" x14ac:dyDescent="0.4"/>
    <row r="37301" s="6" customFormat="1" x14ac:dyDescent="0.4"/>
    <row r="37302" s="6" customFormat="1" x14ac:dyDescent="0.4"/>
    <row r="37303" s="6" customFormat="1" x14ac:dyDescent="0.4"/>
    <row r="37304" s="6" customFormat="1" x14ac:dyDescent="0.4"/>
    <row r="37305" s="6" customFormat="1" x14ac:dyDescent="0.4"/>
    <row r="37306" s="6" customFormat="1" x14ac:dyDescent="0.4"/>
    <row r="37307" s="6" customFormat="1" x14ac:dyDescent="0.4"/>
    <row r="37308" s="6" customFormat="1" x14ac:dyDescent="0.4"/>
    <row r="37309" s="6" customFormat="1" x14ac:dyDescent="0.4"/>
    <row r="37310" s="6" customFormat="1" x14ac:dyDescent="0.4"/>
    <row r="37311" s="6" customFormat="1" x14ac:dyDescent="0.4"/>
    <row r="37312" s="6" customFormat="1" x14ac:dyDescent="0.4"/>
    <row r="37313" s="6" customFormat="1" x14ac:dyDescent="0.4"/>
    <row r="37314" s="6" customFormat="1" x14ac:dyDescent="0.4"/>
    <row r="37315" s="6" customFormat="1" x14ac:dyDescent="0.4"/>
    <row r="37316" s="6" customFormat="1" x14ac:dyDescent="0.4"/>
    <row r="37317" s="6" customFormat="1" x14ac:dyDescent="0.4"/>
    <row r="37318" s="6" customFormat="1" x14ac:dyDescent="0.4"/>
    <row r="37319" s="6" customFormat="1" x14ac:dyDescent="0.4"/>
    <row r="37320" s="6" customFormat="1" x14ac:dyDescent="0.4"/>
    <row r="37321" s="6" customFormat="1" x14ac:dyDescent="0.4"/>
    <row r="37322" s="6" customFormat="1" x14ac:dyDescent="0.4"/>
    <row r="37323" s="6" customFormat="1" x14ac:dyDescent="0.4"/>
    <row r="37324" s="6" customFormat="1" x14ac:dyDescent="0.4"/>
    <row r="37325" s="6" customFormat="1" x14ac:dyDescent="0.4"/>
    <row r="37326" s="6" customFormat="1" x14ac:dyDescent="0.4"/>
    <row r="37327" s="6" customFormat="1" x14ac:dyDescent="0.4"/>
    <row r="37328" s="6" customFormat="1" x14ac:dyDescent="0.4"/>
    <row r="37329" s="6" customFormat="1" x14ac:dyDescent="0.4"/>
    <row r="37330" s="6" customFormat="1" x14ac:dyDescent="0.4"/>
    <row r="37331" s="6" customFormat="1" x14ac:dyDescent="0.4"/>
    <row r="37332" s="6" customFormat="1" x14ac:dyDescent="0.4"/>
    <row r="37333" s="6" customFormat="1" x14ac:dyDescent="0.4"/>
    <row r="37334" s="6" customFormat="1" x14ac:dyDescent="0.4"/>
    <row r="37335" s="6" customFormat="1" x14ac:dyDescent="0.4"/>
    <row r="37336" s="6" customFormat="1" x14ac:dyDescent="0.4"/>
    <row r="37337" s="6" customFormat="1" x14ac:dyDescent="0.4"/>
    <row r="37338" s="6" customFormat="1" x14ac:dyDescent="0.4"/>
    <row r="37339" s="6" customFormat="1" x14ac:dyDescent="0.4"/>
    <row r="37340" s="6" customFormat="1" x14ac:dyDescent="0.4"/>
    <row r="37341" s="6" customFormat="1" x14ac:dyDescent="0.4"/>
    <row r="37342" s="6" customFormat="1" x14ac:dyDescent="0.4"/>
    <row r="37343" s="6" customFormat="1" x14ac:dyDescent="0.4"/>
    <row r="37344" s="6" customFormat="1" x14ac:dyDescent="0.4"/>
    <row r="37345" s="6" customFormat="1" x14ac:dyDescent="0.4"/>
    <row r="37346" s="6" customFormat="1" x14ac:dyDescent="0.4"/>
    <row r="37347" s="6" customFormat="1" x14ac:dyDescent="0.4"/>
    <row r="37348" s="6" customFormat="1" x14ac:dyDescent="0.4"/>
    <row r="37349" s="6" customFormat="1" x14ac:dyDescent="0.4"/>
    <row r="37350" s="6" customFormat="1" x14ac:dyDescent="0.4"/>
    <row r="37351" s="6" customFormat="1" x14ac:dyDescent="0.4"/>
    <row r="37352" s="6" customFormat="1" x14ac:dyDescent="0.4"/>
    <row r="37353" s="6" customFormat="1" x14ac:dyDescent="0.4"/>
    <row r="37354" s="6" customFormat="1" x14ac:dyDescent="0.4"/>
    <row r="37355" s="6" customFormat="1" x14ac:dyDescent="0.4"/>
    <row r="37356" s="6" customFormat="1" x14ac:dyDescent="0.4"/>
    <row r="37357" s="6" customFormat="1" x14ac:dyDescent="0.4"/>
    <row r="37358" s="6" customFormat="1" x14ac:dyDescent="0.4"/>
    <row r="37359" s="6" customFormat="1" x14ac:dyDescent="0.4"/>
    <row r="37360" s="6" customFormat="1" x14ac:dyDescent="0.4"/>
    <row r="37361" s="6" customFormat="1" x14ac:dyDescent="0.4"/>
    <row r="37362" s="6" customFormat="1" x14ac:dyDescent="0.4"/>
    <row r="37363" s="6" customFormat="1" x14ac:dyDescent="0.4"/>
    <row r="37364" s="6" customFormat="1" x14ac:dyDescent="0.4"/>
    <row r="37365" s="6" customFormat="1" x14ac:dyDescent="0.4"/>
    <row r="37366" s="6" customFormat="1" x14ac:dyDescent="0.4"/>
    <row r="37367" s="6" customFormat="1" x14ac:dyDescent="0.4"/>
    <row r="37368" s="6" customFormat="1" x14ac:dyDescent="0.4"/>
    <row r="37369" s="6" customFormat="1" x14ac:dyDescent="0.4"/>
    <row r="37370" s="6" customFormat="1" x14ac:dyDescent="0.4"/>
    <row r="37371" s="6" customFormat="1" x14ac:dyDescent="0.4"/>
    <row r="37372" s="6" customFormat="1" x14ac:dyDescent="0.4"/>
    <row r="37373" s="6" customFormat="1" x14ac:dyDescent="0.4"/>
    <row r="37374" s="6" customFormat="1" x14ac:dyDescent="0.4"/>
    <row r="37375" s="6" customFormat="1" x14ac:dyDescent="0.4"/>
    <row r="37376" s="6" customFormat="1" x14ac:dyDescent="0.4"/>
    <row r="37377" s="6" customFormat="1" x14ac:dyDescent="0.4"/>
    <row r="37378" s="6" customFormat="1" x14ac:dyDescent="0.4"/>
    <row r="37379" s="6" customFormat="1" x14ac:dyDescent="0.4"/>
    <row r="37380" s="6" customFormat="1" x14ac:dyDescent="0.4"/>
    <row r="37381" s="6" customFormat="1" x14ac:dyDescent="0.4"/>
    <row r="37382" s="6" customFormat="1" x14ac:dyDescent="0.4"/>
    <row r="37383" s="6" customFormat="1" x14ac:dyDescent="0.4"/>
    <row r="37384" s="6" customFormat="1" x14ac:dyDescent="0.4"/>
    <row r="37385" s="6" customFormat="1" x14ac:dyDescent="0.4"/>
    <row r="37386" s="6" customFormat="1" x14ac:dyDescent="0.4"/>
    <row r="37387" s="6" customFormat="1" x14ac:dyDescent="0.4"/>
    <row r="37388" s="6" customFormat="1" x14ac:dyDescent="0.4"/>
    <row r="37389" s="6" customFormat="1" x14ac:dyDescent="0.4"/>
    <row r="37390" s="6" customFormat="1" x14ac:dyDescent="0.4"/>
    <row r="37391" s="6" customFormat="1" x14ac:dyDescent="0.4"/>
    <row r="37392" s="6" customFormat="1" x14ac:dyDescent="0.4"/>
    <row r="37393" s="6" customFormat="1" x14ac:dyDescent="0.4"/>
    <row r="37394" s="6" customFormat="1" x14ac:dyDescent="0.4"/>
    <row r="37395" s="6" customFormat="1" x14ac:dyDescent="0.4"/>
    <row r="37396" s="6" customFormat="1" x14ac:dyDescent="0.4"/>
    <row r="37397" s="6" customFormat="1" x14ac:dyDescent="0.4"/>
    <row r="37398" s="6" customFormat="1" x14ac:dyDescent="0.4"/>
    <row r="37399" s="6" customFormat="1" x14ac:dyDescent="0.4"/>
    <row r="37400" s="6" customFormat="1" x14ac:dyDescent="0.4"/>
    <row r="37401" s="6" customFormat="1" x14ac:dyDescent="0.4"/>
    <row r="37402" s="6" customFormat="1" x14ac:dyDescent="0.4"/>
    <row r="37403" s="6" customFormat="1" x14ac:dyDescent="0.4"/>
    <row r="37404" s="6" customFormat="1" x14ac:dyDescent="0.4"/>
    <row r="37405" s="6" customFormat="1" x14ac:dyDescent="0.4"/>
    <row r="37406" s="6" customFormat="1" x14ac:dyDescent="0.4"/>
    <row r="37407" s="6" customFormat="1" x14ac:dyDescent="0.4"/>
    <row r="37408" s="6" customFormat="1" x14ac:dyDescent="0.4"/>
    <row r="37409" s="6" customFormat="1" x14ac:dyDescent="0.4"/>
    <row r="37410" s="6" customFormat="1" x14ac:dyDescent="0.4"/>
    <row r="37411" s="6" customFormat="1" x14ac:dyDescent="0.4"/>
    <row r="37412" s="6" customFormat="1" x14ac:dyDescent="0.4"/>
    <row r="37413" s="6" customFormat="1" x14ac:dyDescent="0.4"/>
    <row r="37414" s="6" customFormat="1" x14ac:dyDescent="0.4"/>
    <row r="37415" s="6" customFormat="1" x14ac:dyDescent="0.4"/>
    <row r="37416" s="6" customFormat="1" x14ac:dyDescent="0.4"/>
    <row r="37417" s="6" customFormat="1" x14ac:dyDescent="0.4"/>
    <row r="37418" s="6" customFormat="1" x14ac:dyDescent="0.4"/>
    <row r="37419" s="6" customFormat="1" x14ac:dyDescent="0.4"/>
    <row r="37420" s="6" customFormat="1" x14ac:dyDescent="0.4"/>
    <row r="37421" s="6" customFormat="1" x14ac:dyDescent="0.4"/>
    <row r="37422" s="6" customFormat="1" x14ac:dyDescent="0.4"/>
    <row r="37423" s="6" customFormat="1" x14ac:dyDescent="0.4"/>
    <row r="37424" s="6" customFormat="1" x14ac:dyDescent="0.4"/>
    <row r="37425" s="6" customFormat="1" x14ac:dyDescent="0.4"/>
    <row r="37426" s="6" customFormat="1" x14ac:dyDescent="0.4"/>
    <row r="37427" s="6" customFormat="1" x14ac:dyDescent="0.4"/>
    <row r="37428" s="6" customFormat="1" x14ac:dyDescent="0.4"/>
    <row r="37429" s="6" customFormat="1" x14ac:dyDescent="0.4"/>
    <row r="37430" s="6" customFormat="1" x14ac:dyDescent="0.4"/>
    <row r="37431" s="6" customFormat="1" x14ac:dyDescent="0.4"/>
    <row r="37432" s="6" customFormat="1" x14ac:dyDescent="0.4"/>
    <row r="37433" s="6" customFormat="1" x14ac:dyDescent="0.4"/>
    <row r="37434" s="6" customFormat="1" x14ac:dyDescent="0.4"/>
    <row r="37435" s="6" customFormat="1" x14ac:dyDescent="0.4"/>
    <row r="37436" s="6" customFormat="1" x14ac:dyDescent="0.4"/>
    <row r="37437" s="6" customFormat="1" x14ac:dyDescent="0.4"/>
    <row r="37438" s="6" customFormat="1" x14ac:dyDescent="0.4"/>
    <row r="37439" s="6" customFormat="1" x14ac:dyDescent="0.4"/>
    <row r="37440" s="6" customFormat="1" x14ac:dyDescent="0.4"/>
    <row r="37441" s="6" customFormat="1" x14ac:dyDescent="0.4"/>
    <row r="37442" s="6" customFormat="1" x14ac:dyDescent="0.4"/>
    <row r="37443" s="6" customFormat="1" x14ac:dyDescent="0.4"/>
    <row r="37444" s="6" customFormat="1" x14ac:dyDescent="0.4"/>
    <row r="37445" s="6" customFormat="1" x14ac:dyDescent="0.4"/>
    <row r="37446" s="6" customFormat="1" x14ac:dyDescent="0.4"/>
    <row r="37447" s="6" customFormat="1" x14ac:dyDescent="0.4"/>
    <row r="37448" s="6" customFormat="1" x14ac:dyDescent="0.4"/>
    <row r="37449" s="6" customFormat="1" x14ac:dyDescent="0.4"/>
    <row r="37450" s="6" customFormat="1" x14ac:dyDescent="0.4"/>
    <row r="37451" s="6" customFormat="1" x14ac:dyDescent="0.4"/>
    <row r="37452" s="6" customFormat="1" x14ac:dyDescent="0.4"/>
    <row r="37453" s="6" customFormat="1" x14ac:dyDescent="0.4"/>
    <row r="37454" s="6" customFormat="1" x14ac:dyDescent="0.4"/>
    <row r="37455" s="6" customFormat="1" x14ac:dyDescent="0.4"/>
    <row r="37456" s="6" customFormat="1" x14ac:dyDescent="0.4"/>
    <row r="37457" s="6" customFormat="1" x14ac:dyDescent="0.4"/>
    <row r="37458" s="6" customFormat="1" x14ac:dyDescent="0.4"/>
    <row r="37459" s="6" customFormat="1" x14ac:dyDescent="0.4"/>
    <row r="37460" s="6" customFormat="1" x14ac:dyDescent="0.4"/>
    <row r="37461" s="6" customFormat="1" x14ac:dyDescent="0.4"/>
    <row r="37462" s="6" customFormat="1" x14ac:dyDescent="0.4"/>
    <row r="37463" s="6" customFormat="1" x14ac:dyDescent="0.4"/>
    <row r="37464" s="6" customFormat="1" x14ac:dyDescent="0.4"/>
    <row r="37465" s="6" customFormat="1" x14ac:dyDescent="0.4"/>
    <row r="37466" s="6" customFormat="1" x14ac:dyDescent="0.4"/>
    <row r="37467" s="6" customFormat="1" x14ac:dyDescent="0.4"/>
    <row r="37468" s="6" customFormat="1" x14ac:dyDescent="0.4"/>
    <row r="37469" s="6" customFormat="1" x14ac:dyDescent="0.4"/>
    <row r="37470" s="6" customFormat="1" x14ac:dyDescent="0.4"/>
    <row r="37471" s="6" customFormat="1" x14ac:dyDescent="0.4"/>
    <row r="37472" s="6" customFormat="1" x14ac:dyDescent="0.4"/>
    <row r="37473" s="6" customFormat="1" x14ac:dyDescent="0.4"/>
    <row r="37474" s="6" customFormat="1" x14ac:dyDescent="0.4"/>
    <row r="37475" s="6" customFormat="1" x14ac:dyDescent="0.4"/>
    <row r="37476" s="6" customFormat="1" x14ac:dyDescent="0.4"/>
    <row r="37477" s="6" customFormat="1" x14ac:dyDescent="0.4"/>
    <row r="37478" s="6" customFormat="1" x14ac:dyDescent="0.4"/>
    <row r="37479" s="6" customFormat="1" x14ac:dyDescent="0.4"/>
    <row r="37480" s="6" customFormat="1" x14ac:dyDescent="0.4"/>
    <row r="37481" s="6" customFormat="1" x14ac:dyDescent="0.4"/>
    <row r="37482" s="6" customFormat="1" x14ac:dyDescent="0.4"/>
    <row r="37483" s="6" customFormat="1" x14ac:dyDescent="0.4"/>
    <row r="37484" s="6" customFormat="1" x14ac:dyDescent="0.4"/>
    <row r="37485" s="6" customFormat="1" x14ac:dyDescent="0.4"/>
    <row r="37486" s="6" customFormat="1" x14ac:dyDescent="0.4"/>
    <row r="37487" s="6" customFormat="1" x14ac:dyDescent="0.4"/>
    <row r="37488" s="6" customFormat="1" x14ac:dyDescent="0.4"/>
    <row r="37489" s="6" customFormat="1" x14ac:dyDescent="0.4"/>
    <row r="37490" s="6" customFormat="1" x14ac:dyDescent="0.4"/>
    <row r="37491" s="6" customFormat="1" x14ac:dyDescent="0.4"/>
    <row r="37492" s="6" customFormat="1" x14ac:dyDescent="0.4"/>
    <row r="37493" s="6" customFormat="1" x14ac:dyDescent="0.4"/>
    <row r="37494" s="6" customFormat="1" x14ac:dyDescent="0.4"/>
    <row r="37495" s="6" customFormat="1" x14ac:dyDescent="0.4"/>
    <row r="37496" s="6" customFormat="1" x14ac:dyDescent="0.4"/>
    <row r="37497" s="6" customFormat="1" x14ac:dyDescent="0.4"/>
    <row r="37498" s="6" customFormat="1" x14ac:dyDescent="0.4"/>
    <row r="37499" s="6" customFormat="1" x14ac:dyDescent="0.4"/>
    <row r="37500" s="6" customFormat="1" x14ac:dyDescent="0.4"/>
    <row r="37501" s="6" customFormat="1" x14ac:dyDescent="0.4"/>
    <row r="37502" s="6" customFormat="1" x14ac:dyDescent="0.4"/>
    <row r="37503" s="6" customFormat="1" x14ac:dyDescent="0.4"/>
    <row r="37504" s="6" customFormat="1" x14ac:dyDescent="0.4"/>
    <row r="37505" s="6" customFormat="1" x14ac:dyDescent="0.4"/>
    <row r="37506" s="6" customFormat="1" x14ac:dyDescent="0.4"/>
    <row r="37507" s="6" customFormat="1" x14ac:dyDescent="0.4"/>
    <row r="37508" s="6" customFormat="1" x14ac:dyDescent="0.4"/>
    <row r="37509" s="6" customFormat="1" x14ac:dyDescent="0.4"/>
    <row r="37510" s="6" customFormat="1" x14ac:dyDescent="0.4"/>
    <row r="37511" s="6" customFormat="1" x14ac:dyDescent="0.4"/>
    <row r="37512" s="6" customFormat="1" x14ac:dyDescent="0.4"/>
    <row r="37513" s="6" customFormat="1" x14ac:dyDescent="0.4"/>
    <row r="37514" s="6" customFormat="1" x14ac:dyDescent="0.4"/>
    <row r="37515" s="6" customFormat="1" x14ac:dyDescent="0.4"/>
    <row r="37516" s="6" customFormat="1" x14ac:dyDescent="0.4"/>
    <row r="37517" s="6" customFormat="1" x14ac:dyDescent="0.4"/>
    <row r="37518" s="6" customFormat="1" x14ac:dyDescent="0.4"/>
    <row r="37519" s="6" customFormat="1" x14ac:dyDescent="0.4"/>
    <row r="37520" s="6" customFormat="1" x14ac:dyDescent="0.4"/>
    <row r="37521" s="6" customFormat="1" x14ac:dyDescent="0.4"/>
    <row r="37522" s="6" customFormat="1" x14ac:dyDescent="0.4"/>
    <row r="37523" s="6" customFormat="1" x14ac:dyDescent="0.4"/>
    <row r="37524" s="6" customFormat="1" x14ac:dyDescent="0.4"/>
    <row r="37525" s="6" customFormat="1" x14ac:dyDescent="0.4"/>
    <row r="37526" s="6" customFormat="1" x14ac:dyDescent="0.4"/>
    <row r="37527" s="6" customFormat="1" x14ac:dyDescent="0.4"/>
    <row r="37528" s="6" customFormat="1" x14ac:dyDescent="0.4"/>
    <row r="37529" s="6" customFormat="1" x14ac:dyDescent="0.4"/>
    <row r="37530" s="6" customFormat="1" x14ac:dyDescent="0.4"/>
    <row r="37531" s="6" customFormat="1" x14ac:dyDescent="0.4"/>
    <row r="37532" s="6" customFormat="1" x14ac:dyDescent="0.4"/>
    <row r="37533" s="6" customFormat="1" x14ac:dyDescent="0.4"/>
    <row r="37534" s="6" customFormat="1" x14ac:dyDescent="0.4"/>
    <row r="37535" s="6" customFormat="1" x14ac:dyDescent="0.4"/>
    <row r="37536" s="6" customFormat="1" x14ac:dyDescent="0.4"/>
    <row r="37537" s="6" customFormat="1" x14ac:dyDescent="0.4"/>
    <row r="37538" s="6" customFormat="1" x14ac:dyDescent="0.4"/>
    <row r="37539" s="6" customFormat="1" x14ac:dyDescent="0.4"/>
    <row r="37540" s="6" customFormat="1" x14ac:dyDescent="0.4"/>
    <row r="37541" s="6" customFormat="1" x14ac:dyDescent="0.4"/>
    <row r="37542" s="6" customFormat="1" x14ac:dyDescent="0.4"/>
    <row r="37543" s="6" customFormat="1" x14ac:dyDescent="0.4"/>
    <row r="37544" s="6" customFormat="1" x14ac:dyDescent="0.4"/>
    <row r="37545" s="6" customFormat="1" x14ac:dyDescent="0.4"/>
    <row r="37546" s="6" customFormat="1" x14ac:dyDescent="0.4"/>
    <row r="37547" s="6" customFormat="1" x14ac:dyDescent="0.4"/>
    <row r="37548" s="6" customFormat="1" x14ac:dyDescent="0.4"/>
    <row r="37549" s="6" customFormat="1" x14ac:dyDescent="0.4"/>
    <row r="37550" s="6" customFormat="1" x14ac:dyDescent="0.4"/>
    <row r="37551" s="6" customFormat="1" x14ac:dyDescent="0.4"/>
    <row r="37552" s="6" customFormat="1" x14ac:dyDescent="0.4"/>
    <row r="37553" s="6" customFormat="1" x14ac:dyDescent="0.4"/>
    <row r="37554" s="6" customFormat="1" x14ac:dyDescent="0.4"/>
    <row r="37555" s="6" customFormat="1" x14ac:dyDescent="0.4"/>
    <row r="37556" s="6" customFormat="1" x14ac:dyDescent="0.4"/>
    <row r="37557" s="6" customFormat="1" x14ac:dyDescent="0.4"/>
    <row r="37558" s="6" customFormat="1" x14ac:dyDescent="0.4"/>
    <row r="37559" s="6" customFormat="1" x14ac:dyDescent="0.4"/>
    <row r="37560" s="6" customFormat="1" x14ac:dyDescent="0.4"/>
    <row r="37561" s="6" customFormat="1" x14ac:dyDescent="0.4"/>
    <row r="37562" s="6" customFormat="1" x14ac:dyDescent="0.4"/>
    <row r="37563" s="6" customFormat="1" x14ac:dyDescent="0.4"/>
    <row r="37564" s="6" customFormat="1" x14ac:dyDescent="0.4"/>
    <row r="37565" s="6" customFormat="1" x14ac:dyDescent="0.4"/>
    <row r="37566" s="6" customFormat="1" x14ac:dyDescent="0.4"/>
    <row r="37567" s="6" customFormat="1" x14ac:dyDescent="0.4"/>
    <row r="37568" s="6" customFormat="1" x14ac:dyDescent="0.4"/>
    <row r="37569" s="6" customFormat="1" x14ac:dyDescent="0.4"/>
    <row r="37570" s="6" customFormat="1" x14ac:dyDescent="0.4"/>
    <row r="37571" s="6" customFormat="1" x14ac:dyDescent="0.4"/>
    <row r="37572" s="6" customFormat="1" x14ac:dyDescent="0.4"/>
    <row r="37573" s="6" customFormat="1" x14ac:dyDescent="0.4"/>
    <row r="37574" s="6" customFormat="1" x14ac:dyDescent="0.4"/>
    <row r="37575" s="6" customFormat="1" x14ac:dyDescent="0.4"/>
    <row r="37576" s="6" customFormat="1" x14ac:dyDescent="0.4"/>
    <row r="37577" s="6" customFormat="1" x14ac:dyDescent="0.4"/>
    <row r="37578" s="6" customFormat="1" x14ac:dyDescent="0.4"/>
    <row r="37579" s="6" customFormat="1" x14ac:dyDescent="0.4"/>
    <row r="37580" s="6" customFormat="1" x14ac:dyDescent="0.4"/>
    <row r="37581" s="6" customFormat="1" x14ac:dyDescent="0.4"/>
    <row r="37582" s="6" customFormat="1" x14ac:dyDescent="0.4"/>
    <row r="37583" s="6" customFormat="1" x14ac:dyDescent="0.4"/>
    <row r="37584" s="6" customFormat="1" x14ac:dyDescent="0.4"/>
    <row r="37585" s="6" customFormat="1" x14ac:dyDescent="0.4"/>
    <row r="37586" s="6" customFormat="1" x14ac:dyDescent="0.4"/>
    <row r="37587" s="6" customFormat="1" x14ac:dyDescent="0.4"/>
    <row r="37588" s="6" customFormat="1" x14ac:dyDescent="0.4"/>
    <row r="37589" s="6" customFormat="1" x14ac:dyDescent="0.4"/>
    <row r="37590" s="6" customFormat="1" x14ac:dyDescent="0.4"/>
    <row r="37591" s="6" customFormat="1" x14ac:dyDescent="0.4"/>
    <row r="37592" s="6" customFormat="1" x14ac:dyDescent="0.4"/>
    <row r="37593" s="6" customFormat="1" x14ac:dyDescent="0.4"/>
    <row r="37594" s="6" customFormat="1" x14ac:dyDescent="0.4"/>
    <row r="37595" s="6" customFormat="1" x14ac:dyDescent="0.4"/>
    <row r="37596" s="6" customFormat="1" x14ac:dyDescent="0.4"/>
    <row r="37597" s="6" customFormat="1" x14ac:dyDescent="0.4"/>
    <row r="37598" s="6" customFormat="1" x14ac:dyDescent="0.4"/>
    <row r="37599" s="6" customFormat="1" x14ac:dyDescent="0.4"/>
    <row r="37600" s="6" customFormat="1" x14ac:dyDescent="0.4"/>
    <row r="37601" s="6" customFormat="1" x14ac:dyDescent="0.4"/>
    <row r="37602" s="6" customFormat="1" x14ac:dyDescent="0.4"/>
    <row r="37603" s="6" customFormat="1" x14ac:dyDescent="0.4"/>
    <row r="37604" s="6" customFormat="1" x14ac:dyDescent="0.4"/>
    <row r="37605" s="6" customFormat="1" x14ac:dyDescent="0.4"/>
    <row r="37606" s="6" customFormat="1" x14ac:dyDescent="0.4"/>
    <row r="37607" s="6" customFormat="1" x14ac:dyDescent="0.4"/>
    <row r="37608" s="6" customFormat="1" x14ac:dyDescent="0.4"/>
    <row r="37609" s="6" customFormat="1" x14ac:dyDescent="0.4"/>
    <row r="37610" s="6" customFormat="1" x14ac:dyDescent="0.4"/>
    <row r="37611" s="6" customFormat="1" x14ac:dyDescent="0.4"/>
    <row r="37612" s="6" customFormat="1" x14ac:dyDescent="0.4"/>
    <row r="37613" s="6" customFormat="1" x14ac:dyDescent="0.4"/>
    <row r="37614" s="6" customFormat="1" x14ac:dyDescent="0.4"/>
    <row r="37615" s="6" customFormat="1" x14ac:dyDescent="0.4"/>
    <row r="37616" s="6" customFormat="1" x14ac:dyDescent="0.4"/>
    <row r="37617" s="6" customFormat="1" x14ac:dyDescent="0.4"/>
    <row r="37618" s="6" customFormat="1" x14ac:dyDescent="0.4"/>
    <row r="37619" s="6" customFormat="1" x14ac:dyDescent="0.4"/>
    <row r="37620" s="6" customFormat="1" x14ac:dyDescent="0.4"/>
    <row r="37621" s="6" customFormat="1" x14ac:dyDescent="0.4"/>
    <row r="37622" s="6" customFormat="1" x14ac:dyDescent="0.4"/>
    <row r="37623" s="6" customFormat="1" x14ac:dyDescent="0.4"/>
    <row r="37624" s="6" customFormat="1" x14ac:dyDescent="0.4"/>
    <row r="37625" s="6" customFormat="1" x14ac:dyDescent="0.4"/>
    <row r="37626" s="6" customFormat="1" x14ac:dyDescent="0.4"/>
    <row r="37627" s="6" customFormat="1" x14ac:dyDescent="0.4"/>
    <row r="37628" s="6" customFormat="1" x14ac:dyDescent="0.4"/>
    <row r="37629" s="6" customFormat="1" x14ac:dyDescent="0.4"/>
    <row r="37630" s="6" customFormat="1" x14ac:dyDescent="0.4"/>
    <row r="37631" s="6" customFormat="1" x14ac:dyDescent="0.4"/>
    <row r="37632" s="6" customFormat="1" x14ac:dyDescent="0.4"/>
    <row r="37633" s="6" customFormat="1" x14ac:dyDescent="0.4"/>
    <row r="37634" s="6" customFormat="1" x14ac:dyDescent="0.4"/>
    <row r="37635" s="6" customFormat="1" x14ac:dyDescent="0.4"/>
    <row r="37636" s="6" customFormat="1" x14ac:dyDescent="0.4"/>
    <row r="37637" s="6" customFormat="1" x14ac:dyDescent="0.4"/>
    <row r="37638" s="6" customFormat="1" x14ac:dyDescent="0.4"/>
    <row r="37639" s="6" customFormat="1" x14ac:dyDescent="0.4"/>
    <row r="37640" s="6" customFormat="1" x14ac:dyDescent="0.4"/>
    <row r="37641" s="6" customFormat="1" x14ac:dyDescent="0.4"/>
    <row r="37642" s="6" customFormat="1" x14ac:dyDescent="0.4"/>
    <row r="37643" s="6" customFormat="1" x14ac:dyDescent="0.4"/>
    <row r="37644" s="6" customFormat="1" x14ac:dyDescent="0.4"/>
    <row r="37645" s="6" customFormat="1" x14ac:dyDescent="0.4"/>
    <row r="37646" s="6" customFormat="1" x14ac:dyDescent="0.4"/>
    <row r="37647" s="6" customFormat="1" x14ac:dyDescent="0.4"/>
    <row r="37648" s="6" customFormat="1" x14ac:dyDescent="0.4"/>
    <row r="37649" s="6" customFormat="1" x14ac:dyDescent="0.4"/>
    <row r="37650" s="6" customFormat="1" x14ac:dyDescent="0.4"/>
    <row r="37651" s="6" customFormat="1" x14ac:dyDescent="0.4"/>
    <row r="37652" s="6" customFormat="1" x14ac:dyDescent="0.4"/>
    <row r="37653" s="6" customFormat="1" x14ac:dyDescent="0.4"/>
    <row r="37654" s="6" customFormat="1" x14ac:dyDescent="0.4"/>
    <row r="37655" s="6" customFormat="1" x14ac:dyDescent="0.4"/>
    <row r="37656" s="6" customFormat="1" x14ac:dyDescent="0.4"/>
    <row r="37657" s="6" customFormat="1" x14ac:dyDescent="0.4"/>
    <row r="37658" s="6" customFormat="1" x14ac:dyDescent="0.4"/>
    <row r="37659" s="6" customFormat="1" x14ac:dyDescent="0.4"/>
    <row r="37660" s="6" customFormat="1" x14ac:dyDescent="0.4"/>
    <row r="37661" s="6" customFormat="1" x14ac:dyDescent="0.4"/>
    <row r="37662" s="6" customFormat="1" x14ac:dyDescent="0.4"/>
    <row r="37663" s="6" customFormat="1" x14ac:dyDescent="0.4"/>
    <row r="37664" s="6" customFormat="1" x14ac:dyDescent="0.4"/>
    <row r="37665" s="6" customFormat="1" x14ac:dyDescent="0.4"/>
    <row r="37666" s="6" customFormat="1" x14ac:dyDescent="0.4"/>
    <row r="37667" s="6" customFormat="1" x14ac:dyDescent="0.4"/>
    <row r="37668" s="6" customFormat="1" x14ac:dyDescent="0.4"/>
    <row r="37669" s="6" customFormat="1" x14ac:dyDescent="0.4"/>
    <row r="37670" s="6" customFormat="1" x14ac:dyDescent="0.4"/>
    <row r="37671" s="6" customFormat="1" x14ac:dyDescent="0.4"/>
    <row r="37672" s="6" customFormat="1" x14ac:dyDescent="0.4"/>
    <row r="37673" s="6" customFormat="1" x14ac:dyDescent="0.4"/>
    <row r="37674" s="6" customFormat="1" x14ac:dyDescent="0.4"/>
    <row r="37675" s="6" customFormat="1" x14ac:dyDescent="0.4"/>
    <row r="37676" s="6" customFormat="1" x14ac:dyDescent="0.4"/>
    <row r="37677" s="6" customFormat="1" x14ac:dyDescent="0.4"/>
    <row r="37678" s="6" customFormat="1" x14ac:dyDescent="0.4"/>
    <row r="37679" s="6" customFormat="1" x14ac:dyDescent="0.4"/>
    <row r="37680" s="6" customFormat="1" x14ac:dyDescent="0.4"/>
    <row r="37681" s="6" customFormat="1" x14ac:dyDescent="0.4"/>
    <row r="37682" s="6" customFormat="1" x14ac:dyDescent="0.4"/>
    <row r="37683" s="6" customFormat="1" x14ac:dyDescent="0.4"/>
    <row r="37684" s="6" customFormat="1" x14ac:dyDescent="0.4"/>
    <row r="37685" s="6" customFormat="1" x14ac:dyDescent="0.4"/>
    <row r="37686" s="6" customFormat="1" x14ac:dyDescent="0.4"/>
    <row r="37687" s="6" customFormat="1" x14ac:dyDescent="0.4"/>
    <row r="37688" s="6" customFormat="1" x14ac:dyDescent="0.4"/>
    <row r="37689" s="6" customFormat="1" x14ac:dyDescent="0.4"/>
    <row r="37690" s="6" customFormat="1" x14ac:dyDescent="0.4"/>
    <row r="37691" s="6" customFormat="1" x14ac:dyDescent="0.4"/>
    <row r="37692" s="6" customFormat="1" x14ac:dyDescent="0.4"/>
    <row r="37693" s="6" customFormat="1" x14ac:dyDescent="0.4"/>
    <row r="37694" s="6" customFormat="1" x14ac:dyDescent="0.4"/>
    <row r="37695" s="6" customFormat="1" x14ac:dyDescent="0.4"/>
    <row r="37696" s="6" customFormat="1" x14ac:dyDescent="0.4"/>
    <row r="37697" s="6" customFormat="1" x14ac:dyDescent="0.4"/>
    <row r="37698" s="6" customFormat="1" x14ac:dyDescent="0.4"/>
    <row r="37699" s="6" customFormat="1" x14ac:dyDescent="0.4"/>
    <row r="37700" s="6" customFormat="1" x14ac:dyDescent="0.4"/>
    <row r="37701" s="6" customFormat="1" x14ac:dyDescent="0.4"/>
    <row r="37702" s="6" customFormat="1" x14ac:dyDescent="0.4"/>
    <row r="37703" s="6" customFormat="1" x14ac:dyDescent="0.4"/>
    <row r="37704" s="6" customFormat="1" x14ac:dyDescent="0.4"/>
    <row r="37705" s="6" customFormat="1" x14ac:dyDescent="0.4"/>
    <row r="37706" s="6" customFormat="1" x14ac:dyDescent="0.4"/>
    <row r="37707" s="6" customFormat="1" x14ac:dyDescent="0.4"/>
    <row r="37708" s="6" customFormat="1" x14ac:dyDescent="0.4"/>
    <row r="37709" s="6" customFormat="1" x14ac:dyDescent="0.4"/>
    <row r="37710" s="6" customFormat="1" x14ac:dyDescent="0.4"/>
    <row r="37711" s="6" customFormat="1" x14ac:dyDescent="0.4"/>
    <row r="37712" s="6" customFormat="1" x14ac:dyDescent="0.4"/>
    <row r="37713" s="6" customFormat="1" x14ac:dyDescent="0.4"/>
    <row r="37714" s="6" customFormat="1" x14ac:dyDescent="0.4"/>
    <row r="37715" s="6" customFormat="1" x14ac:dyDescent="0.4"/>
    <row r="37716" s="6" customFormat="1" x14ac:dyDescent="0.4"/>
    <row r="37717" s="6" customFormat="1" x14ac:dyDescent="0.4"/>
    <row r="37718" s="6" customFormat="1" x14ac:dyDescent="0.4"/>
    <row r="37719" s="6" customFormat="1" x14ac:dyDescent="0.4"/>
    <row r="37720" s="6" customFormat="1" x14ac:dyDescent="0.4"/>
    <row r="37721" s="6" customFormat="1" x14ac:dyDescent="0.4"/>
    <row r="37722" s="6" customFormat="1" x14ac:dyDescent="0.4"/>
    <row r="37723" s="6" customFormat="1" x14ac:dyDescent="0.4"/>
    <row r="37724" s="6" customFormat="1" x14ac:dyDescent="0.4"/>
    <row r="37725" s="6" customFormat="1" x14ac:dyDescent="0.4"/>
    <row r="37726" s="6" customFormat="1" x14ac:dyDescent="0.4"/>
    <row r="37727" s="6" customFormat="1" x14ac:dyDescent="0.4"/>
    <row r="37728" s="6" customFormat="1" x14ac:dyDescent="0.4"/>
    <row r="37729" s="6" customFormat="1" x14ac:dyDescent="0.4"/>
    <row r="37730" s="6" customFormat="1" x14ac:dyDescent="0.4"/>
    <row r="37731" s="6" customFormat="1" x14ac:dyDescent="0.4"/>
    <row r="37732" s="6" customFormat="1" x14ac:dyDescent="0.4"/>
    <row r="37733" s="6" customFormat="1" x14ac:dyDescent="0.4"/>
    <row r="37734" s="6" customFormat="1" x14ac:dyDescent="0.4"/>
    <row r="37735" s="6" customFormat="1" x14ac:dyDescent="0.4"/>
    <row r="37736" s="6" customFormat="1" x14ac:dyDescent="0.4"/>
    <row r="37737" s="6" customFormat="1" x14ac:dyDescent="0.4"/>
    <row r="37738" s="6" customFormat="1" x14ac:dyDescent="0.4"/>
    <row r="37739" s="6" customFormat="1" x14ac:dyDescent="0.4"/>
    <row r="37740" s="6" customFormat="1" x14ac:dyDescent="0.4"/>
    <row r="37741" s="6" customFormat="1" x14ac:dyDescent="0.4"/>
    <row r="37742" s="6" customFormat="1" x14ac:dyDescent="0.4"/>
    <row r="37743" s="6" customFormat="1" x14ac:dyDescent="0.4"/>
    <row r="37744" s="6" customFormat="1" x14ac:dyDescent="0.4"/>
    <row r="37745" s="6" customFormat="1" x14ac:dyDescent="0.4"/>
    <row r="37746" s="6" customFormat="1" x14ac:dyDescent="0.4"/>
    <row r="37747" s="6" customFormat="1" x14ac:dyDescent="0.4"/>
    <row r="37748" s="6" customFormat="1" x14ac:dyDescent="0.4"/>
    <row r="37749" s="6" customFormat="1" x14ac:dyDescent="0.4"/>
    <row r="37750" s="6" customFormat="1" x14ac:dyDescent="0.4"/>
    <row r="37751" s="6" customFormat="1" x14ac:dyDescent="0.4"/>
    <row r="37752" s="6" customFormat="1" x14ac:dyDescent="0.4"/>
    <row r="37753" s="6" customFormat="1" x14ac:dyDescent="0.4"/>
    <row r="37754" s="6" customFormat="1" x14ac:dyDescent="0.4"/>
    <row r="37755" s="6" customFormat="1" x14ac:dyDescent="0.4"/>
    <row r="37756" s="6" customFormat="1" x14ac:dyDescent="0.4"/>
    <row r="37757" s="6" customFormat="1" x14ac:dyDescent="0.4"/>
    <row r="37758" s="6" customFormat="1" x14ac:dyDescent="0.4"/>
    <row r="37759" s="6" customFormat="1" x14ac:dyDescent="0.4"/>
    <row r="37760" s="6" customFormat="1" x14ac:dyDescent="0.4"/>
    <row r="37761" s="6" customFormat="1" x14ac:dyDescent="0.4"/>
    <row r="37762" s="6" customFormat="1" x14ac:dyDescent="0.4"/>
    <row r="37763" s="6" customFormat="1" x14ac:dyDescent="0.4"/>
    <row r="37764" s="6" customFormat="1" x14ac:dyDescent="0.4"/>
    <row r="37765" s="6" customFormat="1" x14ac:dyDescent="0.4"/>
    <row r="37766" s="6" customFormat="1" x14ac:dyDescent="0.4"/>
    <row r="37767" s="6" customFormat="1" x14ac:dyDescent="0.4"/>
    <row r="37768" s="6" customFormat="1" x14ac:dyDescent="0.4"/>
    <row r="37769" s="6" customFormat="1" x14ac:dyDescent="0.4"/>
    <row r="37770" s="6" customFormat="1" x14ac:dyDescent="0.4"/>
    <row r="37771" s="6" customFormat="1" x14ac:dyDescent="0.4"/>
    <row r="37772" s="6" customFormat="1" x14ac:dyDescent="0.4"/>
    <row r="37773" s="6" customFormat="1" x14ac:dyDescent="0.4"/>
    <row r="37774" s="6" customFormat="1" x14ac:dyDescent="0.4"/>
    <row r="37775" s="6" customFormat="1" x14ac:dyDescent="0.4"/>
    <row r="37776" s="6" customFormat="1" x14ac:dyDescent="0.4"/>
    <row r="37777" s="6" customFormat="1" x14ac:dyDescent="0.4"/>
    <row r="37778" s="6" customFormat="1" x14ac:dyDescent="0.4"/>
    <row r="37779" s="6" customFormat="1" x14ac:dyDescent="0.4"/>
    <row r="37780" s="6" customFormat="1" x14ac:dyDescent="0.4"/>
    <row r="37781" s="6" customFormat="1" x14ac:dyDescent="0.4"/>
    <row r="37782" s="6" customFormat="1" x14ac:dyDescent="0.4"/>
    <row r="37783" s="6" customFormat="1" x14ac:dyDescent="0.4"/>
    <row r="37784" s="6" customFormat="1" x14ac:dyDescent="0.4"/>
    <row r="37785" s="6" customFormat="1" x14ac:dyDescent="0.4"/>
    <row r="37786" s="6" customFormat="1" x14ac:dyDescent="0.4"/>
    <row r="37787" s="6" customFormat="1" x14ac:dyDescent="0.4"/>
    <row r="37788" s="6" customFormat="1" x14ac:dyDescent="0.4"/>
    <row r="37789" s="6" customFormat="1" x14ac:dyDescent="0.4"/>
    <row r="37790" s="6" customFormat="1" x14ac:dyDescent="0.4"/>
    <row r="37791" s="6" customFormat="1" x14ac:dyDescent="0.4"/>
    <row r="37792" s="6" customFormat="1" x14ac:dyDescent="0.4"/>
    <row r="37793" s="6" customFormat="1" x14ac:dyDescent="0.4"/>
    <row r="37794" s="6" customFormat="1" x14ac:dyDescent="0.4"/>
    <row r="37795" s="6" customFormat="1" x14ac:dyDescent="0.4"/>
    <row r="37796" s="6" customFormat="1" x14ac:dyDescent="0.4"/>
    <row r="37797" s="6" customFormat="1" x14ac:dyDescent="0.4"/>
    <row r="37798" s="6" customFormat="1" x14ac:dyDescent="0.4"/>
    <row r="37799" s="6" customFormat="1" x14ac:dyDescent="0.4"/>
    <row r="37800" s="6" customFormat="1" x14ac:dyDescent="0.4"/>
    <row r="37801" s="6" customFormat="1" x14ac:dyDescent="0.4"/>
    <row r="37802" s="6" customFormat="1" x14ac:dyDescent="0.4"/>
    <row r="37803" s="6" customFormat="1" x14ac:dyDescent="0.4"/>
    <row r="37804" s="6" customFormat="1" x14ac:dyDescent="0.4"/>
    <row r="37805" s="6" customFormat="1" x14ac:dyDescent="0.4"/>
    <row r="37806" s="6" customFormat="1" x14ac:dyDescent="0.4"/>
    <row r="37807" s="6" customFormat="1" x14ac:dyDescent="0.4"/>
    <row r="37808" s="6" customFormat="1" x14ac:dyDescent="0.4"/>
    <row r="37809" s="6" customFormat="1" x14ac:dyDescent="0.4"/>
    <row r="37810" s="6" customFormat="1" x14ac:dyDescent="0.4"/>
    <row r="37811" s="6" customFormat="1" x14ac:dyDescent="0.4"/>
    <row r="37812" s="6" customFormat="1" x14ac:dyDescent="0.4"/>
    <row r="37813" s="6" customFormat="1" x14ac:dyDescent="0.4"/>
    <row r="37814" s="6" customFormat="1" x14ac:dyDescent="0.4"/>
    <row r="37815" s="6" customFormat="1" x14ac:dyDescent="0.4"/>
    <row r="37816" s="6" customFormat="1" x14ac:dyDescent="0.4"/>
    <row r="37817" s="6" customFormat="1" x14ac:dyDescent="0.4"/>
    <row r="37818" s="6" customFormat="1" x14ac:dyDescent="0.4"/>
    <row r="37819" s="6" customFormat="1" x14ac:dyDescent="0.4"/>
    <row r="37820" s="6" customFormat="1" x14ac:dyDescent="0.4"/>
    <row r="37821" s="6" customFormat="1" x14ac:dyDescent="0.4"/>
    <row r="37822" s="6" customFormat="1" x14ac:dyDescent="0.4"/>
    <row r="37823" s="6" customFormat="1" x14ac:dyDescent="0.4"/>
    <row r="37824" s="6" customFormat="1" x14ac:dyDescent="0.4"/>
    <row r="37825" s="6" customFormat="1" x14ac:dyDescent="0.4"/>
    <row r="37826" s="6" customFormat="1" x14ac:dyDescent="0.4"/>
    <row r="37827" s="6" customFormat="1" x14ac:dyDescent="0.4"/>
    <row r="37828" s="6" customFormat="1" x14ac:dyDescent="0.4"/>
    <row r="37829" s="6" customFormat="1" x14ac:dyDescent="0.4"/>
    <row r="37830" s="6" customFormat="1" x14ac:dyDescent="0.4"/>
    <row r="37831" s="6" customFormat="1" x14ac:dyDescent="0.4"/>
    <row r="37832" s="6" customFormat="1" x14ac:dyDescent="0.4"/>
    <row r="37833" s="6" customFormat="1" x14ac:dyDescent="0.4"/>
    <row r="37834" s="6" customFormat="1" x14ac:dyDescent="0.4"/>
    <row r="37835" s="6" customFormat="1" x14ac:dyDescent="0.4"/>
    <row r="37836" s="6" customFormat="1" x14ac:dyDescent="0.4"/>
    <row r="37837" s="6" customFormat="1" x14ac:dyDescent="0.4"/>
    <row r="37838" s="6" customFormat="1" x14ac:dyDescent="0.4"/>
    <row r="37839" s="6" customFormat="1" x14ac:dyDescent="0.4"/>
    <row r="37840" s="6" customFormat="1" x14ac:dyDescent="0.4"/>
    <row r="37841" s="6" customFormat="1" x14ac:dyDescent="0.4"/>
    <row r="37842" s="6" customFormat="1" x14ac:dyDescent="0.4"/>
    <row r="37843" s="6" customFormat="1" x14ac:dyDescent="0.4"/>
    <row r="37844" s="6" customFormat="1" x14ac:dyDescent="0.4"/>
    <row r="37845" s="6" customFormat="1" x14ac:dyDescent="0.4"/>
    <row r="37846" s="6" customFormat="1" x14ac:dyDescent="0.4"/>
    <row r="37847" s="6" customFormat="1" x14ac:dyDescent="0.4"/>
    <row r="37848" s="6" customFormat="1" x14ac:dyDescent="0.4"/>
    <row r="37849" s="6" customFormat="1" x14ac:dyDescent="0.4"/>
    <row r="37850" s="6" customFormat="1" x14ac:dyDescent="0.4"/>
    <row r="37851" s="6" customFormat="1" x14ac:dyDescent="0.4"/>
    <row r="37852" s="6" customFormat="1" x14ac:dyDescent="0.4"/>
    <row r="37853" s="6" customFormat="1" x14ac:dyDescent="0.4"/>
    <row r="37854" s="6" customFormat="1" x14ac:dyDescent="0.4"/>
    <row r="37855" s="6" customFormat="1" x14ac:dyDescent="0.4"/>
    <row r="37856" s="6" customFormat="1" x14ac:dyDescent="0.4"/>
    <row r="37857" s="6" customFormat="1" x14ac:dyDescent="0.4"/>
    <row r="37858" s="6" customFormat="1" x14ac:dyDescent="0.4"/>
    <row r="37859" s="6" customFormat="1" x14ac:dyDescent="0.4"/>
    <row r="37860" s="6" customFormat="1" x14ac:dyDescent="0.4"/>
    <row r="37861" s="6" customFormat="1" x14ac:dyDescent="0.4"/>
    <row r="37862" s="6" customFormat="1" x14ac:dyDescent="0.4"/>
    <row r="37863" s="6" customFormat="1" x14ac:dyDescent="0.4"/>
    <row r="37864" s="6" customFormat="1" x14ac:dyDescent="0.4"/>
    <row r="37865" s="6" customFormat="1" x14ac:dyDescent="0.4"/>
    <row r="37866" s="6" customFormat="1" x14ac:dyDescent="0.4"/>
    <row r="37867" s="6" customFormat="1" x14ac:dyDescent="0.4"/>
    <row r="37868" s="6" customFormat="1" x14ac:dyDescent="0.4"/>
    <row r="37869" s="6" customFormat="1" x14ac:dyDescent="0.4"/>
    <row r="37870" s="6" customFormat="1" x14ac:dyDescent="0.4"/>
    <row r="37871" s="6" customFormat="1" x14ac:dyDescent="0.4"/>
    <row r="37872" s="6" customFormat="1" x14ac:dyDescent="0.4"/>
    <row r="37873" s="6" customFormat="1" x14ac:dyDescent="0.4"/>
    <row r="37874" s="6" customFormat="1" x14ac:dyDescent="0.4"/>
    <row r="37875" s="6" customFormat="1" x14ac:dyDescent="0.4"/>
    <row r="37876" s="6" customFormat="1" x14ac:dyDescent="0.4"/>
    <row r="37877" s="6" customFormat="1" x14ac:dyDescent="0.4"/>
    <row r="37878" s="6" customFormat="1" x14ac:dyDescent="0.4"/>
    <row r="37879" s="6" customFormat="1" x14ac:dyDescent="0.4"/>
    <row r="37880" s="6" customFormat="1" x14ac:dyDescent="0.4"/>
    <row r="37881" s="6" customFormat="1" x14ac:dyDescent="0.4"/>
    <row r="37882" s="6" customFormat="1" x14ac:dyDescent="0.4"/>
    <row r="37883" s="6" customFormat="1" x14ac:dyDescent="0.4"/>
    <row r="37884" s="6" customFormat="1" x14ac:dyDescent="0.4"/>
    <row r="37885" s="6" customFormat="1" x14ac:dyDescent="0.4"/>
    <row r="37886" s="6" customFormat="1" x14ac:dyDescent="0.4"/>
    <row r="37887" s="6" customFormat="1" x14ac:dyDescent="0.4"/>
    <row r="37888" s="6" customFormat="1" x14ac:dyDescent="0.4"/>
    <row r="37889" s="6" customFormat="1" x14ac:dyDescent="0.4"/>
    <row r="37890" s="6" customFormat="1" x14ac:dyDescent="0.4"/>
    <row r="37891" s="6" customFormat="1" x14ac:dyDescent="0.4"/>
    <row r="37892" s="6" customFormat="1" x14ac:dyDescent="0.4"/>
    <row r="37893" s="6" customFormat="1" x14ac:dyDescent="0.4"/>
    <row r="37894" s="6" customFormat="1" x14ac:dyDescent="0.4"/>
    <row r="37895" s="6" customFormat="1" x14ac:dyDescent="0.4"/>
    <row r="37896" s="6" customFormat="1" x14ac:dyDescent="0.4"/>
    <row r="37897" s="6" customFormat="1" x14ac:dyDescent="0.4"/>
    <row r="37898" s="6" customFormat="1" x14ac:dyDescent="0.4"/>
    <row r="37899" s="6" customFormat="1" x14ac:dyDescent="0.4"/>
    <row r="37900" s="6" customFormat="1" x14ac:dyDescent="0.4"/>
    <row r="37901" s="6" customFormat="1" x14ac:dyDescent="0.4"/>
    <row r="37902" s="6" customFormat="1" x14ac:dyDescent="0.4"/>
    <row r="37903" s="6" customFormat="1" x14ac:dyDescent="0.4"/>
    <row r="37904" s="6" customFormat="1" x14ac:dyDescent="0.4"/>
    <row r="37905" s="6" customFormat="1" x14ac:dyDescent="0.4"/>
    <row r="37906" s="6" customFormat="1" x14ac:dyDescent="0.4"/>
    <row r="37907" s="6" customFormat="1" x14ac:dyDescent="0.4"/>
    <row r="37908" s="6" customFormat="1" x14ac:dyDescent="0.4"/>
    <row r="37909" s="6" customFormat="1" x14ac:dyDescent="0.4"/>
    <row r="37910" s="6" customFormat="1" x14ac:dyDescent="0.4"/>
    <row r="37911" s="6" customFormat="1" x14ac:dyDescent="0.4"/>
    <row r="37912" s="6" customFormat="1" x14ac:dyDescent="0.4"/>
    <row r="37913" s="6" customFormat="1" x14ac:dyDescent="0.4"/>
    <row r="37914" s="6" customFormat="1" x14ac:dyDescent="0.4"/>
    <row r="37915" s="6" customFormat="1" x14ac:dyDescent="0.4"/>
    <row r="37916" s="6" customFormat="1" x14ac:dyDescent="0.4"/>
    <row r="37917" s="6" customFormat="1" x14ac:dyDescent="0.4"/>
    <row r="37918" s="6" customFormat="1" x14ac:dyDescent="0.4"/>
    <row r="37919" s="6" customFormat="1" x14ac:dyDescent="0.4"/>
    <row r="37920" s="6" customFormat="1" x14ac:dyDescent="0.4"/>
    <row r="37921" s="6" customFormat="1" x14ac:dyDescent="0.4"/>
    <row r="37922" s="6" customFormat="1" x14ac:dyDescent="0.4"/>
    <row r="37923" s="6" customFormat="1" x14ac:dyDescent="0.4"/>
    <row r="37924" s="6" customFormat="1" x14ac:dyDescent="0.4"/>
    <row r="37925" s="6" customFormat="1" x14ac:dyDescent="0.4"/>
    <row r="37926" s="6" customFormat="1" x14ac:dyDescent="0.4"/>
    <row r="37927" s="6" customFormat="1" x14ac:dyDescent="0.4"/>
    <row r="37928" s="6" customFormat="1" x14ac:dyDescent="0.4"/>
    <row r="37929" s="6" customFormat="1" x14ac:dyDescent="0.4"/>
    <row r="37930" s="6" customFormat="1" x14ac:dyDescent="0.4"/>
    <row r="37931" s="6" customFormat="1" x14ac:dyDescent="0.4"/>
    <row r="37932" s="6" customFormat="1" x14ac:dyDescent="0.4"/>
    <row r="37933" s="6" customFormat="1" x14ac:dyDescent="0.4"/>
    <row r="37934" s="6" customFormat="1" x14ac:dyDescent="0.4"/>
    <row r="37935" s="6" customFormat="1" x14ac:dyDescent="0.4"/>
    <row r="37936" s="6" customFormat="1" x14ac:dyDescent="0.4"/>
    <row r="37937" s="6" customFormat="1" x14ac:dyDescent="0.4"/>
    <row r="37938" s="6" customFormat="1" x14ac:dyDescent="0.4"/>
    <row r="37939" s="6" customFormat="1" x14ac:dyDescent="0.4"/>
    <row r="37940" s="6" customFormat="1" x14ac:dyDescent="0.4"/>
    <row r="37941" s="6" customFormat="1" x14ac:dyDescent="0.4"/>
    <row r="37942" s="6" customFormat="1" x14ac:dyDescent="0.4"/>
    <row r="37943" s="6" customFormat="1" x14ac:dyDescent="0.4"/>
    <row r="37944" s="6" customFormat="1" x14ac:dyDescent="0.4"/>
    <row r="37945" s="6" customFormat="1" x14ac:dyDescent="0.4"/>
    <row r="37946" s="6" customFormat="1" x14ac:dyDescent="0.4"/>
    <row r="37947" s="6" customFormat="1" x14ac:dyDescent="0.4"/>
    <row r="37948" s="6" customFormat="1" x14ac:dyDescent="0.4"/>
    <row r="37949" s="6" customFormat="1" x14ac:dyDescent="0.4"/>
    <row r="37950" s="6" customFormat="1" x14ac:dyDescent="0.4"/>
    <row r="37951" s="6" customFormat="1" x14ac:dyDescent="0.4"/>
    <row r="37952" s="6" customFormat="1" x14ac:dyDescent="0.4"/>
    <row r="37953" s="6" customFormat="1" x14ac:dyDescent="0.4"/>
    <row r="37954" s="6" customFormat="1" x14ac:dyDescent="0.4"/>
    <row r="37955" s="6" customFormat="1" x14ac:dyDescent="0.4"/>
    <row r="37956" s="6" customFormat="1" x14ac:dyDescent="0.4"/>
    <row r="37957" s="6" customFormat="1" x14ac:dyDescent="0.4"/>
    <row r="37958" s="6" customFormat="1" x14ac:dyDescent="0.4"/>
    <row r="37959" s="6" customFormat="1" x14ac:dyDescent="0.4"/>
    <row r="37960" s="6" customFormat="1" x14ac:dyDescent="0.4"/>
    <row r="37961" s="6" customFormat="1" x14ac:dyDescent="0.4"/>
    <row r="37962" s="6" customFormat="1" x14ac:dyDescent="0.4"/>
    <row r="37963" s="6" customFormat="1" x14ac:dyDescent="0.4"/>
    <row r="37964" s="6" customFormat="1" x14ac:dyDescent="0.4"/>
    <row r="37965" s="6" customFormat="1" x14ac:dyDescent="0.4"/>
    <row r="37966" s="6" customFormat="1" x14ac:dyDescent="0.4"/>
    <row r="37967" s="6" customFormat="1" x14ac:dyDescent="0.4"/>
    <row r="37968" s="6" customFormat="1" x14ac:dyDescent="0.4"/>
    <row r="37969" s="6" customFormat="1" x14ac:dyDescent="0.4"/>
    <row r="37970" s="6" customFormat="1" x14ac:dyDescent="0.4"/>
    <row r="37971" s="6" customFormat="1" x14ac:dyDescent="0.4"/>
    <row r="37972" s="6" customFormat="1" x14ac:dyDescent="0.4"/>
    <row r="37973" s="6" customFormat="1" x14ac:dyDescent="0.4"/>
    <row r="37974" s="6" customFormat="1" x14ac:dyDescent="0.4"/>
    <row r="37975" s="6" customFormat="1" x14ac:dyDescent="0.4"/>
    <row r="37976" s="6" customFormat="1" x14ac:dyDescent="0.4"/>
    <row r="37977" s="6" customFormat="1" x14ac:dyDescent="0.4"/>
    <row r="37978" s="6" customFormat="1" x14ac:dyDescent="0.4"/>
    <row r="37979" s="6" customFormat="1" x14ac:dyDescent="0.4"/>
    <row r="37980" s="6" customFormat="1" x14ac:dyDescent="0.4"/>
    <row r="37981" s="6" customFormat="1" x14ac:dyDescent="0.4"/>
    <row r="37982" s="6" customFormat="1" x14ac:dyDescent="0.4"/>
    <row r="37983" s="6" customFormat="1" x14ac:dyDescent="0.4"/>
    <row r="37984" s="6" customFormat="1" x14ac:dyDescent="0.4"/>
    <row r="37985" s="6" customFormat="1" x14ac:dyDescent="0.4"/>
    <row r="37986" s="6" customFormat="1" x14ac:dyDescent="0.4"/>
    <row r="37987" s="6" customFormat="1" x14ac:dyDescent="0.4"/>
    <row r="37988" s="6" customFormat="1" x14ac:dyDescent="0.4"/>
    <row r="37989" s="6" customFormat="1" x14ac:dyDescent="0.4"/>
    <row r="37990" s="6" customFormat="1" x14ac:dyDescent="0.4"/>
    <row r="37991" s="6" customFormat="1" x14ac:dyDescent="0.4"/>
    <row r="37992" s="6" customFormat="1" x14ac:dyDescent="0.4"/>
    <row r="37993" s="6" customFormat="1" x14ac:dyDescent="0.4"/>
    <row r="37994" s="6" customFormat="1" x14ac:dyDescent="0.4"/>
    <row r="37995" s="6" customFormat="1" x14ac:dyDescent="0.4"/>
    <row r="37996" s="6" customFormat="1" x14ac:dyDescent="0.4"/>
    <row r="37997" s="6" customFormat="1" x14ac:dyDescent="0.4"/>
    <row r="37998" s="6" customFormat="1" x14ac:dyDescent="0.4"/>
    <row r="37999" s="6" customFormat="1" x14ac:dyDescent="0.4"/>
    <row r="38000" s="6" customFormat="1" x14ac:dyDescent="0.4"/>
    <row r="38001" s="6" customFormat="1" x14ac:dyDescent="0.4"/>
    <row r="38002" s="6" customFormat="1" x14ac:dyDescent="0.4"/>
    <row r="38003" s="6" customFormat="1" x14ac:dyDescent="0.4"/>
    <row r="38004" s="6" customFormat="1" x14ac:dyDescent="0.4"/>
    <row r="38005" s="6" customFormat="1" x14ac:dyDescent="0.4"/>
    <row r="38006" s="6" customFormat="1" x14ac:dyDescent="0.4"/>
    <row r="38007" s="6" customFormat="1" x14ac:dyDescent="0.4"/>
    <row r="38008" s="6" customFormat="1" x14ac:dyDescent="0.4"/>
    <row r="38009" s="6" customFormat="1" x14ac:dyDescent="0.4"/>
    <row r="38010" s="6" customFormat="1" x14ac:dyDescent="0.4"/>
    <row r="38011" s="6" customFormat="1" x14ac:dyDescent="0.4"/>
    <row r="38012" s="6" customFormat="1" x14ac:dyDescent="0.4"/>
    <row r="38013" s="6" customFormat="1" x14ac:dyDescent="0.4"/>
    <row r="38014" s="6" customFormat="1" x14ac:dyDescent="0.4"/>
    <row r="38015" s="6" customFormat="1" x14ac:dyDescent="0.4"/>
    <row r="38016" s="6" customFormat="1" x14ac:dyDescent="0.4"/>
    <row r="38017" s="6" customFormat="1" x14ac:dyDescent="0.4"/>
    <row r="38018" s="6" customFormat="1" x14ac:dyDescent="0.4"/>
    <row r="38019" s="6" customFormat="1" x14ac:dyDescent="0.4"/>
    <row r="38020" s="6" customFormat="1" x14ac:dyDescent="0.4"/>
    <row r="38021" s="6" customFormat="1" x14ac:dyDescent="0.4"/>
    <row r="38022" s="6" customFormat="1" x14ac:dyDescent="0.4"/>
    <row r="38023" s="6" customFormat="1" x14ac:dyDescent="0.4"/>
    <row r="38024" s="6" customFormat="1" x14ac:dyDescent="0.4"/>
    <row r="38025" s="6" customFormat="1" x14ac:dyDescent="0.4"/>
    <row r="38026" s="6" customFormat="1" x14ac:dyDescent="0.4"/>
    <row r="38027" s="6" customFormat="1" x14ac:dyDescent="0.4"/>
    <row r="38028" s="6" customFormat="1" x14ac:dyDescent="0.4"/>
    <row r="38029" s="6" customFormat="1" x14ac:dyDescent="0.4"/>
    <row r="38030" s="6" customFormat="1" x14ac:dyDescent="0.4"/>
    <row r="38031" s="6" customFormat="1" x14ac:dyDescent="0.4"/>
    <row r="38032" s="6" customFormat="1" x14ac:dyDescent="0.4"/>
    <row r="38033" s="6" customFormat="1" x14ac:dyDescent="0.4"/>
    <row r="38034" s="6" customFormat="1" x14ac:dyDescent="0.4"/>
    <row r="38035" s="6" customFormat="1" x14ac:dyDescent="0.4"/>
    <row r="38036" s="6" customFormat="1" x14ac:dyDescent="0.4"/>
    <row r="38037" s="6" customFormat="1" x14ac:dyDescent="0.4"/>
    <row r="38038" s="6" customFormat="1" x14ac:dyDescent="0.4"/>
    <row r="38039" s="6" customFormat="1" x14ac:dyDescent="0.4"/>
    <row r="38040" s="6" customFormat="1" x14ac:dyDescent="0.4"/>
    <row r="38041" s="6" customFormat="1" x14ac:dyDescent="0.4"/>
    <row r="38042" s="6" customFormat="1" x14ac:dyDescent="0.4"/>
    <row r="38043" s="6" customFormat="1" x14ac:dyDescent="0.4"/>
    <row r="38044" s="6" customFormat="1" x14ac:dyDescent="0.4"/>
    <row r="38045" s="6" customFormat="1" x14ac:dyDescent="0.4"/>
    <row r="38046" s="6" customFormat="1" x14ac:dyDescent="0.4"/>
    <row r="38047" s="6" customFormat="1" x14ac:dyDescent="0.4"/>
    <row r="38048" s="6" customFormat="1" x14ac:dyDescent="0.4"/>
    <row r="38049" s="6" customFormat="1" x14ac:dyDescent="0.4"/>
    <row r="38050" s="6" customFormat="1" x14ac:dyDescent="0.4"/>
    <row r="38051" s="6" customFormat="1" x14ac:dyDescent="0.4"/>
    <row r="38052" s="6" customFormat="1" x14ac:dyDescent="0.4"/>
    <row r="38053" s="6" customFormat="1" x14ac:dyDescent="0.4"/>
    <row r="38054" s="6" customFormat="1" x14ac:dyDescent="0.4"/>
    <row r="38055" s="6" customFormat="1" x14ac:dyDescent="0.4"/>
    <row r="38056" s="6" customFormat="1" x14ac:dyDescent="0.4"/>
    <row r="38057" s="6" customFormat="1" x14ac:dyDescent="0.4"/>
    <row r="38058" s="6" customFormat="1" x14ac:dyDescent="0.4"/>
    <row r="38059" s="6" customFormat="1" x14ac:dyDescent="0.4"/>
    <row r="38060" s="6" customFormat="1" x14ac:dyDescent="0.4"/>
    <row r="38061" s="6" customFormat="1" x14ac:dyDescent="0.4"/>
    <row r="38062" s="6" customFormat="1" x14ac:dyDescent="0.4"/>
    <row r="38063" s="6" customFormat="1" x14ac:dyDescent="0.4"/>
    <row r="38064" s="6" customFormat="1" x14ac:dyDescent="0.4"/>
    <row r="38065" s="6" customFormat="1" x14ac:dyDescent="0.4"/>
    <row r="38066" s="6" customFormat="1" x14ac:dyDescent="0.4"/>
    <row r="38067" s="6" customFormat="1" x14ac:dyDescent="0.4"/>
    <row r="38068" s="6" customFormat="1" x14ac:dyDescent="0.4"/>
    <row r="38069" s="6" customFormat="1" x14ac:dyDescent="0.4"/>
    <row r="38070" s="6" customFormat="1" x14ac:dyDescent="0.4"/>
    <row r="38071" s="6" customFormat="1" x14ac:dyDescent="0.4"/>
    <row r="38072" s="6" customFormat="1" x14ac:dyDescent="0.4"/>
    <row r="38073" s="6" customFormat="1" x14ac:dyDescent="0.4"/>
    <row r="38074" s="6" customFormat="1" x14ac:dyDescent="0.4"/>
    <row r="38075" s="6" customFormat="1" x14ac:dyDescent="0.4"/>
    <row r="38076" s="6" customFormat="1" x14ac:dyDescent="0.4"/>
    <row r="38077" s="6" customFormat="1" x14ac:dyDescent="0.4"/>
    <row r="38078" s="6" customFormat="1" x14ac:dyDescent="0.4"/>
    <row r="38079" s="6" customFormat="1" x14ac:dyDescent="0.4"/>
    <row r="38080" s="6" customFormat="1" x14ac:dyDescent="0.4"/>
    <row r="38081" s="6" customFormat="1" x14ac:dyDescent="0.4"/>
    <row r="38082" s="6" customFormat="1" x14ac:dyDescent="0.4"/>
    <row r="38083" s="6" customFormat="1" x14ac:dyDescent="0.4"/>
    <row r="38084" s="6" customFormat="1" x14ac:dyDescent="0.4"/>
    <row r="38085" s="6" customFormat="1" x14ac:dyDescent="0.4"/>
    <row r="38086" s="6" customFormat="1" x14ac:dyDescent="0.4"/>
    <row r="38087" s="6" customFormat="1" x14ac:dyDescent="0.4"/>
    <row r="38088" s="6" customFormat="1" x14ac:dyDescent="0.4"/>
    <row r="38089" s="6" customFormat="1" x14ac:dyDescent="0.4"/>
    <row r="38090" s="6" customFormat="1" x14ac:dyDescent="0.4"/>
    <row r="38091" s="6" customFormat="1" x14ac:dyDescent="0.4"/>
    <row r="38092" s="6" customFormat="1" x14ac:dyDescent="0.4"/>
    <row r="38093" s="6" customFormat="1" x14ac:dyDescent="0.4"/>
    <row r="38094" s="6" customFormat="1" x14ac:dyDescent="0.4"/>
    <row r="38095" s="6" customFormat="1" x14ac:dyDescent="0.4"/>
    <row r="38096" s="6" customFormat="1" x14ac:dyDescent="0.4"/>
    <row r="38097" s="6" customFormat="1" x14ac:dyDescent="0.4"/>
    <row r="38098" s="6" customFormat="1" x14ac:dyDescent="0.4"/>
    <row r="38099" s="6" customFormat="1" x14ac:dyDescent="0.4"/>
    <row r="38100" s="6" customFormat="1" x14ac:dyDescent="0.4"/>
    <row r="38101" s="6" customFormat="1" x14ac:dyDescent="0.4"/>
    <row r="38102" s="6" customFormat="1" x14ac:dyDescent="0.4"/>
    <row r="38103" s="6" customFormat="1" x14ac:dyDescent="0.4"/>
    <row r="38104" s="6" customFormat="1" x14ac:dyDescent="0.4"/>
    <row r="38105" s="6" customFormat="1" x14ac:dyDescent="0.4"/>
    <row r="38106" s="6" customFormat="1" x14ac:dyDescent="0.4"/>
    <row r="38107" s="6" customFormat="1" x14ac:dyDescent="0.4"/>
    <row r="38108" s="6" customFormat="1" x14ac:dyDescent="0.4"/>
    <row r="38109" s="6" customFormat="1" x14ac:dyDescent="0.4"/>
    <row r="38110" s="6" customFormat="1" x14ac:dyDescent="0.4"/>
    <row r="38111" s="6" customFormat="1" x14ac:dyDescent="0.4"/>
    <row r="38112" s="6" customFormat="1" x14ac:dyDescent="0.4"/>
    <row r="38113" s="6" customFormat="1" x14ac:dyDescent="0.4"/>
    <row r="38114" s="6" customFormat="1" x14ac:dyDescent="0.4"/>
    <row r="38115" s="6" customFormat="1" x14ac:dyDescent="0.4"/>
    <row r="38116" s="6" customFormat="1" x14ac:dyDescent="0.4"/>
    <row r="38117" s="6" customFormat="1" x14ac:dyDescent="0.4"/>
    <row r="38118" s="6" customFormat="1" x14ac:dyDescent="0.4"/>
    <row r="38119" s="6" customFormat="1" x14ac:dyDescent="0.4"/>
    <row r="38120" s="6" customFormat="1" x14ac:dyDescent="0.4"/>
    <row r="38121" s="6" customFormat="1" x14ac:dyDescent="0.4"/>
    <row r="38122" s="6" customFormat="1" x14ac:dyDescent="0.4"/>
    <row r="38123" s="6" customFormat="1" x14ac:dyDescent="0.4"/>
    <row r="38124" s="6" customFormat="1" x14ac:dyDescent="0.4"/>
    <row r="38125" s="6" customFormat="1" x14ac:dyDescent="0.4"/>
    <row r="38126" s="6" customFormat="1" x14ac:dyDescent="0.4"/>
    <row r="38127" s="6" customFormat="1" x14ac:dyDescent="0.4"/>
    <row r="38128" s="6" customFormat="1" x14ac:dyDescent="0.4"/>
    <row r="38129" s="6" customFormat="1" x14ac:dyDescent="0.4"/>
    <row r="38130" s="6" customFormat="1" x14ac:dyDescent="0.4"/>
    <row r="38131" s="6" customFormat="1" x14ac:dyDescent="0.4"/>
    <row r="38132" s="6" customFormat="1" x14ac:dyDescent="0.4"/>
    <row r="38133" s="6" customFormat="1" x14ac:dyDescent="0.4"/>
    <row r="38134" s="6" customFormat="1" x14ac:dyDescent="0.4"/>
    <row r="38135" s="6" customFormat="1" x14ac:dyDescent="0.4"/>
    <row r="38136" s="6" customFormat="1" x14ac:dyDescent="0.4"/>
    <row r="38137" s="6" customFormat="1" x14ac:dyDescent="0.4"/>
    <row r="38138" s="6" customFormat="1" x14ac:dyDescent="0.4"/>
    <row r="38139" s="6" customFormat="1" x14ac:dyDescent="0.4"/>
    <row r="38140" s="6" customFormat="1" x14ac:dyDescent="0.4"/>
    <row r="38141" s="6" customFormat="1" x14ac:dyDescent="0.4"/>
    <row r="38142" s="6" customFormat="1" x14ac:dyDescent="0.4"/>
    <row r="38143" s="6" customFormat="1" x14ac:dyDescent="0.4"/>
    <row r="38144" s="6" customFormat="1" x14ac:dyDescent="0.4"/>
    <row r="38145" s="6" customFormat="1" x14ac:dyDescent="0.4"/>
    <row r="38146" s="6" customFormat="1" x14ac:dyDescent="0.4"/>
    <row r="38147" s="6" customFormat="1" x14ac:dyDescent="0.4"/>
    <row r="38148" s="6" customFormat="1" x14ac:dyDescent="0.4"/>
    <row r="38149" s="6" customFormat="1" x14ac:dyDescent="0.4"/>
    <row r="38150" s="6" customFormat="1" x14ac:dyDescent="0.4"/>
    <row r="38151" s="6" customFormat="1" x14ac:dyDescent="0.4"/>
    <row r="38152" s="6" customFormat="1" x14ac:dyDescent="0.4"/>
    <row r="38153" s="6" customFormat="1" x14ac:dyDescent="0.4"/>
    <row r="38154" s="6" customFormat="1" x14ac:dyDescent="0.4"/>
    <row r="38155" s="6" customFormat="1" x14ac:dyDescent="0.4"/>
    <row r="38156" s="6" customFormat="1" x14ac:dyDescent="0.4"/>
    <row r="38157" s="6" customFormat="1" x14ac:dyDescent="0.4"/>
    <row r="38158" s="6" customFormat="1" x14ac:dyDescent="0.4"/>
    <row r="38159" s="6" customFormat="1" x14ac:dyDescent="0.4"/>
    <row r="38160" s="6" customFormat="1" x14ac:dyDescent="0.4"/>
    <row r="38161" s="6" customFormat="1" x14ac:dyDescent="0.4"/>
    <row r="38162" s="6" customFormat="1" x14ac:dyDescent="0.4"/>
    <row r="38163" s="6" customFormat="1" x14ac:dyDescent="0.4"/>
    <row r="38164" s="6" customFormat="1" x14ac:dyDescent="0.4"/>
    <row r="38165" s="6" customFormat="1" x14ac:dyDescent="0.4"/>
    <row r="38166" s="6" customFormat="1" x14ac:dyDescent="0.4"/>
    <row r="38167" s="6" customFormat="1" x14ac:dyDescent="0.4"/>
    <row r="38168" s="6" customFormat="1" x14ac:dyDescent="0.4"/>
    <row r="38169" s="6" customFormat="1" x14ac:dyDescent="0.4"/>
    <row r="38170" s="6" customFormat="1" x14ac:dyDescent="0.4"/>
    <row r="38171" s="6" customFormat="1" x14ac:dyDescent="0.4"/>
    <row r="38172" s="6" customFormat="1" x14ac:dyDescent="0.4"/>
    <row r="38173" s="6" customFormat="1" x14ac:dyDescent="0.4"/>
    <row r="38174" s="6" customFormat="1" x14ac:dyDescent="0.4"/>
    <row r="38175" s="6" customFormat="1" x14ac:dyDescent="0.4"/>
    <row r="38176" s="6" customFormat="1" x14ac:dyDescent="0.4"/>
    <row r="38177" s="6" customFormat="1" x14ac:dyDescent="0.4"/>
    <row r="38178" s="6" customFormat="1" x14ac:dyDescent="0.4"/>
    <row r="38179" s="6" customFormat="1" x14ac:dyDescent="0.4"/>
    <row r="38180" s="6" customFormat="1" x14ac:dyDescent="0.4"/>
    <row r="38181" s="6" customFormat="1" x14ac:dyDescent="0.4"/>
    <row r="38182" s="6" customFormat="1" x14ac:dyDescent="0.4"/>
    <row r="38183" s="6" customFormat="1" x14ac:dyDescent="0.4"/>
    <row r="38184" s="6" customFormat="1" x14ac:dyDescent="0.4"/>
    <row r="38185" s="6" customFormat="1" x14ac:dyDescent="0.4"/>
    <row r="38186" s="6" customFormat="1" x14ac:dyDescent="0.4"/>
    <row r="38187" s="6" customFormat="1" x14ac:dyDescent="0.4"/>
    <row r="38188" s="6" customFormat="1" x14ac:dyDescent="0.4"/>
    <row r="38189" s="6" customFormat="1" x14ac:dyDescent="0.4"/>
    <row r="38190" s="6" customFormat="1" x14ac:dyDescent="0.4"/>
    <row r="38191" s="6" customFormat="1" x14ac:dyDescent="0.4"/>
    <row r="38192" s="6" customFormat="1" x14ac:dyDescent="0.4"/>
    <row r="38193" s="6" customFormat="1" x14ac:dyDescent="0.4"/>
    <row r="38194" s="6" customFormat="1" x14ac:dyDescent="0.4"/>
    <row r="38195" s="6" customFormat="1" x14ac:dyDescent="0.4"/>
    <row r="38196" s="6" customFormat="1" x14ac:dyDescent="0.4"/>
    <row r="38197" s="6" customFormat="1" x14ac:dyDescent="0.4"/>
    <row r="38198" s="6" customFormat="1" x14ac:dyDescent="0.4"/>
    <row r="38199" s="6" customFormat="1" x14ac:dyDescent="0.4"/>
    <row r="38200" s="6" customFormat="1" x14ac:dyDescent="0.4"/>
    <row r="38201" s="6" customFormat="1" x14ac:dyDescent="0.4"/>
    <row r="38202" s="6" customFormat="1" x14ac:dyDescent="0.4"/>
    <row r="38203" s="6" customFormat="1" x14ac:dyDescent="0.4"/>
    <row r="38204" s="6" customFormat="1" x14ac:dyDescent="0.4"/>
    <row r="38205" s="6" customFormat="1" x14ac:dyDescent="0.4"/>
    <row r="38206" s="6" customFormat="1" x14ac:dyDescent="0.4"/>
    <row r="38207" s="6" customFormat="1" x14ac:dyDescent="0.4"/>
    <row r="38208" s="6" customFormat="1" x14ac:dyDescent="0.4"/>
    <row r="38209" s="6" customFormat="1" x14ac:dyDescent="0.4"/>
    <row r="38210" s="6" customFormat="1" x14ac:dyDescent="0.4"/>
    <row r="38211" s="6" customFormat="1" x14ac:dyDescent="0.4"/>
    <row r="38212" s="6" customFormat="1" x14ac:dyDescent="0.4"/>
    <row r="38213" s="6" customFormat="1" x14ac:dyDescent="0.4"/>
    <row r="38214" s="6" customFormat="1" x14ac:dyDescent="0.4"/>
    <row r="38215" s="6" customFormat="1" x14ac:dyDescent="0.4"/>
    <row r="38216" s="6" customFormat="1" x14ac:dyDescent="0.4"/>
    <row r="38217" s="6" customFormat="1" x14ac:dyDescent="0.4"/>
    <row r="38218" s="6" customFormat="1" x14ac:dyDescent="0.4"/>
    <row r="38219" s="6" customFormat="1" x14ac:dyDescent="0.4"/>
    <row r="38220" s="6" customFormat="1" x14ac:dyDescent="0.4"/>
    <row r="38221" s="6" customFormat="1" x14ac:dyDescent="0.4"/>
    <row r="38222" s="6" customFormat="1" x14ac:dyDescent="0.4"/>
    <row r="38223" s="6" customFormat="1" x14ac:dyDescent="0.4"/>
    <row r="38224" s="6" customFormat="1" x14ac:dyDescent="0.4"/>
    <row r="38225" s="6" customFormat="1" x14ac:dyDescent="0.4"/>
    <row r="38226" s="6" customFormat="1" x14ac:dyDescent="0.4"/>
    <row r="38227" s="6" customFormat="1" x14ac:dyDescent="0.4"/>
    <row r="38228" s="6" customFormat="1" x14ac:dyDescent="0.4"/>
    <row r="38229" s="6" customFormat="1" x14ac:dyDescent="0.4"/>
    <row r="38230" s="6" customFormat="1" x14ac:dyDescent="0.4"/>
    <row r="38231" s="6" customFormat="1" x14ac:dyDescent="0.4"/>
    <row r="38232" s="6" customFormat="1" x14ac:dyDescent="0.4"/>
    <row r="38233" s="6" customFormat="1" x14ac:dyDescent="0.4"/>
    <row r="38234" s="6" customFormat="1" x14ac:dyDescent="0.4"/>
    <row r="38235" s="6" customFormat="1" x14ac:dyDescent="0.4"/>
    <row r="38236" s="6" customFormat="1" x14ac:dyDescent="0.4"/>
    <row r="38237" s="6" customFormat="1" x14ac:dyDescent="0.4"/>
    <row r="38238" s="6" customFormat="1" x14ac:dyDescent="0.4"/>
    <row r="38239" s="6" customFormat="1" x14ac:dyDescent="0.4"/>
    <row r="38240" s="6" customFormat="1" x14ac:dyDescent="0.4"/>
    <row r="38241" s="6" customFormat="1" x14ac:dyDescent="0.4"/>
    <row r="38242" s="6" customFormat="1" x14ac:dyDescent="0.4"/>
    <row r="38243" s="6" customFormat="1" x14ac:dyDescent="0.4"/>
    <row r="38244" s="6" customFormat="1" x14ac:dyDescent="0.4"/>
    <row r="38245" s="6" customFormat="1" x14ac:dyDescent="0.4"/>
    <row r="38246" s="6" customFormat="1" x14ac:dyDescent="0.4"/>
    <row r="38247" s="6" customFormat="1" x14ac:dyDescent="0.4"/>
    <row r="38248" s="6" customFormat="1" x14ac:dyDescent="0.4"/>
    <row r="38249" s="6" customFormat="1" x14ac:dyDescent="0.4"/>
    <row r="38250" s="6" customFormat="1" x14ac:dyDescent="0.4"/>
    <row r="38251" s="6" customFormat="1" x14ac:dyDescent="0.4"/>
    <row r="38252" s="6" customFormat="1" x14ac:dyDescent="0.4"/>
    <row r="38253" s="6" customFormat="1" x14ac:dyDescent="0.4"/>
    <row r="38254" s="6" customFormat="1" x14ac:dyDescent="0.4"/>
    <row r="38255" s="6" customFormat="1" x14ac:dyDescent="0.4"/>
    <row r="38256" s="6" customFormat="1" x14ac:dyDescent="0.4"/>
    <row r="38257" s="6" customFormat="1" x14ac:dyDescent="0.4"/>
    <row r="38258" s="6" customFormat="1" x14ac:dyDescent="0.4"/>
    <row r="38259" s="6" customFormat="1" x14ac:dyDescent="0.4"/>
    <row r="38260" s="6" customFormat="1" x14ac:dyDescent="0.4"/>
    <row r="38261" s="6" customFormat="1" x14ac:dyDescent="0.4"/>
    <row r="38262" s="6" customFormat="1" x14ac:dyDescent="0.4"/>
    <row r="38263" s="6" customFormat="1" x14ac:dyDescent="0.4"/>
    <row r="38264" s="6" customFormat="1" x14ac:dyDescent="0.4"/>
    <row r="38265" s="6" customFormat="1" x14ac:dyDescent="0.4"/>
    <row r="38266" s="6" customFormat="1" x14ac:dyDescent="0.4"/>
    <row r="38267" s="6" customFormat="1" x14ac:dyDescent="0.4"/>
    <row r="38268" s="6" customFormat="1" x14ac:dyDescent="0.4"/>
    <row r="38269" s="6" customFormat="1" x14ac:dyDescent="0.4"/>
    <row r="38270" s="6" customFormat="1" x14ac:dyDescent="0.4"/>
    <row r="38271" s="6" customFormat="1" x14ac:dyDescent="0.4"/>
    <row r="38272" s="6" customFormat="1" x14ac:dyDescent="0.4"/>
    <row r="38273" s="6" customFormat="1" x14ac:dyDescent="0.4"/>
    <row r="38274" s="6" customFormat="1" x14ac:dyDescent="0.4"/>
    <row r="38275" s="6" customFormat="1" x14ac:dyDescent="0.4"/>
    <row r="38276" s="6" customFormat="1" x14ac:dyDescent="0.4"/>
    <row r="38277" s="6" customFormat="1" x14ac:dyDescent="0.4"/>
    <row r="38278" s="6" customFormat="1" x14ac:dyDescent="0.4"/>
    <row r="38279" s="6" customFormat="1" x14ac:dyDescent="0.4"/>
    <row r="38280" s="6" customFormat="1" x14ac:dyDescent="0.4"/>
    <row r="38281" s="6" customFormat="1" x14ac:dyDescent="0.4"/>
    <row r="38282" s="6" customFormat="1" x14ac:dyDescent="0.4"/>
    <row r="38283" s="6" customFormat="1" x14ac:dyDescent="0.4"/>
    <row r="38284" s="6" customFormat="1" x14ac:dyDescent="0.4"/>
    <row r="38285" s="6" customFormat="1" x14ac:dyDescent="0.4"/>
    <row r="38286" s="6" customFormat="1" x14ac:dyDescent="0.4"/>
    <row r="38287" s="6" customFormat="1" x14ac:dyDescent="0.4"/>
    <row r="38288" s="6" customFormat="1" x14ac:dyDescent="0.4"/>
    <row r="38289" s="6" customFormat="1" x14ac:dyDescent="0.4"/>
    <row r="38290" s="6" customFormat="1" x14ac:dyDescent="0.4"/>
    <row r="38291" s="6" customFormat="1" x14ac:dyDescent="0.4"/>
    <row r="38292" s="6" customFormat="1" x14ac:dyDescent="0.4"/>
    <row r="38293" s="6" customFormat="1" x14ac:dyDescent="0.4"/>
    <row r="38294" s="6" customFormat="1" x14ac:dyDescent="0.4"/>
    <row r="38295" s="6" customFormat="1" x14ac:dyDescent="0.4"/>
    <row r="38296" s="6" customFormat="1" x14ac:dyDescent="0.4"/>
    <row r="38297" s="6" customFormat="1" x14ac:dyDescent="0.4"/>
    <row r="38298" s="6" customFormat="1" x14ac:dyDescent="0.4"/>
    <row r="38299" s="6" customFormat="1" x14ac:dyDescent="0.4"/>
    <row r="38300" s="6" customFormat="1" x14ac:dyDescent="0.4"/>
    <row r="38301" s="6" customFormat="1" x14ac:dyDescent="0.4"/>
    <row r="38302" s="6" customFormat="1" x14ac:dyDescent="0.4"/>
    <row r="38303" s="6" customFormat="1" x14ac:dyDescent="0.4"/>
    <row r="38304" s="6" customFormat="1" x14ac:dyDescent="0.4"/>
    <row r="38305" s="6" customFormat="1" x14ac:dyDescent="0.4"/>
    <row r="38306" s="6" customFormat="1" x14ac:dyDescent="0.4"/>
    <row r="38307" s="6" customFormat="1" x14ac:dyDescent="0.4"/>
    <row r="38308" s="6" customFormat="1" x14ac:dyDescent="0.4"/>
    <row r="38309" s="6" customFormat="1" x14ac:dyDescent="0.4"/>
    <row r="38310" s="6" customFormat="1" x14ac:dyDescent="0.4"/>
    <row r="38311" s="6" customFormat="1" x14ac:dyDescent="0.4"/>
    <row r="38312" s="6" customFormat="1" x14ac:dyDescent="0.4"/>
    <row r="38313" s="6" customFormat="1" x14ac:dyDescent="0.4"/>
    <row r="38314" s="6" customFormat="1" x14ac:dyDescent="0.4"/>
    <row r="38315" s="6" customFormat="1" x14ac:dyDescent="0.4"/>
    <row r="38316" s="6" customFormat="1" x14ac:dyDescent="0.4"/>
    <row r="38317" s="6" customFormat="1" x14ac:dyDescent="0.4"/>
    <row r="38318" s="6" customFormat="1" x14ac:dyDescent="0.4"/>
    <row r="38319" s="6" customFormat="1" x14ac:dyDescent="0.4"/>
    <row r="38320" s="6" customFormat="1" x14ac:dyDescent="0.4"/>
    <row r="38321" s="6" customFormat="1" x14ac:dyDescent="0.4"/>
    <row r="38322" s="6" customFormat="1" x14ac:dyDescent="0.4"/>
    <row r="38323" s="6" customFormat="1" x14ac:dyDescent="0.4"/>
    <row r="38324" s="6" customFormat="1" x14ac:dyDescent="0.4"/>
    <row r="38325" s="6" customFormat="1" x14ac:dyDescent="0.4"/>
    <row r="38326" s="6" customFormat="1" x14ac:dyDescent="0.4"/>
    <row r="38327" s="6" customFormat="1" x14ac:dyDescent="0.4"/>
    <row r="38328" s="6" customFormat="1" x14ac:dyDescent="0.4"/>
    <row r="38329" s="6" customFormat="1" x14ac:dyDescent="0.4"/>
    <row r="38330" s="6" customFormat="1" x14ac:dyDescent="0.4"/>
    <row r="38331" s="6" customFormat="1" x14ac:dyDescent="0.4"/>
    <row r="38332" s="6" customFormat="1" x14ac:dyDescent="0.4"/>
    <row r="38333" s="6" customFormat="1" x14ac:dyDescent="0.4"/>
    <row r="38334" s="6" customFormat="1" x14ac:dyDescent="0.4"/>
    <row r="38335" s="6" customFormat="1" x14ac:dyDescent="0.4"/>
    <row r="38336" s="6" customFormat="1" x14ac:dyDescent="0.4"/>
    <row r="38337" s="6" customFormat="1" x14ac:dyDescent="0.4"/>
    <row r="38338" s="6" customFormat="1" x14ac:dyDescent="0.4"/>
    <row r="38339" s="6" customFormat="1" x14ac:dyDescent="0.4"/>
    <row r="38340" s="6" customFormat="1" x14ac:dyDescent="0.4"/>
    <row r="38341" s="6" customFormat="1" x14ac:dyDescent="0.4"/>
    <row r="38342" s="6" customFormat="1" x14ac:dyDescent="0.4"/>
    <row r="38343" s="6" customFormat="1" x14ac:dyDescent="0.4"/>
    <row r="38344" s="6" customFormat="1" x14ac:dyDescent="0.4"/>
    <row r="38345" s="6" customFormat="1" x14ac:dyDescent="0.4"/>
    <row r="38346" s="6" customFormat="1" x14ac:dyDescent="0.4"/>
    <row r="38347" s="6" customFormat="1" x14ac:dyDescent="0.4"/>
    <row r="38348" s="6" customFormat="1" x14ac:dyDescent="0.4"/>
    <row r="38349" s="6" customFormat="1" x14ac:dyDescent="0.4"/>
    <row r="38350" s="6" customFormat="1" x14ac:dyDescent="0.4"/>
    <row r="38351" s="6" customFormat="1" x14ac:dyDescent="0.4"/>
    <row r="38352" s="6" customFormat="1" x14ac:dyDescent="0.4"/>
    <row r="38353" s="6" customFormat="1" x14ac:dyDescent="0.4"/>
    <row r="38354" s="6" customFormat="1" x14ac:dyDescent="0.4"/>
    <row r="38355" s="6" customFormat="1" x14ac:dyDescent="0.4"/>
    <row r="38356" s="6" customFormat="1" x14ac:dyDescent="0.4"/>
    <row r="38357" s="6" customFormat="1" x14ac:dyDescent="0.4"/>
    <row r="38358" s="6" customFormat="1" x14ac:dyDescent="0.4"/>
    <row r="38359" s="6" customFormat="1" x14ac:dyDescent="0.4"/>
    <row r="38360" s="6" customFormat="1" x14ac:dyDescent="0.4"/>
    <row r="38361" s="6" customFormat="1" x14ac:dyDescent="0.4"/>
    <row r="38362" s="6" customFormat="1" x14ac:dyDescent="0.4"/>
    <row r="38363" s="6" customFormat="1" x14ac:dyDescent="0.4"/>
    <row r="38364" s="6" customFormat="1" x14ac:dyDescent="0.4"/>
    <row r="38365" s="6" customFormat="1" x14ac:dyDescent="0.4"/>
    <row r="38366" s="6" customFormat="1" x14ac:dyDescent="0.4"/>
    <row r="38367" s="6" customFormat="1" x14ac:dyDescent="0.4"/>
    <row r="38368" s="6" customFormat="1" x14ac:dyDescent="0.4"/>
    <row r="38369" s="6" customFormat="1" x14ac:dyDescent="0.4"/>
    <row r="38370" s="6" customFormat="1" x14ac:dyDescent="0.4"/>
    <row r="38371" s="6" customFormat="1" x14ac:dyDescent="0.4"/>
    <row r="38372" s="6" customFormat="1" x14ac:dyDescent="0.4"/>
    <row r="38373" s="6" customFormat="1" x14ac:dyDescent="0.4"/>
    <row r="38374" s="6" customFormat="1" x14ac:dyDescent="0.4"/>
    <row r="38375" s="6" customFormat="1" x14ac:dyDescent="0.4"/>
    <row r="38376" s="6" customFormat="1" x14ac:dyDescent="0.4"/>
    <row r="38377" s="6" customFormat="1" x14ac:dyDescent="0.4"/>
    <row r="38378" s="6" customFormat="1" x14ac:dyDescent="0.4"/>
    <row r="38379" s="6" customFormat="1" x14ac:dyDescent="0.4"/>
    <row r="38380" s="6" customFormat="1" x14ac:dyDescent="0.4"/>
    <row r="38381" s="6" customFormat="1" x14ac:dyDescent="0.4"/>
    <row r="38382" s="6" customFormat="1" x14ac:dyDescent="0.4"/>
    <row r="38383" s="6" customFormat="1" x14ac:dyDescent="0.4"/>
    <row r="38384" s="6" customFormat="1" x14ac:dyDescent="0.4"/>
    <row r="38385" s="6" customFormat="1" x14ac:dyDescent="0.4"/>
    <row r="38386" s="6" customFormat="1" x14ac:dyDescent="0.4"/>
    <row r="38387" s="6" customFormat="1" x14ac:dyDescent="0.4"/>
    <row r="38388" s="6" customFormat="1" x14ac:dyDescent="0.4"/>
    <row r="38389" s="6" customFormat="1" x14ac:dyDescent="0.4"/>
    <row r="38390" s="6" customFormat="1" x14ac:dyDescent="0.4"/>
    <row r="38391" s="6" customFormat="1" x14ac:dyDescent="0.4"/>
    <row r="38392" s="6" customFormat="1" x14ac:dyDescent="0.4"/>
    <row r="38393" s="6" customFormat="1" x14ac:dyDescent="0.4"/>
    <row r="38394" s="6" customFormat="1" x14ac:dyDescent="0.4"/>
    <row r="38395" s="6" customFormat="1" x14ac:dyDescent="0.4"/>
    <row r="38396" s="6" customFormat="1" x14ac:dyDescent="0.4"/>
    <row r="38397" s="6" customFormat="1" x14ac:dyDescent="0.4"/>
    <row r="38398" s="6" customFormat="1" x14ac:dyDescent="0.4"/>
    <row r="38399" s="6" customFormat="1" x14ac:dyDescent="0.4"/>
    <row r="38400" s="6" customFormat="1" x14ac:dyDescent="0.4"/>
    <row r="38401" s="6" customFormat="1" x14ac:dyDescent="0.4"/>
    <row r="38402" s="6" customFormat="1" x14ac:dyDescent="0.4"/>
    <row r="38403" s="6" customFormat="1" x14ac:dyDescent="0.4"/>
    <row r="38404" s="6" customFormat="1" x14ac:dyDescent="0.4"/>
    <row r="38405" s="6" customFormat="1" x14ac:dyDescent="0.4"/>
    <row r="38406" s="6" customFormat="1" x14ac:dyDescent="0.4"/>
    <row r="38407" s="6" customFormat="1" x14ac:dyDescent="0.4"/>
    <row r="38408" s="6" customFormat="1" x14ac:dyDescent="0.4"/>
    <row r="38409" s="6" customFormat="1" x14ac:dyDescent="0.4"/>
    <row r="38410" s="6" customFormat="1" x14ac:dyDescent="0.4"/>
    <row r="38411" s="6" customFormat="1" x14ac:dyDescent="0.4"/>
    <row r="38412" s="6" customFormat="1" x14ac:dyDescent="0.4"/>
    <row r="38413" s="6" customFormat="1" x14ac:dyDescent="0.4"/>
    <row r="38414" s="6" customFormat="1" x14ac:dyDescent="0.4"/>
    <row r="38415" s="6" customFormat="1" x14ac:dyDescent="0.4"/>
    <row r="38416" s="6" customFormat="1" x14ac:dyDescent="0.4"/>
    <row r="38417" s="6" customFormat="1" x14ac:dyDescent="0.4"/>
    <row r="38418" s="6" customFormat="1" x14ac:dyDescent="0.4"/>
    <row r="38419" s="6" customFormat="1" x14ac:dyDescent="0.4"/>
    <row r="38420" s="6" customFormat="1" x14ac:dyDescent="0.4"/>
    <row r="38421" s="6" customFormat="1" x14ac:dyDescent="0.4"/>
    <row r="38422" s="6" customFormat="1" x14ac:dyDescent="0.4"/>
    <row r="38423" s="6" customFormat="1" x14ac:dyDescent="0.4"/>
    <row r="38424" s="6" customFormat="1" x14ac:dyDescent="0.4"/>
    <row r="38425" s="6" customFormat="1" x14ac:dyDescent="0.4"/>
    <row r="38426" s="6" customFormat="1" x14ac:dyDescent="0.4"/>
    <row r="38427" s="6" customFormat="1" x14ac:dyDescent="0.4"/>
    <row r="38428" s="6" customFormat="1" x14ac:dyDescent="0.4"/>
    <row r="38429" s="6" customFormat="1" x14ac:dyDescent="0.4"/>
    <row r="38430" s="6" customFormat="1" x14ac:dyDescent="0.4"/>
    <row r="38431" s="6" customFormat="1" x14ac:dyDescent="0.4"/>
    <row r="38432" s="6" customFormat="1" x14ac:dyDescent="0.4"/>
    <row r="38433" s="6" customFormat="1" x14ac:dyDescent="0.4"/>
    <row r="38434" s="6" customFormat="1" x14ac:dyDescent="0.4"/>
    <row r="38435" s="6" customFormat="1" x14ac:dyDescent="0.4"/>
    <row r="38436" s="6" customFormat="1" x14ac:dyDescent="0.4"/>
    <row r="38437" s="6" customFormat="1" x14ac:dyDescent="0.4"/>
    <row r="38438" s="6" customFormat="1" x14ac:dyDescent="0.4"/>
    <row r="38439" s="6" customFormat="1" x14ac:dyDescent="0.4"/>
    <row r="38440" s="6" customFormat="1" x14ac:dyDescent="0.4"/>
    <row r="38441" s="6" customFormat="1" x14ac:dyDescent="0.4"/>
    <row r="38442" s="6" customFormat="1" x14ac:dyDescent="0.4"/>
    <row r="38443" s="6" customFormat="1" x14ac:dyDescent="0.4"/>
    <row r="38444" s="6" customFormat="1" x14ac:dyDescent="0.4"/>
    <row r="38445" s="6" customFormat="1" x14ac:dyDescent="0.4"/>
    <row r="38446" s="6" customFormat="1" x14ac:dyDescent="0.4"/>
    <row r="38447" s="6" customFormat="1" x14ac:dyDescent="0.4"/>
    <row r="38448" s="6" customFormat="1" x14ac:dyDescent="0.4"/>
    <row r="38449" s="6" customFormat="1" x14ac:dyDescent="0.4"/>
    <row r="38450" s="6" customFormat="1" x14ac:dyDescent="0.4"/>
    <row r="38451" s="6" customFormat="1" x14ac:dyDescent="0.4"/>
    <row r="38452" s="6" customFormat="1" x14ac:dyDescent="0.4"/>
    <row r="38453" s="6" customFormat="1" x14ac:dyDescent="0.4"/>
    <row r="38454" s="6" customFormat="1" x14ac:dyDescent="0.4"/>
    <row r="38455" s="6" customFormat="1" x14ac:dyDescent="0.4"/>
    <row r="38456" s="6" customFormat="1" x14ac:dyDescent="0.4"/>
    <row r="38457" s="6" customFormat="1" x14ac:dyDescent="0.4"/>
    <row r="38458" s="6" customFormat="1" x14ac:dyDescent="0.4"/>
    <row r="38459" s="6" customFormat="1" x14ac:dyDescent="0.4"/>
    <row r="38460" s="6" customFormat="1" x14ac:dyDescent="0.4"/>
    <row r="38461" s="6" customFormat="1" x14ac:dyDescent="0.4"/>
    <row r="38462" s="6" customFormat="1" x14ac:dyDescent="0.4"/>
    <row r="38463" s="6" customFormat="1" x14ac:dyDescent="0.4"/>
    <row r="38464" s="6" customFormat="1" x14ac:dyDescent="0.4"/>
    <row r="38465" s="6" customFormat="1" x14ac:dyDescent="0.4"/>
    <row r="38466" s="6" customFormat="1" x14ac:dyDescent="0.4"/>
    <row r="38467" s="6" customFormat="1" x14ac:dyDescent="0.4"/>
    <row r="38468" s="6" customFormat="1" x14ac:dyDescent="0.4"/>
    <row r="38469" s="6" customFormat="1" x14ac:dyDescent="0.4"/>
    <row r="38470" s="6" customFormat="1" x14ac:dyDescent="0.4"/>
    <row r="38471" s="6" customFormat="1" x14ac:dyDescent="0.4"/>
    <row r="38472" s="6" customFormat="1" x14ac:dyDescent="0.4"/>
    <row r="38473" s="6" customFormat="1" x14ac:dyDescent="0.4"/>
    <row r="38474" s="6" customFormat="1" x14ac:dyDescent="0.4"/>
    <row r="38475" s="6" customFormat="1" x14ac:dyDescent="0.4"/>
    <row r="38476" s="6" customFormat="1" x14ac:dyDescent="0.4"/>
    <row r="38477" s="6" customFormat="1" x14ac:dyDescent="0.4"/>
    <row r="38478" s="6" customFormat="1" x14ac:dyDescent="0.4"/>
    <row r="38479" s="6" customFormat="1" x14ac:dyDescent="0.4"/>
    <row r="38480" s="6" customFormat="1" x14ac:dyDescent="0.4"/>
    <row r="38481" s="6" customFormat="1" x14ac:dyDescent="0.4"/>
    <row r="38482" s="6" customFormat="1" x14ac:dyDescent="0.4"/>
    <row r="38483" s="6" customFormat="1" x14ac:dyDescent="0.4"/>
    <row r="38484" s="6" customFormat="1" x14ac:dyDescent="0.4"/>
    <row r="38485" s="6" customFormat="1" x14ac:dyDescent="0.4"/>
    <row r="38486" s="6" customFormat="1" x14ac:dyDescent="0.4"/>
    <row r="38487" s="6" customFormat="1" x14ac:dyDescent="0.4"/>
    <row r="38488" s="6" customFormat="1" x14ac:dyDescent="0.4"/>
    <row r="38489" s="6" customFormat="1" x14ac:dyDescent="0.4"/>
    <row r="38490" s="6" customFormat="1" x14ac:dyDescent="0.4"/>
    <row r="38491" s="6" customFormat="1" x14ac:dyDescent="0.4"/>
    <row r="38492" s="6" customFormat="1" x14ac:dyDescent="0.4"/>
    <row r="38493" s="6" customFormat="1" x14ac:dyDescent="0.4"/>
    <row r="38494" s="6" customFormat="1" x14ac:dyDescent="0.4"/>
    <row r="38495" s="6" customFormat="1" x14ac:dyDescent="0.4"/>
    <row r="38496" s="6" customFormat="1" x14ac:dyDescent="0.4"/>
    <row r="38497" s="6" customFormat="1" x14ac:dyDescent="0.4"/>
    <row r="38498" s="6" customFormat="1" x14ac:dyDescent="0.4"/>
    <row r="38499" s="6" customFormat="1" x14ac:dyDescent="0.4"/>
    <row r="38500" s="6" customFormat="1" x14ac:dyDescent="0.4"/>
    <row r="38501" s="6" customFormat="1" x14ac:dyDescent="0.4"/>
    <row r="38502" s="6" customFormat="1" x14ac:dyDescent="0.4"/>
    <row r="38503" s="6" customFormat="1" x14ac:dyDescent="0.4"/>
    <row r="38504" s="6" customFormat="1" x14ac:dyDescent="0.4"/>
    <row r="38505" s="6" customFormat="1" x14ac:dyDescent="0.4"/>
    <row r="38506" s="6" customFormat="1" x14ac:dyDescent="0.4"/>
    <row r="38507" s="6" customFormat="1" x14ac:dyDescent="0.4"/>
    <row r="38508" s="6" customFormat="1" x14ac:dyDescent="0.4"/>
    <row r="38509" s="6" customFormat="1" x14ac:dyDescent="0.4"/>
    <row r="38510" s="6" customFormat="1" x14ac:dyDescent="0.4"/>
    <row r="38511" s="6" customFormat="1" x14ac:dyDescent="0.4"/>
    <row r="38512" s="6" customFormat="1" x14ac:dyDescent="0.4"/>
    <row r="38513" s="6" customFormat="1" x14ac:dyDescent="0.4"/>
    <row r="38514" s="6" customFormat="1" x14ac:dyDescent="0.4"/>
    <row r="38515" s="6" customFormat="1" x14ac:dyDescent="0.4"/>
    <row r="38516" s="6" customFormat="1" x14ac:dyDescent="0.4"/>
    <row r="38517" s="6" customFormat="1" x14ac:dyDescent="0.4"/>
    <row r="38518" s="6" customFormat="1" x14ac:dyDescent="0.4"/>
    <row r="38519" s="6" customFormat="1" x14ac:dyDescent="0.4"/>
    <row r="38520" s="6" customFormat="1" x14ac:dyDescent="0.4"/>
    <row r="38521" s="6" customFormat="1" x14ac:dyDescent="0.4"/>
    <row r="38522" s="6" customFormat="1" x14ac:dyDescent="0.4"/>
    <row r="38523" s="6" customFormat="1" x14ac:dyDescent="0.4"/>
    <row r="38524" s="6" customFormat="1" x14ac:dyDescent="0.4"/>
    <row r="38525" s="6" customFormat="1" x14ac:dyDescent="0.4"/>
    <row r="38526" s="6" customFormat="1" x14ac:dyDescent="0.4"/>
    <row r="38527" s="6" customFormat="1" x14ac:dyDescent="0.4"/>
    <row r="38528" s="6" customFormat="1" x14ac:dyDescent="0.4"/>
    <row r="38529" s="6" customFormat="1" x14ac:dyDescent="0.4"/>
    <row r="38530" s="6" customFormat="1" x14ac:dyDescent="0.4"/>
    <row r="38531" s="6" customFormat="1" x14ac:dyDescent="0.4"/>
    <row r="38532" s="6" customFormat="1" x14ac:dyDescent="0.4"/>
    <row r="38533" s="6" customFormat="1" x14ac:dyDescent="0.4"/>
    <row r="38534" s="6" customFormat="1" x14ac:dyDescent="0.4"/>
    <row r="38535" s="6" customFormat="1" x14ac:dyDescent="0.4"/>
    <row r="38536" s="6" customFormat="1" x14ac:dyDescent="0.4"/>
    <row r="38537" s="6" customFormat="1" x14ac:dyDescent="0.4"/>
    <row r="38538" s="6" customFormat="1" x14ac:dyDescent="0.4"/>
    <row r="38539" s="6" customFormat="1" x14ac:dyDescent="0.4"/>
    <row r="38540" s="6" customFormat="1" x14ac:dyDescent="0.4"/>
    <row r="38541" s="6" customFormat="1" x14ac:dyDescent="0.4"/>
    <row r="38542" s="6" customFormat="1" x14ac:dyDescent="0.4"/>
    <row r="38543" s="6" customFormat="1" x14ac:dyDescent="0.4"/>
    <row r="38544" s="6" customFormat="1" x14ac:dyDescent="0.4"/>
    <row r="38545" s="6" customFormat="1" x14ac:dyDescent="0.4"/>
    <row r="38546" s="6" customFormat="1" x14ac:dyDescent="0.4"/>
    <row r="38547" s="6" customFormat="1" x14ac:dyDescent="0.4"/>
    <row r="38548" s="6" customFormat="1" x14ac:dyDescent="0.4"/>
    <row r="38549" s="6" customFormat="1" x14ac:dyDescent="0.4"/>
    <row r="38550" s="6" customFormat="1" x14ac:dyDescent="0.4"/>
    <row r="38551" s="6" customFormat="1" x14ac:dyDescent="0.4"/>
    <row r="38552" s="6" customFormat="1" x14ac:dyDescent="0.4"/>
    <row r="38553" s="6" customFormat="1" x14ac:dyDescent="0.4"/>
    <row r="38554" s="6" customFormat="1" x14ac:dyDescent="0.4"/>
    <row r="38555" s="6" customFormat="1" x14ac:dyDescent="0.4"/>
    <row r="38556" s="6" customFormat="1" x14ac:dyDescent="0.4"/>
    <row r="38557" s="6" customFormat="1" x14ac:dyDescent="0.4"/>
    <row r="38558" s="6" customFormat="1" x14ac:dyDescent="0.4"/>
    <row r="38559" s="6" customFormat="1" x14ac:dyDescent="0.4"/>
    <row r="38560" s="6" customFormat="1" x14ac:dyDescent="0.4"/>
    <row r="38561" s="6" customFormat="1" x14ac:dyDescent="0.4"/>
    <row r="38562" s="6" customFormat="1" x14ac:dyDescent="0.4"/>
    <row r="38563" s="6" customFormat="1" x14ac:dyDescent="0.4"/>
    <row r="38564" s="6" customFormat="1" x14ac:dyDescent="0.4"/>
    <row r="38565" s="6" customFormat="1" x14ac:dyDescent="0.4"/>
    <row r="38566" s="6" customFormat="1" x14ac:dyDescent="0.4"/>
    <row r="38567" s="6" customFormat="1" x14ac:dyDescent="0.4"/>
    <row r="38568" s="6" customFormat="1" x14ac:dyDescent="0.4"/>
    <row r="38569" s="6" customFormat="1" x14ac:dyDescent="0.4"/>
    <row r="38570" s="6" customFormat="1" x14ac:dyDescent="0.4"/>
    <row r="38571" s="6" customFormat="1" x14ac:dyDescent="0.4"/>
    <row r="38572" s="6" customFormat="1" x14ac:dyDescent="0.4"/>
    <row r="38573" s="6" customFormat="1" x14ac:dyDescent="0.4"/>
    <row r="38574" s="6" customFormat="1" x14ac:dyDescent="0.4"/>
    <row r="38575" s="6" customFormat="1" x14ac:dyDescent="0.4"/>
    <row r="38576" s="6" customFormat="1" x14ac:dyDescent="0.4"/>
    <row r="38577" s="6" customFormat="1" x14ac:dyDescent="0.4"/>
    <row r="38578" s="6" customFormat="1" x14ac:dyDescent="0.4"/>
    <row r="38579" s="6" customFormat="1" x14ac:dyDescent="0.4"/>
    <row r="38580" s="6" customFormat="1" x14ac:dyDescent="0.4"/>
    <row r="38581" s="6" customFormat="1" x14ac:dyDescent="0.4"/>
    <row r="38582" s="6" customFormat="1" x14ac:dyDescent="0.4"/>
    <row r="38583" s="6" customFormat="1" x14ac:dyDescent="0.4"/>
    <row r="38584" s="6" customFormat="1" x14ac:dyDescent="0.4"/>
    <row r="38585" s="6" customFormat="1" x14ac:dyDescent="0.4"/>
    <row r="38586" s="6" customFormat="1" x14ac:dyDescent="0.4"/>
    <row r="38587" s="6" customFormat="1" x14ac:dyDescent="0.4"/>
    <row r="38588" s="6" customFormat="1" x14ac:dyDescent="0.4"/>
    <row r="38589" s="6" customFormat="1" x14ac:dyDescent="0.4"/>
    <row r="38590" s="6" customFormat="1" x14ac:dyDescent="0.4"/>
    <row r="38591" s="6" customFormat="1" x14ac:dyDescent="0.4"/>
    <row r="38592" s="6" customFormat="1" x14ac:dyDescent="0.4"/>
    <row r="38593" s="6" customFormat="1" x14ac:dyDescent="0.4"/>
    <row r="38594" s="6" customFormat="1" x14ac:dyDescent="0.4"/>
    <row r="38595" s="6" customFormat="1" x14ac:dyDescent="0.4"/>
    <row r="38596" s="6" customFormat="1" x14ac:dyDescent="0.4"/>
    <row r="38597" s="6" customFormat="1" x14ac:dyDescent="0.4"/>
    <row r="38598" s="6" customFormat="1" x14ac:dyDescent="0.4"/>
    <row r="38599" s="6" customFormat="1" x14ac:dyDescent="0.4"/>
    <row r="38600" s="6" customFormat="1" x14ac:dyDescent="0.4"/>
    <row r="38601" s="6" customFormat="1" x14ac:dyDescent="0.4"/>
    <row r="38602" s="6" customFormat="1" x14ac:dyDescent="0.4"/>
    <row r="38603" s="6" customFormat="1" x14ac:dyDescent="0.4"/>
    <row r="38604" s="6" customFormat="1" x14ac:dyDescent="0.4"/>
    <row r="38605" s="6" customFormat="1" x14ac:dyDescent="0.4"/>
    <row r="38606" s="6" customFormat="1" x14ac:dyDescent="0.4"/>
    <row r="38607" s="6" customFormat="1" x14ac:dyDescent="0.4"/>
    <row r="38608" s="6" customFormat="1" x14ac:dyDescent="0.4"/>
    <row r="38609" s="6" customFormat="1" x14ac:dyDescent="0.4"/>
    <row r="38610" s="6" customFormat="1" x14ac:dyDescent="0.4"/>
    <row r="38611" s="6" customFormat="1" x14ac:dyDescent="0.4"/>
    <row r="38612" s="6" customFormat="1" x14ac:dyDescent="0.4"/>
    <row r="38613" s="6" customFormat="1" x14ac:dyDescent="0.4"/>
    <row r="38614" s="6" customFormat="1" x14ac:dyDescent="0.4"/>
    <row r="38615" s="6" customFormat="1" x14ac:dyDescent="0.4"/>
    <row r="38616" s="6" customFormat="1" x14ac:dyDescent="0.4"/>
    <row r="38617" s="6" customFormat="1" x14ac:dyDescent="0.4"/>
    <row r="38618" s="6" customFormat="1" x14ac:dyDescent="0.4"/>
    <row r="38619" s="6" customFormat="1" x14ac:dyDescent="0.4"/>
    <row r="38620" s="6" customFormat="1" x14ac:dyDescent="0.4"/>
    <row r="38621" s="6" customFormat="1" x14ac:dyDescent="0.4"/>
    <row r="38622" s="6" customFormat="1" x14ac:dyDescent="0.4"/>
    <row r="38623" s="6" customFormat="1" x14ac:dyDescent="0.4"/>
    <row r="38624" s="6" customFormat="1" x14ac:dyDescent="0.4"/>
    <row r="38625" s="6" customFormat="1" x14ac:dyDescent="0.4"/>
    <row r="38626" s="6" customFormat="1" x14ac:dyDescent="0.4"/>
    <row r="38627" s="6" customFormat="1" x14ac:dyDescent="0.4"/>
    <row r="38628" s="6" customFormat="1" x14ac:dyDescent="0.4"/>
    <row r="38629" s="6" customFormat="1" x14ac:dyDescent="0.4"/>
    <row r="38630" s="6" customFormat="1" x14ac:dyDescent="0.4"/>
    <row r="38631" s="6" customFormat="1" x14ac:dyDescent="0.4"/>
    <row r="38632" s="6" customFormat="1" x14ac:dyDescent="0.4"/>
    <row r="38633" s="6" customFormat="1" x14ac:dyDescent="0.4"/>
    <row r="38634" s="6" customFormat="1" x14ac:dyDescent="0.4"/>
    <row r="38635" s="6" customFormat="1" x14ac:dyDescent="0.4"/>
    <row r="38636" s="6" customFormat="1" x14ac:dyDescent="0.4"/>
    <row r="38637" s="6" customFormat="1" x14ac:dyDescent="0.4"/>
    <row r="38638" s="6" customFormat="1" x14ac:dyDescent="0.4"/>
    <row r="38639" s="6" customFormat="1" x14ac:dyDescent="0.4"/>
    <row r="38640" s="6" customFormat="1" x14ac:dyDescent="0.4"/>
    <row r="38641" s="6" customFormat="1" x14ac:dyDescent="0.4"/>
    <row r="38642" s="6" customFormat="1" x14ac:dyDescent="0.4"/>
    <row r="38643" s="6" customFormat="1" x14ac:dyDescent="0.4"/>
    <row r="38644" s="6" customFormat="1" x14ac:dyDescent="0.4"/>
    <row r="38645" s="6" customFormat="1" x14ac:dyDescent="0.4"/>
    <row r="38646" s="6" customFormat="1" x14ac:dyDescent="0.4"/>
    <row r="38647" s="6" customFormat="1" x14ac:dyDescent="0.4"/>
    <row r="38648" s="6" customFormat="1" x14ac:dyDescent="0.4"/>
    <row r="38649" s="6" customFormat="1" x14ac:dyDescent="0.4"/>
    <row r="38650" s="6" customFormat="1" x14ac:dyDescent="0.4"/>
    <row r="38651" s="6" customFormat="1" x14ac:dyDescent="0.4"/>
    <row r="38652" s="6" customFormat="1" x14ac:dyDescent="0.4"/>
    <row r="38653" s="6" customFormat="1" x14ac:dyDescent="0.4"/>
    <row r="38654" s="6" customFormat="1" x14ac:dyDescent="0.4"/>
    <row r="38655" s="6" customFormat="1" x14ac:dyDescent="0.4"/>
    <row r="38656" s="6" customFormat="1" x14ac:dyDescent="0.4"/>
    <row r="38657" s="6" customFormat="1" x14ac:dyDescent="0.4"/>
    <row r="38658" s="6" customFormat="1" x14ac:dyDescent="0.4"/>
    <row r="38659" s="6" customFormat="1" x14ac:dyDescent="0.4"/>
    <row r="38660" s="6" customFormat="1" x14ac:dyDescent="0.4"/>
    <row r="38661" s="6" customFormat="1" x14ac:dyDescent="0.4"/>
    <row r="38662" s="6" customFormat="1" x14ac:dyDescent="0.4"/>
    <row r="38663" s="6" customFormat="1" x14ac:dyDescent="0.4"/>
    <row r="38664" s="6" customFormat="1" x14ac:dyDescent="0.4"/>
    <row r="38665" s="6" customFormat="1" x14ac:dyDescent="0.4"/>
    <row r="38666" s="6" customFormat="1" x14ac:dyDescent="0.4"/>
    <row r="38667" s="6" customFormat="1" x14ac:dyDescent="0.4"/>
    <row r="38668" s="6" customFormat="1" x14ac:dyDescent="0.4"/>
    <row r="38669" s="6" customFormat="1" x14ac:dyDescent="0.4"/>
    <row r="38670" s="6" customFormat="1" x14ac:dyDescent="0.4"/>
    <row r="38671" s="6" customFormat="1" x14ac:dyDescent="0.4"/>
    <row r="38672" s="6" customFormat="1" x14ac:dyDescent="0.4"/>
    <row r="38673" s="6" customFormat="1" x14ac:dyDescent="0.4"/>
    <row r="38674" s="6" customFormat="1" x14ac:dyDescent="0.4"/>
    <row r="38675" s="6" customFormat="1" x14ac:dyDescent="0.4"/>
    <row r="38676" s="6" customFormat="1" x14ac:dyDescent="0.4"/>
    <row r="38677" s="6" customFormat="1" x14ac:dyDescent="0.4"/>
    <row r="38678" s="6" customFormat="1" x14ac:dyDescent="0.4"/>
    <row r="38679" s="6" customFormat="1" x14ac:dyDescent="0.4"/>
    <row r="38680" s="6" customFormat="1" x14ac:dyDescent="0.4"/>
    <row r="38681" s="6" customFormat="1" x14ac:dyDescent="0.4"/>
    <row r="38682" s="6" customFormat="1" x14ac:dyDescent="0.4"/>
    <row r="38683" s="6" customFormat="1" x14ac:dyDescent="0.4"/>
    <row r="38684" s="6" customFormat="1" x14ac:dyDescent="0.4"/>
    <row r="38685" s="6" customFormat="1" x14ac:dyDescent="0.4"/>
    <row r="38686" s="6" customFormat="1" x14ac:dyDescent="0.4"/>
    <row r="38687" s="6" customFormat="1" x14ac:dyDescent="0.4"/>
    <row r="38688" s="6" customFormat="1" x14ac:dyDescent="0.4"/>
    <row r="38689" s="6" customFormat="1" x14ac:dyDescent="0.4"/>
    <row r="38690" s="6" customFormat="1" x14ac:dyDescent="0.4"/>
    <row r="38691" s="6" customFormat="1" x14ac:dyDescent="0.4"/>
    <row r="38692" s="6" customFormat="1" x14ac:dyDescent="0.4"/>
    <row r="38693" s="6" customFormat="1" x14ac:dyDescent="0.4"/>
    <row r="38694" s="6" customFormat="1" x14ac:dyDescent="0.4"/>
    <row r="38695" s="6" customFormat="1" x14ac:dyDescent="0.4"/>
    <row r="38696" s="6" customFormat="1" x14ac:dyDescent="0.4"/>
    <row r="38697" s="6" customFormat="1" x14ac:dyDescent="0.4"/>
    <row r="38698" s="6" customFormat="1" x14ac:dyDescent="0.4"/>
    <row r="38699" s="6" customFormat="1" x14ac:dyDescent="0.4"/>
    <row r="38700" s="6" customFormat="1" x14ac:dyDescent="0.4"/>
    <row r="38701" s="6" customFormat="1" x14ac:dyDescent="0.4"/>
    <row r="38702" s="6" customFormat="1" x14ac:dyDescent="0.4"/>
    <row r="38703" s="6" customFormat="1" x14ac:dyDescent="0.4"/>
    <row r="38704" s="6" customFormat="1" x14ac:dyDescent="0.4"/>
    <row r="38705" s="6" customFormat="1" x14ac:dyDescent="0.4"/>
    <row r="38706" s="6" customFormat="1" x14ac:dyDescent="0.4"/>
    <row r="38707" s="6" customFormat="1" x14ac:dyDescent="0.4"/>
    <row r="38708" s="6" customFormat="1" x14ac:dyDescent="0.4"/>
    <row r="38709" s="6" customFormat="1" x14ac:dyDescent="0.4"/>
    <row r="38710" s="6" customFormat="1" x14ac:dyDescent="0.4"/>
    <row r="38711" s="6" customFormat="1" x14ac:dyDescent="0.4"/>
    <row r="38712" s="6" customFormat="1" x14ac:dyDescent="0.4"/>
    <row r="38713" s="6" customFormat="1" x14ac:dyDescent="0.4"/>
    <row r="38714" s="6" customFormat="1" x14ac:dyDescent="0.4"/>
    <row r="38715" s="6" customFormat="1" x14ac:dyDescent="0.4"/>
    <row r="38716" s="6" customFormat="1" x14ac:dyDescent="0.4"/>
    <row r="38717" s="6" customFormat="1" x14ac:dyDescent="0.4"/>
    <row r="38718" s="6" customFormat="1" x14ac:dyDescent="0.4"/>
    <row r="38719" s="6" customFormat="1" x14ac:dyDescent="0.4"/>
    <row r="38720" s="6" customFormat="1" x14ac:dyDescent="0.4"/>
    <row r="38721" s="6" customFormat="1" x14ac:dyDescent="0.4"/>
    <row r="38722" s="6" customFormat="1" x14ac:dyDescent="0.4"/>
    <row r="38723" s="6" customFormat="1" x14ac:dyDescent="0.4"/>
    <row r="38724" s="6" customFormat="1" x14ac:dyDescent="0.4"/>
    <row r="38725" s="6" customFormat="1" x14ac:dyDescent="0.4"/>
    <row r="38726" s="6" customFormat="1" x14ac:dyDescent="0.4"/>
    <row r="38727" s="6" customFormat="1" x14ac:dyDescent="0.4"/>
    <row r="38728" s="6" customFormat="1" x14ac:dyDescent="0.4"/>
    <row r="38729" s="6" customFormat="1" x14ac:dyDescent="0.4"/>
    <row r="38730" s="6" customFormat="1" x14ac:dyDescent="0.4"/>
    <row r="38731" s="6" customFormat="1" x14ac:dyDescent="0.4"/>
    <row r="38732" s="6" customFormat="1" x14ac:dyDescent="0.4"/>
    <row r="38733" s="6" customFormat="1" x14ac:dyDescent="0.4"/>
    <row r="38734" s="6" customFormat="1" x14ac:dyDescent="0.4"/>
    <row r="38735" s="6" customFormat="1" x14ac:dyDescent="0.4"/>
    <row r="38736" s="6" customFormat="1" x14ac:dyDescent="0.4"/>
    <row r="38737" s="6" customFormat="1" x14ac:dyDescent="0.4"/>
    <row r="38738" s="6" customFormat="1" x14ac:dyDescent="0.4"/>
    <row r="38739" s="6" customFormat="1" x14ac:dyDescent="0.4"/>
    <row r="38740" s="6" customFormat="1" x14ac:dyDescent="0.4"/>
    <row r="38741" s="6" customFormat="1" x14ac:dyDescent="0.4"/>
    <row r="38742" s="6" customFormat="1" x14ac:dyDescent="0.4"/>
    <row r="38743" s="6" customFormat="1" x14ac:dyDescent="0.4"/>
    <row r="38744" s="6" customFormat="1" x14ac:dyDescent="0.4"/>
    <row r="38745" s="6" customFormat="1" x14ac:dyDescent="0.4"/>
    <row r="38746" s="6" customFormat="1" x14ac:dyDescent="0.4"/>
    <row r="38747" s="6" customFormat="1" x14ac:dyDescent="0.4"/>
    <row r="38748" s="6" customFormat="1" x14ac:dyDescent="0.4"/>
    <row r="38749" s="6" customFormat="1" x14ac:dyDescent="0.4"/>
    <row r="38750" s="6" customFormat="1" x14ac:dyDescent="0.4"/>
    <row r="38751" s="6" customFormat="1" x14ac:dyDescent="0.4"/>
    <row r="38752" s="6" customFormat="1" x14ac:dyDescent="0.4"/>
    <row r="38753" s="6" customFormat="1" x14ac:dyDescent="0.4"/>
    <row r="38754" s="6" customFormat="1" x14ac:dyDescent="0.4"/>
    <row r="38755" s="6" customFormat="1" x14ac:dyDescent="0.4"/>
    <row r="38756" s="6" customFormat="1" x14ac:dyDescent="0.4"/>
    <row r="38757" s="6" customFormat="1" x14ac:dyDescent="0.4"/>
    <row r="38758" s="6" customFormat="1" x14ac:dyDescent="0.4"/>
    <row r="38759" s="6" customFormat="1" x14ac:dyDescent="0.4"/>
    <row r="38760" s="6" customFormat="1" x14ac:dyDescent="0.4"/>
    <row r="38761" s="6" customFormat="1" x14ac:dyDescent="0.4"/>
    <row r="38762" s="6" customFormat="1" x14ac:dyDescent="0.4"/>
    <row r="38763" s="6" customFormat="1" x14ac:dyDescent="0.4"/>
    <row r="38764" s="6" customFormat="1" x14ac:dyDescent="0.4"/>
    <row r="38765" s="6" customFormat="1" x14ac:dyDescent="0.4"/>
    <row r="38766" s="6" customFormat="1" x14ac:dyDescent="0.4"/>
    <row r="38767" s="6" customFormat="1" x14ac:dyDescent="0.4"/>
    <row r="38768" s="6" customFormat="1" x14ac:dyDescent="0.4"/>
    <row r="38769" s="6" customFormat="1" x14ac:dyDescent="0.4"/>
    <row r="38770" s="6" customFormat="1" x14ac:dyDescent="0.4"/>
    <row r="38771" s="6" customFormat="1" x14ac:dyDescent="0.4"/>
    <row r="38772" s="6" customFormat="1" x14ac:dyDescent="0.4"/>
    <row r="38773" s="6" customFormat="1" x14ac:dyDescent="0.4"/>
    <row r="38774" s="6" customFormat="1" x14ac:dyDescent="0.4"/>
    <row r="38775" s="6" customFormat="1" x14ac:dyDescent="0.4"/>
    <row r="38776" s="6" customFormat="1" x14ac:dyDescent="0.4"/>
    <row r="38777" s="6" customFormat="1" x14ac:dyDescent="0.4"/>
    <row r="38778" s="6" customFormat="1" x14ac:dyDescent="0.4"/>
    <row r="38779" s="6" customFormat="1" x14ac:dyDescent="0.4"/>
    <row r="38780" s="6" customFormat="1" x14ac:dyDescent="0.4"/>
    <row r="38781" s="6" customFormat="1" x14ac:dyDescent="0.4"/>
    <row r="38782" s="6" customFormat="1" x14ac:dyDescent="0.4"/>
    <row r="38783" s="6" customFormat="1" x14ac:dyDescent="0.4"/>
    <row r="38784" s="6" customFormat="1" x14ac:dyDescent="0.4"/>
    <row r="38785" s="6" customFormat="1" x14ac:dyDescent="0.4"/>
    <row r="38786" s="6" customFormat="1" x14ac:dyDescent="0.4"/>
    <row r="38787" s="6" customFormat="1" x14ac:dyDescent="0.4"/>
    <row r="38788" s="6" customFormat="1" x14ac:dyDescent="0.4"/>
    <row r="38789" s="6" customFormat="1" x14ac:dyDescent="0.4"/>
    <row r="38790" s="6" customFormat="1" x14ac:dyDescent="0.4"/>
    <row r="38791" s="6" customFormat="1" x14ac:dyDescent="0.4"/>
    <row r="38792" s="6" customFormat="1" x14ac:dyDescent="0.4"/>
    <row r="38793" s="6" customFormat="1" x14ac:dyDescent="0.4"/>
    <row r="38794" s="6" customFormat="1" x14ac:dyDescent="0.4"/>
    <row r="38795" s="6" customFormat="1" x14ac:dyDescent="0.4"/>
    <row r="38796" s="6" customFormat="1" x14ac:dyDescent="0.4"/>
    <row r="38797" s="6" customFormat="1" x14ac:dyDescent="0.4"/>
    <row r="38798" s="6" customFormat="1" x14ac:dyDescent="0.4"/>
    <row r="38799" s="6" customFormat="1" x14ac:dyDescent="0.4"/>
    <row r="38800" s="6" customFormat="1" x14ac:dyDescent="0.4"/>
    <row r="38801" s="6" customFormat="1" x14ac:dyDescent="0.4"/>
    <row r="38802" s="6" customFormat="1" x14ac:dyDescent="0.4"/>
    <row r="38803" s="6" customFormat="1" x14ac:dyDescent="0.4"/>
    <row r="38804" s="6" customFormat="1" x14ac:dyDescent="0.4"/>
    <row r="38805" s="6" customFormat="1" x14ac:dyDescent="0.4"/>
    <row r="38806" s="6" customFormat="1" x14ac:dyDescent="0.4"/>
    <row r="38807" s="6" customFormat="1" x14ac:dyDescent="0.4"/>
    <row r="38808" s="6" customFormat="1" x14ac:dyDescent="0.4"/>
    <row r="38809" s="6" customFormat="1" x14ac:dyDescent="0.4"/>
    <row r="38810" s="6" customFormat="1" x14ac:dyDescent="0.4"/>
    <row r="38811" s="6" customFormat="1" x14ac:dyDescent="0.4"/>
    <row r="38812" s="6" customFormat="1" x14ac:dyDescent="0.4"/>
    <row r="38813" s="6" customFormat="1" x14ac:dyDescent="0.4"/>
    <row r="38814" s="6" customFormat="1" x14ac:dyDescent="0.4"/>
    <row r="38815" s="6" customFormat="1" x14ac:dyDescent="0.4"/>
    <row r="38816" s="6" customFormat="1" x14ac:dyDescent="0.4"/>
    <row r="38817" s="6" customFormat="1" x14ac:dyDescent="0.4"/>
    <row r="38818" s="6" customFormat="1" x14ac:dyDescent="0.4"/>
    <row r="38819" s="6" customFormat="1" x14ac:dyDescent="0.4"/>
    <row r="38820" s="6" customFormat="1" x14ac:dyDescent="0.4"/>
    <row r="38821" s="6" customFormat="1" x14ac:dyDescent="0.4"/>
    <row r="38822" s="6" customFormat="1" x14ac:dyDescent="0.4"/>
    <row r="38823" s="6" customFormat="1" x14ac:dyDescent="0.4"/>
    <row r="38824" s="6" customFormat="1" x14ac:dyDescent="0.4"/>
    <row r="38825" s="6" customFormat="1" x14ac:dyDescent="0.4"/>
    <row r="38826" s="6" customFormat="1" x14ac:dyDescent="0.4"/>
    <row r="38827" s="6" customFormat="1" x14ac:dyDescent="0.4"/>
    <row r="38828" s="6" customFormat="1" x14ac:dyDescent="0.4"/>
    <row r="38829" s="6" customFormat="1" x14ac:dyDescent="0.4"/>
    <row r="38830" s="6" customFormat="1" x14ac:dyDescent="0.4"/>
    <row r="38831" s="6" customFormat="1" x14ac:dyDescent="0.4"/>
    <row r="38832" s="6" customFormat="1" x14ac:dyDescent="0.4"/>
    <row r="38833" s="6" customFormat="1" x14ac:dyDescent="0.4"/>
    <row r="38834" s="6" customFormat="1" x14ac:dyDescent="0.4"/>
    <row r="38835" s="6" customFormat="1" x14ac:dyDescent="0.4"/>
    <row r="38836" s="6" customFormat="1" x14ac:dyDescent="0.4"/>
    <row r="38837" s="6" customFormat="1" x14ac:dyDescent="0.4"/>
    <row r="38838" s="6" customFormat="1" x14ac:dyDescent="0.4"/>
    <row r="38839" s="6" customFormat="1" x14ac:dyDescent="0.4"/>
    <row r="38840" s="6" customFormat="1" x14ac:dyDescent="0.4"/>
    <row r="38841" s="6" customFormat="1" x14ac:dyDescent="0.4"/>
    <row r="38842" s="6" customFormat="1" x14ac:dyDescent="0.4"/>
    <row r="38843" s="6" customFormat="1" x14ac:dyDescent="0.4"/>
    <row r="38844" s="6" customFormat="1" x14ac:dyDescent="0.4"/>
    <row r="38845" s="6" customFormat="1" x14ac:dyDescent="0.4"/>
    <row r="38846" s="6" customFormat="1" x14ac:dyDescent="0.4"/>
    <row r="38847" s="6" customFormat="1" x14ac:dyDescent="0.4"/>
    <row r="38848" s="6" customFormat="1" x14ac:dyDescent="0.4"/>
    <row r="38849" s="6" customFormat="1" x14ac:dyDescent="0.4"/>
    <row r="38850" s="6" customFormat="1" x14ac:dyDescent="0.4"/>
    <row r="38851" s="6" customFormat="1" x14ac:dyDescent="0.4"/>
    <row r="38852" s="6" customFormat="1" x14ac:dyDescent="0.4"/>
    <row r="38853" s="6" customFormat="1" x14ac:dyDescent="0.4"/>
    <row r="38854" s="6" customFormat="1" x14ac:dyDescent="0.4"/>
    <row r="38855" s="6" customFormat="1" x14ac:dyDescent="0.4"/>
    <row r="38856" s="6" customFormat="1" x14ac:dyDescent="0.4"/>
    <row r="38857" s="6" customFormat="1" x14ac:dyDescent="0.4"/>
    <row r="38858" s="6" customFormat="1" x14ac:dyDescent="0.4"/>
    <row r="38859" s="6" customFormat="1" x14ac:dyDescent="0.4"/>
    <row r="38860" s="6" customFormat="1" x14ac:dyDescent="0.4"/>
    <row r="38861" s="6" customFormat="1" x14ac:dyDescent="0.4"/>
    <row r="38862" s="6" customFormat="1" x14ac:dyDescent="0.4"/>
    <row r="38863" s="6" customFormat="1" x14ac:dyDescent="0.4"/>
    <row r="38864" s="6" customFormat="1" x14ac:dyDescent="0.4"/>
    <row r="38865" s="6" customFormat="1" x14ac:dyDescent="0.4"/>
    <row r="38866" s="6" customFormat="1" x14ac:dyDescent="0.4"/>
    <row r="38867" s="6" customFormat="1" x14ac:dyDescent="0.4"/>
    <row r="38868" s="6" customFormat="1" x14ac:dyDescent="0.4"/>
    <row r="38869" s="6" customFormat="1" x14ac:dyDescent="0.4"/>
    <row r="38870" s="6" customFormat="1" x14ac:dyDescent="0.4"/>
    <row r="38871" s="6" customFormat="1" x14ac:dyDescent="0.4"/>
    <row r="38872" s="6" customFormat="1" x14ac:dyDescent="0.4"/>
    <row r="38873" s="6" customFormat="1" x14ac:dyDescent="0.4"/>
    <row r="38874" s="6" customFormat="1" x14ac:dyDescent="0.4"/>
    <row r="38875" s="6" customFormat="1" x14ac:dyDescent="0.4"/>
    <row r="38876" s="6" customFormat="1" x14ac:dyDescent="0.4"/>
    <row r="38877" s="6" customFormat="1" x14ac:dyDescent="0.4"/>
    <row r="38878" s="6" customFormat="1" x14ac:dyDescent="0.4"/>
    <row r="38879" s="6" customFormat="1" x14ac:dyDescent="0.4"/>
    <row r="38880" s="6" customFormat="1" x14ac:dyDescent="0.4"/>
    <row r="38881" s="6" customFormat="1" x14ac:dyDescent="0.4"/>
    <row r="38882" s="6" customFormat="1" x14ac:dyDescent="0.4"/>
    <row r="38883" s="6" customFormat="1" x14ac:dyDescent="0.4"/>
    <row r="38884" s="6" customFormat="1" x14ac:dyDescent="0.4"/>
    <row r="38885" s="6" customFormat="1" x14ac:dyDescent="0.4"/>
    <row r="38886" s="6" customFormat="1" x14ac:dyDescent="0.4"/>
    <row r="38887" s="6" customFormat="1" x14ac:dyDescent="0.4"/>
    <row r="38888" s="6" customFormat="1" x14ac:dyDescent="0.4"/>
    <row r="38889" s="6" customFormat="1" x14ac:dyDescent="0.4"/>
    <row r="38890" s="6" customFormat="1" x14ac:dyDescent="0.4"/>
    <row r="38891" s="6" customFormat="1" x14ac:dyDescent="0.4"/>
    <row r="38892" s="6" customFormat="1" x14ac:dyDescent="0.4"/>
    <row r="38893" s="6" customFormat="1" x14ac:dyDescent="0.4"/>
    <row r="38894" s="6" customFormat="1" x14ac:dyDescent="0.4"/>
    <row r="38895" s="6" customFormat="1" x14ac:dyDescent="0.4"/>
    <row r="38896" s="6" customFormat="1" x14ac:dyDescent="0.4"/>
    <row r="38897" s="6" customFormat="1" x14ac:dyDescent="0.4"/>
    <row r="38898" s="6" customFormat="1" x14ac:dyDescent="0.4"/>
    <row r="38899" s="6" customFormat="1" x14ac:dyDescent="0.4"/>
    <row r="38900" s="6" customFormat="1" x14ac:dyDescent="0.4"/>
    <row r="38901" s="6" customFormat="1" x14ac:dyDescent="0.4"/>
    <row r="38902" s="6" customFormat="1" x14ac:dyDescent="0.4"/>
    <row r="38903" s="6" customFormat="1" x14ac:dyDescent="0.4"/>
    <row r="38904" s="6" customFormat="1" x14ac:dyDescent="0.4"/>
    <row r="38905" s="6" customFormat="1" x14ac:dyDescent="0.4"/>
    <row r="38906" s="6" customFormat="1" x14ac:dyDescent="0.4"/>
    <row r="38907" s="6" customFormat="1" x14ac:dyDescent="0.4"/>
    <row r="38908" s="6" customFormat="1" x14ac:dyDescent="0.4"/>
    <row r="38909" s="6" customFormat="1" x14ac:dyDescent="0.4"/>
    <row r="38910" s="6" customFormat="1" x14ac:dyDescent="0.4"/>
    <row r="38911" s="6" customFormat="1" x14ac:dyDescent="0.4"/>
    <row r="38912" s="6" customFormat="1" x14ac:dyDescent="0.4"/>
    <row r="38913" s="6" customFormat="1" x14ac:dyDescent="0.4"/>
    <row r="38914" s="6" customFormat="1" x14ac:dyDescent="0.4"/>
    <row r="38915" s="6" customFormat="1" x14ac:dyDescent="0.4"/>
    <row r="38916" s="6" customFormat="1" x14ac:dyDescent="0.4"/>
    <row r="38917" s="6" customFormat="1" x14ac:dyDescent="0.4"/>
    <row r="38918" s="6" customFormat="1" x14ac:dyDescent="0.4"/>
    <row r="38919" s="6" customFormat="1" x14ac:dyDescent="0.4"/>
    <row r="38920" s="6" customFormat="1" x14ac:dyDescent="0.4"/>
    <row r="38921" s="6" customFormat="1" x14ac:dyDescent="0.4"/>
    <row r="38922" s="6" customFormat="1" x14ac:dyDescent="0.4"/>
    <row r="38923" s="6" customFormat="1" x14ac:dyDescent="0.4"/>
    <row r="38924" s="6" customFormat="1" x14ac:dyDescent="0.4"/>
    <row r="38925" s="6" customFormat="1" x14ac:dyDescent="0.4"/>
    <row r="38926" s="6" customFormat="1" x14ac:dyDescent="0.4"/>
    <row r="38927" s="6" customFormat="1" x14ac:dyDescent="0.4"/>
    <row r="38928" s="6" customFormat="1" x14ac:dyDescent="0.4"/>
    <row r="38929" s="6" customFormat="1" x14ac:dyDescent="0.4"/>
    <row r="38930" s="6" customFormat="1" x14ac:dyDescent="0.4"/>
    <row r="38931" s="6" customFormat="1" x14ac:dyDescent="0.4"/>
    <row r="38932" s="6" customFormat="1" x14ac:dyDescent="0.4"/>
    <row r="38933" s="6" customFormat="1" x14ac:dyDescent="0.4"/>
    <row r="38934" s="6" customFormat="1" x14ac:dyDescent="0.4"/>
    <row r="38935" s="6" customFormat="1" x14ac:dyDescent="0.4"/>
    <row r="38936" s="6" customFormat="1" x14ac:dyDescent="0.4"/>
    <row r="38937" s="6" customFormat="1" x14ac:dyDescent="0.4"/>
    <row r="38938" s="6" customFormat="1" x14ac:dyDescent="0.4"/>
    <row r="38939" s="6" customFormat="1" x14ac:dyDescent="0.4"/>
    <row r="38940" s="6" customFormat="1" x14ac:dyDescent="0.4"/>
    <row r="38941" s="6" customFormat="1" x14ac:dyDescent="0.4"/>
    <row r="38942" s="6" customFormat="1" x14ac:dyDescent="0.4"/>
    <row r="38943" s="6" customFormat="1" x14ac:dyDescent="0.4"/>
    <row r="38944" s="6" customFormat="1" x14ac:dyDescent="0.4"/>
    <row r="38945" s="6" customFormat="1" x14ac:dyDescent="0.4"/>
    <row r="38946" s="6" customFormat="1" x14ac:dyDescent="0.4"/>
    <row r="38947" s="6" customFormat="1" x14ac:dyDescent="0.4"/>
    <row r="38948" s="6" customFormat="1" x14ac:dyDescent="0.4"/>
    <row r="38949" s="6" customFormat="1" x14ac:dyDescent="0.4"/>
    <row r="38950" s="6" customFormat="1" x14ac:dyDescent="0.4"/>
    <row r="38951" s="6" customFormat="1" x14ac:dyDescent="0.4"/>
    <row r="38952" s="6" customFormat="1" x14ac:dyDescent="0.4"/>
    <row r="38953" s="6" customFormat="1" x14ac:dyDescent="0.4"/>
    <row r="38954" s="6" customFormat="1" x14ac:dyDescent="0.4"/>
    <row r="38955" s="6" customFormat="1" x14ac:dyDescent="0.4"/>
    <row r="38956" s="6" customFormat="1" x14ac:dyDescent="0.4"/>
    <row r="38957" s="6" customFormat="1" x14ac:dyDescent="0.4"/>
    <row r="38958" s="6" customFormat="1" x14ac:dyDescent="0.4"/>
    <row r="38959" s="6" customFormat="1" x14ac:dyDescent="0.4"/>
    <row r="38960" s="6" customFormat="1" x14ac:dyDescent="0.4"/>
    <row r="38961" s="6" customFormat="1" x14ac:dyDescent="0.4"/>
    <row r="38962" s="6" customFormat="1" x14ac:dyDescent="0.4"/>
    <row r="38963" s="6" customFormat="1" x14ac:dyDescent="0.4"/>
    <row r="38964" s="6" customFormat="1" x14ac:dyDescent="0.4"/>
    <row r="38965" s="6" customFormat="1" x14ac:dyDescent="0.4"/>
    <row r="38966" s="6" customFormat="1" x14ac:dyDescent="0.4"/>
    <row r="38967" s="6" customFormat="1" x14ac:dyDescent="0.4"/>
    <row r="38968" s="6" customFormat="1" x14ac:dyDescent="0.4"/>
    <row r="38969" s="6" customFormat="1" x14ac:dyDescent="0.4"/>
    <row r="38970" s="6" customFormat="1" x14ac:dyDescent="0.4"/>
    <row r="38971" s="6" customFormat="1" x14ac:dyDescent="0.4"/>
    <row r="38972" s="6" customFormat="1" x14ac:dyDescent="0.4"/>
    <row r="38973" s="6" customFormat="1" x14ac:dyDescent="0.4"/>
    <row r="38974" s="6" customFormat="1" x14ac:dyDescent="0.4"/>
    <row r="38975" s="6" customFormat="1" x14ac:dyDescent="0.4"/>
    <row r="38976" s="6" customFormat="1" x14ac:dyDescent="0.4"/>
    <row r="38977" s="6" customFormat="1" x14ac:dyDescent="0.4"/>
    <row r="38978" s="6" customFormat="1" x14ac:dyDescent="0.4"/>
    <row r="38979" s="6" customFormat="1" x14ac:dyDescent="0.4"/>
    <row r="38980" s="6" customFormat="1" x14ac:dyDescent="0.4"/>
    <row r="38981" s="6" customFormat="1" x14ac:dyDescent="0.4"/>
    <row r="38982" s="6" customFormat="1" x14ac:dyDescent="0.4"/>
    <row r="38983" s="6" customFormat="1" x14ac:dyDescent="0.4"/>
    <row r="38984" s="6" customFormat="1" x14ac:dyDescent="0.4"/>
    <row r="38985" s="6" customFormat="1" x14ac:dyDescent="0.4"/>
    <row r="38986" s="6" customFormat="1" x14ac:dyDescent="0.4"/>
    <row r="38987" s="6" customFormat="1" x14ac:dyDescent="0.4"/>
    <row r="38988" s="6" customFormat="1" x14ac:dyDescent="0.4"/>
    <row r="38989" s="6" customFormat="1" x14ac:dyDescent="0.4"/>
    <row r="38990" s="6" customFormat="1" x14ac:dyDescent="0.4"/>
    <row r="38991" s="6" customFormat="1" x14ac:dyDescent="0.4"/>
    <row r="38992" s="6" customFormat="1" x14ac:dyDescent="0.4"/>
    <row r="38993" s="6" customFormat="1" x14ac:dyDescent="0.4"/>
    <row r="38994" s="6" customFormat="1" x14ac:dyDescent="0.4"/>
    <row r="38995" s="6" customFormat="1" x14ac:dyDescent="0.4"/>
    <row r="38996" s="6" customFormat="1" x14ac:dyDescent="0.4"/>
    <row r="38997" s="6" customFormat="1" x14ac:dyDescent="0.4"/>
    <row r="38998" s="6" customFormat="1" x14ac:dyDescent="0.4"/>
    <row r="38999" s="6" customFormat="1" x14ac:dyDescent="0.4"/>
    <row r="39000" s="6" customFormat="1" x14ac:dyDescent="0.4"/>
    <row r="39001" s="6" customFormat="1" x14ac:dyDescent="0.4"/>
    <row r="39002" s="6" customFormat="1" x14ac:dyDescent="0.4"/>
    <row r="39003" s="6" customFormat="1" x14ac:dyDescent="0.4"/>
    <row r="39004" s="6" customFormat="1" x14ac:dyDescent="0.4"/>
    <row r="39005" s="6" customFormat="1" x14ac:dyDescent="0.4"/>
    <row r="39006" s="6" customFormat="1" x14ac:dyDescent="0.4"/>
    <row r="39007" s="6" customFormat="1" x14ac:dyDescent="0.4"/>
    <row r="39008" s="6" customFormat="1" x14ac:dyDescent="0.4"/>
    <row r="39009" s="6" customFormat="1" x14ac:dyDescent="0.4"/>
    <row r="39010" s="6" customFormat="1" x14ac:dyDescent="0.4"/>
    <row r="39011" s="6" customFormat="1" x14ac:dyDescent="0.4"/>
    <row r="39012" s="6" customFormat="1" x14ac:dyDescent="0.4"/>
    <row r="39013" s="6" customFormat="1" x14ac:dyDescent="0.4"/>
    <row r="39014" s="6" customFormat="1" x14ac:dyDescent="0.4"/>
    <row r="39015" s="6" customFormat="1" x14ac:dyDescent="0.4"/>
    <row r="39016" s="6" customFormat="1" x14ac:dyDescent="0.4"/>
    <row r="39017" s="6" customFormat="1" x14ac:dyDescent="0.4"/>
    <row r="39018" s="6" customFormat="1" x14ac:dyDescent="0.4"/>
    <row r="39019" s="6" customFormat="1" x14ac:dyDescent="0.4"/>
    <row r="39020" s="6" customFormat="1" x14ac:dyDescent="0.4"/>
    <row r="39021" s="6" customFormat="1" x14ac:dyDescent="0.4"/>
    <row r="39022" s="6" customFormat="1" x14ac:dyDescent="0.4"/>
    <row r="39023" s="6" customFormat="1" x14ac:dyDescent="0.4"/>
    <row r="39024" s="6" customFormat="1" x14ac:dyDescent="0.4"/>
    <row r="39025" s="6" customFormat="1" x14ac:dyDescent="0.4"/>
    <row r="39026" s="6" customFormat="1" x14ac:dyDescent="0.4"/>
    <row r="39027" s="6" customFormat="1" x14ac:dyDescent="0.4"/>
    <row r="39028" s="6" customFormat="1" x14ac:dyDescent="0.4"/>
    <row r="39029" s="6" customFormat="1" x14ac:dyDescent="0.4"/>
    <row r="39030" s="6" customFormat="1" x14ac:dyDescent="0.4"/>
    <row r="39031" s="6" customFormat="1" x14ac:dyDescent="0.4"/>
    <row r="39032" s="6" customFormat="1" x14ac:dyDescent="0.4"/>
    <row r="39033" s="6" customFormat="1" x14ac:dyDescent="0.4"/>
    <row r="39034" s="6" customFormat="1" x14ac:dyDescent="0.4"/>
    <row r="39035" s="6" customFormat="1" x14ac:dyDescent="0.4"/>
    <row r="39036" s="6" customFormat="1" x14ac:dyDescent="0.4"/>
    <row r="39037" s="6" customFormat="1" x14ac:dyDescent="0.4"/>
    <row r="39038" s="6" customFormat="1" x14ac:dyDescent="0.4"/>
    <row r="39039" s="6" customFormat="1" x14ac:dyDescent="0.4"/>
    <row r="39040" s="6" customFormat="1" x14ac:dyDescent="0.4"/>
    <row r="39041" s="6" customFormat="1" x14ac:dyDescent="0.4"/>
    <row r="39042" s="6" customFormat="1" x14ac:dyDescent="0.4"/>
    <row r="39043" s="6" customFormat="1" x14ac:dyDescent="0.4"/>
    <row r="39044" s="6" customFormat="1" x14ac:dyDescent="0.4"/>
    <row r="39045" s="6" customFormat="1" x14ac:dyDescent="0.4"/>
    <row r="39046" s="6" customFormat="1" x14ac:dyDescent="0.4"/>
    <row r="39047" s="6" customFormat="1" x14ac:dyDescent="0.4"/>
    <row r="39048" s="6" customFormat="1" x14ac:dyDescent="0.4"/>
    <row r="39049" s="6" customFormat="1" x14ac:dyDescent="0.4"/>
    <row r="39050" s="6" customFormat="1" x14ac:dyDescent="0.4"/>
    <row r="39051" s="6" customFormat="1" x14ac:dyDescent="0.4"/>
    <row r="39052" s="6" customFormat="1" x14ac:dyDescent="0.4"/>
    <row r="39053" s="6" customFormat="1" x14ac:dyDescent="0.4"/>
    <row r="39054" s="6" customFormat="1" x14ac:dyDescent="0.4"/>
    <row r="39055" s="6" customFormat="1" x14ac:dyDescent="0.4"/>
    <row r="39056" s="6" customFormat="1" x14ac:dyDescent="0.4"/>
    <row r="39057" s="6" customFormat="1" x14ac:dyDescent="0.4"/>
    <row r="39058" s="6" customFormat="1" x14ac:dyDescent="0.4"/>
    <row r="39059" s="6" customFormat="1" x14ac:dyDescent="0.4"/>
    <row r="39060" s="6" customFormat="1" x14ac:dyDescent="0.4"/>
    <row r="39061" s="6" customFormat="1" x14ac:dyDescent="0.4"/>
    <row r="39062" s="6" customFormat="1" x14ac:dyDescent="0.4"/>
    <row r="39063" s="6" customFormat="1" x14ac:dyDescent="0.4"/>
    <row r="39064" s="6" customFormat="1" x14ac:dyDescent="0.4"/>
    <row r="39065" s="6" customFormat="1" x14ac:dyDescent="0.4"/>
    <row r="39066" s="6" customFormat="1" x14ac:dyDescent="0.4"/>
    <row r="39067" s="6" customFormat="1" x14ac:dyDescent="0.4"/>
    <row r="39068" s="6" customFormat="1" x14ac:dyDescent="0.4"/>
    <row r="39069" s="6" customFormat="1" x14ac:dyDescent="0.4"/>
    <row r="39070" s="6" customFormat="1" x14ac:dyDescent="0.4"/>
    <row r="39071" s="6" customFormat="1" x14ac:dyDescent="0.4"/>
    <row r="39072" s="6" customFormat="1" x14ac:dyDescent="0.4"/>
    <row r="39073" s="6" customFormat="1" x14ac:dyDescent="0.4"/>
    <row r="39074" s="6" customFormat="1" x14ac:dyDescent="0.4"/>
    <row r="39075" s="6" customFormat="1" x14ac:dyDescent="0.4"/>
    <row r="39076" s="6" customFormat="1" x14ac:dyDescent="0.4"/>
    <row r="39077" s="6" customFormat="1" x14ac:dyDescent="0.4"/>
    <row r="39078" s="6" customFormat="1" x14ac:dyDescent="0.4"/>
    <row r="39079" s="6" customFormat="1" x14ac:dyDescent="0.4"/>
    <row r="39080" s="6" customFormat="1" x14ac:dyDescent="0.4"/>
    <row r="39081" s="6" customFormat="1" x14ac:dyDescent="0.4"/>
    <row r="39082" s="6" customFormat="1" x14ac:dyDescent="0.4"/>
    <row r="39083" s="6" customFormat="1" x14ac:dyDescent="0.4"/>
    <row r="39084" s="6" customFormat="1" x14ac:dyDescent="0.4"/>
    <row r="39085" s="6" customFormat="1" x14ac:dyDescent="0.4"/>
    <row r="39086" s="6" customFormat="1" x14ac:dyDescent="0.4"/>
    <row r="39087" s="6" customFormat="1" x14ac:dyDescent="0.4"/>
    <row r="39088" s="6" customFormat="1" x14ac:dyDescent="0.4"/>
    <row r="39089" s="6" customFormat="1" x14ac:dyDescent="0.4"/>
    <row r="39090" s="6" customFormat="1" x14ac:dyDescent="0.4"/>
    <row r="39091" s="6" customFormat="1" x14ac:dyDescent="0.4"/>
    <row r="39092" s="6" customFormat="1" x14ac:dyDescent="0.4"/>
    <row r="39093" s="6" customFormat="1" x14ac:dyDescent="0.4"/>
    <row r="39094" s="6" customFormat="1" x14ac:dyDescent="0.4"/>
    <row r="39095" s="6" customFormat="1" x14ac:dyDescent="0.4"/>
    <row r="39096" s="6" customFormat="1" x14ac:dyDescent="0.4"/>
    <row r="39097" s="6" customFormat="1" x14ac:dyDescent="0.4"/>
    <row r="39098" s="6" customFormat="1" x14ac:dyDescent="0.4"/>
    <row r="39099" s="6" customFormat="1" x14ac:dyDescent="0.4"/>
    <row r="39100" s="6" customFormat="1" x14ac:dyDescent="0.4"/>
    <row r="39101" s="6" customFormat="1" x14ac:dyDescent="0.4"/>
    <row r="39102" s="6" customFormat="1" x14ac:dyDescent="0.4"/>
    <row r="39103" s="6" customFormat="1" x14ac:dyDescent="0.4"/>
    <row r="39104" s="6" customFormat="1" x14ac:dyDescent="0.4"/>
    <row r="39105" s="6" customFormat="1" x14ac:dyDescent="0.4"/>
    <row r="39106" s="6" customFormat="1" x14ac:dyDescent="0.4"/>
    <row r="39107" s="6" customFormat="1" x14ac:dyDescent="0.4"/>
    <row r="39108" s="6" customFormat="1" x14ac:dyDescent="0.4"/>
    <row r="39109" s="6" customFormat="1" x14ac:dyDescent="0.4"/>
    <row r="39110" s="6" customFormat="1" x14ac:dyDescent="0.4"/>
    <row r="39111" s="6" customFormat="1" x14ac:dyDescent="0.4"/>
    <row r="39112" s="6" customFormat="1" x14ac:dyDescent="0.4"/>
    <row r="39113" s="6" customFormat="1" x14ac:dyDescent="0.4"/>
    <row r="39114" s="6" customFormat="1" x14ac:dyDescent="0.4"/>
    <row r="39115" s="6" customFormat="1" x14ac:dyDescent="0.4"/>
    <row r="39116" s="6" customFormat="1" x14ac:dyDescent="0.4"/>
    <row r="39117" s="6" customFormat="1" x14ac:dyDescent="0.4"/>
    <row r="39118" s="6" customFormat="1" x14ac:dyDescent="0.4"/>
    <row r="39119" s="6" customFormat="1" x14ac:dyDescent="0.4"/>
    <row r="39120" s="6" customFormat="1" x14ac:dyDescent="0.4"/>
    <row r="39121" s="6" customFormat="1" x14ac:dyDescent="0.4"/>
    <row r="39122" s="6" customFormat="1" x14ac:dyDescent="0.4"/>
    <row r="39123" s="6" customFormat="1" x14ac:dyDescent="0.4"/>
    <row r="39124" s="6" customFormat="1" x14ac:dyDescent="0.4"/>
    <row r="39125" s="6" customFormat="1" x14ac:dyDescent="0.4"/>
    <row r="39126" s="6" customFormat="1" x14ac:dyDescent="0.4"/>
    <row r="39127" s="6" customFormat="1" x14ac:dyDescent="0.4"/>
    <row r="39128" s="6" customFormat="1" x14ac:dyDescent="0.4"/>
    <row r="39129" s="6" customFormat="1" x14ac:dyDescent="0.4"/>
    <row r="39130" s="6" customFormat="1" x14ac:dyDescent="0.4"/>
    <row r="39131" s="6" customFormat="1" x14ac:dyDescent="0.4"/>
    <row r="39132" s="6" customFormat="1" x14ac:dyDescent="0.4"/>
    <row r="39133" s="6" customFormat="1" x14ac:dyDescent="0.4"/>
    <row r="39134" s="6" customFormat="1" x14ac:dyDescent="0.4"/>
    <row r="39135" s="6" customFormat="1" x14ac:dyDescent="0.4"/>
    <row r="39136" s="6" customFormat="1" x14ac:dyDescent="0.4"/>
    <row r="39137" s="6" customFormat="1" x14ac:dyDescent="0.4"/>
    <row r="39138" s="6" customFormat="1" x14ac:dyDescent="0.4"/>
    <row r="39139" s="6" customFormat="1" x14ac:dyDescent="0.4"/>
    <row r="39140" s="6" customFormat="1" x14ac:dyDescent="0.4"/>
    <row r="39141" s="6" customFormat="1" x14ac:dyDescent="0.4"/>
    <row r="39142" s="6" customFormat="1" x14ac:dyDescent="0.4"/>
    <row r="39143" s="6" customFormat="1" x14ac:dyDescent="0.4"/>
    <row r="39144" s="6" customFormat="1" x14ac:dyDescent="0.4"/>
    <row r="39145" s="6" customFormat="1" x14ac:dyDescent="0.4"/>
    <row r="39146" s="6" customFormat="1" x14ac:dyDescent="0.4"/>
    <row r="39147" s="6" customFormat="1" x14ac:dyDescent="0.4"/>
    <row r="39148" s="6" customFormat="1" x14ac:dyDescent="0.4"/>
    <row r="39149" s="6" customFormat="1" x14ac:dyDescent="0.4"/>
    <row r="39150" s="6" customFormat="1" x14ac:dyDescent="0.4"/>
    <row r="39151" s="6" customFormat="1" x14ac:dyDescent="0.4"/>
    <row r="39152" s="6" customFormat="1" x14ac:dyDescent="0.4"/>
    <row r="39153" s="6" customFormat="1" x14ac:dyDescent="0.4"/>
    <row r="39154" s="6" customFormat="1" x14ac:dyDescent="0.4"/>
    <row r="39155" s="6" customFormat="1" x14ac:dyDescent="0.4"/>
    <row r="39156" s="6" customFormat="1" x14ac:dyDescent="0.4"/>
    <row r="39157" s="6" customFormat="1" x14ac:dyDescent="0.4"/>
    <row r="39158" s="6" customFormat="1" x14ac:dyDescent="0.4"/>
    <row r="39159" s="6" customFormat="1" x14ac:dyDescent="0.4"/>
    <row r="39160" s="6" customFormat="1" x14ac:dyDescent="0.4"/>
    <row r="39161" s="6" customFormat="1" x14ac:dyDescent="0.4"/>
    <row r="39162" s="6" customFormat="1" x14ac:dyDescent="0.4"/>
    <row r="39163" s="6" customFormat="1" x14ac:dyDescent="0.4"/>
    <row r="39164" s="6" customFormat="1" x14ac:dyDescent="0.4"/>
    <row r="39165" s="6" customFormat="1" x14ac:dyDescent="0.4"/>
    <row r="39166" s="6" customFormat="1" x14ac:dyDescent="0.4"/>
    <row r="39167" s="6" customFormat="1" x14ac:dyDescent="0.4"/>
    <row r="39168" s="6" customFormat="1" x14ac:dyDescent="0.4"/>
    <row r="39169" s="6" customFormat="1" x14ac:dyDescent="0.4"/>
    <row r="39170" s="6" customFormat="1" x14ac:dyDescent="0.4"/>
    <row r="39171" s="6" customFormat="1" x14ac:dyDescent="0.4"/>
    <row r="39172" s="6" customFormat="1" x14ac:dyDescent="0.4"/>
    <row r="39173" s="6" customFormat="1" x14ac:dyDescent="0.4"/>
    <row r="39174" s="6" customFormat="1" x14ac:dyDescent="0.4"/>
    <row r="39175" s="6" customFormat="1" x14ac:dyDescent="0.4"/>
    <row r="39176" s="6" customFormat="1" x14ac:dyDescent="0.4"/>
    <row r="39177" s="6" customFormat="1" x14ac:dyDescent="0.4"/>
    <row r="39178" s="6" customFormat="1" x14ac:dyDescent="0.4"/>
    <row r="39179" s="6" customFormat="1" x14ac:dyDescent="0.4"/>
    <row r="39180" s="6" customFormat="1" x14ac:dyDescent="0.4"/>
    <row r="39181" s="6" customFormat="1" x14ac:dyDescent="0.4"/>
    <row r="39182" s="6" customFormat="1" x14ac:dyDescent="0.4"/>
    <row r="39183" s="6" customFormat="1" x14ac:dyDescent="0.4"/>
    <row r="39184" s="6" customFormat="1" x14ac:dyDescent="0.4"/>
    <row r="39185" s="6" customFormat="1" x14ac:dyDescent="0.4"/>
    <row r="39186" s="6" customFormat="1" x14ac:dyDescent="0.4"/>
    <row r="39187" s="6" customFormat="1" x14ac:dyDescent="0.4"/>
    <row r="39188" s="6" customFormat="1" x14ac:dyDescent="0.4"/>
    <row r="39189" s="6" customFormat="1" x14ac:dyDescent="0.4"/>
    <row r="39190" s="6" customFormat="1" x14ac:dyDescent="0.4"/>
    <row r="39191" s="6" customFormat="1" x14ac:dyDescent="0.4"/>
    <row r="39192" s="6" customFormat="1" x14ac:dyDescent="0.4"/>
    <row r="39193" s="6" customFormat="1" x14ac:dyDescent="0.4"/>
    <row r="39194" s="6" customFormat="1" x14ac:dyDescent="0.4"/>
    <row r="39195" s="6" customFormat="1" x14ac:dyDescent="0.4"/>
    <row r="39196" s="6" customFormat="1" x14ac:dyDescent="0.4"/>
    <row r="39197" s="6" customFormat="1" x14ac:dyDescent="0.4"/>
    <row r="39198" s="6" customFormat="1" x14ac:dyDescent="0.4"/>
    <row r="39199" s="6" customFormat="1" x14ac:dyDescent="0.4"/>
    <row r="39200" s="6" customFormat="1" x14ac:dyDescent="0.4"/>
    <row r="39201" s="6" customFormat="1" x14ac:dyDescent="0.4"/>
    <row r="39202" s="6" customFormat="1" x14ac:dyDescent="0.4"/>
    <row r="39203" s="6" customFormat="1" x14ac:dyDescent="0.4"/>
    <row r="39204" s="6" customFormat="1" x14ac:dyDescent="0.4"/>
    <row r="39205" s="6" customFormat="1" x14ac:dyDescent="0.4"/>
    <row r="39206" s="6" customFormat="1" x14ac:dyDescent="0.4"/>
    <row r="39207" s="6" customFormat="1" x14ac:dyDescent="0.4"/>
    <row r="39208" s="6" customFormat="1" x14ac:dyDescent="0.4"/>
    <row r="39209" s="6" customFormat="1" x14ac:dyDescent="0.4"/>
    <row r="39210" s="6" customFormat="1" x14ac:dyDescent="0.4"/>
    <row r="39211" s="6" customFormat="1" x14ac:dyDescent="0.4"/>
    <row r="39212" s="6" customFormat="1" x14ac:dyDescent="0.4"/>
    <row r="39213" s="6" customFormat="1" x14ac:dyDescent="0.4"/>
    <row r="39214" s="6" customFormat="1" x14ac:dyDescent="0.4"/>
    <row r="39215" s="6" customFormat="1" x14ac:dyDescent="0.4"/>
    <row r="39216" s="6" customFormat="1" x14ac:dyDescent="0.4"/>
    <row r="39217" s="6" customFormat="1" x14ac:dyDescent="0.4"/>
    <row r="39218" s="6" customFormat="1" x14ac:dyDescent="0.4"/>
    <row r="39219" s="6" customFormat="1" x14ac:dyDescent="0.4"/>
    <row r="39220" s="6" customFormat="1" x14ac:dyDescent="0.4"/>
    <row r="39221" s="6" customFormat="1" x14ac:dyDescent="0.4"/>
    <row r="39222" s="6" customFormat="1" x14ac:dyDescent="0.4"/>
    <row r="39223" s="6" customFormat="1" x14ac:dyDescent="0.4"/>
    <row r="39224" s="6" customFormat="1" x14ac:dyDescent="0.4"/>
    <row r="39225" s="6" customFormat="1" x14ac:dyDescent="0.4"/>
    <row r="39226" s="6" customFormat="1" x14ac:dyDescent="0.4"/>
    <row r="39227" s="6" customFormat="1" x14ac:dyDescent="0.4"/>
    <row r="39228" s="6" customFormat="1" x14ac:dyDescent="0.4"/>
    <row r="39229" s="6" customFormat="1" x14ac:dyDescent="0.4"/>
    <row r="39230" s="6" customFormat="1" x14ac:dyDescent="0.4"/>
    <row r="39231" s="6" customFormat="1" x14ac:dyDescent="0.4"/>
    <row r="39232" s="6" customFormat="1" x14ac:dyDescent="0.4"/>
    <row r="39233" s="6" customFormat="1" x14ac:dyDescent="0.4"/>
    <row r="39234" s="6" customFormat="1" x14ac:dyDescent="0.4"/>
    <row r="39235" s="6" customFormat="1" x14ac:dyDescent="0.4"/>
    <row r="39236" s="6" customFormat="1" x14ac:dyDescent="0.4"/>
    <row r="39237" s="6" customFormat="1" x14ac:dyDescent="0.4"/>
    <row r="39238" s="6" customFormat="1" x14ac:dyDescent="0.4"/>
    <row r="39239" s="6" customFormat="1" x14ac:dyDescent="0.4"/>
    <row r="39240" s="6" customFormat="1" x14ac:dyDescent="0.4"/>
    <row r="39241" s="6" customFormat="1" x14ac:dyDescent="0.4"/>
    <row r="39242" s="6" customFormat="1" x14ac:dyDescent="0.4"/>
    <row r="39243" s="6" customFormat="1" x14ac:dyDescent="0.4"/>
    <row r="39244" s="6" customFormat="1" x14ac:dyDescent="0.4"/>
    <row r="39245" s="6" customFormat="1" x14ac:dyDescent="0.4"/>
    <row r="39246" s="6" customFormat="1" x14ac:dyDescent="0.4"/>
    <row r="39247" s="6" customFormat="1" x14ac:dyDescent="0.4"/>
    <row r="39248" s="6" customFormat="1" x14ac:dyDescent="0.4"/>
    <row r="39249" s="6" customFormat="1" x14ac:dyDescent="0.4"/>
    <row r="39250" s="6" customFormat="1" x14ac:dyDescent="0.4"/>
    <row r="39251" s="6" customFormat="1" x14ac:dyDescent="0.4"/>
    <row r="39252" s="6" customFormat="1" x14ac:dyDescent="0.4"/>
    <row r="39253" s="6" customFormat="1" x14ac:dyDescent="0.4"/>
    <row r="39254" s="6" customFormat="1" x14ac:dyDescent="0.4"/>
    <row r="39255" s="6" customFormat="1" x14ac:dyDescent="0.4"/>
    <row r="39256" s="6" customFormat="1" x14ac:dyDescent="0.4"/>
    <row r="39257" s="6" customFormat="1" x14ac:dyDescent="0.4"/>
    <row r="39258" s="6" customFormat="1" x14ac:dyDescent="0.4"/>
    <row r="39259" s="6" customFormat="1" x14ac:dyDescent="0.4"/>
    <row r="39260" s="6" customFormat="1" x14ac:dyDescent="0.4"/>
    <row r="39261" s="6" customFormat="1" x14ac:dyDescent="0.4"/>
    <row r="39262" s="6" customFormat="1" x14ac:dyDescent="0.4"/>
    <row r="39263" s="6" customFormat="1" x14ac:dyDescent="0.4"/>
    <row r="39264" s="6" customFormat="1" x14ac:dyDescent="0.4"/>
    <row r="39265" s="6" customFormat="1" x14ac:dyDescent="0.4"/>
    <row r="39266" s="6" customFormat="1" x14ac:dyDescent="0.4"/>
    <row r="39267" s="6" customFormat="1" x14ac:dyDescent="0.4"/>
    <row r="39268" s="6" customFormat="1" x14ac:dyDescent="0.4"/>
    <row r="39269" s="6" customFormat="1" x14ac:dyDescent="0.4"/>
    <row r="39270" s="6" customFormat="1" x14ac:dyDescent="0.4"/>
    <row r="39271" s="6" customFormat="1" x14ac:dyDescent="0.4"/>
    <row r="39272" s="6" customFormat="1" x14ac:dyDescent="0.4"/>
    <row r="39273" s="6" customFormat="1" x14ac:dyDescent="0.4"/>
    <row r="39274" s="6" customFormat="1" x14ac:dyDescent="0.4"/>
    <row r="39275" s="6" customFormat="1" x14ac:dyDescent="0.4"/>
    <row r="39276" s="6" customFormat="1" x14ac:dyDescent="0.4"/>
    <row r="39277" s="6" customFormat="1" x14ac:dyDescent="0.4"/>
    <row r="39278" s="6" customFormat="1" x14ac:dyDescent="0.4"/>
    <row r="39279" s="6" customFormat="1" x14ac:dyDescent="0.4"/>
    <row r="39280" s="6" customFormat="1" x14ac:dyDescent="0.4"/>
    <row r="39281" s="6" customFormat="1" x14ac:dyDescent="0.4"/>
    <row r="39282" s="6" customFormat="1" x14ac:dyDescent="0.4"/>
    <row r="39283" s="6" customFormat="1" x14ac:dyDescent="0.4"/>
    <row r="39284" s="6" customFormat="1" x14ac:dyDescent="0.4"/>
    <row r="39285" s="6" customFormat="1" x14ac:dyDescent="0.4"/>
    <row r="39286" s="6" customFormat="1" x14ac:dyDescent="0.4"/>
    <row r="39287" s="6" customFormat="1" x14ac:dyDescent="0.4"/>
    <row r="39288" s="6" customFormat="1" x14ac:dyDescent="0.4"/>
    <row r="39289" s="6" customFormat="1" x14ac:dyDescent="0.4"/>
    <row r="39290" s="6" customFormat="1" x14ac:dyDescent="0.4"/>
    <row r="39291" s="6" customFormat="1" x14ac:dyDescent="0.4"/>
    <row r="39292" s="6" customFormat="1" x14ac:dyDescent="0.4"/>
    <row r="39293" s="6" customFormat="1" x14ac:dyDescent="0.4"/>
    <row r="39294" s="6" customFormat="1" x14ac:dyDescent="0.4"/>
    <row r="39295" s="6" customFormat="1" x14ac:dyDescent="0.4"/>
    <row r="39296" s="6" customFormat="1" x14ac:dyDescent="0.4"/>
    <row r="39297" s="6" customFormat="1" x14ac:dyDescent="0.4"/>
    <row r="39298" s="6" customFormat="1" x14ac:dyDescent="0.4"/>
    <row r="39299" s="6" customFormat="1" x14ac:dyDescent="0.4"/>
    <row r="39300" s="6" customFormat="1" x14ac:dyDescent="0.4"/>
    <row r="39301" s="6" customFormat="1" x14ac:dyDescent="0.4"/>
    <row r="39302" s="6" customFormat="1" x14ac:dyDescent="0.4"/>
    <row r="39303" s="6" customFormat="1" x14ac:dyDescent="0.4"/>
    <row r="39304" s="6" customFormat="1" x14ac:dyDescent="0.4"/>
    <row r="39305" s="6" customFormat="1" x14ac:dyDescent="0.4"/>
    <row r="39306" s="6" customFormat="1" x14ac:dyDescent="0.4"/>
    <row r="39307" s="6" customFormat="1" x14ac:dyDescent="0.4"/>
    <row r="39308" s="6" customFormat="1" x14ac:dyDescent="0.4"/>
    <row r="39309" s="6" customFormat="1" x14ac:dyDescent="0.4"/>
    <row r="39310" s="6" customFormat="1" x14ac:dyDescent="0.4"/>
    <row r="39311" s="6" customFormat="1" x14ac:dyDescent="0.4"/>
    <row r="39312" s="6" customFormat="1" x14ac:dyDescent="0.4"/>
    <row r="39313" s="6" customFormat="1" x14ac:dyDescent="0.4"/>
    <row r="39314" s="6" customFormat="1" x14ac:dyDescent="0.4"/>
    <row r="39315" s="6" customFormat="1" x14ac:dyDescent="0.4"/>
    <row r="39316" s="6" customFormat="1" x14ac:dyDescent="0.4"/>
    <row r="39317" s="6" customFormat="1" x14ac:dyDescent="0.4"/>
    <row r="39318" s="6" customFormat="1" x14ac:dyDescent="0.4"/>
    <row r="39319" s="6" customFormat="1" x14ac:dyDescent="0.4"/>
    <row r="39320" s="6" customFormat="1" x14ac:dyDescent="0.4"/>
    <row r="39321" s="6" customFormat="1" x14ac:dyDescent="0.4"/>
    <row r="39322" s="6" customFormat="1" x14ac:dyDescent="0.4"/>
    <row r="39323" s="6" customFormat="1" x14ac:dyDescent="0.4"/>
    <row r="39324" s="6" customFormat="1" x14ac:dyDescent="0.4"/>
    <row r="39325" s="6" customFormat="1" x14ac:dyDescent="0.4"/>
    <row r="39326" s="6" customFormat="1" x14ac:dyDescent="0.4"/>
    <row r="39327" s="6" customFormat="1" x14ac:dyDescent="0.4"/>
    <row r="39328" s="6" customFormat="1" x14ac:dyDescent="0.4"/>
    <row r="39329" s="6" customFormat="1" x14ac:dyDescent="0.4"/>
    <row r="39330" s="6" customFormat="1" x14ac:dyDescent="0.4"/>
    <row r="39331" s="6" customFormat="1" x14ac:dyDescent="0.4"/>
    <row r="39332" s="6" customFormat="1" x14ac:dyDescent="0.4"/>
    <row r="39333" s="6" customFormat="1" x14ac:dyDescent="0.4"/>
    <row r="39334" s="6" customFormat="1" x14ac:dyDescent="0.4"/>
    <row r="39335" s="6" customFormat="1" x14ac:dyDescent="0.4"/>
    <row r="39336" s="6" customFormat="1" x14ac:dyDescent="0.4"/>
    <row r="39337" s="6" customFormat="1" x14ac:dyDescent="0.4"/>
    <row r="39338" s="6" customFormat="1" x14ac:dyDescent="0.4"/>
    <row r="39339" s="6" customFormat="1" x14ac:dyDescent="0.4"/>
    <row r="39340" s="6" customFormat="1" x14ac:dyDescent="0.4"/>
    <row r="39341" s="6" customFormat="1" x14ac:dyDescent="0.4"/>
    <row r="39342" s="6" customFormat="1" x14ac:dyDescent="0.4"/>
    <row r="39343" s="6" customFormat="1" x14ac:dyDescent="0.4"/>
    <row r="39344" s="6" customFormat="1" x14ac:dyDescent="0.4"/>
    <row r="39345" s="6" customFormat="1" x14ac:dyDescent="0.4"/>
    <row r="39346" s="6" customFormat="1" x14ac:dyDescent="0.4"/>
    <row r="39347" s="6" customFormat="1" x14ac:dyDescent="0.4"/>
    <row r="39348" s="6" customFormat="1" x14ac:dyDescent="0.4"/>
    <row r="39349" s="6" customFormat="1" x14ac:dyDescent="0.4"/>
    <row r="39350" s="6" customFormat="1" x14ac:dyDescent="0.4"/>
    <row r="39351" s="6" customFormat="1" x14ac:dyDescent="0.4"/>
    <row r="39352" s="6" customFormat="1" x14ac:dyDescent="0.4"/>
    <row r="39353" s="6" customFormat="1" x14ac:dyDescent="0.4"/>
    <row r="39354" s="6" customFormat="1" x14ac:dyDescent="0.4"/>
    <row r="39355" s="6" customFormat="1" x14ac:dyDescent="0.4"/>
    <row r="39356" s="6" customFormat="1" x14ac:dyDescent="0.4"/>
    <row r="39357" s="6" customFormat="1" x14ac:dyDescent="0.4"/>
    <row r="39358" s="6" customFormat="1" x14ac:dyDescent="0.4"/>
    <row r="39359" s="6" customFormat="1" x14ac:dyDescent="0.4"/>
    <row r="39360" s="6" customFormat="1" x14ac:dyDescent="0.4"/>
    <row r="39361" s="6" customFormat="1" x14ac:dyDescent="0.4"/>
    <row r="39362" s="6" customFormat="1" x14ac:dyDescent="0.4"/>
    <row r="39363" s="6" customFormat="1" x14ac:dyDescent="0.4"/>
    <row r="39364" s="6" customFormat="1" x14ac:dyDescent="0.4"/>
    <row r="39365" s="6" customFormat="1" x14ac:dyDescent="0.4"/>
    <row r="39366" s="6" customFormat="1" x14ac:dyDescent="0.4"/>
    <row r="39367" s="6" customFormat="1" x14ac:dyDescent="0.4"/>
    <row r="39368" s="6" customFormat="1" x14ac:dyDescent="0.4"/>
    <row r="39369" s="6" customFormat="1" x14ac:dyDescent="0.4"/>
    <row r="39370" s="6" customFormat="1" x14ac:dyDescent="0.4"/>
    <row r="39371" s="6" customFormat="1" x14ac:dyDescent="0.4"/>
    <row r="39372" s="6" customFormat="1" x14ac:dyDescent="0.4"/>
    <row r="39373" s="6" customFormat="1" x14ac:dyDescent="0.4"/>
    <row r="39374" s="6" customFormat="1" x14ac:dyDescent="0.4"/>
    <row r="39375" s="6" customFormat="1" x14ac:dyDescent="0.4"/>
    <row r="39376" s="6" customFormat="1" x14ac:dyDescent="0.4"/>
    <row r="39377" s="6" customFormat="1" x14ac:dyDescent="0.4"/>
    <row r="39378" s="6" customFormat="1" x14ac:dyDescent="0.4"/>
    <row r="39379" s="6" customFormat="1" x14ac:dyDescent="0.4"/>
    <row r="39380" s="6" customFormat="1" x14ac:dyDescent="0.4"/>
    <row r="39381" s="6" customFormat="1" x14ac:dyDescent="0.4"/>
    <row r="39382" s="6" customFormat="1" x14ac:dyDescent="0.4"/>
    <row r="39383" s="6" customFormat="1" x14ac:dyDescent="0.4"/>
    <row r="39384" s="6" customFormat="1" x14ac:dyDescent="0.4"/>
    <row r="39385" s="6" customFormat="1" x14ac:dyDescent="0.4"/>
    <row r="39386" s="6" customFormat="1" x14ac:dyDescent="0.4"/>
    <row r="39387" s="6" customFormat="1" x14ac:dyDescent="0.4"/>
    <row r="39388" s="6" customFormat="1" x14ac:dyDescent="0.4"/>
    <row r="39389" s="6" customFormat="1" x14ac:dyDescent="0.4"/>
    <row r="39390" s="6" customFormat="1" x14ac:dyDescent="0.4"/>
    <row r="39391" s="6" customFormat="1" x14ac:dyDescent="0.4"/>
    <row r="39392" s="6" customFormat="1" x14ac:dyDescent="0.4"/>
    <row r="39393" s="6" customFormat="1" x14ac:dyDescent="0.4"/>
    <row r="39394" s="6" customFormat="1" x14ac:dyDescent="0.4"/>
    <row r="39395" s="6" customFormat="1" x14ac:dyDescent="0.4"/>
    <row r="39396" s="6" customFormat="1" x14ac:dyDescent="0.4"/>
    <row r="39397" s="6" customFormat="1" x14ac:dyDescent="0.4"/>
    <row r="39398" s="6" customFormat="1" x14ac:dyDescent="0.4"/>
    <row r="39399" s="6" customFormat="1" x14ac:dyDescent="0.4"/>
    <row r="39400" s="6" customFormat="1" x14ac:dyDescent="0.4"/>
    <row r="39401" s="6" customFormat="1" x14ac:dyDescent="0.4"/>
    <row r="39402" s="6" customFormat="1" x14ac:dyDescent="0.4"/>
    <row r="39403" s="6" customFormat="1" x14ac:dyDescent="0.4"/>
    <row r="39404" s="6" customFormat="1" x14ac:dyDescent="0.4"/>
    <row r="39405" s="6" customFormat="1" x14ac:dyDescent="0.4"/>
    <row r="39406" s="6" customFormat="1" x14ac:dyDescent="0.4"/>
    <row r="39407" s="6" customFormat="1" x14ac:dyDescent="0.4"/>
    <row r="39408" s="6" customFormat="1" x14ac:dyDescent="0.4"/>
    <row r="39409" s="6" customFormat="1" x14ac:dyDescent="0.4"/>
    <row r="39410" s="6" customFormat="1" x14ac:dyDescent="0.4"/>
    <row r="39411" s="6" customFormat="1" x14ac:dyDescent="0.4"/>
    <row r="39412" s="6" customFormat="1" x14ac:dyDescent="0.4"/>
    <row r="39413" s="6" customFormat="1" x14ac:dyDescent="0.4"/>
    <row r="39414" s="6" customFormat="1" x14ac:dyDescent="0.4"/>
    <row r="39415" s="6" customFormat="1" x14ac:dyDescent="0.4"/>
    <row r="39416" s="6" customFormat="1" x14ac:dyDescent="0.4"/>
    <row r="39417" s="6" customFormat="1" x14ac:dyDescent="0.4"/>
    <row r="39418" s="6" customFormat="1" x14ac:dyDescent="0.4"/>
    <row r="39419" s="6" customFormat="1" x14ac:dyDescent="0.4"/>
    <row r="39420" s="6" customFormat="1" x14ac:dyDescent="0.4"/>
    <row r="39421" s="6" customFormat="1" x14ac:dyDescent="0.4"/>
    <row r="39422" s="6" customFormat="1" x14ac:dyDescent="0.4"/>
    <row r="39423" s="6" customFormat="1" x14ac:dyDescent="0.4"/>
    <row r="39424" s="6" customFormat="1" x14ac:dyDescent="0.4"/>
    <row r="39425" s="6" customFormat="1" x14ac:dyDescent="0.4"/>
    <row r="39426" s="6" customFormat="1" x14ac:dyDescent="0.4"/>
    <row r="39427" s="6" customFormat="1" x14ac:dyDescent="0.4"/>
    <row r="39428" s="6" customFormat="1" x14ac:dyDescent="0.4"/>
    <row r="39429" s="6" customFormat="1" x14ac:dyDescent="0.4"/>
    <row r="39430" s="6" customFormat="1" x14ac:dyDescent="0.4"/>
    <row r="39431" s="6" customFormat="1" x14ac:dyDescent="0.4"/>
    <row r="39432" s="6" customFormat="1" x14ac:dyDescent="0.4"/>
    <row r="39433" s="6" customFormat="1" x14ac:dyDescent="0.4"/>
    <row r="39434" s="6" customFormat="1" x14ac:dyDescent="0.4"/>
    <row r="39435" s="6" customFormat="1" x14ac:dyDescent="0.4"/>
    <row r="39436" s="6" customFormat="1" x14ac:dyDescent="0.4"/>
    <row r="39437" s="6" customFormat="1" x14ac:dyDescent="0.4"/>
    <row r="39438" s="6" customFormat="1" x14ac:dyDescent="0.4"/>
    <row r="39439" s="6" customFormat="1" x14ac:dyDescent="0.4"/>
    <row r="39440" s="6" customFormat="1" x14ac:dyDescent="0.4"/>
    <row r="39441" s="6" customFormat="1" x14ac:dyDescent="0.4"/>
    <row r="39442" s="6" customFormat="1" x14ac:dyDescent="0.4"/>
    <row r="39443" s="6" customFormat="1" x14ac:dyDescent="0.4"/>
    <row r="39444" s="6" customFormat="1" x14ac:dyDescent="0.4"/>
    <row r="39445" s="6" customFormat="1" x14ac:dyDescent="0.4"/>
    <row r="39446" s="6" customFormat="1" x14ac:dyDescent="0.4"/>
    <row r="39447" s="6" customFormat="1" x14ac:dyDescent="0.4"/>
    <row r="39448" s="6" customFormat="1" x14ac:dyDescent="0.4"/>
    <row r="39449" s="6" customFormat="1" x14ac:dyDescent="0.4"/>
    <row r="39450" s="6" customFormat="1" x14ac:dyDescent="0.4"/>
    <row r="39451" s="6" customFormat="1" x14ac:dyDescent="0.4"/>
    <row r="39452" s="6" customFormat="1" x14ac:dyDescent="0.4"/>
    <row r="39453" s="6" customFormat="1" x14ac:dyDescent="0.4"/>
    <row r="39454" s="6" customFormat="1" x14ac:dyDescent="0.4"/>
    <row r="39455" s="6" customFormat="1" x14ac:dyDescent="0.4"/>
    <row r="39456" s="6" customFormat="1" x14ac:dyDescent="0.4"/>
    <row r="39457" s="6" customFormat="1" x14ac:dyDescent="0.4"/>
    <row r="39458" s="6" customFormat="1" x14ac:dyDescent="0.4"/>
    <row r="39459" s="6" customFormat="1" x14ac:dyDescent="0.4"/>
    <row r="39460" s="6" customFormat="1" x14ac:dyDescent="0.4"/>
    <row r="39461" s="6" customFormat="1" x14ac:dyDescent="0.4"/>
    <row r="39462" s="6" customFormat="1" x14ac:dyDescent="0.4"/>
    <row r="39463" s="6" customFormat="1" x14ac:dyDescent="0.4"/>
    <row r="39464" s="6" customFormat="1" x14ac:dyDescent="0.4"/>
    <row r="39465" s="6" customFormat="1" x14ac:dyDescent="0.4"/>
    <row r="39466" s="6" customFormat="1" x14ac:dyDescent="0.4"/>
    <row r="39467" s="6" customFormat="1" x14ac:dyDescent="0.4"/>
    <row r="39468" s="6" customFormat="1" x14ac:dyDescent="0.4"/>
    <row r="39469" s="6" customFormat="1" x14ac:dyDescent="0.4"/>
    <row r="39470" s="6" customFormat="1" x14ac:dyDescent="0.4"/>
    <row r="39471" s="6" customFormat="1" x14ac:dyDescent="0.4"/>
    <row r="39472" s="6" customFormat="1" x14ac:dyDescent="0.4"/>
    <row r="39473" s="6" customFormat="1" x14ac:dyDescent="0.4"/>
    <row r="39474" s="6" customFormat="1" x14ac:dyDescent="0.4"/>
    <row r="39475" s="6" customFormat="1" x14ac:dyDescent="0.4"/>
    <row r="39476" s="6" customFormat="1" x14ac:dyDescent="0.4"/>
    <row r="39477" s="6" customFormat="1" x14ac:dyDescent="0.4"/>
    <row r="39478" s="6" customFormat="1" x14ac:dyDescent="0.4"/>
    <row r="39479" s="6" customFormat="1" x14ac:dyDescent="0.4"/>
    <row r="39480" s="6" customFormat="1" x14ac:dyDescent="0.4"/>
    <row r="39481" s="6" customFormat="1" x14ac:dyDescent="0.4"/>
    <row r="39482" s="6" customFormat="1" x14ac:dyDescent="0.4"/>
    <row r="39483" s="6" customFormat="1" x14ac:dyDescent="0.4"/>
    <row r="39484" s="6" customFormat="1" x14ac:dyDescent="0.4"/>
    <row r="39485" s="6" customFormat="1" x14ac:dyDescent="0.4"/>
    <row r="39486" s="6" customFormat="1" x14ac:dyDescent="0.4"/>
    <row r="39487" s="6" customFormat="1" x14ac:dyDescent="0.4"/>
    <row r="39488" s="6" customFormat="1" x14ac:dyDescent="0.4"/>
    <row r="39489" s="6" customFormat="1" x14ac:dyDescent="0.4"/>
    <row r="39490" s="6" customFormat="1" x14ac:dyDescent="0.4"/>
    <row r="39491" s="6" customFormat="1" x14ac:dyDescent="0.4"/>
    <row r="39492" s="6" customFormat="1" x14ac:dyDescent="0.4"/>
    <row r="39493" s="6" customFormat="1" x14ac:dyDescent="0.4"/>
    <row r="39494" s="6" customFormat="1" x14ac:dyDescent="0.4"/>
    <row r="39495" s="6" customFormat="1" x14ac:dyDescent="0.4"/>
    <row r="39496" s="6" customFormat="1" x14ac:dyDescent="0.4"/>
    <row r="39497" s="6" customFormat="1" x14ac:dyDescent="0.4"/>
    <row r="39498" s="6" customFormat="1" x14ac:dyDescent="0.4"/>
    <row r="39499" s="6" customFormat="1" x14ac:dyDescent="0.4"/>
    <row r="39500" s="6" customFormat="1" x14ac:dyDescent="0.4"/>
    <row r="39501" s="6" customFormat="1" x14ac:dyDescent="0.4"/>
    <row r="39502" s="6" customFormat="1" x14ac:dyDescent="0.4"/>
    <row r="39503" s="6" customFormat="1" x14ac:dyDescent="0.4"/>
    <row r="39504" s="6" customFormat="1" x14ac:dyDescent="0.4"/>
    <row r="39505" s="6" customFormat="1" x14ac:dyDescent="0.4"/>
    <row r="39506" s="6" customFormat="1" x14ac:dyDescent="0.4"/>
    <row r="39507" s="6" customFormat="1" x14ac:dyDescent="0.4"/>
    <row r="39508" s="6" customFormat="1" x14ac:dyDescent="0.4"/>
    <row r="39509" s="6" customFormat="1" x14ac:dyDescent="0.4"/>
    <row r="39510" s="6" customFormat="1" x14ac:dyDescent="0.4"/>
    <row r="39511" s="6" customFormat="1" x14ac:dyDescent="0.4"/>
    <row r="39512" s="6" customFormat="1" x14ac:dyDescent="0.4"/>
    <row r="39513" s="6" customFormat="1" x14ac:dyDescent="0.4"/>
    <row r="39514" s="6" customFormat="1" x14ac:dyDescent="0.4"/>
    <row r="39515" s="6" customFormat="1" x14ac:dyDescent="0.4"/>
    <row r="39516" s="6" customFormat="1" x14ac:dyDescent="0.4"/>
    <row r="39517" s="6" customFormat="1" x14ac:dyDescent="0.4"/>
    <row r="39518" s="6" customFormat="1" x14ac:dyDescent="0.4"/>
    <row r="39519" s="6" customFormat="1" x14ac:dyDescent="0.4"/>
    <row r="39520" s="6" customFormat="1" x14ac:dyDescent="0.4"/>
    <row r="39521" s="6" customFormat="1" x14ac:dyDescent="0.4"/>
    <row r="39522" s="6" customFormat="1" x14ac:dyDescent="0.4"/>
    <row r="39523" s="6" customFormat="1" x14ac:dyDescent="0.4"/>
    <row r="39524" s="6" customFormat="1" x14ac:dyDescent="0.4"/>
    <row r="39525" s="6" customFormat="1" x14ac:dyDescent="0.4"/>
    <row r="39526" s="6" customFormat="1" x14ac:dyDescent="0.4"/>
    <row r="39527" s="6" customFormat="1" x14ac:dyDescent="0.4"/>
    <row r="39528" s="6" customFormat="1" x14ac:dyDescent="0.4"/>
    <row r="39529" s="6" customFormat="1" x14ac:dyDescent="0.4"/>
    <row r="39530" s="6" customFormat="1" x14ac:dyDescent="0.4"/>
    <row r="39531" s="6" customFormat="1" x14ac:dyDescent="0.4"/>
    <row r="39532" s="6" customFormat="1" x14ac:dyDescent="0.4"/>
    <row r="39533" s="6" customFormat="1" x14ac:dyDescent="0.4"/>
    <row r="39534" s="6" customFormat="1" x14ac:dyDescent="0.4"/>
    <row r="39535" s="6" customFormat="1" x14ac:dyDescent="0.4"/>
    <row r="39536" s="6" customFormat="1" x14ac:dyDescent="0.4"/>
    <row r="39537" s="6" customFormat="1" x14ac:dyDescent="0.4"/>
    <row r="39538" s="6" customFormat="1" x14ac:dyDescent="0.4"/>
    <row r="39539" s="6" customFormat="1" x14ac:dyDescent="0.4"/>
    <row r="39540" s="6" customFormat="1" x14ac:dyDescent="0.4"/>
    <row r="39541" s="6" customFormat="1" x14ac:dyDescent="0.4"/>
    <row r="39542" s="6" customFormat="1" x14ac:dyDescent="0.4"/>
    <row r="39543" s="6" customFormat="1" x14ac:dyDescent="0.4"/>
    <row r="39544" s="6" customFormat="1" x14ac:dyDescent="0.4"/>
    <row r="39545" s="6" customFormat="1" x14ac:dyDescent="0.4"/>
    <row r="39546" s="6" customFormat="1" x14ac:dyDescent="0.4"/>
    <row r="39547" s="6" customFormat="1" x14ac:dyDescent="0.4"/>
    <row r="39548" s="6" customFormat="1" x14ac:dyDescent="0.4"/>
    <row r="39549" s="6" customFormat="1" x14ac:dyDescent="0.4"/>
    <row r="39550" s="6" customFormat="1" x14ac:dyDescent="0.4"/>
    <row r="39551" s="6" customFormat="1" x14ac:dyDescent="0.4"/>
    <row r="39552" s="6" customFormat="1" x14ac:dyDescent="0.4"/>
    <row r="39553" s="6" customFormat="1" x14ac:dyDescent="0.4"/>
    <row r="39554" s="6" customFormat="1" x14ac:dyDescent="0.4"/>
    <row r="39555" s="6" customFormat="1" x14ac:dyDescent="0.4"/>
    <row r="39556" s="6" customFormat="1" x14ac:dyDescent="0.4"/>
    <row r="39557" s="6" customFormat="1" x14ac:dyDescent="0.4"/>
    <row r="39558" s="6" customFormat="1" x14ac:dyDescent="0.4"/>
    <row r="39559" s="6" customFormat="1" x14ac:dyDescent="0.4"/>
    <row r="39560" s="6" customFormat="1" x14ac:dyDescent="0.4"/>
    <row r="39561" s="6" customFormat="1" x14ac:dyDescent="0.4"/>
    <row r="39562" s="6" customFormat="1" x14ac:dyDescent="0.4"/>
    <row r="39563" s="6" customFormat="1" x14ac:dyDescent="0.4"/>
    <row r="39564" s="6" customFormat="1" x14ac:dyDescent="0.4"/>
    <row r="39565" s="6" customFormat="1" x14ac:dyDescent="0.4"/>
    <row r="39566" s="6" customFormat="1" x14ac:dyDescent="0.4"/>
    <row r="39567" s="6" customFormat="1" x14ac:dyDescent="0.4"/>
    <row r="39568" s="6" customFormat="1" x14ac:dyDescent="0.4"/>
    <row r="39569" s="6" customFormat="1" x14ac:dyDescent="0.4"/>
    <row r="39570" s="6" customFormat="1" x14ac:dyDescent="0.4"/>
    <row r="39571" s="6" customFormat="1" x14ac:dyDescent="0.4"/>
    <row r="39572" s="6" customFormat="1" x14ac:dyDescent="0.4"/>
    <row r="39573" s="6" customFormat="1" x14ac:dyDescent="0.4"/>
    <row r="39574" s="6" customFormat="1" x14ac:dyDescent="0.4"/>
    <row r="39575" s="6" customFormat="1" x14ac:dyDescent="0.4"/>
    <row r="39576" s="6" customFormat="1" x14ac:dyDescent="0.4"/>
    <row r="39577" s="6" customFormat="1" x14ac:dyDescent="0.4"/>
    <row r="39578" s="6" customFormat="1" x14ac:dyDescent="0.4"/>
    <row r="39579" s="6" customFormat="1" x14ac:dyDescent="0.4"/>
    <row r="39580" s="6" customFormat="1" x14ac:dyDescent="0.4"/>
    <row r="39581" s="6" customFormat="1" x14ac:dyDescent="0.4"/>
    <row r="39582" s="6" customFormat="1" x14ac:dyDescent="0.4"/>
    <row r="39583" s="6" customFormat="1" x14ac:dyDescent="0.4"/>
    <row r="39584" s="6" customFormat="1" x14ac:dyDescent="0.4"/>
    <row r="39585" s="6" customFormat="1" x14ac:dyDescent="0.4"/>
    <row r="39586" s="6" customFormat="1" x14ac:dyDescent="0.4"/>
    <row r="39587" s="6" customFormat="1" x14ac:dyDescent="0.4"/>
    <row r="39588" s="6" customFormat="1" x14ac:dyDescent="0.4"/>
    <row r="39589" s="6" customFormat="1" x14ac:dyDescent="0.4"/>
    <row r="39590" s="6" customFormat="1" x14ac:dyDescent="0.4"/>
    <row r="39591" s="6" customFormat="1" x14ac:dyDescent="0.4"/>
    <row r="39592" s="6" customFormat="1" x14ac:dyDescent="0.4"/>
    <row r="39593" s="6" customFormat="1" x14ac:dyDescent="0.4"/>
    <row r="39594" s="6" customFormat="1" x14ac:dyDescent="0.4"/>
    <row r="39595" s="6" customFormat="1" x14ac:dyDescent="0.4"/>
    <row r="39596" s="6" customFormat="1" x14ac:dyDescent="0.4"/>
    <row r="39597" s="6" customFormat="1" x14ac:dyDescent="0.4"/>
    <row r="39598" s="6" customFormat="1" x14ac:dyDescent="0.4"/>
    <row r="39599" s="6" customFormat="1" x14ac:dyDescent="0.4"/>
    <row r="39600" s="6" customFormat="1" x14ac:dyDescent="0.4"/>
    <row r="39601" s="6" customFormat="1" x14ac:dyDescent="0.4"/>
    <row r="39602" s="6" customFormat="1" x14ac:dyDescent="0.4"/>
    <row r="39603" s="6" customFormat="1" x14ac:dyDescent="0.4"/>
    <row r="39604" s="6" customFormat="1" x14ac:dyDescent="0.4"/>
    <row r="39605" s="6" customFormat="1" x14ac:dyDescent="0.4"/>
    <row r="39606" s="6" customFormat="1" x14ac:dyDescent="0.4"/>
    <row r="39607" s="6" customFormat="1" x14ac:dyDescent="0.4"/>
    <row r="39608" s="6" customFormat="1" x14ac:dyDescent="0.4"/>
    <row r="39609" s="6" customFormat="1" x14ac:dyDescent="0.4"/>
    <row r="39610" s="6" customFormat="1" x14ac:dyDescent="0.4"/>
    <row r="39611" s="6" customFormat="1" x14ac:dyDescent="0.4"/>
    <row r="39612" s="6" customFormat="1" x14ac:dyDescent="0.4"/>
    <row r="39613" s="6" customFormat="1" x14ac:dyDescent="0.4"/>
    <row r="39614" s="6" customFormat="1" x14ac:dyDescent="0.4"/>
    <row r="39615" s="6" customFormat="1" x14ac:dyDescent="0.4"/>
    <row r="39616" s="6" customFormat="1" x14ac:dyDescent="0.4"/>
    <row r="39617" s="6" customFormat="1" x14ac:dyDescent="0.4"/>
    <row r="39618" s="6" customFormat="1" x14ac:dyDescent="0.4"/>
    <row r="39619" s="6" customFormat="1" x14ac:dyDescent="0.4"/>
    <row r="39620" s="6" customFormat="1" x14ac:dyDescent="0.4"/>
    <row r="39621" s="6" customFormat="1" x14ac:dyDescent="0.4"/>
    <row r="39622" s="6" customFormat="1" x14ac:dyDescent="0.4"/>
    <row r="39623" s="6" customFormat="1" x14ac:dyDescent="0.4"/>
    <row r="39624" s="6" customFormat="1" x14ac:dyDescent="0.4"/>
    <row r="39625" s="6" customFormat="1" x14ac:dyDescent="0.4"/>
    <row r="39626" s="6" customFormat="1" x14ac:dyDescent="0.4"/>
    <row r="39627" s="6" customFormat="1" x14ac:dyDescent="0.4"/>
    <row r="39628" s="6" customFormat="1" x14ac:dyDescent="0.4"/>
    <row r="39629" s="6" customFormat="1" x14ac:dyDescent="0.4"/>
    <row r="39630" s="6" customFormat="1" x14ac:dyDescent="0.4"/>
    <row r="39631" s="6" customFormat="1" x14ac:dyDescent="0.4"/>
    <row r="39632" s="6" customFormat="1" x14ac:dyDescent="0.4"/>
    <row r="39633" s="6" customFormat="1" x14ac:dyDescent="0.4"/>
    <row r="39634" s="6" customFormat="1" x14ac:dyDescent="0.4"/>
    <row r="39635" s="6" customFormat="1" x14ac:dyDescent="0.4"/>
    <row r="39636" s="6" customFormat="1" x14ac:dyDescent="0.4"/>
    <row r="39637" s="6" customFormat="1" x14ac:dyDescent="0.4"/>
    <row r="39638" s="6" customFormat="1" x14ac:dyDescent="0.4"/>
    <row r="39639" s="6" customFormat="1" x14ac:dyDescent="0.4"/>
    <row r="39640" s="6" customFormat="1" x14ac:dyDescent="0.4"/>
    <row r="39641" s="6" customFormat="1" x14ac:dyDescent="0.4"/>
    <row r="39642" s="6" customFormat="1" x14ac:dyDescent="0.4"/>
    <row r="39643" s="6" customFormat="1" x14ac:dyDescent="0.4"/>
    <row r="39644" s="6" customFormat="1" x14ac:dyDescent="0.4"/>
    <row r="39645" s="6" customFormat="1" x14ac:dyDescent="0.4"/>
    <row r="39646" s="6" customFormat="1" x14ac:dyDescent="0.4"/>
    <row r="39647" s="6" customFormat="1" x14ac:dyDescent="0.4"/>
    <row r="39648" s="6" customFormat="1" x14ac:dyDescent="0.4"/>
    <row r="39649" s="6" customFormat="1" x14ac:dyDescent="0.4"/>
    <row r="39650" s="6" customFormat="1" x14ac:dyDescent="0.4"/>
    <row r="39651" s="6" customFormat="1" x14ac:dyDescent="0.4"/>
    <row r="39652" s="6" customFormat="1" x14ac:dyDescent="0.4"/>
    <row r="39653" s="6" customFormat="1" x14ac:dyDescent="0.4"/>
    <row r="39654" s="6" customFormat="1" x14ac:dyDescent="0.4"/>
    <row r="39655" s="6" customFormat="1" x14ac:dyDescent="0.4"/>
    <row r="39656" s="6" customFormat="1" x14ac:dyDescent="0.4"/>
    <row r="39657" s="6" customFormat="1" x14ac:dyDescent="0.4"/>
    <row r="39658" s="6" customFormat="1" x14ac:dyDescent="0.4"/>
    <row r="39659" s="6" customFormat="1" x14ac:dyDescent="0.4"/>
    <row r="39660" s="6" customFormat="1" x14ac:dyDescent="0.4"/>
    <row r="39661" s="6" customFormat="1" x14ac:dyDescent="0.4"/>
    <row r="39662" s="6" customFormat="1" x14ac:dyDescent="0.4"/>
    <row r="39663" s="6" customFormat="1" x14ac:dyDescent="0.4"/>
    <row r="39664" s="6" customFormat="1" x14ac:dyDescent="0.4"/>
    <row r="39665" s="6" customFormat="1" x14ac:dyDescent="0.4"/>
    <row r="39666" s="6" customFormat="1" x14ac:dyDescent="0.4"/>
    <row r="39667" s="6" customFormat="1" x14ac:dyDescent="0.4"/>
    <row r="39668" s="6" customFormat="1" x14ac:dyDescent="0.4"/>
    <row r="39669" s="6" customFormat="1" x14ac:dyDescent="0.4"/>
    <row r="39670" s="6" customFormat="1" x14ac:dyDescent="0.4"/>
    <row r="39671" s="6" customFormat="1" x14ac:dyDescent="0.4"/>
    <row r="39672" s="6" customFormat="1" x14ac:dyDescent="0.4"/>
    <row r="39673" s="6" customFormat="1" x14ac:dyDescent="0.4"/>
    <row r="39674" s="6" customFormat="1" x14ac:dyDescent="0.4"/>
    <row r="39675" s="6" customFormat="1" x14ac:dyDescent="0.4"/>
    <row r="39676" s="6" customFormat="1" x14ac:dyDescent="0.4"/>
    <row r="39677" s="6" customFormat="1" x14ac:dyDescent="0.4"/>
    <row r="39678" s="6" customFormat="1" x14ac:dyDescent="0.4"/>
    <row r="39679" s="6" customFormat="1" x14ac:dyDescent="0.4"/>
    <row r="39680" s="6" customFormat="1" x14ac:dyDescent="0.4"/>
    <row r="39681" s="6" customFormat="1" x14ac:dyDescent="0.4"/>
    <row r="39682" s="6" customFormat="1" x14ac:dyDescent="0.4"/>
    <row r="39683" s="6" customFormat="1" x14ac:dyDescent="0.4"/>
    <row r="39684" s="6" customFormat="1" x14ac:dyDescent="0.4"/>
    <row r="39685" s="6" customFormat="1" x14ac:dyDescent="0.4"/>
    <row r="39686" s="6" customFormat="1" x14ac:dyDescent="0.4"/>
    <row r="39687" s="6" customFormat="1" x14ac:dyDescent="0.4"/>
    <row r="39688" s="6" customFormat="1" x14ac:dyDescent="0.4"/>
    <row r="39689" s="6" customFormat="1" x14ac:dyDescent="0.4"/>
    <row r="39690" s="6" customFormat="1" x14ac:dyDescent="0.4"/>
    <row r="39691" s="6" customFormat="1" x14ac:dyDescent="0.4"/>
    <row r="39692" s="6" customFormat="1" x14ac:dyDescent="0.4"/>
    <row r="39693" s="6" customFormat="1" x14ac:dyDescent="0.4"/>
    <row r="39694" s="6" customFormat="1" x14ac:dyDescent="0.4"/>
    <row r="39695" s="6" customFormat="1" x14ac:dyDescent="0.4"/>
    <row r="39696" s="6" customFormat="1" x14ac:dyDescent="0.4"/>
    <row r="39697" s="6" customFormat="1" x14ac:dyDescent="0.4"/>
    <row r="39698" s="6" customFormat="1" x14ac:dyDescent="0.4"/>
    <row r="39699" s="6" customFormat="1" x14ac:dyDescent="0.4"/>
    <row r="39700" s="6" customFormat="1" x14ac:dyDescent="0.4"/>
    <row r="39701" s="6" customFormat="1" x14ac:dyDescent="0.4"/>
    <row r="39702" s="6" customFormat="1" x14ac:dyDescent="0.4"/>
    <row r="39703" s="6" customFormat="1" x14ac:dyDescent="0.4"/>
    <row r="39704" s="6" customFormat="1" x14ac:dyDescent="0.4"/>
    <row r="39705" s="6" customFormat="1" x14ac:dyDescent="0.4"/>
    <row r="39706" s="6" customFormat="1" x14ac:dyDescent="0.4"/>
    <row r="39707" s="6" customFormat="1" x14ac:dyDescent="0.4"/>
    <row r="39708" s="6" customFormat="1" x14ac:dyDescent="0.4"/>
    <row r="39709" s="6" customFormat="1" x14ac:dyDescent="0.4"/>
    <row r="39710" s="6" customFormat="1" x14ac:dyDescent="0.4"/>
    <row r="39711" s="6" customFormat="1" x14ac:dyDescent="0.4"/>
    <row r="39712" s="6" customFormat="1" x14ac:dyDescent="0.4"/>
    <row r="39713" s="6" customFormat="1" x14ac:dyDescent="0.4"/>
    <row r="39714" s="6" customFormat="1" x14ac:dyDescent="0.4"/>
    <row r="39715" s="6" customFormat="1" x14ac:dyDescent="0.4"/>
    <row r="39716" s="6" customFormat="1" x14ac:dyDescent="0.4"/>
    <row r="39717" s="6" customFormat="1" x14ac:dyDescent="0.4"/>
    <row r="39718" s="6" customFormat="1" x14ac:dyDescent="0.4"/>
    <row r="39719" s="6" customFormat="1" x14ac:dyDescent="0.4"/>
    <row r="39720" s="6" customFormat="1" x14ac:dyDescent="0.4"/>
    <row r="39721" s="6" customFormat="1" x14ac:dyDescent="0.4"/>
    <row r="39722" s="6" customFormat="1" x14ac:dyDescent="0.4"/>
    <row r="39723" s="6" customFormat="1" x14ac:dyDescent="0.4"/>
    <row r="39724" s="6" customFormat="1" x14ac:dyDescent="0.4"/>
    <row r="39725" s="6" customFormat="1" x14ac:dyDescent="0.4"/>
    <row r="39726" s="6" customFormat="1" x14ac:dyDescent="0.4"/>
    <row r="39727" s="6" customFormat="1" x14ac:dyDescent="0.4"/>
    <row r="39728" s="6" customFormat="1" x14ac:dyDescent="0.4"/>
    <row r="39729" s="6" customFormat="1" x14ac:dyDescent="0.4"/>
    <row r="39730" s="6" customFormat="1" x14ac:dyDescent="0.4"/>
    <row r="39731" s="6" customFormat="1" x14ac:dyDescent="0.4"/>
    <row r="39732" s="6" customFormat="1" x14ac:dyDescent="0.4"/>
    <row r="39733" s="6" customFormat="1" x14ac:dyDescent="0.4"/>
    <row r="39734" s="6" customFormat="1" x14ac:dyDescent="0.4"/>
    <row r="39735" s="6" customFormat="1" x14ac:dyDescent="0.4"/>
    <row r="39736" s="6" customFormat="1" x14ac:dyDescent="0.4"/>
    <row r="39737" s="6" customFormat="1" x14ac:dyDescent="0.4"/>
    <row r="39738" s="6" customFormat="1" x14ac:dyDescent="0.4"/>
    <row r="39739" s="6" customFormat="1" x14ac:dyDescent="0.4"/>
    <row r="39740" s="6" customFormat="1" x14ac:dyDescent="0.4"/>
    <row r="39741" s="6" customFormat="1" x14ac:dyDescent="0.4"/>
    <row r="39742" s="6" customFormat="1" x14ac:dyDescent="0.4"/>
    <row r="39743" s="6" customFormat="1" x14ac:dyDescent="0.4"/>
    <row r="39744" s="6" customFormat="1" x14ac:dyDescent="0.4"/>
    <row r="39745" s="6" customFormat="1" x14ac:dyDescent="0.4"/>
    <row r="39746" s="6" customFormat="1" x14ac:dyDescent="0.4"/>
    <row r="39747" s="6" customFormat="1" x14ac:dyDescent="0.4"/>
    <row r="39748" s="6" customFormat="1" x14ac:dyDescent="0.4"/>
    <row r="39749" s="6" customFormat="1" x14ac:dyDescent="0.4"/>
    <row r="39750" s="6" customFormat="1" x14ac:dyDescent="0.4"/>
    <row r="39751" s="6" customFormat="1" x14ac:dyDescent="0.4"/>
    <row r="39752" s="6" customFormat="1" x14ac:dyDescent="0.4"/>
    <row r="39753" s="6" customFormat="1" x14ac:dyDescent="0.4"/>
    <row r="39754" s="6" customFormat="1" x14ac:dyDescent="0.4"/>
    <row r="39755" s="6" customFormat="1" x14ac:dyDescent="0.4"/>
    <row r="39756" s="6" customFormat="1" x14ac:dyDescent="0.4"/>
    <row r="39757" s="6" customFormat="1" x14ac:dyDescent="0.4"/>
    <row r="39758" s="6" customFormat="1" x14ac:dyDescent="0.4"/>
    <row r="39759" s="6" customFormat="1" x14ac:dyDescent="0.4"/>
    <row r="39760" s="6" customFormat="1" x14ac:dyDescent="0.4"/>
    <row r="39761" s="6" customFormat="1" x14ac:dyDescent="0.4"/>
    <row r="39762" s="6" customFormat="1" x14ac:dyDescent="0.4"/>
    <row r="39763" s="6" customFormat="1" x14ac:dyDescent="0.4"/>
    <row r="39764" s="6" customFormat="1" x14ac:dyDescent="0.4"/>
    <row r="39765" s="6" customFormat="1" x14ac:dyDescent="0.4"/>
    <row r="39766" s="6" customFormat="1" x14ac:dyDescent="0.4"/>
    <row r="39767" s="6" customFormat="1" x14ac:dyDescent="0.4"/>
    <row r="39768" s="6" customFormat="1" x14ac:dyDescent="0.4"/>
    <row r="39769" s="6" customFormat="1" x14ac:dyDescent="0.4"/>
    <row r="39770" s="6" customFormat="1" x14ac:dyDescent="0.4"/>
    <row r="39771" s="6" customFormat="1" x14ac:dyDescent="0.4"/>
    <row r="39772" s="6" customFormat="1" x14ac:dyDescent="0.4"/>
    <row r="39773" s="6" customFormat="1" x14ac:dyDescent="0.4"/>
    <row r="39774" s="6" customFormat="1" x14ac:dyDescent="0.4"/>
    <row r="39775" s="6" customFormat="1" x14ac:dyDescent="0.4"/>
    <row r="39776" s="6" customFormat="1" x14ac:dyDescent="0.4"/>
    <row r="39777" s="6" customFormat="1" x14ac:dyDescent="0.4"/>
    <row r="39778" s="6" customFormat="1" x14ac:dyDescent="0.4"/>
    <row r="39779" s="6" customFormat="1" x14ac:dyDescent="0.4"/>
    <row r="39780" s="6" customFormat="1" x14ac:dyDescent="0.4"/>
    <row r="39781" s="6" customFormat="1" x14ac:dyDescent="0.4"/>
    <row r="39782" s="6" customFormat="1" x14ac:dyDescent="0.4"/>
    <row r="39783" s="6" customFormat="1" x14ac:dyDescent="0.4"/>
    <row r="39784" s="6" customFormat="1" x14ac:dyDescent="0.4"/>
    <row r="39785" s="6" customFormat="1" x14ac:dyDescent="0.4"/>
    <row r="39786" s="6" customFormat="1" x14ac:dyDescent="0.4"/>
    <row r="39787" s="6" customFormat="1" x14ac:dyDescent="0.4"/>
    <row r="39788" s="6" customFormat="1" x14ac:dyDescent="0.4"/>
    <row r="39789" s="6" customFormat="1" x14ac:dyDescent="0.4"/>
    <row r="39790" s="6" customFormat="1" x14ac:dyDescent="0.4"/>
    <row r="39791" s="6" customFormat="1" x14ac:dyDescent="0.4"/>
    <row r="39792" s="6" customFormat="1" x14ac:dyDescent="0.4"/>
    <row r="39793" s="6" customFormat="1" x14ac:dyDescent="0.4"/>
    <row r="39794" s="6" customFormat="1" x14ac:dyDescent="0.4"/>
    <row r="39795" s="6" customFormat="1" x14ac:dyDescent="0.4"/>
    <row r="39796" s="6" customFormat="1" x14ac:dyDescent="0.4"/>
    <row r="39797" s="6" customFormat="1" x14ac:dyDescent="0.4"/>
    <row r="39798" s="6" customFormat="1" x14ac:dyDescent="0.4"/>
    <row r="39799" s="6" customFormat="1" x14ac:dyDescent="0.4"/>
    <row r="39800" s="6" customFormat="1" x14ac:dyDescent="0.4"/>
    <row r="39801" s="6" customFormat="1" x14ac:dyDescent="0.4"/>
    <row r="39802" s="6" customFormat="1" x14ac:dyDescent="0.4"/>
    <row r="39803" s="6" customFormat="1" x14ac:dyDescent="0.4"/>
    <row r="39804" s="6" customFormat="1" x14ac:dyDescent="0.4"/>
    <row r="39805" s="6" customFormat="1" x14ac:dyDescent="0.4"/>
    <row r="39806" s="6" customFormat="1" x14ac:dyDescent="0.4"/>
    <row r="39807" s="6" customFormat="1" x14ac:dyDescent="0.4"/>
    <row r="39808" s="6" customFormat="1" x14ac:dyDescent="0.4"/>
    <row r="39809" s="6" customFormat="1" x14ac:dyDescent="0.4"/>
    <row r="39810" s="6" customFormat="1" x14ac:dyDescent="0.4"/>
    <row r="39811" s="6" customFormat="1" x14ac:dyDescent="0.4"/>
    <row r="39812" s="6" customFormat="1" x14ac:dyDescent="0.4"/>
    <row r="39813" s="6" customFormat="1" x14ac:dyDescent="0.4"/>
    <row r="39814" s="6" customFormat="1" x14ac:dyDescent="0.4"/>
    <row r="39815" s="6" customFormat="1" x14ac:dyDescent="0.4"/>
    <row r="39816" s="6" customFormat="1" x14ac:dyDescent="0.4"/>
    <row r="39817" s="6" customFormat="1" x14ac:dyDescent="0.4"/>
    <row r="39818" s="6" customFormat="1" x14ac:dyDescent="0.4"/>
    <row r="39819" s="6" customFormat="1" x14ac:dyDescent="0.4"/>
    <row r="39820" s="6" customFormat="1" x14ac:dyDescent="0.4"/>
    <row r="39821" s="6" customFormat="1" x14ac:dyDescent="0.4"/>
    <row r="39822" s="6" customFormat="1" x14ac:dyDescent="0.4"/>
    <row r="39823" s="6" customFormat="1" x14ac:dyDescent="0.4"/>
    <row r="39824" s="6" customFormat="1" x14ac:dyDescent="0.4"/>
    <row r="39825" s="6" customFormat="1" x14ac:dyDescent="0.4"/>
    <row r="39826" s="6" customFormat="1" x14ac:dyDescent="0.4"/>
    <row r="39827" s="6" customFormat="1" x14ac:dyDescent="0.4"/>
    <row r="39828" s="6" customFormat="1" x14ac:dyDescent="0.4"/>
    <row r="39829" s="6" customFormat="1" x14ac:dyDescent="0.4"/>
    <row r="39830" s="6" customFormat="1" x14ac:dyDescent="0.4"/>
    <row r="39831" s="6" customFormat="1" x14ac:dyDescent="0.4"/>
    <row r="39832" s="6" customFormat="1" x14ac:dyDescent="0.4"/>
    <row r="39833" s="6" customFormat="1" x14ac:dyDescent="0.4"/>
    <row r="39834" s="6" customFormat="1" x14ac:dyDescent="0.4"/>
    <row r="39835" s="6" customFormat="1" x14ac:dyDescent="0.4"/>
    <row r="39836" s="6" customFormat="1" x14ac:dyDescent="0.4"/>
    <row r="39837" s="6" customFormat="1" x14ac:dyDescent="0.4"/>
    <row r="39838" s="6" customFormat="1" x14ac:dyDescent="0.4"/>
    <row r="39839" s="6" customFormat="1" x14ac:dyDescent="0.4"/>
    <row r="39840" s="6" customFormat="1" x14ac:dyDescent="0.4"/>
    <row r="39841" s="6" customFormat="1" x14ac:dyDescent="0.4"/>
    <row r="39842" s="6" customFormat="1" x14ac:dyDescent="0.4"/>
    <row r="39843" s="6" customFormat="1" x14ac:dyDescent="0.4"/>
    <row r="39844" s="6" customFormat="1" x14ac:dyDescent="0.4"/>
    <row r="39845" s="6" customFormat="1" x14ac:dyDescent="0.4"/>
    <row r="39846" s="6" customFormat="1" x14ac:dyDescent="0.4"/>
    <row r="39847" s="6" customFormat="1" x14ac:dyDescent="0.4"/>
    <row r="39848" s="6" customFormat="1" x14ac:dyDescent="0.4"/>
    <row r="39849" s="6" customFormat="1" x14ac:dyDescent="0.4"/>
    <row r="39850" s="6" customFormat="1" x14ac:dyDescent="0.4"/>
    <row r="39851" s="6" customFormat="1" x14ac:dyDescent="0.4"/>
    <row r="39852" s="6" customFormat="1" x14ac:dyDescent="0.4"/>
    <row r="39853" s="6" customFormat="1" x14ac:dyDescent="0.4"/>
    <row r="39854" s="6" customFormat="1" x14ac:dyDescent="0.4"/>
    <row r="39855" s="6" customFormat="1" x14ac:dyDescent="0.4"/>
    <row r="39856" s="6" customFormat="1" x14ac:dyDescent="0.4"/>
    <row r="39857" s="6" customFormat="1" x14ac:dyDescent="0.4"/>
    <row r="39858" s="6" customFormat="1" x14ac:dyDescent="0.4"/>
    <row r="39859" s="6" customFormat="1" x14ac:dyDescent="0.4"/>
    <row r="39860" s="6" customFormat="1" x14ac:dyDescent="0.4"/>
    <row r="39861" s="6" customFormat="1" x14ac:dyDescent="0.4"/>
    <row r="39862" s="6" customFormat="1" x14ac:dyDescent="0.4"/>
    <row r="39863" s="6" customFormat="1" x14ac:dyDescent="0.4"/>
    <row r="39864" s="6" customFormat="1" x14ac:dyDescent="0.4"/>
    <row r="39865" s="6" customFormat="1" x14ac:dyDescent="0.4"/>
    <row r="39866" s="6" customFormat="1" x14ac:dyDescent="0.4"/>
    <row r="39867" s="6" customFormat="1" x14ac:dyDescent="0.4"/>
    <row r="39868" s="6" customFormat="1" x14ac:dyDescent="0.4"/>
    <row r="39869" s="6" customFormat="1" x14ac:dyDescent="0.4"/>
    <row r="39870" s="6" customFormat="1" x14ac:dyDescent="0.4"/>
    <row r="39871" s="6" customFormat="1" x14ac:dyDescent="0.4"/>
    <row r="39872" s="6" customFormat="1" x14ac:dyDescent="0.4"/>
    <row r="39873" s="6" customFormat="1" x14ac:dyDescent="0.4"/>
    <row r="39874" s="6" customFormat="1" x14ac:dyDescent="0.4"/>
    <row r="39875" s="6" customFormat="1" x14ac:dyDescent="0.4"/>
    <row r="39876" s="6" customFormat="1" x14ac:dyDescent="0.4"/>
    <row r="39877" s="6" customFormat="1" x14ac:dyDescent="0.4"/>
    <row r="39878" s="6" customFormat="1" x14ac:dyDescent="0.4"/>
    <row r="39879" s="6" customFormat="1" x14ac:dyDescent="0.4"/>
    <row r="39880" s="6" customFormat="1" x14ac:dyDescent="0.4"/>
    <row r="39881" s="6" customFormat="1" x14ac:dyDescent="0.4"/>
    <row r="39882" s="6" customFormat="1" x14ac:dyDescent="0.4"/>
    <row r="39883" s="6" customFormat="1" x14ac:dyDescent="0.4"/>
    <row r="39884" s="6" customFormat="1" x14ac:dyDescent="0.4"/>
    <row r="39885" s="6" customFormat="1" x14ac:dyDescent="0.4"/>
    <row r="39886" s="6" customFormat="1" x14ac:dyDescent="0.4"/>
    <row r="39887" s="6" customFormat="1" x14ac:dyDescent="0.4"/>
    <row r="39888" s="6" customFormat="1" x14ac:dyDescent="0.4"/>
    <row r="39889" s="6" customFormat="1" x14ac:dyDescent="0.4"/>
    <row r="39890" s="6" customFormat="1" x14ac:dyDescent="0.4"/>
    <row r="39891" s="6" customFormat="1" x14ac:dyDescent="0.4"/>
    <row r="39892" s="6" customFormat="1" x14ac:dyDescent="0.4"/>
    <row r="39893" s="6" customFormat="1" x14ac:dyDescent="0.4"/>
    <row r="39894" s="6" customFormat="1" x14ac:dyDescent="0.4"/>
    <row r="39895" s="6" customFormat="1" x14ac:dyDescent="0.4"/>
    <row r="39896" s="6" customFormat="1" x14ac:dyDescent="0.4"/>
    <row r="39897" s="6" customFormat="1" x14ac:dyDescent="0.4"/>
    <row r="39898" s="6" customFormat="1" x14ac:dyDescent="0.4"/>
    <row r="39899" s="6" customFormat="1" x14ac:dyDescent="0.4"/>
    <row r="39900" s="6" customFormat="1" x14ac:dyDescent="0.4"/>
    <row r="39901" s="6" customFormat="1" x14ac:dyDescent="0.4"/>
    <row r="39902" s="6" customFormat="1" x14ac:dyDescent="0.4"/>
    <row r="39903" s="6" customFormat="1" x14ac:dyDescent="0.4"/>
    <row r="39904" s="6" customFormat="1" x14ac:dyDescent="0.4"/>
    <row r="39905" s="6" customFormat="1" x14ac:dyDescent="0.4"/>
    <row r="39906" s="6" customFormat="1" x14ac:dyDescent="0.4"/>
    <row r="39907" s="6" customFormat="1" x14ac:dyDescent="0.4"/>
    <row r="39908" s="6" customFormat="1" x14ac:dyDescent="0.4"/>
    <row r="39909" s="6" customFormat="1" x14ac:dyDescent="0.4"/>
    <row r="39910" s="6" customFormat="1" x14ac:dyDescent="0.4"/>
    <row r="39911" s="6" customFormat="1" x14ac:dyDescent="0.4"/>
    <row r="39912" s="6" customFormat="1" x14ac:dyDescent="0.4"/>
    <row r="39913" s="6" customFormat="1" x14ac:dyDescent="0.4"/>
    <row r="39914" s="6" customFormat="1" x14ac:dyDescent="0.4"/>
    <row r="39915" s="6" customFormat="1" x14ac:dyDescent="0.4"/>
    <row r="39916" s="6" customFormat="1" x14ac:dyDescent="0.4"/>
    <row r="39917" s="6" customFormat="1" x14ac:dyDescent="0.4"/>
    <row r="39918" s="6" customFormat="1" x14ac:dyDescent="0.4"/>
    <row r="39919" s="6" customFormat="1" x14ac:dyDescent="0.4"/>
    <row r="39920" s="6" customFormat="1" x14ac:dyDescent="0.4"/>
    <row r="39921" s="6" customFormat="1" x14ac:dyDescent="0.4"/>
    <row r="39922" s="6" customFormat="1" x14ac:dyDescent="0.4"/>
    <row r="39923" s="6" customFormat="1" x14ac:dyDescent="0.4"/>
    <row r="39924" s="6" customFormat="1" x14ac:dyDescent="0.4"/>
    <row r="39925" s="6" customFormat="1" x14ac:dyDescent="0.4"/>
    <row r="39926" s="6" customFormat="1" x14ac:dyDescent="0.4"/>
    <row r="39927" s="6" customFormat="1" x14ac:dyDescent="0.4"/>
    <row r="39928" s="6" customFormat="1" x14ac:dyDescent="0.4"/>
    <row r="39929" s="6" customFormat="1" x14ac:dyDescent="0.4"/>
    <row r="39930" s="6" customFormat="1" x14ac:dyDescent="0.4"/>
    <row r="39931" s="6" customFormat="1" x14ac:dyDescent="0.4"/>
    <row r="39932" s="6" customFormat="1" x14ac:dyDescent="0.4"/>
    <row r="39933" s="6" customFormat="1" x14ac:dyDescent="0.4"/>
    <row r="39934" s="6" customFormat="1" x14ac:dyDescent="0.4"/>
    <row r="39935" s="6" customFormat="1" x14ac:dyDescent="0.4"/>
    <row r="39936" s="6" customFormat="1" x14ac:dyDescent="0.4"/>
    <row r="39937" s="6" customFormat="1" x14ac:dyDescent="0.4"/>
    <row r="39938" s="6" customFormat="1" x14ac:dyDescent="0.4"/>
    <row r="39939" s="6" customFormat="1" x14ac:dyDescent="0.4"/>
    <row r="39940" s="6" customFormat="1" x14ac:dyDescent="0.4"/>
    <row r="39941" s="6" customFormat="1" x14ac:dyDescent="0.4"/>
    <row r="39942" s="6" customFormat="1" x14ac:dyDescent="0.4"/>
    <row r="39943" s="6" customFormat="1" x14ac:dyDescent="0.4"/>
    <row r="39944" s="6" customFormat="1" x14ac:dyDescent="0.4"/>
    <row r="39945" s="6" customFormat="1" x14ac:dyDescent="0.4"/>
    <row r="39946" s="6" customFormat="1" x14ac:dyDescent="0.4"/>
    <row r="39947" s="6" customFormat="1" x14ac:dyDescent="0.4"/>
    <row r="39948" s="6" customFormat="1" x14ac:dyDescent="0.4"/>
    <row r="39949" s="6" customFormat="1" x14ac:dyDescent="0.4"/>
    <row r="39950" s="6" customFormat="1" x14ac:dyDescent="0.4"/>
    <row r="39951" s="6" customFormat="1" x14ac:dyDescent="0.4"/>
    <row r="39952" s="6" customFormat="1" x14ac:dyDescent="0.4"/>
    <row r="39953" s="6" customFormat="1" x14ac:dyDescent="0.4"/>
    <row r="39954" s="6" customFormat="1" x14ac:dyDescent="0.4"/>
    <row r="39955" s="6" customFormat="1" x14ac:dyDescent="0.4"/>
    <row r="39956" s="6" customFormat="1" x14ac:dyDescent="0.4"/>
    <row r="39957" s="6" customFormat="1" x14ac:dyDescent="0.4"/>
    <row r="39958" s="6" customFormat="1" x14ac:dyDescent="0.4"/>
    <row r="39959" s="6" customFormat="1" x14ac:dyDescent="0.4"/>
    <row r="39960" s="6" customFormat="1" x14ac:dyDescent="0.4"/>
    <row r="39961" s="6" customFormat="1" x14ac:dyDescent="0.4"/>
    <row r="39962" s="6" customFormat="1" x14ac:dyDescent="0.4"/>
    <row r="39963" s="6" customFormat="1" x14ac:dyDescent="0.4"/>
    <row r="39964" s="6" customFormat="1" x14ac:dyDescent="0.4"/>
    <row r="39965" s="6" customFormat="1" x14ac:dyDescent="0.4"/>
    <row r="39966" s="6" customFormat="1" x14ac:dyDescent="0.4"/>
    <row r="39967" s="6" customFormat="1" x14ac:dyDescent="0.4"/>
    <row r="39968" s="6" customFormat="1" x14ac:dyDescent="0.4"/>
    <row r="39969" s="6" customFormat="1" x14ac:dyDescent="0.4"/>
    <row r="39970" s="6" customFormat="1" x14ac:dyDescent="0.4"/>
    <row r="39971" s="6" customFormat="1" x14ac:dyDescent="0.4"/>
    <row r="39972" s="6" customFormat="1" x14ac:dyDescent="0.4"/>
    <row r="39973" s="6" customFormat="1" x14ac:dyDescent="0.4"/>
    <row r="39974" s="6" customFormat="1" x14ac:dyDescent="0.4"/>
    <row r="39975" s="6" customFormat="1" x14ac:dyDescent="0.4"/>
    <row r="39976" s="6" customFormat="1" x14ac:dyDescent="0.4"/>
    <row r="39977" s="6" customFormat="1" x14ac:dyDescent="0.4"/>
    <row r="39978" s="6" customFormat="1" x14ac:dyDescent="0.4"/>
    <row r="39979" s="6" customFormat="1" x14ac:dyDescent="0.4"/>
    <row r="39980" s="6" customFormat="1" x14ac:dyDescent="0.4"/>
    <row r="39981" s="6" customFormat="1" x14ac:dyDescent="0.4"/>
    <row r="39982" s="6" customFormat="1" x14ac:dyDescent="0.4"/>
    <row r="39983" s="6" customFormat="1" x14ac:dyDescent="0.4"/>
    <row r="39984" s="6" customFormat="1" x14ac:dyDescent="0.4"/>
    <row r="39985" s="6" customFormat="1" x14ac:dyDescent="0.4"/>
    <row r="39986" s="6" customFormat="1" x14ac:dyDescent="0.4"/>
    <row r="39987" s="6" customFormat="1" x14ac:dyDescent="0.4"/>
    <row r="39988" s="6" customFormat="1" x14ac:dyDescent="0.4"/>
    <row r="39989" s="6" customFormat="1" x14ac:dyDescent="0.4"/>
    <row r="39990" s="6" customFormat="1" x14ac:dyDescent="0.4"/>
    <row r="39991" s="6" customFormat="1" x14ac:dyDescent="0.4"/>
    <row r="39992" s="6" customFormat="1" x14ac:dyDescent="0.4"/>
    <row r="39993" s="6" customFormat="1" x14ac:dyDescent="0.4"/>
    <row r="39994" s="6" customFormat="1" x14ac:dyDescent="0.4"/>
    <row r="39995" s="6" customFormat="1" x14ac:dyDescent="0.4"/>
    <row r="39996" s="6" customFormat="1" x14ac:dyDescent="0.4"/>
    <row r="39997" s="6" customFormat="1" x14ac:dyDescent="0.4"/>
    <row r="39998" s="6" customFormat="1" x14ac:dyDescent="0.4"/>
    <row r="39999" s="6" customFormat="1" x14ac:dyDescent="0.4"/>
    <row r="40000" s="6" customFormat="1" x14ac:dyDescent="0.4"/>
    <row r="40001" s="6" customFormat="1" x14ac:dyDescent="0.4"/>
    <row r="40002" s="6" customFormat="1" x14ac:dyDescent="0.4"/>
    <row r="40003" s="6" customFormat="1" x14ac:dyDescent="0.4"/>
    <row r="40004" s="6" customFormat="1" x14ac:dyDescent="0.4"/>
    <row r="40005" s="6" customFormat="1" x14ac:dyDescent="0.4"/>
    <row r="40006" s="6" customFormat="1" x14ac:dyDescent="0.4"/>
    <row r="40007" s="6" customFormat="1" x14ac:dyDescent="0.4"/>
    <row r="40008" s="6" customFormat="1" x14ac:dyDescent="0.4"/>
    <row r="40009" s="6" customFormat="1" x14ac:dyDescent="0.4"/>
    <row r="40010" s="6" customFormat="1" x14ac:dyDescent="0.4"/>
    <row r="40011" s="6" customFormat="1" x14ac:dyDescent="0.4"/>
    <row r="40012" s="6" customFormat="1" x14ac:dyDescent="0.4"/>
    <row r="40013" s="6" customFormat="1" x14ac:dyDescent="0.4"/>
    <row r="40014" s="6" customFormat="1" x14ac:dyDescent="0.4"/>
    <row r="40015" s="6" customFormat="1" x14ac:dyDescent="0.4"/>
    <row r="40016" s="6" customFormat="1" x14ac:dyDescent="0.4"/>
    <row r="40017" s="6" customFormat="1" x14ac:dyDescent="0.4"/>
    <row r="40018" s="6" customFormat="1" x14ac:dyDescent="0.4"/>
    <row r="40019" s="6" customFormat="1" x14ac:dyDescent="0.4"/>
    <row r="40020" s="6" customFormat="1" x14ac:dyDescent="0.4"/>
    <row r="40021" s="6" customFormat="1" x14ac:dyDescent="0.4"/>
    <row r="40022" s="6" customFormat="1" x14ac:dyDescent="0.4"/>
    <row r="40023" s="6" customFormat="1" x14ac:dyDescent="0.4"/>
    <row r="40024" s="6" customFormat="1" x14ac:dyDescent="0.4"/>
    <row r="40025" s="6" customFormat="1" x14ac:dyDescent="0.4"/>
    <row r="40026" s="6" customFormat="1" x14ac:dyDescent="0.4"/>
    <row r="40027" s="6" customFormat="1" x14ac:dyDescent="0.4"/>
    <row r="40028" s="6" customFormat="1" x14ac:dyDescent="0.4"/>
    <row r="40029" s="6" customFormat="1" x14ac:dyDescent="0.4"/>
    <row r="40030" s="6" customFormat="1" x14ac:dyDescent="0.4"/>
    <row r="40031" s="6" customFormat="1" x14ac:dyDescent="0.4"/>
    <row r="40032" s="6" customFormat="1" x14ac:dyDescent="0.4"/>
    <row r="40033" s="6" customFormat="1" x14ac:dyDescent="0.4"/>
    <row r="40034" s="6" customFormat="1" x14ac:dyDescent="0.4"/>
    <row r="40035" s="6" customFormat="1" x14ac:dyDescent="0.4"/>
    <row r="40036" s="6" customFormat="1" x14ac:dyDescent="0.4"/>
    <row r="40037" s="6" customFormat="1" x14ac:dyDescent="0.4"/>
    <row r="40038" s="6" customFormat="1" x14ac:dyDescent="0.4"/>
    <row r="40039" s="6" customFormat="1" x14ac:dyDescent="0.4"/>
    <row r="40040" s="6" customFormat="1" x14ac:dyDescent="0.4"/>
    <row r="40041" s="6" customFormat="1" x14ac:dyDescent="0.4"/>
    <row r="40042" s="6" customFormat="1" x14ac:dyDescent="0.4"/>
    <row r="40043" s="6" customFormat="1" x14ac:dyDescent="0.4"/>
    <row r="40044" s="6" customFormat="1" x14ac:dyDescent="0.4"/>
    <row r="40045" s="6" customFormat="1" x14ac:dyDescent="0.4"/>
    <row r="40046" s="6" customFormat="1" x14ac:dyDescent="0.4"/>
    <row r="40047" s="6" customFormat="1" x14ac:dyDescent="0.4"/>
    <row r="40048" s="6" customFormat="1" x14ac:dyDescent="0.4"/>
    <row r="40049" s="6" customFormat="1" x14ac:dyDescent="0.4"/>
    <row r="40050" s="6" customFormat="1" x14ac:dyDescent="0.4"/>
    <row r="40051" s="6" customFormat="1" x14ac:dyDescent="0.4"/>
    <row r="40052" s="6" customFormat="1" x14ac:dyDescent="0.4"/>
    <row r="40053" s="6" customFormat="1" x14ac:dyDescent="0.4"/>
    <row r="40054" s="6" customFormat="1" x14ac:dyDescent="0.4"/>
    <row r="40055" s="6" customFormat="1" x14ac:dyDescent="0.4"/>
    <row r="40056" s="6" customFormat="1" x14ac:dyDescent="0.4"/>
    <row r="40057" s="6" customFormat="1" x14ac:dyDescent="0.4"/>
    <row r="40058" s="6" customFormat="1" x14ac:dyDescent="0.4"/>
    <row r="40059" s="6" customFormat="1" x14ac:dyDescent="0.4"/>
    <row r="40060" s="6" customFormat="1" x14ac:dyDescent="0.4"/>
    <row r="40061" s="6" customFormat="1" x14ac:dyDescent="0.4"/>
    <row r="40062" s="6" customFormat="1" x14ac:dyDescent="0.4"/>
    <row r="40063" s="6" customFormat="1" x14ac:dyDescent="0.4"/>
    <row r="40064" s="6" customFormat="1" x14ac:dyDescent="0.4"/>
    <row r="40065" s="6" customFormat="1" x14ac:dyDescent="0.4"/>
    <row r="40066" s="6" customFormat="1" x14ac:dyDescent="0.4"/>
    <row r="40067" s="6" customFormat="1" x14ac:dyDescent="0.4"/>
    <row r="40068" s="6" customFormat="1" x14ac:dyDescent="0.4"/>
    <row r="40069" s="6" customFormat="1" x14ac:dyDescent="0.4"/>
    <row r="40070" s="6" customFormat="1" x14ac:dyDescent="0.4"/>
    <row r="40071" s="6" customFormat="1" x14ac:dyDescent="0.4"/>
    <row r="40072" s="6" customFormat="1" x14ac:dyDescent="0.4"/>
    <row r="40073" s="6" customFormat="1" x14ac:dyDescent="0.4"/>
    <row r="40074" s="6" customFormat="1" x14ac:dyDescent="0.4"/>
    <row r="40075" s="6" customFormat="1" x14ac:dyDescent="0.4"/>
    <row r="40076" s="6" customFormat="1" x14ac:dyDescent="0.4"/>
    <row r="40077" s="6" customFormat="1" x14ac:dyDescent="0.4"/>
    <row r="40078" s="6" customFormat="1" x14ac:dyDescent="0.4"/>
    <row r="40079" s="6" customFormat="1" x14ac:dyDescent="0.4"/>
    <row r="40080" s="6" customFormat="1" x14ac:dyDescent="0.4"/>
    <row r="40081" s="6" customFormat="1" x14ac:dyDescent="0.4"/>
    <row r="40082" s="6" customFormat="1" x14ac:dyDescent="0.4"/>
    <row r="40083" s="6" customFormat="1" x14ac:dyDescent="0.4"/>
    <row r="40084" s="6" customFormat="1" x14ac:dyDescent="0.4"/>
    <row r="40085" s="6" customFormat="1" x14ac:dyDescent="0.4"/>
    <row r="40086" s="6" customFormat="1" x14ac:dyDescent="0.4"/>
    <row r="40087" s="6" customFormat="1" x14ac:dyDescent="0.4"/>
    <row r="40088" s="6" customFormat="1" x14ac:dyDescent="0.4"/>
    <row r="40089" s="6" customFormat="1" x14ac:dyDescent="0.4"/>
    <row r="40090" s="6" customFormat="1" x14ac:dyDescent="0.4"/>
    <row r="40091" s="6" customFormat="1" x14ac:dyDescent="0.4"/>
    <row r="40092" s="6" customFormat="1" x14ac:dyDescent="0.4"/>
    <row r="40093" s="6" customFormat="1" x14ac:dyDescent="0.4"/>
    <row r="40094" s="6" customFormat="1" x14ac:dyDescent="0.4"/>
    <row r="40095" s="6" customFormat="1" x14ac:dyDescent="0.4"/>
    <row r="40096" s="6" customFormat="1" x14ac:dyDescent="0.4"/>
    <row r="40097" s="6" customFormat="1" x14ac:dyDescent="0.4"/>
    <row r="40098" s="6" customFormat="1" x14ac:dyDescent="0.4"/>
    <row r="40099" s="6" customFormat="1" x14ac:dyDescent="0.4"/>
    <row r="40100" s="6" customFormat="1" x14ac:dyDescent="0.4"/>
    <row r="40101" s="6" customFormat="1" x14ac:dyDescent="0.4"/>
    <row r="40102" s="6" customFormat="1" x14ac:dyDescent="0.4"/>
    <row r="40103" s="6" customFormat="1" x14ac:dyDescent="0.4"/>
    <row r="40104" s="6" customFormat="1" x14ac:dyDescent="0.4"/>
    <row r="40105" s="6" customFormat="1" x14ac:dyDescent="0.4"/>
    <row r="40106" s="6" customFormat="1" x14ac:dyDescent="0.4"/>
    <row r="40107" s="6" customFormat="1" x14ac:dyDescent="0.4"/>
    <row r="40108" s="6" customFormat="1" x14ac:dyDescent="0.4"/>
    <row r="40109" s="6" customFormat="1" x14ac:dyDescent="0.4"/>
    <row r="40110" s="6" customFormat="1" x14ac:dyDescent="0.4"/>
    <row r="40111" s="6" customFormat="1" x14ac:dyDescent="0.4"/>
    <row r="40112" s="6" customFormat="1" x14ac:dyDescent="0.4"/>
    <row r="40113" s="6" customFormat="1" x14ac:dyDescent="0.4"/>
    <row r="40114" s="6" customFormat="1" x14ac:dyDescent="0.4"/>
    <row r="40115" s="6" customFormat="1" x14ac:dyDescent="0.4"/>
    <row r="40116" s="6" customFormat="1" x14ac:dyDescent="0.4"/>
    <row r="40117" s="6" customFormat="1" x14ac:dyDescent="0.4"/>
    <row r="40118" s="6" customFormat="1" x14ac:dyDescent="0.4"/>
    <row r="40119" s="6" customFormat="1" x14ac:dyDescent="0.4"/>
    <row r="40120" s="6" customFormat="1" x14ac:dyDescent="0.4"/>
    <row r="40121" s="6" customFormat="1" x14ac:dyDescent="0.4"/>
    <row r="40122" s="6" customFormat="1" x14ac:dyDescent="0.4"/>
    <row r="40123" s="6" customFormat="1" x14ac:dyDescent="0.4"/>
    <row r="40124" s="6" customFormat="1" x14ac:dyDescent="0.4"/>
    <row r="40125" s="6" customFormat="1" x14ac:dyDescent="0.4"/>
    <row r="40126" s="6" customFormat="1" x14ac:dyDescent="0.4"/>
    <row r="40127" s="6" customFormat="1" x14ac:dyDescent="0.4"/>
    <row r="40128" s="6" customFormat="1" x14ac:dyDescent="0.4"/>
    <row r="40129" s="6" customFormat="1" x14ac:dyDescent="0.4"/>
    <row r="40130" s="6" customFormat="1" x14ac:dyDescent="0.4"/>
    <row r="40131" s="6" customFormat="1" x14ac:dyDescent="0.4"/>
    <row r="40132" s="6" customFormat="1" x14ac:dyDescent="0.4"/>
    <row r="40133" s="6" customFormat="1" x14ac:dyDescent="0.4"/>
    <row r="40134" s="6" customFormat="1" x14ac:dyDescent="0.4"/>
    <row r="40135" s="6" customFormat="1" x14ac:dyDescent="0.4"/>
    <row r="40136" s="6" customFormat="1" x14ac:dyDescent="0.4"/>
    <row r="40137" s="6" customFormat="1" x14ac:dyDescent="0.4"/>
    <row r="40138" s="6" customFormat="1" x14ac:dyDescent="0.4"/>
    <row r="40139" s="6" customFormat="1" x14ac:dyDescent="0.4"/>
    <row r="40140" s="6" customFormat="1" x14ac:dyDescent="0.4"/>
    <row r="40141" s="6" customFormat="1" x14ac:dyDescent="0.4"/>
    <row r="40142" s="6" customFormat="1" x14ac:dyDescent="0.4"/>
    <row r="40143" s="6" customFormat="1" x14ac:dyDescent="0.4"/>
    <row r="40144" s="6" customFormat="1" x14ac:dyDescent="0.4"/>
    <row r="40145" s="6" customFormat="1" x14ac:dyDescent="0.4"/>
    <row r="40146" s="6" customFormat="1" x14ac:dyDescent="0.4"/>
    <row r="40147" s="6" customFormat="1" x14ac:dyDescent="0.4"/>
    <row r="40148" s="6" customFormat="1" x14ac:dyDescent="0.4"/>
    <row r="40149" s="6" customFormat="1" x14ac:dyDescent="0.4"/>
    <row r="40150" s="6" customFormat="1" x14ac:dyDescent="0.4"/>
    <row r="40151" s="6" customFormat="1" x14ac:dyDescent="0.4"/>
    <row r="40152" s="6" customFormat="1" x14ac:dyDescent="0.4"/>
    <row r="40153" s="6" customFormat="1" x14ac:dyDescent="0.4"/>
    <row r="40154" s="6" customFormat="1" x14ac:dyDescent="0.4"/>
    <row r="40155" s="6" customFormat="1" x14ac:dyDescent="0.4"/>
    <row r="40156" s="6" customFormat="1" x14ac:dyDescent="0.4"/>
    <row r="40157" s="6" customFormat="1" x14ac:dyDescent="0.4"/>
    <row r="40158" s="6" customFormat="1" x14ac:dyDescent="0.4"/>
    <row r="40159" s="6" customFormat="1" x14ac:dyDescent="0.4"/>
    <row r="40160" s="6" customFormat="1" x14ac:dyDescent="0.4"/>
    <row r="40161" s="6" customFormat="1" x14ac:dyDescent="0.4"/>
    <row r="40162" s="6" customFormat="1" x14ac:dyDescent="0.4"/>
    <row r="40163" s="6" customFormat="1" x14ac:dyDescent="0.4"/>
    <row r="40164" s="6" customFormat="1" x14ac:dyDescent="0.4"/>
    <row r="40165" s="6" customFormat="1" x14ac:dyDescent="0.4"/>
    <row r="40166" s="6" customFormat="1" x14ac:dyDescent="0.4"/>
    <row r="40167" s="6" customFormat="1" x14ac:dyDescent="0.4"/>
    <row r="40168" s="6" customFormat="1" x14ac:dyDescent="0.4"/>
    <row r="40169" s="6" customFormat="1" x14ac:dyDescent="0.4"/>
    <row r="40170" s="6" customFormat="1" x14ac:dyDescent="0.4"/>
    <row r="40171" s="6" customFormat="1" x14ac:dyDescent="0.4"/>
    <row r="40172" s="6" customFormat="1" x14ac:dyDescent="0.4"/>
    <row r="40173" s="6" customFormat="1" x14ac:dyDescent="0.4"/>
    <row r="40174" s="6" customFormat="1" x14ac:dyDescent="0.4"/>
    <row r="40175" s="6" customFormat="1" x14ac:dyDescent="0.4"/>
    <row r="40176" s="6" customFormat="1" x14ac:dyDescent="0.4"/>
    <row r="40177" s="6" customFormat="1" x14ac:dyDescent="0.4"/>
    <row r="40178" s="6" customFormat="1" x14ac:dyDescent="0.4"/>
    <row r="40179" s="6" customFormat="1" x14ac:dyDescent="0.4"/>
    <row r="40180" s="6" customFormat="1" x14ac:dyDescent="0.4"/>
    <row r="40181" s="6" customFormat="1" x14ac:dyDescent="0.4"/>
    <row r="40182" s="6" customFormat="1" x14ac:dyDescent="0.4"/>
    <row r="40183" s="6" customFormat="1" x14ac:dyDescent="0.4"/>
    <row r="40184" s="6" customFormat="1" x14ac:dyDescent="0.4"/>
    <row r="40185" s="6" customFormat="1" x14ac:dyDescent="0.4"/>
    <row r="40186" s="6" customFormat="1" x14ac:dyDescent="0.4"/>
    <row r="40187" s="6" customFormat="1" x14ac:dyDescent="0.4"/>
    <row r="40188" s="6" customFormat="1" x14ac:dyDescent="0.4"/>
    <row r="40189" s="6" customFormat="1" x14ac:dyDescent="0.4"/>
    <row r="40190" s="6" customFormat="1" x14ac:dyDescent="0.4"/>
    <row r="40191" s="6" customFormat="1" x14ac:dyDescent="0.4"/>
    <row r="40192" s="6" customFormat="1" x14ac:dyDescent="0.4"/>
    <row r="40193" s="6" customFormat="1" x14ac:dyDescent="0.4"/>
    <row r="40194" s="6" customFormat="1" x14ac:dyDescent="0.4"/>
    <row r="40195" s="6" customFormat="1" x14ac:dyDescent="0.4"/>
    <row r="40196" s="6" customFormat="1" x14ac:dyDescent="0.4"/>
    <row r="40197" s="6" customFormat="1" x14ac:dyDescent="0.4"/>
    <row r="40198" s="6" customFormat="1" x14ac:dyDescent="0.4"/>
    <row r="40199" s="6" customFormat="1" x14ac:dyDescent="0.4"/>
    <row r="40200" s="6" customFormat="1" x14ac:dyDescent="0.4"/>
    <row r="40201" s="6" customFormat="1" x14ac:dyDescent="0.4"/>
    <row r="40202" s="6" customFormat="1" x14ac:dyDescent="0.4"/>
    <row r="40203" s="6" customFormat="1" x14ac:dyDescent="0.4"/>
    <row r="40204" s="6" customFormat="1" x14ac:dyDescent="0.4"/>
    <row r="40205" s="6" customFormat="1" x14ac:dyDescent="0.4"/>
    <row r="40206" s="6" customFormat="1" x14ac:dyDescent="0.4"/>
    <row r="40207" s="6" customFormat="1" x14ac:dyDescent="0.4"/>
    <row r="40208" s="6" customFormat="1" x14ac:dyDescent="0.4"/>
    <row r="40209" s="6" customFormat="1" x14ac:dyDescent="0.4"/>
    <row r="40210" s="6" customFormat="1" x14ac:dyDescent="0.4"/>
    <row r="40211" s="6" customFormat="1" x14ac:dyDescent="0.4"/>
    <row r="40212" s="6" customFormat="1" x14ac:dyDescent="0.4"/>
    <row r="40213" s="6" customFormat="1" x14ac:dyDescent="0.4"/>
    <row r="40214" s="6" customFormat="1" x14ac:dyDescent="0.4"/>
    <row r="40215" s="6" customFormat="1" x14ac:dyDescent="0.4"/>
    <row r="40216" s="6" customFormat="1" x14ac:dyDescent="0.4"/>
    <row r="40217" s="6" customFormat="1" x14ac:dyDescent="0.4"/>
    <row r="40218" s="6" customFormat="1" x14ac:dyDescent="0.4"/>
    <row r="40219" s="6" customFormat="1" x14ac:dyDescent="0.4"/>
    <row r="40220" s="6" customFormat="1" x14ac:dyDescent="0.4"/>
    <row r="40221" s="6" customFormat="1" x14ac:dyDescent="0.4"/>
    <row r="40222" s="6" customFormat="1" x14ac:dyDescent="0.4"/>
    <row r="40223" s="6" customFormat="1" x14ac:dyDescent="0.4"/>
    <row r="40224" s="6" customFormat="1" x14ac:dyDescent="0.4"/>
    <row r="40225" s="6" customFormat="1" x14ac:dyDescent="0.4"/>
    <row r="40226" s="6" customFormat="1" x14ac:dyDescent="0.4"/>
    <row r="40227" s="6" customFormat="1" x14ac:dyDescent="0.4"/>
    <row r="40228" s="6" customFormat="1" x14ac:dyDescent="0.4"/>
    <row r="40229" s="6" customFormat="1" x14ac:dyDescent="0.4"/>
    <row r="40230" s="6" customFormat="1" x14ac:dyDescent="0.4"/>
    <row r="40231" s="6" customFormat="1" x14ac:dyDescent="0.4"/>
    <row r="40232" s="6" customFormat="1" x14ac:dyDescent="0.4"/>
    <row r="40233" s="6" customFormat="1" x14ac:dyDescent="0.4"/>
    <row r="40234" s="6" customFormat="1" x14ac:dyDescent="0.4"/>
    <row r="40235" s="6" customFormat="1" x14ac:dyDescent="0.4"/>
    <row r="40236" s="6" customFormat="1" x14ac:dyDescent="0.4"/>
    <row r="40237" s="6" customFormat="1" x14ac:dyDescent="0.4"/>
    <row r="40238" s="6" customFormat="1" x14ac:dyDescent="0.4"/>
    <row r="40239" s="6" customFormat="1" x14ac:dyDescent="0.4"/>
    <row r="40240" s="6" customFormat="1" x14ac:dyDescent="0.4"/>
    <row r="40241" s="6" customFormat="1" x14ac:dyDescent="0.4"/>
    <row r="40242" s="6" customFormat="1" x14ac:dyDescent="0.4"/>
    <row r="40243" s="6" customFormat="1" x14ac:dyDescent="0.4"/>
    <row r="40244" s="6" customFormat="1" x14ac:dyDescent="0.4"/>
    <row r="40245" s="6" customFormat="1" x14ac:dyDescent="0.4"/>
    <row r="40246" s="6" customFormat="1" x14ac:dyDescent="0.4"/>
    <row r="40247" s="6" customFormat="1" x14ac:dyDescent="0.4"/>
    <row r="40248" s="6" customFormat="1" x14ac:dyDescent="0.4"/>
    <row r="40249" s="6" customFormat="1" x14ac:dyDescent="0.4"/>
    <row r="40250" s="6" customFormat="1" x14ac:dyDescent="0.4"/>
    <row r="40251" s="6" customFormat="1" x14ac:dyDescent="0.4"/>
    <row r="40252" s="6" customFormat="1" x14ac:dyDescent="0.4"/>
    <row r="40253" s="6" customFormat="1" x14ac:dyDescent="0.4"/>
    <row r="40254" s="6" customFormat="1" x14ac:dyDescent="0.4"/>
    <row r="40255" s="6" customFormat="1" x14ac:dyDescent="0.4"/>
    <row r="40256" s="6" customFormat="1" x14ac:dyDescent="0.4"/>
    <row r="40257" s="6" customFormat="1" x14ac:dyDescent="0.4"/>
    <row r="40258" s="6" customFormat="1" x14ac:dyDescent="0.4"/>
    <row r="40259" s="6" customFormat="1" x14ac:dyDescent="0.4"/>
    <row r="40260" s="6" customFormat="1" x14ac:dyDescent="0.4"/>
    <row r="40261" s="6" customFormat="1" x14ac:dyDescent="0.4"/>
    <row r="40262" s="6" customFormat="1" x14ac:dyDescent="0.4"/>
    <row r="40263" s="6" customFormat="1" x14ac:dyDescent="0.4"/>
    <row r="40264" s="6" customFormat="1" x14ac:dyDescent="0.4"/>
    <row r="40265" s="6" customFormat="1" x14ac:dyDescent="0.4"/>
    <row r="40266" s="6" customFormat="1" x14ac:dyDescent="0.4"/>
    <row r="40267" s="6" customFormat="1" x14ac:dyDescent="0.4"/>
    <row r="40268" s="6" customFormat="1" x14ac:dyDescent="0.4"/>
    <row r="40269" s="6" customFormat="1" x14ac:dyDescent="0.4"/>
    <row r="40270" s="6" customFormat="1" x14ac:dyDescent="0.4"/>
    <row r="40271" s="6" customFormat="1" x14ac:dyDescent="0.4"/>
    <row r="40272" s="6" customFormat="1" x14ac:dyDescent="0.4"/>
    <row r="40273" s="6" customFormat="1" x14ac:dyDescent="0.4"/>
    <row r="40274" s="6" customFormat="1" x14ac:dyDescent="0.4"/>
    <row r="40275" s="6" customFormat="1" x14ac:dyDescent="0.4"/>
    <row r="40276" s="6" customFormat="1" x14ac:dyDescent="0.4"/>
    <row r="40277" s="6" customFormat="1" x14ac:dyDescent="0.4"/>
    <row r="40278" s="6" customFormat="1" x14ac:dyDescent="0.4"/>
    <row r="40279" s="6" customFormat="1" x14ac:dyDescent="0.4"/>
    <row r="40280" s="6" customFormat="1" x14ac:dyDescent="0.4"/>
    <row r="40281" s="6" customFormat="1" x14ac:dyDescent="0.4"/>
    <row r="40282" s="6" customFormat="1" x14ac:dyDescent="0.4"/>
    <row r="40283" s="6" customFormat="1" x14ac:dyDescent="0.4"/>
    <row r="40284" s="6" customFormat="1" x14ac:dyDescent="0.4"/>
    <row r="40285" s="6" customFormat="1" x14ac:dyDescent="0.4"/>
    <row r="40286" s="6" customFormat="1" x14ac:dyDescent="0.4"/>
    <row r="40287" s="6" customFormat="1" x14ac:dyDescent="0.4"/>
    <row r="40288" s="6" customFormat="1" x14ac:dyDescent="0.4"/>
    <row r="40289" s="6" customFormat="1" x14ac:dyDescent="0.4"/>
    <row r="40290" s="6" customFormat="1" x14ac:dyDescent="0.4"/>
    <row r="40291" s="6" customFormat="1" x14ac:dyDescent="0.4"/>
    <row r="40292" s="6" customFormat="1" x14ac:dyDescent="0.4"/>
    <row r="40293" s="6" customFormat="1" x14ac:dyDescent="0.4"/>
    <row r="40294" s="6" customFormat="1" x14ac:dyDescent="0.4"/>
    <row r="40295" s="6" customFormat="1" x14ac:dyDescent="0.4"/>
    <row r="40296" s="6" customFormat="1" x14ac:dyDescent="0.4"/>
    <row r="40297" s="6" customFormat="1" x14ac:dyDescent="0.4"/>
    <row r="40298" s="6" customFormat="1" x14ac:dyDescent="0.4"/>
    <row r="40299" s="6" customFormat="1" x14ac:dyDescent="0.4"/>
    <row r="40300" s="6" customFormat="1" x14ac:dyDescent="0.4"/>
    <row r="40301" s="6" customFormat="1" x14ac:dyDescent="0.4"/>
    <row r="40302" s="6" customFormat="1" x14ac:dyDescent="0.4"/>
    <row r="40303" s="6" customFormat="1" x14ac:dyDescent="0.4"/>
    <row r="40304" s="6" customFormat="1" x14ac:dyDescent="0.4"/>
    <row r="40305" s="6" customFormat="1" x14ac:dyDescent="0.4"/>
    <row r="40306" s="6" customFormat="1" x14ac:dyDescent="0.4"/>
    <row r="40307" s="6" customFormat="1" x14ac:dyDescent="0.4"/>
    <row r="40308" s="6" customFormat="1" x14ac:dyDescent="0.4"/>
    <row r="40309" s="6" customFormat="1" x14ac:dyDescent="0.4"/>
    <row r="40310" s="6" customFormat="1" x14ac:dyDescent="0.4"/>
    <row r="40311" s="6" customFormat="1" x14ac:dyDescent="0.4"/>
    <row r="40312" s="6" customFormat="1" x14ac:dyDescent="0.4"/>
    <row r="40313" s="6" customFormat="1" x14ac:dyDescent="0.4"/>
    <row r="40314" s="6" customFormat="1" x14ac:dyDescent="0.4"/>
    <row r="40315" s="6" customFormat="1" x14ac:dyDescent="0.4"/>
    <row r="40316" s="6" customFormat="1" x14ac:dyDescent="0.4"/>
    <row r="40317" s="6" customFormat="1" x14ac:dyDescent="0.4"/>
    <row r="40318" s="6" customFormat="1" x14ac:dyDescent="0.4"/>
    <row r="40319" s="6" customFormat="1" x14ac:dyDescent="0.4"/>
    <row r="40320" s="6" customFormat="1" x14ac:dyDescent="0.4"/>
    <row r="40321" s="6" customFormat="1" x14ac:dyDescent="0.4"/>
    <row r="40322" s="6" customFormat="1" x14ac:dyDescent="0.4"/>
    <row r="40323" s="6" customFormat="1" x14ac:dyDescent="0.4"/>
    <row r="40324" s="6" customFormat="1" x14ac:dyDescent="0.4"/>
    <row r="40325" s="6" customFormat="1" x14ac:dyDescent="0.4"/>
    <row r="40326" s="6" customFormat="1" x14ac:dyDescent="0.4"/>
    <row r="40327" s="6" customFormat="1" x14ac:dyDescent="0.4"/>
    <row r="40328" s="6" customFormat="1" x14ac:dyDescent="0.4"/>
    <row r="40329" s="6" customFormat="1" x14ac:dyDescent="0.4"/>
    <row r="40330" s="6" customFormat="1" x14ac:dyDescent="0.4"/>
    <row r="40331" s="6" customFormat="1" x14ac:dyDescent="0.4"/>
    <row r="40332" s="6" customFormat="1" x14ac:dyDescent="0.4"/>
    <row r="40333" s="6" customFormat="1" x14ac:dyDescent="0.4"/>
    <row r="40334" s="6" customFormat="1" x14ac:dyDescent="0.4"/>
    <row r="40335" s="6" customFormat="1" x14ac:dyDescent="0.4"/>
    <row r="40336" s="6" customFormat="1" x14ac:dyDescent="0.4"/>
    <row r="40337" s="6" customFormat="1" x14ac:dyDescent="0.4"/>
    <row r="40338" s="6" customFormat="1" x14ac:dyDescent="0.4"/>
    <row r="40339" s="6" customFormat="1" x14ac:dyDescent="0.4"/>
    <row r="40340" s="6" customFormat="1" x14ac:dyDescent="0.4"/>
    <row r="40341" s="6" customFormat="1" x14ac:dyDescent="0.4"/>
    <row r="40342" s="6" customFormat="1" x14ac:dyDescent="0.4"/>
    <row r="40343" s="6" customFormat="1" x14ac:dyDescent="0.4"/>
    <row r="40344" s="6" customFormat="1" x14ac:dyDescent="0.4"/>
    <row r="40345" s="6" customFormat="1" x14ac:dyDescent="0.4"/>
    <row r="40346" s="6" customFormat="1" x14ac:dyDescent="0.4"/>
    <row r="40347" s="6" customFormat="1" x14ac:dyDescent="0.4"/>
    <row r="40348" s="6" customFormat="1" x14ac:dyDescent="0.4"/>
    <row r="40349" s="6" customFormat="1" x14ac:dyDescent="0.4"/>
    <row r="40350" s="6" customFormat="1" x14ac:dyDescent="0.4"/>
    <row r="40351" s="6" customFormat="1" x14ac:dyDescent="0.4"/>
    <row r="40352" s="6" customFormat="1" x14ac:dyDescent="0.4"/>
    <row r="40353" s="6" customFormat="1" x14ac:dyDescent="0.4"/>
    <row r="40354" s="6" customFormat="1" x14ac:dyDescent="0.4"/>
    <row r="40355" s="6" customFormat="1" x14ac:dyDescent="0.4"/>
    <row r="40356" s="6" customFormat="1" x14ac:dyDescent="0.4"/>
    <row r="40357" s="6" customFormat="1" x14ac:dyDescent="0.4"/>
    <row r="40358" s="6" customFormat="1" x14ac:dyDescent="0.4"/>
    <row r="40359" s="6" customFormat="1" x14ac:dyDescent="0.4"/>
    <row r="40360" s="6" customFormat="1" x14ac:dyDescent="0.4"/>
    <row r="40361" s="6" customFormat="1" x14ac:dyDescent="0.4"/>
    <row r="40362" s="6" customFormat="1" x14ac:dyDescent="0.4"/>
    <row r="40363" s="6" customFormat="1" x14ac:dyDescent="0.4"/>
    <row r="40364" s="6" customFormat="1" x14ac:dyDescent="0.4"/>
    <row r="40365" s="6" customFormat="1" x14ac:dyDescent="0.4"/>
    <row r="40366" s="6" customFormat="1" x14ac:dyDescent="0.4"/>
    <row r="40367" s="6" customFormat="1" x14ac:dyDescent="0.4"/>
    <row r="40368" s="6" customFormat="1" x14ac:dyDescent="0.4"/>
    <row r="40369" s="6" customFormat="1" x14ac:dyDescent="0.4"/>
    <row r="40370" s="6" customFormat="1" x14ac:dyDescent="0.4"/>
    <row r="40371" s="6" customFormat="1" x14ac:dyDescent="0.4"/>
    <row r="40372" s="6" customFormat="1" x14ac:dyDescent="0.4"/>
    <row r="40373" s="6" customFormat="1" x14ac:dyDescent="0.4"/>
    <row r="40374" s="6" customFormat="1" x14ac:dyDescent="0.4"/>
    <row r="40375" s="6" customFormat="1" x14ac:dyDescent="0.4"/>
    <row r="40376" s="6" customFormat="1" x14ac:dyDescent="0.4"/>
    <row r="40377" s="6" customFormat="1" x14ac:dyDescent="0.4"/>
    <row r="40378" s="6" customFormat="1" x14ac:dyDescent="0.4"/>
    <row r="40379" s="6" customFormat="1" x14ac:dyDescent="0.4"/>
    <row r="40380" s="6" customFormat="1" x14ac:dyDescent="0.4"/>
    <row r="40381" s="6" customFormat="1" x14ac:dyDescent="0.4"/>
    <row r="40382" s="6" customFormat="1" x14ac:dyDescent="0.4"/>
    <row r="40383" s="6" customFormat="1" x14ac:dyDescent="0.4"/>
    <row r="40384" s="6" customFormat="1" x14ac:dyDescent="0.4"/>
    <row r="40385" s="6" customFormat="1" x14ac:dyDescent="0.4"/>
    <row r="40386" s="6" customFormat="1" x14ac:dyDescent="0.4"/>
    <row r="40387" s="6" customFormat="1" x14ac:dyDescent="0.4"/>
    <row r="40388" s="6" customFormat="1" x14ac:dyDescent="0.4"/>
    <row r="40389" s="6" customFormat="1" x14ac:dyDescent="0.4"/>
    <row r="40390" s="6" customFormat="1" x14ac:dyDescent="0.4"/>
    <row r="40391" s="6" customFormat="1" x14ac:dyDescent="0.4"/>
    <row r="40392" s="6" customFormat="1" x14ac:dyDescent="0.4"/>
    <row r="40393" s="6" customFormat="1" x14ac:dyDescent="0.4"/>
    <row r="40394" s="6" customFormat="1" x14ac:dyDescent="0.4"/>
    <row r="40395" s="6" customFormat="1" x14ac:dyDescent="0.4"/>
    <row r="40396" s="6" customFormat="1" x14ac:dyDescent="0.4"/>
    <row r="40397" s="6" customFormat="1" x14ac:dyDescent="0.4"/>
    <row r="40398" s="6" customFormat="1" x14ac:dyDescent="0.4"/>
    <row r="40399" s="6" customFormat="1" x14ac:dyDescent="0.4"/>
    <row r="40400" s="6" customFormat="1" x14ac:dyDescent="0.4"/>
    <row r="40401" s="6" customFormat="1" x14ac:dyDescent="0.4"/>
    <row r="40402" s="6" customFormat="1" x14ac:dyDescent="0.4"/>
    <row r="40403" s="6" customFormat="1" x14ac:dyDescent="0.4"/>
    <row r="40404" s="6" customFormat="1" x14ac:dyDescent="0.4"/>
    <row r="40405" s="6" customFormat="1" x14ac:dyDescent="0.4"/>
    <row r="40406" s="6" customFormat="1" x14ac:dyDescent="0.4"/>
    <row r="40407" s="6" customFormat="1" x14ac:dyDescent="0.4"/>
    <row r="40408" s="6" customFormat="1" x14ac:dyDescent="0.4"/>
    <row r="40409" s="6" customFormat="1" x14ac:dyDescent="0.4"/>
    <row r="40410" s="6" customFormat="1" x14ac:dyDescent="0.4"/>
    <row r="40411" s="6" customFormat="1" x14ac:dyDescent="0.4"/>
    <row r="40412" s="6" customFormat="1" x14ac:dyDescent="0.4"/>
    <row r="40413" s="6" customFormat="1" x14ac:dyDescent="0.4"/>
    <row r="40414" s="6" customFormat="1" x14ac:dyDescent="0.4"/>
    <row r="40415" s="6" customFormat="1" x14ac:dyDescent="0.4"/>
    <row r="40416" s="6" customFormat="1" x14ac:dyDescent="0.4"/>
    <row r="40417" s="6" customFormat="1" x14ac:dyDescent="0.4"/>
    <row r="40418" s="6" customFormat="1" x14ac:dyDescent="0.4"/>
    <row r="40419" s="6" customFormat="1" x14ac:dyDescent="0.4"/>
    <row r="40420" s="6" customFormat="1" x14ac:dyDescent="0.4"/>
    <row r="40421" s="6" customFormat="1" x14ac:dyDescent="0.4"/>
    <row r="40422" s="6" customFormat="1" x14ac:dyDescent="0.4"/>
    <row r="40423" s="6" customFormat="1" x14ac:dyDescent="0.4"/>
    <row r="40424" s="6" customFormat="1" x14ac:dyDescent="0.4"/>
    <row r="40425" s="6" customFormat="1" x14ac:dyDescent="0.4"/>
    <row r="40426" s="6" customFormat="1" x14ac:dyDescent="0.4"/>
    <row r="40427" s="6" customFormat="1" x14ac:dyDescent="0.4"/>
    <row r="40428" s="6" customFormat="1" x14ac:dyDescent="0.4"/>
    <row r="40429" s="6" customFormat="1" x14ac:dyDescent="0.4"/>
    <row r="40430" s="6" customFormat="1" x14ac:dyDescent="0.4"/>
    <row r="40431" s="6" customFormat="1" x14ac:dyDescent="0.4"/>
    <row r="40432" s="6" customFormat="1" x14ac:dyDescent="0.4"/>
    <row r="40433" s="6" customFormat="1" x14ac:dyDescent="0.4"/>
    <row r="40434" s="6" customFormat="1" x14ac:dyDescent="0.4"/>
    <row r="40435" s="6" customFormat="1" x14ac:dyDescent="0.4"/>
    <row r="40436" s="6" customFormat="1" x14ac:dyDescent="0.4"/>
    <row r="40437" s="6" customFormat="1" x14ac:dyDescent="0.4"/>
    <row r="40438" s="6" customFormat="1" x14ac:dyDescent="0.4"/>
    <row r="40439" s="6" customFormat="1" x14ac:dyDescent="0.4"/>
    <row r="40440" s="6" customFormat="1" x14ac:dyDescent="0.4"/>
    <row r="40441" s="6" customFormat="1" x14ac:dyDescent="0.4"/>
    <row r="40442" s="6" customFormat="1" x14ac:dyDescent="0.4"/>
    <row r="40443" s="6" customFormat="1" x14ac:dyDescent="0.4"/>
    <row r="40444" s="6" customFormat="1" x14ac:dyDescent="0.4"/>
    <row r="40445" s="6" customFormat="1" x14ac:dyDescent="0.4"/>
    <row r="40446" s="6" customFormat="1" x14ac:dyDescent="0.4"/>
    <row r="40447" s="6" customFormat="1" x14ac:dyDescent="0.4"/>
    <row r="40448" s="6" customFormat="1" x14ac:dyDescent="0.4"/>
    <row r="40449" s="6" customFormat="1" x14ac:dyDescent="0.4"/>
    <row r="40450" s="6" customFormat="1" x14ac:dyDescent="0.4"/>
    <row r="40451" s="6" customFormat="1" x14ac:dyDescent="0.4"/>
    <row r="40452" s="6" customFormat="1" x14ac:dyDescent="0.4"/>
    <row r="40453" s="6" customFormat="1" x14ac:dyDescent="0.4"/>
    <row r="40454" s="6" customFormat="1" x14ac:dyDescent="0.4"/>
    <row r="40455" s="6" customFormat="1" x14ac:dyDescent="0.4"/>
    <row r="40456" s="6" customFormat="1" x14ac:dyDescent="0.4"/>
    <row r="40457" s="6" customFormat="1" x14ac:dyDescent="0.4"/>
    <row r="40458" s="6" customFormat="1" x14ac:dyDescent="0.4"/>
    <row r="40459" s="6" customFormat="1" x14ac:dyDescent="0.4"/>
    <row r="40460" s="6" customFormat="1" x14ac:dyDescent="0.4"/>
    <row r="40461" s="6" customFormat="1" x14ac:dyDescent="0.4"/>
    <row r="40462" s="6" customFormat="1" x14ac:dyDescent="0.4"/>
    <row r="40463" s="6" customFormat="1" x14ac:dyDescent="0.4"/>
    <row r="40464" s="6" customFormat="1" x14ac:dyDescent="0.4"/>
    <row r="40465" s="6" customFormat="1" x14ac:dyDescent="0.4"/>
    <row r="40466" s="6" customFormat="1" x14ac:dyDescent="0.4"/>
    <row r="40467" s="6" customFormat="1" x14ac:dyDescent="0.4"/>
    <row r="40468" s="6" customFormat="1" x14ac:dyDescent="0.4"/>
    <row r="40469" s="6" customFormat="1" x14ac:dyDescent="0.4"/>
    <row r="40470" s="6" customFormat="1" x14ac:dyDescent="0.4"/>
    <row r="40471" s="6" customFormat="1" x14ac:dyDescent="0.4"/>
    <row r="40472" s="6" customFormat="1" x14ac:dyDescent="0.4"/>
    <row r="40473" s="6" customFormat="1" x14ac:dyDescent="0.4"/>
    <row r="40474" s="6" customFormat="1" x14ac:dyDescent="0.4"/>
    <row r="40475" s="6" customFormat="1" x14ac:dyDescent="0.4"/>
    <row r="40476" s="6" customFormat="1" x14ac:dyDescent="0.4"/>
    <row r="40477" s="6" customFormat="1" x14ac:dyDescent="0.4"/>
    <row r="40478" s="6" customFormat="1" x14ac:dyDescent="0.4"/>
    <row r="40479" s="6" customFormat="1" x14ac:dyDescent="0.4"/>
    <row r="40480" s="6" customFormat="1" x14ac:dyDescent="0.4"/>
    <row r="40481" s="6" customFormat="1" x14ac:dyDescent="0.4"/>
    <row r="40482" s="6" customFormat="1" x14ac:dyDescent="0.4"/>
    <row r="40483" s="6" customFormat="1" x14ac:dyDescent="0.4"/>
    <row r="40484" s="6" customFormat="1" x14ac:dyDescent="0.4"/>
    <row r="40485" s="6" customFormat="1" x14ac:dyDescent="0.4"/>
    <row r="40486" s="6" customFormat="1" x14ac:dyDescent="0.4"/>
    <row r="40487" s="6" customFormat="1" x14ac:dyDescent="0.4"/>
    <row r="40488" s="6" customFormat="1" x14ac:dyDescent="0.4"/>
    <row r="40489" s="6" customFormat="1" x14ac:dyDescent="0.4"/>
    <row r="40490" s="6" customFormat="1" x14ac:dyDescent="0.4"/>
    <row r="40491" s="6" customFormat="1" x14ac:dyDescent="0.4"/>
    <row r="40492" s="6" customFormat="1" x14ac:dyDescent="0.4"/>
    <row r="40493" s="6" customFormat="1" x14ac:dyDescent="0.4"/>
    <row r="40494" s="6" customFormat="1" x14ac:dyDescent="0.4"/>
    <row r="40495" s="6" customFormat="1" x14ac:dyDescent="0.4"/>
    <row r="40496" s="6" customFormat="1" x14ac:dyDescent="0.4"/>
    <row r="40497" s="6" customFormat="1" x14ac:dyDescent="0.4"/>
    <row r="40498" s="6" customFormat="1" x14ac:dyDescent="0.4"/>
    <row r="40499" s="6" customFormat="1" x14ac:dyDescent="0.4"/>
    <row r="40500" s="6" customFormat="1" x14ac:dyDescent="0.4"/>
    <row r="40501" s="6" customFormat="1" x14ac:dyDescent="0.4"/>
    <row r="40502" s="6" customFormat="1" x14ac:dyDescent="0.4"/>
    <row r="40503" s="6" customFormat="1" x14ac:dyDescent="0.4"/>
    <row r="40504" s="6" customFormat="1" x14ac:dyDescent="0.4"/>
    <row r="40505" s="6" customFormat="1" x14ac:dyDescent="0.4"/>
    <row r="40506" s="6" customFormat="1" x14ac:dyDescent="0.4"/>
    <row r="40507" s="6" customFormat="1" x14ac:dyDescent="0.4"/>
    <row r="40508" s="6" customFormat="1" x14ac:dyDescent="0.4"/>
    <row r="40509" s="6" customFormat="1" x14ac:dyDescent="0.4"/>
    <row r="40510" s="6" customFormat="1" x14ac:dyDescent="0.4"/>
    <row r="40511" s="6" customFormat="1" x14ac:dyDescent="0.4"/>
    <row r="40512" s="6" customFormat="1" x14ac:dyDescent="0.4"/>
    <row r="40513" s="6" customFormat="1" x14ac:dyDescent="0.4"/>
    <row r="40514" s="6" customFormat="1" x14ac:dyDescent="0.4"/>
    <row r="40515" s="6" customFormat="1" x14ac:dyDescent="0.4"/>
    <row r="40516" s="6" customFormat="1" x14ac:dyDescent="0.4"/>
    <row r="40517" s="6" customFormat="1" x14ac:dyDescent="0.4"/>
    <row r="40518" s="6" customFormat="1" x14ac:dyDescent="0.4"/>
    <row r="40519" s="6" customFormat="1" x14ac:dyDescent="0.4"/>
    <row r="40520" s="6" customFormat="1" x14ac:dyDescent="0.4"/>
    <row r="40521" s="6" customFormat="1" x14ac:dyDescent="0.4"/>
    <row r="40522" s="6" customFormat="1" x14ac:dyDescent="0.4"/>
    <row r="40523" s="6" customFormat="1" x14ac:dyDescent="0.4"/>
    <row r="40524" s="6" customFormat="1" x14ac:dyDescent="0.4"/>
    <row r="40525" s="6" customFormat="1" x14ac:dyDescent="0.4"/>
    <row r="40526" s="6" customFormat="1" x14ac:dyDescent="0.4"/>
    <row r="40527" s="6" customFormat="1" x14ac:dyDescent="0.4"/>
    <row r="40528" s="6" customFormat="1" x14ac:dyDescent="0.4"/>
    <row r="40529" s="6" customFormat="1" x14ac:dyDescent="0.4"/>
    <row r="40530" s="6" customFormat="1" x14ac:dyDescent="0.4"/>
    <row r="40531" s="6" customFormat="1" x14ac:dyDescent="0.4"/>
    <row r="40532" s="6" customFormat="1" x14ac:dyDescent="0.4"/>
    <row r="40533" s="6" customFormat="1" x14ac:dyDescent="0.4"/>
    <row r="40534" s="6" customFormat="1" x14ac:dyDescent="0.4"/>
    <row r="40535" s="6" customFormat="1" x14ac:dyDescent="0.4"/>
    <row r="40536" s="6" customFormat="1" x14ac:dyDescent="0.4"/>
    <row r="40537" s="6" customFormat="1" x14ac:dyDescent="0.4"/>
    <row r="40538" s="6" customFormat="1" x14ac:dyDescent="0.4"/>
    <row r="40539" s="6" customFormat="1" x14ac:dyDescent="0.4"/>
    <row r="40540" s="6" customFormat="1" x14ac:dyDescent="0.4"/>
    <row r="40541" s="6" customFormat="1" x14ac:dyDescent="0.4"/>
    <row r="40542" s="6" customFormat="1" x14ac:dyDescent="0.4"/>
    <row r="40543" s="6" customFormat="1" x14ac:dyDescent="0.4"/>
    <row r="40544" s="6" customFormat="1" x14ac:dyDescent="0.4"/>
    <row r="40545" s="6" customFormat="1" x14ac:dyDescent="0.4"/>
    <row r="40546" s="6" customFormat="1" x14ac:dyDescent="0.4"/>
    <row r="40547" s="6" customFormat="1" x14ac:dyDescent="0.4"/>
    <row r="40548" s="6" customFormat="1" x14ac:dyDescent="0.4"/>
    <row r="40549" s="6" customFormat="1" x14ac:dyDescent="0.4"/>
    <row r="40550" s="6" customFormat="1" x14ac:dyDescent="0.4"/>
    <row r="40551" s="6" customFormat="1" x14ac:dyDescent="0.4"/>
    <row r="40552" s="6" customFormat="1" x14ac:dyDescent="0.4"/>
    <row r="40553" s="6" customFormat="1" x14ac:dyDescent="0.4"/>
    <row r="40554" s="6" customFormat="1" x14ac:dyDescent="0.4"/>
    <row r="40555" s="6" customFormat="1" x14ac:dyDescent="0.4"/>
    <row r="40556" s="6" customFormat="1" x14ac:dyDescent="0.4"/>
    <row r="40557" s="6" customFormat="1" x14ac:dyDescent="0.4"/>
    <row r="40558" s="6" customFormat="1" x14ac:dyDescent="0.4"/>
    <row r="40559" s="6" customFormat="1" x14ac:dyDescent="0.4"/>
    <row r="40560" s="6" customFormat="1" x14ac:dyDescent="0.4"/>
    <row r="40561" s="6" customFormat="1" x14ac:dyDescent="0.4"/>
    <row r="40562" s="6" customFormat="1" x14ac:dyDescent="0.4"/>
    <row r="40563" s="6" customFormat="1" x14ac:dyDescent="0.4"/>
    <row r="40564" s="6" customFormat="1" x14ac:dyDescent="0.4"/>
    <row r="40565" s="6" customFormat="1" x14ac:dyDescent="0.4"/>
    <row r="40566" s="6" customFormat="1" x14ac:dyDescent="0.4"/>
    <row r="40567" s="6" customFormat="1" x14ac:dyDescent="0.4"/>
    <row r="40568" s="6" customFormat="1" x14ac:dyDescent="0.4"/>
    <row r="40569" s="6" customFormat="1" x14ac:dyDescent="0.4"/>
    <row r="40570" s="6" customFormat="1" x14ac:dyDescent="0.4"/>
    <row r="40571" s="6" customFormat="1" x14ac:dyDescent="0.4"/>
    <row r="40572" s="6" customFormat="1" x14ac:dyDescent="0.4"/>
    <row r="40573" s="6" customFormat="1" x14ac:dyDescent="0.4"/>
    <row r="40574" s="6" customFormat="1" x14ac:dyDescent="0.4"/>
    <row r="40575" s="6" customFormat="1" x14ac:dyDescent="0.4"/>
    <row r="40576" s="6" customFormat="1" x14ac:dyDescent="0.4"/>
    <row r="40577" s="6" customFormat="1" x14ac:dyDescent="0.4"/>
    <row r="40578" s="6" customFormat="1" x14ac:dyDescent="0.4"/>
    <row r="40579" s="6" customFormat="1" x14ac:dyDescent="0.4"/>
    <row r="40580" s="6" customFormat="1" x14ac:dyDescent="0.4"/>
    <row r="40581" s="6" customFormat="1" x14ac:dyDescent="0.4"/>
    <row r="40582" s="6" customFormat="1" x14ac:dyDescent="0.4"/>
    <row r="40583" s="6" customFormat="1" x14ac:dyDescent="0.4"/>
    <row r="40584" s="6" customFormat="1" x14ac:dyDescent="0.4"/>
    <row r="40585" s="6" customFormat="1" x14ac:dyDescent="0.4"/>
    <row r="40586" s="6" customFormat="1" x14ac:dyDescent="0.4"/>
    <row r="40587" s="6" customFormat="1" x14ac:dyDescent="0.4"/>
    <row r="40588" s="6" customFormat="1" x14ac:dyDescent="0.4"/>
    <row r="40589" s="6" customFormat="1" x14ac:dyDescent="0.4"/>
    <row r="40590" s="6" customFormat="1" x14ac:dyDescent="0.4"/>
    <row r="40591" s="6" customFormat="1" x14ac:dyDescent="0.4"/>
    <row r="40592" s="6" customFormat="1" x14ac:dyDescent="0.4"/>
    <row r="40593" s="6" customFormat="1" x14ac:dyDescent="0.4"/>
    <row r="40594" s="6" customFormat="1" x14ac:dyDescent="0.4"/>
    <row r="40595" s="6" customFormat="1" x14ac:dyDescent="0.4"/>
    <row r="40596" s="6" customFormat="1" x14ac:dyDescent="0.4"/>
    <row r="40597" s="6" customFormat="1" x14ac:dyDescent="0.4"/>
    <row r="40598" s="6" customFormat="1" x14ac:dyDescent="0.4"/>
    <row r="40599" s="6" customFormat="1" x14ac:dyDescent="0.4"/>
    <row r="40600" s="6" customFormat="1" x14ac:dyDescent="0.4"/>
    <row r="40601" s="6" customFormat="1" x14ac:dyDescent="0.4"/>
    <row r="40602" s="6" customFormat="1" x14ac:dyDescent="0.4"/>
    <row r="40603" s="6" customFormat="1" x14ac:dyDescent="0.4"/>
    <row r="40604" s="6" customFormat="1" x14ac:dyDescent="0.4"/>
    <row r="40605" s="6" customFormat="1" x14ac:dyDescent="0.4"/>
    <row r="40606" s="6" customFormat="1" x14ac:dyDescent="0.4"/>
    <row r="40607" s="6" customFormat="1" x14ac:dyDescent="0.4"/>
    <row r="40608" s="6" customFormat="1" x14ac:dyDescent="0.4"/>
    <row r="40609" s="6" customFormat="1" x14ac:dyDescent="0.4"/>
    <row r="40610" s="6" customFormat="1" x14ac:dyDescent="0.4"/>
    <row r="40611" s="6" customFormat="1" x14ac:dyDescent="0.4"/>
    <row r="40612" s="6" customFormat="1" x14ac:dyDescent="0.4"/>
    <row r="40613" s="6" customFormat="1" x14ac:dyDescent="0.4"/>
    <row r="40614" s="6" customFormat="1" x14ac:dyDescent="0.4"/>
    <row r="40615" s="6" customFormat="1" x14ac:dyDescent="0.4"/>
    <row r="40616" s="6" customFormat="1" x14ac:dyDescent="0.4"/>
    <row r="40617" s="6" customFormat="1" x14ac:dyDescent="0.4"/>
    <row r="40618" s="6" customFormat="1" x14ac:dyDescent="0.4"/>
    <row r="40619" s="6" customFormat="1" x14ac:dyDescent="0.4"/>
    <row r="40620" s="6" customFormat="1" x14ac:dyDescent="0.4"/>
    <row r="40621" s="6" customFormat="1" x14ac:dyDescent="0.4"/>
    <row r="40622" s="6" customFormat="1" x14ac:dyDescent="0.4"/>
    <row r="40623" s="6" customFormat="1" x14ac:dyDescent="0.4"/>
    <row r="40624" s="6" customFormat="1" x14ac:dyDescent="0.4"/>
    <row r="40625" s="6" customFormat="1" x14ac:dyDescent="0.4"/>
    <row r="40626" s="6" customFormat="1" x14ac:dyDescent="0.4"/>
    <row r="40627" s="6" customFormat="1" x14ac:dyDescent="0.4"/>
    <row r="40628" s="6" customFormat="1" x14ac:dyDescent="0.4"/>
    <row r="40629" s="6" customFormat="1" x14ac:dyDescent="0.4"/>
    <row r="40630" s="6" customFormat="1" x14ac:dyDescent="0.4"/>
    <row r="40631" s="6" customFormat="1" x14ac:dyDescent="0.4"/>
    <row r="40632" s="6" customFormat="1" x14ac:dyDescent="0.4"/>
    <row r="40633" s="6" customFormat="1" x14ac:dyDescent="0.4"/>
    <row r="40634" s="6" customFormat="1" x14ac:dyDescent="0.4"/>
    <row r="40635" s="6" customFormat="1" x14ac:dyDescent="0.4"/>
    <row r="40636" s="6" customFormat="1" x14ac:dyDescent="0.4"/>
    <row r="40637" s="6" customFormat="1" x14ac:dyDescent="0.4"/>
    <row r="40638" s="6" customFormat="1" x14ac:dyDescent="0.4"/>
    <row r="40639" s="6" customFormat="1" x14ac:dyDescent="0.4"/>
    <row r="40640" s="6" customFormat="1" x14ac:dyDescent="0.4"/>
    <row r="40641" s="6" customFormat="1" x14ac:dyDescent="0.4"/>
    <row r="40642" s="6" customFormat="1" x14ac:dyDescent="0.4"/>
    <row r="40643" s="6" customFormat="1" x14ac:dyDescent="0.4"/>
    <row r="40644" s="6" customFormat="1" x14ac:dyDescent="0.4"/>
    <row r="40645" s="6" customFormat="1" x14ac:dyDescent="0.4"/>
    <row r="40646" s="6" customFormat="1" x14ac:dyDescent="0.4"/>
    <row r="40647" s="6" customFormat="1" x14ac:dyDescent="0.4"/>
    <row r="40648" s="6" customFormat="1" x14ac:dyDescent="0.4"/>
    <row r="40649" s="6" customFormat="1" x14ac:dyDescent="0.4"/>
    <row r="40650" s="6" customFormat="1" x14ac:dyDescent="0.4"/>
    <row r="40651" s="6" customFormat="1" x14ac:dyDescent="0.4"/>
    <row r="40652" s="6" customFormat="1" x14ac:dyDescent="0.4"/>
    <row r="40653" s="6" customFormat="1" x14ac:dyDescent="0.4"/>
    <row r="40654" s="6" customFormat="1" x14ac:dyDescent="0.4"/>
    <row r="40655" s="6" customFormat="1" x14ac:dyDescent="0.4"/>
    <row r="40656" s="6" customFormat="1" x14ac:dyDescent="0.4"/>
    <row r="40657" s="6" customFormat="1" x14ac:dyDescent="0.4"/>
    <row r="40658" s="6" customFormat="1" x14ac:dyDescent="0.4"/>
    <row r="40659" s="6" customFormat="1" x14ac:dyDescent="0.4"/>
    <row r="40660" s="6" customFormat="1" x14ac:dyDescent="0.4"/>
    <row r="40661" s="6" customFormat="1" x14ac:dyDescent="0.4"/>
    <row r="40662" s="6" customFormat="1" x14ac:dyDescent="0.4"/>
    <row r="40663" s="6" customFormat="1" x14ac:dyDescent="0.4"/>
    <row r="40664" s="6" customFormat="1" x14ac:dyDescent="0.4"/>
    <row r="40665" s="6" customFormat="1" x14ac:dyDescent="0.4"/>
    <row r="40666" s="6" customFormat="1" x14ac:dyDescent="0.4"/>
    <row r="40667" s="6" customFormat="1" x14ac:dyDescent="0.4"/>
    <row r="40668" s="6" customFormat="1" x14ac:dyDescent="0.4"/>
    <row r="40669" s="6" customFormat="1" x14ac:dyDescent="0.4"/>
    <row r="40670" s="6" customFormat="1" x14ac:dyDescent="0.4"/>
    <row r="40671" s="6" customFormat="1" x14ac:dyDescent="0.4"/>
    <row r="40672" s="6" customFormat="1" x14ac:dyDescent="0.4"/>
    <row r="40673" s="6" customFormat="1" x14ac:dyDescent="0.4"/>
    <row r="40674" s="6" customFormat="1" x14ac:dyDescent="0.4"/>
    <row r="40675" s="6" customFormat="1" x14ac:dyDescent="0.4"/>
    <row r="40676" s="6" customFormat="1" x14ac:dyDescent="0.4"/>
    <row r="40677" s="6" customFormat="1" x14ac:dyDescent="0.4"/>
    <row r="40678" s="6" customFormat="1" x14ac:dyDescent="0.4"/>
    <row r="40679" s="6" customFormat="1" x14ac:dyDescent="0.4"/>
    <row r="40680" s="6" customFormat="1" x14ac:dyDescent="0.4"/>
    <row r="40681" s="6" customFormat="1" x14ac:dyDescent="0.4"/>
    <row r="40682" s="6" customFormat="1" x14ac:dyDescent="0.4"/>
    <row r="40683" s="6" customFormat="1" x14ac:dyDescent="0.4"/>
    <row r="40684" s="6" customFormat="1" x14ac:dyDescent="0.4"/>
    <row r="40685" s="6" customFormat="1" x14ac:dyDescent="0.4"/>
    <row r="40686" s="6" customFormat="1" x14ac:dyDescent="0.4"/>
    <row r="40687" s="6" customFormat="1" x14ac:dyDescent="0.4"/>
    <row r="40688" s="6" customFormat="1" x14ac:dyDescent="0.4"/>
    <row r="40689" s="6" customFormat="1" x14ac:dyDescent="0.4"/>
    <row r="40690" s="6" customFormat="1" x14ac:dyDescent="0.4"/>
    <row r="40691" s="6" customFormat="1" x14ac:dyDescent="0.4"/>
    <row r="40692" s="6" customFormat="1" x14ac:dyDescent="0.4"/>
    <row r="40693" s="6" customFormat="1" x14ac:dyDescent="0.4"/>
    <row r="40694" s="6" customFormat="1" x14ac:dyDescent="0.4"/>
    <row r="40695" s="6" customFormat="1" x14ac:dyDescent="0.4"/>
    <row r="40696" s="6" customFormat="1" x14ac:dyDescent="0.4"/>
    <row r="40697" s="6" customFormat="1" x14ac:dyDescent="0.4"/>
    <row r="40698" s="6" customFormat="1" x14ac:dyDescent="0.4"/>
    <row r="40699" s="6" customFormat="1" x14ac:dyDescent="0.4"/>
    <row r="40700" s="6" customFormat="1" x14ac:dyDescent="0.4"/>
    <row r="40701" s="6" customFormat="1" x14ac:dyDescent="0.4"/>
    <row r="40702" s="6" customFormat="1" x14ac:dyDescent="0.4"/>
    <row r="40703" s="6" customFormat="1" x14ac:dyDescent="0.4"/>
    <row r="40704" s="6" customFormat="1" x14ac:dyDescent="0.4"/>
    <row r="40705" s="6" customFormat="1" x14ac:dyDescent="0.4"/>
    <row r="40706" s="6" customFormat="1" x14ac:dyDescent="0.4"/>
    <row r="40707" s="6" customFormat="1" x14ac:dyDescent="0.4"/>
    <row r="40708" s="6" customFormat="1" x14ac:dyDescent="0.4"/>
    <row r="40709" s="6" customFormat="1" x14ac:dyDescent="0.4"/>
    <row r="40710" s="6" customFormat="1" x14ac:dyDescent="0.4"/>
    <row r="40711" s="6" customFormat="1" x14ac:dyDescent="0.4"/>
    <row r="40712" s="6" customFormat="1" x14ac:dyDescent="0.4"/>
    <row r="40713" s="6" customFormat="1" x14ac:dyDescent="0.4"/>
    <row r="40714" s="6" customFormat="1" x14ac:dyDescent="0.4"/>
    <row r="40715" s="6" customFormat="1" x14ac:dyDescent="0.4"/>
    <row r="40716" s="6" customFormat="1" x14ac:dyDescent="0.4"/>
    <row r="40717" s="6" customFormat="1" x14ac:dyDescent="0.4"/>
    <row r="40718" s="6" customFormat="1" x14ac:dyDescent="0.4"/>
    <row r="40719" s="6" customFormat="1" x14ac:dyDescent="0.4"/>
    <row r="40720" s="6" customFormat="1" x14ac:dyDescent="0.4"/>
    <row r="40721" s="6" customFormat="1" x14ac:dyDescent="0.4"/>
    <row r="40722" s="6" customFormat="1" x14ac:dyDescent="0.4"/>
    <row r="40723" s="6" customFormat="1" x14ac:dyDescent="0.4"/>
    <row r="40724" s="6" customFormat="1" x14ac:dyDescent="0.4"/>
    <row r="40725" s="6" customFormat="1" x14ac:dyDescent="0.4"/>
    <row r="40726" s="6" customFormat="1" x14ac:dyDescent="0.4"/>
    <row r="40727" s="6" customFormat="1" x14ac:dyDescent="0.4"/>
    <row r="40728" s="6" customFormat="1" x14ac:dyDescent="0.4"/>
    <row r="40729" s="6" customFormat="1" x14ac:dyDescent="0.4"/>
    <row r="40730" s="6" customFormat="1" x14ac:dyDescent="0.4"/>
    <row r="40731" s="6" customFormat="1" x14ac:dyDescent="0.4"/>
    <row r="40732" s="6" customFormat="1" x14ac:dyDescent="0.4"/>
    <row r="40733" s="6" customFormat="1" x14ac:dyDescent="0.4"/>
    <row r="40734" s="6" customFormat="1" x14ac:dyDescent="0.4"/>
    <row r="40735" s="6" customFormat="1" x14ac:dyDescent="0.4"/>
    <row r="40736" s="6" customFormat="1" x14ac:dyDescent="0.4"/>
    <row r="40737" s="6" customFormat="1" x14ac:dyDescent="0.4"/>
    <row r="40738" s="6" customFormat="1" x14ac:dyDescent="0.4"/>
    <row r="40739" s="6" customFormat="1" x14ac:dyDescent="0.4"/>
    <row r="40740" s="6" customFormat="1" x14ac:dyDescent="0.4"/>
    <row r="40741" s="6" customFormat="1" x14ac:dyDescent="0.4"/>
    <row r="40742" s="6" customFormat="1" x14ac:dyDescent="0.4"/>
    <row r="40743" s="6" customFormat="1" x14ac:dyDescent="0.4"/>
    <row r="40744" s="6" customFormat="1" x14ac:dyDescent="0.4"/>
    <row r="40745" s="6" customFormat="1" x14ac:dyDescent="0.4"/>
    <row r="40746" s="6" customFormat="1" x14ac:dyDescent="0.4"/>
    <row r="40747" s="6" customFormat="1" x14ac:dyDescent="0.4"/>
    <row r="40748" s="6" customFormat="1" x14ac:dyDescent="0.4"/>
    <row r="40749" s="6" customFormat="1" x14ac:dyDescent="0.4"/>
    <row r="40750" s="6" customFormat="1" x14ac:dyDescent="0.4"/>
    <row r="40751" s="6" customFormat="1" x14ac:dyDescent="0.4"/>
    <row r="40752" s="6" customFormat="1" x14ac:dyDescent="0.4"/>
    <row r="40753" s="6" customFormat="1" x14ac:dyDescent="0.4"/>
    <row r="40754" s="6" customFormat="1" x14ac:dyDescent="0.4"/>
    <row r="40755" s="6" customFormat="1" x14ac:dyDescent="0.4"/>
    <row r="40756" s="6" customFormat="1" x14ac:dyDescent="0.4"/>
    <row r="40757" s="6" customFormat="1" x14ac:dyDescent="0.4"/>
    <row r="40758" s="6" customFormat="1" x14ac:dyDescent="0.4"/>
    <row r="40759" s="6" customFormat="1" x14ac:dyDescent="0.4"/>
    <row r="40760" s="6" customFormat="1" x14ac:dyDescent="0.4"/>
    <row r="40761" s="6" customFormat="1" x14ac:dyDescent="0.4"/>
    <row r="40762" s="6" customFormat="1" x14ac:dyDescent="0.4"/>
    <row r="40763" s="6" customFormat="1" x14ac:dyDescent="0.4"/>
    <row r="40764" s="6" customFormat="1" x14ac:dyDescent="0.4"/>
    <row r="40765" s="6" customFormat="1" x14ac:dyDescent="0.4"/>
    <row r="40766" s="6" customFormat="1" x14ac:dyDescent="0.4"/>
    <row r="40767" s="6" customFormat="1" x14ac:dyDescent="0.4"/>
    <row r="40768" s="6" customFormat="1" x14ac:dyDescent="0.4"/>
    <row r="40769" s="6" customFormat="1" x14ac:dyDescent="0.4"/>
    <row r="40770" s="6" customFormat="1" x14ac:dyDescent="0.4"/>
    <row r="40771" s="6" customFormat="1" x14ac:dyDescent="0.4"/>
    <row r="40772" s="6" customFormat="1" x14ac:dyDescent="0.4"/>
    <row r="40773" s="6" customFormat="1" x14ac:dyDescent="0.4"/>
    <row r="40774" s="6" customFormat="1" x14ac:dyDescent="0.4"/>
    <row r="40775" s="6" customFormat="1" x14ac:dyDescent="0.4"/>
    <row r="40776" s="6" customFormat="1" x14ac:dyDescent="0.4"/>
    <row r="40777" s="6" customFormat="1" x14ac:dyDescent="0.4"/>
    <row r="40778" s="6" customFormat="1" x14ac:dyDescent="0.4"/>
    <row r="40779" s="6" customFormat="1" x14ac:dyDescent="0.4"/>
    <row r="40780" s="6" customFormat="1" x14ac:dyDescent="0.4"/>
    <row r="40781" s="6" customFormat="1" x14ac:dyDescent="0.4"/>
    <row r="40782" s="6" customFormat="1" x14ac:dyDescent="0.4"/>
    <row r="40783" s="6" customFormat="1" x14ac:dyDescent="0.4"/>
    <row r="40784" s="6" customFormat="1" x14ac:dyDescent="0.4"/>
    <row r="40785" s="6" customFormat="1" x14ac:dyDescent="0.4"/>
    <row r="40786" s="6" customFormat="1" x14ac:dyDescent="0.4"/>
    <row r="40787" s="6" customFormat="1" x14ac:dyDescent="0.4"/>
    <row r="40788" s="6" customFormat="1" x14ac:dyDescent="0.4"/>
    <row r="40789" s="6" customFormat="1" x14ac:dyDescent="0.4"/>
    <row r="40790" s="6" customFormat="1" x14ac:dyDescent="0.4"/>
    <row r="40791" s="6" customFormat="1" x14ac:dyDescent="0.4"/>
    <row r="40792" s="6" customFormat="1" x14ac:dyDescent="0.4"/>
    <row r="40793" s="6" customFormat="1" x14ac:dyDescent="0.4"/>
    <row r="40794" s="6" customFormat="1" x14ac:dyDescent="0.4"/>
    <row r="40795" s="6" customFormat="1" x14ac:dyDescent="0.4"/>
    <row r="40796" s="6" customFormat="1" x14ac:dyDescent="0.4"/>
    <row r="40797" s="6" customFormat="1" x14ac:dyDescent="0.4"/>
    <row r="40798" s="6" customFormat="1" x14ac:dyDescent="0.4"/>
    <row r="40799" s="6" customFormat="1" x14ac:dyDescent="0.4"/>
    <row r="40800" s="6" customFormat="1" x14ac:dyDescent="0.4"/>
    <row r="40801" s="6" customFormat="1" x14ac:dyDescent="0.4"/>
    <row r="40802" s="6" customFormat="1" x14ac:dyDescent="0.4"/>
    <row r="40803" s="6" customFormat="1" x14ac:dyDescent="0.4"/>
    <row r="40804" s="6" customFormat="1" x14ac:dyDescent="0.4"/>
    <row r="40805" s="6" customFormat="1" x14ac:dyDescent="0.4"/>
    <row r="40806" s="6" customFormat="1" x14ac:dyDescent="0.4"/>
    <row r="40807" s="6" customFormat="1" x14ac:dyDescent="0.4"/>
    <row r="40808" s="6" customFormat="1" x14ac:dyDescent="0.4"/>
    <row r="40809" s="6" customFormat="1" x14ac:dyDescent="0.4"/>
    <row r="40810" s="6" customFormat="1" x14ac:dyDescent="0.4"/>
    <row r="40811" s="6" customFormat="1" x14ac:dyDescent="0.4"/>
    <row r="40812" s="6" customFormat="1" x14ac:dyDescent="0.4"/>
    <row r="40813" s="6" customFormat="1" x14ac:dyDescent="0.4"/>
    <row r="40814" s="6" customFormat="1" x14ac:dyDescent="0.4"/>
    <row r="40815" s="6" customFormat="1" x14ac:dyDescent="0.4"/>
    <row r="40816" s="6" customFormat="1" x14ac:dyDescent="0.4"/>
    <row r="40817" s="6" customFormat="1" x14ac:dyDescent="0.4"/>
    <row r="40818" s="6" customFormat="1" x14ac:dyDescent="0.4"/>
    <row r="40819" s="6" customFormat="1" x14ac:dyDescent="0.4"/>
    <row r="40820" s="6" customFormat="1" x14ac:dyDescent="0.4"/>
    <row r="40821" s="6" customFormat="1" x14ac:dyDescent="0.4"/>
    <row r="40822" s="6" customFormat="1" x14ac:dyDescent="0.4"/>
    <row r="40823" s="6" customFormat="1" x14ac:dyDescent="0.4"/>
    <row r="40824" s="6" customFormat="1" x14ac:dyDescent="0.4"/>
    <row r="40825" s="6" customFormat="1" x14ac:dyDescent="0.4"/>
    <row r="40826" s="6" customFormat="1" x14ac:dyDescent="0.4"/>
    <row r="40827" s="6" customFormat="1" x14ac:dyDescent="0.4"/>
    <row r="40828" s="6" customFormat="1" x14ac:dyDescent="0.4"/>
    <row r="40829" s="6" customFormat="1" x14ac:dyDescent="0.4"/>
    <row r="40830" s="6" customFormat="1" x14ac:dyDescent="0.4"/>
    <row r="40831" s="6" customFormat="1" x14ac:dyDescent="0.4"/>
    <row r="40832" s="6" customFormat="1" x14ac:dyDescent="0.4"/>
    <row r="40833" s="6" customFormat="1" x14ac:dyDescent="0.4"/>
    <row r="40834" s="6" customFormat="1" x14ac:dyDescent="0.4"/>
    <row r="40835" s="6" customFormat="1" x14ac:dyDescent="0.4"/>
    <row r="40836" s="6" customFormat="1" x14ac:dyDescent="0.4"/>
    <row r="40837" s="6" customFormat="1" x14ac:dyDescent="0.4"/>
    <row r="40838" s="6" customFormat="1" x14ac:dyDescent="0.4"/>
    <row r="40839" s="6" customFormat="1" x14ac:dyDescent="0.4"/>
    <row r="40840" s="6" customFormat="1" x14ac:dyDescent="0.4"/>
    <row r="40841" s="6" customFormat="1" x14ac:dyDescent="0.4"/>
    <row r="40842" s="6" customFormat="1" x14ac:dyDescent="0.4"/>
    <row r="40843" s="6" customFormat="1" x14ac:dyDescent="0.4"/>
    <row r="40844" s="6" customFormat="1" x14ac:dyDescent="0.4"/>
    <row r="40845" s="6" customFormat="1" x14ac:dyDescent="0.4"/>
    <row r="40846" s="6" customFormat="1" x14ac:dyDescent="0.4"/>
    <row r="40847" s="6" customFormat="1" x14ac:dyDescent="0.4"/>
    <row r="40848" s="6" customFormat="1" x14ac:dyDescent="0.4"/>
    <row r="40849" s="6" customFormat="1" x14ac:dyDescent="0.4"/>
    <row r="40850" s="6" customFormat="1" x14ac:dyDescent="0.4"/>
    <row r="40851" s="6" customFormat="1" x14ac:dyDescent="0.4"/>
    <row r="40852" s="6" customFormat="1" x14ac:dyDescent="0.4"/>
    <row r="40853" s="6" customFormat="1" x14ac:dyDescent="0.4"/>
    <row r="40854" s="6" customFormat="1" x14ac:dyDescent="0.4"/>
    <row r="40855" s="6" customFormat="1" x14ac:dyDescent="0.4"/>
    <row r="40856" s="6" customFormat="1" x14ac:dyDescent="0.4"/>
    <row r="40857" s="6" customFormat="1" x14ac:dyDescent="0.4"/>
    <row r="40858" s="6" customFormat="1" x14ac:dyDescent="0.4"/>
    <row r="40859" s="6" customFormat="1" x14ac:dyDescent="0.4"/>
    <row r="40860" s="6" customFormat="1" x14ac:dyDescent="0.4"/>
    <row r="40861" s="6" customFormat="1" x14ac:dyDescent="0.4"/>
    <row r="40862" s="6" customFormat="1" x14ac:dyDescent="0.4"/>
    <row r="40863" s="6" customFormat="1" x14ac:dyDescent="0.4"/>
    <row r="40864" s="6" customFormat="1" x14ac:dyDescent="0.4"/>
    <row r="40865" s="6" customFormat="1" x14ac:dyDescent="0.4"/>
    <row r="40866" s="6" customFormat="1" x14ac:dyDescent="0.4"/>
    <row r="40867" s="6" customFormat="1" x14ac:dyDescent="0.4"/>
    <row r="40868" s="6" customFormat="1" x14ac:dyDescent="0.4"/>
    <row r="40869" s="6" customFormat="1" x14ac:dyDescent="0.4"/>
    <row r="40870" s="6" customFormat="1" x14ac:dyDescent="0.4"/>
    <row r="40871" s="6" customFormat="1" x14ac:dyDescent="0.4"/>
    <row r="40872" s="6" customFormat="1" x14ac:dyDescent="0.4"/>
    <row r="40873" s="6" customFormat="1" x14ac:dyDescent="0.4"/>
    <row r="40874" s="6" customFormat="1" x14ac:dyDescent="0.4"/>
    <row r="40875" s="6" customFormat="1" x14ac:dyDescent="0.4"/>
    <row r="40876" s="6" customFormat="1" x14ac:dyDescent="0.4"/>
    <row r="40877" s="6" customFormat="1" x14ac:dyDescent="0.4"/>
    <row r="40878" s="6" customFormat="1" x14ac:dyDescent="0.4"/>
    <row r="40879" s="6" customFormat="1" x14ac:dyDescent="0.4"/>
    <row r="40880" s="6" customFormat="1" x14ac:dyDescent="0.4"/>
    <row r="40881" s="6" customFormat="1" x14ac:dyDescent="0.4"/>
    <row r="40882" s="6" customFormat="1" x14ac:dyDescent="0.4"/>
    <row r="40883" s="6" customFormat="1" x14ac:dyDescent="0.4"/>
    <row r="40884" s="6" customFormat="1" x14ac:dyDescent="0.4"/>
    <row r="40885" s="6" customFormat="1" x14ac:dyDescent="0.4"/>
    <row r="40886" s="6" customFormat="1" x14ac:dyDescent="0.4"/>
    <row r="40887" s="6" customFormat="1" x14ac:dyDescent="0.4"/>
    <row r="40888" s="6" customFormat="1" x14ac:dyDescent="0.4"/>
    <row r="40889" s="6" customFormat="1" x14ac:dyDescent="0.4"/>
    <row r="40890" s="6" customFormat="1" x14ac:dyDescent="0.4"/>
    <row r="40891" s="6" customFormat="1" x14ac:dyDescent="0.4"/>
    <row r="40892" s="6" customFormat="1" x14ac:dyDescent="0.4"/>
    <row r="40893" s="6" customFormat="1" x14ac:dyDescent="0.4"/>
    <row r="40894" s="6" customFormat="1" x14ac:dyDescent="0.4"/>
    <row r="40895" s="6" customFormat="1" x14ac:dyDescent="0.4"/>
    <row r="40896" s="6" customFormat="1" x14ac:dyDescent="0.4"/>
    <row r="40897" s="6" customFormat="1" x14ac:dyDescent="0.4"/>
    <row r="40898" s="6" customFormat="1" x14ac:dyDescent="0.4"/>
    <row r="40899" s="6" customFormat="1" x14ac:dyDescent="0.4"/>
    <row r="40900" s="6" customFormat="1" x14ac:dyDescent="0.4"/>
    <row r="40901" s="6" customFormat="1" x14ac:dyDescent="0.4"/>
    <row r="40902" s="6" customFormat="1" x14ac:dyDescent="0.4"/>
    <row r="40903" s="6" customFormat="1" x14ac:dyDescent="0.4"/>
    <row r="40904" s="6" customFormat="1" x14ac:dyDescent="0.4"/>
    <row r="40905" s="6" customFormat="1" x14ac:dyDescent="0.4"/>
    <row r="40906" s="6" customFormat="1" x14ac:dyDescent="0.4"/>
    <row r="40907" s="6" customFormat="1" x14ac:dyDescent="0.4"/>
    <row r="40908" s="6" customFormat="1" x14ac:dyDescent="0.4"/>
    <row r="40909" s="6" customFormat="1" x14ac:dyDescent="0.4"/>
    <row r="40910" s="6" customFormat="1" x14ac:dyDescent="0.4"/>
    <row r="40911" s="6" customFormat="1" x14ac:dyDescent="0.4"/>
    <row r="40912" s="6" customFormat="1" x14ac:dyDescent="0.4"/>
    <row r="40913" s="6" customFormat="1" x14ac:dyDescent="0.4"/>
    <row r="40914" s="6" customFormat="1" x14ac:dyDescent="0.4"/>
    <row r="40915" s="6" customFormat="1" x14ac:dyDescent="0.4"/>
    <row r="40916" s="6" customFormat="1" x14ac:dyDescent="0.4"/>
    <row r="40917" s="6" customFormat="1" x14ac:dyDescent="0.4"/>
    <row r="40918" s="6" customFormat="1" x14ac:dyDescent="0.4"/>
    <row r="40919" s="6" customFormat="1" x14ac:dyDescent="0.4"/>
    <row r="40920" s="6" customFormat="1" x14ac:dyDescent="0.4"/>
    <row r="40921" s="6" customFormat="1" x14ac:dyDescent="0.4"/>
    <row r="40922" s="6" customFormat="1" x14ac:dyDescent="0.4"/>
    <row r="40923" s="6" customFormat="1" x14ac:dyDescent="0.4"/>
    <row r="40924" s="6" customFormat="1" x14ac:dyDescent="0.4"/>
    <row r="40925" s="6" customFormat="1" x14ac:dyDescent="0.4"/>
    <row r="40926" s="6" customFormat="1" x14ac:dyDescent="0.4"/>
    <row r="40927" s="6" customFormat="1" x14ac:dyDescent="0.4"/>
    <row r="40928" s="6" customFormat="1" x14ac:dyDescent="0.4"/>
    <row r="40929" s="6" customFormat="1" x14ac:dyDescent="0.4"/>
    <row r="40930" s="6" customFormat="1" x14ac:dyDescent="0.4"/>
    <row r="40931" s="6" customFormat="1" x14ac:dyDescent="0.4"/>
    <row r="40932" s="6" customFormat="1" x14ac:dyDescent="0.4"/>
    <row r="40933" s="6" customFormat="1" x14ac:dyDescent="0.4"/>
    <row r="40934" s="6" customFormat="1" x14ac:dyDescent="0.4"/>
    <row r="40935" s="6" customFormat="1" x14ac:dyDescent="0.4"/>
    <row r="40936" s="6" customFormat="1" x14ac:dyDescent="0.4"/>
    <row r="40937" s="6" customFormat="1" x14ac:dyDescent="0.4"/>
    <row r="40938" s="6" customFormat="1" x14ac:dyDescent="0.4"/>
    <row r="40939" s="6" customFormat="1" x14ac:dyDescent="0.4"/>
    <row r="40940" s="6" customFormat="1" x14ac:dyDescent="0.4"/>
    <row r="40941" s="6" customFormat="1" x14ac:dyDescent="0.4"/>
    <row r="40942" s="6" customFormat="1" x14ac:dyDescent="0.4"/>
    <row r="40943" s="6" customFormat="1" x14ac:dyDescent="0.4"/>
    <row r="40944" s="6" customFormat="1" x14ac:dyDescent="0.4"/>
    <row r="40945" s="6" customFormat="1" x14ac:dyDescent="0.4"/>
    <row r="40946" s="6" customFormat="1" x14ac:dyDescent="0.4"/>
    <row r="40947" s="6" customFormat="1" x14ac:dyDescent="0.4"/>
    <row r="40948" s="6" customFormat="1" x14ac:dyDescent="0.4"/>
    <row r="40949" s="6" customFormat="1" x14ac:dyDescent="0.4"/>
    <row r="40950" s="6" customFormat="1" x14ac:dyDescent="0.4"/>
    <row r="40951" s="6" customFormat="1" x14ac:dyDescent="0.4"/>
    <row r="40952" s="6" customFormat="1" x14ac:dyDescent="0.4"/>
    <row r="40953" s="6" customFormat="1" x14ac:dyDescent="0.4"/>
    <row r="40954" s="6" customFormat="1" x14ac:dyDescent="0.4"/>
    <row r="40955" s="6" customFormat="1" x14ac:dyDescent="0.4"/>
    <row r="40956" s="6" customFormat="1" x14ac:dyDescent="0.4"/>
    <row r="40957" s="6" customFormat="1" x14ac:dyDescent="0.4"/>
    <row r="40958" s="6" customFormat="1" x14ac:dyDescent="0.4"/>
    <row r="40959" s="6" customFormat="1" x14ac:dyDescent="0.4"/>
    <row r="40960" s="6" customFormat="1" x14ac:dyDescent="0.4"/>
    <row r="40961" s="6" customFormat="1" x14ac:dyDescent="0.4"/>
    <row r="40962" s="6" customFormat="1" x14ac:dyDescent="0.4"/>
    <row r="40963" s="6" customFormat="1" x14ac:dyDescent="0.4"/>
    <row r="40964" s="6" customFormat="1" x14ac:dyDescent="0.4"/>
    <row r="40965" s="6" customFormat="1" x14ac:dyDescent="0.4"/>
    <row r="40966" s="6" customFormat="1" x14ac:dyDescent="0.4"/>
    <row r="40967" s="6" customFormat="1" x14ac:dyDescent="0.4"/>
    <row r="40968" s="6" customFormat="1" x14ac:dyDescent="0.4"/>
    <row r="40969" s="6" customFormat="1" x14ac:dyDescent="0.4"/>
    <row r="40970" s="6" customFormat="1" x14ac:dyDescent="0.4"/>
    <row r="40971" s="6" customFormat="1" x14ac:dyDescent="0.4"/>
    <row r="40972" s="6" customFormat="1" x14ac:dyDescent="0.4"/>
    <row r="40973" s="6" customFormat="1" x14ac:dyDescent="0.4"/>
    <row r="40974" s="6" customFormat="1" x14ac:dyDescent="0.4"/>
    <row r="40975" s="6" customFormat="1" x14ac:dyDescent="0.4"/>
    <row r="40976" s="6" customFormat="1" x14ac:dyDescent="0.4"/>
    <row r="40977" s="6" customFormat="1" x14ac:dyDescent="0.4"/>
    <row r="40978" s="6" customFormat="1" x14ac:dyDescent="0.4"/>
    <row r="40979" s="6" customFormat="1" x14ac:dyDescent="0.4"/>
    <row r="40980" s="6" customFormat="1" x14ac:dyDescent="0.4"/>
    <row r="40981" s="6" customFormat="1" x14ac:dyDescent="0.4"/>
    <row r="40982" s="6" customFormat="1" x14ac:dyDescent="0.4"/>
    <row r="40983" s="6" customFormat="1" x14ac:dyDescent="0.4"/>
    <row r="40984" s="6" customFormat="1" x14ac:dyDescent="0.4"/>
    <row r="40985" s="6" customFormat="1" x14ac:dyDescent="0.4"/>
    <row r="40986" s="6" customFormat="1" x14ac:dyDescent="0.4"/>
    <row r="40987" s="6" customFormat="1" x14ac:dyDescent="0.4"/>
    <row r="40988" s="6" customFormat="1" x14ac:dyDescent="0.4"/>
    <row r="40989" s="6" customFormat="1" x14ac:dyDescent="0.4"/>
    <row r="40990" s="6" customFormat="1" x14ac:dyDescent="0.4"/>
    <row r="40991" s="6" customFormat="1" x14ac:dyDescent="0.4"/>
    <row r="40992" s="6" customFormat="1" x14ac:dyDescent="0.4"/>
    <row r="40993" s="6" customFormat="1" x14ac:dyDescent="0.4"/>
    <row r="40994" s="6" customFormat="1" x14ac:dyDescent="0.4"/>
    <row r="40995" s="6" customFormat="1" x14ac:dyDescent="0.4"/>
    <row r="40996" s="6" customFormat="1" x14ac:dyDescent="0.4"/>
    <row r="40997" s="6" customFormat="1" x14ac:dyDescent="0.4"/>
    <row r="40998" s="6" customFormat="1" x14ac:dyDescent="0.4"/>
    <row r="40999" s="6" customFormat="1" x14ac:dyDescent="0.4"/>
    <row r="41000" s="6" customFormat="1" x14ac:dyDescent="0.4"/>
    <row r="41001" s="6" customFormat="1" x14ac:dyDescent="0.4"/>
    <row r="41002" s="6" customFormat="1" x14ac:dyDescent="0.4"/>
    <row r="41003" s="6" customFormat="1" x14ac:dyDescent="0.4"/>
    <row r="41004" s="6" customFormat="1" x14ac:dyDescent="0.4"/>
    <row r="41005" s="6" customFormat="1" x14ac:dyDescent="0.4"/>
    <row r="41006" s="6" customFormat="1" x14ac:dyDescent="0.4"/>
    <row r="41007" s="6" customFormat="1" x14ac:dyDescent="0.4"/>
    <row r="41008" s="6" customFormat="1" x14ac:dyDescent="0.4"/>
    <row r="41009" s="6" customFormat="1" x14ac:dyDescent="0.4"/>
    <row r="41010" s="6" customFormat="1" x14ac:dyDescent="0.4"/>
    <row r="41011" s="6" customFormat="1" x14ac:dyDescent="0.4"/>
    <row r="41012" s="6" customFormat="1" x14ac:dyDescent="0.4"/>
    <row r="41013" s="6" customFormat="1" x14ac:dyDescent="0.4"/>
    <row r="41014" s="6" customFormat="1" x14ac:dyDescent="0.4"/>
    <row r="41015" s="6" customFormat="1" x14ac:dyDescent="0.4"/>
    <row r="41016" s="6" customFormat="1" x14ac:dyDescent="0.4"/>
    <row r="41017" s="6" customFormat="1" x14ac:dyDescent="0.4"/>
    <row r="41018" s="6" customFormat="1" x14ac:dyDescent="0.4"/>
    <row r="41019" s="6" customFormat="1" x14ac:dyDescent="0.4"/>
    <row r="41020" s="6" customFormat="1" x14ac:dyDescent="0.4"/>
    <row r="41021" s="6" customFormat="1" x14ac:dyDescent="0.4"/>
    <row r="41022" s="6" customFormat="1" x14ac:dyDescent="0.4"/>
    <row r="41023" s="6" customFormat="1" x14ac:dyDescent="0.4"/>
    <row r="41024" s="6" customFormat="1" x14ac:dyDescent="0.4"/>
    <row r="41025" s="6" customFormat="1" x14ac:dyDescent="0.4"/>
    <row r="41026" s="6" customFormat="1" x14ac:dyDescent="0.4"/>
    <row r="41027" s="6" customFormat="1" x14ac:dyDescent="0.4"/>
    <row r="41028" s="6" customFormat="1" x14ac:dyDescent="0.4"/>
    <row r="41029" s="6" customFormat="1" x14ac:dyDescent="0.4"/>
    <row r="41030" s="6" customFormat="1" x14ac:dyDescent="0.4"/>
    <row r="41031" s="6" customFormat="1" x14ac:dyDescent="0.4"/>
    <row r="41032" s="6" customFormat="1" x14ac:dyDescent="0.4"/>
    <row r="41033" s="6" customFormat="1" x14ac:dyDescent="0.4"/>
    <row r="41034" s="6" customFormat="1" x14ac:dyDescent="0.4"/>
    <row r="41035" s="6" customFormat="1" x14ac:dyDescent="0.4"/>
    <row r="41036" s="6" customFormat="1" x14ac:dyDescent="0.4"/>
    <row r="41037" s="6" customFormat="1" x14ac:dyDescent="0.4"/>
    <row r="41038" s="6" customFormat="1" x14ac:dyDescent="0.4"/>
    <row r="41039" s="6" customFormat="1" x14ac:dyDescent="0.4"/>
    <row r="41040" s="6" customFormat="1" x14ac:dyDescent="0.4"/>
    <row r="41041" s="6" customFormat="1" x14ac:dyDescent="0.4"/>
    <row r="41042" s="6" customFormat="1" x14ac:dyDescent="0.4"/>
    <row r="41043" s="6" customFormat="1" x14ac:dyDescent="0.4"/>
    <row r="41044" s="6" customFormat="1" x14ac:dyDescent="0.4"/>
    <row r="41045" s="6" customFormat="1" x14ac:dyDescent="0.4"/>
    <row r="41046" s="6" customFormat="1" x14ac:dyDescent="0.4"/>
    <row r="41047" s="6" customFormat="1" x14ac:dyDescent="0.4"/>
    <row r="41048" s="6" customFormat="1" x14ac:dyDescent="0.4"/>
    <row r="41049" s="6" customFormat="1" x14ac:dyDescent="0.4"/>
    <row r="41050" s="6" customFormat="1" x14ac:dyDescent="0.4"/>
    <row r="41051" s="6" customFormat="1" x14ac:dyDescent="0.4"/>
    <row r="41052" s="6" customFormat="1" x14ac:dyDescent="0.4"/>
    <row r="41053" s="6" customFormat="1" x14ac:dyDescent="0.4"/>
    <row r="41054" s="6" customFormat="1" x14ac:dyDescent="0.4"/>
    <row r="41055" s="6" customFormat="1" x14ac:dyDescent="0.4"/>
    <row r="41056" s="6" customFormat="1" x14ac:dyDescent="0.4"/>
    <row r="41057" s="6" customFormat="1" x14ac:dyDescent="0.4"/>
    <row r="41058" s="6" customFormat="1" x14ac:dyDescent="0.4"/>
    <row r="41059" s="6" customFormat="1" x14ac:dyDescent="0.4"/>
    <row r="41060" s="6" customFormat="1" x14ac:dyDescent="0.4"/>
    <row r="41061" s="6" customFormat="1" x14ac:dyDescent="0.4"/>
    <row r="41062" s="6" customFormat="1" x14ac:dyDescent="0.4"/>
    <row r="41063" s="6" customFormat="1" x14ac:dyDescent="0.4"/>
    <row r="41064" s="6" customFormat="1" x14ac:dyDescent="0.4"/>
    <row r="41065" s="6" customFormat="1" x14ac:dyDescent="0.4"/>
    <row r="41066" s="6" customFormat="1" x14ac:dyDescent="0.4"/>
    <row r="41067" s="6" customFormat="1" x14ac:dyDescent="0.4"/>
    <row r="41068" s="6" customFormat="1" x14ac:dyDescent="0.4"/>
    <row r="41069" s="6" customFormat="1" x14ac:dyDescent="0.4"/>
    <row r="41070" s="6" customFormat="1" x14ac:dyDescent="0.4"/>
    <row r="41071" s="6" customFormat="1" x14ac:dyDescent="0.4"/>
    <row r="41072" s="6" customFormat="1" x14ac:dyDescent="0.4"/>
    <row r="41073" s="6" customFormat="1" x14ac:dyDescent="0.4"/>
    <row r="41074" s="6" customFormat="1" x14ac:dyDescent="0.4"/>
    <row r="41075" s="6" customFormat="1" x14ac:dyDescent="0.4"/>
    <row r="41076" s="6" customFormat="1" x14ac:dyDescent="0.4"/>
    <row r="41077" s="6" customFormat="1" x14ac:dyDescent="0.4"/>
    <row r="41078" s="6" customFormat="1" x14ac:dyDescent="0.4"/>
    <row r="41079" s="6" customFormat="1" x14ac:dyDescent="0.4"/>
    <row r="41080" s="6" customFormat="1" x14ac:dyDescent="0.4"/>
    <row r="41081" s="6" customFormat="1" x14ac:dyDescent="0.4"/>
    <row r="41082" s="6" customFormat="1" x14ac:dyDescent="0.4"/>
    <row r="41083" s="6" customFormat="1" x14ac:dyDescent="0.4"/>
    <row r="41084" s="6" customFormat="1" x14ac:dyDescent="0.4"/>
    <row r="41085" s="6" customFormat="1" x14ac:dyDescent="0.4"/>
    <row r="41086" s="6" customFormat="1" x14ac:dyDescent="0.4"/>
    <row r="41087" s="6" customFormat="1" x14ac:dyDescent="0.4"/>
    <row r="41088" s="6" customFormat="1" x14ac:dyDescent="0.4"/>
    <row r="41089" s="6" customFormat="1" x14ac:dyDescent="0.4"/>
    <row r="41090" s="6" customFormat="1" x14ac:dyDescent="0.4"/>
    <row r="41091" s="6" customFormat="1" x14ac:dyDescent="0.4"/>
    <row r="41092" s="6" customFormat="1" x14ac:dyDescent="0.4"/>
    <row r="41093" s="6" customFormat="1" x14ac:dyDescent="0.4"/>
    <row r="41094" s="6" customFormat="1" x14ac:dyDescent="0.4"/>
    <row r="41095" s="6" customFormat="1" x14ac:dyDescent="0.4"/>
    <row r="41096" s="6" customFormat="1" x14ac:dyDescent="0.4"/>
    <row r="41097" s="6" customFormat="1" x14ac:dyDescent="0.4"/>
    <row r="41098" s="6" customFormat="1" x14ac:dyDescent="0.4"/>
    <row r="41099" s="6" customFormat="1" x14ac:dyDescent="0.4"/>
    <row r="41100" s="6" customFormat="1" x14ac:dyDescent="0.4"/>
    <row r="41101" s="6" customFormat="1" x14ac:dyDescent="0.4"/>
    <row r="41102" s="6" customFormat="1" x14ac:dyDescent="0.4"/>
    <row r="41103" s="6" customFormat="1" x14ac:dyDescent="0.4"/>
    <row r="41104" s="6" customFormat="1" x14ac:dyDescent="0.4"/>
    <row r="41105" s="6" customFormat="1" x14ac:dyDescent="0.4"/>
    <row r="41106" s="6" customFormat="1" x14ac:dyDescent="0.4"/>
    <row r="41107" s="6" customFormat="1" x14ac:dyDescent="0.4"/>
    <row r="41108" s="6" customFormat="1" x14ac:dyDescent="0.4"/>
    <row r="41109" s="6" customFormat="1" x14ac:dyDescent="0.4"/>
    <row r="41110" s="6" customFormat="1" x14ac:dyDescent="0.4"/>
    <row r="41111" s="6" customFormat="1" x14ac:dyDescent="0.4"/>
    <row r="41112" s="6" customFormat="1" x14ac:dyDescent="0.4"/>
    <row r="41113" s="6" customFormat="1" x14ac:dyDescent="0.4"/>
    <row r="41114" s="6" customFormat="1" x14ac:dyDescent="0.4"/>
    <row r="41115" s="6" customFormat="1" x14ac:dyDescent="0.4"/>
    <row r="41116" s="6" customFormat="1" x14ac:dyDescent="0.4"/>
    <row r="41117" s="6" customFormat="1" x14ac:dyDescent="0.4"/>
    <row r="41118" s="6" customFormat="1" x14ac:dyDescent="0.4"/>
    <row r="41119" s="6" customFormat="1" x14ac:dyDescent="0.4"/>
    <row r="41120" s="6" customFormat="1" x14ac:dyDescent="0.4"/>
    <row r="41121" s="6" customFormat="1" x14ac:dyDescent="0.4"/>
    <row r="41122" s="6" customFormat="1" x14ac:dyDescent="0.4"/>
    <row r="41123" s="6" customFormat="1" x14ac:dyDescent="0.4"/>
    <row r="41124" s="6" customFormat="1" x14ac:dyDescent="0.4"/>
    <row r="41125" s="6" customFormat="1" x14ac:dyDescent="0.4"/>
    <row r="41126" s="6" customFormat="1" x14ac:dyDescent="0.4"/>
    <row r="41127" s="6" customFormat="1" x14ac:dyDescent="0.4"/>
    <row r="41128" s="6" customFormat="1" x14ac:dyDescent="0.4"/>
    <row r="41129" s="6" customFormat="1" x14ac:dyDescent="0.4"/>
    <row r="41130" s="6" customFormat="1" x14ac:dyDescent="0.4"/>
    <row r="41131" s="6" customFormat="1" x14ac:dyDescent="0.4"/>
    <row r="41132" s="6" customFormat="1" x14ac:dyDescent="0.4"/>
    <row r="41133" s="6" customFormat="1" x14ac:dyDescent="0.4"/>
    <row r="41134" s="6" customFormat="1" x14ac:dyDescent="0.4"/>
    <row r="41135" s="6" customFormat="1" x14ac:dyDescent="0.4"/>
    <row r="41136" s="6" customFormat="1" x14ac:dyDescent="0.4"/>
    <row r="41137" s="6" customFormat="1" x14ac:dyDescent="0.4"/>
    <row r="41138" s="6" customFormat="1" x14ac:dyDescent="0.4"/>
    <row r="41139" s="6" customFormat="1" x14ac:dyDescent="0.4"/>
    <row r="41140" s="6" customFormat="1" x14ac:dyDescent="0.4"/>
    <row r="41141" s="6" customFormat="1" x14ac:dyDescent="0.4"/>
    <row r="41142" s="6" customFormat="1" x14ac:dyDescent="0.4"/>
    <row r="41143" s="6" customFormat="1" x14ac:dyDescent="0.4"/>
    <row r="41144" s="6" customFormat="1" x14ac:dyDescent="0.4"/>
    <row r="41145" s="6" customFormat="1" x14ac:dyDescent="0.4"/>
    <row r="41146" s="6" customFormat="1" x14ac:dyDescent="0.4"/>
    <row r="41147" s="6" customFormat="1" x14ac:dyDescent="0.4"/>
    <row r="41148" s="6" customFormat="1" x14ac:dyDescent="0.4"/>
    <row r="41149" s="6" customFormat="1" x14ac:dyDescent="0.4"/>
    <row r="41150" s="6" customFormat="1" x14ac:dyDescent="0.4"/>
    <row r="41151" s="6" customFormat="1" x14ac:dyDescent="0.4"/>
    <row r="41152" s="6" customFormat="1" x14ac:dyDescent="0.4"/>
    <row r="41153" s="6" customFormat="1" x14ac:dyDescent="0.4"/>
    <row r="41154" s="6" customFormat="1" x14ac:dyDescent="0.4"/>
    <row r="41155" s="6" customFormat="1" x14ac:dyDescent="0.4"/>
    <row r="41156" s="6" customFormat="1" x14ac:dyDescent="0.4"/>
    <row r="41157" s="6" customFormat="1" x14ac:dyDescent="0.4"/>
    <row r="41158" s="6" customFormat="1" x14ac:dyDescent="0.4"/>
    <row r="41159" s="6" customFormat="1" x14ac:dyDescent="0.4"/>
    <row r="41160" s="6" customFormat="1" x14ac:dyDescent="0.4"/>
    <row r="41161" s="6" customFormat="1" x14ac:dyDescent="0.4"/>
    <row r="41162" s="6" customFormat="1" x14ac:dyDescent="0.4"/>
    <row r="41163" s="6" customFormat="1" x14ac:dyDescent="0.4"/>
    <row r="41164" s="6" customFormat="1" x14ac:dyDescent="0.4"/>
    <row r="41165" s="6" customFormat="1" x14ac:dyDescent="0.4"/>
    <row r="41166" s="6" customFormat="1" x14ac:dyDescent="0.4"/>
    <row r="41167" s="6" customFormat="1" x14ac:dyDescent="0.4"/>
    <row r="41168" s="6" customFormat="1" x14ac:dyDescent="0.4"/>
    <row r="41169" s="6" customFormat="1" x14ac:dyDescent="0.4"/>
    <row r="41170" s="6" customFormat="1" x14ac:dyDescent="0.4"/>
    <row r="41171" s="6" customFormat="1" x14ac:dyDescent="0.4"/>
    <row r="41172" s="6" customFormat="1" x14ac:dyDescent="0.4"/>
    <row r="41173" s="6" customFormat="1" x14ac:dyDescent="0.4"/>
    <row r="41174" s="6" customFormat="1" x14ac:dyDescent="0.4"/>
    <row r="41175" s="6" customFormat="1" x14ac:dyDescent="0.4"/>
    <row r="41176" s="6" customFormat="1" x14ac:dyDescent="0.4"/>
    <row r="41177" s="6" customFormat="1" x14ac:dyDescent="0.4"/>
    <row r="41178" s="6" customFormat="1" x14ac:dyDescent="0.4"/>
    <row r="41179" s="6" customFormat="1" x14ac:dyDescent="0.4"/>
    <row r="41180" s="6" customFormat="1" x14ac:dyDescent="0.4"/>
    <row r="41181" s="6" customFormat="1" x14ac:dyDescent="0.4"/>
    <row r="41182" s="6" customFormat="1" x14ac:dyDescent="0.4"/>
    <row r="41183" s="6" customFormat="1" x14ac:dyDescent="0.4"/>
    <row r="41184" s="6" customFormat="1" x14ac:dyDescent="0.4"/>
    <row r="41185" s="6" customFormat="1" x14ac:dyDescent="0.4"/>
    <row r="41186" s="6" customFormat="1" x14ac:dyDescent="0.4"/>
    <row r="41187" s="6" customFormat="1" x14ac:dyDescent="0.4"/>
    <row r="41188" s="6" customFormat="1" x14ac:dyDescent="0.4"/>
    <row r="41189" s="6" customFormat="1" x14ac:dyDescent="0.4"/>
    <row r="41190" s="6" customFormat="1" x14ac:dyDescent="0.4"/>
    <row r="41191" s="6" customFormat="1" x14ac:dyDescent="0.4"/>
    <row r="41192" s="6" customFormat="1" x14ac:dyDescent="0.4"/>
    <row r="41193" s="6" customFormat="1" x14ac:dyDescent="0.4"/>
    <row r="41194" s="6" customFormat="1" x14ac:dyDescent="0.4"/>
    <row r="41195" s="6" customFormat="1" x14ac:dyDescent="0.4"/>
    <row r="41196" s="6" customFormat="1" x14ac:dyDescent="0.4"/>
    <row r="41197" s="6" customFormat="1" x14ac:dyDescent="0.4"/>
    <row r="41198" s="6" customFormat="1" x14ac:dyDescent="0.4"/>
    <row r="41199" s="6" customFormat="1" x14ac:dyDescent="0.4"/>
    <row r="41200" s="6" customFormat="1" x14ac:dyDescent="0.4"/>
    <row r="41201" s="6" customFormat="1" x14ac:dyDescent="0.4"/>
    <row r="41202" s="6" customFormat="1" x14ac:dyDescent="0.4"/>
    <row r="41203" s="6" customFormat="1" x14ac:dyDescent="0.4"/>
    <row r="41204" s="6" customFormat="1" x14ac:dyDescent="0.4"/>
    <row r="41205" s="6" customFormat="1" x14ac:dyDescent="0.4"/>
    <row r="41206" s="6" customFormat="1" x14ac:dyDescent="0.4"/>
    <row r="41207" s="6" customFormat="1" x14ac:dyDescent="0.4"/>
    <row r="41208" s="6" customFormat="1" x14ac:dyDescent="0.4"/>
    <row r="41209" s="6" customFormat="1" x14ac:dyDescent="0.4"/>
    <row r="41210" s="6" customFormat="1" x14ac:dyDescent="0.4"/>
    <row r="41211" s="6" customFormat="1" x14ac:dyDescent="0.4"/>
    <row r="41212" s="6" customFormat="1" x14ac:dyDescent="0.4"/>
    <row r="41213" s="6" customFormat="1" x14ac:dyDescent="0.4"/>
    <row r="41214" s="6" customFormat="1" x14ac:dyDescent="0.4"/>
    <row r="41215" s="6" customFormat="1" x14ac:dyDescent="0.4"/>
    <row r="41216" s="6" customFormat="1" x14ac:dyDescent="0.4"/>
    <row r="41217" s="6" customFormat="1" x14ac:dyDescent="0.4"/>
    <row r="41218" s="6" customFormat="1" x14ac:dyDescent="0.4"/>
    <row r="41219" s="6" customFormat="1" x14ac:dyDescent="0.4"/>
    <row r="41220" s="6" customFormat="1" x14ac:dyDescent="0.4"/>
    <row r="41221" s="6" customFormat="1" x14ac:dyDescent="0.4"/>
    <row r="41222" s="6" customFormat="1" x14ac:dyDescent="0.4"/>
    <row r="41223" s="6" customFormat="1" x14ac:dyDescent="0.4"/>
    <row r="41224" s="6" customFormat="1" x14ac:dyDescent="0.4"/>
    <row r="41225" s="6" customFormat="1" x14ac:dyDescent="0.4"/>
    <row r="41226" s="6" customFormat="1" x14ac:dyDescent="0.4"/>
    <row r="41227" s="6" customFormat="1" x14ac:dyDescent="0.4"/>
    <row r="41228" s="6" customFormat="1" x14ac:dyDescent="0.4"/>
    <row r="41229" s="6" customFormat="1" x14ac:dyDescent="0.4"/>
    <row r="41230" s="6" customFormat="1" x14ac:dyDescent="0.4"/>
    <row r="41231" s="6" customFormat="1" x14ac:dyDescent="0.4"/>
    <row r="41232" s="6" customFormat="1" x14ac:dyDescent="0.4"/>
    <row r="41233" s="6" customFormat="1" x14ac:dyDescent="0.4"/>
    <row r="41234" s="6" customFormat="1" x14ac:dyDescent="0.4"/>
    <row r="41235" s="6" customFormat="1" x14ac:dyDescent="0.4"/>
    <row r="41236" s="6" customFormat="1" x14ac:dyDescent="0.4"/>
    <row r="41237" s="6" customFormat="1" x14ac:dyDescent="0.4"/>
    <row r="41238" s="6" customFormat="1" x14ac:dyDescent="0.4"/>
    <row r="41239" s="6" customFormat="1" x14ac:dyDescent="0.4"/>
    <row r="41240" s="6" customFormat="1" x14ac:dyDescent="0.4"/>
    <row r="41241" s="6" customFormat="1" x14ac:dyDescent="0.4"/>
    <row r="41242" s="6" customFormat="1" x14ac:dyDescent="0.4"/>
    <row r="41243" s="6" customFormat="1" x14ac:dyDescent="0.4"/>
    <row r="41244" s="6" customFormat="1" x14ac:dyDescent="0.4"/>
    <row r="41245" s="6" customFormat="1" x14ac:dyDescent="0.4"/>
    <row r="41246" s="6" customFormat="1" x14ac:dyDescent="0.4"/>
    <row r="41247" s="6" customFormat="1" x14ac:dyDescent="0.4"/>
    <row r="41248" s="6" customFormat="1" x14ac:dyDescent="0.4"/>
    <row r="41249" s="6" customFormat="1" x14ac:dyDescent="0.4"/>
    <row r="41250" s="6" customFormat="1" x14ac:dyDescent="0.4"/>
    <row r="41251" s="6" customFormat="1" x14ac:dyDescent="0.4"/>
    <row r="41252" s="6" customFormat="1" x14ac:dyDescent="0.4"/>
    <row r="41253" s="6" customFormat="1" x14ac:dyDescent="0.4"/>
    <row r="41254" s="6" customFormat="1" x14ac:dyDescent="0.4"/>
    <row r="41255" s="6" customFormat="1" x14ac:dyDescent="0.4"/>
    <row r="41256" s="6" customFormat="1" x14ac:dyDescent="0.4"/>
    <row r="41257" s="6" customFormat="1" x14ac:dyDescent="0.4"/>
    <row r="41258" s="6" customFormat="1" x14ac:dyDescent="0.4"/>
    <row r="41259" s="6" customFormat="1" x14ac:dyDescent="0.4"/>
    <row r="41260" s="6" customFormat="1" x14ac:dyDescent="0.4"/>
    <row r="41261" s="6" customFormat="1" x14ac:dyDescent="0.4"/>
    <row r="41262" s="6" customFormat="1" x14ac:dyDescent="0.4"/>
    <row r="41263" s="6" customFormat="1" x14ac:dyDescent="0.4"/>
    <row r="41264" s="6" customFormat="1" x14ac:dyDescent="0.4"/>
    <row r="41265" s="6" customFormat="1" x14ac:dyDescent="0.4"/>
    <row r="41266" s="6" customFormat="1" x14ac:dyDescent="0.4"/>
    <row r="41267" s="6" customFormat="1" x14ac:dyDescent="0.4"/>
    <row r="41268" s="6" customFormat="1" x14ac:dyDescent="0.4"/>
    <row r="41269" s="6" customFormat="1" x14ac:dyDescent="0.4"/>
    <row r="41270" s="6" customFormat="1" x14ac:dyDescent="0.4"/>
    <row r="41271" s="6" customFormat="1" x14ac:dyDescent="0.4"/>
    <row r="41272" s="6" customFormat="1" x14ac:dyDescent="0.4"/>
    <row r="41273" s="6" customFormat="1" x14ac:dyDescent="0.4"/>
    <row r="41274" s="6" customFormat="1" x14ac:dyDescent="0.4"/>
    <row r="41275" s="6" customFormat="1" x14ac:dyDescent="0.4"/>
    <row r="41276" s="6" customFormat="1" x14ac:dyDescent="0.4"/>
    <row r="41277" s="6" customFormat="1" x14ac:dyDescent="0.4"/>
    <row r="41278" s="6" customFormat="1" x14ac:dyDescent="0.4"/>
    <row r="41279" s="6" customFormat="1" x14ac:dyDescent="0.4"/>
    <row r="41280" s="6" customFormat="1" x14ac:dyDescent="0.4"/>
    <row r="41281" s="6" customFormat="1" x14ac:dyDescent="0.4"/>
    <row r="41282" s="6" customFormat="1" x14ac:dyDescent="0.4"/>
    <row r="41283" s="6" customFormat="1" x14ac:dyDescent="0.4"/>
    <row r="41284" s="6" customFormat="1" x14ac:dyDescent="0.4"/>
    <row r="41285" s="6" customFormat="1" x14ac:dyDescent="0.4"/>
    <row r="41286" s="6" customFormat="1" x14ac:dyDescent="0.4"/>
    <row r="41287" s="6" customFormat="1" x14ac:dyDescent="0.4"/>
    <row r="41288" s="6" customFormat="1" x14ac:dyDescent="0.4"/>
    <row r="41289" s="6" customFormat="1" x14ac:dyDescent="0.4"/>
    <row r="41290" s="6" customFormat="1" x14ac:dyDescent="0.4"/>
    <row r="41291" s="6" customFormat="1" x14ac:dyDescent="0.4"/>
    <row r="41292" s="6" customFormat="1" x14ac:dyDescent="0.4"/>
    <row r="41293" s="6" customFormat="1" x14ac:dyDescent="0.4"/>
    <row r="41294" s="6" customFormat="1" x14ac:dyDescent="0.4"/>
    <row r="41295" s="6" customFormat="1" x14ac:dyDescent="0.4"/>
    <row r="41296" s="6" customFormat="1" x14ac:dyDescent="0.4"/>
    <row r="41297" s="6" customFormat="1" x14ac:dyDescent="0.4"/>
    <row r="41298" s="6" customFormat="1" x14ac:dyDescent="0.4"/>
    <row r="41299" s="6" customFormat="1" x14ac:dyDescent="0.4"/>
    <row r="41300" s="6" customFormat="1" x14ac:dyDescent="0.4"/>
    <row r="41301" s="6" customFormat="1" x14ac:dyDescent="0.4"/>
    <row r="41302" s="6" customFormat="1" x14ac:dyDescent="0.4"/>
    <row r="41303" s="6" customFormat="1" x14ac:dyDescent="0.4"/>
    <row r="41304" s="6" customFormat="1" x14ac:dyDescent="0.4"/>
    <row r="41305" s="6" customFormat="1" x14ac:dyDescent="0.4"/>
    <row r="41306" s="6" customFormat="1" x14ac:dyDescent="0.4"/>
    <row r="41307" s="6" customFormat="1" x14ac:dyDescent="0.4"/>
    <row r="41308" s="6" customFormat="1" x14ac:dyDescent="0.4"/>
    <row r="41309" s="6" customFormat="1" x14ac:dyDescent="0.4"/>
    <row r="41310" s="6" customFormat="1" x14ac:dyDescent="0.4"/>
    <row r="41311" s="6" customFormat="1" x14ac:dyDescent="0.4"/>
    <row r="41312" s="6" customFormat="1" x14ac:dyDescent="0.4"/>
    <row r="41313" s="6" customFormat="1" x14ac:dyDescent="0.4"/>
    <row r="41314" s="6" customFormat="1" x14ac:dyDescent="0.4"/>
    <row r="41315" s="6" customFormat="1" x14ac:dyDescent="0.4"/>
    <row r="41316" s="6" customFormat="1" x14ac:dyDescent="0.4"/>
    <row r="41317" s="6" customFormat="1" x14ac:dyDescent="0.4"/>
    <row r="41318" s="6" customFormat="1" x14ac:dyDescent="0.4"/>
    <row r="41319" s="6" customFormat="1" x14ac:dyDescent="0.4"/>
    <row r="41320" s="6" customFormat="1" x14ac:dyDescent="0.4"/>
    <row r="41321" s="6" customFormat="1" x14ac:dyDescent="0.4"/>
    <row r="41322" s="6" customFormat="1" x14ac:dyDescent="0.4"/>
    <row r="41323" s="6" customFormat="1" x14ac:dyDescent="0.4"/>
    <row r="41324" s="6" customFormat="1" x14ac:dyDescent="0.4"/>
    <row r="41325" s="6" customFormat="1" x14ac:dyDescent="0.4"/>
    <row r="41326" s="6" customFormat="1" x14ac:dyDescent="0.4"/>
    <row r="41327" s="6" customFormat="1" x14ac:dyDescent="0.4"/>
    <row r="41328" s="6" customFormat="1" x14ac:dyDescent="0.4"/>
    <row r="41329" s="6" customFormat="1" x14ac:dyDescent="0.4"/>
    <row r="41330" s="6" customFormat="1" x14ac:dyDescent="0.4"/>
    <row r="41331" s="6" customFormat="1" x14ac:dyDescent="0.4"/>
    <row r="41332" s="6" customFormat="1" x14ac:dyDescent="0.4"/>
    <row r="41333" s="6" customFormat="1" x14ac:dyDescent="0.4"/>
    <row r="41334" s="6" customFormat="1" x14ac:dyDescent="0.4"/>
    <row r="41335" s="6" customFormat="1" x14ac:dyDescent="0.4"/>
    <row r="41336" s="6" customFormat="1" x14ac:dyDescent="0.4"/>
    <row r="41337" s="6" customFormat="1" x14ac:dyDescent="0.4"/>
    <row r="41338" s="6" customFormat="1" x14ac:dyDescent="0.4"/>
    <row r="41339" s="6" customFormat="1" x14ac:dyDescent="0.4"/>
    <row r="41340" s="6" customFormat="1" x14ac:dyDescent="0.4"/>
    <row r="41341" s="6" customFormat="1" x14ac:dyDescent="0.4"/>
    <row r="41342" s="6" customFormat="1" x14ac:dyDescent="0.4"/>
    <row r="41343" s="6" customFormat="1" x14ac:dyDescent="0.4"/>
    <row r="41344" s="6" customFormat="1" x14ac:dyDescent="0.4"/>
    <row r="41345" s="6" customFormat="1" x14ac:dyDescent="0.4"/>
    <row r="41346" s="6" customFormat="1" x14ac:dyDescent="0.4"/>
    <row r="41347" s="6" customFormat="1" x14ac:dyDescent="0.4"/>
    <row r="41348" s="6" customFormat="1" x14ac:dyDescent="0.4"/>
    <row r="41349" s="6" customFormat="1" x14ac:dyDescent="0.4"/>
    <row r="41350" s="6" customFormat="1" x14ac:dyDescent="0.4"/>
    <row r="41351" s="6" customFormat="1" x14ac:dyDescent="0.4"/>
    <row r="41352" s="6" customFormat="1" x14ac:dyDescent="0.4"/>
    <row r="41353" s="6" customFormat="1" x14ac:dyDescent="0.4"/>
    <row r="41354" s="6" customFormat="1" x14ac:dyDescent="0.4"/>
    <row r="41355" s="6" customFormat="1" x14ac:dyDescent="0.4"/>
    <row r="41356" s="6" customFormat="1" x14ac:dyDescent="0.4"/>
    <row r="41357" s="6" customFormat="1" x14ac:dyDescent="0.4"/>
    <row r="41358" s="6" customFormat="1" x14ac:dyDescent="0.4"/>
    <row r="41359" s="6" customFormat="1" x14ac:dyDescent="0.4"/>
    <row r="41360" s="6" customFormat="1" x14ac:dyDescent="0.4"/>
    <row r="41361" s="6" customFormat="1" x14ac:dyDescent="0.4"/>
    <row r="41362" s="6" customFormat="1" x14ac:dyDescent="0.4"/>
    <row r="41363" s="6" customFormat="1" x14ac:dyDescent="0.4"/>
    <row r="41364" s="6" customFormat="1" x14ac:dyDescent="0.4"/>
    <row r="41365" s="6" customFormat="1" x14ac:dyDescent="0.4"/>
    <row r="41366" s="6" customFormat="1" x14ac:dyDescent="0.4"/>
    <row r="41367" s="6" customFormat="1" x14ac:dyDescent="0.4"/>
    <row r="41368" s="6" customFormat="1" x14ac:dyDescent="0.4"/>
    <row r="41369" s="6" customFormat="1" x14ac:dyDescent="0.4"/>
    <row r="41370" s="6" customFormat="1" x14ac:dyDescent="0.4"/>
    <row r="41371" s="6" customFormat="1" x14ac:dyDescent="0.4"/>
    <row r="41372" s="6" customFormat="1" x14ac:dyDescent="0.4"/>
    <row r="41373" s="6" customFormat="1" x14ac:dyDescent="0.4"/>
    <row r="41374" s="6" customFormat="1" x14ac:dyDescent="0.4"/>
    <row r="41375" s="6" customFormat="1" x14ac:dyDescent="0.4"/>
    <row r="41376" s="6" customFormat="1" x14ac:dyDescent="0.4"/>
    <row r="41377" s="6" customFormat="1" x14ac:dyDescent="0.4"/>
    <row r="41378" s="6" customFormat="1" x14ac:dyDescent="0.4"/>
    <row r="41379" s="6" customFormat="1" x14ac:dyDescent="0.4"/>
    <row r="41380" s="6" customFormat="1" x14ac:dyDescent="0.4"/>
    <row r="41381" s="6" customFormat="1" x14ac:dyDescent="0.4"/>
    <row r="41382" s="6" customFormat="1" x14ac:dyDescent="0.4"/>
    <row r="41383" s="6" customFormat="1" x14ac:dyDescent="0.4"/>
    <row r="41384" s="6" customFormat="1" x14ac:dyDescent="0.4"/>
    <row r="41385" s="6" customFormat="1" x14ac:dyDescent="0.4"/>
    <row r="41386" s="6" customFormat="1" x14ac:dyDescent="0.4"/>
    <row r="41387" s="6" customFormat="1" x14ac:dyDescent="0.4"/>
    <row r="41388" s="6" customFormat="1" x14ac:dyDescent="0.4"/>
    <row r="41389" s="6" customFormat="1" x14ac:dyDescent="0.4"/>
    <row r="41390" s="6" customFormat="1" x14ac:dyDescent="0.4"/>
    <row r="41391" s="6" customFormat="1" x14ac:dyDescent="0.4"/>
    <row r="41392" s="6" customFormat="1" x14ac:dyDescent="0.4"/>
    <row r="41393" s="6" customFormat="1" x14ac:dyDescent="0.4"/>
    <row r="41394" s="6" customFormat="1" x14ac:dyDescent="0.4"/>
    <row r="41395" s="6" customFormat="1" x14ac:dyDescent="0.4"/>
    <row r="41396" s="6" customFormat="1" x14ac:dyDescent="0.4"/>
    <row r="41397" s="6" customFormat="1" x14ac:dyDescent="0.4"/>
    <row r="41398" s="6" customFormat="1" x14ac:dyDescent="0.4"/>
    <row r="41399" s="6" customFormat="1" x14ac:dyDescent="0.4"/>
    <row r="41400" s="6" customFormat="1" x14ac:dyDescent="0.4"/>
    <row r="41401" s="6" customFormat="1" x14ac:dyDescent="0.4"/>
    <row r="41402" s="6" customFormat="1" x14ac:dyDescent="0.4"/>
    <row r="41403" s="6" customFormat="1" x14ac:dyDescent="0.4"/>
    <row r="41404" s="6" customFormat="1" x14ac:dyDescent="0.4"/>
    <row r="41405" s="6" customFormat="1" x14ac:dyDescent="0.4"/>
    <row r="41406" s="6" customFormat="1" x14ac:dyDescent="0.4"/>
    <row r="41407" s="6" customFormat="1" x14ac:dyDescent="0.4"/>
    <row r="41408" s="6" customFormat="1" x14ac:dyDescent="0.4"/>
    <row r="41409" s="6" customFormat="1" x14ac:dyDescent="0.4"/>
    <row r="41410" s="6" customFormat="1" x14ac:dyDescent="0.4"/>
    <row r="41411" s="6" customFormat="1" x14ac:dyDescent="0.4"/>
    <row r="41412" s="6" customFormat="1" x14ac:dyDescent="0.4"/>
    <row r="41413" s="6" customFormat="1" x14ac:dyDescent="0.4"/>
    <row r="41414" s="6" customFormat="1" x14ac:dyDescent="0.4"/>
    <row r="41415" s="6" customFormat="1" x14ac:dyDescent="0.4"/>
    <row r="41416" s="6" customFormat="1" x14ac:dyDescent="0.4"/>
    <row r="41417" s="6" customFormat="1" x14ac:dyDescent="0.4"/>
    <row r="41418" s="6" customFormat="1" x14ac:dyDescent="0.4"/>
    <row r="41419" s="6" customFormat="1" x14ac:dyDescent="0.4"/>
    <row r="41420" s="6" customFormat="1" x14ac:dyDescent="0.4"/>
    <row r="41421" s="6" customFormat="1" x14ac:dyDescent="0.4"/>
    <row r="41422" s="6" customFormat="1" x14ac:dyDescent="0.4"/>
    <row r="41423" s="6" customFormat="1" x14ac:dyDescent="0.4"/>
    <row r="41424" s="6" customFormat="1" x14ac:dyDescent="0.4"/>
    <row r="41425" s="6" customFormat="1" x14ac:dyDescent="0.4"/>
    <row r="41426" s="6" customFormat="1" x14ac:dyDescent="0.4"/>
    <row r="41427" s="6" customFormat="1" x14ac:dyDescent="0.4"/>
    <row r="41428" s="6" customFormat="1" x14ac:dyDescent="0.4"/>
    <row r="41429" s="6" customFormat="1" x14ac:dyDescent="0.4"/>
    <row r="41430" s="6" customFormat="1" x14ac:dyDescent="0.4"/>
    <row r="41431" s="6" customFormat="1" x14ac:dyDescent="0.4"/>
    <row r="41432" s="6" customFormat="1" x14ac:dyDescent="0.4"/>
    <row r="41433" s="6" customFormat="1" x14ac:dyDescent="0.4"/>
    <row r="41434" s="6" customFormat="1" x14ac:dyDescent="0.4"/>
    <row r="41435" s="6" customFormat="1" x14ac:dyDescent="0.4"/>
    <row r="41436" s="6" customFormat="1" x14ac:dyDescent="0.4"/>
    <row r="41437" s="6" customFormat="1" x14ac:dyDescent="0.4"/>
    <row r="41438" s="6" customFormat="1" x14ac:dyDescent="0.4"/>
    <row r="41439" s="6" customFormat="1" x14ac:dyDescent="0.4"/>
    <row r="41440" s="6" customFormat="1" x14ac:dyDescent="0.4"/>
    <row r="41441" s="6" customFormat="1" x14ac:dyDescent="0.4"/>
    <row r="41442" s="6" customFormat="1" x14ac:dyDescent="0.4"/>
    <row r="41443" s="6" customFormat="1" x14ac:dyDescent="0.4"/>
    <row r="41444" s="6" customFormat="1" x14ac:dyDescent="0.4"/>
    <row r="41445" s="6" customFormat="1" x14ac:dyDescent="0.4"/>
    <row r="41446" s="6" customFormat="1" x14ac:dyDescent="0.4"/>
    <row r="41447" s="6" customFormat="1" x14ac:dyDescent="0.4"/>
    <row r="41448" s="6" customFormat="1" x14ac:dyDescent="0.4"/>
    <row r="41449" s="6" customFormat="1" x14ac:dyDescent="0.4"/>
    <row r="41450" s="6" customFormat="1" x14ac:dyDescent="0.4"/>
    <row r="41451" s="6" customFormat="1" x14ac:dyDescent="0.4"/>
    <row r="41452" s="6" customFormat="1" x14ac:dyDescent="0.4"/>
    <row r="41453" s="6" customFormat="1" x14ac:dyDescent="0.4"/>
    <row r="41454" s="6" customFormat="1" x14ac:dyDescent="0.4"/>
    <row r="41455" s="6" customFormat="1" x14ac:dyDescent="0.4"/>
    <row r="41456" s="6" customFormat="1" x14ac:dyDescent="0.4"/>
    <row r="41457" s="6" customFormat="1" x14ac:dyDescent="0.4"/>
    <row r="41458" s="6" customFormat="1" x14ac:dyDescent="0.4"/>
    <row r="41459" s="6" customFormat="1" x14ac:dyDescent="0.4"/>
    <row r="41460" s="6" customFormat="1" x14ac:dyDescent="0.4"/>
    <row r="41461" s="6" customFormat="1" x14ac:dyDescent="0.4"/>
    <row r="41462" s="6" customFormat="1" x14ac:dyDescent="0.4"/>
    <row r="41463" s="6" customFormat="1" x14ac:dyDescent="0.4"/>
    <row r="41464" s="6" customFormat="1" x14ac:dyDescent="0.4"/>
    <row r="41465" s="6" customFormat="1" x14ac:dyDescent="0.4"/>
    <row r="41466" s="6" customFormat="1" x14ac:dyDescent="0.4"/>
    <row r="41467" s="6" customFormat="1" x14ac:dyDescent="0.4"/>
    <row r="41468" s="6" customFormat="1" x14ac:dyDescent="0.4"/>
    <row r="41469" s="6" customFormat="1" x14ac:dyDescent="0.4"/>
    <row r="41470" s="6" customFormat="1" x14ac:dyDescent="0.4"/>
    <row r="41471" s="6" customFormat="1" x14ac:dyDescent="0.4"/>
    <row r="41472" s="6" customFormat="1" x14ac:dyDescent="0.4"/>
    <row r="41473" s="6" customFormat="1" x14ac:dyDescent="0.4"/>
    <row r="41474" s="6" customFormat="1" x14ac:dyDescent="0.4"/>
    <row r="41475" s="6" customFormat="1" x14ac:dyDescent="0.4"/>
    <row r="41476" s="6" customFormat="1" x14ac:dyDescent="0.4"/>
    <row r="41477" s="6" customFormat="1" x14ac:dyDescent="0.4"/>
    <row r="41478" s="6" customFormat="1" x14ac:dyDescent="0.4"/>
    <row r="41479" s="6" customFormat="1" x14ac:dyDescent="0.4"/>
    <row r="41480" s="6" customFormat="1" x14ac:dyDescent="0.4"/>
    <row r="41481" s="6" customFormat="1" x14ac:dyDescent="0.4"/>
    <row r="41482" s="6" customFormat="1" x14ac:dyDescent="0.4"/>
    <row r="41483" s="6" customFormat="1" x14ac:dyDescent="0.4"/>
    <row r="41484" s="6" customFormat="1" x14ac:dyDescent="0.4"/>
    <row r="41485" s="6" customFormat="1" x14ac:dyDescent="0.4"/>
    <row r="41486" s="6" customFormat="1" x14ac:dyDescent="0.4"/>
    <row r="41487" s="6" customFormat="1" x14ac:dyDescent="0.4"/>
    <row r="41488" s="6" customFormat="1" x14ac:dyDescent="0.4"/>
    <row r="41489" s="6" customFormat="1" x14ac:dyDescent="0.4"/>
    <row r="41490" s="6" customFormat="1" x14ac:dyDescent="0.4"/>
    <row r="41491" s="6" customFormat="1" x14ac:dyDescent="0.4"/>
    <row r="41492" s="6" customFormat="1" x14ac:dyDescent="0.4"/>
    <row r="41493" s="6" customFormat="1" x14ac:dyDescent="0.4"/>
    <row r="41494" s="6" customFormat="1" x14ac:dyDescent="0.4"/>
    <row r="41495" s="6" customFormat="1" x14ac:dyDescent="0.4"/>
    <row r="41496" s="6" customFormat="1" x14ac:dyDescent="0.4"/>
    <row r="41497" s="6" customFormat="1" x14ac:dyDescent="0.4"/>
    <row r="41498" s="6" customFormat="1" x14ac:dyDescent="0.4"/>
    <row r="41499" s="6" customFormat="1" x14ac:dyDescent="0.4"/>
    <row r="41500" s="6" customFormat="1" x14ac:dyDescent="0.4"/>
    <row r="41501" s="6" customFormat="1" x14ac:dyDescent="0.4"/>
    <row r="41502" s="6" customFormat="1" x14ac:dyDescent="0.4"/>
    <row r="41503" s="6" customFormat="1" x14ac:dyDescent="0.4"/>
    <row r="41504" s="6" customFormat="1" x14ac:dyDescent="0.4"/>
    <row r="41505" s="6" customFormat="1" x14ac:dyDescent="0.4"/>
    <row r="41506" s="6" customFormat="1" x14ac:dyDescent="0.4"/>
    <row r="41507" s="6" customFormat="1" x14ac:dyDescent="0.4"/>
    <row r="41508" s="6" customFormat="1" x14ac:dyDescent="0.4"/>
    <row r="41509" s="6" customFormat="1" x14ac:dyDescent="0.4"/>
    <row r="41510" s="6" customFormat="1" x14ac:dyDescent="0.4"/>
    <row r="41511" s="6" customFormat="1" x14ac:dyDescent="0.4"/>
    <row r="41512" s="6" customFormat="1" x14ac:dyDescent="0.4"/>
    <row r="41513" s="6" customFormat="1" x14ac:dyDescent="0.4"/>
    <row r="41514" s="6" customFormat="1" x14ac:dyDescent="0.4"/>
    <row r="41515" s="6" customFormat="1" x14ac:dyDescent="0.4"/>
    <row r="41516" s="6" customFormat="1" x14ac:dyDescent="0.4"/>
    <row r="41517" s="6" customFormat="1" x14ac:dyDescent="0.4"/>
    <row r="41518" s="6" customFormat="1" x14ac:dyDescent="0.4"/>
    <row r="41519" s="6" customFormat="1" x14ac:dyDescent="0.4"/>
    <row r="41520" s="6" customFormat="1" x14ac:dyDescent="0.4"/>
    <row r="41521" s="6" customFormat="1" x14ac:dyDescent="0.4"/>
    <row r="41522" s="6" customFormat="1" x14ac:dyDescent="0.4"/>
    <row r="41523" s="6" customFormat="1" x14ac:dyDescent="0.4"/>
    <row r="41524" s="6" customFormat="1" x14ac:dyDescent="0.4"/>
    <row r="41525" s="6" customFormat="1" x14ac:dyDescent="0.4"/>
    <row r="41526" s="6" customFormat="1" x14ac:dyDescent="0.4"/>
    <row r="41527" s="6" customFormat="1" x14ac:dyDescent="0.4"/>
    <row r="41528" s="6" customFormat="1" x14ac:dyDescent="0.4"/>
    <row r="41529" s="6" customFormat="1" x14ac:dyDescent="0.4"/>
    <row r="41530" s="6" customFormat="1" x14ac:dyDescent="0.4"/>
    <row r="41531" s="6" customFormat="1" x14ac:dyDescent="0.4"/>
    <row r="41532" s="6" customFormat="1" x14ac:dyDescent="0.4"/>
    <row r="41533" s="6" customFormat="1" x14ac:dyDescent="0.4"/>
    <row r="41534" s="6" customFormat="1" x14ac:dyDescent="0.4"/>
    <row r="41535" s="6" customFormat="1" x14ac:dyDescent="0.4"/>
    <row r="41536" s="6" customFormat="1" x14ac:dyDescent="0.4"/>
    <row r="41537" s="6" customFormat="1" x14ac:dyDescent="0.4"/>
    <row r="41538" s="6" customFormat="1" x14ac:dyDescent="0.4"/>
    <row r="41539" s="6" customFormat="1" x14ac:dyDescent="0.4"/>
    <row r="41540" s="6" customFormat="1" x14ac:dyDescent="0.4"/>
    <row r="41541" s="6" customFormat="1" x14ac:dyDescent="0.4"/>
    <row r="41542" s="6" customFormat="1" x14ac:dyDescent="0.4"/>
    <row r="41543" s="6" customFormat="1" x14ac:dyDescent="0.4"/>
    <row r="41544" s="6" customFormat="1" x14ac:dyDescent="0.4"/>
    <row r="41545" s="6" customFormat="1" x14ac:dyDescent="0.4"/>
    <row r="41546" s="6" customFormat="1" x14ac:dyDescent="0.4"/>
    <row r="41547" s="6" customFormat="1" x14ac:dyDescent="0.4"/>
    <row r="41548" s="6" customFormat="1" x14ac:dyDescent="0.4"/>
    <row r="41549" s="6" customFormat="1" x14ac:dyDescent="0.4"/>
    <row r="41550" s="6" customFormat="1" x14ac:dyDescent="0.4"/>
    <row r="41551" s="6" customFormat="1" x14ac:dyDescent="0.4"/>
    <row r="41552" s="6" customFormat="1" x14ac:dyDescent="0.4"/>
    <row r="41553" s="6" customFormat="1" x14ac:dyDescent="0.4"/>
    <row r="41554" s="6" customFormat="1" x14ac:dyDescent="0.4"/>
    <row r="41555" s="6" customFormat="1" x14ac:dyDescent="0.4"/>
    <row r="41556" s="6" customFormat="1" x14ac:dyDescent="0.4"/>
    <row r="41557" s="6" customFormat="1" x14ac:dyDescent="0.4"/>
    <row r="41558" s="6" customFormat="1" x14ac:dyDescent="0.4"/>
    <row r="41559" s="6" customFormat="1" x14ac:dyDescent="0.4"/>
    <row r="41560" s="6" customFormat="1" x14ac:dyDescent="0.4"/>
    <row r="41561" s="6" customFormat="1" x14ac:dyDescent="0.4"/>
    <row r="41562" s="6" customFormat="1" x14ac:dyDescent="0.4"/>
    <row r="41563" s="6" customFormat="1" x14ac:dyDescent="0.4"/>
    <row r="41564" s="6" customFormat="1" x14ac:dyDescent="0.4"/>
    <row r="41565" s="6" customFormat="1" x14ac:dyDescent="0.4"/>
    <row r="41566" s="6" customFormat="1" x14ac:dyDescent="0.4"/>
    <row r="41567" s="6" customFormat="1" x14ac:dyDescent="0.4"/>
    <row r="41568" s="6" customFormat="1" x14ac:dyDescent="0.4"/>
    <row r="41569" s="6" customFormat="1" x14ac:dyDescent="0.4"/>
    <row r="41570" s="6" customFormat="1" x14ac:dyDescent="0.4"/>
    <row r="41571" s="6" customFormat="1" x14ac:dyDescent="0.4"/>
    <row r="41572" s="6" customFormat="1" x14ac:dyDescent="0.4"/>
    <row r="41573" s="6" customFormat="1" x14ac:dyDescent="0.4"/>
    <row r="41574" s="6" customFormat="1" x14ac:dyDescent="0.4"/>
    <row r="41575" s="6" customFormat="1" x14ac:dyDescent="0.4"/>
    <row r="41576" s="6" customFormat="1" x14ac:dyDescent="0.4"/>
    <row r="41577" s="6" customFormat="1" x14ac:dyDescent="0.4"/>
    <row r="41578" s="6" customFormat="1" x14ac:dyDescent="0.4"/>
    <row r="41579" s="6" customFormat="1" x14ac:dyDescent="0.4"/>
    <row r="41580" s="6" customFormat="1" x14ac:dyDescent="0.4"/>
    <row r="41581" s="6" customFormat="1" x14ac:dyDescent="0.4"/>
    <row r="41582" s="6" customFormat="1" x14ac:dyDescent="0.4"/>
    <row r="41583" s="6" customFormat="1" x14ac:dyDescent="0.4"/>
    <row r="41584" s="6" customFormat="1" x14ac:dyDescent="0.4"/>
    <row r="41585" s="6" customFormat="1" x14ac:dyDescent="0.4"/>
    <row r="41586" s="6" customFormat="1" x14ac:dyDescent="0.4"/>
    <row r="41587" s="6" customFormat="1" x14ac:dyDescent="0.4"/>
    <row r="41588" s="6" customFormat="1" x14ac:dyDescent="0.4"/>
    <row r="41589" s="6" customFormat="1" x14ac:dyDescent="0.4"/>
    <row r="41590" s="6" customFormat="1" x14ac:dyDescent="0.4"/>
    <row r="41591" s="6" customFormat="1" x14ac:dyDescent="0.4"/>
    <row r="41592" s="6" customFormat="1" x14ac:dyDescent="0.4"/>
    <row r="41593" s="6" customFormat="1" x14ac:dyDescent="0.4"/>
    <row r="41594" s="6" customFormat="1" x14ac:dyDescent="0.4"/>
    <row r="41595" s="6" customFormat="1" x14ac:dyDescent="0.4"/>
    <row r="41596" s="6" customFormat="1" x14ac:dyDescent="0.4"/>
    <row r="41597" s="6" customFormat="1" x14ac:dyDescent="0.4"/>
    <row r="41598" s="6" customFormat="1" x14ac:dyDescent="0.4"/>
    <row r="41599" s="6" customFormat="1" x14ac:dyDescent="0.4"/>
    <row r="41600" s="6" customFormat="1" x14ac:dyDescent="0.4"/>
    <row r="41601" s="6" customFormat="1" x14ac:dyDescent="0.4"/>
    <row r="41602" s="6" customFormat="1" x14ac:dyDescent="0.4"/>
    <row r="41603" s="6" customFormat="1" x14ac:dyDescent="0.4"/>
    <row r="41604" s="6" customFormat="1" x14ac:dyDescent="0.4"/>
    <row r="41605" s="6" customFormat="1" x14ac:dyDescent="0.4"/>
    <row r="41606" s="6" customFormat="1" x14ac:dyDescent="0.4"/>
    <row r="41607" s="6" customFormat="1" x14ac:dyDescent="0.4"/>
    <row r="41608" s="6" customFormat="1" x14ac:dyDescent="0.4"/>
    <row r="41609" s="6" customFormat="1" x14ac:dyDescent="0.4"/>
    <row r="41610" s="6" customFormat="1" x14ac:dyDescent="0.4"/>
    <row r="41611" s="6" customFormat="1" x14ac:dyDescent="0.4"/>
    <row r="41612" s="6" customFormat="1" x14ac:dyDescent="0.4"/>
    <row r="41613" s="6" customFormat="1" x14ac:dyDescent="0.4"/>
    <row r="41614" s="6" customFormat="1" x14ac:dyDescent="0.4"/>
    <row r="41615" s="6" customFormat="1" x14ac:dyDescent="0.4"/>
    <row r="41616" s="6" customFormat="1" x14ac:dyDescent="0.4"/>
    <row r="41617" s="6" customFormat="1" x14ac:dyDescent="0.4"/>
    <row r="41618" s="6" customFormat="1" x14ac:dyDescent="0.4"/>
    <row r="41619" s="6" customFormat="1" x14ac:dyDescent="0.4"/>
    <row r="41620" s="6" customFormat="1" x14ac:dyDescent="0.4"/>
    <row r="41621" s="6" customFormat="1" x14ac:dyDescent="0.4"/>
    <row r="41622" s="6" customFormat="1" x14ac:dyDescent="0.4"/>
    <row r="41623" s="6" customFormat="1" x14ac:dyDescent="0.4"/>
    <row r="41624" s="6" customFormat="1" x14ac:dyDescent="0.4"/>
    <row r="41625" s="6" customFormat="1" x14ac:dyDescent="0.4"/>
    <row r="41626" s="6" customFormat="1" x14ac:dyDescent="0.4"/>
    <row r="41627" s="6" customFormat="1" x14ac:dyDescent="0.4"/>
    <row r="41628" s="6" customFormat="1" x14ac:dyDescent="0.4"/>
    <row r="41629" s="6" customFormat="1" x14ac:dyDescent="0.4"/>
    <row r="41630" s="6" customFormat="1" x14ac:dyDescent="0.4"/>
    <row r="41631" s="6" customFormat="1" x14ac:dyDescent="0.4"/>
    <row r="41632" s="6" customFormat="1" x14ac:dyDescent="0.4"/>
    <row r="41633" s="6" customFormat="1" x14ac:dyDescent="0.4"/>
    <row r="41634" s="6" customFormat="1" x14ac:dyDescent="0.4"/>
    <row r="41635" s="6" customFormat="1" x14ac:dyDescent="0.4"/>
    <row r="41636" s="6" customFormat="1" x14ac:dyDescent="0.4"/>
    <row r="41637" s="6" customFormat="1" x14ac:dyDescent="0.4"/>
    <row r="41638" s="6" customFormat="1" x14ac:dyDescent="0.4"/>
    <row r="41639" s="6" customFormat="1" x14ac:dyDescent="0.4"/>
    <row r="41640" s="6" customFormat="1" x14ac:dyDescent="0.4"/>
    <row r="41641" s="6" customFormat="1" x14ac:dyDescent="0.4"/>
    <row r="41642" s="6" customFormat="1" x14ac:dyDescent="0.4"/>
    <row r="41643" s="6" customFormat="1" x14ac:dyDescent="0.4"/>
    <row r="41644" s="6" customFormat="1" x14ac:dyDescent="0.4"/>
    <row r="41645" s="6" customFormat="1" x14ac:dyDescent="0.4"/>
    <row r="41646" s="6" customFormat="1" x14ac:dyDescent="0.4"/>
    <row r="41647" s="6" customFormat="1" x14ac:dyDescent="0.4"/>
    <row r="41648" s="6" customFormat="1" x14ac:dyDescent="0.4"/>
    <row r="41649" s="6" customFormat="1" x14ac:dyDescent="0.4"/>
    <row r="41650" s="6" customFormat="1" x14ac:dyDescent="0.4"/>
    <row r="41651" s="6" customFormat="1" x14ac:dyDescent="0.4"/>
    <row r="41652" s="6" customFormat="1" x14ac:dyDescent="0.4"/>
    <row r="41653" s="6" customFormat="1" x14ac:dyDescent="0.4"/>
    <row r="41654" s="6" customFormat="1" x14ac:dyDescent="0.4"/>
    <row r="41655" s="6" customFormat="1" x14ac:dyDescent="0.4"/>
    <row r="41656" s="6" customFormat="1" x14ac:dyDescent="0.4"/>
    <row r="41657" s="6" customFormat="1" x14ac:dyDescent="0.4"/>
    <row r="41658" s="6" customFormat="1" x14ac:dyDescent="0.4"/>
    <row r="41659" s="6" customFormat="1" x14ac:dyDescent="0.4"/>
    <row r="41660" s="6" customFormat="1" x14ac:dyDescent="0.4"/>
    <row r="41661" s="6" customFormat="1" x14ac:dyDescent="0.4"/>
    <row r="41662" s="6" customFormat="1" x14ac:dyDescent="0.4"/>
    <row r="41663" s="6" customFormat="1" x14ac:dyDescent="0.4"/>
    <row r="41664" s="6" customFormat="1" x14ac:dyDescent="0.4"/>
    <row r="41665" s="6" customFormat="1" x14ac:dyDescent="0.4"/>
    <row r="41666" s="6" customFormat="1" x14ac:dyDescent="0.4"/>
    <row r="41667" s="6" customFormat="1" x14ac:dyDescent="0.4"/>
    <row r="41668" s="6" customFormat="1" x14ac:dyDescent="0.4"/>
    <row r="41669" s="6" customFormat="1" x14ac:dyDescent="0.4"/>
    <row r="41670" s="6" customFormat="1" x14ac:dyDescent="0.4"/>
    <row r="41671" s="6" customFormat="1" x14ac:dyDescent="0.4"/>
    <row r="41672" s="6" customFormat="1" x14ac:dyDescent="0.4"/>
    <row r="41673" s="6" customFormat="1" x14ac:dyDescent="0.4"/>
    <row r="41674" s="6" customFormat="1" x14ac:dyDescent="0.4"/>
    <row r="41675" s="6" customFormat="1" x14ac:dyDescent="0.4"/>
    <row r="41676" s="6" customFormat="1" x14ac:dyDescent="0.4"/>
    <row r="41677" s="6" customFormat="1" x14ac:dyDescent="0.4"/>
    <row r="41678" s="6" customFormat="1" x14ac:dyDescent="0.4"/>
    <row r="41679" s="6" customFormat="1" x14ac:dyDescent="0.4"/>
    <row r="41680" s="6" customFormat="1" x14ac:dyDescent="0.4"/>
    <row r="41681" s="6" customFormat="1" x14ac:dyDescent="0.4"/>
    <row r="41682" s="6" customFormat="1" x14ac:dyDescent="0.4"/>
    <row r="41683" s="6" customFormat="1" x14ac:dyDescent="0.4"/>
    <row r="41684" s="6" customFormat="1" x14ac:dyDescent="0.4"/>
    <row r="41685" s="6" customFormat="1" x14ac:dyDescent="0.4"/>
    <row r="41686" s="6" customFormat="1" x14ac:dyDescent="0.4"/>
    <row r="41687" s="6" customFormat="1" x14ac:dyDescent="0.4"/>
    <row r="41688" s="6" customFormat="1" x14ac:dyDescent="0.4"/>
    <row r="41689" s="6" customFormat="1" x14ac:dyDescent="0.4"/>
    <row r="41690" s="6" customFormat="1" x14ac:dyDescent="0.4"/>
    <row r="41691" s="6" customFormat="1" x14ac:dyDescent="0.4"/>
    <row r="41692" s="6" customFormat="1" x14ac:dyDescent="0.4"/>
    <row r="41693" s="6" customFormat="1" x14ac:dyDescent="0.4"/>
    <row r="41694" s="6" customFormat="1" x14ac:dyDescent="0.4"/>
    <row r="41695" s="6" customFormat="1" x14ac:dyDescent="0.4"/>
    <row r="41696" s="6" customFormat="1" x14ac:dyDescent="0.4"/>
    <row r="41697" s="6" customFormat="1" x14ac:dyDescent="0.4"/>
    <row r="41698" s="6" customFormat="1" x14ac:dyDescent="0.4"/>
    <row r="41699" s="6" customFormat="1" x14ac:dyDescent="0.4"/>
    <row r="41700" s="6" customFormat="1" x14ac:dyDescent="0.4"/>
    <row r="41701" s="6" customFormat="1" x14ac:dyDescent="0.4"/>
    <row r="41702" s="6" customFormat="1" x14ac:dyDescent="0.4"/>
    <row r="41703" s="6" customFormat="1" x14ac:dyDescent="0.4"/>
    <row r="41704" s="6" customFormat="1" x14ac:dyDescent="0.4"/>
    <row r="41705" s="6" customFormat="1" x14ac:dyDescent="0.4"/>
    <row r="41706" s="6" customFormat="1" x14ac:dyDescent="0.4"/>
    <row r="41707" s="6" customFormat="1" x14ac:dyDescent="0.4"/>
    <row r="41708" s="6" customFormat="1" x14ac:dyDescent="0.4"/>
    <row r="41709" s="6" customFormat="1" x14ac:dyDescent="0.4"/>
    <row r="41710" s="6" customFormat="1" x14ac:dyDescent="0.4"/>
    <row r="41711" s="6" customFormat="1" x14ac:dyDescent="0.4"/>
    <row r="41712" s="6" customFormat="1" x14ac:dyDescent="0.4"/>
    <row r="41713" s="6" customFormat="1" x14ac:dyDescent="0.4"/>
    <row r="41714" s="6" customFormat="1" x14ac:dyDescent="0.4"/>
    <row r="41715" s="6" customFormat="1" x14ac:dyDescent="0.4"/>
    <row r="41716" s="6" customFormat="1" x14ac:dyDescent="0.4"/>
    <row r="41717" s="6" customFormat="1" x14ac:dyDescent="0.4"/>
    <row r="41718" s="6" customFormat="1" x14ac:dyDescent="0.4"/>
    <row r="41719" s="6" customFormat="1" x14ac:dyDescent="0.4"/>
    <row r="41720" s="6" customFormat="1" x14ac:dyDescent="0.4"/>
    <row r="41721" s="6" customFormat="1" x14ac:dyDescent="0.4"/>
    <row r="41722" s="6" customFormat="1" x14ac:dyDescent="0.4"/>
    <row r="41723" s="6" customFormat="1" x14ac:dyDescent="0.4"/>
    <row r="41724" s="6" customFormat="1" x14ac:dyDescent="0.4"/>
    <row r="41725" s="6" customFormat="1" x14ac:dyDescent="0.4"/>
    <row r="41726" s="6" customFormat="1" x14ac:dyDescent="0.4"/>
    <row r="41727" s="6" customFormat="1" x14ac:dyDescent="0.4"/>
    <row r="41728" s="6" customFormat="1" x14ac:dyDescent="0.4"/>
    <row r="41729" s="6" customFormat="1" x14ac:dyDescent="0.4"/>
    <row r="41730" s="6" customFormat="1" x14ac:dyDescent="0.4"/>
    <row r="41731" s="6" customFormat="1" x14ac:dyDescent="0.4"/>
    <row r="41732" s="6" customFormat="1" x14ac:dyDescent="0.4"/>
    <row r="41733" s="6" customFormat="1" x14ac:dyDescent="0.4"/>
    <row r="41734" s="6" customFormat="1" x14ac:dyDescent="0.4"/>
    <row r="41735" s="6" customFormat="1" x14ac:dyDescent="0.4"/>
    <row r="41736" s="6" customFormat="1" x14ac:dyDescent="0.4"/>
    <row r="41737" s="6" customFormat="1" x14ac:dyDescent="0.4"/>
    <row r="41738" s="6" customFormat="1" x14ac:dyDescent="0.4"/>
    <row r="41739" s="6" customFormat="1" x14ac:dyDescent="0.4"/>
    <row r="41740" s="6" customFormat="1" x14ac:dyDescent="0.4"/>
    <row r="41741" s="6" customFormat="1" x14ac:dyDescent="0.4"/>
    <row r="41742" s="6" customFormat="1" x14ac:dyDescent="0.4"/>
    <row r="41743" s="6" customFormat="1" x14ac:dyDescent="0.4"/>
    <row r="41744" s="6" customFormat="1" x14ac:dyDescent="0.4"/>
    <row r="41745" s="6" customFormat="1" x14ac:dyDescent="0.4"/>
    <row r="41746" s="6" customFormat="1" x14ac:dyDescent="0.4"/>
    <row r="41747" s="6" customFormat="1" x14ac:dyDescent="0.4"/>
    <row r="41748" s="6" customFormat="1" x14ac:dyDescent="0.4"/>
    <row r="41749" s="6" customFormat="1" x14ac:dyDescent="0.4"/>
    <row r="41750" s="6" customFormat="1" x14ac:dyDescent="0.4"/>
    <row r="41751" s="6" customFormat="1" x14ac:dyDescent="0.4"/>
    <row r="41752" s="6" customFormat="1" x14ac:dyDescent="0.4"/>
    <row r="41753" s="6" customFormat="1" x14ac:dyDescent="0.4"/>
    <row r="41754" s="6" customFormat="1" x14ac:dyDescent="0.4"/>
    <row r="41755" s="6" customFormat="1" x14ac:dyDescent="0.4"/>
    <row r="41756" s="6" customFormat="1" x14ac:dyDescent="0.4"/>
    <row r="41757" s="6" customFormat="1" x14ac:dyDescent="0.4"/>
    <row r="41758" s="6" customFormat="1" x14ac:dyDescent="0.4"/>
    <row r="41759" s="6" customFormat="1" x14ac:dyDescent="0.4"/>
    <row r="41760" s="6" customFormat="1" x14ac:dyDescent="0.4"/>
    <row r="41761" s="6" customFormat="1" x14ac:dyDescent="0.4"/>
    <row r="41762" s="6" customFormat="1" x14ac:dyDescent="0.4"/>
    <row r="41763" s="6" customFormat="1" x14ac:dyDescent="0.4"/>
    <row r="41764" s="6" customFormat="1" x14ac:dyDescent="0.4"/>
    <row r="41765" s="6" customFormat="1" x14ac:dyDescent="0.4"/>
    <row r="41766" s="6" customFormat="1" x14ac:dyDescent="0.4"/>
    <row r="41767" s="6" customFormat="1" x14ac:dyDescent="0.4"/>
    <row r="41768" s="6" customFormat="1" x14ac:dyDescent="0.4"/>
    <row r="41769" s="6" customFormat="1" x14ac:dyDescent="0.4"/>
    <row r="41770" s="6" customFormat="1" x14ac:dyDescent="0.4"/>
    <row r="41771" s="6" customFormat="1" x14ac:dyDescent="0.4"/>
    <row r="41772" s="6" customFormat="1" x14ac:dyDescent="0.4"/>
    <row r="41773" s="6" customFormat="1" x14ac:dyDescent="0.4"/>
    <row r="41774" s="6" customFormat="1" x14ac:dyDescent="0.4"/>
    <row r="41775" s="6" customFormat="1" x14ac:dyDescent="0.4"/>
    <row r="41776" s="6" customFormat="1" x14ac:dyDescent="0.4"/>
    <row r="41777" s="6" customFormat="1" x14ac:dyDescent="0.4"/>
    <row r="41778" s="6" customFormat="1" x14ac:dyDescent="0.4"/>
    <row r="41779" s="6" customFormat="1" x14ac:dyDescent="0.4"/>
    <row r="41780" s="6" customFormat="1" x14ac:dyDescent="0.4"/>
    <row r="41781" s="6" customFormat="1" x14ac:dyDescent="0.4"/>
    <row r="41782" s="6" customFormat="1" x14ac:dyDescent="0.4"/>
    <row r="41783" s="6" customFormat="1" x14ac:dyDescent="0.4"/>
    <row r="41784" s="6" customFormat="1" x14ac:dyDescent="0.4"/>
    <row r="41785" s="6" customFormat="1" x14ac:dyDescent="0.4"/>
    <row r="41786" s="6" customFormat="1" x14ac:dyDescent="0.4"/>
    <row r="41787" s="6" customFormat="1" x14ac:dyDescent="0.4"/>
    <row r="41788" s="6" customFormat="1" x14ac:dyDescent="0.4"/>
    <row r="41789" s="6" customFormat="1" x14ac:dyDescent="0.4"/>
    <row r="41790" s="6" customFormat="1" x14ac:dyDescent="0.4"/>
    <row r="41791" s="6" customFormat="1" x14ac:dyDescent="0.4"/>
    <row r="41792" s="6" customFormat="1" x14ac:dyDescent="0.4"/>
    <row r="41793" s="6" customFormat="1" x14ac:dyDescent="0.4"/>
    <row r="41794" s="6" customFormat="1" x14ac:dyDescent="0.4"/>
    <row r="41795" s="6" customFormat="1" x14ac:dyDescent="0.4"/>
    <row r="41796" s="6" customFormat="1" x14ac:dyDescent="0.4"/>
    <row r="41797" s="6" customFormat="1" x14ac:dyDescent="0.4"/>
    <row r="41798" s="6" customFormat="1" x14ac:dyDescent="0.4"/>
    <row r="41799" s="6" customFormat="1" x14ac:dyDescent="0.4"/>
    <row r="41800" s="6" customFormat="1" x14ac:dyDescent="0.4"/>
    <row r="41801" s="6" customFormat="1" x14ac:dyDescent="0.4"/>
    <row r="41802" s="6" customFormat="1" x14ac:dyDescent="0.4"/>
    <row r="41803" s="6" customFormat="1" x14ac:dyDescent="0.4"/>
    <row r="41804" s="6" customFormat="1" x14ac:dyDescent="0.4"/>
    <row r="41805" s="6" customFormat="1" x14ac:dyDescent="0.4"/>
    <row r="41806" s="6" customFormat="1" x14ac:dyDescent="0.4"/>
    <row r="41807" s="6" customFormat="1" x14ac:dyDescent="0.4"/>
    <row r="41808" s="6" customFormat="1" x14ac:dyDescent="0.4"/>
    <row r="41809" s="6" customFormat="1" x14ac:dyDescent="0.4"/>
    <row r="41810" s="6" customFormat="1" x14ac:dyDescent="0.4"/>
    <row r="41811" s="6" customFormat="1" x14ac:dyDescent="0.4"/>
    <row r="41812" s="6" customFormat="1" x14ac:dyDescent="0.4"/>
    <row r="41813" s="6" customFormat="1" x14ac:dyDescent="0.4"/>
    <row r="41814" s="6" customFormat="1" x14ac:dyDescent="0.4"/>
    <row r="41815" s="6" customFormat="1" x14ac:dyDescent="0.4"/>
    <row r="41816" s="6" customFormat="1" x14ac:dyDescent="0.4"/>
    <row r="41817" s="6" customFormat="1" x14ac:dyDescent="0.4"/>
    <row r="41818" s="6" customFormat="1" x14ac:dyDescent="0.4"/>
    <row r="41819" s="6" customFormat="1" x14ac:dyDescent="0.4"/>
    <row r="41820" s="6" customFormat="1" x14ac:dyDescent="0.4"/>
    <row r="41821" s="6" customFormat="1" x14ac:dyDescent="0.4"/>
    <row r="41822" s="6" customFormat="1" x14ac:dyDescent="0.4"/>
    <row r="41823" s="6" customFormat="1" x14ac:dyDescent="0.4"/>
    <row r="41824" s="6" customFormat="1" x14ac:dyDescent="0.4"/>
    <row r="41825" s="6" customFormat="1" x14ac:dyDescent="0.4"/>
    <row r="41826" s="6" customFormat="1" x14ac:dyDescent="0.4"/>
    <row r="41827" s="6" customFormat="1" x14ac:dyDescent="0.4"/>
    <row r="41828" s="6" customFormat="1" x14ac:dyDescent="0.4"/>
    <row r="41829" s="6" customFormat="1" x14ac:dyDescent="0.4"/>
    <row r="41830" s="6" customFormat="1" x14ac:dyDescent="0.4"/>
    <row r="41831" s="6" customFormat="1" x14ac:dyDescent="0.4"/>
    <row r="41832" s="6" customFormat="1" x14ac:dyDescent="0.4"/>
    <row r="41833" s="6" customFormat="1" x14ac:dyDescent="0.4"/>
    <row r="41834" s="6" customFormat="1" x14ac:dyDescent="0.4"/>
    <row r="41835" s="6" customFormat="1" x14ac:dyDescent="0.4"/>
    <row r="41836" s="6" customFormat="1" x14ac:dyDescent="0.4"/>
    <row r="41837" s="6" customFormat="1" x14ac:dyDescent="0.4"/>
    <row r="41838" s="6" customFormat="1" x14ac:dyDescent="0.4"/>
    <row r="41839" s="6" customFormat="1" x14ac:dyDescent="0.4"/>
    <row r="41840" s="6" customFormat="1" x14ac:dyDescent="0.4"/>
    <row r="41841" s="6" customFormat="1" x14ac:dyDescent="0.4"/>
    <row r="41842" s="6" customFormat="1" x14ac:dyDescent="0.4"/>
    <row r="41843" s="6" customFormat="1" x14ac:dyDescent="0.4"/>
    <row r="41844" s="6" customFormat="1" x14ac:dyDescent="0.4"/>
    <row r="41845" s="6" customFormat="1" x14ac:dyDescent="0.4"/>
    <row r="41846" s="6" customFormat="1" x14ac:dyDescent="0.4"/>
    <row r="41847" s="6" customFormat="1" x14ac:dyDescent="0.4"/>
    <row r="41848" s="6" customFormat="1" x14ac:dyDescent="0.4"/>
    <row r="41849" s="6" customFormat="1" x14ac:dyDescent="0.4"/>
    <row r="41850" s="6" customFormat="1" x14ac:dyDescent="0.4"/>
    <row r="41851" s="6" customFormat="1" x14ac:dyDescent="0.4"/>
    <row r="41852" s="6" customFormat="1" x14ac:dyDescent="0.4"/>
    <row r="41853" s="6" customFormat="1" x14ac:dyDescent="0.4"/>
    <row r="41854" s="6" customFormat="1" x14ac:dyDescent="0.4"/>
    <row r="41855" s="6" customFormat="1" x14ac:dyDescent="0.4"/>
    <row r="41856" s="6" customFormat="1" x14ac:dyDescent="0.4"/>
    <row r="41857" s="6" customFormat="1" x14ac:dyDescent="0.4"/>
    <row r="41858" s="6" customFormat="1" x14ac:dyDescent="0.4"/>
    <row r="41859" s="6" customFormat="1" x14ac:dyDescent="0.4"/>
    <row r="41860" s="6" customFormat="1" x14ac:dyDescent="0.4"/>
    <row r="41861" s="6" customFormat="1" x14ac:dyDescent="0.4"/>
    <row r="41862" s="6" customFormat="1" x14ac:dyDescent="0.4"/>
    <row r="41863" s="6" customFormat="1" x14ac:dyDescent="0.4"/>
    <row r="41864" s="6" customFormat="1" x14ac:dyDescent="0.4"/>
    <row r="41865" s="6" customFormat="1" x14ac:dyDescent="0.4"/>
    <row r="41866" s="6" customFormat="1" x14ac:dyDescent="0.4"/>
    <row r="41867" s="6" customFormat="1" x14ac:dyDescent="0.4"/>
    <row r="41868" s="6" customFormat="1" x14ac:dyDescent="0.4"/>
    <row r="41869" s="6" customFormat="1" x14ac:dyDescent="0.4"/>
    <row r="41870" s="6" customFormat="1" x14ac:dyDescent="0.4"/>
    <row r="41871" s="6" customFormat="1" x14ac:dyDescent="0.4"/>
    <row r="41872" s="6" customFormat="1" x14ac:dyDescent="0.4"/>
    <row r="41873" s="6" customFormat="1" x14ac:dyDescent="0.4"/>
    <row r="41874" s="6" customFormat="1" x14ac:dyDescent="0.4"/>
    <row r="41875" s="6" customFormat="1" x14ac:dyDescent="0.4"/>
    <row r="41876" s="6" customFormat="1" x14ac:dyDescent="0.4"/>
    <row r="41877" s="6" customFormat="1" x14ac:dyDescent="0.4"/>
    <row r="41878" s="6" customFormat="1" x14ac:dyDescent="0.4"/>
    <row r="41879" s="6" customFormat="1" x14ac:dyDescent="0.4"/>
    <row r="41880" s="6" customFormat="1" x14ac:dyDescent="0.4"/>
    <row r="41881" s="6" customFormat="1" x14ac:dyDescent="0.4"/>
    <row r="41882" s="6" customFormat="1" x14ac:dyDescent="0.4"/>
    <row r="41883" s="6" customFormat="1" x14ac:dyDescent="0.4"/>
    <row r="41884" s="6" customFormat="1" x14ac:dyDescent="0.4"/>
    <row r="41885" s="6" customFormat="1" x14ac:dyDescent="0.4"/>
    <row r="41886" s="6" customFormat="1" x14ac:dyDescent="0.4"/>
    <row r="41887" s="6" customFormat="1" x14ac:dyDescent="0.4"/>
    <row r="41888" s="6" customFormat="1" x14ac:dyDescent="0.4"/>
    <row r="41889" s="6" customFormat="1" x14ac:dyDescent="0.4"/>
    <row r="41890" s="6" customFormat="1" x14ac:dyDescent="0.4"/>
    <row r="41891" s="6" customFormat="1" x14ac:dyDescent="0.4"/>
    <row r="41892" s="6" customFormat="1" x14ac:dyDescent="0.4"/>
    <row r="41893" s="6" customFormat="1" x14ac:dyDescent="0.4"/>
    <row r="41894" s="6" customFormat="1" x14ac:dyDescent="0.4"/>
    <row r="41895" s="6" customFormat="1" x14ac:dyDescent="0.4"/>
    <row r="41896" s="6" customFormat="1" x14ac:dyDescent="0.4"/>
    <row r="41897" s="6" customFormat="1" x14ac:dyDescent="0.4"/>
    <row r="41898" s="6" customFormat="1" x14ac:dyDescent="0.4"/>
    <row r="41899" s="6" customFormat="1" x14ac:dyDescent="0.4"/>
    <row r="41900" s="6" customFormat="1" x14ac:dyDescent="0.4"/>
    <row r="41901" s="6" customFormat="1" x14ac:dyDescent="0.4"/>
    <row r="41902" s="6" customFormat="1" x14ac:dyDescent="0.4"/>
    <row r="41903" s="6" customFormat="1" x14ac:dyDescent="0.4"/>
    <row r="41904" s="6" customFormat="1" x14ac:dyDescent="0.4"/>
    <row r="41905" s="6" customFormat="1" x14ac:dyDescent="0.4"/>
    <row r="41906" s="6" customFormat="1" x14ac:dyDescent="0.4"/>
    <row r="41907" s="6" customFormat="1" x14ac:dyDescent="0.4"/>
    <row r="41908" s="6" customFormat="1" x14ac:dyDescent="0.4"/>
    <row r="41909" s="6" customFormat="1" x14ac:dyDescent="0.4"/>
    <row r="41910" s="6" customFormat="1" x14ac:dyDescent="0.4"/>
    <row r="41911" s="6" customFormat="1" x14ac:dyDescent="0.4"/>
    <row r="41912" s="6" customFormat="1" x14ac:dyDescent="0.4"/>
    <row r="41913" s="6" customFormat="1" x14ac:dyDescent="0.4"/>
    <row r="41914" s="6" customFormat="1" x14ac:dyDescent="0.4"/>
    <row r="41915" s="6" customFormat="1" x14ac:dyDescent="0.4"/>
    <row r="41916" s="6" customFormat="1" x14ac:dyDescent="0.4"/>
    <row r="41917" s="6" customFormat="1" x14ac:dyDescent="0.4"/>
    <row r="41918" s="6" customFormat="1" x14ac:dyDescent="0.4"/>
    <row r="41919" s="6" customFormat="1" x14ac:dyDescent="0.4"/>
    <row r="41920" s="6" customFormat="1" x14ac:dyDescent="0.4"/>
    <row r="41921" s="6" customFormat="1" x14ac:dyDescent="0.4"/>
    <row r="41922" s="6" customFormat="1" x14ac:dyDescent="0.4"/>
    <row r="41923" s="6" customFormat="1" x14ac:dyDescent="0.4"/>
    <row r="41924" s="6" customFormat="1" x14ac:dyDescent="0.4"/>
    <row r="41925" s="6" customFormat="1" x14ac:dyDescent="0.4"/>
    <row r="41926" s="6" customFormat="1" x14ac:dyDescent="0.4"/>
    <row r="41927" s="6" customFormat="1" x14ac:dyDescent="0.4"/>
    <row r="41928" s="6" customFormat="1" x14ac:dyDescent="0.4"/>
    <row r="41929" s="6" customFormat="1" x14ac:dyDescent="0.4"/>
    <row r="41930" s="6" customFormat="1" x14ac:dyDescent="0.4"/>
    <row r="41931" s="6" customFormat="1" x14ac:dyDescent="0.4"/>
    <row r="41932" s="6" customFormat="1" x14ac:dyDescent="0.4"/>
    <row r="41933" s="6" customFormat="1" x14ac:dyDescent="0.4"/>
    <row r="41934" s="6" customFormat="1" x14ac:dyDescent="0.4"/>
    <row r="41935" s="6" customFormat="1" x14ac:dyDescent="0.4"/>
    <row r="41936" s="6" customFormat="1" x14ac:dyDescent="0.4"/>
    <row r="41937" s="6" customFormat="1" x14ac:dyDescent="0.4"/>
    <row r="41938" s="6" customFormat="1" x14ac:dyDescent="0.4"/>
    <row r="41939" s="6" customFormat="1" x14ac:dyDescent="0.4"/>
    <row r="41940" s="6" customFormat="1" x14ac:dyDescent="0.4"/>
    <row r="41941" s="6" customFormat="1" x14ac:dyDescent="0.4"/>
    <row r="41942" s="6" customFormat="1" x14ac:dyDescent="0.4"/>
    <row r="41943" s="6" customFormat="1" x14ac:dyDescent="0.4"/>
    <row r="41944" s="6" customFormat="1" x14ac:dyDescent="0.4"/>
    <row r="41945" s="6" customFormat="1" x14ac:dyDescent="0.4"/>
    <row r="41946" s="6" customFormat="1" x14ac:dyDescent="0.4"/>
    <row r="41947" s="6" customFormat="1" x14ac:dyDescent="0.4"/>
    <row r="41948" s="6" customFormat="1" x14ac:dyDescent="0.4"/>
    <row r="41949" s="6" customFormat="1" x14ac:dyDescent="0.4"/>
    <row r="41950" s="6" customFormat="1" x14ac:dyDescent="0.4"/>
    <row r="41951" s="6" customFormat="1" x14ac:dyDescent="0.4"/>
    <row r="41952" s="6" customFormat="1" x14ac:dyDescent="0.4"/>
    <row r="41953" s="6" customFormat="1" x14ac:dyDescent="0.4"/>
    <row r="41954" s="6" customFormat="1" x14ac:dyDescent="0.4"/>
    <row r="41955" s="6" customFormat="1" x14ac:dyDescent="0.4"/>
    <row r="41956" s="6" customFormat="1" x14ac:dyDescent="0.4"/>
    <row r="41957" s="6" customFormat="1" x14ac:dyDescent="0.4"/>
    <row r="41958" s="6" customFormat="1" x14ac:dyDescent="0.4"/>
    <row r="41959" s="6" customFormat="1" x14ac:dyDescent="0.4"/>
    <row r="41960" s="6" customFormat="1" x14ac:dyDescent="0.4"/>
    <row r="41961" s="6" customFormat="1" x14ac:dyDescent="0.4"/>
    <row r="41962" s="6" customFormat="1" x14ac:dyDescent="0.4"/>
    <row r="41963" s="6" customFormat="1" x14ac:dyDescent="0.4"/>
    <row r="41964" s="6" customFormat="1" x14ac:dyDescent="0.4"/>
    <row r="41965" s="6" customFormat="1" x14ac:dyDescent="0.4"/>
    <row r="41966" s="6" customFormat="1" x14ac:dyDescent="0.4"/>
    <row r="41967" s="6" customFormat="1" x14ac:dyDescent="0.4"/>
    <row r="41968" s="6" customFormat="1" x14ac:dyDescent="0.4"/>
    <row r="41969" s="6" customFormat="1" x14ac:dyDescent="0.4"/>
    <row r="41970" s="6" customFormat="1" x14ac:dyDescent="0.4"/>
    <row r="41971" s="6" customFormat="1" x14ac:dyDescent="0.4"/>
    <row r="41972" s="6" customFormat="1" x14ac:dyDescent="0.4"/>
    <row r="41973" s="6" customFormat="1" x14ac:dyDescent="0.4"/>
    <row r="41974" s="6" customFormat="1" x14ac:dyDescent="0.4"/>
    <row r="41975" s="6" customFormat="1" x14ac:dyDescent="0.4"/>
    <row r="41976" s="6" customFormat="1" x14ac:dyDescent="0.4"/>
    <row r="41977" s="6" customFormat="1" x14ac:dyDescent="0.4"/>
    <row r="41978" s="6" customFormat="1" x14ac:dyDescent="0.4"/>
    <row r="41979" s="6" customFormat="1" x14ac:dyDescent="0.4"/>
    <row r="41980" s="6" customFormat="1" x14ac:dyDescent="0.4"/>
    <row r="41981" s="6" customFormat="1" x14ac:dyDescent="0.4"/>
    <row r="41982" s="6" customFormat="1" x14ac:dyDescent="0.4"/>
    <row r="41983" s="6" customFormat="1" x14ac:dyDescent="0.4"/>
    <row r="41984" s="6" customFormat="1" x14ac:dyDescent="0.4"/>
    <row r="41985" s="6" customFormat="1" x14ac:dyDescent="0.4"/>
    <row r="41986" s="6" customFormat="1" x14ac:dyDescent="0.4"/>
    <row r="41987" s="6" customFormat="1" x14ac:dyDescent="0.4"/>
    <row r="41988" s="6" customFormat="1" x14ac:dyDescent="0.4"/>
    <row r="41989" s="6" customFormat="1" x14ac:dyDescent="0.4"/>
    <row r="41990" s="6" customFormat="1" x14ac:dyDescent="0.4"/>
    <row r="41991" s="6" customFormat="1" x14ac:dyDescent="0.4"/>
    <row r="41992" s="6" customFormat="1" x14ac:dyDescent="0.4"/>
    <row r="41993" s="6" customFormat="1" x14ac:dyDescent="0.4"/>
    <row r="41994" s="6" customFormat="1" x14ac:dyDescent="0.4"/>
    <row r="41995" s="6" customFormat="1" x14ac:dyDescent="0.4"/>
    <row r="41996" s="6" customFormat="1" x14ac:dyDescent="0.4"/>
    <row r="41997" s="6" customFormat="1" x14ac:dyDescent="0.4"/>
    <row r="41998" s="6" customFormat="1" x14ac:dyDescent="0.4"/>
    <row r="41999" s="6" customFormat="1" x14ac:dyDescent="0.4"/>
    <row r="42000" s="6" customFormat="1" x14ac:dyDescent="0.4"/>
    <row r="42001" s="6" customFormat="1" x14ac:dyDescent="0.4"/>
    <row r="42002" s="6" customFormat="1" x14ac:dyDescent="0.4"/>
    <row r="42003" s="6" customFormat="1" x14ac:dyDescent="0.4"/>
    <row r="42004" s="6" customFormat="1" x14ac:dyDescent="0.4"/>
    <row r="42005" s="6" customFormat="1" x14ac:dyDescent="0.4"/>
    <row r="42006" s="6" customFormat="1" x14ac:dyDescent="0.4"/>
    <row r="42007" s="6" customFormat="1" x14ac:dyDescent="0.4"/>
    <row r="42008" s="6" customFormat="1" x14ac:dyDescent="0.4"/>
    <row r="42009" s="6" customFormat="1" x14ac:dyDescent="0.4"/>
    <row r="42010" s="6" customFormat="1" x14ac:dyDescent="0.4"/>
    <row r="42011" s="6" customFormat="1" x14ac:dyDescent="0.4"/>
    <row r="42012" s="6" customFormat="1" x14ac:dyDescent="0.4"/>
    <row r="42013" s="6" customFormat="1" x14ac:dyDescent="0.4"/>
    <row r="42014" s="6" customFormat="1" x14ac:dyDescent="0.4"/>
    <row r="42015" s="6" customFormat="1" x14ac:dyDescent="0.4"/>
    <row r="42016" s="6" customFormat="1" x14ac:dyDescent="0.4"/>
    <row r="42017" s="6" customFormat="1" x14ac:dyDescent="0.4"/>
    <row r="42018" s="6" customFormat="1" x14ac:dyDescent="0.4"/>
    <row r="42019" s="6" customFormat="1" x14ac:dyDescent="0.4"/>
    <row r="42020" s="6" customFormat="1" x14ac:dyDescent="0.4"/>
    <row r="42021" s="6" customFormat="1" x14ac:dyDescent="0.4"/>
    <row r="42022" s="6" customFormat="1" x14ac:dyDescent="0.4"/>
    <row r="42023" s="6" customFormat="1" x14ac:dyDescent="0.4"/>
    <row r="42024" s="6" customFormat="1" x14ac:dyDescent="0.4"/>
    <row r="42025" s="6" customFormat="1" x14ac:dyDescent="0.4"/>
    <row r="42026" s="6" customFormat="1" x14ac:dyDescent="0.4"/>
    <row r="42027" s="6" customFormat="1" x14ac:dyDescent="0.4"/>
    <row r="42028" s="6" customFormat="1" x14ac:dyDescent="0.4"/>
    <row r="42029" s="6" customFormat="1" x14ac:dyDescent="0.4"/>
    <row r="42030" s="6" customFormat="1" x14ac:dyDescent="0.4"/>
    <row r="42031" s="6" customFormat="1" x14ac:dyDescent="0.4"/>
    <row r="42032" s="6" customFormat="1" x14ac:dyDescent="0.4"/>
    <row r="42033" s="6" customFormat="1" x14ac:dyDescent="0.4"/>
    <row r="42034" s="6" customFormat="1" x14ac:dyDescent="0.4"/>
    <row r="42035" s="6" customFormat="1" x14ac:dyDescent="0.4"/>
    <row r="42036" s="6" customFormat="1" x14ac:dyDescent="0.4"/>
    <row r="42037" s="6" customFormat="1" x14ac:dyDescent="0.4"/>
    <row r="42038" s="6" customFormat="1" x14ac:dyDescent="0.4"/>
    <row r="42039" s="6" customFormat="1" x14ac:dyDescent="0.4"/>
    <row r="42040" s="6" customFormat="1" x14ac:dyDescent="0.4"/>
    <row r="42041" s="6" customFormat="1" x14ac:dyDescent="0.4"/>
    <row r="42042" s="6" customFormat="1" x14ac:dyDescent="0.4"/>
    <row r="42043" s="6" customFormat="1" x14ac:dyDescent="0.4"/>
    <row r="42044" s="6" customFormat="1" x14ac:dyDescent="0.4"/>
    <row r="42045" s="6" customFormat="1" x14ac:dyDescent="0.4"/>
    <row r="42046" s="6" customFormat="1" x14ac:dyDescent="0.4"/>
    <row r="42047" s="6" customFormat="1" x14ac:dyDescent="0.4"/>
    <row r="42048" s="6" customFormat="1" x14ac:dyDescent="0.4"/>
    <row r="42049" s="6" customFormat="1" x14ac:dyDescent="0.4"/>
    <row r="42050" s="6" customFormat="1" x14ac:dyDescent="0.4"/>
    <row r="42051" s="6" customFormat="1" x14ac:dyDescent="0.4"/>
    <row r="42052" s="6" customFormat="1" x14ac:dyDescent="0.4"/>
    <row r="42053" s="6" customFormat="1" x14ac:dyDescent="0.4"/>
    <row r="42054" s="6" customFormat="1" x14ac:dyDescent="0.4"/>
    <row r="42055" s="6" customFormat="1" x14ac:dyDescent="0.4"/>
    <row r="42056" s="6" customFormat="1" x14ac:dyDescent="0.4"/>
    <row r="42057" s="6" customFormat="1" x14ac:dyDescent="0.4"/>
    <row r="42058" s="6" customFormat="1" x14ac:dyDescent="0.4"/>
    <row r="42059" s="6" customFormat="1" x14ac:dyDescent="0.4"/>
    <row r="42060" s="6" customFormat="1" x14ac:dyDescent="0.4"/>
    <row r="42061" s="6" customFormat="1" x14ac:dyDescent="0.4"/>
    <row r="42062" s="6" customFormat="1" x14ac:dyDescent="0.4"/>
    <row r="42063" s="6" customFormat="1" x14ac:dyDescent="0.4"/>
    <row r="42064" s="6" customFormat="1" x14ac:dyDescent="0.4"/>
    <row r="42065" s="6" customFormat="1" x14ac:dyDescent="0.4"/>
    <row r="42066" s="6" customFormat="1" x14ac:dyDescent="0.4"/>
    <row r="42067" s="6" customFormat="1" x14ac:dyDescent="0.4"/>
    <row r="42068" s="6" customFormat="1" x14ac:dyDescent="0.4"/>
    <row r="42069" s="6" customFormat="1" x14ac:dyDescent="0.4"/>
    <row r="42070" s="6" customFormat="1" x14ac:dyDescent="0.4"/>
    <row r="42071" s="6" customFormat="1" x14ac:dyDescent="0.4"/>
    <row r="42072" s="6" customFormat="1" x14ac:dyDescent="0.4"/>
    <row r="42073" s="6" customFormat="1" x14ac:dyDescent="0.4"/>
    <row r="42074" s="6" customFormat="1" x14ac:dyDescent="0.4"/>
    <row r="42075" s="6" customFormat="1" x14ac:dyDescent="0.4"/>
    <row r="42076" s="6" customFormat="1" x14ac:dyDescent="0.4"/>
    <row r="42077" s="6" customFormat="1" x14ac:dyDescent="0.4"/>
    <row r="42078" s="6" customFormat="1" x14ac:dyDescent="0.4"/>
    <row r="42079" s="6" customFormat="1" x14ac:dyDescent="0.4"/>
    <row r="42080" s="6" customFormat="1" x14ac:dyDescent="0.4"/>
    <row r="42081" s="6" customFormat="1" x14ac:dyDescent="0.4"/>
    <row r="42082" s="6" customFormat="1" x14ac:dyDescent="0.4"/>
    <row r="42083" s="6" customFormat="1" x14ac:dyDescent="0.4"/>
    <row r="42084" s="6" customFormat="1" x14ac:dyDescent="0.4"/>
    <row r="42085" s="6" customFormat="1" x14ac:dyDescent="0.4"/>
    <row r="42086" s="6" customFormat="1" x14ac:dyDescent="0.4"/>
    <row r="42087" s="6" customFormat="1" x14ac:dyDescent="0.4"/>
    <row r="42088" s="6" customFormat="1" x14ac:dyDescent="0.4"/>
    <row r="42089" s="6" customFormat="1" x14ac:dyDescent="0.4"/>
    <row r="42090" s="6" customFormat="1" x14ac:dyDescent="0.4"/>
    <row r="42091" s="6" customFormat="1" x14ac:dyDescent="0.4"/>
    <row r="42092" s="6" customFormat="1" x14ac:dyDescent="0.4"/>
    <row r="42093" s="6" customFormat="1" x14ac:dyDescent="0.4"/>
    <row r="42094" s="6" customFormat="1" x14ac:dyDescent="0.4"/>
    <row r="42095" s="6" customFormat="1" x14ac:dyDescent="0.4"/>
    <row r="42096" s="6" customFormat="1" x14ac:dyDescent="0.4"/>
    <row r="42097" s="6" customFormat="1" x14ac:dyDescent="0.4"/>
    <row r="42098" s="6" customFormat="1" x14ac:dyDescent="0.4"/>
    <row r="42099" s="6" customFormat="1" x14ac:dyDescent="0.4"/>
    <row r="42100" s="6" customFormat="1" x14ac:dyDescent="0.4"/>
    <row r="42101" s="6" customFormat="1" x14ac:dyDescent="0.4"/>
    <row r="42102" s="6" customFormat="1" x14ac:dyDescent="0.4"/>
    <row r="42103" s="6" customFormat="1" x14ac:dyDescent="0.4"/>
    <row r="42104" s="6" customFormat="1" x14ac:dyDescent="0.4"/>
    <row r="42105" s="6" customFormat="1" x14ac:dyDescent="0.4"/>
    <row r="42106" s="6" customFormat="1" x14ac:dyDescent="0.4"/>
    <row r="42107" s="6" customFormat="1" x14ac:dyDescent="0.4"/>
    <row r="42108" s="6" customFormat="1" x14ac:dyDescent="0.4"/>
    <row r="42109" s="6" customFormat="1" x14ac:dyDescent="0.4"/>
    <row r="42110" s="6" customFormat="1" x14ac:dyDescent="0.4"/>
    <row r="42111" s="6" customFormat="1" x14ac:dyDescent="0.4"/>
    <row r="42112" s="6" customFormat="1" x14ac:dyDescent="0.4"/>
    <row r="42113" s="6" customFormat="1" x14ac:dyDescent="0.4"/>
    <row r="42114" s="6" customFormat="1" x14ac:dyDescent="0.4"/>
    <row r="42115" s="6" customFormat="1" x14ac:dyDescent="0.4"/>
    <row r="42116" s="6" customFormat="1" x14ac:dyDescent="0.4"/>
    <row r="42117" s="6" customFormat="1" x14ac:dyDescent="0.4"/>
    <row r="42118" s="6" customFormat="1" x14ac:dyDescent="0.4"/>
    <row r="42119" s="6" customFormat="1" x14ac:dyDescent="0.4"/>
    <row r="42120" s="6" customFormat="1" x14ac:dyDescent="0.4"/>
    <row r="42121" s="6" customFormat="1" x14ac:dyDescent="0.4"/>
    <row r="42122" s="6" customFormat="1" x14ac:dyDescent="0.4"/>
    <row r="42123" s="6" customFormat="1" x14ac:dyDescent="0.4"/>
    <row r="42124" s="6" customFormat="1" x14ac:dyDescent="0.4"/>
    <row r="42125" s="6" customFormat="1" x14ac:dyDescent="0.4"/>
    <row r="42126" s="6" customFormat="1" x14ac:dyDescent="0.4"/>
    <row r="42127" s="6" customFormat="1" x14ac:dyDescent="0.4"/>
    <row r="42128" s="6" customFormat="1" x14ac:dyDescent="0.4"/>
    <row r="42129" s="6" customFormat="1" x14ac:dyDescent="0.4"/>
    <row r="42130" s="6" customFormat="1" x14ac:dyDescent="0.4"/>
    <row r="42131" s="6" customFormat="1" x14ac:dyDescent="0.4"/>
    <row r="42132" s="6" customFormat="1" x14ac:dyDescent="0.4"/>
    <row r="42133" s="6" customFormat="1" x14ac:dyDescent="0.4"/>
    <row r="42134" s="6" customFormat="1" x14ac:dyDescent="0.4"/>
    <row r="42135" s="6" customFormat="1" x14ac:dyDescent="0.4"/>
    <row r="42136" s="6" customFormat="1" x14ac:dyDescent="0.4"/>
    <row r="42137" s="6" customFormat="1" x14ac:dyDescent="0.4"/>
    <row r="42138" s="6" customFormat="1" x14ac:dyDescent="0.4"/>
    <row r="42139" s="6" customFormat="1" x14ac:dyDescent="0.4"/>
    <row r="42140" s="6" customFormat="1" x14ac:dyDescent="0.4"/>
    <row r="42141" s="6" customFormat="1" x14ac:dyDescent="0.4"/>
    <row r="42142" s="6" customFormat="1" x14ac:dyDescent="0.4"/>
    <row r="42143" s="6" customFormat="1" x14ac:dyDescent="0.4"/>
    <row r="42144" s="6" customFormat="1" x14ac:dyDescent="0.4"/>
    <row r="42145" s="6" customFormat="1" x14ac:dyDescent="0.4"/>
    <row r="42146" s="6" customFormat="1" x14ac:dyDescent="0.4"/>
    <row r="42147" s="6" customFormat="1" x14ac:dyDescent="0.4"/>
    <row r="42148" s="6" customFormat="1" x14ac:dyDescent="0.4"/>
    <row r="42149" s="6" customFormat="1" x14ac:dyDescent="0.4"/>
    <row r="42150" s="6" customFormat="1" x14ac:dyDescent="0.4"/>
    <row r="42151" s="6" customFormat="1" x14ac:dyDescent="0.4"/>
    <row r="42152" s="6" customFormat="1" x14ac:dyDescent="0.4"/>
    <row r="42153" s="6" customFormat="1" x14ac:dyDescent="0.4"/>
    <row r="42154" s="6" customFormat="1" x14ac:dyDescent="0.4"/>
    <row r="42155" s="6" customFormat="1" x14ac:dyDescent="0.4"/>
    <row r="42156" s="6" customFormat="1" x14ac:dyDescent="0.4"/>
    <row r="42157" s="6" customFormat="1" x14ac:dyDescent="0.4"/>
    <row r="42158" s="6" customFormat="1" x14ac:dyDescent="0.4"/>
    <row r="42159" s="6" customFormat="1" x14ac:dyDescent="0.4"/>
    <row r="42160" s="6" customFormat="1" x14ac:dyDescent="0.4"/>
    <row r="42161" s="6" customFormat="1" x14ac:dyDescent="0.4"/>
    <row r="42162" s="6" customFormat="1" x14ac:dyDescent="0.4"/>
    <row r="42163" s="6" customFormat="1" x14ac:dyDescent="0.4"/>
    <row r="42164" s="6" customFormat="1" x14ac:dyDescent="0.4"/>
    <row r="42165" s="6" customFormat="1" x14ac:dyDescent="0.4"/>
    <row r="42166" s="6" customFormat="1" x14ac:dyDescent="0.4"/>
    <row r="42167" s="6" customFormat="1" x14ac:dyDescent="0.4"/>
    <row r="42168" s="6" customFormat="1" x14ac:dyDescent="0.4"/>
    <row r="42169" s="6" customFormat="1" x14ac:dyDescent="0.4"/>
    <row r="42170" s="6" customFormat="1" x14ac:dyDescent="0.4"/>
    <row r="42171" s="6" customFormat="1" x14ac:dyDescent="0.4"/>
    <row r="42172" s="6" customFormat="1" x14ac:dyDescent="0.4"/>
    <row r="42173" s="6" customFormat="1" x14ac:dyDescent="0.4"/>
    <row r="42174" s="6" customFormat="1" x14ac:dyDescent="0.4"/>
    <row r="42175" s="6" customFormat="1" x14ac:dyDescent="0.4"/>
    <row r="42176" s="6" customFormat="1" x14ac:dyDescent="0.4"/>
    <row r="42177" s="6" customFormat="1" x14ac:dyDescent="0.4"/>
    <row r="42178" s="6" customFormat="1" x14ac:dyDescent="0.4"/>
    <row r="42179" s="6" customFormat="1" x14ac:dyDescent="0.4"/>
    <row r="42180" s="6" customFormat="1" x14ac:dyDescent="0.4"/>
    <row r="42181" s="6" customFormat="1" x14ac:dyDescent="0.4"/>
    <row r="42182" s="6" customFormat="1" x14ac:dyDescent="0.4"/>
    <row r="42183" s="6" customFormat="1" x14ac:dyDescent="0.4"/>
    <row r="42184" s="6" customFormat="1" x14ac:dyDescent="0.4"/>
    <row r="42185" s="6" customFormat="1" x14ac:dyDescent="0.4"/>
    <row r="42186" s="6" customFormat="1" x14ac:dyDescent="0.4"/>
    <row r="42187" s="6" customFormat="1" x14ac:dyDescent="0.4"/>
    <row r="42188" s="6" customFormat="1" x14ac:dyDescent="0.4"/>
    <row r="42189" s="6" customFormat="1" x14ac:dyDescent="0.4"/>
    <row r="42190" s="6" customFormat="1" x14ac:dyDescent="0.4"/>
    <row r="42191" s="6" customFormat="1" x14ac:dyDescent="0.4"/>
    <row r="42192" s="6" customFormat="1" x14ac:dyDescent="0.4"/>
    <row r="42193" s="6" customFormat="1" x14ac:dyDescent="0.4"/>
    <row r="42194" s="6" customFormat="1" x14ac:dyDescent="0.4"/>
    <row r="42195" s="6" customFormat="1" x14ac:dyDescent="0.4"/>
    <row r="42196" s="6" customFormat="1" x14ac:dyDescent="0.4"/>
    <row r="42197" s="6" customFormat="1" x14ac:dyDescent="0.4"/>
    <row r="42198" s="6" customFormat="1" x14ac:dyDescent="0.4"/>
    <row r="42199" s="6" customFormat="1" x14ac:dyDescent="0.4"/>
    <row r="42200" s="6" customFormat="1" x14ac:dyDescent="0.4"/>
    <row r="42201" s="6" customFormat="1" x14ac:dyDescent="0.4"/>
    <row r="42202" s="6" customFormat="1" x14ac:dyDescent="0.4"/>
    <row r="42203" s="6" customFormat="1" x14ac:dyDescent="0.4"/>
    <row r="42204" s="6" customFormat="1" x14ac:dyDescent="0.4"/>
    <row r="42205" s="6" customFormat="1" x14ac:dyDescent="0.4"/>
    <row r="42206" s="6" customFormat="1" x14ac:dyDescent="0.4"/>
    <row r="42207" s="6" customFormat="1" x14ac:dyDescent="0.4"/>
    <row r="42208" s="6" customFormat="1" x14ac:dyDescent="0.4"/>
    <row r="42209" s="6" customFormat="1" x14ac:dyDescent="0.4"/>
    <row r="42210" s="6" customFormat="1" x14ac:dyDescent="0.4"/>
    <row r="42211" s="6" customFormat="1" x14ac:dyDescent="0.4"/>
    <row r="42212" s="6" customFormat="1" x14ac:dyDescent="0.4"/>
    <row r="42213" s="6" customFormat="1" x14ac:dyDescent="0.4"/>
    <row r="42214" s="6" customFormat="1" x14ac:dyDescent="0.4"/>
    <row r="42215" s="6" customFormat="1" x14ac:dyDescent="0.4"/>
    <row r="42216" s="6" customFormat="1" x14ac:dyDescent="0.4"/>
    <row r="42217" s="6" customFormat="1" x14ac:dyDescent="0.4"/>
    <row r="42218" s="6" customFormat="1" x14ac:dyDescent="0.4"/>
    <row r="42219" s="6" customFormat="1" x14ac:dyDescent="0.4"/>
    <row r="42220" s="6" customFormat="1" x14ac:dyDescent="0.4"/>
    <row r="42221" s="6" customFormat="1" x14ac:dyDescent="0.4"/>
    <row r="42222" s="6" customFormat="1" x14ac:dyDescent="0.4"/>
    <row r="42223" s="6" customFormat="1" x14ac:dyDescent="0.4"/>
    <row r="42224" s="6" customFormat="1" x14ac:dyDescent="0.4"/>
    <row r="42225" s="6" customFormat="1" x14ac:dyDescent="0.4"/>
    <row r="42226" s="6" customFormat="1" x14ac:dyDescent="0.4"/>
    <row r="42227" s="6" customFormat="1" x14ac:dyDescent="0.4"/>
    <row r="42228" s="6" customFormat="1" x14ac:dyDescent="0.4"/>
    <row r="42229" s="6" customFormat="1" x14ac:dyDescent="0.4"/>
    <row r="42230" s="6" customFormat="1" x14ac:dyDescent="0.4"/>
    <row r="42231" s="6" customFormat="1" x14ac:dyDescent="0.4"/>
    <row r="42232" s="6" customFormat="1" x14ac:dyDescent="0.4"/>
    <row r="42233" s="6" customFormat="1" x14ac:dyDescent="0.4"/>
    <row r="42234" s="6" customFormat="1" x14ac:dyDescent="0.4"/>
    <row r="42235" s="6" customFormat="1" x14ac:dyDescent="0.4"/>
    <row r="42236" s="6" customFormat="1" x14ac:dyDescent="0.4"/>
    <row r="42237" s="6" customFormat="1" x14ac:dyDescent="0.4"/>
    <row r="42238" s="6" customFormat="1" x14ac:dyDescent="0.4"/>
    <row r="42239" s="6" customFormat="1" x14ac:dyDescent="0.4"/>
    <row r="42240" s="6" customFormat="1" x14ac:dyDescent="0.4"/>
    <row r="42241" s="6" customFormat="1" x14ac:dyDescent="0.4"/>
    <row r="42242" s="6" customFormat="1" x14ac:dyDescent="0.4"/>
    <row r="42243" s="6" customFormat="1" x14ac:dyDescent="0.4"/>
    <row r="42244" s="6" customFormat="1" x14ac:dyDescent="0.4"/>
    <row r="42245" s="6" customFormat="1" x14ac:dyDescent="0.4"/>
    <row r="42246" s="6" customFormat="1" x14ac:dyDescent="0.4"/>
    <row r="42247" s="6" customFormat="1" x14ac:dyDescent="0.4"/>
    <row r="42248" s="6" customFormat="1" x14ac:dyDescent="0.4"/>
    <row r="42249" s="6" customFormat="1" x14ac:dyDescent="0.4"/>
    <row r="42250" s="6" customFormat="1" x14ac:dyDescent="0.4"/>
    <row r="42251" s="6" customFormat="1" x14ac:dyDescent="0.4"/>
    <row r="42252" s="6" customFormat="1" x14ac:dyDescent="0.4"/>
    <row r="42253" s="6" customFormat="1" x14ac:dyDescent="0.4"/>
    <row r="42254" s="6" customFormat="1" x14ac:dyDescent="0.4"/>
    <row r="42255" s="6" customFormat="1" x14ac:dyDescent="0.4"/>
    <row r="42256" s="6" customFormat="1" x14ac:dyDescent="0.4"/>
    <row r="42257" s="6" customFormat="1" x14ac:dyDescent="0.4"/>
    <row r="42258" s="6" customFormat="1" x14ac:dyDescent="0.4"/>
    <row r="42259" s="6" customFormat="1" x14ac:dyDescent="0.4"/>
    <row r="42260" s="6" customFormat="1" x14ac:dyDescent="0.4"/>
    <row r="42261" s="6" customFormat="1" x14ac:dyDescent="0.4"/>
    <row r="42262" s="6" customFormat="1" x14ac:dyDescent="0.4"/>
    <row r="42263" s="6" customFormat="1" x14ac:dyDescent="0.4"/>
    <row r="42264" s="6" customFormat="1" x14ac:dyDescent="0.4"/>
    <row r="42265" s="6" customFormat="1" x14ac:dyDescent="0.4"/>
    <row r="42266" s="6" customFormat="1" x14ac:dyDescent="0.4"/>
    <row r="42267" s="6" customFormat="1" x14ac:dyDescent="0.4"/>
    <row r="42268" s="6" customFormat="1" x14ac:dyDescent="0.4"/>
    <row r="42269" s="6" customFormat="1" x14ac:dyDescent="0.4"/>
    <row r="42270" s="6" customFormat="1" x14ac:dyDescent="0.4"/>
    <row r="42271" s="6" customFormat="1" x14ac:dyDescent="0.4"/>
    <row r="42272" s="6" customFormat="1" x14ac:dyDescent="0.4"/>
    <row r="42273" s="6" customFormat="1" x14ac:dyDescent="0.4"/>
    <row r="42274" s="6" customFormat="1" x14ac:dyDescent="0.4"/>
    <row r="42275" s="6" customFormat="1" x14ac:dyDescent="0.4"/>
    <row r="42276" s="6" customFormat="1" x14ac:dyDescent="0.4"/>
    <row r="42277" s="6" customFormat="1" x14ac:dyDescent="0.4"/>
    <row r="42278" s="6" customFormat="1" x14ac:dyDescent="0.4"/>
    <row r="42279" s="6" customFormat="1" x14ac:dyDescent="0.4"/>
    <row r="42280" s="6" customFormat="1" x14ac:dyDescent="0.4"/>
    <row r="42281" s="6" customFormat="1" x14ac:dyDescent="0.4"/>
    <row r="42282" s="6" customFormat="1" x14ac:dyDescent="0.4"/>
    <row r="42283" s="6" customFormat="1" x14ac:dyDescent="0.4"/>
    <row r="42284" s="6" customFormat="1" x14ac:dyDescent="0.4"/>
    <row r="42285" s="6" customFormat="1" x14ac:dyDescent="0.4"/>
    <row r="42286" s="6" customFormat="1" x14ac:dyDescent="0.4"/>
    <row r="42287" s="6" customFormat="1" x14ac:dyDescent="0.4"/>
    <row r="42288" s="6" customFormat="1" x14ac:dyDescent="0.4"/>
    <row r="42289" s="6" customFormat="1" x14ac:dyDescent="0.4"/>
    <row r="42290" s="6" customFormat="1" x14ac:dyDescent="0.4"/>
    <row r="42291" s="6" customFormat="1" x14ac:dyDescent="0.4"/>
    <row r="42292" s="6" customFormat="1" x14ac:dyDescent="0.4"/>
    <row r="42293" s="6" customFormat="1" x14ac:dyDescent="0.4"/>
    <row r="42294" s="6" customFormat="1" x14ac:dyDescent="0.4"/>
    <row r="42295" s="6" customFormat="1" x14ac:dyDescent="0.4"/>
    <row r="42296" s="6" customFormat="1" x14ac:dyDescent="0.4"/>
    <row r="42297" s="6" customFormat="1" x14ac:dyDescent="0.4"/>
    <row r="42298" s="6" customFormat="1" x14ac:dyDescent="0.4"/>
    <row r="42299" s="6" customFormat="1" x14ac:dyDescent="0.4"/>
    <row r="42300" s="6" customFormat="1" x14ac:dyDescent="0.4"/>
    <row r="42301" s="6" customFormat="1" x14ac:dyDescent="0.4"/>
    <row r="42302" s="6" customFormat="1" x14ac:dyDescent="0.4"/>
    <row r="42303" s="6" customFormat="1" x14ac:dyDescent="0.4"/>
    <row r="42304" s="6" customFormat="1" x14ac:dyDescent="0.4"/>
    <row r="42305" s="6" customFormat="1" x14ac:dyDescent="0.4"/>
    <row r="42306" s="6" customFormat="1" x14ac:dyDescent="0.4"/>
    <row r="42307" s="6" customFormat="1" x14ac:dyDescent="0.4"/>
    <row r="42308" s="6" customFormat="1" x14ac:dyDescent="0.4"/>
    <row r="42309" s="6" customFormat="1" x14ac:dyDescent="0.4"/>
    <row r="42310" s="6" customFormat="1" x14ac:dyDescent="0.4"/>
    <row r="42311" s="6" customFormat="1" x14ac:dyDescent="0.4"/>
    <row r="42312" s="6" customFormat="1" x14ac:dyDescent="0.4"/>
    <row r="42313" s="6" customFormat="1" x14ac:dyDescent="0.4"/>
    <row r="42314" s="6" customFormat="1" x14ac:dyDescent="0.4"/>
    <row r="42315" s="6" customFormat="1" x14ac:dyDescent="0.4"/>
    <row r="42316" s="6" customFormat="1" x14ac:dyDescent="0.4"/>
    <row r="42317" s="6" customFormat="1" x14ac:dyDescent="0.4"/>
    <row r="42318" s="6" customFormat="1" x14ac:dyDescent="0.4"/>
    <row r="42319" s="6" customFormat="1" x14ac:dyDescent="0.4"/>
    <row r="42320" s="6" customFormat="1" x14ac:dyDescent="0.4"/>
    <row r="42321" s="6" customFormat="1" x14ac:dyDescent="0.4"/>
    <row r="42322" s="6" customFormat="1" x14ac:dyDescent="0.4"/>
    <row r="42323" s="6" customFormat="1" x14ac:dyDescent="0.4"/>
    <row r="42324" s="6" customFormat="1" x14ac:dyDescent="0.4"/>
    <row r="42325" s="6" customFormat="1" x14ac:dyDescent="0.4"/>
    <row r="42326" s="6" customFormat="1" x14ac:dyDescent="0.4"/>
    <row r="42327" s="6" customFormat="1" x14ac:dyDescent="0.4"/>
    <row r="42328" s="6" customFormat="1" x14ac:dyDescent="0.4"/>
    <row r="42329" s="6" customFormat="1" x14ac:dyDescent="0.4"/>
    <row r="42330" s="6" customFormat="1" x14ac:dyDescent="0.4"/>
    <row r="42331" s="6" customFormat="1" x14ac:dyDescent="0.4"/>
    <row r="42332" s="6" customFormat="1" x14ac:dyDescent="0.4"/>
    <row r="42333" s="6" customFormat="1" x14ac:dyDescent="0.4"/>
    <row r="42334" s="6" customFormat="1" x14ac:dyDescent="0.4"/>
    <row r="42335" s="6" customFormat="1" x14ac:dyDescent="0.4"/>
    <row r="42336" s="6" customFormat="1" x14ac:dyDescent="0.4"/>
    <row r="42337" s="6" customFormat="1" x14ac:dyDescent="0.4"/>
    <row r="42338" s="6" customFormat="1" x14ac:dyDescent="0.4"/>
    <row r="42339" s="6" customFormat="1" x14ac:dyDescent="0.4"/>
    <row r="42340" s="6" customFormat="1" x14ac:dyDescent="0.4"/>
    <row r="42341" s="6" customFormat="1" x14ac:dyDescent="0.4"/>
    <row r="42342" s="6" customFormat="1" x14ac:dyDescent="0.4"/>
    <row r="42343" s="6" customFormat="1" x14ac:dyDescent="0.4"/>
    <row r="42344" s="6" customFormat="1" x14ac:dyDescent="0.4"/>
    <row r="42345" s="6" customFormat="1" x14ac:dyDescent="0.4"/>
    <row r="42346" s="6" customFormat="1" x14ac:dyDescent="0.4"/>
    <row r="42347" s="6" customFormat="1" x14ac:dyDescent="0.4"/>
    <row r="42348" s="6" customFormat="1" x14ac:dyDescent="0.4"/>
    <row r="42349" s="6" customFormat="1" x14ac:dyDescent="0.4"/>
    <row r="42350" s="6" customFormat="1" x14ac:dyDescent="0.4"/>
    <row r="42351" s="6" customFormat="1" x14ac:dyDescent="0.4"/>
    <row r="42352" s="6" customFormat="1" x14ac:dyDescent="0.4"/>
    <row r="42353" s="6" customFormat="1" x14ac:dyDescent="0.4"/>
    <row r="42354" s="6" customFormat="1" x14ac:dyDescent="0.4"/>
    <row r="42355" s="6" customFormat="1" x14ac:dyDescent="0.4"/>
    <row r="42356" s="6" customFormat="1" x14ac:dyDescent="0.4"/>
    <row r="42357" s="6" customFormat="1" x14ac:dyDescent="0.4"/>
    <row r="42358" s="6" customFormat="1" x14ac:dyDescent="0.4"/>
    <row r="42359" s="6" customFormat="1" x14ac:dyDescent="0.4"/>
    <row r="42360" s="6" customFormat="1" x14ac:dyDescent="0.4"/>
    <row r="42361" s="6" customFormat="1" x14ac:dyDescent="0.4"/>
    <row r="42362" s="6" customFormat="1" x14ac:dyDescent="0.4"/>
    <row r="42363" s="6" customFormat="1" x14ac:dyDescent="0.4"/>
    <row r="42364" s="6" customFormat="1" x14ac:dyDescent="0.4"/>
    <row r="42365" s="6" customFormat="1" x14ac:dyDescent="0.4"/>
    <row r="42366" s="6" customFormat="1" x14ac:dyDescent="0.4"/>
    <row r="42367" s="6" customFormat="1" x14ac:dyDescent="0.4"/>
    <row r="42368" s="6" customFormat="1" x14ac:dyDescent="0.4"/>
    <row r="42369" s="6" customFormat="1" x14ac:dyDescent="0.4"/>
    <row r="42370" s="6" customFormat="1" x14ac:dyDescent="0.4"/>
    <row r="42371" s="6" customFormat="1" x14ac:dyDescent="0.4"/>
    <row r="42372" s="6" customFormat="1" x14ac:dyDescent="0.4"/>
    <row r="42373" s="6" customFormat="1" x14ac:dyDescent="0.4"/>
    <row r="42374" s="6" customFormat="1" x14ac:dyDescent="0.4"/>
    <row r="42375" s="6" customFormat="1" x14ac:dyDescent="0.4"/>
    <row r="42376" s="6" customFormat="1" x14ac:dyDescent="0.4"/>
    <row r="42377" s="6" customFormat="1" x14ac:dyDescent="0.4"/>
    <row r="42378" s="6" customFormat="1" x14ac:dyDescent="0.4"/>
    <row r="42379" s="6" customFormat="1" x14ac:dyDescent="0.4"/>
    <row r="42380" s="6" customFormat="1" x14ac:dyDescent="0.4"/>
    <row r="42381" s="6" customFormat="1" x14ac:dyDescent="0.4"/>
    <row r="42382" s="6" customFormat="1" x14ac:dyDescent="0.4"/>
    <row r="42383" s="6" customFormat="1" x14ac:dyDescent="0.4"/>
    <row r="42384" s="6" customFormat="1" x14ac:dyDescent="0.4"/>
    <row r="42385" s="6" customFormat="1" x14ac:dyDescent="0.4"/>
    <row r="42386" s="6" customFormat="1" x14ac:dyDescent="0.4"/>
    <row r="42387" s="6" customFormat="1" x14ac:dyDescent="0.4"/>
    <row r="42388" s="6" customFormat="1" x14ac:dyDescent="0.4"/>
    <row r="42389" s="6" customFormat="1" x14ac:dyDescent="0.4"/>
    <row r="42390" s="6" customFormat="1" x14ac:dyDescent="0.4"/>
    <row r="42391" s="6" customFormat="1" x14ac:dyDescent="0.4"/>
    <row r="42392" s="6" customFormat="1" x14ac:dyDescent="0.4"/>
    <row r="42393" s="6" customFormat="1" x14ac:dyDescent="0.4"/>
    <row r="42394" s="6" customFormat="1" x14ac:dyDescent="0.4"/>
    <row r="42395" s="6" customFormat="1" x14ac:dyDescent="0.4"/>
    <row r="42396" s="6" customFormat="1" x14ac:dyDescent="0.4"/>
    <row r="42397" s="6" customFormat="1" x14ac:dyDescent="0.4"/>
    <row r="42398" s="6" customFormat="1" x14ac:dyDescent="0.4"/>
    <row r="42399" s="6" customFormat="1" x14ac:dyDescent="0.4"/>
    <row r="42400" s="6" customFormat="1" x14ac:dyDescent="0.4"/>
    <row r="42401" s="6" customFormat="1" x14ac:dyDescent="0.4"/>
    <row r="42402" s="6" customFormat="1" x14ac:dyDescent="0.4"/>
    <row r="42403" s="6" customFormat="1" x14ac:dyDescent="0.4"/>
    <row r="42404" s="6" customFormat="1" x14ac:dyDescent="0.4"/>
    <row r="42405" s="6" customFormat="1" x14ac:dyDescent="0.4"/>
    <row r="42406" s="6" customFormat="1" x14ac:dyDescent="0.4"/>
    <row r="42407" s="6" customFormat="1" x14ac:dyDescent="0.4"/>
    <row r="42408" s="6" customFormat="1" x14ac:dyDescent="0.4"/>
    <row r="42409" s="6" customFormat="1" x14ac:dyDescent="0.4"/>
    <row r="42410" s="6" customFormat="1" x14ac:dyDescent="0.4"/>
    <row r="42411" s="6" customFormat="1" x14ac:dyDescent="0.4"/>
    <row r="42412" s="6" customFormat="1" x14ac:dyDescent="0.4"/>
    <row r="42413" s="6" customFormat="1" x14ac:dyDescent="0.4"/>
    <row r="42414" s="6" customFormat="1" x14ac:dyDescent="0.4"/>
    <row r="42415" s="6" customFormat="1" x14ac:dyDescent="0.4"/>
    <row r="42416" s="6" customFormat="1" x14ac:dyDescent="0.4"/>
    <row r="42417" s="6" customFormat="1" x14ac:dyDescent="0.4"/>
    <row r="42418" s="6" customFormat="1" x14ac:dyDescent="0.4"/>
    <row r="42419" s="6" customFormat="1" x14ac:dyDescent="0.4"/>
    <row r="42420" s="6" customFormat="1" x14ac:dyDescent="0.4"/>
    <row r="42421" s="6" customFormat="1" x14ac:dyDescent="0.4"/>
    <row r="42422" s="6" customFormat="1" x14ac:dyDescent="0.4"/>
    <row r="42423" s="6" customFormat="1" x14ac:dyDescent="0.4"/>
    <row r="42424" s="6" customFormat="1" x14ac:dyDescent="0.4"/>
    <row r="42425" s="6" customFormat="1" x14ac:dyDescent="0.4"/>
    <row r="42426" s="6" customFormat="1" x14ac:dyDescent="0.4"/>
    <row r="42427" s="6" customFormat="1" x14ac:dyDescent="0.4"/>
    <row r="42428" s="6" customFormat="1" x14ac:dyDescent="0.4"/>
    <row r="42429" s="6" customFormat="1" x14ac:dyDescent="0.4"/>
    <row r="42430" s="6" customFormat="1" x14ac:dyDescent="0.4"/>
    <row r="42431" s="6" customFormat="1" x14ac:dyDescent="0.4"/>
    <row r="42432" s="6" customFormat="1" x14ac:dyDescent="0.4"/>
    <row r="42433" s="6" customFormat="1" x14ac:dyDescent="0.4"/>
    <row r="42434" s="6" customFormat="1" x14ac:dyDescent="0.4"/>
    <row r="42435" s="6" customFormat="1" x14ac:dyDescent="0.4"/>
    <row r="42436" s="6" customFormat="1" x14ac:dyDescent="0.4"/>
    <row r="42437" s="6" customFormat="1" x14ac:dyDescent="0.4"/>
    <row r="42438" s="6" customFormat="1" x14ac:dyDescent="0.4"/>
    <row r="42439" s="6" customFormat="1" x14ac:dyDescent="0.4"/>
    <row r="42440" s="6" customFormat="1" x14ac:dyDescent="0.4"/>
    <row r="42441" s="6" customFormat="1" x14ac:dyDescent="0.4"/>
    <row r="42442" s="6" customFormat="1" x14ac:dyDescent="0.4"/>
    <row r="42443" s="6" customFormat="1" x14ac:dyDescent="0.4"/>
    <row r="42444" s="6" customFormat="1" x14ac:dyDescent="0.4"/>
    <row r="42445" s="6" customFormat="1" x14ac:dyDescent="0.4"/>
    <row r="42446" s="6" customFormat="1" x14ac:dyDescent="0.4"/>
    <row r="42447" s="6" customFormat="1" x14ac:dyDescent="0.4"/>
    <row r="42448" s="6" customFormat="1" x14ac:dyDescent="0.4"/>
    <row r="42449" s="6" customFormat="1" x14ac:dyDescent="0.4"/>
    <row r="42450" s="6" customFormat="1" x14ac:dyDescent="0.4"/>
    <row r="42451" s="6" customFormat="1" x14ac:dyDescent="0.4"/>
    <row r="42452" s="6" customFormat="1" x14ac:dyDescent="0.4"/>
    <row r="42453" s="6" customFormat="1" x14ac:dyDescent="0.4"/>
    <row r="42454" s="6" customFormat="1" x14ac:dyDescent="0.4"/>
    <row r="42455" s="6" customFormat="1" x14ac:dyDescent="0.4"/>
    <row r="42456" s="6" customFormat="1" x14ac:dyDescent="0.4"/>
    <row r="42457" s="6" customFormat="1" x14ac:dyDescent="0.4"/>
    <row r="42458" s="6" customFormat="1" x14ac:dyDescent="0.4"/>
    <row r="42459" s="6" customFormat="1" x14ac:dyDescent="0.4"/>
    <row r="42460" s="6" customFormat="1" x14ac:dyDescent="0.4"/>
    <row r="42461" s="6" customFormat="1" x14ac:dyDescent="0.4"/>
    <row r="42462" s="6" customFormat="1" x14ac:dyDescent="0.4"/>
    <row r="42463" s="6" customFormat="1" x14ac:dyDescent="0.4"/>
    <row r="42464" s="6" customFormat="1" x14ac:dyDescent="0.4"/>
    <row r="42465" s="6" customFormat="1" x14ac:dyDescent="0.4"/>
    <row r="42466" s="6" customFormat="1" x14ac:dyDescent="0.4"/>
    <row r="42467" s="6" customFormat="1" x14ac:dyDescent="0.4"/>
    <row r="42468" s="6" customFormat="1" x14ac:dyDescent="0.4"/>
    <row r="42469" s="6" customFormat="1" x14ac:dyDescent="0.4"/>
    <row r="42470" s="6" customFormat="1" x14ac:dyDescent="0.4"/>
    <row r="42471" s="6" customFormat="1" x14ac:dyDescent="0.4"/>
    <row r="42472" s="6" customFormat="1" x14ac:dyDescent="0.4"/>
    <row r="42473" s="6" customFormat="1" x14ac:dyDescent="0.4"/>
    <row r="42474" s="6" customFormat="1" x14ac:dyDescent="0.4"/>
    <row r="42475" s="6" customFormat="1" x14ac:dyDescent="0.4"/>
    <row r="42476" s="6" customFormat="1" x14ac:dyDescent="0.4"/>
    <row r="42477" s="6" customFormat="1" x14ac:dyDescent="0.4"/>
    <row r="42478" s="6" customFormat="1" x14ac:dyDescent="0.4"/>
    <row r="42479" s="6" customFormat="1" x14ac:dyDescent="0.4"/>
    <row r="42480" s="6" customFormat="1" x14ac:dyDescent="0.4"/>
    <row r="42481" s="6" customFormat="1" x14ac:dyDescent="0.4"/>
    <row r="42482" s="6" customFormat="1" x14ac:dyDescent="0.4"/>
    <row r="42483" s="6" customFormat="1" x14ac:dyDescent="0.4"/>
    <row r="42484" s="6" customFormat="1" x14ac:dyDescent="0.4"/>
    <row r="42485" s="6" customFormat="1" x14ac:dyDescent="0.4"/>
    <row r="42486" s="6" customFormat="1" x14ac:dyDescent="0.4"/>
    <row r="42487" s="6" customFormat="1" x14ac:dyDescent="0.4"/>
    <row r="42488" s="6" customFormat="1" x14ac:dyDescent="0.4"/>
    <row r="42489" s="6" customFormat="1" x14ac:dyDescent="0.4"/>
    <row r="42490" s="6" customFormat="1" x14ac:dyDescent="0.4"/>
    <row r="42491" s="6" customFormat="1" x14ac:dyDescent="0.4"/>
    <row r="42492" s="6" customFormat="1" x14ac:dyDescent="0.4"/>
    <row r="42493" s="6" customFormat="1" x14ac:dyDescent="0.4"/>
    <row r="42494" s="6" customFormat="1" x14ac:dyDescent="0.4"/>
    <row r="42495" s="6" customFormat="1" x14ac:dyDescent="0.4"/>
    <row r="42496" s="6" customFormat="1" x14ac:dyDescent="0.4"/>
    <row r="42497" s="6" customFormat="1" x14ac:dyDescent="0.4"/>
    <row r="42498" s="6" customFormat="1" x14ac:dyDescent="0.4"/>
    <row r="42499" s="6" customFormat="1" x14ac:dyDescent="0.4"/>
    <row r="42500" s="6" customFormat="1" x14ac:dyDescent="0.4"/>
    <row r="42501" s="6" customFormat="1" x14ac:dyDescent="0.4"/>
    <row r="42502" s="6" customFormat="1" x14ac:dyDescent="0.4"/>
    <row r="42503" s="6" customFormat="1" x14ac:dyDescent="0.4"/>
    <row r="42504" s="6" customFormat="1" x14ac:dyDescent="0.4"/>
    <row r="42505" s="6" customFormat="1" x14ac:dyDescent="0.4"/>
    <row r="42506" s="6" customFormat="1" x14ac:dyDescent="0.4"/>
    <row r="42507" s="6" customFormat="1" x14ac:dyDescent="0.4"/>
    <row r="42508" s="6" customFormat="1" x14ac:dyDescent="0.4"/>
    <row r="42509" s="6" customFormat="1" x14ac:dyDescent="0.4"/>
    <row r="42510" s="6" customFormat="1" x14ac:dyDescent="0.4"/>
    <row r="42511" s="6" customFormat="1" x14ac:dyDescent="0.4"/>
    <row r="42512" s="6" customFormat="1" x14ac:dyDescent="0.4"/>
    <row r="42513" s="6" customFormat="1" x14ac:dyDescent="0.4"/>
    <row r="42514" s="6" customFormat="1" x14ac:dyDescent="0.4"/>
    <row r="42515" s="6" customFormat="1" x14ac:dyDescent="0.4"/>
    <row r="42516" s="6" customFormat="1" x14ac:dyDescent="0.4"/>
    <row r="42517" s="6" customFormat="1" x14ac:dyDescent="0.4"/>
    <row r="42518" s="6" customFormat="1" x14ac:dyDescent="0.4"/>
    <row r="42519" s="6" customFormat="1" x14ac:dyDescent="0.4"/>
    <row r="42520" s="6" customFormat="1" x14ac:dyDescent="0.4"/>
    <row r="42521" s="6" customFormat="1" x14ac:dyDescent="0.4"/>
    <row r="42522" s="6" customFormat="1" x14ac:dyDescent="0.4"/>
    <row r="42523" s="6" customFormat="1" x14ac:dyDescent="0.4"/>
    <row r="42524" s="6" customFormat="1" x14ac:dyDescent="0.4"/>
    <row r="42525" s="6" customFormat="1" x14ac:dyDescent="0.4"/>
    <row r="42526" s="6" customFormat="1" x14ac:dyDescent="0.4"/>
    <row r="42527" s="6" customFormat="1" x14ac:dyDescent="0.4"/>
    <row r="42528" s="6" customFormat="1" x14ac:dyDescent="0.4"/>
    <row r="42529" s="6" customFormat="1" x14ac:dyDescent="0.4"/>
    <row r="42530" s="6" customFormat="1" x14ac:dyDescent="0.4"/>
    <row r="42531" s="6" customFormat="1" x14ac:dyDescent="0.4"/>
    <row r="42532" s="6" customFormat="1" x14ac:dyDescent="0.4"/>
    <row r="42533" s="6" customFormat="1" x14ac:dyDescent="0.4"/>
    <row r="42534" s="6" customFormat="1" x14ac:dyDescent="0.4"/>
    <row r="42535" s="6" customFormat="1" x14ac:dyDescent="0.4"/>
    <row r="42536" s="6" customFormat="1" x14ac:dyDescent="0.4"/>
    <row r="42537" s="6" customFormat="1" x14ac:dyDescent="0.4"/>
    <row r="42538" s="6" customFormat="1" x14ac:dyDescent="0.4"/>
    <row r="42539" s="6" customFormat="1" x14ac:dyDescent="0.4"/>
    <row r="42540" s="6" customFormat="1" x14ac:dyDescent="0.4"/>
    <row r="42541" s="6" customFormat="1" x14ac:dyDescent="0.4"/>
    <row r="42542" s="6" customFormat="1" x14ac:dyDescent="0.4"/>
    <row r="42543" s="6" customFormat="1" x14ac:dyDescent="0.4"/>
    <row r="42544" s="6" customFormat="1" x14ac:dyDescent="0.4"/>
    <row r="42545" s="6" customFormat="1" x14ac:dyDescent="0.4"/>
    <row r="42546" s="6" customFormat="1" x14ac:dyDescent="0.4"/>
    <row r="42547" s="6" customFormat="1" x14ac:dyDescent="0.4"/>
    <row r="42548" s="6" customFormat="1" x14ac:dyDescent="0.4"/>
    <row r="42549" s="6" customFormat="1" x14ac:dyDescent="0.4"/>
    <row r="42550" s="6" customFormat="1" x14ac:dyDescent="0.4"/>
    <row r="42551" s="6" customFormat="1" x14ac:dyDescent="0.4"/>
    <row r="42552" s="6" customFormat="1" x14ac:dyDescent="0.4"/>
    <row r="42553" s="6" customFormat="1" x14ac:dyDescent="0.4"/>
    <row r="42554" s="6" customFormat="1" x14ac:dyDescent="0.4"/>
    <row r="42555" s="6" customFormat="1" x14ac:dyDescent="0.4"/>
    <row r="42556" s="6" customFormat="1" x14ac:dyDescent="0.4"/>
    <row r="42557" s="6" customFormat="1" x14ac:dyDescent="0.4"/>
    <row r="42558" s="6" customFormat="1" x14ac:dyDescent="0.4"/>
    <row r="42559" s="6" customFormat="1" x14ac:dyDescent="0.4"/>
    <row r="42560" s="6" customFormat="1" x14ac:dyDescent="0.4"/>
    <row r="42561" s="6" customFormat="1" x14ac:dyDescent="0.4"/>
    <row r="42562" s="6" customFormat="1" x14ac:dyDescent="0.4"/>
    <row r="42563" s="6" customFormat="1" x14ac:dyDescent="0.4"/>
    <row r="42564" s="6" customFormat="1" x14ac:dyDescent="0.4"/>
    <row r="42565" s="6" customFormat="1" x14ac:dyDescent="0.4"/>
    <row r="42566" s="6" customFormat="1" x14ac:dyDescent="0.4"/>
    <row r="42567" s="6" customFormat="1" x14ac:dyDescent="0.4"/>
    <row r="42568" s="6" customFormat="1" x14ac:dyDescent="0.4"/>
    <row r="42569" s="6" customFormat="1" x14ac:dyDescent="0.4"/>
    <row r="42570" s="6" customFormat="1" x14ac:dyDescent="0.4"/>
    <row r="42571" s="6" customFormat="1" x14ac:dyDescent="0.4"/>
    <row r="42572" s="6" customFormat="1" x14ac:dyDescent="0.4"/>
    <row r="42573" s="6" customFormat="1" x14ac:dyDescent="0.4"/>
    <row r="42574" s="6" customFormat="1" x14ac:dyDescent="0.4"/>
    <row r="42575" s="6" customFormat="1" x14ac:dyDescent="0.4"/>
    <row r="42576" s="6" customFormat="1" x14ac:dyDescent="0.4"/>
    <row r="42577" s="6" customFormat="1" x14ac:dyDescent="0.4"/>
    <row r="42578" s="6" customFormat="1" x14ac:dyDescent="0.4"/>
    <row r="42579" s="6" customFormat="1" x14ac:dyDescent="0.4"/>
    <row r="42580" s="6" customFormat="1" x14ac:dyDescent="0.4"/>
    <row r="42581" s="6" customFormat="1" x14ac:dyDescent="0.4"/>
    <row r="42582" s="6" customFormat="1" x14ac:dyDescent="0.4"/>
    <row r="42583" s="6" customFormat="1" x14ac:dyDescent="0.4"/>
    <row r="42584" s="6" customFormat="1" x14ac:dyDescent="0.4"/>
    <row r="42585" s="6" customFormat="1" x14ac:dyDescent="0.4"/>
    <row r="42586" s="6" customFormat="1" x14ac:dyDescent="0.4"/>
    <row r="42587" s="6" customFormat="1" x14ac:dyDescent="0.4"/>
    <row r="42588" s="6" customFormat="1" x14ac:dyDescent="0.4"/>
    <row r="42589" s="6" customFormat="1" x14ac:dyDescent="0.4"/>
    <row r="42590" s="6" customFormat="1" x14ac:dyDescent="0.4"/>
    <row r="42591" s="6" customFormat="1" x14ac:dyDescent="0.4"/>
    <row r="42592" s="6" customFormat="1" x14ac:dyDescent="0.4"/>
    <row r="42593" s="6" customFormat="1" x14ac:dyDescent="0.4"/>
    <row r="42594" s="6" customFormat="1" x14ac:dyDescent="0.4"/>
    <row r="42595" s="6" customFormat="1" x14ac:dyDescent="0.4"/>
    <row r="42596" s="6" customFormat="1" x14ac:dyDescent="0.4"/>
    <row r="42597" s="6" customFormat="1" x14ac:dyDescent="0.4"/>
    <row r="42598" s="6" customFormat="1" x14ac:dyDescent="0.4"/>
    <row r="42599" s="6" customFormat="1" x14ac:dyDescent="0.4"/>
    <row r="42600" s="6" customFormat="1" x14ac:dyDescent="0.4"/>
    <row r="42601" s="6" customFormat="1" x14ac:dyDescent="0.4"/>
    <row r="42602" s="6" customFormat="1" x14ac:dyDescent="0.4"/>
    <row r="42603" s="6" customFormat="1" x14ac:dyDescent="0.4"/>
    <row r="42604" s="6" customFormat="1" x14ac:dyDescent="0.4"/>
    <row r="42605" s="6" customFormat="1" x14ac:dyDescent="0.4"/>
    <row r="42606" s="6" customFormat="1" x14ac:dyDescent="0.4"/>
    <row r="42607" s="6" customFormat="1" x14ac:dyDescent="0.4"/>
    <row r="42608" s="6" customFormat="1" x14ac:dyDescent="0.4"/>
    <row r="42609" s="6" customFormat="1" x14ac:dyDescent="0.4"/>
    <row r="42610" s="6" customFormat="1" x14ac:dyDescent="0.4"/>
    <row r="42611" s="6" customFormat="1" x14ac:dyDescent="0.4"/>
    <row r="42612" s="6" customFormat="1" x14ac:dyDescent="0.4"/>
    <row r="42613" s="6" customFormat="1" x14ac:dyDescent="0.4"/>
    <row r="42614" s="6" customFormat="1" x14ac:dyDescent="0.4"/>
    <row r="42615" s="6" customFormat="1" x14ac:dyDescent="0.4"/>
    <row r="42616" s="6" customFormat="1" x14ac:dyDescent="0.4"/>
    <row r="42617" s="6" customFormat="1" x14ac:dyDescent="0.4"/>
    <row r="42618" s="6" customFormat="1" x14ac:dyDescent="0.4"/>
    <row r="42619" s="6" customFormat="1" x14ac:dyDescent="0.4"/>
    <row r="42620" s="6" customFormat="1" x14ac:dyDescent="0.4"/>
    <row r="42621" s="6" customFormat="1" x14ac:dyDescent="0.4"/>
    <row r="42622" s="6" customFormat="1" x14ac:dyDescent="0.4"/>
    <row r="42623" s="6" customFormat="1" x14ac:dyDescent="0.4"/>
    <row r="42624" s="6" customFormat="1" x14ac:dyDescent="0.4"/>
    <row r="42625" s="6" customFormat="1" x14ac:dyDescent="0.4"/>
    <row r="42626" s="6" customFormat="1" x14ac:dyDescent="0.4"/>
    <row r="42627" s="6" customFormat="1" x14ac:dyDescent="0.4"/>
    <row r="42628" s="6" customFormat="1" x14ac:dyDescent="0.4"/>
    <row r="42629" s="6" customFormat="1" x14ac:dyDescent="0.4"/>
    <row r="42630" s="6" customFormat="1" x14ac:dyDescent="0.4"/>
    <row r="42631" s="6" customFormat="1" x14ac:dyDescent="0.4"/>
    <row r="42632" s="6" customFormat="1" x14ac:dyDescent="0.4"/>
    <row r="42633" s="6" customFormat="1" x14ac:dyDescent="0.4"/>
    <row r="42634" s="6" customFormat="1" x14ac:dyDescent="0.4"/>
    <row r="42635" s="6" customFormat="1" x14ac:dyDescent="0.4"/>
    <row r="42636" s="6" customFormat="1" x14ac:dyDescent="0.4"/>
    <row r="42637" s="6" customFormat="1" x14ac:dyDescent="0.4"/>
    <row r="42638" s="6" customFormat="1" x14ac:dyDescent="0.4"/>
    <row r="42639" s="6" customFormat="1" x14ac:dyDescent="0.4"/>
    <row r="42640" s="6" customFormat="1" x14ac:dyDescent="0.4"/>
    <row r="42641" s="6" customFormat="1" x14ac:dyDescent="0.4"/>
    <row r="42642" s="6" customFormat="1" x14ac:dyDescent="0.4"/>
    <row r="42643" s="6" customFormat="1" x14ac:dyDescent="0.4"/>
    <row r="42644" s="6" customFormat="1" x14ac:dyDescent="0.4"/>
    <row r="42645" s="6" customFormat="1" x14ac:dyDescent="0.4"/>
    <row r="42646" s="6" customFormat="1" x14ac:dyDescent="0.4"/>
    <row r="42647" s="6" customFormat="1" x14ac:dyDescent="0.4"/>
    <row r="42648" s="6" customFormat="1" x14ac:dyDescent="0.4"/>
    <row r="42649" s="6" customFormat="1" x14ac:dyDescent="0.4"/>
    <row r="42650" s="6" customFormat="1" x14ac:dyDescent="0.4"/>
    <row r="42651" s="6" customFormat="1" x14ac:dyDescent="0.4"/>
    <row r="42652" s="6" customFormat="1" x14ac:dyDescent="0.4"/>
    <row r="42653" s="6" customFormat="1" x14ac:dyDescent="0.4"/>
    <row r="42654" s="6" customFormat="1" x14ac:dyDescent="0.4"/>
    <row r="42655" s="6" customFormat="1" x14ac:dyDescent="0.4"/>
    <row r="42656" s="6" customFormat="1" x14ac:dyDescent="0.4"/>
    <row r="42657" s="6" customFormat="1" x14ac:dyDescent="0.4"/>
    <row r="42658" s="6" customFormat="1" x14ac:dyDescent="0.4"/>
    <row r="42659" s="6" customFormat="1" x14ac:dyDescent="0.4"/>
    <row r="42660" s="6" customFormat="1" x14ac:dyDescent="0.4"/>
    <row r="42661" s="6" customFormat="1" x14ac:dyDescent="0.4"/>
    <row r="42662" s="6" customFormat="1" x14ac:dyDescent="0.4"/>
    <row r="42663" s="6" customFormat="1" x14ac:dyDescent="0.4"/>
    <row r="42664" s="6" customFormat="1" x14ac:dyDescent="0.4"/>
    <row r="42665" s="6" customFormat="1" x14ac:dyDescent="0.4"/>
    <row r="42666" s="6" customFormat="1" x14ac:dyDescent="0.4"/>
    <row r="42667" s="6" customFormat="1" x14ac:dyDescent="0.4"/>
    <row r="42668" s="6" customFormat="1" x14ac:dyDescent="0.4"/>
    <row r="42669" s="6" customFormat="1" x14ac:dyDescent="0.4"/>
    <row r="42670" s="6" customFormat="1" x14ac:dyDescent="0.4"/>
    <row r="42671" s="6" customFormat="1" x14ac:dyDescent="0.4"/>
    <row r="42672" s="6" customFormat="1" x14ac:dyDescent="0.4"/>
    <row r="42673" s="6" customFormat="1" x14ac:dyDescent="0.4"/>
    <row r="42674" s="6" customFormat="1" x14ac:dyDescent="0.4"/>
    <row r="42675" s="6" customFormat="1" x14ac:dyDescent="0.4"/>
    <row r="42676" s="6" customFormat="1" x14ac:dyDescent="0.4"/>
    <row r="42677" s="6" customFormat="1" x14ac:dyDescent="0.4"/>
    <row r="42678" s="6" customFormat="1" x14ac:dyDescent="0.4"/>
    <row r="42679" s="6" customFormat="1" x14ac:dyDescent="0.4"/>
    <row r="42680" s="6" customFormat="1" x14ac:dyDescent="0.4"/>
    <row r="42681" s="6" customFormat="1" x14ac:dyDescent="0.4"/>
    <row r="42682" s="6" customFormat="1" x14ac:dyDescent="0.4"/>
    <row r="42683" s="6" customFormat="1" x14ac:dyDescent="0.4"/>
    <row r="42684" s="6" customFormat="1" x14ac:dyDescent="0.4"/>
    <row r="42685" s="6" customFormat="1" x14ac:dyDescent="0.4"/>
    <row r="42686" s="6" customFormat="1" x14ac:dyDescent="0.4"/>
    <row r="42687" s="6" customFormat="1" x14ac:dyDescent="0.4"/>
    <row r="42688" s="6" customFormat="1" x14ac:dyDescent="0.4"/>
    <row r="42689" s="6" customFormat="1" x14ac:dyDescent="0.4"/>
    <row r="42690" s="6" customFormat="1" x14ac:dyDescent="0.4"/>
    <row r="42691" s="6" customFormat="1" x14ac:dyDescent="0.4"/>
    <row r="42692" s="6" customFormat="1" x14ac:dyDescent="0.4"/>
    <row r="42693" s="6" customFormat="1" x14ac:dyDescent="0.4"/>
    <row r="42694" s="6" customFormat="1" x14ac:dyDescent="0.4"/>
    <row r="42695" s="6" customFormat="1" x14ac:dyDescent="0.4"/>
    <row r="42696" s="6" customFormat="1" x14ac:dyDescent="0.4"/>
    <row r="42697" s="6" customFormat="1" x14ac:dyDescent="0.4"/>
    <row r="42698" s="6" customFormat="1" x14ac:dyDescent="0.4"/>
    <row r="42699" s="6" customFormat="1" x14ac:dyDescent="0.4"/>
    <row r="42700" s="6" customFormat="1" x14ac:dyDescent="0.4"/>
    <row r="42701" s="6" customFormat="1" x14ac:dyDescent="0.4"/>
    <row r="42702" s="6" customFormat="1" x14ac:dyDescent="0.4"/>
    <row r="42703" s="6" customFormat="1" x14ac:dyDescent="0.4"/>
    <row r="42704" s="6" customFormat="1" x14ac:dyDescent="0.4"/>
    <row r="42705" s="6" customFormat="1" x14ac:dyDescent="0.4"/>
    <row r="42706" s="6" customFormat="1" x14ac:dyDescent="0.4"/>
    <row r="42707" s="6" customFormat="1" x14ac:dyDescent="0.4"/>
    <row r="42708" s="6" customFormat="1" x14ac:dyDescent="0.4"/>
    <row r="42709" s="6" customFormat="1" x14ac:dyDescent="0.4"/>
    <row r="42710" s="6" customFormat="1" x14ac:dyDescent="0.4"/>
    <row r="42711" s="6" customFormat="1" x14ac:dyDescent="0.4"/>
    <row r="42712" s="6" customFormat="1" x14ac:dyDescent="0.4"/>
    <row r="42713" s="6" customFormat="1" x14ac:dyDescent="0.4"/>
    <row r="42714" s="6" customFormat="1" x14ac:dyDescent="0.4"/>
    <row r="42715" s="6" customFormat="1" x14ac:dyDescent="0.4"/>
    <row r="42716" s="6" customFormat="1" x14ac:dyDescent="0.4"/>
    <row r="42717" s="6" customFormat="1" x14ac:dyDescent="0.4"/>
    <row r="42718" s="6" customFormat="1" x14ac:dyDescent="0.4"/>
    <row r="42719" s="6" customFormat="1" x14ac:dyDescent="0.4"/>
    <row r="42720" s="6" customFormat="1" x14ac:dyDescent="0.4"/>
    <row r="42721" s="6" customFormat="1" x14ac:dyDescent="0.4"/>
    <row r="42722" s="6" customFormat="1" x14ac:dyDescent="0.4"/>
    <row r="42723" s="6" customFormat="1" x14ac:dyDescent="0.4"/>
    <row r="42724" s="6" customFormat="1" x14ac:dyDescent="0.4"/>
    <row r="42725" s="6" customFormat="1" x14ac:dyDescent="0.4"/>
    <row r="42726" s="6" customFormat="1" x14ac:dyDescent="0.4"/>
    <row r="42727" s="6" customFormat="1" x14ac:dyDescent="0.4"/>
    <row r="42728" s="6" customFormat="1" x14ac:dyDescent="0.4"/>
    <row r="42729" s="6" customFormat="1" x14ac:dyDescent="0.4"/>
    <row r="42730" s="6" customFormat="1" x14ac:dyDescent="0.4"/>
    <row r="42731" s="6" customFormat="1" x14ac:dyDescent="0.4"/>
    <row r="42732" s="6" customFormat="1" x14ac:dyDescent="0.4"/>
    <row r="42733" s="6" customFormat="1" x14ac:dyDescent="0.4"/>
    <row r="42734" s="6" customFormat="1" x14ac:dyDescent="0.4"/>
    <row r="42735" s="6" customFormat="1" x14ac:dyDescent="0.4"/>
    <row r="42736" s="6" customFormat="1" x14ac:dyDescent="0.4"/>
    <row r="42737" s="6" customFormat="1" x14ac:dyDescent="0.4"/>
    <row r="42738" s="6" customFormat="1" x14ac:dyDescent="0.4"/>
    <row r="42739" s="6" customFormat="1" x14ac:dyDescent="0.4"/>
    <row r="42740" s="6" customFormat="1" x14ac:dyDescent="0.4"/>
    <row r="42741" s="6" customFormat="1" x14ac:dyDescent="0.4"/>
    <row r="42742" s="6" customFormat="1" x14ac:dyDescent="0.4"/>
    <row r="42743" s="6" customFormat="1" x14ac:dyDescent="0.4"/>
    <row r="42744" s="6" customFormat="1" x14ac:dyDescent="0.4"/>
    <row r="42745" s="6" customFormat="1" x14ac:dyDescent="0.4"/>
    <row r="42746" s="6" customFormat="1" x14ac:dyDescent="0.4"/>
    <row r="42747" s="6" customFormat="1" x14ac:dyDescent="0.4"/>
    <row r="42748" s="6" customFormat="1" x14ac:dyDescent="0.4"/>
    <row r="42749" s="6" customFormat="1" x14ac:dyDescent="0.4"/>
    <row r="42750" s="6" customFormat="1" x14ac:dyDescent="0.4"/>
    <row r="42751" s="6" customFormat="1" x14ac:dyDescent="0.4"/>
    <row r="42752" s="6" customFormat="1" x14ac:dyDescent="0.4"/>
    <row r="42753" s="6" customFormat="1" x14ac:dyDescent="0.4"/>
    <row r="42754" s="6" customFormat="1" x14ac:dyDescent="0.4"/>
    <row r="42755" s="6" customFormat="1" x14ac:dyDescent="0.4"/>
    <row r="42756" s="6" customFormat="1" x14ac:dyDescent="0.4"/>
    <row r="42757" s="6" customFormat="1" x14ac:dyDescent="0.4"/>
    <row r="42758" s="6" customFormat="1" x14ac:dyDescent="0.4"/>
    <row r="42759" s="6" customFormat="1" x14ac:dyDescent="0.4"/>
    <row r="42760" s="6" customFormat="1" x14ac:dyDescent="0.4"/>
    <row r="42761" s="6" customFormat="1" x14ac:dyDescent="0.4"/>
    <row r="42762" s="6" customFormat="1" x14ac:dyDescent="0.4"/>
    <row r="42763" s="6" customFormat="1" x14ac:dyDescent="0.4"/>
    <row r="42764" s="6" customFormat="1" x14ac:dyDescent="0.4"/>
    <row r="42765" s="6" customFormat="1" x14ac:dyDescent="0.4"/>
    <row r="42766" s="6" customFormat="1" x14ac:dyDescent="0.4"/>
    <row r="42767" s="6" customFormat="1" x14ac:dyDescent="0.4"/>
    <row r="42768" s="6" customFormat="1" x14ac:dyDescent="0.4"/>
    <row r="42769" s="6" customFormat="1" x14ac:dyDescent="0.4"/>
    <row r="42770" s="6" customFormat="1" x14ac:dyDescent="0.4"/>
    <row r="42771" s="6" customFormat="1" x14ac:dyDescent="0.4"/>
    <row r="42772" s="6" customFormat="1" x14ac:dyDescent="0.4"/>
    <row r="42773" s="6" customFormat="1" x14ac:dyDescent="0.4"/>
    <row r="42774" s="6" customFormat="1" x14ac:dyDescent="0.4"/>
    <row r="42775" s="6" customFormat="1" x14ac:dyDescent="0.4"/>
    <row r="42776" s="6" customFormat="1" x14ac:dyDescent="0.4"/>
    <row r="42777" s="6" customFormat="1" x14ac:dyDescent="0.4"/>
    <row r="42778" s="6" customFormat="1" x14ac:dyDescent="0.4"/>
    <row r="42779" s="6" customFormat="1" x14ac:dyDescent="0.4"/>
    <row r="42780" s="6" customFormat="1" x14ac:dyDescent="0.4"/>
    <row r="42781" s="6" customFormat="1" x14ac:dyDescent="0.4"/>
    <row r="42782" s="6" customFormat="1" x14ac:dyDescent="0.4"/>
    <row r="42783" s="6" customFormat="1" x14ac:dyDescent="0.4"/>
    <row r="42784" s="6" customFormat="1" x14ac:dyDescent="0.4"/>
    <row r="42785" s="6" customFormat="1" x14ac:dyDescent="0.4"/>
    <row r="42786" s="6" customFormat="1" x14ac:dyDescent="0.4"/>
    <row r="42787" s="6" customFormat="1" x14ac:dyDescent="0.4"/>
    <row r="42788" s="6" customFormat="1" x14ac:dyDescent="0.4"/>
    <row r="42789" s="6" customFormat="1" x14ac:dyDescent="0.4"/>
    <row r="42790" s="6" customFormat="1" x14ac:dyDescent="0.4"/>
    <row r="42791" s="6" customFormat="1" x14ac:dyDescent="0.4"/>
    <row r="42792" s="6" customFormat="1" x14ac:dyDescent="0.4"/>
    <row r="42793" s="6" customFormat="1" x14ac:dyDescent="0.4"/>
    <row r="42794" s="6" customFormat="1" x14ac:dyDescent="0.4"/>
    <row r="42795" s="6" customFormat="1" x14ac:dyDescent="0.4"/>
    <row r="42796" s="6" customFormat="1" x14ac:dyDescent="0.4"/>
    <row r="42797" s="6" customFormat="1" x14ac:dyDescent="0.4"/>
    <row r="42798" s="6" customFormat="1" x14ac:dyDescent="0.4"/>
    <row r="42799" s="6" customFormat="1" x14ac:dyDescent="0.4"/>
    <row r="42800" s="6" customFormat="1" x14ac:dyDescent="0.4"/>
    <row r="42801" s="6" customFormat="1" x14ac:dyDescent="0.4"/>
    <row r="42802" s="6" customFormat="1" x14ac:dyDescent="0.4"/>
    <row r="42803" s="6" customFormat="1" x14ac:dyDescent="0.4"/>
    <row r="42804" s="6" customFormat="1" x14ac:dyDescent="0.4"/>
    <row r="42805" s="6" customFormat="1" x14ac:dyDescent="0.4"/>
    <row r="42806" s="6" customFormat="1" x14ac:dyDescent="0.4"/>
    <row r="42807" s="6" customFormat="1" x14ac:dyDescent="0.4"/>
    <row r="42808" s="6" customFormat="1" x14ac:dyDescent="0.4"/>
    <row r="42809" s="6" customFormat="1" x14ac:dyDescent="0.4"/>
    <row r="42810" s="6" customFormat="1" x14ac:dyDescent="0.4"/>
    <row r="42811" s="6" customFormat="1" x14ac:dyDescent="0.4"/>
    <row r="42812" s="6" customFormat="1" x14ac:dyDescent="0.4"/>
    <row r="42813" s="6" customFormat="1" x14ac:dyDescent="0.4"/>
    <row r="42814" s="6" customFormat="1" x14ac:dyDescent="0.4"/>
    <row r="42815" s="6" customFormat="1" x14ac:dyDescent="0.4"/>
    <row r="42816" s="6" customFormat="1" x14ac:dyDescent="0.4"/>
    <row r="42817" s="6" customFormat="1" x14ac:dyDescent="0.4"/>
    <row r="42818" s="6" customFormat="1" x14ac:dyDescent="0.4"/>
    <row r="42819" s="6" customFormat="1" x14ac:dyDescent="0.4"/>
    <row r="42820" s="6" customFormat="1" x14ac:dyDescent="0.4"/>
    <row r="42821" s="6" customFormat="1" x14ac:dyDescent="0.4"/>
    <row r="42822" s="6" customFormat="1" x14ac:dyDescent="0.4"/>
    <row r="42823" s="6" customFormat="1" x14ac:dyDescent="0.4"/>
    <row r="42824" s="6" customFormat="1" x14ac:dyDescent="0.4"/>
    <row r="42825" s="6" customFormat="1" x14ac:dyDescent="0.4"/>
    <row r="42826" s="6" customFormat="1" x14ac:dyDescent="0.4"/>
    <row r="42827" s="6" customFormat="1" x14ac:dyDescent="0.4"/>
    <row r="42828" s="6" customFormat="1" x14ac:dyDescent="0.4"/>
    <row r="42829" s="6" customFormat="1" x14ac:dyDescent="0.4"/>
    <row r="42830" s="6" customFormat="1" x14ac:dyDescent="0.4"/>
    <row r="42831" s="6" customFormat="1" x14ac:dyDescent="0.4"/>
    <row r="42832" s="6" customFormat="1" x14ac:dyDescent="0.4"/>
    <row r="42833" s="6" customFormat="1" x14ac:dyDescent="0.4"/>
    <row r="42834" s="6" customFormat="1" x14ac:dyDescent="0.4"/>
    <row r="42835" s="6" customFormat="1" x14ac:dyDescent="0.4"/>
    <row r="42836" s="6" customFormat="1" x14ac:dyDescent="0.4"/>
    <row r="42837" s="6" customFormat="1" x14ac:dyDescent="0.4"/>
    <row r="42838" s="6" customFormat="1" x14ac:dyDescent="0.4"/>
    <row r="42839" s="6" customFormat="1" x14ac:dyDescent="0.4"/>
    <row r="42840" s="6" customFormat="1" x14ac:dyDescent="0.4"/>
    <row r="42841" s="6" customFormat="1" x14ac:dyDescent="0.4"/>
    <row r="42842" s="6" customFormat="1" x14ac:dyDescent="0.4"/>
    <row r="42843" s="6" customFormat="1" x14ac:dyDescent="0.4"/>
    <row r="42844" s="6" customFormat="1" x14ac:dyDescent="0.4"/>
    <row r="42845" s="6" customFormat="1" x14ac:dyDescent="0.4"/>
    <row r="42846" s="6" customFormat="1" x14ac:dyDescent="0.4"/>
    <row r="42847" s="6" customFormat="1" x14ac:dyDescent="0.4"/>
    <row r="42848" s="6" customFormat="1" x14ac:dyDescent="0.4"/>
    <row r="42849" s="6" customFormat="1" x14ac:dyDescent="0.4"/>
    <row r="42850" s="6" customFormat="1" x14ac:dyDescent="0.4"/>
    <row r="42851" s="6" customFormat="1" x14ac:dyDescent="0.4"/>
    <row r="42852" s="6" customFormat="1" x14ac:dyDescent="0.4"/>
    <row r="42853" s="6" customFormat="1" x14ac:dyDescent="0.4"/>
    <row r="42854" s="6" customFormat="1" x14ac:dyDescent="0.4"/>
    <row r="42855" s="6" customFormat="1" x14ac:dyDescent="0.4"/>
    <row r="42856" s="6" customFormat="1" x14ac:dyDescent="0.4"/>
    <row r="42857" s="6" customFormat="1" x14ac:dyDescent="0.4"/>
    <row r="42858" s="6" customFormat="1" x14ac:dyDescent="0.4"/>
    <row r="42859" s="6" customFormat="1" x14ac:dyDescent="0.4"/>
    <row r="42860" s="6" customFormat="1" x14ac:dyDescent="0.4"/>
    <row r="42861" s="6" customFormat="1" x14ac:dyDescent="0.4"/>
    <row r="42862" s="6" customFormat="1" x14ac:dyDescent="0.4"/>
    <row r="42863" s="6" customFormat="1" x14ac:dyDescent="0.4"/>
    <row r="42864" s="6" customFormat="1" x14ac:dyDescent="0.4"/>
    <row r="42865" s="6" customFormat="1" x14ac:dyDescent="0.4"/>
    <row r="42866" s="6" customFormat="1" x14ac:dyDescent="0.4"/>
    <row r="42867" s="6" customFormat="1" x14ac:dyDescent="0.4"/>
    <row r="42868" s="6" customFormat="1" x14ac:dyDescent="0.4"/>
    <row r="42869" s="6" customFormat="1" x14ac:dyDescent="0.4"/>
    <row r="42870" s="6" customFormat="1" x14ac:dyDescent="0.4"/>
    <row r="42871" s="6" customFormat="1" x14ac:dyDescent="0.4"/>
    <row r="42872" s="6" customFormat="1" x14ac:dyDescent="0.4"/>
    <row r="42873" s="6" customFormat="1" x14ac:dyDescent="0.4"/>
    <row r="42874" s="6" customFormat="1" x14ac:dyDescent="0.4"/>
    <row r="42875" s="6" customFormat="1" x14ac:dyDescent="0.4"/>
    <row r="42876" s="6" customFormat="1" x14ac:dyDescent="0.4"/>
    <row r="42877" s="6" customFormat="1" x14ac:dyDescent="0.4"/>
    <row r="42878" s="6" customFormat="1" x14ac:dyDescent="0.4"/>
    <row r="42879" s="6" customFormat="1" x14ac:dyDescent="0.4"/>
    <row r="42880" s="6" customFormat="1" x14ac:dyDescent="0.4"/>
    <row r="42881" s="6" customFormat="1" x14ac:dyDescent="0.4"/>
    <row r="42882" s="6" customFormat="1" x14ac:dyDescent="0.4"/>
    <row r="42883" s="6" customFormat="1" x14ac:dyDescent="0.4"/>
    <row r="42884" s="6" customFormat="1" x14ac:dyDescent="0.4"/>
    <row r="42885" s="6" customFormat="1" x14ac:dyDescent="0.4"/>
    <row r="42886" s="6" customFormat="1" x14ac:dyDescent="0.4"/>
    <row r="42887" s="6" customFormat="1" x14ac:dyDescent="0.4"/>
    <row r="42888" s="6" customFormat="1" x14ac:dyDescent="0.4"/>
    <row r="42889" s="6" customFormat="1" x14ac:dyDescent="0.4"/>
    <row r="42890" s="6" customFormat="1" x14ac:dyDescent="0.4"/>
    <row r="42891" s="6" customFormat="1" x14ac:dyDescent="0.4"/>
    <row r="42892" s="6" customFormat="1" x14ac:dyDescent="0.4"/>
    <row r="42893" s="6" customFormat="1" x14ac:dyDescent="0.4"/>
    <row r="42894" s="6" customFormat="1" x14ac:dyDescent="0.4"/>
    <row r="42895" s="6" customFormat="1" x14ac:dyDescent="0.4"/>
    <row r="42896" s="6" customFormat="1" x14ac:dyDescent="0.4"/>
    <row r="42897" s="6" customFormat="1" x14ac:dyDescent="0.4"/>
    <row r="42898" s="6" customFormat="1" x14ac:dyDescent="0.4"/>
    <row r="42899" s="6" customFormat="1" x14ac:dyDescent="0.4"/>
    <row r="42900" s="6" customFormat="1" x14ac:dyDescent="0.4"/>
    <row r="42901" s="6" customFormat="1" x14ac:dyDescent="0.4"/>
    <row r="42902" s="6" customFormat="1" x14ac:dyDescent="0.4"/>
    <row r="42903" s="6" customFormat="1" x14ac:dyDescent="0.4"/>
    <row r="42904" s="6" customFormat="1" x14ac:dyDescent="0.4"/>
    <row r="42905" s="6" customFormat="1" x14ac:dyDescent="0.4"/>
    <row r="42906" s="6" customFormat="1" x14ac:dyDescent="0.4"/>
    <row r="42907" s="6" customFormat="1" x14ac:dyDescent="0.4"/>
    <row r="42908" s="6" customFormat="1" x14ac:dyDescent="0.4"/>
    <row r="42909" s="6" customFormat="1" x14ac:dyDescent="0.4"/>
    <row r="42910" s="6" customFormat="1" x14ac:dyDescent="0.4"/>
    <row r="42911" s="6" customFormat="1" x14ac:dyDescent="0.4"/>
    <row r="42912" s="6" customFormat="1" x14ac:dyDescent="0.4"/>
    <row r="42913" s="6" customFormat="1" x14ac:dyDescent="0.4"/>
    <row r="42914" s="6" customFormat="1" x14ac:dyDescent="0.4"/>
    <row r="42915" s="6" customFormat="1" x14ac:dyDescent="0.4"/>
    <row r="42916" s="6" customFormat="1" x14ac:dyDescent="0.4"/>
    <row r="42917" s="6" customFormat="1" x14ac:dyDescent="0.4"/>
    <row r="42918" s="6" customFormat="1" x14ac:dyDescent="0.4"/>
    <row r="42919" s="6" customFormat="1" x14ac:dyDescent="0.4"/>
    <row r="42920" s="6" customFormat="1" x14ac:dyDescent="0.4"/>
    <row r="42921" s="6" customFormat="1" x14ac:dyDescent="0.4"/>
    <row r="42922" s="6" customFormat="1" x14ac:dyDescent="0.4"/>
    <row r="42923" s="6" customFormat="1" x14ac:dyDescent="0.4"/>
    <row r="42924" s="6" customFormat="1" x14ac:dyDescent="0.4"/>
    <row r="42925" s="6" customFormat="1" x14ac:dyDescent="0.4"/>
    <row r="42926" s="6" customFormat="1" x14ac:dyDescent="0.4"/>
    <row r="42927" s="6" customFormat="1" x14ac:dyDescent="0.4"/>
    <row r="42928" s="6" customFormat="1" x14ac:dyDescent="0.4"/>
    <row r="42929" s="6" customFormat="1" x14ac:dyDescent="0.4"/>
    <row r="42930" s="6" customFormat="1" x14ac:dyDescent="0.4"/>
    <row r="42931" s="6" customFormat="1" x14ac:dyDescent="0.4"/>
    <row r="42932" s="6" customFormat="1" x14ac:dyDescent="0.4"/>
    <row r="42933" s="6" customFormat="1" x14ac:dyDescent="0.4"/>
    <row r="42934" s="6" customFormat="1" x14ac:dyDescent="0.4"/>
    <row r="42935" s="6" customFormat="1" x14ac:dyDescent="0.4"/>
    <row r="42936" s="6" customFormat="1" x14ac:dyDescent="0.4"/>
    <row r="42937" s="6" customFormat="1" x14ac:dyDescent="0.4"/>
    <row r="42938" s="6" customFormat="1" x14ac:dyDescent="0.4"/>
    <row r="42939" s="6" customFormat="1" x14ac:dyDescent="0.4"/>
    <row r="42940" s="6" customFormat="1" x14ac:dyDescent="0.4"/>
    <row r="42941" s="6" customFormat="1" x14ac:dyDescent="0.4"/>
    <row r="42942" s="6" customFormat="1" x14ac:dyDescent="0.4"/>
    <row r="42943" s="6" customFormat="1" x14ac:dyDescent="0.4"/>
    <row r="42944" s="6" customFormat="1" x14ac:dyDescent="0.4"/>
    <row r="42945" s="6" customFormat="1" x14ac:dyDescent="0.4"/>
    <row r="42946" s="6" customFormat="1" x14ac:dyDescent="0.4"/>
    <row r="42947" s="6" customFormat="1" x14ac:dyDescent="0.4"/>
    <row r="42948" s="6" customFormat="1" x14ac:dyDescent="0.4"/>
    <row r="42949" s="6" customFormat="1" x14ac:dyDescent="0.4"/>
    <row r="42950" s="6" customFormat="1" x14ac:dyDescent="0.4"/>
    <row r="42951" s="6" customFormat="1" x14ac:dyDescent="0.4"/>
    <row r="42952" s="6" customFormat="1" x14ac:dyDescent="0.4"/>
    <row r="42953" s="6" customFormat="1" x14ac:dyDescent="0.4"/>
    <row r="42954" s="6" customFormat="1" x14ac:dyDescent="0.4"/>
    <row r="42955" s="6" customFormat="1" x14ac:dyDescent="0.4"/>
    <row r="42956" s="6" customFormat="1" x14ac:dyDescent="0.4"/>
    <row r="42957" s="6" customFormat="1" x14ac:dyDescent="0.4"/>
    <row r="42958" s="6" customFormat="1" x14ac:dyDescent="0.4"/>
    <row r="42959" s="6" customFormat="1" x14ac:dyDescent="0.4"/>
    <row r="42960" s="6" customFormat="1" x14ac:dyDescent="0.4"/>
    <row r="42961" s="6" customFormat="1" x14ac:dyDescent="0.4"/>
    <row r="42962" s="6" customFormat="1" x14ac:dyDescent="0.4"/>
    <row r="42963" s="6" customFormat="1" x14ac:dyDescent="0.4"/>
    <row r="42964" s="6" customFormat="1" x14ac:dyDescent="0.4"/>
    <row r="42965" s="6" customFormat="1" x14ac:dyDescent="0.4"/>
    <row r="42966" s="6" customFormat="1" x14ac:dyDescent="0.4"/>
    <row r="42967" s="6" customFormat="1" x14ac:dyDescent="0.4"/>
    <row r="42968" s="6" customFormat="1" x14ac:dyDescent="0.4"/>
    <row r="42969" s="6" customFormat="1" x14ac:dyDescent="0.4"/>
    <row r="42970" s="6" customFormat="1" x14ac:dyDescent="0.4"/>
    <row r="42971" s="6" customFormat="1" x14ac:dyDescent="0.4"/>
    <row r="42972" s="6" customFormat="1" x14ac:dyDescent="0.4"/>
    <row r="42973" s="6" customFormat="1" x14ac:dyDescent="0.4"/>
    <row r="42974" s="6" customFormat="1" x14ac:dyDescent="0.4"/>
    <row r="42975" s="6" customFormat="1" x14ac:dyDescent="0.4"/>
    <row r="42976" s="6" customFormat="1" x14ac:dyDescent="0.4"/>
    <row r="42977" s="6" customFormat="1" x14ac:dyDescent="0.4"/>
    <row r="42978" s="6" customFormat="1" x14ac:dyDescent="0.4"/>
    <row r="42979" s="6" customFormat="1" x14ac:dyDescent="0.4"/>
    <row r="42980" s="6" customFormat="1" x14ac:dyDescent="0.4"/>
    <row r="42981" s="6" customFormat="1" x14ac:dyDescent="0.4"/>
    <row r="42982" s="6" customFormat="1" x14ac:dyDescent="0.4"/>
    <row r="42983" s="6" customFormat="1" x14ac:dyDescent="0.4"/>
    <row r="42984" s="6" customFormat="1" x14ac:dyDescent="0.4"/>
    <row r="42985" s="6" customFormat="1" x14ac:dyDescent="0.4"/>
    <row r="42986" s="6" customFormat="1" x14ac:dyDescent="0.4"/>
    <row r="42987" s="6" customFormat="1" x14ac:dyDescent="0.4"/>
    <row r="42988" s="6" customFormat="1" x14ac:dyDescent="0.4"/>
    <row r="42989" s="6" customFormat="1" x14ac:dyDescent="0.4"/>
    <row r="42990" s="6" customFormat="1" x14ac:dyDescent="0.4"/>
    <row r="42991" s="6" customFormat="1" x14ac:dyDescent="0.4"/>
    <row r="42992" s="6" customFormat="1" x14ac:dyDescent="0.4"/>
    <row r="42993" s="6" customFormat="1" x14ac:dyDescent="0.4"/>
    <row r="42994" s="6" customFormat="1" x14ac:dyDescent="0.4"/>
    <row r="42995" s="6" customFormat="1" x14ac:dyDescent="0.4"/>
    <row r="42996" s="6" customFormat="1" x14ac:dyDescent="0.4"/>
    <row r="42997" s="6" customFormat="1" x14ac:dyDescent="0.4"/>
    <row r="42998" s="6" customFormat="1" x14ac:dyDescent="0.4"/>
    <row r="42999" s="6" customFormat="1" x14ac:dyDescent="0.4"/>
    <row r="43000" s="6" customFormat="1" x14ac:dyDescent="0.4"/>
    <row r="43001" s="6" customFormat="1" x14ac:dyDescent="0.4"/>
    <row r="43002" s="6" customFormat="1" x14ac:dyDescent="0.4"/>
    <row r="43003" s="6" customFormat="1" x14ac:dyDescent="0.4"/>
    <row r="43004" s="6" customFormat="1" x14ac:dyDescent="0.4"/>
    <row r="43005" s="6" customFormat="1" x14ac:dyDescent="0.4"/>
    <row r="43006" s="6" customFormat="1" x14ac:dyDescent="0.4"/>
    <row r="43007" s="6" customFormat="1" x14ac:dyDescent="0.4"/>
    <row r="43008" s="6" customFormat="1" x14ac:dyDescent="0.4"/>
    <row r="43009" s="6" customFormat="1" x14ac:dyDescent="0.4"/>
    <row r="43010" s="6" customFormat="1" x14ac:dyDescent="0.4"/>
    <row r="43011" s="6" customFormat="1" x14ac:dyDescent="0.4"/>
    <row r="43012" s="6" customFormat="1" x14ac:dyDescent="0.4"/>
    <row r="43013" s="6" customFormat="1" x14ac:dyDescent="0.4"/>
    <row r="43014" s="6" customFormat="1" x14ac:dyDescent="0.4"/>
    <row r="43015" s="6" customFormat="1" x14ac:dyDescent="0.4"/>
    <row r="43016" s="6" customFormat="1" x14ac:dyDescent="0.4"/>
    <row r="43017" s="6" customFormat="1" x14ac:dyDescent="0.4"/>
    <row r="43018" s="6" customFormat="1" x14ac:dyDescent="0.4"/>
    <row r="43019" s="6" customFormat="1" x14ac:dyDescent="0.4"/>
    <row r="43020" s="6" customFormat="1" x14ac:dyDescent="0.4"/>
    <row r="43021" s="6" customFormat="1" x14ac:dyDescent="0.4"/>
    <row r="43022" s="6" customFormat="1" x14ac:dyDescent="0.4"/>
    <row r="43023" s="6" customFormat="1" x14ac:dyDescent="0.4"/>
    <row r="43024" s="6" customFormat="1" x14ac:dyDescent="0.4"/>
    <row r="43025" s="6" customFormat="1" x14ac:dyDescent="0.4"/>
    <row r="43026" s="6" customFormat="1" x14ac:dyDescent="0.4"/>
    <row r="43027" s="6" customFormat="1" x14ac:dyDescent="0.4"/>
    <row r="43028" s="6" customFormat="1" x14ac:dyDescent="0.4"/>
    <row r="43029" s="6" customFormat="1" x14ac:dyDescent="0.4"/>
    <row r="43030" s="6" customFormat="1" x14ac:dyDescent="0.4"/>
    <row r="43031" s="6" customFormat="1" x14ac:dyDescent="0.4"/>
    <row r="43032" s="6" customFormat="1" x14ac:dyDescent="0.4"/>
    <row r="43033" s="6" customFormat="1" x14ac:dyDescent="0.4"/>
    <row r="43034" s="6" customFormat="1" x14ac:dyDescent="0.4"/>
    <row r="43035" s="6" customFormat="1" x14ac:dyDescent="0.4"/>
    <row r="43036" s="6" customFormat="1" x14ac:dyDescent="0.4"/>
    <row r="43037" s="6" customFormat="1" x14ac:dyDescent="0.4"/>
    <row r="43038" s="6" customFormat="1" x14ac:dyDescent="0.4"/>
    <row r="43039" s="6" customFormat="1" x14ac:dyDescent="0.4"/>
    <row r="43040" s="6" customFormat="1" x14ac:dyDescent="0.4"/>
    <row r="43041" s="6" customFormat="1" x14ac:dyDescent="0.4"/>
    <row r="43042" s="6" customFormat="1" x14ac:dyDescent="0.4"/>
    <row r="43043" s="6" customFormat="1" x14ac:dyDescent="0.4"/>
    <row r="43044" s="6" customFormat="1" x14ac:dyDescent="0.4"/>
    <row r="43045" s="6" customFormat="1" x14ac:dyDescent="0.4"/>
    <row r="43046" s="6" customFormat="1" x14ac:dyDescent="0.4"/>
    <row r="43047" s="6" customFormat="1" x14ac:dyDescent="0.4"/>
    <row r="43048" s="6" customFormat="1" x14ac:dyDescent="0.4"/>
    <row r="43049" s="6" customFormat="1" x14ac:dyDescent="0.4"/>
    <row r="43050" s="6" customFormat="1" x14ac:dyDescent="0.4"/>
    <row r="43051" s="6" customFormat="1" x14ac:dyDescent="0.4"/>
    <row r="43052" s="6" customFormat="1" x14ac:dyDescent="0.4"/>
    <row r="43053" s="6" customFormat="1" x14ac:dyDescent="0.4"/>
    <row r="43054" s="6" customFormat="1" x14ac:dyDescent="0.4"/>
    <row r="43055" s="6" customFormat="1" x14ac:dyDescent="0.4"/>
    <row r="43056" s="6" customFormat="1" x14ac:dyDescent="0.4"/>
    <row r="43057" s="6" customFormat="1" x14ac:dyDescent="0.4"/>
    <row r="43058" s="6" customFormat="1" x14ac:dyDescent="0.4"/>
    <row r="43059" s="6" customFormat="1" x14ac:dyDescent="0.4"/>
    <row r="43060" s="6" customFormat="1" x14ac:dyDescent="0.4"/>
    <row r="43061" s="6" customFormat="1" x14ac:dyDescent="0.4"/>
    <row r="43062" s="6" customFormat="1" x14ac:dyDescent="0.4"/>
    <row r="43063" s="6" customFormat="1" x14ac:dyDescent="0.4"/>
    <row r="43064" s="6" customFormat="1" x14ac:dyDescent="0.4"/>
    <row r="43065" s="6" customFormat="1" x14ac:dyDescent="0.4"/>
    <row r="43066" s="6" customFormat="1" x14ac:dyDescent="0.4"/>
    <row r="43067" s="6" customFormat="1" x14ac:dyDescent="0.4"/>
    <row r="43068" s="6" customFormat="1" x14ac:dyDescent="0.4"/>
    <row r="43069" s="6" customFormat="1" x14ac:dyDescent="0.4"/>
    <row r="43070" s="6" customFormat="1" x14ac:dyDescent="0.4"/>
    <row r="43071" s="6" customFormat="1" x14ac:dyDescent="0.4"/>
    <row r="43072" s="6" customFormat="1" x14ac:dyDescent="0.4"/>
    <row r="43073" s="6" customFormat="1" x14ac:dyDescent="0.4"/>
    <row r="43074" s="6" customFormat="1" x14ac:dyDescent="0.4"/>
    <row r="43075" s="6" customFormat="1" x14ac:dyDescent="0.4"/>
    <row r="43076" s="6" customFormat="1" x14ac:dyDescent="0.4"/>
    <row r="43077" s="6" customFormat="1" x14ac:dyDescent="0.4"/>
    <row r="43078" s="6" customFormat="1" x14ac:dyDescent="0.4"/>
    <row r="43079" s="6" customFormat="1" x14ac:dyDescent="0.4"/>
    <row r="43080" s="6" customFormat="1" x14ac:dyDescent="0.4"/>
    <row r="43081" s="6" customFormat="1" x14ac:dyDescent="0.4"/>
    <row r="43082" s="6" customFormat="1" x14ac:dyDescent="0.4"/>
    <row r="43083" s="6" customFormat="1" x14ac:dyDescent="0.4"/>
    <row r="43084" s="6" customFormat="1" x14ac:dyDescent="0.4"/>
    <row r="43085" s="6" customFormat="1" x14ac:dyDescent="0.4"/>
    <row r="43086" s="6" customFormat="1" x14ac:dyDescent="0.4"/>
    <row r="43087" s="6" customFormat="1" x14ac:dyDescent="0.4"/>
    <row r="43088" s="6" customFormat="1" x14ac:dyDescent="0.4"/>
    <row r="43089" s="6" customFormat="1" x14ac:dyDescent="0.4"/>
    <row r="43090" s="6" customFormat="1" x14ac:dyDescent="0.4"/>
    <row r="43091" s="6" customFormat="1" x14ac:dyDescent="0.4"/>
    <row r="43092" s="6" customFormat="1" x14ac:dyDescent="0.4"/>
    <row r="43093" s="6" customFormat="1" x14ac:dyDescent="0.4"/>
    <row r="43094" s="6" customFormat="1" x14ac:dyDescent="0.4"/>
    <row r="43095" s="6" customFormat="1" x14ac:dyDescent="0.4"/>
    <row r="43096" s="6" customFormat="1" x14ac:dyDescent="0.4"/>
    <row r="43097" s="6" customFormat="1" x14ac:dyDescent="0.4"/>
    <row r="43098" s="6" customFormat="1" x14ac:dyDescent="0.4"/>
    <row r="43099" s="6" customFormat="1" x14ac:dyDescent="0.4"/>
    <row r="43100" s="6" customFormat="1" x14ac:dyDescent="0.4"/>
    <row r="43101" s="6" customFormat="1" x14ac:dyDescent="0.4"/>
    <row r="43102" s="6" customFormat="1" x14ac:dyDescent="0.4"/>
    <row r="43103" s="6" customFormat="1" x14ac:dyDescent="0.4"/>
    <row r="43104" s="6" customFormat="1" x14ac:dyDescent="0.4"/>
    <row r="43105" s="6" customFormat="1" x14ac:dyDescent="0.4"/>
    <row r="43106" s="6" customFormat="1" x14ac:dyDescent="0.4"/>
    <row r="43107" s="6" customFormat="1" x14ac:dyDescent="0.4"/>
    <row r="43108" s="6" customFormat="1" x14ac:dyDescent="0.4"/>
    <row r="43109" s="6" customFormat="1" x14ac:dyDescent="0.4"/>
    <row r="43110" s="6" customFormat="1" x14ac:dyDescent="0.4"/>
    <row r="43111" s="6" customFormat="1" x14ac:dyDescent="0.4"/>
    <row r="43112" s="6" customFormat="1" x14ac:dyDescent="0.4"/>
    <row r="43113" s="6" customFormat="1" x14ac:dyDescent="0.4"/>
    <row r="43114" s="6" customFormat="1" x14ac:dyDescent="0.4"/>
    <row r="43115" s="6" customFormat="1" x14ac:dyDescent="0.4"/>
    <row r="43116" s="6" customFormat="1" x14ac:dyDescent="0.4"/>
    <row r="43117" s="6" customFormat="1" x14ac:dyDescent="0.4"/>
    <row r="43118" s="6" customFormat="1" x14ac:dyDescent="0.4"/>
    <row r="43119" s="6" customFormat="1" x14ac:dyDescent="0.4"/>
    <row r="43120" s="6" customFormat="1" x14ac:dyDescent="0.4"/>
    <row r="43121" s="6" customFormat="1" x14ac:dyDescent="0.4"/>
    <row r="43122" s="6" customFormat="1" x14ac:dyDescent="0.4"/>
    <row r="43123" s="6" customFormat="1" x14ac:dyDescent="0.4"/>
    <row r="43124" s="6" customFormat="1" x14ac:dyDescent="0.4"/>
    <row r="43125" s="6" customFormat="1" x14ac:dyDescent="0.4"/>
    <row r="43126" s="6" customFormat="1" x14ac:dyDescent="0.4"/>
    <row r="43127" s="6" customFormat="1" x14ac:dyDescent="0.4"/>
    <row r="43128" s="6" customFormat="1" x14ac:dyDescent="0.4"/>
    <row r="43129" s="6" customFormat="1" x14ac:dyDescent="0.4"/>
    <row r="43130" s="6" customFormat="1" x14ac:dyDescent="0.4"/>
    <row r="43131" s="6" customFormat="1" x14ac:dyDescent="0.4"/>
    <row r="43132" s="6" customFormat="1" x14ac:dyDescent="0.4"/>
    <row r="43133" s="6" customFormat="1" x14ac:dyDescent="0.4"/>
    <row r="43134" s="6" customFormat="1" x14ac:dyDescent="0.4"/>
    <row r="43135" s="6" customFormat="1" x14ac:dyDescent="0.4"/>
    <row r="43136" s="6" customFormat="1" x14ac:dyDescent="0.4"/>
    <row r="43137" s="6" customFormat="1" x14ac:dyDescent="0.4"/>
    <row r="43138" s="6" customFormat="1" x14ac:dyDescent="0.4"/>
    <row r="43139" s="6" customFormat="1" x14ac:dyDescent="0.4"/>
    <row r="43140" s="6" customFormat="1" x14ac:dyDescent="0.4"/>
    <row r="43141" s="6" customFormat="1" x14ac:dyDescent="0.4"/>
    <row r="43142" s="6" customFormat="1" x14ac:dyDescent="0.4"/>
    <row r="43143" s="6" customFormat="1" x14ac:dyDescent="0.4"/>
    <row r="43144" s="6" customFormat="1" x14ac:dyDescent="0.4"/>
    <row r="43145" s="6" customFormat="1" x14ac:dyDescent="0.4"/>
    <row r="43146" s="6" customFormat="1" x14ac:dyDescent="0.4"/>
    <row r="43147" s="6" customFormat="1" x14ac:dyDescent="0.4"/>
    <row r="43148" s="6" customFormat="1" x14ac:dyDescent="0.4"/>
    <row r="43149" s="6" customFormat="1" x14ac:dyDescent="0.4"/>
    <row r="43150" s="6" customFormat="1" x14ac:dyDescent="0.4"/>
    <row r="43151" s="6" customFormat="1" x14ac:dyDescent="0.4"/>
    <row r="43152" s="6" customFormat="1" x14ac:dyDescent="0.4"/>
    <row r="43153" s="6" customFormat="1" x14ac:dyDescent="0.4"/>
    <row r="43154" s="6" customFormat="1" x14ac:dyDescent="0.4"/>
    <row r="43155" s="6" customFormat="1" x14ac:dyDescent="0.4"/>
    <row r="43156" s="6" customFormat="1" x14ac:dyDescent="0.4"/>
    <row r="43157" s="6" customFormat="1" x14ac:dyDescent="0.4"/>
    <row r="43158" s="6" customFormat="1" x14ac:dyDescent="0.4"/>
    <row r="43159" s="6" customFormat="1" x14ac:dyDescent="0.4"/>
    <row r="43160" s="6" customFormat="1" x14ac:dyDescent="0.4"/>
    <row r="43161" s="6" customFormat="1" x14ac:dyDescent="0.4"/>
    <row r="43162" s="6" customFormat="1" x14ac:dyDescent="0.4"/>
    <row r="43163" s="6" customFormat="1" x14ac:dyDescent="0.4"/>
    <row r="43164" s="6" customFormat="1" x14ac:dyDescent="0.4"/>
    <row r="43165" s="6" customFormat="1" x14ac:dyDescent="0.4"/>
    <row r="43166" s="6" customFormat="1" x14ac:dyDescent="0.4"/>
    <row r="43167" s="6" customFormat="1" x14ac:dyDescent="0.4"/>
    <row r="43168" s="6" customFormat="1" x14ac:dyDescent="0.4"/>
    <row r="43169" s="6" customFormat="1" x14ac:dyDescent="0.4"/>
    <row r="43170" s="6" customFormat="1" x14ac:dyDescent="0.4"/>
    <row r="43171" s="6" customFormat="1" x14ac:dyDescent="0.4"/>
    <row r="43172" s="6" customFormat="1" x14ac:dyDescent="0.4"/>
    <row r="43173" s="6" customFormat="1" x14ac:dyDescent="0.4"/>
    <row r="43174" s="6" customFormat="1" x14ac:dyDescent="0.4"/>
    <row r="43175" s="6" customFormat="1" x14ac:dyDescent="0.4"/>
    <row r="43176" s="6" customFormat="1" x14ac:dyDescent="0.4"/>
    <row r="43177" s="6" customFormat="1" x14ac:dyDescent="0.4"/>
    <row r="43178" s="6" customFormat="1" x14ac:dyDescent="0.4"/>
    <row r="43179" s="6" customFormat="1" x14ac:dyDescent="0.4"/>
    <row r="43180" s="6" customFormat="1" x14ac:dyDescent="0.4"/>
    <row r="43181" s="6" customFormat="1" x14ac:dyDescent="0.4"/>
    <row r="43182" s="6" customFormat="1" x14ac:dyDescent="0.4"/>
    <row r="43183" s="6" customFormat="1" x14ac:dyDescent="0.4"/>
    <row r="43184" s="6" customFormat="1" x14ac:dyDescent="0.4"/>
    <row r="43185" s="6" customFormat="1" x14ac:dyDescent="0.4"/>
    <row r="43186" s="6" customFormat="1" x14ac:dyDescent="0.4"/>
    <row r="43187" s="6" customFormat="1" x14ac:dyDescent="0.4"/>
    <row r="43188" s="6" customFormat="1" x14ac:dyDescent="0.4"/>
    <row r="43189" s="6" customFormat="1" x14ac:dyDescent="0.4"/>
    <row r="43190" s="6" customFormat="1" x14ac:dyDescent="0.4"/>
    <row r="43191" s="6" customFormat="1" x14ac:dyDescent="0.4"/>
    <row r="43192" s="6" customFormat="1" x14ac:dyDescent="0.4"/>
    <row r="43193" s="6" customFormat="1" x14ac:dyDescent="0.4"/>
    <row r="43194" s="6" customFormat="1" x14ac:dyDescent="0.4"/>
    <row r="43195" s="6" customFormat="1" x14ac:dyDescent="0.4"/>
    <row r="43196" s="6" customFormat="1" x14ac:dyDescent="0.4"/>
    <row r="43197" s="6" customFormat="1" x14ac:dyDescent="0.4"/>
    <row r="43198" s="6" customFormat="1" x14ac:dyDescent="0.4"/>
    <row r="43199" s="6" customFormat="1" x14ac:dyDescent="0.4"/>
    <row r="43200" s="6" customFormat="1" x14ac:dyDescent="0.4"/>
    <row r="43201" s="6" customFormat="1" x14ac:dyDescent="0.4"/>
    <row r="43202" s="6" customFormat="1" x14ac:dyDescent="0.4"/>
    <row r="43203" s="6" customFormat="1" x14ac:dyDescent="0.4"/>
    <row r="43204" s="6" customFormat="1" x14ac:dyDescent="0.4"/>
    <row r="43205" s="6" customFormat="1" x14ac:dyDescent="0.4"/>
    <row r="43206" s="6" customFormat="1" x14ac:dyDescent="0.4"/>
    <row r="43207" s="6" customFormat="1" x14ac:dyDescent="0.4"/>
    <row r="43208" s="6" customFormat="1" x14ac:dyDescent="0.4"/>
    <row r="43209" s="6" customFormat="1" x14ac:dyDescent="0.4"/>
    <row r="43210" s="6" customFormat="1" x14ac:dyDescent="0.4"/>
    <row r="43211" s="6" customFormat="1" x14ac:dyDescent="0.4"/>
    <row r="43212" s="6" customFormat="1" x14ac:dyDescent="0.4"/>
    <row r="43213" s="6" customFormat="1" x14ac:dyDescent="0.4"/>
    <row r="43214" s="6" customFormat="1" x14ac:dyDescent="0.4"/>
    <row r="43215" s="6" customFormat="1" x14ac:dyDescent="0.4"/>
    <row r="43216" s="6" customFormat="1" x14ac:dyDescent="0.4"/>
    <row r="43217" s="6" customFormat="1" x14ac:dyDescent="0.4"/>
    <row r="43218" s="6" customFormat="1" x14ac:dyDescent="0.4"/>
    <row r="43219" s="6" customFormat="1" x14ac:dyDescent="0.4"/>
    <row r="43220" s="6" customFormat="1" x14ac:dyDescent="0.4"/>
    <row r="43221" s="6" customFormat="1" x14ac:dyDescent="0.4"/>
    <row r="43222" s="6" customFormat="1" x14ac:dyDescent="0.4"/>
    <row r="43223" s="6" customFormat="1" x14ac:dyDescent="0.4"/>
    <row r="43224" s="6" customFormat="1" x14ac:dyDescent="0.4"/>
    <row r="43225" s="6" customFormat="1" x14ac:dyDescent="0.4"/>
    <row r="43226" s="6" customFormat="1" x14ac:dyDescent="0.4"/>
    <row r="43227" s="6" customFormat="1" x14ac:dyDescent="0.4"/>
    <row r="43228" s="6" customFormat="1" x14ac:dyDescent="0.4"/>
    <row r="43229" s="6" customFormat="1" x14ac:dyDescent="0.4"/>
    <row r="43230" s="6" customFormat="1" x14ac:dyDescent="0.4"/>
    <row r="43231" s="6" customFormat="1" x14ac:dyDescent="0.4"/>
    <row r="43232" s="6" customFormat="1" x14ac:dyDescent="0.4"/>
    <row r="43233" s="6" customFormat="1" x14ac:dyDescent="0.4"/>
    <row r="43234" s="6" customFormat="1" x14ac:dyDescent="0.4"/>
    <row r="43235" s="6" customFormat="1" x14ac:dyDescent="0.4"/>
    <row r="43236" s="6" customFormat="1" x14ac:dyDescent="0.4"/>
    <row r="43237" s="6" customFormat="1" x14ac:dyDescent="0.4"/>
    <row r="43238" s="6" customFormat="1" x14ac:dyDescent="0.4"/>
    <row r="43239" s="6" customFormat="1" x14ac:dyDescent="0.4"/>
    <row r="43240" s="6" customFormat="1" x14ac:dyDescent="0.4"/>
    <row r="43241" s="6" customFormat="1" x14ac:dyDescent="0.4"/>
    <row r="43242" s="6" customFormat="1" x14ac:dyDescent="0.4"/>
    <row r="43243" s="6" customFormat="1" x14ac:dyDescent="0.4"/>
    <row r="43244" s="6" customFormat="1" x14ac:dyDescent="0.4"/>
    <row r="43245" s="6" customFormat="1" x14ac:dyDescent="0.4"/>
    <row r="43246" s="6" customFormat="1" x14ac:dyDescent="0.4"/>
    <row r="43247" s="6" customFormat="1" x14ac:dyDescent="0.4"/>
    <row r="43248" s="6" customFormat="1" x14ac:dyDescent="0.4"/>
    <row r="43249" s="6" customFormat="1" x14ac:dyDescent="0.4"/>
    <row r="43250" s="6" customFormat="1" x14ac:dyDescent="0.4"/>
    <row r="43251" s="6" customFormat="1" x14ac:dyDescent="0.4"/>
    <row r="43252" s="6" customFormat="1" x14ac:dyDescent="0.4"/>
    <row r="43253" s="6" customFormat="1" x14ac:dyDescent="0.4"/>
    <row r="43254" s="6" customFormat="1" x14ac:dyDescent="0.4"/>
    <row r="43255" s="6" customFormat="1" x14ac:dyDescent="0.4"/>
    <row r="43256" s="6" customFormat="1" x14ac:dyDescent="0.4"/>
    <row r="43257" s="6" customFormat="1" x14ac:dyDescent="0.4"/>
    <row r="43258" s="6" customFormat="1" x14ac:dyDescent="0.4"/>
    <row r="43259" s="6" customFormat="1" x14ac:dyDescent="0.4"/>
    <row r="43260" s="6" customFormat="1" x14ac:dyDescent="0.4"/>
    <row r="43261" s="6" customFormat="1" x14ac:dyDescent="0.4"/>
    <row r="43262" s="6" customFormat="1" x14ac:dyDescent="0.4"/>
    <row r="43263" s="6" customFormat="1" x14ac:dyDescent="0.4"/>
    <row r="43264" s="6" customFormat="1" x14ac:dyDescent="0.4"/>
    <row r="43265" s="6" customFormat="1" x14ac:dyDescent="0.4"/>
    <row r="43266" s="6" customFormat="1" x14ac:dyDescent="0.4"/>
    <row r="43267" s="6" customFormat="1" x14ac:dyDescent="0.4"/>
    <row r="43268" s="6" customFormat="1" x14ac:dyDescent="0.4"/>
    <row r="43269" s="6" customFormat="1" x14ac:dyDescent="0.4"/>
    <row r="43270" s="6" customFormat="1" x14ac:dyDescent="0.4"/>
    <row r="43271" s="6" customFormat="1" x14ac:dyDescent="0.4"/>
    <row r="43272" s="6" customFormat="1" x14ac:dyDescent="0.4"/>
    <row r="43273" s="6" customFormat="1" x14ac:dyDescent="0.4"/>
    <row r="43274" s="6" customFormat="1" x14ac:dyDescent="0.4"/>
    <row r="43275" s="6" customFormat="1" x14ac:dyDescent="0.4"/>
    <row r="43276" s="6" customFormat="1" x14ac:dyDescent="0.4"/>
    <row r="43277" s="6" customFormat="1" x14ac:dyDescent="0.4"/>
    <row r="43278" s="6" customFormat="1" x14ac:dyDescent="0.4"/>
    <row r="43279" s="6" customFormat="1" x14ac:dyDescent="0.4"/>
    <row r="43280" s="6" customFormat="1" x14ac:dyDescent="0.4"/>
    <row r="43281" s="6" customFormat="1" x14ac:dyDescent="0.4"/>
    <row r="43282" s="6" customFormat="1" x14ac:dyDescent="0.4"/>
    <row r="43283" s="6" customFormat="1" x14ac:dyDescent="0.4"/>
    <row r="43284" s="6" customFormat="1" x14ac:dyDescent="0.4"/>
    <row r="43285" s="6" customFormat="1" x14ac:dyDescent="0.4"/>
    <row r="43286" s="6" customFormat="1" x14ac:dyDescent="0.4"/>
    <row r="43287" s="6" customFormat="1" x14ac:dyDescent="0.4"/>
    <row r="43288" s="6" customFormat="1" x14ac:dyDescent="0.4"/>
    <row r="43289" s="6" customFormat="1" x14ac:dyDescent="0.4"/>
    <row r="43290" s="6" customFormat="1" x14ac:dyDescent="0.4"/>
    <row r="43291" s="6" customFormat="1" x14ac:dyDescent="0.4"/>
    <row r="43292" s="6" customFormat="1" x14ac:dyDescent="0.4"/>
    <row r="43293" s="6" customFormat="1" x14ac:dyDescent="0.4"/>
    <row r="43294" s="6" customFormat="1" x14ac:dyDescent="0.4"/>
    <row r="43295" s="6" customFormat="1" x14ac:dyDescent="0.4"/>
    <row r="43296" s="6" customFormat="1" x14ac:dyDescent="0.4"/>
    <row r="43297" s="6" customFormat="1" x14ac:dyDescent="0.4"/>
    <row r="43298" s="6" customFormat="1" x14ac:dyDescent="0.4"/>
    <row r="43299" s="6" customFormat="1" x14ac:dyDescent="0.4"/>
    <row r="43300" s="6" customFormat="1" x14ac:dyDescent="0.4"/>
    <row r="43301" s="6" customFormat="1" x14ac:dyDescent="0.4"/>
    <row r="43302" s="6" customFormat="1" x14ac:dyDescent="0.4"/>
    <row r="43303" s="6" customFormat="1" x14ac:dyDescent="0.4"/>
    <row r="43304" s="6" customFormat="1" x14ac:dyDescent="0.4"/>
    <row r="43305" s="6" customFormat="1" x14ac:dyDescent="0.4"/>
    <row r="43306" s="6" customFormat="1" x14ac:dyDescent="0.4"/>
    <row r="43307" s="6" customFormat="1" x14ac:dyDescent="0.4"/>
    <row r="43308" s="6" customFormat="1" x14ac:dyDescent="0.4"/>
    <row r="43309" s="6" customFormat="1" x14ac:dyDescent="0.4"/>
    <row r="43310" s="6" customFormat="1" x14ac:dyDescent="0.4"/>
    <row r="43311" s="6" customFormat="1" x14ac:dyDescent="0.4"/>
    <row r="43312" s="6" customFormat="1" x14ac:dyDescent="0.4"/>
    <row r="43313" s="6" customFormat="1" x14ac:dyDescent="0.4"/>
    <row r="43314" s="6" customFormat="1" x14ac:dyDescent="0.4"/>
    <row r="43315" s="6" customFormat="1" x14ac:dyDescent="0.4"/>
    <row r="43316" s="6" customFormat="1" x14ac:dyDescent="0.4"/>
    <row r="43317" s="6" customFormat="1" x14ac:dyDescent="0.4"/>
    <row r="43318" s="6" customFormat="1" x14ac:dyDescent="0.4"/>
    <row r="43319" s="6" customFormat="1" x14ac:dyDescent="0.4"/>
    <row r="43320" s="6" customFormat="1" x14ac:dyDescent="0.4"/>
    <row r="43321" s="6" customFormat="1" x14ac:dyDescent="0.4"/>
    <row r="43322" s="6" customFormat="1" x14ac:dyDescent="0.4"/>
    <row r="43323" s="6" customFormat="1" x14ac:dyDescent="0.4"/>
    <row r="43324" s="6" customFormat="1" x14ac:dyDescent="0.4"/>
    <row r="43325" s="6" customFormat="1" x14ac:dyDescent="0.4"/>
    <row r="43326" s="6" customFormat="1" x14ac:dyDescent="0.4"/>
    <row r="43327" s="6" customFormat="1" x14ac:dyDescent="0.4"/>
    <row r="43328" s="6" customFormat="1" x14ac:dyDescent="0.4"/>
    <row r="43329" s="6" customFormat="1" x14ac:dyDescent="0.4"/>
    <row r="43330" s="6" customFormat="1" x14ac:dyDescent="0.4"/>
    <row r="43331" s="6" customFormat="1" x14ac:dyDescent="0.4"/>
    <row r="43332" s="6" customFormat="1" x14ac:dyDescent="0.4"/>
    <row r="43333" s="6" customFormat="1" x14ac:dyDescent="0.4"/>
    <row r="43334" s="6" customFormat="1" x14ac:dyDescent="0.4"/>
    <row r="43335" s="6" customFormat="1" x14ac:dyDescent="0.4"/>
    <row r="43336" s="6" customFormat="1" x14ac:dyDescent="0.4"/>
    <row r="43337" s="6" customFormat="1" x14ac:dyDescent="0.4"/>
    <row r="43338" s="6" customFormat="1" x14ac:dyDescent="0.4"/>
    <row r="43339" s="6" customFormat="1" x14ac:dyDescent="0.4"/>
    <row r="43340" s="6" customFormat="1" x14ac:dyDescent="0.4"/>
    <row r="43341" s="6" customFormat="1" x14ac:dyDescent="0.4"/>
    <row r="43342" s="6" customFormat="1" x14ac:dyDescent="0.4"/>
    <row r="43343" s="6" customFormat="1" x14ac:dyDescent="0.4"/>
    <row r="43344" s="6" customFormat="1" x14ac:dyDescent="0.4"/>
    <row r="43345" s="6" customFormat="1" x14ac:dyDescent="0.4"/>
    <row r="43346" s="6" customFormat="1" x14ac:dyDescent="0.4"/>
    <row r="43347" s="6" customFormat="1" x14ac:dyDescent="0.4"/>
    <row r="43348" s="6" customFormat="1" x14ac:dyDescent="0.4"/>
    <row r="43349" s="6" customFormat="1" x14ac:dyDescent="0.4"/>
    <row r="43350" s="6" customFormat="1" x14ac:dyDescent="0.4"/>
    <row r="43351" s="6" customFormat="1" x14ac:dyDescent="0.4"/>
    <row r="43352" s="6" customFormat="1" x14ac:dyDescent="0.4"/>
    <row r="43353" s="6" customFormat="1" x14ac:dyDescent="0.4"/>
    <row r="43354" s="6" customFormat="1" x14ac:dyDescent="0.4"/>
    <row r="43355" s="6" customFormat="1" x14ac:dyDescent="0.4"/>
    <row r="43356" s="6" customFormat="1" x14ac:dyDescent="0.4"/>
    <row r="43357" s="6" customFormat="1" x14ac:dyDescent="0.4"/>
    <row r="43358" s="6" customFormat="1" x14ac:dyDescent="0.4"/>
    <row r="43359" s="6" customFormat="1" x14ac:dyDescent="0.4"/>
    <row r="43360" s="6" customFormat="1" x14ac:dyDescent="0.4"/>
    <row r="43361" s="6" customFormat="1" x14ac:dyDescent="0.4"/>
    <row r="43362" s="6" customFormat="1" x14ac:dyDescent="0.4"/>
    <row r="43363" s="6" customFormat="1" x14ac:dyDescent="0.4"/>
    <row r="43364" s="6" customFormat="1" x14ac:dyDescent="0.4"/>
    <row r="43365" s="6" customFormat="1" x14ac:dyDescent="0.4"/>
    <row r="43366" s="6" customFormat="1" x14ac:dyDescent="0.4"/>
    <row r="43367" s="6" customFormat="1" x14ac:dyDescent="0.4"/>
    <row r="43368" s="6" customFormat="1" x14ac:dyDescent="0.4"/>
    <row r="43369" s="6" customFormat="1" x14ac:dyDescent="0.4"/>
    <row r="43370" s="6" customFormat="1" x14ac:dyDescent="0.4"/>
    <row r="43371" s="6" customFormat="1" x14ac:dyDescent="0.4"/>
    <row r="43372" s="6" customFormat="1" x14ac:dyDescent="0.4"/>
    <row r="43373" s="6" customFormat="1" x14ac:dyDescent="0.4"/>
    <row r="43374" s="6" customFormat="1" x14ac:dyDescent="0.4"/>
    <row r="43375" s="6" customFormat="1" x14ac:dyDescent="0.4"/>
    <row r="43376" s="6" customFormat="1" x14ac:dyDescent="0.4"/>
    <row r="43377" s="6" customFormat="1" x14ac:dyDescent="0.4"/>
    <row r="43378" s="6" customFormat="1" x14ac:dyDescent="0.4"/>
    <row r="43379" s="6" customFormat="1" x14ac:dyDescent="0.4"/>
    <row r="43380" s="6" customFormat="1" x14ac:dyDescent="0.4"/>
    <row r="43381" s="6" customFormat="1" x14ac:dyDescent="0.4"/>
    <row r="43382" s="6" customFormat="1" x14ac:dyDescent="0.4"/>
    <row r="43383" s="6" customFormat="1" x14ac:dyDescent="0.4"/>
    <row r="43384" s="6" customFormat="1" x14ac:dyDescent="0.4"/>
    <row r="43385" s="6" customFormat="1" x14ac:dyDescent="0.4"/>
    <row r="43386" s="6" customFormat="1" x14ac:dyDescent="0.4"/>
    <row r="43387" s="6" customFormat="1" x14ac:dyDescent="0.4"/>
    <row r="43388" s="6" customFormat="1" x14ac:dyDescent="0.4"/>
    <row r="43389" s="6" customFormat="1" x14ac:dyDescent="0.4"/>
    <row r="43390" s="6" customFormat="1" x14ac:dyDescent="0.4"/>
    <row r="43391" s="6" customFormat="1" x14ac:dyDescent="0.4"/>
    <row r="43392" s="6" customFormat="1" x14ac:dyDescent="0.4"/>
    <row r="43393" s="6" customFormat="1" x14ac:dyDescent="0.4"/>
    <row r="43394" s="6" customFormat="1" x14ac:dyDescent="0.4"/>
    <row r="43395" s="6" customFormat="1" x14ac:dyDescent="0.4"/>
    <row r="43396" s="6" customFormat="1" x14ac:dyDescent="0.4"/>
    <row r="43397" s="6" customFormat="1" x14ac:dyDescent="0.4"/>
    <row r="43398" s="6" customFormat="1" x14ac:dyDescent="0.4"/>
    <row r="43399" s="6" customFormat="1" x14ac:dyDescent="0.4"/>
    <row r="43400" s="6" customFormat="1" x14ac:dyDescent="0.4"/>
    <row r="43401" s="6" customFormat="1" x14ac:dyDescent="0.4"/>
    <row r="43402" s="6" customFormat="1" x14ac:dyDescent="0.4"/>
    <row r="43403" s="6" customFormat="1" x14ac:dyDescent="0.4"/>
    <row r="43404" s="6" customFormat="1" x14ac:dyDescent="0.4"/>
    <row r="43405" s="6" customFormat="1" x14ac:dyDescent="0.4"/>
    <row r="43406" s="6" customFormat="1" x14ac:dyDescent="0.4"/>
    <row r="43407" s="6" customFormat="1" x14ac:dyDescent="0.4"/>
    <row r="43408" s="6" customFormat="1" x14ac:dyDescent="0.4"/>
    <row r="43409" s="6" customFormat="1" x14ac:dyDescent="0.4"/>
    <row r="43410" s="6" customFormat="1" x14ac:dyDescent="0.4"/>
    <row r="43411" s="6" customFormat="1" x14ac:dyDescent="0.4"/>
    <row r="43412" s="6" customFormat="1" x14ac:dyDescent="0.4"/>
    <row r="43413" s="6" customFormat="1" x14ac:dyDescent="0.4"/>
    <row r="43414" s="6" customFormat="1" x14ac:dyDescent="0.4"/>
    <row r="43415" s="6" customFormat="1" x14ac:dyDescent="0.4"/>
    <row r="43416" s="6" customFormat="1" x14ac:dyDescent="0.4"/>
    <row r="43417" s="6" customFormat="1" x14ac:dyDescent="0.4"/>
    <row r="43418" s="6" customFormat="1" x14ac:dyDescent="0.4"/>
    <row r="43419" s="6" customFormat="1" x14ac:dyDescent="0.4"/>
    <row r="43420" s="6" customFormat="1" x14ac:dyDescent="0.4"/>
    <row r="43421" s="6" customFormat="1" x14ac:dyDescent="0.4"/>
    <row r="43422" s="6" customFormat="1" x14ac:dyDescent="0.4"/>
    <row r="43423" s="6" customFormat="1" x14ac:dyDescent="0.4"/>
    <row r="43424" s="6" customFormat="1" x14ac:dyDescent="0.4"/>
    <row r="43425" s="6" customFormat="1" x14ac:dyDescent="0.4"/>
    <row r="43426" s="6" customFormat="1" x14ac:dyDescent="0.4"/>
    <row r="43427" s="6" customFormat="1" x14ac:dyDescent="0.4"/>
    <row r="43428" s="6" customFormat="1" x14ac:dyDescent="0.4"/>
    <row r="43429" s="6" customFormat="1" x14ac:dyDescent="0.4"/>
    <row r="43430" s="6" customFormat="1" x14ac:dyDescent="0.4"/>
    <row r="43431" s="6" customFormat="1" x14ac:dyDescent="0.4"/>
    <row r="43432" s="6" customFormat="1" x14ac:dyDescent="0.4"/>
    <row r="43433" s="6" customFormat="1" x14ac:dyDescent="0.4"/>
    <row r="43434" s="6" customFormat="1" x14ac:dyDescent="0.4"/>
    <row r="43435" s="6" customFormat="1" x14ac:dyDescent="0.4"/>
    <row r="43436" s="6" customFormat="1" x14ac:dyDescent="0.4"/>
    <row r="43437" s="6" customFormat="1" x14ac:dyDescent="0.4"/>
    <row r="43438" s="6" customFormat="1" x14ac:dyDescent="0.4"/>
    <row r="43439" s="6" customFormat="1" x14ac:dyDescent="0.4"/>
    <row r="43440" s="6" customFormat="1" x14ac:dyDescent="0.4"/>
    <row r="43441" s="6" customFormat="1" x14ac:dyDescent="0.4"/>
    <row r="43442" s="6" customFormat="1" x14ac:dyDescent="0.4"/>
    <row r="43443" s="6" customFormat="1" x14ac:dyDescent="0.4"/>
    <row r="43444" s="6" customFormat="1" x14ac:dyDescent="0.4"/>
    <row r="43445" s="6" customFormat="1" x14ac:dyDescent="0.4"/>
    <row r="43446" s="6" customFormat="1" x14ac:dyDescent="0.4"/>
    <row r="43447" s="6" customFormat="1" x14ac:dyDescent="0.4"/>
    <row r="43448" s="6" customFormat="1" x14ac:dyDescent="0.4"/>
    <row r="43449" s="6" customFormat="1" x14ac:dyDescent="0.4"/>
    <row r="43450" s="6" customFormat="1" x14ac:dyDescent="0.4"/>
    <row r="43451" s="6" customFormat="1" x14ac:dyDescent="0.4"/>
    <row r="43452" s="6" customFormat="1" x14ac:dyDescent="0.4"/>
    <row r="43453" s="6" customFormat="1" x14ac:dyDescent="0.4"/>
    <row r="43454" s="6" customFormat="1" x14ac:dyDescent="0.4"/>
    <row r="43455" s="6" customFormat="1" x14ac:dyDescent="0.4"/>
    <row r="43456" s="6" customFormat="1" x14ac:dyDescent="0.4"/>
    <row r="43457" s="6" customFormat="1" x14ac:dyDescent="0.4"/>
    <row r="43458" s="6" customFormat="1" x14ac:dyDescent="0.4"/>
    <row r="43459" s="6" customFormat="1" x14ac:dyDescent="0.4"/>
    <row r="43460" s="6" customFormat="1" x14ac:dyDescent="0.4"/>
    <row r="43461" s="6" customFormat="1" x14ac:dyDescent="0.4"/>
    <row r="43462" s="6" customFormat="1" x14ac:dyDescent="0.4"/>
    <row r="43463" s="6" customFormat="1" x14ac:dyDescent="0.4"/>
    <row r="43464" s="6" customFormat="1" x14ac:dyDescent="0.4"/>
    <row r="43465" s="6" customFormat="1" x14ac:dyDescent="0.4"/>
    <row r="43466" s="6" customFormat="1" x14ac:dyDescent="0.4"/>
    <row r="43467" s="6" customFormat="1" x14ac:dyDescent="0.4"/>
    <row r="43468" s="6" customFormat="1" x14ac:dyDescent="0.4"/>
    <row r="43469" s="6" customFormat="1" x14ac:dyDescent="0.4"/>
    <row r="43470" s="6" customFormat="1" x14ac:dyDescent="0.4"/>
    <row r="43471" s="6" customFormat="1" x14ac:dyDescent="0.4"/>
    <row r="43472" s="6" customFormat="1" x14ac:dyDescent="0.4"/>
    <row r="43473" s="6" customFormat="1" x14ac:dyDescent="0.4"/>
    <row r="43474" s="6" customFormat="1" x14ac:dyDescent="0.4"/>
    <row r="43475" s="6" customFormat="1" x14ac:dyDescent="0.4"/>
    <row r="43476" s="6" customFormat="1" x14ac:dyDescent="0.4"/>
    <row r="43477" s="6" customFormat="1" x14ac:dyDescent="0.4"/>
    <row r="43478" s="6" customFormat="1" x14ac:dyDescent="0.4"/>
    <row r="43479" s="6" customFormat="1" x14ac:dyDescent="0.4"/>
    <row r="43480" s="6" customFormat="1" x14ac:dyDescent="0.4"/>
    <row r="43481" s="6" customFormat="1" x14ac:dyDescent="0.4"/>
    <row r="43482" s="6" customFormat="1" x14ac:dyDescent="0.4"/>
    <row r="43483" s="6" customFormat="1" x14ac:dyDescent="0.4"/>
    <row r="43484" s="6" customFormat="1" x14ac:dyDescent="0.4"/>
    <row r="43485" s="6" customFormat="1" x14ac:dyDescent="0.4"/>
    <row r="43486" s="6" customFormat="1" x14ac:dyDescent="0.4"/>
    <row r="43487" s="6" customFormat="1" x14ac:dyDescent="0.4"/>
    <row r="43488" s="6" customFormat="1" x14ac:dyDescent="0.4"/>
    <row r="43489" s="6" customFormat="1" x14ac:dyDescent="0.4"/>
    <row r="43490" s="6" customFormat="1" x14ac:dyDescent="0.4"/>
    <row r="43491" s="6" customFormat="1" x14ac:dyDescent="0.4"/>
    <row r="43492" s="6" customFormat="1" x14ac:dyDescent="0.4"/>
    <row r="43493" s="6" customFormat="1" x14ac:dyDescent="0.4"/>
    <row r="43494" s="6" customFormat="1" x14ac:dyDescent="0.4"/>
    <row r="43495" s="6" customFormat="1" x14ac:dyDescent="0.4"/>
    <row r="43496" s="6" customFormat="1" x14ac:dyDescent="0.4"/>
    <row r="43497" s="6" customFormat="1" x14ac:dyDescent="0.4"/>
    <row r="43498" s="6" customFormat="1" x14ac:dyDescent="0.4"/>
    <row r="43499" s="6" customFormat="1" x14ac:dyDescent="0.4"/>
    <row r="43500" s="6" customFormat="1" x14ac:dyDescent="0.4"/>
    <row r="43501" s="6" customFormat="1" x14ac:dyDescent="0.4"/>
    <row r="43502" s="6" customFormat="1" x14ac:dyDescent="0.4"/>
    <row r="43503" s="6" customFormat="1" x14ac:dyDescent="0.4"/>
    <row r="43504" s="6" customFormat="1" x14ac:dyDescent="0.4"/>
    <row r="43505" s="6" customFormat="1" x14ac:dyDescent="0.4"/>
    <row r="43506" s="6" customFormat="1" x14ac:dyDescent="0.4"/>
    <row r="43507" s="6" customFormat="1" x14ac:dyDescent="0.4"/>
    <row r="43508" s="6" customFormat="1" x14ac:dyDescent="0.4"/>
    <row r="43509" s="6" customFormat="1" x14ac:dyDescent="0.4"/>
    <row r="43510" s="6" customFormat="1" x14ac:dyDescent="0.4"/>
    <row r="43511" s="6" customFormat="1" x14ac:dyDescent="0.4"/>
    <row r="43512" s="6" customFormat="1" x14ac:dyDescent="0.4"/>
    <row r="43513" s="6" customFormat="1" x14ac:dyDescent="0.4"/>
    <row r="43514" s="6" customFormat="1" x14ac:dyDescent="0.4"/>
    <row r="43515" s="6" customFormat="1" x14ac:dyDescent="0.4"/>
    <row r="43516" s="6" customFormat="1" x14ac:dyDescent="0.4"/>
    <row r="43517" s="6" customFormat="1" x14ac:dyDescent="0.4"/>
    <row r="43518" s="6" customFormat="1" x14ac:dyDescent="0.4"/>
    <row r="43519" s="6" customFormat="1" x14ac:dyDescent="0.4"/>
    <row r="43520" s="6" customFormat="1" x14ac:dyDescent="0.4"/>
    <row r="43521" s="6" customFormat="1" x14ac:dyDescent="0.4"/>
    <row r="43522" s="6" customFormat="1" x14ac:dyDescent="0.4"/>
    <row r="43523" s="6" customFormat="1" x14ac:dyDescent="0.4"/>
    <row r="43524" s="6" customFormat="1" x14ac:dyDescent="0.4"/>
    <row r="43525" s="6" customFormat="1" x14ac:dyDescent="0.4"/>
    <row r="43526" s="6" customFormat="1" x14ac:dyDescent="0.4"/>
    <row r="43527" s="6" customFormat="1" x14ac:dyDescent="0.4"/>
    <row r="43528" s="6" customFormat="1" x14ac:dyDescent="0.4"/>
    <row r="43529" s="6" customFormat="1" x14ac:dyDescent="0.4"/>
    <row r="43530" s="6" customFormat="1" x14ac:dyDescent="0.4"/>
    <row r="43531" s="6" customFormat="1" x14ac:dyDescent="0.4"/>
    <row r="43532" s="6" customFormat="1" x14ac:dyDescent="0.4"/>
    <row r="43533" s="6" customFormat="1" x14ac:dyDescent="0.4"/>
    <row r="43534" s="6" customFormat="1" x14ac:dyDescent="0.4"/>
    <row r="43535" s="6" customFormat="1" x14ac:dyDescent="0.4"/>
    <row r="43536" s="6" customFormat="1" x14ac:dyDescent="0.4"/>
    <row r="43537" s="6" customFormat="1" x14ac:dyDescent="0.4"/>
    <row r="43538" s="6" customFormat="1" x14ac:dyDescent="0.4"/>
    <row r="43539" s="6" customFormat="1" x14ac:dyDescent="0.4"/>
    <row r="43540" s="6" customFormat="1" x14ac:dyDescent="0.4"/>
    <row r="43541" s="6" customFormat="1" x14ac:dyDescent="0.4"/>
    <row r="43542" s="6" customFormat="1" x14ac:dyDescent="0.4"/>
    <row r="43543" s="6" customFormat="1" x14ac:dyDescent="0.4"/>
    <row r="43544" s="6" customFormat="1" x14ac:dyDescent="0.4"/>
    <row r="43545" s="6" customFormat="1" x14ac:dyDescent="0.4"/>
    <row r="43546" s="6" customFormat="1" x14ac:dyDescent="0.4"/>
    <row r="43547" s="6" customFormat="1" x14ac:dyDescent="0.4"/>
    <row r="43548" s="6" customFormat="1" x14ac:dyDescent="0.4"/>
    <row r="43549" s="6" customFormat="1" x14ac:dyDescent="0.4"/>
    <row r="43550" s="6" customFormat="1" x14ac:dyDescent="0.4"/>
    <row r="43551" s="6" customFormat="1" x14ac:dyDescent="0.4"/>
    <row r="43552" s="6" customFormat="1" x14ac:dyDescent="0.4"/>
    <row r="43553" s="6" customFormat="1" x14ac:dyDescent="0.4"/>
    <row r="43554" s="6" customFormat="1" x14ac:dyDescent="0.4"/>
    <row r="43555" s="6" customFormat="1" x14ac:dyDescent="0.4"/>
    <row r="43556" s="6" customFormat="1" x14ac:dyDescent="0.4"/>
    <row r="43557" s="6" customFormat="1" x14ac:dyDescent="0.4"/>
    <row r="43558" s="6" customFormat="1" x14ac:dyDescent="0.4"/>
    <row r="43559" s="6" customFormat="1" x14ac:dyDescent="0.4"/>
    <row r="43560" s="6" customFormat="1" x14ac:dyDescent="0.4"/>
    <row r="43561" s="6" customFormat="1" x14ac:dyDescent="0.4"/>
    <row r="43562" s="6" customFormat="1" x14ac:dyDescent="0.4"/>
    <row r="43563" s="6" customFormat="1" x14ac:dyDescent="0.4"/>
    <row r="43564" s="6" customFormat="1" x14ac:dyDescent="0.4"/>
    <row r="43565" s="6" customFormat="1" x14ac:dyDescent="0.4"/>
    <row r="43566" s="6" customFormat="1" x14ac:dyDescent="0.4"/>
    <row r="43567" s="6" customFormat="1" x14ac:dyDescent="0.4"/>
    <row r="43568" s="6" customFormat="1" x14ac:dyDescent="0.4"/>
    <row r="43569" s="6" customFormat="1" x14ac:dyDescent="0.4"/>
    <row r="43570" s="6" customFormat="1" x14ac:dyDescent="0.4"/>
    <row r="43571" s="6" customFormat="1" x14ac:dyDescent="0.4"/>
    <row r="43572" s="6" customFormat="1" x14ac:dyDescent="0.4"/>
    <row r="43573" s="6" customFormat="1" x14ac:dyDescent="0.4"/>
    <row r="43574" s="6" customFormat="1" x14ac:dyDescent="0.4"/>
    <row r="43575" s="6" customFormat="1" x14ac:dyDescent="0.4"/>
    <row r="43576" s="6" customFormat="1" x14ac:dyDescent="0.4"/>
    <row r="43577" s="6" customFormat="1" x14ac:dyDescent="0.4"/>
    <row r="43578" s="6" customFormat="1" x14ac:dyDescent="0.4"/>
    <row r="43579" s="6" customFormat="1" x14ac:dyDescent="0.4"/>
    <row r="43580" s="6" customFormat="1" x14ac:dyDescent="0.4"/>
    <row r="43581" s="6" customFormat="1" x14ac:dyDescent="0.4"/>
    <row r="43582" s="6" customFormat="1" x14ac:dyDescent="0.4"/>
    <row r="43583" s="6" customFormat="1" x14ac:dyDescent="0.4"/>
    <row r="43584" s="6" customFormat="1" x14ac:dyDescent="0.4"/>
    <row r="43585" s="6" customFormat="1" x14ac:dyDescent="0.4"/>
    <row r="43586" s="6" customFormat="1" x14ac:dyDescent="0.4"/>
    <row r="43587" s="6" customFormat="1" x14ac:dyDescent="0.4"/>
    <row r="43588" s="6" customFormat="1" x14ac:dyDescent="0.4"/>
    <row r="43589" s="6" customFormat="1" x14ac:dyDescent="0.4"/>
    <row r="43590" s="6" customFormat="1" x14ac:dyDescent="0.4"/>
    <row r="43591" s="6" customFormat="1" x14ac:dyDescent="0.4"/>
    <row r="43592" s="6" customFormat="1" x14ac:dyDescent="0.4"/>
    <row r="43593" s="6" customFormat="1" x14ac:dyDescent="0.4"/>
    <row r="43594" s="6" customFormat="1" x14ac:dyDescent="0.4"/>
    <row r="43595" s="6" customFormat="1" x14ac:dyDescent="0.4"/>
    <row r="43596" s="6" customFormat="1" x14ac:dyDescent="0.4"/>
    <row r="43597" s="6" customFormat="1" x14ac:dyDescent="0.4"/>
    <row r="43598" s="6" customFormat="1" x14ac:dyDescent="0.4"/>
    <row r="43599" s="6" customFormat="1" x14ac:dyDescent="0.4"/>
    <row r="43600" s="6" customFormat="1" x14ac:dyDescent="0.4"/>
    <row r="43601" s="6" customFormat="1" x14ac:dyDescent="0.4"/>
    <row r="43602" s="6" customFormat="1" x14ac:dyDescent="0.4"/>
    <row r="43603" s="6" customFormat="1" x14ac:dyDescent="0.4"/>
    <row r="43604" s="6" customFormat="1" x14ac:dyDescent="0.4"/>
    <row r="43605" s="6" customFormat="1" x14ac:dyDescent="0.4"/>
    <row r="43606" s="6" customFormat="1" x14ac:dyDescent="0.4"/>
    <row r="43607" s="6" customFormat="1" x14ac:dyDescent="0.4"/>
    <row r="43608" s="6" customFormat="1" x14ac:dyDescent="0.4"/>
    <row r="43609" s="6" customFormat="1" x14ac:dyDescent="0.4"/>
    <row r="43610" s="6" customFormat="1" x14ac:dyDescent="0.4"/>
    <row r="43611" s="6" customFormat="1" x14ac:dyDescent="0.4"/>
    <row r="43612" s="6" customFormat="1" x14ac:dyDescent="0.4"/>
    <row r="43613" s="6" customFormat="1" x14ac:dyDescent="0.4"/>
    <row r="43614" s="6" customFormat="1" x14ac:dyDescent="0.4"/>
    <row r="43615" s="6" customFormat="1" x14ac:dyDescent="0.4"/>
    <row r="43616" s="6" customFormat="1" x14ac:dyDescent="0.4"/>
    <row r="43617" s="6" customFormat="1" x14ac:dyDescent="0.4"/>
    <row r="43618" s="6" customFormat="1" x14ac:dyDescent="0.4"/>
    <row r="43619" s="6" customFormat="1" x14ac:dyDescent="0.4"/>
    <row r="43620" s="6" customFormat="1" x14ac:dyDescent="0.4"/>
    <row r="43621" s="6" customFormat="1" x14ac:dyDescent="0.4"/>
    <row r="43622" s="6" customFormat="1" x14ac:dyDescent="0.4"/>
    <row r="43623" s="6" customFormat="1" x14ac:dyDescent="0.4"/>
    <row r="43624" s="6" customFormat="1" x14ac:dyDescent="0.4"/>
    <row r="43625" s="6" customFormat="1" x14ac:dyDescent="0.4"/>
    <row r="43626" s="6" customFormat="1" x14ac:dyDescent="0.4"/>
    <row r="43627" s="6" customFormat="1" x14ac:dyDescent="0.4"/>
    <row r="43628" s="6" customFormat="1" x14ac:dyDescent="0.4"/>
    <row r="43629" s="6" customFormat="1" x14ac:dyDescent="0.4"/>
    <row r="43630" s="6" customFormat="1" x14ac:dyDescent="0.4"/>
    <row r="43631" s="6" customFormat="1" x14ac:dyDescent="0.4"/>
    <row r="43632" s="6" customFormat="1" x14ac:dyDescent="0.4"/>
    <row r="43633" s="6" customFormat="1" x14ac:dyDescent="0.4"/>
    <row r="43634" s="6" customFormat="1" x14ac:dyDescent="0.4"/>
    <row r="43635" s="6" customFormat="1" x14ac:dyDescent="0.4"/>
    <row r="43636" s="6" customFormat="1" x14ac:dyDescent="0.4"/>
    <row r="43637" s="6" customFormat="1" x14ac:dyDescent="0.4"/>
    <row r="43638" s="6" customFormat="1" x14ac:dyDescent="0.4"/>
    <row r="43639" s="6" customFormat="1" x14ac:dyDescent="0.4"/>
    <row r="43640" s="6" customFormat="1" x14ac:dyDescent="0.4"/>
    <row r="43641" s="6" customFormat="1" x14ac:dyDescent="0.4"/>
    <row r="43642" s="6" customFormat="1" x14ac:dyDescent="0.4"/>
    <row r="43643" s="6" customFormat="1" x14ac:dyDescent="0.4"/>
    <row r="43644" s="6" customFormat="1" x14ac:dyDescent="0.4"/>
    <row r="43645" s="6" customFormat="1" x14ac:dyDescent="0.4"/>
    <row r="43646" s="6" customFormat="1" x14ac:dyDescent="0.4"/>
    <row r="43647" s="6" customFormat="1" x14ac:dyDescent="0.4"/>
    <row r="43648" s="6" customFormat="1" x14ac:dyDescent="0.4"/>
    <row r="43649" s="6" customFormat="1" x14ac:dyDescent="0.4"/>
    <row r="43650" s="6" customFormat="1" x14ac:dyDescent="0.4"/>
    <row r="43651" s="6" customFormat="1" x14ac:dyDescent="0.4"/>
    <row r="43652" s="6" customFormat="1" x14ac:dyDescent="0.4"/>
    <row r="43653" s="6" customFormat="1" x14ac:dyDescent="0.4"/>
    <row r="43654" s="6" customFormat="1" x14ac:dyDescent="0.4"/>
    <row r="43655" s="6" customFormat="1" x14ac:dyDescent="0.4"/>
    <row r="43656" s="6" customFormat="1" x14ac:dyDescent="0.4"/>
    <row r="43657" s="6" customFormat="1" x14ac:dyDescent="0.4"/>
    <row r="43658" s="6" customFormat="1" x14ac:dyDescent="0.4"/>
    <row r="43659" s="6" customFormat="1" x14ac:dyDescent="0.4"/>
    <row r="43660" s="6" customFormat="1" x14ac:dyDescent="0.4"/>
    <row r="43661" s="6" customFormat="1" x14ac:dyDescent="0.4"/>
    <row r="43662" s="6" customFormat="1" x14ac:dyDescent="0.4"/>
    <row r="43663" s="6" customFormat="1" x14ac:dyDescent="0.4"/>
    <row r="43664" s="6" customFormat="1" x14ac:dyDescent="0.4"/>
    <row r="43665" s="6" customFormat="1" x14ac:dyDescent="0.4"/>
    <row r="43666" s="6" customFormat="1" x14ac:dyDescent="0.4"/>
    <row r="43667" s="6" customFormat="1" x14ac:dyDescent="0.4"/>
    <row r="43668" s="6" customFormat="1" x14ac:dyDescent="0.4"/>
    <row r="43669" s="6" customFormat="1" x14ac:dyDescent="0.4"/>
    <row r="43670" s="6" customFormat="1" x14ac:dyDescent="0.4"/>
    <row r="43671" s="6" customFormat="1" x14ac:dyDescent="0.4"/>
    <row r="43672" s="6" customFormat="1" x14ac:dyDescent="0.4"/>
    <row r="43673" s="6" customFormat="1" x14ac:dyDescent="0.4"/>
    <row r="43674" s="6" customFormat="1" x14ac:dyDescent="0.4"/>
    <row r="43675" s="6" customFormat="1" x14ac:dyDescent="0.4"/>
    <row r="43676" s="6" customFormat="1" x14ac:dyDescent="0.4"/>
    <row r="43677" s="6" customFormat="1" x14ac:dyDescent="0.4"/>
    <row r="43678" s="6" customFormat="1" x14ac:dyDescent="0.4"/>
    <row r="43679" s="6" customFormat="1" x14ac:dyDescent="0.4"/>
    <row r="43680" s="6" customFormat="1" x14ac:dyDescent="0.4"/>
    <row r="43681" s="6" customFormat="1" x14ac:dyDescent="0.4"/>
    <row r="43682" s="6" customFormat="1" x14ac:dyDescent="0.4"/>
    <row r="43683" s="6" customFormat="1" x14ac:dyDescent="0.4"/>
    <row r="43684" s="6" customFormat="1" x14ac:dyDescent="0.4"/>
    <row r="43685" s="6" customFormat="1" x14ac:dyDescent="0.4"/>
    <row r="43686" s="6" customFormat="1" x14ac:dyDescent="0.4"/>
    <row r="43687" s="6" customFormat="1" x14ac:dyDescent="0.4"/>
    <row r="43688" s="6" customFormat="1" x14ac:dyDescent="0.4"/>
    <row r="43689" s="6" customFormat="1" x14ac:dyDescent="0.4"/>
    <row r="43690" s="6" customFormat="1" x14ac:dyDescent="0.4"/>
    <row r="43691" s="6" customFormat="1" x14ac:dyDescent="0.4"/>
    <row r="43692" s="6" customFormat="1" x14ac:dyDescent="0.4"/>
    <row r="43693" s="6" customFormat="1" x14ac:dyDescent="0.4"/>
    <row r="43694" s="6" customFormat="1" x14ac:dyDescent="0.4"/>
    <row r="43695" s="6" customFormat="1" x14ac:dyDescent="0.4"/>
    <row r="43696" s="6" customFormat="1" x14ac:dyDescent="0.4"/>
    <row r="43697" s="6" customFormat="1" x14ac:dyDescent="0.4"/>
    <row r="43698" s="6" customFormat="1" x14ac:dyDescent="0.4"/>
    <row r="43699" s="6" customFormat="1" x14ac:dyDescent="0.4"/>
    <row r="43700" s="6" customFormat="1" x14ac:dyDescent="0.4"/>
    <row r="43701" s="6" customFormat="1" x14ac:dyDescent="0.4"/>
    <row r="43702" s="6" customFormat="1" x14ac:dyDescent="0.4"/>
    <row r="43703" s="6" customFormat="1" x14ac:dyDescent="0.4"/>
    <row r="43704" s="6" customFormat="1" x14ac:dyDescent="0.4"/>
    <row r="43705" s="6" customFormat="1" x14ac:dyDescent="0.4"/>
    <row r="43706" s="6" customFormat="1" x14ac:dyDescent="0.4"/>
    <row r="43707" s="6" customFormat="1" x14ac:dyDescent="0.4"/>
    <row r="43708" s="6" customFormat="1" x14ac:dyDescent="0.4"/>
    <row r="43709" s="6" customFormat="1" x14ac:dyDescent="0.4"/>
    <row r="43710" s="6" customFormat="1" x14ac:dyDescent="0.4"/>
    <row r="43711" s="6" customFormat="1" x14ac:dyDescent="0.4"/>
    <row r="43712" s="6" customFormat="1" x14ac:dyDescent="0.4"/>
    <row r="43713" s="6" customFormat="1" x14ac:dyDescent="0.4"/>
    <row r="43714" s="6" customFormat="1" x14ac:dyDescent="0.4"/>
    <row r="43715" s="6" customFormat="1" x14ac:dyDescent="0.4"/>
    <row r="43716" s="6" customFormat="1" x14ac:dyDescent="0.4"/>
    <row r="43717" s="6" customFormat="1" x14ac:dyDescent="0.4"/>
    <row r="43718" s="6" customFormat="1" x14ac:dyDescent="0.4"/>
    <row r="43719" s="6" customFormat="1" x14ac:dyDescent="0.4"/>
    <row r="43720" s="6" customFormat="1" x14ac:dyDescent="0.4"/>
    <row r="43721" s="6" customFormat="1" x14ac:dyDescent="0.4"/>
    <row r="43722" s="6" customFormat="1" x14ac:dyDescent="0.4"/>
    <row r="43723" s="6" customFormat="1" x14ac:dyDescent="0.4"/>
    <row r="43724" s="6" customFormat="1" x14ac:dyDescent="0.4"/>
    <row r="43725" s="6" customFormat="1" x14ac:dyDescent="0.4"/>
    <row r="43726" s="6" customFormat="1" x14ac:dyDescent="0.4"/>
    <row r="43727" s="6" customFormat="1" x14ac:dyDescent="0.4"/>
    <row r="43728" s="6" customFormat="1" x14ac:dyDescent="0.4"/>
    <row r="43729" s="6" customFormat="1" x14ac:dyDescent="0.4"/>
    <row r="43730" s="6" customFormat="1" x14ac:dyDescent="0.4"/>
    <row r="43731" s="6" customFormat="1" x14ac:dyDescent="0.4"/>
    <row r="43732" s="6" customFormat="1" x14ac:dyDescent="0.4"/>
    <row r="43733" s="6" customFormat="1" x14ac:dyDescent="0.4"/>
    <row r="43734" s="6" customFormat="1" x14ac:dyDescent="0.4"/>
    <row r="43735" s="6" customFormat="1" x14ac:dyDescent="0.4"/>
    <row r="43736" s="6" customFormat="1" x14ac:dyDescent="0.4"/>
    <row r="43737" s="6" customFormat="1" x14ac:dyDescent="0.4"/>
    <row r="43738" s="6" customFormat="1" x14ac:dyDescent="0.4"/>
    <row r="43739" s="6" customFormat="1" x14ac:dyDescent="0.4"/>
    <row r="43740" s="6" customFormat="1" x14ac:dyDescent="0.4"/>
    <row r="43741" s="6" customFormat="1" x14ac:dyDescent="0.4"/>
    <row r="43742" s="6" customFormat="1" x14ac:dyDescent="0.4"/>
    <row r="43743" s="6" customFormat="1" x14ac:dyDescent="0.4"/>
    <row r="43744" s="6" customFormat="1" x14ac:dyDescent="0.4"/>
    <row r="43745" s="6" customFormat="1" x14ac:dyDescent="0.4"/>
    <row r="43746" s="6" customFormat="1" x14ac:dyDescent="0.4"/>
    <row r="43747" s="6" customFormat="1" x14ac:dyDescent="0.4"/>
    <row r="43748" s="6" customFormat="1" x14ac:dyDescent="0.4"/>
    <row r="43749" s="6" customFormat="1" x14ac:dyDescent="0.4"/>
    <row r="43750" s="6" customFormat="1" x14ac:dyDescent="0.4"/>
    <row r="43751" s="6" customFormat="1" x14ac:dyDescent="0.4"/>
    <row r="43752" s="6" customFormat="1" x14ac:dyDescent="0.4"/>
    <row r="43753" s="6" customFormat="1" x14ac:dyDescent="0.4"/>
    <row r="43754" s="6" customFormat="1" x14ac:dyDescent="0.4"/>
    <row r="43755" s="6" customFormat="1" x14ac:dyDescent="0.4"/>
    <row r="43756" s="6" customFormat="1" x14ac:dyDescent="0.4"/>
    <row r="43757" s="6" customFormat="1" x14ac:dyDescent="0.4"/>
    <row r="43758" s="6" customFormat="1" x14ac:dyDescent="0.4"/>
    <row r="43759" s="6" customFormat="1" x14ac:dyDescent="0.4"/>
    <row r="43760" s="6" customFormat="1" x14ac:dyDescent="0.4"/>
    <row r="43761" s="6" customFormat="1" x14ac:dyDescent="0.4"/>
    <row r="43762" s="6" customFormat="1" x14ac:dyDescent="0.4"/>
    <row r="43763" s="6" customFormat="1" x14ac:dyDescent="0.4"/>
    <row r="43764" s="6" customFormat="1" x14ac:dyDescent="0.4"/>
    <row r="43765" s="6" customFormat="1" x14ac:dyDescent="0.4"/>
    <row r="43766" s="6" customFormat="1" x14ac:dyDescent="0.4"/>
    <row r="43767" s="6" customFormat="1" x14ac:dyDescent="0.4"/>
    <row r="43768" s="6" customFormat="1" x14ac:dyDescent="0.4"/>
    <row r="43769" s="6" customFormat="1" x14ac:dyDescent="0.4"/>
    <row r="43770" s="6" customFormat="1" x14ac:dyDescent="0.4"/>
    <row r="43771" s="6" customFormat="1" x14ac:dyDescent="0.4"/>
    <row r="43772" s="6" customFormat="1" x14ac:dyDescent="0.4"/>
    <row r="43773" s="6" customFormat="1" x14ac:dyDescent="0.4"/>
    <row r="43774" s="6" customFormat="1" x14ac:dyDescent="0.4"/>
    <row r="43775" s="6" customFormat="1" x14ac:dyDescent="0.4"/>
    <row r="43776" s="6" customFormat="1" x14ac:dyDescent="0.4"/>
    <row r="43777" s="6" customFormat="1" x14ac:dyDescent="0.4"/>
    <row r="43778" s="6" customFormat="1" x14ac:dyDescent="0.4"/>
    <row r="43779" s="6" customFormat="1" x14ac:dyDescent="0.4"/>
    <row r="43780" s="6" customFormat="1" x14ac:dyDescent="0.4"/>
    <row r="43781" s="6" customFormat="1" x14ac:dyDescent="0.4"/>
    <row r="43782" s="6" customFormat="1" x14ac:dyDescent="0.4"/>
    <row r="43783" s="6" customFormat="1" x14ac:dyDescent="0.4"/>
    <row r="43784" s="6" customFormat="1" x14ac:dyDescent="0.4"/>
    <row r="43785" s="6" customFormat="1" x14ac:dyDescent="0.4"/>
    <row r="43786" s="6" customFormat="1" x14ac:dyDescent="0.4"/>
    <row r="43787" s="6" customFormat="1" x14ac:dyDescent="0.4"/>
    <row r="43788" s="6" customFormat="1" x14ac:dyDescent="0.4"/>
    <row r="43789" s="6" customFormat="1" x14ac:dyDescent="0.4"/>
    <row r="43790" s="6" customFormat="1" x14ac:dyDescent="0.4"/>
    <row r="43791" s="6" customFormat="1" x14ac:dyDescent="0.4"/>
    <row r="43792" s="6" customFormat="1" x14ac:dyDescent="0.4"/>
    <row r="43793" s="6" customFormat="1" x14ac:dyDescent="0.4"/>
    <row r="43794" s="6" customFormat="1" x14ac:dyDescent="0.4"/>
    <row r="43795" s="6" customFormat="1" x14ac:dyDescent="0.4"/>
    <row r="43796" s="6" customFormat="1" x14ac:dyDescent="0.4"/>
    <row r="43797" s="6" customFormat="1" x14ac:dyDescent="0.4"/>
    <row r="43798" s="6" customFormat="1" x14ac:dyDescent="0.4"/>
    <row r="43799" s="6" customFormat="1" x14ac:dyDescent="0.4"/>
    <row r="43800" s="6" customFormat="1" x14ac:dyDescent="0.4"/>
    <row r="43801" s="6" customFormat="1" x14ac:dyDescent="0.4"/>
    <row r="43802" s="6" customFormat="1" x14ac:dyDescent="0.4"/>
    <row r="43803" s="6" customFormat="1" x14ac:dyDescent="0.4"/>
    <row r="43804" s="6" customFormat="1" x14ac:dyDescent="0.4"/>
    <row r="43805" s="6" customFormat="1" x14ac:dyDescent="0.4"/>
    <row r="43806" s="6" customFormat="1" x14ac:dyDescent="0.4"/>
    <row r="43807" s="6" customFormat="1" x14ac:dyDescent="0.4"/>
    <row r="43808" s="6" customFormat="1" x14ac:dyDescent="0.4"/>
    <row r="43809" s="6" customFormat="1" x14ac:dyDescent="0.4"/>
    <row r="43810" s="6" customFormat="1" x14ac:dyDescent="0.4"/>
    <row r="43811" s="6" customFormat="1" x14ac:dyDescent="0.4"/>
    <row r="43812" s="6" customFormat="1" x14ac:dyDescent="0.4"/>
    <row r="43813" s="6" customFormat="1" x14ac:dyDescent="0.4"/>
    <row r="43814" s="6" customFormat="1" x14ac:dyDescent="0.4"/>
    <row r="43815" s="6" customFormat="1" x14ac:dyDescent="0.4"/>
    <row r="43816" s="6" customFormat="1" x14ac:dyDescent="0.4"/>
    <row r="43817" s="6" customFormat="1" x14ac:dyDescent="0.4"/>
    <row r="43818" s="6" customFormat="1" x14ac:dyDescent="0.4"/>
    <row r="43819" s="6" customFormat="1" x14ac:dyDescent="0.4"/>
    <row r="43820" s="6" customFormat="1" x14ac:dyDescent="0.4"/>
    <row r="43821" s="6" customFormat="1" x14ac:dyDescent="0.4"/>
    <row r="43822" s="6" customFormat="1" x14ac:dyDescent="0.4"/>
    <row r="43823" s="6" customFormat="1" x14ac:dyDescent="0.4"/>
    <row r="43824" s="6" customFormat="1" x14ac:dyDescent="0.4"/>
    <row r="43825" s="6" customFormat="1" x14ac:dyDescent="0.4"/>
    <row r="43826" s="6" customFormat="1" x14ac:dyDescent="0.4"/>
    <row r="43827" s="6" customFormat="1" x14ac:dyDescent="0.4"/>
    <row r="43828" s="6" customFormat="1" x14ac:dyDescent="0.4"/>
    <row r="43829" s="6" customFormat="1" x14ac:dyDescent="0.4"/>
    <row r="43830" s="6" customFormat="1" x14ac:dyDescent="0.4"/>
    <row r="43831" s="6" customFormat="1" x14ac:dyDescent="0.4"/>
    <row r="43832" s="6" customFormat="1" x14ac:dyDescent="0.4"/>
    <row r="43833" s="6" customFormat="1" x14ac:dyDescent="0.4"/>
    <row r="43834" s="6" customFormat="1" x14ac:dyDescent="0.4"/>
    <row r="43835" s="6" customFormat="1" x14ac:dyDescent="0.4"/>
    <row r="43836" s="6" customFormat="1" x14ac:dyDescent="0.4"/>
    <row r="43837" s="6" customFormat="1" x14ac:dyDescent="0.4"/>
    <row r="43838" s="6" customFormat="1" x14ac:dyDescent="0.4"/>
    <row r="43839" s="6" customFormat="1" x14ac:dyDescent="0.4"/>
    <row r="43840" s="6" customFormat="1" x14ac:dyDescent="0.4"/>
    <row r="43841" s="6" customFormat="1" x14ac:dyDescent="0.4"/>
    <row r="43842" s="6" customFormat="1" x14ac:dyDescent="0.4"/>
    <row r="43843" s="6" customFormat="1" x14ac:dyDescent="0.4"/>
    <row r="43844" s="6" customFormat="1" x14ac:dyDescent="0.4"/>
    <row r="43845" s="6" customFormat="1" x14ac:dyDescent="0.4"/>
    <row r="43846" s="6" customFormat="1" x14ac:dyDescent="0.4"/>
    <row r="43847" s="6" customFormat="1" x14ac:dyDescent="0.4"/>
    <row r="43848" s="6" customFormat="1" x14ac:dyDescent="0.4"/>
    <row r="43849" s="6" customFormat="1" x14ac:dyDescent="0.4"/>
    <row r="43850" s="6" customFormat="1" x14ac:dyDescent="0.4"/>
    <row r="43851" s="6" customFormat="1" x14ac:dyDescent="0.4"/>
    <row r="43852" s="6" customFormat="1" x14ac:dyDescent="0.4"/>
    <row r="43853" s="6" customFormat="1" x14ac:dyDescent="0.4"/>
    <row r="43854" s="6" customFormat="1" x14ac:dyDescent="0.4"/>
    <row r="43855" s="6" customFormat="1" x14ac:dyDescent="0.4"/>
    <row r="43856" s="6" customFormat="1" x14ac:dyDescent="0.4"/>
    <row r="43857" s="6" customFormat="1" x14ac:dyDescent="0.4"/>
    <row r="43858" s="6" customFormat="1" x14ac:dyDescent="0.4"/>
    <row r="43859" s="6" customFormat="1" x14ac:dyDescent="0.4"/>
    <row r="43860" s="6" customFormat="1" x14ac:dyDescent="0.4"/>
    <row r="43861" s="6" customFormat="1" x14ac:dyDescent="0.4"/>
    <row r="43862" s="6" customFormat="1" x14ac:dyDescent="0.4"/>
    <row r="43863" s="6" customFormat="1" x14ac:dyDescent="0.4"/>
    <row r="43864" s="6" customFormat="1" x14ac:dyDescent="0.4"/>
    <row r="43865" s="6" customFormat="1" x14ac:dyDescent="0.4"/>
    <row r="43866" s="6" customFormat="1" x14ac:dyDescent="0.4"/>
    <row r="43867" s="6" customFormat="1" x14ac:dyDescent="0.4"/>
    <row r="43868" s="6" customFormat="1" x14ac:dyDescent="0.4"/>
    <row r="43869" s="6" customFormat="1" x14ac:dyDescent="0.4"/>
    <row r="43870" s="6" customFormat="1" x14ac:dyDescent="0.4"/>
    <row r="43871" s="6" customFormat="1" x14ac:dyDescent="0.4"/>
    <row r="43872" s="6" customFormat="1" x14ac:dyDescent="0.4"/>
    <row r="43873" s="6" customFormat="1" x14ac:dyDescent="0.4"/>
    <row r="43874" s="6" customFormat="1" x14ac:dyDescent="0.4"/>
    <row r="43875" s="6" customFormat="1" x14ac:dyDescent="0.4"/>
    <row r="43876" s="6" customFormat="1" x14ac:dyDescent="0.4"/>
    <row r="43877" s="6" customFormat="1" x14ac:dyDescent="0.4"/>
    <row r="43878" s="6" customFormat="1" x14ac:dyDescent="0.4"/>
    <row r="43879" s="6" customFormat="1" x14ac:dyDescent="0.4"/>
    <row r="43880" s="6" customFormat="1" x14ac:dyDescent="0.4"/>
    <row r="43881" s="6" customFormat="1" x14ac:dyDescent="0.4"/>
    <row r="43882" s="6" customFormat="1" x14ac:dyDescent="0.4"/>
    <row r="43883" s="6" customFormat="1" x14ac:dyDescent="0.4"/>
    <row r="43884" s="6" customFormat="1" x14ac:dyDescent="0.4"/>
    <row r="43885" s="6" customFormat="1" x14ac:dyDescent="0.4"/>
    <row r="43886" s="6" customFormat="1" x14ac:dyDescent="0.4"/>
    <row r="43887" s="6" customFormat="1" x14ac:dyDescent="0.4"/>
    <row r="43888" s="6" customFormat="1" x14ac:dyDescent="0.4"/>
    <row r="43889" s="6" customFormat="1" x14ac:dyDescent="0.4"/>
    <row r="43890" s="6" customFormat="1" x14ac:dyDescent="0.4"/>
    <row r="43891" s="6" customFormat="1" x14ac:dyDescent="0.4"/>
    <row r="43892" s="6" customFormat="1" x14ac:dyDescent="0.4"/>
    <row r="43893" s="6" customFormat="1" x14ac:dyDescent="0.4"/>
    <row r="43894" s="6" customFormat="1" x14ac:dyDescent="0.4"/>
    <row r="43895" s="6" customFormat="1" x14ac:dyDescent="0.4"/>
    <row r="43896" s="6" customFormat="1" x14ac:dyDescent="0.4"/>
    <row r="43897" s="6" customFormat="1" x14ac:dyDescent="0.4"/>
    <row r="43898" s="6" customFormat="1" x14ac:dyDescent="0.4"/>
    <row r="43899" s="6" customFormat="1" x14ac:dyDescent="0.4"/>
    <row r="43900" s="6" customFormat="1" x14ac:dyDescent="0.4"/>
    <row r="43901" s="6" customFormat="1" x14ac:dyDescent="0.4"/>
    <row r="43902" s="6" customFormat="1" x14ac:dyDescent="0.4"/>
    <row r="43903" s="6" customFormat="1" x14ac:dyDescent="0.4"/>
    <row r="43904" s="6" customFormat="1" x14ac:dyDescent="0.4"/>
    <row r="43905" s="6" customFormat="1" x14ac:dyDescent="0.4"/>
    <row r="43906" s="6" customFormat="1" x14ac:dyDescent="0.4"/>
    <row r="43907" s="6" customFormat="1" x14ac:dyDescent="0.4"/>
    <row r="43908" s="6" customFormat="1" x14ac:dyDescent="0.4"/>
    <row r="43909" s="6" customFormat="1" x14ac:dyDescent="0.4"/>
    <row r="43910" s="6" customFormat="1" x14ac:dyDescent="0.4"/>
    <row r="43911" s="6" customFormat="1" x14ac:dyDescent="0.4"/>
    <row r="43912" s="6" customFormat="1" x14ac:dyDescent="0.4"/>
    <row r="43913" s="6" customFormat="1" x14ac:dyDescent="0.4"/>
    <row r="43914" s="6" customFormat="1" x14ac:dyDescent="0.4"/>
    <row r="43915" s="6" customFormat="1" x14ac:dyDescent="0.4"/>
    <row r="43916" s="6" customFormat="1" x14ac:dyDescent="0.4"/>
    <row r="43917" s="6" customFormat="1" x14ac:dyDescent="0.4"/>
    <row r="43918" s="6" customFormat="1" x14ac:dyDescent="0.4"/>
    <row r="43919" s="6" customFormat="1" x14ac:dyDescent="0.4"/>
    <row r="43920" s="6" customFormat="1" x14ac:dyDescent="0.4"/>
    <row r="43921" s="6" customFormat="1" x14ac:dyDescent="0.4"/>
    <row r="43922" s="6" customFormat="1" x14ac:dyDescent="0.4"/>
    <row r="43923" s="6" customFormat="1" x14ac:dyDescent="0.4"/>
    <row r="43924" s="6" customFormat="1" x14ac:dyDescent="0.4"/>
    <row r="43925" s="6" customFormat="1" x14ac:dyDescent="0.4"/>
    <row r="43926" s="6" customFormat="1" x14ac:dyDescent="0.4"/>
    <row r="43927" s="6" customFormat="1" x14ac:dyDescent="0.4"/>
    <row r="43928" s="6" customFormat="1" x14ac:dyDescent="0.4"/>
    <row r="43929" s="6" customFormat="1" x14ac:dyDescent="0.4"/>
    <row r="43930" s="6" customFormat="1" x14ac:dyDescent="0.4"/>
    <row r="43931" s="6" customFormat="1" x14ac:dyDescent="0.4"/>
    <row r="43932" s="6" customFormat="1" x14ac:dyDescent="0.4"/>
    <row r="43933" s="6" customFormat="1" x14ac:dyDescent="0.4"/>
    <row r="43934" s="6" customFormat="1" x14ac:dyDescent="0.4"/>
    <row r="43935" s="6" customFormat="1" x14ac:dyDescent="0.4"/>
    <row r="43936" s="6" customFormat="1" x14ac:dyDescent="0.4"/>
    <row r="43937" s="6" customFormat="1" x14ac:dyDescent="0.4"/>
    <row r="43938" s="6" customFormat="1" x14ac:dyDescent="0.4"/>
    <row r="43939" s="6" customFormat="1" x14ac:dyDescent="0.4"/>
    <row r="43940" s="6" customFormat="1" x14ac:dyDescent="0.4"/>
    <row r="43941" s="6" customFormat="1" x14ac:dyDescent="0.4"/>
    <row r="43942" s="6" customFormat="1" x14ac:dyDescent="0.4"/>
    <row r="43943" s="6" customFormat="1" x14ac:dyDescent="0.4"/>
    <row r="43944" s="6" customFormat="1" x14ac:dyDescent="0.4"/>
    <row r="43945" s="6" customFormat="1" x14ac:dyDescent="0.4"/>
    <row r="43946" s="6" customFormat="1" x14ac:dyDescent="0.4"/>
    <row r="43947" s="6" customFormat="1" x14ac:dyDescent="0.4"/>
    <row r="43948" s="6" customFormat="1" x14ac:dyDescent="0.4"/>
    <row r="43949" s="6" customFormat="1" x14ac:dyDescent="0.4"/>
    <row r="43950" s="6" customFormat="1" x14ac:dyDescent="0.4"/>
    <row r="43951" s="6" customFormat="1" x14ac:dyDescent="0.4"/>
    <row r="43952" s="6" customFormat="1" x14ac:dyDescent="0.4"/>
    <row r="43953" s="6" customFormat="1" x14ac:dyDescent="0.4"/>
    <row r="43954" s="6" customFormat="1" x14ac:dyDescent="0.4"/>
    <row r="43955" s="6" customFormat="1" x14ac:dyDescent="0.4"/>
    <row r="43956" s="6" customFormat="1" x14ac:dyDescent="0.4"/>
    <row r="43957" s="6" customFormat="1" x14ac:dyDescent="0.4"/>
    <row r="43958" s="6" customFormat="1" x14ac:dyDescent="0.4"/>
    <row r="43959" s="6" customFormat="1" x14ac:dyDescent="0.4"/>
    <row r="43960" s="6" customFormat="1" x14ac:dyDescent="0.4"/>
    <row r="43961" s="6" customFormat="1" x14ac:dyDescent="0.4"/>
    <row r="43962" s="6" customFormat="1" x14ac:dyDescent="0.4"/>
    <row r="43963" s="6" customFormat="1" x14ac:dyDescent="0.4"/>
    <row r="43964" s="6" customFormat="1" x14ac:dyDescent="0.4"/>
    <row r="43965" s="6" customFormat="1" x14ac:dyDescent="0.4"/>
    <row r="43966" s="6" customFormat="1" x14ac:dyDescent="0.4"/>
    <row r="43967" s="6" customFormat="1" x14ac:dyDescent="0.4"/>
    <row r="43968" s="6" customFormat="1" x14ac:dyDescent="0.4"/>
    <row r="43969" s="6" customFormat="1" x14ac:dyDescent="0.4"/>
    <row r="43970" s="6" customFormat="1" x14ac:dyDescent="0.4"/>
    <row r="43971" s="6" customFormat="1" x14ac:dyDescent="0.4"/>
    <row r="43972" s="6" customFormat="1" x14ac:dyDescent="0.4"/>
    <row r="43973" s="6" customFormat="1" x14ac:dyDescent="0.4"/>
    <row r="43974" s="6" customFormat="1" x14ac:dyDescent="0.4"/>
    <row r="43975" s="6" customFormat="1" x14ac:dyDescent="0.4"/>
    <row r="43976" s="6" customFormat="1" x14ac:dyDescent="0.4"/>
    <row r="43977" s="6" customFormat="1" x14ac:dyDescent="0.4"/>
    <row r="43978" s="6" customFormat="1" x14ac:dyDescent="0.4"/>
    <row r="43979" s="6" customFormat="1" x14ac:dyDescent="0.4"/>
    <row r="43980" s="6" customFormat="1" x14ac:dyDescent="0.4"/>
    <row r="43981" s="6" customFormat="1" x14ac:dyDescent="0.4"/>
    <row r="43982" s="6" customFormat="1" x14ac:dyDescent="0.4"/>
    <row r="43983" s="6" customFormat="1" x14ac:dyDescent="0.4"/>
    <row r="43984" s="6" customFormat="1" x14ac:dyDescent="0.4"/>
    <row r="43985" s="6" customFormat="1" x14ac:dyDescent="0.4"/>
    <row r="43986" s="6" customFormat="1" x14ac:dyDescent="0.4"/>
    <row r="43987" s="6" customFormat="1" x14ac:dyDescent="0.4"/>
    <row r="43988" s="6" customFormat="1" x14ac:dyDescent="0.4"/>
    <row r="43989" s="6" customFormat="1" x14ac:dyDescent="0.4"/>
    <row r="43990" s="6" customFormat="1" x14ac:dyDescent="0.4"/>
    <row r="43991" s="6" customFormat="1" x14ac:dyDescent="0.4"/>
    <row r="43992" s="6" customFormat="1" x14ac:dyDescent="0.4"/>
    <row r="43993" s="6" customFormat="1" x14ac:dyDescent="0.4"/>
    <row r="43994" s="6" customFormat="1" x14ac:dyDescent="0.4"/>
    <row r="43995" s="6" customFormat="1" x14ac:dyDescent="0.4"/>
    <row r="43996" s="6" customFormat="1" x14ac:dyDescent="0.4"/>
    <row r="43997" s="6" customFormat="1" x14ac:dyDescent="0.4"/>
    <row r="43998" s="6" customFormat="1" x14ac:dyDescent="0.4"/>
    <row r="43999" s="6" customFormat="1" x14ac:dyDescent="0.4"/>
    <row r="44000" s="6" customFormat="1" x14ac:dyDescent="0.4"/>
    <row r="44001" s="6" customFormat="1" x14ac:dyDescent="0.4"/>
    <row r="44002" s="6" customFormat="1" x14ac:dyDescent="0.4"/>
    <row r="44003" s="6" customFormat="1" x14ac:dyDescent="0.4"/>
    <row r="44004" s="6" customFormat="1" x14ac:dyDescent="0.4"/>
    <row r="44005" s="6" customFormat="1" x14ac:dyDescent="0.4"/>
    <row r="44006" s="6" customFormat="1" x14ac:dyDescent="0.4"/>
    <row r="44007" s="6" customFormat="1" x14ac:dyDescent="0.4"/>
    <row r="44008" s="6" customFormat="1" x14ac:dyDescent="0.4"/>
    <row r="44009" s="6" customFormat="1" x14ac:dyDescent="0.4"/>
    <row r="44010" s="6" customFormat="1" x14ac:dyDescent="0.4"/>
    <row r="44011" s="6" customFormat="1" x14ac:dyDescent="0.4"/>
    <row r="44012" s="6" customFormat="1" x14ac:dyDescent="0.4"/>
    <row r="44013" s="6" customFormat="1" x14ac:dyDescent="0.4"/>
    <row r="44014" s="6" customFormat="1" x14ac:dyDescent="0.4"/>
    <row r="44015" s="6" customFormat="1" x14ac:dyDescent="0.4"/>
    <row r="44016" s="6" customFormat="1" x14ac:dyDescent="0.4"/>
    <row r="44017" s="6" customFormat="1" x14ac:dyDescent="0.4"/>
    <row r="44018" s="6" customFormat="1" x14ac:dyDescent="0.4"/>
    <row r="44019" s="6" customFormat="1" x14ac:dyDescent="0.4"/>
    <row r="44020" s="6" customFormat="1" x14ac:dyDescent="0.4"/>
    <row r="44021" s="6" customFormat="1" x14ac:dyDescent="0.4"/>
    <row r="44022" s="6" customFormat="1" x14ac:dyDescent="0.4"/>
    <row r="44023" s="6" customFormat="1" x14ac:dyDescent="0.4"/>
    <row r="44024" s="6" customFormat="1" x14ac:dyDescent="0.4"/>
    <row r="44025" s="6" customFormat="1" x14ac:dyDescent="0.4"/>
    <row r="44026" s="6" customFormat="1" x14ac:dyDescent="0.4"/>
    <row r="44027" s="6" customFormat="1" x14ac:dyDescent="0.4"/>
    <row r="44028" s="6" customFormat="1" x14ac:dyDescent="0.4"/>
    <row r="44029" s="6" customFormat="1" x14ac:dyDescent="0.4"/>
    <row r="44030" s="6" customFormat="1" x14ac:dyDescent="0.4"/>
    <row r="44031" s="6" customFormat="1" x14ac:dyDescent="0.4"/>
    <row r="44032" s="6" customFormat="1" x14ac:dyDescent="0.4"/>
    <row r="44033" s="6" customFormat="1" x14ac:dyDescent="0.4"/>
    <row r="44034" s="6" customFormat="1" x14ac:dyDescent="0.4"/>
    <row r="44035" s="6" customFormat="1" x14ac:dyDescent="0.4"/>
    <row r="44036" s="6" customFormat="1" x14ac:dyDescent="0.4"/>
    <row r="44037" s="6" customFormat="1" x14ac:dyDescent="0.4"/>
    <row r="44038" s="6" customFormat="1" x14ac:dyDescent="0.4"/>
    <row r="44039" s="6" customFormat="1" x14ac:dyDescent="0.4"/>
    <row r="44040" s="6" customFormat="1" x14ac:dyDescent="0.4"/>
    <row r="44041" s="6" customFormat="1" x14ac:dyDescent="0.4"/>
    <row r="44042" s="6" customFormat="1" x14ac:dyDescent="0.4"/>
    <row r="44043" s="6" customFormat="1" x14ac:dyDescent="0.4"/>
    <row r="44044" s="6" customFormat="1" x14ac:dyDescent="0.4"/>
    <row r="44045" s="6" customFormat="1" x14ac:dyDescent="0.4"/>
    <row r="44046" s="6" customFormat="1" x14ac:dyDescent="0.4"/>
    <row r="44047" s="6" customFormat="1" x14ac:dyDescent="0.4"/>
    <row r="44048" s="6" customFormat="1" x14ac:dyDescent="0.4"/>
    <row r="44049" s="6" customFormat="1" x14ac:dyDescent="0.4"/>
    <row r="44050" s="6" customFormat="1" x14ac:dyDescent="0.4"/>
    <row r="44051" s="6" customFormat="1" x14ac:dyDescent="0.4"/>
    <row r="44052" s="6" customFormat="1" x14ac:dyDescent="0.4"/>
    <row r="44053" s="6" customFormat="1" x14ac:dyDescent="0.4"/>
    <row r="44054" s="6" customFormat="1" x14ac:dyDescent="0.4"/>
    <row r="44055" s="6" customFormat="1" x14ac:dyDescent="0.4"/>
    <row r="44056" s="6" customFormat="1" x14ac:dyDescent="0.4"/>
    <row r="44057" s="6" customFormat="1" x14ac:dyDescent="0.4"/>
    <row r="44058" s="6" customFormat="1" x14ac:dyDescent="0.4"/>
    <row r="44059" s="6" customFormat="1" x14ac:dyDescent="0.4"/>
    <row r="44060" s="6" customFormat="1" x14ac:dyDescent="0.4"/>
    <row r="44061" s="6" customFormat="1" x14ac:dyDescent="0.4"/>
    <row r="44062" s="6" customFormat="1" x14ac:dyDescent="0.4"/>
    <row r="44063" s="6" customFormat="1" x14ac:dyDescent="0.4"/>
    <row r="44064" s="6" customFormat="1" x14ac:dyDescent="0.4"/>
    <row r="44065" s="6" customFormat="1" x14ac:dyDescent="0.4"/>
    <row r="44066" s="6" customFormat="1" x14ac:dyDescent="0.4"/>
    <row r="44067" s="6" customFormat="1" x14ac:dyDescent="0.4"/>
    <row r="44068" s="6" customFormat="1" x14ac:dyDescent="0.4"/>
    <row r="44069" s="6" customFormat="1" x14ac:dyDescent="0.4"/>
    <row r="44070" s="6" customFormat="1" x14ac:dyDescent="0.4"/>
    <row r="44071" s="6" customFormat="1" x14ac:dyDescent="0.4"/>
    <row r="44072" s="6" customFormat="1" x14ac:dyDescent="0.4"/>
    <row r="44073" s="6" customFormat="1" x14ac:dyDescent="0.4"/>
    <row r="44074" s="6" customFormat="1" x14ac:dyDescent="0.4"/>
    <row r="44075" s="6" customFormat="1" x14ac:dyDescent="0.4"/>
    <row r="44076" s="6" customFormat="1" x14ac:dyDescent="0.4"/>
    <row r="44077" s="6" customFormat="1" x14ac:dyDescent="0.4"/>
    <row r="44078" s="6" customFormat="1" x14ac:dyDescent="0.4"/>
    <row r="44079" s="6" customFormat="1" x14ac:dyDescent="0.4"/>
    <row r="44080" s="6" customFormat="1" x14ac:dyDescent="0.4"/>
    <row r="44081" s="6" customFormat="1" x14ac:dyDescent="0.4"/>
    <row r="44082" s="6" customFormat="1" x14ac:dyDescent="0.4"/>
    <row r="44083" s="6" customFormat="1" x14ac:dyDescent="0.4"/>
    <row r="44084" s="6" customFormat="1" x14ac:dyDescent="0.4"/>
    <row r="44085" s="6" customFormat="1" x14ac:dyDescent="0.4"/>
    <row r="44086" s="6" customFormat="1" x14ac:dyDescent="0.4"/>
    <row r="44087" s="6" customFormat="1" x14ac:dyDescent="0.4"/>
    <row r="44088" s="6" customFormat="1" x14ac:dyDescent="0.4"/>
    <row r="44089" s="6" customFormat="1" x14ac:dyDescent="0.4"/>
    <row r="44090" s="6" customFormat="1" x14ac:dyDescent="0.4"/>
    <row r="44091" s="6" customFormat="1" x14ac:dyDescent="0.4"/>
    <row r="44092" s="6" customFormat="1" x14ac:dyDescent="0.4"/>
    <row r="44093" s="6" customFormat="1" x14ac:dyDescent="0.4"/>
    <row r="44094" s="6" customFormat="1" x14ac:dyDescent="0.4"/>
    <row r="44095" s="6" customFormat="1" x14ac:dyDescent="0.4"/>
    <row r="44096" s="6" customFormat="1" x14ac:dyDescent="0.4"/>
    <row r="44097" s="6" customFormat="1" x14ac:dyDescent="0.4"/>
    <row r="44098" s="6" customFormat="1" x14ac:dyDescent="0.4"/>
    <row r="44099" s="6" customFormat="1" x14ac:dyDescent="0.4"/>
    <row r="44100" s="6" customFormat="1" x14ac:dyDescent="0.4"/>
    <row r="44101" s="6" customFormat="1" x14ac:dyDescent="0.4"/>
    <row r="44102" s="6" customFormat="1" x14ac:dyDescent="0.4"/>
    <row r="44103" s="6" customFormat="1" x14ac:dyDescent="0.4"/>
    <row r="44104" s="6" customFormat="1" x14ac:dyDescent="0.4"/>
    <row r="44105" s="6" customFormat="1" x14ac:dyDescent="0.4"/>
    <row r="44106" s="6" customFormat="1" x14ac:dyDescent="0.4"/>
    <row r="44107" s="6" customFormat="1" x14ac:dyDescent="0.4"/>
    <row r="44108" s="6" customFormat="1" x14ac:dyDescent="0.4"/>
    <row r="44109" s="6" customFormat="1" x14ac:dyDescent="0.4"/>
    <row r="44110" s="6" customFormat="1" x14ac:dyDescent="0.4"/>
    <row r="44111" s="6" customFormat="1" x14ac:dyDescent="0.4"/>
    <row r="44112" s="6" customFormat="1" x14ac:dyDescent="0.4"/>
    <row r="44113" s="6" customFormat="1" x14ac:dyDescent="0.4"/>
    <row r="44114" s="6" customFormat="1" x14ac:dyDescent="0.4"/>
    <row r="44115" s="6" customFormat="1" x14ac:dyDescent="0.4"/>
    <row r="44116" s="6" customFormat="1" x14ac:dyDescent="0.4"/>
    <row r="44117" s="6" customFormat="1" x14ac:dyDescent="0.4"/>
    <row r="44118" s="6" customFormat="1" x14ac:dyDescent="0.4"/>
    <row r="44119" s="6" customFormat="1" x14ac:dyDescent="0.4"/>
    <row r="44120" s="6" customFormat="1" x14ac:dyDescent="0.4"/>
    <row r="44121" s="6" customFormat="1" x14ac:dyDescent="0.4"/>
    <row r="44122" s="6" customFormat="1" x14ac:dyDescent="0.4"/>
    <row r="44123" s="6" customFormat="1" x14ac:dyDescent="0.4"/>
    <row r="44124" s="6" customFormat="1" x14ac:dyDescent="0.4"/>
    <row r="44125" s="6" customFormat="1" x14ac:dyDescent="0.4"/>
    <row r="44126" s="6" customFormat="1" x14ac:dyDescent="0.4"/>
    <row r="44127" s="6" customFormat="1" x14ac:dyDescent="0.4"/>
    <row r="44128" s="6" customFormat="1" x14ac:dyDescent="0.4"/>
    <row r="44129" s="6" customFormat="1" x14ac:dyDescent="0.4"/>
    <row r="44130" s="6" customFormat="1" x14ac:dyDescent="0.4"/>
    <row r="44131" s="6" customFormat="1" x14ac:dyDescent="0.4"/>
    <row r="44132" s="6" customFormat="1" x14ac:dyDescent="0.4"/>
    <row r="44133" s="6" customFormat="1" x14ac:dyDescent="0.4"/>
    <row r="44134" s="6" customFormat="1" x14ac:dyDescent="0.4"/>
    <row r="44135" s="6" customFormat="1" x14ac:dyDescent="0.4"/>
    <row r="44136" s="6" customFormat="1" x14ac:dyDescent="0.4"/>
    <row r="44137" s="6" customFormat="1" x14ac:dyDescent="0.4"/>
    <row r="44138" s="6" customFormat="1" x14ac:dyDescent="0.4"/>
    <row r="44139" s="6" customFormat="1" x14ac:dyDescent="0.4"/>
    <row r="44140" s="6" customFormat="1" x14ac:dyDescent="0.4"/>
    <row r="44141" s="6" customFormat="1" x14ac:dyDescent="0.4"/>
    <row r="44142" s="6" customFormat="1" x14ac:dyDescent="0.4"/>
    <row r="44143" s="6" customFormat="1" x14ac:dyDescent="0.4"/>
    <row r="44144" s="6" customFormat="1" x14ac:dyDescent="0.4"/>
    <row r="44145" s="6" customFormat="1" x14ac:dyDescent="0.4"/>
    <row r="44146" s="6" customFormat="1" x14ac:dyDescent="0.4"/>
    <row r="44147" s="6" customFormat="1" x14ac:dyDescent="0.4"/>
    <row r="44148" s="6" customFormat="1" x14ac:dyDescent="0.4"/>
    <row r="44149" s="6" customFormat="1" x14ac:dyDescent="0.4"/>
    <row r="44150" s="6" customFormat="1" x14ac:dyDescent="0.4"/>
    <row r="44151" s="6" customFormat="1" x14ac:dyDescent="0.4"/>
    <row r="44152" s="6" customFormat="1" x14ac:dyDescent="0.4"/>
    <row r="44153" s="6" customFormat="1" x14ac:dyDescent="0.4"/>
    <row r="44154" s="6" customFormat="1" x14ac:dyDescent="0.4"/>
    <row r="44155" s="6" customFormat="1" x14ac:dyDescent="0.4"/>
    <row r="44156" s="6" customFormat="1" x14ac:dyDescent="0.4"/>
    <row r="44157" s="6" customFormat="1" x14ac:dyDescent="0.4"/>
    <row r="44158" s="6" customFormat="1" x14ac:dyDescent="0.4"/>
    <row r="44159" s="6" customFormat="1" x14ac:dyDescent="0.4"/>
    <row r="44160" s="6" customFormat="1" x14ac:dyDescent="0.4"/>
    <row r="44161" s="6" customFormat="1" x14ac:dyDescent="0.4"/>
    <row r="44162" s="6" customFormat="1" x14ac:dyDescent="0.4"/>
    <row r="44163" s="6" customFormat="1" x14ac:dyDescent="0.4"/>
    <row r="44164" s="6" customFormat="1" x14ac:dyDescent="0.4"/>
    <row r="44165" s="6" customFormat="1" x14ac:dyDescent="0.4"/>
    <row r="44166" s="6" customFormat="1" x14ac:dyDescent="0.4"/>
    <row r="44167" s="6" customFormat="1" x14ac:dyDescent="0.4"/>
    <row r="44168" s="6" customFormat="1" x14ac:dyDescent="0.4"/>
    <row r="44169" s="6" customFormat="1" x14ac:dyDescent="0.4"/>
    <row r="44170" s="6" customFormat="1" x14ac:dyDescent="0.4"/>
    <row r="44171" s="6" customFormat="1" x14ac:dyDescent="0.4"/>
    <row r="44172" s="6" customFormat="1" x14ac:dyDescent="0.4"/>
    <row r="44173" s="6" customFormat="1" x14ac:dyDescent="0.4"/>
    <row r="44174" s="6" customFormat="1" x14ac:dyDescent="0.4"/>
    <row r="44175" s="6" customFormat="1" x14ac:dyDescent="0.4"/>
    <row r="44176" s="6" customFormat="1" x14ac:dyDescent="0.4"/>
    <row r="44177" s="6" customFormat="1" x14ac:dyDescent="0.4"/>
    <row r="44178" s="6" customFormat="1" x14ac:dyDescent="0.4"/>
    <row r="44179" s="6" customFormat="1" x14ac:dyDescent="0.4"/>
    <row r="44180" s="6" customFormat="1" x14ac:dyDescent="0.4"/>
    <row r="44181" s="6" customFormat="1" x14ac:dyDescent="0.4"/>
    <row r="44182" s="6" customFormat="1" x14ac:dyDescent="0.4"/>
    <row r="44183" s="6" customFormat="1" x14ac:dyDescent="0.4"/>
    <row r="44184" s="6" customFormat="1" x14ac:dyDescent="0.4"/>
    <row r="44185" s="6" customFormat="1" x14ac:dyDescent="0.4"/>
    <row r="44186" s="6" customFormat="1" x14ac:dyDescent="0.4"/>
    <row r="44187" s="6" customFormat="1" x14ac:dyDescent="0.4"/>
    <row r="44188" s="6" customFormat="1" x14ac:dyDescent="0.4"/>
    <row r="44189" s="6" customFormat="1" x14ac:dyDescent="0.4"/>
    <row r="44190" s="6" customFormat="1" x14ac:dyDescent="0.4"/>
    <row r="44191" s="6" customFormat="1" x14ac:dyDescent="0.4"/>
    <row r="44192" s="6" customFormat="1" x14ac:dyDescent="0.4"/>
    <row r="44193" s="6" customFormat="1" x14ac:dyDescent="0.4"/>
    <row r="44194" s="6" customFormat="1" x14ac:dyDescent="0.4"/>
    <row r="44195" s="6" customFormat="1" x14ac:dyDescent="0.4"/>
    <row r="44196" s="6" customFormat="1" x14ac:dyDescent="0.4"/>
    <row r="44197" s="6" customFormat="1" x14ac:dyDescent="0.4"/>
    <row r="44198" s="6" customFormat="1" x14ac:dyDescent="0.4"/>
    <row r="44199" s="6" customFormat="1" x14ac:dyDescent="0.4"/>
    <row r="44200" s="6" customFormat="1" x14ac:dyDescent="0.4"/>
    <row r="44201" s="6" customFormat="1" x14ac:dyDescent="0.4"/>
    <row r="44202" s="6" customFormat="1" x14ac:dyDescent="0.4"/>
    <row r="44203" s="6" customFormat="1" x14ac:dyDescent="0.4"/>
    <row r="44204" s="6" customFormat="1" x14ac:dyDescent="0.4"/>
    <row r="44205" s="6" customFormat="1" x14ac:dyDescent="0.4"/>
    <row r="44206" s="6" customFormat="1" x14ac:dyDescent="0.4"/>
    <row r="44207" s="6" customFormat="1" x14ac:dyDescent="0.4"/>
    <row r="44208" s="6" customFormat="1" x14ac:dyDescent="0.4"/>
    <row r="44209" s="6" customFormat="1" x14ac:dyDescent="0.4"/>
    <row r="44210" s="6" customFormat="1" x14ac:dyDescent="0.4"/>
    <row r="44211" s="6" customFormat="1" x14ac:dyDescent="0.4"/>
    <row r="44212" s="6" customFormat="1" x14ac:dyDescent="0.4"/>
    <row r="44213" s="6" customFormat="1" x14ac:dyDescent="0.4"/>
    <row r="44214" s="6" customFormat="1" x14ac:dyDescent="0.4"/>
    <row r="44215" s="6" customFormat="1" x14ac:dyDescent="0.4"/>
    <row r="44216" s="6" customFormat="1" x14ac:dyDescent="0.4"/>
    <row r="44217" s="6" customFormat="1" x14ac:dyDescent="0.4"/>
    <row r="44218" s="6" customFormat="1" x14ac:dyDescent="0.4"/>
    <row r="44219" s="6" customFormat="1" x14ac:dyDescent="0.4"/>
    <row r="44220" s="6" customFormat="1" x14ac:dyDescent="0.4"/>
    <row r="44221" s="6" customFormat="1" x14ac:dyDescent="0.4"/>
    <row r="44222" s="6" customFormat="1" x14ac:dyDescent="0.4"/>
    <row r="44223" s="6" customFormat="1" x14ac:dyDescent="0.4"/>
    <row r="44224" s="6" customFormat="1" x14ac:dyDescent="0.4"/>
    <row r="44225" s="6" customFormat="1" x14ac:dyDescent="0.4"/>
    <row r="44226" s="6" customFormat="1" x14ac:dyDescent="0.4"/>
    <row r="44227" s="6" customFormat="1" x14ac:dyDescent="0.4"/>
    <row r="44228" s="6" customFormat="1" x14ac:dyDescent="0.4"/>
    <row r="44229" s="6" customFormat="1" x14ac:dyDescent="0.4"/>
    <row r="44230" s="6" customFormat="1" x14ac:dyDescent="0.4"/>
    <row r="44231" s="6" customFormat="1" x14ac:dyDescent="0.4"/>
    <row r="44232" s="6" customFormat="1" x14ac:dyDescent="0.4"/>
    <row r="44233" s="6" customFormat="1" x14ac:dyDescent="0.4"/>
    <row r="44234" s="6" customFormat="1" x14ac:dyDescent="0.4"/>
    <row r="44235" s="6" customFormat="1" x14ac:dyDescent="0.4"/>
    <row r="44236" s="6" customFormat="1" x14ac:dyDescent="0.4"/>
    <row r="44237" s="6" customFormat="1" x14ac:dyDescent="0.4"/>
    <row r="44238" s="6" customFormat="1" x14ac:dyDescent="0.4"/>
    <row r="44239" s="6" customFormat="1" x14ac:dyDescent="0.4"/>
    <row r="44240" s="6" customFormat="1" x14ac:dyDescent="0.4"/>
    <row r="44241" s="6" customFormat="1" x14ac:dyDescent="0.4"/>
    <row r="44242" s="6" customFormat="1" x14ac:dyDescent="0.4"/>
    <row r="44243" s="6" customFormat="1" x14ac:dyDescent="0.4"/>
    <row r="44244" s="6" customFormat="1" x14ac:dyDescent="0.4"/>
    <row r="44245" s="6" customFormat="1" x14ac:dyDescent="0.4"/>
    <row r="44246" s="6" customFormat="1" x14ac:dyDescent="0.4"/>
    <row r="44247" s="6" customFormat="1" x14ac:dyDescent="0.4"/>
    <row r="44248" s="6" customFormat="1" x14ac:dyDescent="0.4"/>
    <row r="44249" s="6" customFormat="1" x14ac:dyDescent="0.4"/>
    <row r="44250" s="6" customFormat="1" x14ac:dyDescent="0.4"/>
    <row r="44251" s="6" customFormat="1" x14ac:dyDescent="0.4"/>
    <row r="44252" s="6" customFormat="1" x14ac:dyDescent="0.4"/>
    <row r="44253" s="6" customFormat="1" x14ac:dyDescent="0.4"/>
    <row r="44254" s="6" customFormat="1" x14ac:dyDescent="0.4"/>
    <row r="44255" s="6" customFormat="1" x14ac:dyDescent="0.4"/>
    <row r="44256" s="6" customFormat="1" x14ac:dyDescent="0.4"/>
    <row r="44257" s="6" customFormat="1" x14ac:dyDescent="0.4"/>
    <row r="44258" s="6" customFormat="1" x14ac:dyDescent="0.4"/>
    <row r="44259" s="6" customFormat="1" x14ac:dyDescent="0.4"/>
    <row r="44260" s="6" customFormat="1" x14ac:dyDescent="0.4"/>
    <row r="44261" s="6" customFormat="1" x14ac:dyDescent="0.4"/>
    <row r="44262" s="6" customFormat="1" x14ac:dyDescent="0.4"/>
    <row r="44263" s="6" customFormat="1" x14ac:dyDescent="0.4"/>
    <row r="44264" s="6" customFormat="1" x14ac:dyDescent="0.4"/>
    <row r="44265" s="6" customFormat="1" x14ac:dyDescent="0.4"/>
    <row r="44266" s="6" customFormat="1" x14ac:dyDescent="0.4"/>
    <row r="44267" s="6" customFormat="1" x14ac:dyDescent="0.4"/>
    <row r="44268" s="6" customFormat="1" x14ac:dyDescent="0.4"/>
    <row r="44269" s="6" customFormat="1" x14ac:dyDescent="0.4"/>
    <row r="44270" s="6" customFormat="1" x14ac:dyDescent="0.4"/>
    <row r="44271" s="6" customFormat="1" x14ac:dyDescent="0.4"/>
    <row r="44272" s="6" customFormat="1" x14ac:dyDescent="0.4"/>
    <row r="44273" s="6" customFormat="1" x14ac:dyDescent="0.4"/>
    <row r="44274" s="6" customFormat="1" x14ac:dyDescent="0.4"/>
    <row r="44275" s="6" customFormat="1" x14ac:dyDescent="0.4"/>
    <row r="44276" s="6" customFormat="1" x14ac:dyDescent="0.4"/>
    <row r="44277" s="6" customFormat="1" x14ac:dyDescent="0.4"/>
    <row r="44278" s="6" customFormat="1" x14ac:dyDescent="0.4"/>
    <row r="44279" s="6" customFormat="1" x14ac:dyDescent="0.4"/>
    <row r="44280" s="6" customFormat="1" x14ac:dyDescent="0.4"/>
    <row r="44281" s="6" customFormat="1" x14ac:dyDescent="0.4"/>
    <row r="44282" s="6" customFormat="1" x14ac:dyDescent="0.4"/>
    <row r="44283" s="6" customFormat="1" x14ac:dyDescent="0.4"/>
    <row r="44284" s="6" customFormat="1" x14ac:dyDescent="0.4"/>
    <row r="44285" s="6" customFormat="1" x14ac:dyDescent="0.4"/>
    <row r="44286" s="6" customFormat="1" x14ac:dyDescent="0.4"/>
    <row r="44287" s="6" customFormat="1" x14ac:dyDescent="0.4"/>
    <row r="44288" s="6" customFormat="1" x14ac:dyDescent="0.4"/>
    <row r="44289" s="6" customFormat="1" x14ac:dyDescent="0.4"/>
    <row r="44290" s="6" customFormat="1" x14ac:dyDescent="0.4"/>
    <row r="44291" s="6" customFormat="1" x14ac:dyDescent="0.4"/>
    <row r="44292" s="6" customFormat="1" x14ac:dyDescent="0.4"/>
    <row r="44293" s="6" customFormat="1" x14ac:dyDescent="0.4"/>
    <row r="44294" s="6" customFormat="1" x14ac:dyDescent="0.4"/>
    <row r="44295" s="6" customFormat="1" x14ac:dyDescent="0.4"/>
    <row r="44296" s="6" customFormat="1" x14ac:dyDescent="0.4"/>
    <row r="44297" s="6" customFormat="1" x14ac:dyDescent="0.4"/>
    <row r="44298" s="6" customFormat="1" x14ac:dyDescent="0.4"/>
    <row r="44299" s="6" customFormat="1" x14ac:dyDescent="0.4"/>
    <row r="44300" s="6" customFormat="1" x14ac:dyDescent="0.4"/>
    <row r="44301" s="6" customFormat="1" x14ac:dyDescent="0.4"/>
    <row r="44302" s="6" customFormat="1" x14ac:dyDescent="0.4"/>
    <row r="44303" s="6" customFormat="1" x14ac:dyDescent="0.4"/>
    <row r="44304" s="6" customFormat="1" x14ac:dyDescent="0.4"/>
    <row r="44305" s="6" customFormat="1" x14ac:dyDescent="0.4"/>
    <row r="44306" s="6" customFormat="1" x14ac:dyDescent="0.4"/>
    <row r="44307" s="6" customFormat="1" x14ac:dyDescent="0.4"/>
    <row r="44308" s="6" customFormat="1" x14ac:dyDescent="0.4"/>
    <row r="44309" s="6" customFormat="1" x14ac:dyDescent="0.4"/>
    <row r="44310" s="6" customFormat="1" x14ac:dyDescent="0.4"/>
    <row r="44311" s="6" customFormat="1" x14ac:dyDescent="0.4"/>
    <row r="44312" s="6" customFormat="1" x14ac:dyDescent="0.4"/>
    <row r="44313" s="6" customFormat="1" x14ac:dyDescent="0.4"/>
    <row r="44314" s="6" customFormat="1" x14ac:dyDescent="0.4"/>
    <row r="44315" s="6" customFormat="1" x14ac:dyDescent="0.4"/>
    <row r="44316" s="6" customFormat="1" x14ac:dyDescent="0.4"/>
    <row r="44317" s="6" customFormat="1" x14ac:dyDescent="0.4"/>
    <row r="44318" s="6" customFormat="1" x14ac:dyDescent="0.4"/>
    <row r="44319" s="6" customFormat="1" x14ac:dyDescent="0.4"/>
    <row r="44320" s="6" customFormat="1" x14ac:dyDescent="0.4"/>
    <row r="44321" s="6" customFormat="1" x14ac:dyDescent="0.4"/>
    <row r="44322" s="6" customFormat="1" x14ac:dyDescent="0.4"/>
    <row r="44323" s="6" customFormat="1" x14ac:dyDescent="0.4"/>
    <row r="44324" s="6" customFormat="1" x14ac:dyDescent="0.4"/>
    <row r="44325" s="6" customFormat="1" x14ac:dyDescent="0.4"/>
    <row r="44326" s="6" customFormat="1" x14ac:dyDescent="0.4"/>
    <row r="44327" s="6" customFormat="1" x14ac:dyDescent="0.4"/>
    <row r="44328" s="6" customFormat="1" x14ac:dyDescent="0.4"/>
    <row r="44329" s="6" customFormat="1" x14ac:dyDescent="0.4"/>
    <row r="44330" s="6" customFormat="1" x14ac:dyDescent="0.4"/>
    <row r="44331" s="6" customFormat="1" x14ac:dyDescent="0.4"/>
    <row r="44332" s="6" customFormat="1" x14ac:dyDescent="0.4"/>
    <row r="44333" s="6" customFormat="1" x14ac:dyDescent="0.4"/>
    <row r="44334" s="6" customFormat="1" x14ac:dyDescent="0.4"/>
    <row r="44335" s="6" customFormat="1" x14ac:dyDescent="0.4"/>
    <row r="44336" s="6" customFormat="1" x14ac:dyDescent="0.4"/>
    <row r="44337" s="6" customFormat="1" x14ac:dyDescent="0.4"/>
    <row r="44338" s="6" customFormat="1" x14ac:dyDescent="0.4"/>
    <row r="44339" s="6" customFormat="1" x14ac:dyDescent="0.4"/>
    <row r="44340" s="6" customFormat="1" x14ac:dyDescent="0.4"/>
    <row r="44341" s="6" customFormat="1" x14ac:dyDescent="0.4"/>
    <row r="44342" s="6" customFormat="1" x14ac:dyDescent="0.4"/>
    <row r="44343" s="6" customFormat="1" x14ac:dyDescent="0.4"/>
    <row r="44344" s="6" customFormat="1" x14ac:dyDescent="0.4"/>
    <row r="44345" s="6" customFormat="1" x14ac:dyDescent="0.4"/>
    <row r="44346" s="6" customFormat="1" x14ac:dyDescent="0.4"/>
    <row r="44347" s="6" customFormat="1" x14ac:dyDescent="0.4"/>
    <row r="44348" s="6" customFormat="1" x14ac:dyDescent="0.4"/>
    <row r="44349" s="6" customFormat="1" x14ac:dyDescent="0.4"/>
    <row r="44350" s="6" customFormat="1" x14ac:dyDescent="0.4"/>
    <row r="44351" s="6" customFormat="1" x14ac:dyDescent="0.4"/>
    <row r="44352" s="6" customFormat="1" x14ac:dyDescent="0.4"/>
    <row r="44353" s="6" customFormat="1" x14ac:dyDescent="0.4"/>
    <row r="44354" s="6" customFormat="1" x14ac:dyDescent="0.4"/>
    <row r="44355" s="6" customFormat="1" x14ac:dyDescent="0.4"/>
    <row r="44356" s="6" customFormat="1" x14ac:dyDescent="0.4"/>
    <row r="44357" s="6" customFormat="1" x14ac:dyDescent="0.4"/>
    <row r="44358" s="6" customFormat="1" x14ac:dyDescent="0.4"/>
    <row r="44359" s="6" customFormat="1" x14ac:dyDescent="0.4"/>
    <row r="44360" s="6" customFormat="1" x14ac:dyDescent="0.4"/>
    <row r="44361" s="6" customFormat="1" x14ac:dyDescent="0.4"/>
    <row r="44362" s="6" customFormat="1" x14ac:dyDescent="0.4"/>
    <row r="44363" s="6" customFormat="1" x14ac:dyDescent="0.4"/>
    <row r="44364" s="6" customFormat="1" x14ac:dyDescent="0.4"/>
    <row r="44365" s="6" customFormat="1" x14ac:dyDescent="0.4"/>
    <row r="44366" s="6" customFormat="1" x14ac:dyDescent="0.4"/>
    <row r="44367" s="6" customFormat="1" x14ac:dyDescent="0.4"/>
    <row r="44368" s="6" customFormat="1" x14ac:dyDescent="0.4"/>
    <row r="44369" s="6" customFormat="1" x14ac:dyDescent="0.4"/>
    <row r="44370" s="6" customFormat="1" x14ac:dyDescent="0.4"/>
    <row r="44371" s="6" customFormat="1" x14ac:dyDescent="0.4"/>
    <row r="44372" s="6" customFormat="1" x14ac:dyDescent="0.4"/>
    <row r="44373" s="6" customFormat="1" x14ac:dyDescent="0.4"/>
    <row r="44374" s="6" customFormat="1" x14ac:dyDescent="0.4"/>
    <row r="44375" s="6" customFormat="1" x14ac:dyDescent="0.4"/>
    <row r="44376" s="6" customFormat="1" x14ac:dyDescent="0.4"/>
    <row r="44377" s="6" customFormat="1" x14ac:dyDescent="0.4"/>
    <row r="44378" s="6" customFormat="1" x14ac:dyDescent="0.4"/>
    <row r="44379" s="6" customFormat="1" x14ac:dyDescent="0.4"/>
    <row r="44380" s="6" customFormat="1" x14ac:dyDescent="0.4"/>
    <row r="44381" s="6" customFormat="1" x14ac:dyDescent="0.4"/>
    <row r="44382" s="6" customFormat="1" x14ac:dyDescent="0.4"/>
    <row r="44383" s="6" customFormat="1" x14ac:dyDescent="0.4"/>
    <row r="44384" s="6" customFormat="1" x14ac:dyDescent="0.4"/>
    <row r="44385" s="6" customFormat="1" x14ac:dyDescent="0.4"/>
    <row r="44386" s="6" customFormat="1" x14ac:dyDescent="0.4"/>
    <row r="44387" s="6" customFormat="1" x14ac:dyDescent="0.4"/>
    <row r="44388" s="6" customFormat="1" x14ac:dyDescent="0.4"/>
    <row r="44389" s="6" customFormat="1" x14ac:dyDescent="0.4"/>
    <row r="44390" s="6" customFormat="1" x14ac:dyDescent="0.4"/>
    <row r="44391" s="6" customFormat="1" x14ac:dyDescent="0.4"/>
    <row r="44392" s="6" customFormat="1" x14ac:dyDescent="0.4"/>
    <row r="44393" s="6" customFormat="1" x14ac:dyDescent="0.4"/>
    <row r="44394" s="6" customFormat="1" x14ac:dyDescent="0.4"/>
    <row r="44395" s="6" customFormat="1" x14ac:dyDescent="0.4"/>
    <row r="44396" s="6" customFormat="1" x14ac:dyDescent="0.4"/>
    <row r="44397" s="6" customFormat="1" x14ac:dyDescent="0.4"/>
    <row r="44398" s="6" customFormat="1" x14ac:dyDescent="0.4"/>
    <row r="44399" s="6" customFormat="1" x14ac:dyDescent="0.4"/>
    <row r="44400" s="6" customFormat="1" x14ac:dyDescent="0.4"/>
    <row r="44401" s="6" customFormat="1" x14ac:dyDescent="0.4"/>
    <row r="44402" s="6" customFormat="1" x14ac:dyDescent="0.4"/>
    <row r="44403" s="6" customFormat="1" x14ac:dyDescent="0.4"/>
    <row r="44404" s="6" customFormat="1" x14ac:dyDescent="0.4"/>
    <row r="44405" s="6" customFormat="1" x14ac:dyDescent="0.4"/>
    <row r="44406" s="6" customFormat="1" x14ac:dyDescent="0.4"/>
    <row r="44407" s="6" customFormat="1" x14ac:dyDescent="0.4"/>
    <row r="44408" s="6" customFormat="1" x14ac:dyDescent="0.4"/>
    <row r="44409" s="6" customFormat="1" x14ac:dyDescent="0.4"/>
    <row r="44410" s="6" customFormat="1" x14ac:dyDescent="0.4"/>
    <row r="44411" s="6" customFormat="1" x14ac:dyDescent="0.4"/>
    <row r="44412" s="6" customFormat="1" x14ac:dyDescent="0.4"/>
    <row r="44413" s="6" customFormat="1" x14ac:dyDescent="0.4"/>
    <row r="44414" s="6" customFormat="1" x14ac:dyDescent="0.4"/>
    <row r="44415" s="6" customFormat="1" x14ac:dyDescent="0.4"/>
    <row r="44416" s="6" customFormat="1" x14ac:dyDescent="0.4"/>
    <row r="44417" s="6" customFormat="1" x14ac:dyDescent="0.4"/>
    <row r="44418" s="6" customFormat="1" x14ac:dyDescent="0.4"/>
    <row r="44419" s="6" customFormat="1" x14ac:dyDescent="0.4"/>
    <row r="44420" s="6" customFormat="1" x14ac:dyDescent="0.4"/>
    <row r="44421" s="6" customFormat="1" x14ac:dyDescent="0.4"/>
    <row r="44422" s="6" customFormat="1" x14ac:dyDescent="0.4"/>
    <row r="44423" s="6" customFormat="1" x14ac:dyDescent="0.4"/>
    <row r="44424" s="6" customFormat="1" x14ac:dyDescent="0.4"/>
    <row r="44425" s="6" customFormat="1" x14ac:dyDescent="0.4"/>
    <row r="44426" s="6" customFormat="1" x14ac:dyDescent="0.4"/>
    <row r="44427" s="6" customFormat="1" x14ac:dyDescent="0.4"/>
    <row r="44428" s="6" customFormat="1" x14ac:dyDescent="0.4"/>
    <row r="44429" s="6" customFormat="1" x14ac:dyDescent="0.4"/>
    <row r="44430" s="6" customFormat="1" x14ac:dyDescent="0.4"/>
    <row r="44431" s="6" customFormat="1" x14ac:dyDescent="0.4"/>
    <row r="44432" s="6" customFormat="1" x14ac:dyDescent="0.4"/>
    <row r="44433" s="6" customFormat="1" x14ac:dyDescent="0.4"/>
    <row r="44434" s="6" customFormat="1" x14ac:dyDescent="0.4"/>
    <row r="44435" s="6" customFormat="1" x14ac:dyDescent="0.4"/>
    <row r="44436" s="6" customFormat="1" x14ac:dyDescent="0.4"/>
    <row r="44437" s="6" customFormat="1" x14ac:dyDescent="0.4"/>
    <row r="44438" s="6" customFormat="1" x14ac:dyDescent="0.4"/>
    <row r="44439" s="6" customFormat="1" x14ac:dyDescent="0.4"/>
    <row r="44440" s="6" customFormat="1" x14ac:dyDescent="0.4"/>
    <row r="44441" s="6" customFormat="1" x14ac:dyDescent="0.4"/>
    <row r="44442" s="6" customFormat="1" x14ac:dyDescent="0.4"/>
    <row r="44443" s="6" customFormat="1" x14ac:dyDescent="0.4"/>
    <row r="44444" s="6" customFormat="1" x14ac:dyDescent="0.4"/>
    <row r="44445" s="6" customFormat="1" x14ac:dyDescent="0.4"/>
    <row r="44446" s="6" customFormat="1" x14ac:dyDescent="0.4"/>
    <row r="44447" s="6" customFormat="1" x14ac:dyDescent="0.4"/>
    <row r="44448" s="6" customFormat="1" x14ac:dyDescent="0.4"/>
    <row r="44449" s="6" customFormat="1" x14ac:dyDescent="0.4"/>
    <row r="44450" s="6" customFormat="1" x14ac:dyDescent="0.4"/>
    <row r="44451" s="6" customFormat="1" x14ac:dyDescent="0.4"/>
    <row r="44452" s="6" customFormat="1" x14ac:dyDescent="0.4"/>
    <row r="44453" s="6" customFormat="1" x14ac:dyDescent="0.4"/>
    <row r="44454" s="6" customFormat="1" x14ac:dyDescent="0.4"/>
    <row r="44455" s="6" customFormat="1" x14ac:dyDescent="0.4"/>
    <row r="44456" s="6" customFormat="1" x14ac:dyDescent="0.4"/>
    <row r="44457" s="6" customFormat="1" x14ac:dyDescent="0.4"/>
    <row r="44458" s="6" customFormat="1" x14ac:dyDescent="0.4"/>
    <row r="44459" s="6" customFormat="1" x14ac:dyDescent="0.4"/>
    <row r="44460" s="6" customFormat="1" x14ac:dyDescent="0.4"/>
    <row r="44461" s="6" customFormat="1" x14ac:dyDescent="0.4"/>
    <row r="44462" s="6" customFormat="1" x14ac:dyDescent="0.4"/>
    <row r="44463" s="6" customFormat="1" x14ac:dyDescent="0.4"/>
    <row r="44464" s="6" customFormat="1" x14ac:dyDescent="0.4"/>
    <row r="44465" s="6" customFormat="1" x14ac:dyDescent="0.4"/>
    <row r="44466" s="6" customFormat="1" x14ac:dyDescent="0.4"/>
    <row r="44467" s="6" customFormat="1" x14ac:dyDescent="0.4"/>
    <row r="44468" s="6" customFormat="1" x14ac:dyDescent="0.4"/>
    <row r="44469" s="6" customFormat="1" x14ac:dyDescent="0.4"/>
    <row r="44470" s="6" customFormat="1" x14ac:dyDescent="0.4"/>
    <row r="44471" s="6" customFormat="1" x14ac:dyDescent="0.4"/>
    <row r="44472" s="6" customFormat="1" x14ac:dyDescent="0.4"/>
    <row r="44473" s="6" customFormat="1" x14ac:dyDescent="0.4"/>
    <row r="44474" s="6" customFormat="1" x14ac:dyDescent="0.4"/>
    <row r="44475" s="6" customFormat="1" x14ac:dyDescent="0.4"/>
    <row r="44476" s="6" customFormat="1" x14ac:dyDescent="0.4"/>
    <row r="44477" s="6" customFormat="1" x14ac:dyDescent="0.4"/>
    <row r="44478" s="6" customFormat="1" x14ac:dyDescent="0.4"/>
    <row r="44479" s="6" customFormat="1" x14ac:dyDescent="0.4"/>
    <row r="44480" s="6" customFormat="1" x14ac:dyDescent="0.4"/>
    <row r="44481" s="6" customFormat="1" x14ac:dyDescent="0.4"/>
    <row r="44482" s="6" customFormat="1" x14ac:dyDescent="0.4"/>
    <row r="44483" s="6" customFormat="1" x14ac:dyDescent="0.4"/>
    <row r="44484" s="6" customFormat="1" x14ac:dyDescent="0.4"/>
    <row r="44485" s="6" customFormat="1" x14ac:dyDescent="0.4"/>
    <row r="44486" s="6" customFormat="1" x14ac:dyDescent="0.4"/>
    <row r="44487" s="6" customFormat="1" x14ac:dyDescent="0.4"/>
    <row r="44488" s="6" customFormat="1" x14ac:dyDescent="0.4"/>
    <row r="44489" s="6" customFormat="1" x14ac:dyDescent="0.4"/>
    <row r="44490" s="6" customFormat="1" x14ac:dyDescent="0.4"/>
    <row r="44491" s="6" customFormat="1" x14ac:dyDescent="0.4"/>
    <row r="44492" s="6" customFormat="1" x14ac:dyDescent="0.4"/>
    <row r="44493" s="6" customFormat="1" x14ac:dyDescent="0.4"/>
    <row r="44494" s="6" customFormat="1" x14ac:dyDescent="0.4"/>
    <row r="44495" s="6" customFormat="1" x14ac:dyDescent="0.4"/>
    <row r="44496" s="6" customFormat="1" x14ac:dyDescent="0.4"/>
    <row r="44497" s="6" customFormat="1" x14ac:dyDescent="0.4"/>
    <row r="44498" s="6" customFormat="1" x14ac:dyDescent="0.4"/>
    <row r="44499" s="6" customFormat="1" x14ac:dyDescent="0.4"/>
    <row r="44500" s="6" customFormat="1" x14ac:dyDescent="0.4"/>
    <row r="44501" s="6" customFormat="1" x14ac:dyDescent="0.4"/>
    <row r="44502" s="6" customFormat="1" x14ac:dyDescent="0.4"/>
    <row r="44503" s="6" customFormat="1" x14ac:dyDescent="0.4"/>
    <row r="44504" s="6" customFormat="1" x14ac:dyDescent="0.4"/>
    <row r="44505" s="6" customFormat="1" x14ac:dyDescent="0.4"/>
    <row r="44506" s="6" customFormat="1" x14ac:dyDescent="0.4"/>
    <row r="44507" s="6" customFormat="1" x14ac:dyDescent="0.4"/>
    <row r="44508" s="6" customFormat="1" x14ac:dyDescent="0.4"/>
    <row r="44509" s="6" customFormat="1" x14ac:dyDescent="0.4"/>
    <row r="44510" s="6" customFormat="1" x14ac:dyDescent="0.4"/>
    <row r="44511" s="6" customFormat="1" x14ac:dyDescent="0.4"/>
    <row r="44512" s="6" customFormat="1" x14ac:dyDescent="0.4"/>
    <row r="44513" s="6" customFormat="1" x14ac:dyDescent="0.4"/>
    <row r="44514" s="6" customFormat="1" x14ac:dyDescent="0.4"/>
    <row r="44515" s="6" customFormat="1" x14ac:dyDescent="0.4"/>
    <row r="44516" s="6" customFormat="1" x14ac:dyDescent="0.4"/>
    <row r="44517" s="6" customFormat="1" x14ac:dyDescent="0.4"/>
    <row r="44518" s="6" customFormat="1" x14ac:dyDescent="0.4"/>
    <row r="44519" s="6" customFormat="1" x14ac:dyDescent="0.4"/>
    <row r="44520" s="6" customFormat="1" x14ac:dyDescent="0.4"/>
    <row r="44521" s="6" customFormat="1" x14ac:dyDescent="0.4"/>
    <row r="44522" s="6" customFormat="1" x14ac:dyDescent="0.4"/>
    <row r="44523" s="6" customFormat="1" x14ac:dyDescent="0.4"/>
    <row r="44524" s="6" customFormat="1" x14ac:dyDescent="0.4"/>
    <row r="44525" s="6" customFormat="1" x14ac:dyDescent="0.4"/>
    <row r="44526" s="6" customFormat="1" x14ac:dyDescent="0.4"/>
    <row r="44527" s="6" customFormat="1" x14ac:dyDescent="0.4"/>
    <row r="44528" s="6" customFormat="1" x14ac:dyDescent="0.4"/>
    <row r="44529" s="6" customFormat="1" x14ac:dyDescent="0.4"/>
    <row r="44530" s="6" customFormat="1" x14ac:dyDescent="0.4"/>
    <row r="44531" s="6" customFormat="1" x14ac:dyDescent="0.4"/>
    <row r="44532" s="6" customFormat="1" x14ac:dyDescent="0.4"/>
    <row r="44533" s="6" customFormat="1" x14ac:dyDescent="0.4"/>
    <row r="44534" s="6" customFormat="1" x14ac:dyDescent="0.4"/>
    <row r="44535" s="6" customFormat="1" x14ac:dyDescent="0.4"/>
    <row r="44536" s="6" customFormat="1" x14ac:dyDescent="0.4"/>
    <row r="44537" s="6" customFormat="1" x14ac:dyDescent="0.4"/>
    <row r="44538" s="6" customFormat="1" x14ac:dyDescent="0.4"/>
    <row r="44539" s="6" customFormat="1" x14ac:dyDescent="0.4"/>
    <row r="44540" s="6" customFormat="1" x14ac:dyDescent="0.4"/>
    <row r="44541" s="6" customFormat="1" x14ac:dyDescent="0.4"/>
    <row r="44542" s="6" customFormat="1" x14ac:dyDescent="0.4"/>
    <row r="44543" s="6" customFormat="1" x14ac:dyDescent="0.4"/>
    <row r="44544" s="6" customFormat="1" x14ac:dyDescent="0.4"/>
    <row r="44545" s="6" customFormat="1" x14ac:dyDescent="0.4"/>
    <row r="44546" s="6" customFormat="1" x14ac:dyDescent="0.4"/>
    <row r="44547" s="6" customFormat="1" x14ac:dyDescent="0.4"/>
    <row r="44548" s="6" customFormat="1" x14ac:dyDescent="0.4"/>
    <row r="44549" s="6" customFormat="1" x14ac:dyDescent="0.4"/>
    <row r="44550" s="6" customFormat="1" x14ac:dyDescent="0.4"/>
    <row r="44551" s="6" customFormat="1" x14ac:dyDescent="0.4"/>
    <row r="44552" s="6" customFormat="1" x14ac:dyDescent="0.4"/>
    <row r="44553" s="6" customFormat="1" x14ac:dyDescent="0.4"/>
    <row r="44554" s="6" customFormat="1" x14ac:dyDescent="0.4"/>
    <row r="44555" s="6" customFormat="1" x14ac:dyDescent="0.4"/>
    <row r="44556" s="6" customFormat="1" x14ac:dyDescent="0.4"/>
    <row r="44557" s="6" customFormat="1" x14ac:dyDescent="0.4"/>
    <row r="44558" s="6" customFormat="1" x14ac:dyDescent="0.4"/>
    <row r="44559" s="6" customFormat="1" x14ac:dyDescent="0.4"/>
    <row r="44560" s="6" customFormat="1" x14ac:dyDescent="0.4"/>
    <row r="44561" s="6" customFormat="1" x14ac:dyDescent="0.4"/>
    <row r="44562" s="6" customFormat="1" x14ac:dyDescent="0.4"/>
    <row r="44563" s="6" customFormat="1" x14ac:dyDescent="0.4"/>
    <row r="44564" s="6" customFormat="1" x14ac:dyDescent="0.4"/>
    <row r="44565" s="6" customFormat="1" x14ac:dyDescent="0.4"/>
    <row r="44566" s="6" customFormat="1" x14ac:dyDescent="0.4"/>
    <row r="44567" s="6" customFormat="1" x14ac:dyDescent="0.4"/>
    <row r="44568" s="6" customFormat="1" x14ac:dyDescent="0.4"/>
    <row r="44569" s="6" customFormat="1" x14ac:dyDescent="0.4"/>
    <row r="44570" s="6" customFormat="1" x14ac:dyDescent="0.4"/>
    <row r="44571" s="6" customFormat="1" x14ac:dyDescent="0.4"/>
    <row r="44572" s="6" customFormat="1" x14ac:dyDescent="0.4"/>
    <row r="44573" s="6" customFormat="1" x14ac:dyDescent="0.4"/>
    <row r="44574" s="6" customFormat="1" x14ac:dyDescent="0.4"/>
    <row r="44575" s="6" customFormat="1" x14ac:dyDescent="0.4"/>
    <row r="44576" s="6" customFormat="1" x14ac:dyDescent="0.4"/>
    <row r="44577" s="6" customFormat="1" x14ac:dyDescent="0.4"/>
    <row r="44578" s="6" customFormat="1" x14ac:dyDescent="0.4"/>
    <row r="44579" s="6" customFormat="1" x14ac:dyDescent="0.4"/>
    <row r="44580" s="6" customFormat="1" x14ac:dyDescent="0.4"/>
    <row r="44581" s="6" customFormat="1" x14ac:dyDescent="0.4"/>
    <row r="44582" s="6" customFormat="1" x14ac:dyDescent="0.4"/>
    <row r="44583" s="6" customFormat="1" x14ac:dyDescent="0.4"/>
    <row r="44584" s="6" customFormat="1" x14ac:dyDescent="0.4"/>
    <row r="44585" s="6" customFormat="1" x14ac:dyDescent="0.4"/>
    <row r="44586" s="6" customFormat="1" x14ac:dyDescent="0.4"/>
    <row r="44587" s="6" customFormat="1" x14ac:dyDescent="0.4"/>
    <row r="44588" s="6" customFormat="1" x14ac:dyDescent="0.4"/>
    <row r="44589" s="6" customFormat="1" x14ac:dyDescent="0.4"/>
    <row r="44590" s="6" customFormat="1" x14ac:dyDescent="0.4"/>
    <row r="44591" s="6" customFormat="1" x14ac:dyDescent="0.4"/>
    <row r="44592" s="6" customFormat="1" x14ac:dyDescent="0.4"/>
    <row r="44593" s="6" customFormat="1" x14ac:dyDescent="0.4"/>
    <row r="44594" s="6" customFormat="1" x14ac:dyDescent="0.4"/>
    <row r="44595" s="6" customFormat="1" x14ac:dyDescent="0.4"/>
    <row r="44596" s="6" customFormat="1" x14ac:dyDescent="0.4"/>
    <row r="44597" s="6" customFormat="1" x14ac:dyDescent="0.4"/>
    <row r="44598" s="6" customFormat="1" x14ac:dyDescent="0.4"/>
    <row r="44599" s="6" customFormat="1" x14ac:dyDescent="0.4"/>
    <row r="44600" s="6" customFormat="1" x14ac:dyDescent="0.4"/>
    <row r="44601" s="6" customFormat="1" x14ac:dyDescent="0.4"/>
    <row r="44602" s="6" customFormat="1" x14ac:dyDescent="0.4"/>
    <row r="44603" s="6" customFormat="1" x14ac:dyDescent="0.4"/>
    <row r="44604" s="6" customFormat="1" x14ac:dyDescent="0.4"/>
    <row r="44605" s="6" customFormat="1" x14ac:dyDescent="0.4"/>
    <row r="44606" s="6" customFormat="1" x14ac:dyDescent="0.4"/>
    <row r="44607" s="6" customFormat="1" x14ac:dyDescent="0.4"/>
    <row r="44608" s="6" customFormat="1" x14ac:dyDescent="0.4"/>
    <row r="44609" s="6" customFormat="1" x14ac:dyDescent="0.4"/>
    <row r="44610" s="6" customFormat="1" x14ac:dyDescent="0.4"/>
    <row r="44611" s="6" customFormat="1" x14ac:dyDescent="0.4"/>
    <row r="44612" s="6" customFormat="1" x14ac:dyDescent="0.4"/>
    <row r="44613" s="6" customFormat="1" x14ac:dyDescent="0.4"/>
    <row r="44614" s="6" customFormat="1" x14ac:dyDescent="0.4"/>
    <row r="44615" s="6" customFormat="1" x14ac:dyDescent="0.4"/>
    <row r="44616" s="6" customFormat="1" x14ac:dyDescent="0.4"/>
    <row r="44617" s="6" customFormat="1" x14ac:dyDescent="0.4"/>
    <row r="44618" s="6" customFormat="1" x14ac:dyDescent="0.4"/>
    <row r="44619" s="6" customFormat="1" x14ac:dyDescent="0.4"/>
    <row r="44620" s="6" customFormat="1" x14ac:dyDescent="0.4"/>
    <row r="44621" s="6" customFormat="1" x14ac:dyDescent="0.4"/>
    <row r="44622" s="6" customFormat="1" x14ac:dyDescent="0.4"/>
    <row r="44623" s="6" customFormat="1" x14ac:dyDescent="0.4"/>
    <row r="44624" s="6" customFormat="1" x14ac:dyDescent="0.4"/>
    <row r="44625" s="6" customFormat="1" x14ac:dyDescent="0.4"/>
    <row r="44626" s="6" customFormat="1" x14ac:dyDescent="0.4"/>
    <row r="44627" s="6" customFormat="1" x14ac:dyDescent="0.4"/>
    <row r="44628" s="6" customFormat="1" x14ac:dyDescent="0.4"/>
    <row r="44629" s="6" customFormat="1" x14ac:dyDescent="0.4"/>
    <row r="44630" s="6" customFormat="1" x14ac:dyDescent="0.4"/>
    <row r="44631" s="6" customFormat="1" x14ac:dyDescent="0.4"/>
    <row r="44632" s="6" customFormat="1" x14ac:dyDescent="0.4"/>
    <row r="44633" s="6" customFormat="1" x14ac:dyDescent="0.4"/>
    <row r="44634" s="6" customFormat="1" x14ac:dyDescent="0.4"/>
    <row r="44635" s="6" customFormat="1" x14ac:dyDescent="0.4"/>
    <row r="44636" s="6" customFormat="1" x14ac:dyDescent="0.4"/>
    <row r="44637" s="6" customFormat="1" x14ac:dyDescent="0.4"/>
    <row r="44638" s="6" customFormat="1" x14ac:dyDescent="0.4"/>
    <row r="44639" s="6" customFormat="1" x14ac:dyDescent="0.4"/>
    <row r="44640" s="6" customFormat="1" x14ac:dyDescent="0.4"/>
    <row r="44641" s="6" customFormat="1" x14ac:dyDescent="0.4"/>
    <row r="44642" s="6" customFormat="1" x14ac:dyDescent="0.4"/>
    <row r="44643" s="6" customFormat="1" x14ac:dyDescent="0.4"/>
    <row r="44644" s="6" customFormat="1" x14ac:dyDescent="0.4"/>
    <row r="44645" s="6" customFormat="1" x14ac:dyDescent="0.4"/>
    <row r="44646" s="6" customFormat="1" x14ac:dyDescent="0.4"/>
    <row r="44647" s="6" customFormat="1" x14ac:dyDescent="0.4"/>
    <row r="44648" s="6" customFormat="1" x14ac:dyDescent="0.4"/>
    <row r="44649" s="6" customFormat="1" x14ac:dyDescent="0.4"/>
    <row r="44650" s="6" customFormat="1" x14ac:dyDescent="0.4"/>
    <row r="44651" s="6" customFormat="1" x14ac:dyDescent="0.4"/>
    <row r="44652" s="6" customFormat="1" x14ac:dyDescent="0.4"/>
    <row r="44653" s="6" customFormat="1" x14ac:dyDescent="0.4"/>
    <row r="44654" s="6" customFormat="1" x14ac:dyDescent="0.4"/>
    <row r="44655" s="6" customFormat="1" x14ac:dyDescent="0.4"/>
    <row r="44656" s="6" customFormat="1" x14ac:dyDescent="0.4"/>
    <row r="44657" s="6" customFormat="1" x14ac:dyDescent="0.4"/>
    <row r="44658" s="6" customFormat="1" x14ac:dyDescent="0.4"/>
    <row r="44659" s="6" customFormat="1" x14ac:dyDescent="0.4"/>
    <row r="44660" s="6" customFormat="1" x14ac:dyDescent="0.4"/>
    <row r="44661" s="6" customFormat="1" x14ac:dyDescent="0.4"/>
    <row r="44662" s="6" customFormat="1" x14ac:dyDescent="0.4"/>
    <row r="44663" s="6" customFormat="1" x14ac:dyDescent="0.4"/>
    <row r="44664" s="6" customFormat="1" x14ac:dyDescent="0.4"/>
    <row r="44665" s="6" customFormat="1" x14ac:dyDescent="0.4"/>
    <row r="44666" s="6" customFormat="1" x14ac:dyDescent="0.4"/>
    <row r="44667" s="6" customFormat="1" x14ac:dyDescent="0.4"/>
    <row r="44668" s="6" customFormat="1" x14ac:dyDescent="0.4"/>
    <row r="44669" s="6" customFormat="1" x14ac:dyDescent="0.4"/>
    <row r="44670" s="6" customFormat="1" x14ac:dyDescent="0.4"/>
    <row r="44671" s="6" customFormat="1" x14ac:dyDescent="0.4"/>
    <row r="44672" s="6" customFormat="1" x14ac:dyDescent="0.4"/>
    <row r="44673" s="6" customFormat="1" x14ac:dyDescent="0.4"/>
    <row r="44674" s="6" customFormat="1" x14ac:dyDescent="0.4"/>
    <row r="44675" s="6" customFormat="1" x14ac:dyDescent="0.4"/>
    <row r="44676" s="6" customFormat="1" x14ac:dyDescent="0.4"/>
    <row r="44677" s="6" customFormat="1" x14ac:dyDescent="0.4"/>
    <row r="44678" s="6" customFormat="1" x14ac:dyDescent="0.4"/>
    <row r="44679" s="6" customFormat="1" x14ac:dyDescent="0.4"/>
    <row r="44680" s="6" customFormat="1" x14ac:dyDescent="0.4"/>
    <row r="44681" s="6" customFormat="1" x14ac:dyDescent="0.4"/>
    <row r="44682" s="6" customFormat="1" x14ac:dyDescent="0.4"/>
    <row r="44683" s="6" customFormat="1" x14ac:dyDescent="0.4"/>
    <row r="44684" s="6" customFormat="1" x14ac:dyDescent="0.4"/>
    <row r="44685" s="6" customFormat="1" x14ac:dyDescent="0.4"/>
    <row r="44686" s="6" customFormat="1" x14ac:dyDescent="0.4"/>
    <row r="44687" s="6" customFormat="1" x14ac:dyDescent="0.4"/>
    <row r="44688" s="6" customFormat="1" x14ac:dyDescent="0.4"/>
    <row r="44689" s="6" customFormat="1" x14ac:dyDescent="0.4"/>
    <row r="44690" s="6" customFormat="1" x14ac:dyDescent="0.4"/>
    <row r="44691" s="6" customFormat="1" x14ac:dyDescent="0.4"/>
    <row r="44692" s="6" customFormat="1" x14ac:dyDescent="0.4"/>
    <row r="44693" s="6" customFormat="1" x14ac:dyDescent="0.4"/>
    <row r="44694" s="6" customFormat="1" x14ac:dyDescent="0.4"/>
    <row r="44695" s="6" customFormat="1" x14ac:dyDescent="0.4"/>
    <row r="44696" s="6" customFormat="1" x14ac:dyDescent="0.4"/>
    <row r="44697" s="6" customFormat="1" x14ac:dyDescent="0.4"/>
    <row r="44698" s="6" customFormat="1" x14ac:dyDescent="0.4"/>
    <row r="44699" s="6" customFormat="1" x14ac:dyDescent="0.4"/>
    <row r="44700" s="6" customFormat="1" x14ac:dyDescent="0.4"/>
    <row r="44701" s="6" customFormat="1" x14ac:dyDescent="0.4"/>
    <row r="44702" s="6" customFormat="1" x14ac:dyDescent="0.4"/>
    <row r="44703" s="6" customFormat="1" x14ac:dyDescent="0.4"/>
    <row r="44704" s="6" customFormat="1" x14ac:dyDescent="0.4"/>
    <row r="44705" s="6" customFormat="1" x14ac:dyDescent="0.4"/>
    <row r="44706" s="6" customFormat="1" x14ac:dyDescent="0.4"/>
    <row r="44707" s="6" customFormat="1" x14ac:dyDescent="0.4"/>
    <row r="44708" s="6" customFormat="1" x14ac:dyDescent="0.4"/>
    <row r="44709" s="6" customFormat="1" x14ac:dyDescent="0.4"/>
    <row r="44710" s="6" customFormat="1" x14ac:dyDescent="0.4"/>
    <row r="44711" s="6" customFormat="1" x14ac:dyDescent="0.4"/>
    <row r="44712" s="6" customFormat="1" x14ac:dyDescent="0.4"/>
    <row r="44713" s="6" customFormat="1" x14ac:dyDescent="0.4"/>
    <row r="44714" s="6" customFormat="1" x14ac:dyDescent="0.4"/>
    <row r="44715" s="6" customFormat="1" x14ac:dyDescent="0.4"/>
    <row r="44716" s="6" customFormat="1" x14ac:dyDescent="0.4"/>
    <row r="44717" s="6" customFormat="1" x14ac:dyDescent="0.4"/>
    <row r="44718" s="6" customFormat="1" x14ac:dyDescent="0.4"/>
    <row r="44719" s="6" customFormat="1" x14ac:dyDescent="0.4"/>
    <row r="44720" s="6" customFormat="1" x14ac:dyDescent="0.4"/>
    <row r="44721" s="6" customFormat="1" x14ac:dyDescent="0.4"/>
    <row r="44722" s="6" customFormat="1" x14ac:dyDescent="0.4"/>
    <row r="44723" s="6" customFormat="1" x14ac:dyDescent="0.4"/>
    <row r="44724" s="6" customFormat="1" x14ac:dyDescent="0.4"/>
    <row r="44725" s="6" customFormat="1" x14ac:dyDescent="0.4"/>
    <row r="44726" s="6" customFormat="1" x14ac:dyDescent="0.4"/>
    <row r="44727" s="6" customFormat="1" x14ac:dyDescent="0.4"/>
    <row r="44728" s="6" customFormat="1" x14ac:dyDescent="0.4"/>
    <row r="44729" s="6" customFormat="1" x14ac:dyDescent="0.4"/>
    <row r="44730" s="6" customFormat="1" x14ac:dyDescent="0.4"/>
    <row r="44731" s="6" customFormat="1" x14ac:dyDescent="0.4"/>
    <row r="44732" s="6" customFormat="1" x14ac:dyDescent="0.4"/>
    <row r="44733" s="6" customFormat="1" x14ac:dyDescent="0.4"/>
    <row r="44734" s="6" customFormat="1" x14ac:dyDescent="0.4"/>
    <row r="44735" s="6" customFormat="1" x14ac:dyDescent="0.4"/>
    <row r="44736" s="6" customFormat="1" x14ac:dyDescent="0.4"/>
    <row r="44737" s="6" customFormat="1" x14ac:dyDescent="0.4"/>
    <row r="44738" s="6" customFormat="1" x14ac:dyDescent="0.4"/>
    <row r="44739" s="6" customFormat="1" x14ac:dyDescent="0.4"/>
    <row r="44740" s="6" customFormat="1" x14ac:dyDescent="0.4"/>
    <row r="44741" s="6" customFormat="1" x14ac:dyDescent="0.4"/>
    <row r="44742" s="6" customFormat="1" x14ac:dyDescent="0.4"/>
    <row r="44743" s="6" customFormat="1" x14ac:dyDescent="0.4"/>
    <row r="44744" s="6" customFormat="1" x14ac:dyDescent="0.4"/>
    <row r="44745" s="6" customFormat="1" x14ac:dyDescent="0.4"/>
    <row r="44746" s="6" customFormat="1" x14ac:dyDescent="0.4"/>
    <row r="44747" s="6" customFormat="1" x14ac:dyDescent="0.4"/>
    <row r="44748" s="6" customFormat="1" x14ac:dyDescent="0.4"/>
    <row r="44749" s="6" customFormat="1" x14ac:dyDescent="0.4"/>
    <row r="44750" s="6" customFormat="1" x14ac:dyDescent="0.4"/>
    <row r="44751" s="6" customFormat="1" x14ac:dyDescent="0.4"/>
    <row r="44752" s="6" customFormat="1" x14ac:dyDescent="0.4"/>
    <row r="44753" s="6" customFormat="1" x14ac:dyDescent="0.4"/>
    <row r="44754" s="6" customFormat="1" x14ac:dyDescent="0.4"/>
    <row r="44755" s="6" customFormat="1" x14ac:dyDescent="0.4"/>
    <row r="44756" s="6" customFormat="1" x14ac:dyDescent="0.4"/>
    <row r="44757" s="6" customFormat="1" x14ac:dyDescent="0.4"/>
    <row r="44758" s="6" customFormat="1" x14ac:dyDescent="0.4"/>
    <row r="44759" s="6" customFormat="1" x14ac:dyDescent="0.4"/>
    <row r="44760" s="6" customFormat="1" x14ac:dyDescent="0.4"/>
    <row r="44761" s="6" customFormat="1" x14ac:dyDescent="0.4"/>
    <row r="44762" s="6" customFormat="1" x14ac:dyDescent="0.4"/>
    <row r="44763" s="6" customFormat="1" x14ac:dyDescent="0.4"/>
    <row r="44764" s="6" customFormat="1" x14ac:dyDescent="0.4"/>
    <row r="44765" s="6" customFormat="1" x14ac:dyDescent="0.4"/>
    <row r="44766" s="6" customFormat="1" x14ac:dyDescent="0.4"/>
    <row r="44767" s="6" customFormat="1" x14ac:dyDescent="0.4"/>
    <row r="44768" s="6" customFormat="1" x14ac:dyDescent="0.4"/>
    <row r="44769" s="6" customFormat="1" x14ac:dyDescent="0.4"/>
    <row r="44770" s="6" customFormat="1" x14ac:dyDescent="0.4"/>
    <row r="44771" s="6" customFormat="1" x14ac:dyDescent="0.4"/>
    <row r="44772" s="6" customFormat="1" x14ac:dyDescent="0.4"/>
    <row r="44773" s="6" customFormat="1" x14ac:dyDescent="0.4"/>
    <row r="44774" s="6" customFormat="1" x14ac:dyDescent="0.4"/>
    <row r="44775" s="6" customFormat="1" x14ac:dyDescent="0.4"/>
    <row r="44776" s="6" customFormat="1" x14ac:dyDescent="0.4"/>
    <row r="44777" s="6" customFormat="1" x14ac:dyDescent="0.4"/>
    <row r="44778" s="6" customFormat="1" x14ac:dyDescent="0.4"/>
    <row r="44779" s="6" customFormat="1" x14ac:dyDescent="0.4"/>
    <row r="44780" s="6" customFormat="1" x14ac:dyDescent="0.4"/>
    <row r="44781" s="6" customFormat="1" x14ac:dyDescent="0.4"/>
    <row r="44782" s="6" customFormat="1" x14ac:dyDescent="0.4"/>
    <row r="44783" s="6" customFormat="1" x14ac:dyDescent="0.4"/>
    <row r="44784" s="6" customFormat="1" x14ac:dyDescent="0.4"/>
    <row r="44785" s="6" customFormat="1" x14ac:dyDescent="0.4"/>
    <row r="44786" s="6" customFormat="1" x14ac:dyDescent="0.4"/>
    <row r="44787" s="6" customFormat="1" x14ac:dyDescent="0.4"/>
    <row r="44788" s="6" customFormat="1" x14ac:dyDescent="0.4"/>
    <row r="44789" s="6" customFormat="1" x14ac:dyDescent="0.4"/>
    <row r="44790" s="6" customFormat="1" x14ac:dyDescent="0.4"/>
    <row r="44791" s="6" customFormat="1" x14ac:dyDescent="0.4"/>
    <row r="44792" s="6" customFormat="1" x14ac:dyDescent="0.4"/>
    <row r="44793" s="6" customFormat="1" x14ac:dyDescent="0.4"/>
    <row r="44794" s="6" customFormat="1" x14ac:dyDescent="0.4"/>
    <row r="44795" s="6" customFormat="1" x14ac:dyDescent="0.4"/>
    <row r="44796" s="6" customFormat="1" x14ac:dyDescent="0.4"/>
    <row r="44797" s="6" customFormat="1" x14ac:dyDescent="0.4"/>
    <row r="44798" s="6" customFormat="1" x14ac:dyDescent="0.4"/>
    <row r="44799" s="6" customFormat="1" x14ac:dyDescent="0.4"/>
    <row r="44800" s="6" customFormat="1" x14ac:dyDescent="0.4"/>
    <row r="44801" s="6" customFormat="1" x14ac:dyDescent="0.4"/>
    <row r="44802" s="6" customFormat="1" x14ac:dyDescent="0.4"/>
    <row r="44803" s="6" customFormat="1" x14ac:dyDescent="0.4"/>
    <row r="44804" s="6" customFormat="1" x14ac:dyDescent="0.4"/>
    <row r="44805" s="6" customFormat="1" x14ac:dyDescent="0.4"/>
    <row r="44806" s="6" customFormat="1" x14ac:dyDescent="0.4"/>
    <row r="44807" s="6" customFormat="1" x14ac:dyDescent="0.4"/>
    <row r="44808" s="6" customFormat="1" x14ac:dyDescent="0.4"/>
    <row r="44809" s="6" customFormat="1" x14ac:dyDescent="0.4"/>
    <row r="44810" s="6" customFormat="1" x14ac:dyDescent="0.4"/>
    <row r="44811" s="6" customFormat="1" x14ac:dyDescent="0.4"/>
    <row r="44812" s="6" customFormat="1" x14ac:dyDescent="0.4"/>
    <row r="44813" s="6" customFormat="1" x14ac:dyDescent="0.4"/>
    <row r="44814" s="6" customFormat="1" x14ac:dyDescent="0.4"/>
    <row r="44815" s="6" customFormat="1" x14ac:dyDescent="0.4"/>
    <row r="44816" s="6" customFormat="1" x14ac:dyDescent="0.4"/>
    <row r="44817" s="6" customFormat="1" x14ac:dyDescent="0.4"/>
    <row r="44818" s="6" customFormat="1" x14ac:dyDescent="0.4"/>
    <row r="44819" s="6" customFormat="1" x14ac:dyDescent="0.4"/>
    <row r="44820" s="6" customFormat="1" x14ac:dyDescent="0.4"/>
    <row r="44821" s="6" customFormat="1" x14ac:dyDescent="0.4"/>
    <row r="44822" s="6" customFormat="1" x14ac:dyDescent="0.4"/>
    <row r="44823" s="6" customFormat="1" x14ac:dyDescent="0.4"/>
    <row r="44824" s="6" customFormat="1" x14ac:dyDescent="0.4"/>
    <row r="44825" s="6" customFormat="1" x14ac:dyDescent="0.4"/>
    <row r="44826" s="6" customFormat="1" x14ac:dyDescent="0.4"/>
    <row r="44827" s="6" customFormat="1" x14ac:dyDescent="0.4"/>
    <row r="44828" s="6" customFormat="1" x14ac:dyDescent="0.4"/>
    <row r="44829" s="6" customFormat="1" x14ac:dyDescent="0.4"/>
    <row r="44830" s="6" customFormat="1" x14ac:dyDescent="0.4"/>
    <row r="44831" s="6" customFormat="1" x14ac:dyDescent="0.4"/>
    <row r="44832" s="6" customFormat="1" x14ac:dyDescent="0.4"/>
    <row r="44833" s="6" customFormat="1" x14ac:dyDescent="0.4"/>
    <row r="44834" s="6" customFormat="1" x14ac:dyDescent="0.4"/>
    <row r="44835" s="6" customFormat="1" x14ac:dyDescent="0.4"/>
    <row r="44836" s="6" customFormat="1" x14ac:dyDescent="0.4"/>
    <row r="44837" s="6" customFormat="1" x14ac:dyDescent="0.4"/>
    <row r="44838" s="6" customFormat="1" x14ac:dyDescent="0.4"/>
    <row r="44839" s="6" customFormat="1" x14ac:dyDescent="0.4"/>
    <row r="44840" s="6" customFormat="1" x14ac:dyDescent="0.4"/>
    <row r="44841" s="6" customFormat="1" x14ac:dyDescent="0.4"/>
    <row r="44842" s="6" customFormat="1" x14ac:dyDescent="0.4"/>
    <row r="44843" s="6" customFormat="1" x14ac:dyDescent="0.4"/>
    <row r="44844" s="6" customFormat="1" x14ac:dyDescent="0.4"/>
    <row r="44845" s="6" customFormat="1" x14ac:dyDescent="0.4"/>
    <row r="44846" s="6" customFormat="1" x14ac:dyDescent="0.4"/>
    <row r="44847" s="6" customFormat="1" x14ac:dyDescent="0.4"/>
    <row r="44848" s="6" customFormat="1" x14ac:dyDescent="0.4"/>
    <row r="44849" s="6" customFormat="1" x14ac:dyDescent="0.4"/>
    <row r="44850" s="6" customFormat="1" x14ac:dyDescent="0.4"/>
    <row r="44851" s="6" customFormat="1" x14ac:dyDescent="0.4"/>
    <row r="44852" s="6" customFormat="1" x14ac:dyDescent="0.4"/>
    <row r="44853" s="6" customFormat="1" x14ac:dyDescent="0.4"/>
    <row r="44854" s="6" customFormat="1" x14ac:dyDescent="0.4"/>
    <row r="44855" s="6" customFormat="1" x14ac:dyDescent="0.4"/>
    <row r="44856" s="6" customFormat="1" x14ac:dyDescent="0.4"/>
    <row r="44857" s="6" customFormat="1" x14ac:dyDescent="0.4"/>
    <row r="44858" s="6" customFormat="1" x14ac:dyDescent="0.4"/>
    <row r="44859" s="6" customFormat="1" x14ac:dyDescent="0.4"/>
    <row r="44860" s="6" customFormat="1" x14ac:dyDescent="0.4"/>
    <row r="44861" s="6" customFormat="1" x14ac:dyDescent="0.4"/>
    <row r="44862" s="6" customFormat="1" x14ac:dyDescent="0.4"/>
    <row r="44863" s="6" customFormat="1" x14ac:dyDescent="0.4"/>
    <row r="44864" s="6" customFormat="1" x14ac:dyDescent="0.4"/>
    <row r="44865" s="6" customFormat="1" x14ac:dyDescent="0.4"/>
    <row r="44866" s="6" customFormat="1" x14ac:dyDescent="0.4"/>
    <row r="44867" s="6" customFormat="1" x14ac:dyDescent="0.4"/>
    <row r="44868" s="6" customFormat="1" x14ac:dyDescent="0.4"/>
    <row r="44869" s="6" customFormat="1" x14ac:dyDescent="0.4"/>
    <row r="44870" s="6" customFormat="1" x14ac:dyDescent="0.4"/>
    <row r="44871" s="6" customFormat="1" x14ac:dyDescent="0.4"/>
    <row r="44872" s="6" customFormat="1" x14ac:dyDescent="0.4"/>
    <row r="44873" s="6" customFormat="1" x14ac:dyDescent="0.4"/>
    <row r="44874" s="6" customFormat="1" x14ac:dyDescent="0.4"/>
    <row r="44875" s="6" customFormat="1" x14ac:dyDescent="0.4"/>
    <row r="44876" s="6" customFormat="1" x14ac:dyDescent="0.4"/>
    <row r="44877" s="6" customFormat="1" x14ac:dyDescent="0.4"/>
    <row r="44878" s="6" customFormat="1" x14ac:dyDescent="0.4"/>
    <row r="44879" s="6" customFormat="1" x14ac:dyDescent="0.4"/>
    <row r="44880" s="6" customFormat="1" x14ac:dyDescent="0.4"/>
    <row r="44881" s="6" customFormat="1" x14ac:dyDescent="0.4"/>
    <row r="44882" s="6" customFormat="1" x14ac:dyDescent="0.4"/>
    <row r="44883" s="6" customFormat="1" x14ac:dyDescent="0.4"/>
    <row r="44884" s="6" customFormat="1" x14ac:dyDescent="0.4"/>
    <row r="44885" s="6" customFormat="1" x14ac:dyDescent="0.4"/>
    <row r="44886" s="6" customFormat="1" x14ac:dyDescent="0.4"/>
    <row r="44887" s="6" customFormat="1" x14ac:dyDescent="0.4"/>
    <row r="44888" s="6" customFormat="1" x14ac:dyDescent="0.4"/>
    <row r="44889" s="6" customFormat="1" x14ac:dyDescent="0.4"/>
    <row r="44890" s="6" customFormat="1" x14ac:dyDescent="0.4"/>
    <row r="44891" s="6" customFormat="1" x14ac:dyDescent="0.4"/>
    <row r="44892" s="6" customFormat="1" x14ac:dyDescent="0.4"/>
    <row r="44893" s="6" customFormat="1" x14ac:dyDescent="0.4"/>
    <row r="44894" s="6" customFormat="1" x14ac:dyDescent="0.4"/>
    <row r="44895" s="6" customFormat="1" x14ac:dyDescent="0.4"/>
    <row r="44896" s="6" customFormat="1" x14ac:dyDescent="0.4"/>
    <row r="44897" s="6" customFormat="1" x14ac:dyDescent="0.4"/>
    <row r="44898" s="6" customFormat="1" x14ac:dyDescent="0.4"/>
    <row r="44899" s="6" customFormat="1" x14ac:dyDescent="0.4"/>
    <row r="44900" s="6" customFormat="1" x14ac:dyDescent="0.4"/>
    <row r="44901" s="6" customFormat="1" x14ac:dyDescent="0.4"/>
    <row r="44902" s="6" customFormat="1" x14ac:dyDescent="0.4"/>
    <row r="44903" s="6" customFormat="1" x14ac:dyDescent="0.4"/>
    <row r="44904" s="6" customFormat="1" x14ac:dyDescent="0.4"/>
    <row r="44905" s="6" customFormat="1" x14ac:dyDescent="0.4"/>
    <row r="44906" s="6" customFormat="1" x14ac:dyDescent="0.4"/>
    <row r="44907" s="6" customFormat="1" x14ac:dyDescent="0.4"/>
    <row r="44908" s="6" customFormat="1" x14ac:dyDescent="0.4"/>
    <row r="44909" s="6" customFormat="1" x14ac:dyDescent="0.4"/>
    <row r="44910" s="6" customFormat="1" x14ac:dyDescent="0.4"/>
    <row r="44911" s="6" customFormat="1" x14ac:dyDescent="0.4"/>
    <row r="44912" s="6" customFormat="1" x14ac:dyDescent="0.4"/>
    <row r="44913" s="6" customFormat="1" x14ac:dyDescent="0.4"/>
    <row r="44914" s="6" customFormat="1" x14ac:dyDescent="0.4"/>
    <row r="44915" s="6" customFormat="1" x14ac:dyDescent="0.4"/>
    <row r="44916" s="6" customFormat="1" x14ac:dyDescent="0.4"/>
    <row r="44917" s="6" customFormat="1" x14ac:dyDescent="0.4"/>
    <row r="44918" s="6" customFormat="1" x14ac:dyDescent="0.4"/>
    <row r="44919" s="6" customFormat="1" x14ac:dyDescent="0.4"/>
    <row r="44920" s="6" customFormat="1" x14ac:dyDescent="0.4"/>
    <row r="44921" s="6" customFormat="1" x14ac:dyDescent="0.4"/>
    <row r="44922" s="6" customFormat="1" x14ac:dyDescent="0.4"/>
    <row r="44923" s="6" customFormat="1" x14ac:dyDescent="0.4"/>
    <row r="44924" s="6" customFormat="1" x14ac:dyDescent="0.4"/>
    <row r="44925" s="6" customFormat="1" x14ac:dyDescent="0.4"/>
    <row r="44926" s="6" customFormat="1" x14ac:dyDescent="0.4"/>
    <row r="44927" s="6" customFormat="1" x14ac:dyDescent="0.4"/>
    <row r="44928" s="6" customFormat="1" x14ac:dyDescent="0.4"/>
    <row r="44929" s="6" customFormat="1" x14ac:dyDescent="0.4"/>
    <row r="44930" s="6" customFormat="1" x14ac:dyDescent="0.4"/>
    <row r="44931" s="6" customFormat="1" x14ac:dyDescent="0.4"/>
    <row r="44932" s="6" customFormat="1" x14ac:dyDescent="0.4"/>
    <row r="44933" s="6" customFormat="1" x14ac:dyDescent="0.4"/>
    <row r="44934" s="6" customFormat="1" x14ac:dyDescent="0.4"/>
    <row r="44935" s="6" customFormat="1" x14ac:dyDescent="0.4"/>
    <row r="44936" s="6" customFormat="1" x14ac:dyDescent="0.4"/>
    <row r="44937" s="6" customFormat="1" x14ac:dyDescent="0.4"/>
    <row r="44938" s="6" customFormat="1" x14ac:dyDescent="0.4"/>
    <row r="44939" s="6" customFormat="1" x14ac:dyDescent="0.4"/>
    <row r="44940" s="6" customFormat="1" x14ac:dyDescent="0.4"/>
    <row r="44941" s="6" customFormat="1" x14ac:dyDescent="0.4"/>
    <row r="44942" s="6" customFormat="1" x14ac:dyDescent="0.4"/>
    <row r="44943" s="6" customFormat="1" x14ac:dyDescent="0.4"/>
    <row r="44944" s="6" customFormat="1" x14ac:dyDescent="0.4"/>
    <row r="44945" s="6" customFormat="1" x14ac:dyDescent="0.4"/>
    <row r="44946" s="6" customFormat="1" x14ac:dyDescent="0.4"/>
    <row r="44947" s="6" customFormat="1" x14ac:dyDescent="0.4"/>
    <row r="44948" s="6" customFormat="1" x14ac:dyDescent="0.4"/>
    <row r="44949" s="6" customFormat="1" x14ac:dyDescent="0.4"/>
    <row r="44950" s="6" customFormat="1" x14ac:dyDescent="0.4"/>
    <row r="44951" s="6" customFormat="1" x14ac:dyDescent="0.4"/>
    <row r="44952" s="6" customFormat="1" x14ac:dyDescent="0.4"/>
    <row r="44953" s="6" customFormat="1" x14ac:dyDescent="0.4"/>
    <row r="44954" s="6" customFormat="1" x14ac:dyDescent="0.4"/>
    <row r="44955" s="6" customFormat="1" x14ac:dyDescent="0.4"/>
    <row r="44956" s="6" customFormat="1" x14ac:dyDescent="0.4"/>
    <row r="44957" s="6" customFormat="1" x14ac:dyDescent="0.4"/>
    <row r="44958" s="6" customFormat="1" x14ac:dyDescent="0.4"/>
    <row r="44959" s="6" customFormat="1" x14ac:dyDescent="0.4"/>
    <row r="44960" s="6" customFormat="1" x14ac:dyDescent="0.4"/>
    <row r="44961" s="6" customFormat="1" x14ac:dyDescent="0.4"/>
    <row r="44962" s="6" customFormat="1" x14ac:dyDescent="0.4"/>
    <row r="44963" s="6" customFormat="1" x14ac:dyDescent="0.4"/>
    <row r="44964" s="6" customFormat="1" x14ac:dyDescent="0.4"/>
    <row r="44965" s="6" customFormat="1" x14ac:dyDescent="0.4"/>
    <row r="44966" s="6" customFormat="1" x14ac:dyDescent="0.4"/>
    <row r="44967" s="6" customFormat="1" x14ac:dyDescent="0.4"/>
    <row r="44968" s="6" customFormat="1" x14ac:dyDescent="0.4"/>
    <row r="44969" s="6" customFormat="1" x14ac:dyDescent="0.4"/>
    <row r="44970" s="6" customFormat="1" x14ac:dyDescent="0.4"/>
    <row r="44971" s="6" customFormat="1" x14ac:dyDescent="0.4"/>
    <row r="44972" s="6" customFormat="1" x14ac:dyDescent="0.4"/>
    <row r="44973" s="6" customFormat="1" x14ac:dyDescent="0.4"/>
    <row r="44974" s="6" customFormat="1" x14ac:dyDescent="0.4"/>
    <row r="44975" s="6" customFormat="1" x14ac:dyDescent="0.4"/>
    <row r="44976" s="6" customFormat="1" x14ac:dyDescent="0.4"/>
    <row r="44977" s="6" customFormat="1" x14ac:dyDescent="0.4"/>
    <row r="44978" s="6" customFormat="1" x14ac:dyDescent="0.4"/>
    <row r="44979" s="6" customFormat="1" x14ac:dyDescent="0.4"/>
    <row r="44980" s="6" customFormat="1" x14ac:dyDescent="0.4"/>
    <row r="44981" s="6" customFormat="1" x14ac:dyDescent="0.4"/>
    <row r="44982" s="6" customFormat="1" x14ac:dyDescent="0.4"/>
    <row r="44983" s="6" customFormat="1" x14ac:dyDescent="0.4"/>
    <row r="44984" s="6" customFormat="1" x14ac:dyDescent="0.4"/>
    <row r="44985" s="6" customFormat="1" x14ac:dyDescent="0.4"/>
    <row r="44986" s="6" customFormat="1" x14ac:dyDescent="0.4"/>
    <row r="44987" s="6" customFormat="1" x14ac:dyDescent="0.4"/>
    <row r="44988" s="6" customFormat="1" x14ac:dyDescent="0.4"/>
    <row r="44989" s="6" customFormat="1" x14ac:dyDescent="0.4"/>
    <row r="44990" s="6" customFormat="1" x14ac:dyDescent="0.4"/>
    <row r="44991" s="6" customFormat="1" x14ac:dyDescent="0.4"/>
    <row r="44992" s="6" customFormat="1" x14ac:dyDescent="0.4"/>
    <row r="44993" s="6" customFormat="1" x14ac:dyDescent="0.4"/>
    <row r="44994" s="6" customFormat="1" x14ac:dyDescent="0.4"/>
    <row r="44995" s="6" customFormat="1" x14ac:dyDescent="0.4"/>
    <row r="44996" s="6" customFormat="1" x14ac:dyDescent="0.4"/>
    <row r="44997" s="6" customFormat="1" x14ac:dyDescent="0.4"/>
    <row r="44998" s="6" customFormat="1" x14ac:dyDescent="0.4"/>
    <row r="44999" s="6" customFormat="1" x14ac:dyDescent="0.4"/>
    <row r="45000" s="6" customFormat="1" x14ac:dyDescent="0.4"/>
    <row r="45001" s="6" customFormat="1" x14ac:dyDescent="0.4"/>
    <row r="45002" s="6" customFormat="1" x14ac:dyDescent="0.4"/>
    <row r="45003" s="6" customFormat="1" x14ac:dyDescent="0.4"/>
    <row r="45004" s="6" customFormat="1" x14ac:dyDescent="0.4"/>
    <row r="45005" s="6" customFormat="1" x14ac:dyDescent="0.4"/>
    <row r="45006" s="6" customFormat="1" x14ac:dyDescent="0.4"/>
    <row r="45007" s="6" customFormat="1" x14ac:dyDescent="0.4"/>
    <row r="45008" s="6" customFormat="1" x14ac:dyDescent="0.4"/>
    <row r="45009" s="6" customFormat="1" x14ac:dyDescent="0.4"/>
    <row r="45010" s="6" customFormat="1" x14ac:dyDescent="0.4"/>
    <row r="45011" s="6" customFormat="1" x14ac:dyDescent="0.4"/>
    <row r="45012" s="6" customFormat="1" x14ac:dyDescent="0.4"/>
    <row r="45013" s="6" customFormat="1" x14ac:dyDescent="0.4"/>
    <row r="45014" s="6" customFormat="1" x14ac:dyDescent="0.4"/>
    <row r="45015" s="6" customFormat="1" x14ac:dyDescent="0.4"/>
    <row r="45016" s="6" customFormat="1" x14ac:dyDescent="0.4"/>
    <row r="45017" s="6" customFormat="1" x14ac:dyDescent="0.4"/>
    <row r="45018" s="6" customFormat="1" x14ac:dyDescent="0.4"/>
    <row r="45019" s="6" customFormat="1" x14ac:dyDescent="0.4"/>
    <row r="45020" s="6" customFormat="1" x14ac:dyDescent="0.4"/>
    <row r="45021" s="6" customFormat="1" x14ac:dyDescent="0.4"/>
    <row r="45022" s="6" customFormat="1" x14ac:dyDescent="0.4"/>
    <row r="45023" s="6" customFormat="1" x14ac:dyDescent="0.4"/>
    <row r="45024" s="6" customFormat="1" x14ac:dyDescent="0.4"/>
    <row r="45025" s="6" customFormat="1" x14ac:dyDescent="0.4"/>
    <row r="45026" s="6" customFormat="1" x14ac:dyDescent="0.4"/>
    <row r="45027" s="6" customFormat="1" x14ac:dyDescent="0.4"/>
    <row r="45028" s="6" customFormat="1" x14ac:dyDescent="0.4"/>
    <row r="45029" s="6" customFormat="1" x14ac:dyDescent="0.4"/>
    <row r="45030" s="6" customFormat="1" x14ac:dyDescent="0.4"/>
    <row r="45031" s="6" customFormat="1" x14ac:dyDescent="0.4"/>
    <row r="45032" s="6" customFormat="1" x14ac:dyDescent="0.4"/>
    <row r="45033" s="6" customFormat="1" x14ac:dyDescent="0.4"/>
    <row r="45034" s="6" customFormat="1" x14ac:dyDescent="0.4"/>
    <row r="45035" s="6" customFormat="1" x14ac:dyDescent="0.4"/>
    <row r="45036" s="6" customFormat="1" x14ac:dyDescent="0.4"/>
    <row r="45037" s="6" customFormat="1" x14ac:dyDescent="0.4"/>
    <row r="45038" s="6" customFormat="1" x14ac:dyDescent="0.4"/>
    <row r="45039" s="6" customFormat="1" x14ac:dyDescent="0.4"/>
    <row r="45040" s="6" customFormat="1" x14ac:dyDescent="0.4"/>
    <row r="45041" s="6" customFormat="1" x14ac:dyDescent="0.4"/>
    <row r="45042" s="6" customFormat="1" x14ac:dyDescent="0.4"/>
    <row r="45043" s="6" customFormat="1" x14ac:dyDescent="0.4"/>
    <row r="45044" s="6" customFormat="1" x14ac:dyDescent="0.4"/>
    <row r="45045" s="6" customFormat="1" x14ac:dyDescent="0.4"/>
    <row r="45046" s="6" customFormat="1" x14ac:dyDescent="0.4"/>
    <row r="45047" s="6" customFormat="1" x14ac:dyDescent="0.4"/>
    <row r="45048" s="6" customFormat="1" x14ac:dyDescent="0.4"/>
    <row r="45049" s="6" customFormat="1" x14ac:dyDescent="0.4"/>
    <row r="45050" s="6" customFormat="1" x14ac:dyDescent="0.4"/>
    <row r="45051" s="6" customFormat="1" x14ac:dyDescent="0.4"/>
    <row r="45052" s="6" customFormat="1" x14ac:dyDescent="0.4"/>
    <row r="45053" s="6" customFormat="1" x14ac:dyDescent="0.4"/>
    <row r="45054" s="6" customFormat="1" x14ac:dyDescent="0.4"/>
    <row r="45055" s="6" customFormat="1" x14ac:dyDescent="0.4"/>
    <row r="45056" s="6" customFormat="1" x14ac:dyDescent="0.4"/>
    <row r="45057" s="6" customFormat="1" x14ac:dyDescent="0.4"/>
    <row r="45058" s="6" customFormat="1" x14ac:dyDescent="0.4"/>
    <row r="45059" s="6" customFormat="1" x14ac:dyDescent="0.4"/>
    <row r="45060" s="6" customFormat="1" x14ac:dyDescent="0.4"/>
    <row r="45061" s="6" customFormat="1" x14ac:dyDescent="0.4"/>
    <row r="45062" s="6" customFormat="1" x14ac:dyDescent="0.4"/>
    <row r="45063" s="6" customFormat="1" x14ac:dyDescent="0.4"/>
    <row r="45064" s="6" customFormat="1" x14ac:dyDescent="0.4"/>
    <row r="45065" s="6" customFormat="1" x14ac:dyDescent="0.4"/>
    <row r="45066" s="6" customFormat="1" x14ac:dyDescent="0.4"/>
    <row r="45067" s="6" customFormat="1" x14ac:dyDescent="0.4"/>
    <row r="45068" s="6" customFormat="1" x14ac:dyDescent="0.4"/>
    <row r="45069" s="6" customFormat="1" x14ac:dyDescent="0.4"/>
    <row r="45070" s="6" customFormat="1" x14ac:dyDescent="0.4"/>
    <row r="45071" s="6" customFormat="1" x14ac:dyDescent="0.4"/>
    <row r="45072" s="6" customFormat="1" x14ac:dyDescent="0.4"/>
    <row r="45073" s="6" customFormat="1" x14ac:dyDescent="0.4"/>
    <row r="45074" s="6" customFormat="1" x14ac:dyDescent="0.4"/>
    <row r="45075" s="6" customFormat="1" x14ac:dyDescent="0.4"/>
    <row r="45076" s="6" customFormat="1" x14ac:dyDescent="0.4"/>
    <row r="45077" s="6" customFormat="1" x14ac:dyDescent="0.4"/>
    <row r="45078" s="6" customFormat="1" x14ac:dyDescent="0.4"/>
    <row r="45079" s="6" customFormat="1" x14ac:dyDescent="0.4"/>
    <row r="45080" s="6" customFormat="1" x14ac:dyDescent="0.4"/>
    <row r="45081" s="6" customFormat="1" x14ac:dyDescent="0.4"/>
    <row r="45082" s="6" customFormat="1" x14ac:dyDescent="0.4"/>
    <row r="45083" s="6" customFormat="1" x14ac:dyDescent="0.4"/>
    <row r="45084" s="6" customFormat="1" x14ac:dyDescent="0.4"/>
    <row r="45085" s="6" customFormat="1" x14ac:dyDescent="0.4"/>
    <row r="45086" s="6" customFormat="1" x14ac:dyDescent="0.4"/>
    <row r="45087" s="6" customFormat="1" x14ac:dyDescent="0.4"/>
    <row r="45088" s="6" customFormat="1" x14ac:dyDescent="0.4"/>
    <row r="45089" s="6" customFormat="1" x14ac:dyDescent="0.4"/>
    <row r="45090" s="6" customFormat="1" x14ac:dyDescent="0.4"/>
    <row r="45091" s="6" customFormat="1" x14ac:dyDescent="0.4"/>
    <row r="45092" s="6" customFormat="1" x14ac:dyDescent="0.4"/>
    <row r="45093" s="6" customFormat="1" x14ac:dyDescent="0.4"/>
    <row r="45094" s="6" customFormat="1" x14ac:dyDescent="0.4"/>
    <row r="45095" s="6" customFormat="1" x14ac:dyDescent="0.4"/>
    <row r="45096" s="6" customFormat="1" x14ac:dyDescent="0.4"/>
    <row r="45097" s="6" customFormat="1" x14ac:dyDescent="0.4"/>
    <row r="45098" s="6" customFormat="1" x14ac:dyDescent="0.4"/>
    <row r="45099" s="6" customFormat="1" x14ac:dyDescent="0.4"/>
    <row r="45100" s="6" customFormat="1" x14ac:dyDescent="0.4"/>
    <row r="45101" s="6" customFormat="1" x14ac:dyDescent="0.4"/>
    <row r="45102" s="6" customFormat="1" x14ac:dyDescent="0.4"/>
    <row r="45103" s="6" customFormat="1" x14ac:dyDescent="0.4"/>
    <row r="45104" s="6" customFormat="1" x14ac:dyDescent="0.4"/>
    <row r="45105" s="6" customFormat="1" x14ac:dyDescent="0.4"/>
    <row r="45106" s="6" customFormat="1" x14ac:dyDescent="0.4"/>
    <row r="45107" s="6" customFormat="1" x14ac:dyDescent="0.4"/>
    <row r="45108" s="6" customFormat="1" x14ac:dyDescent="0.4"/>
    <row r="45109" s="6" customFormat="1" x14ac:dyDescent="0.4"/>
    <row r="45110" s="6" customFormat="1" x14ac:dyDescent="0.4"/>
    <row r="45111" s="6" customFormat="1" x14ac:dyDescent="0.4"/>
    <row r="45112" s="6" customFormat="1" x14ac:dyDescent="0.4"/>
    <row r="45113" s="6" customFormat="1" x14ac:dyDescent="0.4"/>
    <row r="45114" s="6" customFormat="1" x14ac:dyDescent="0.4"/>
    <row r="45115" s="6" customFormat="1" x14ac:dyDescent="0.4"/>
    <row r="45116" s="6" customFormat="1" x14ac:dyDescent="0.4"/>
    <row r="45117" s="6" customFormat="1" x14ac:dyDescent="0.4"/>
    <row r="45118" s="6" customFormat="1" x14ac:dyDescent="0.4"/>
    <row r="45119" s="6" customFormat="1" x14ac:dyDescent="0.4"/>
    <row r="45120" s="6" customFormat="1" x14ac:dyDescent="0.4"/>
    <row r="45121" s="6" customFormat="1" x14ac:dyDescent="0.4"/>
    <row r="45122" s="6" customFormat="1" x14ac:dyDescent="0.4"/>
    <row r="45123" s="6" customFormat="1" x14ac:dyDescent="0.4"/>
    <row r="45124" s="6" customFormat="1" x14ac:dyDescent="0.4"/>
    <row r="45125" s="6" customFormat="1" x14ac:dyDescent="0.4"/>
    <row r="45126" s="6" customFormat="1" x14ac:dyDescent="0.4"/>
    <row r="45127" s="6" customFormat="1" x14ac:dyDescent="0.4"/>
    <row r="45128" s="6" customFormat="1" x14ac:dyDescent="0.4"/>
    <row r="45129" s="6" customFormat="1" x14ac:dyDescent="0.4"/>
    <row r="45130" s="6" customFormat="1" x14ac:dyDescent="0.4"/>
    <row r="45131" s="6" customFormat="1" x14ac:dyDescent="0.4"/>
    <row r="45132" s="6" customFormat="1" x14ac:dyDescent="0.4"/>
    <row r="45133" s="6" customFormat="1" x14ac:dyDescent="0.4"/>
    <row r="45134" s="6" customFormat="1" x14ac:dyDescent="0.4"/>
    <row r="45135" s="6" customFormat="1" x14ac:dyDescent="0.4"/>
    <row r="45136" s="6" customFormat="1" x14ac:dyDescent="0.4"/>
    <row r="45137" s="6" customFormat="1" x14ac:dyDescent="0.4"/>
    <row r="45138" s="6" customFormat="1" x14ac:dyDescent="0.4"/>
    <row r="45139" s="6" customFormat="1" x14ac:dyDescent="0.4"/>
    <row r="45140" s="6" customFormat="1" x14ac:dyDescent="0.4"/>
    <row r="45141" s="6" customFormat="1" x14ac:dyDescent="0.4"/>
    <row r="45142" s="6" customFormat="1" x14ac:dyDescent="0.4"/>
    <row r="45143" s="6" customFormat="1" x14ac:dyDescent="0.4"/>
    <row r="45144" s="6" customFormat="1" x14ac:dyDescent="0.4"/>
    <row r="45145" s="6" customFormat="1" x14ac:dyDescent="0.4"/>
    <row r="45146" s="6" customFormat="1" x14ac:dyDescent="0.4"/>
    <row r="45147" s="6" customFormat="1" x14ac:dyDescent="0.4"/>
    <row r="45148" s="6" customFormat="1" x14ac:dyDescent="0.4"/>
    <row r="45149" s="6" customFormat="1" x14ac:dyDescent="0.4"/>
    <row r="45150" s="6" customFormat="1" x14ac:dyDescent="0.4"/>
    <row r="45151" s="6" customFormat="1" x14ac:dyDescent="0.4"/>
    <row r="45152" s="6" customFormat="1" x14ac:dyDescent="0.4"/>
    <row r="45153" s="6" customFormat="1" x14ac:dyDescent="0.4"/>
    <row r="45154" s="6" customFormat="1" x14ac:dyDescent="0.4"/>
    <row r="45155" s="6" customFormat="1" x14ac:dyDescent="0.4"/>
    <row r="45156" s="6" customFormat="1" x14ac:dyDescent="0.4"/>
    <row r="45157" s="6" customFormat="1" x14ac:dyDescent="0.4"/>
    <row r="45158" s="6" customFormat="1" x14ac:dyDescent="0.4"/>
    <row r="45159" s="6" customFormat="1" x14ac:dyDescent="0.4"/>
    <row r="45160" s="6" customFormat="1" x14ac:dyDescent="0.4"/>
    <row r="45161" s="6" customFormat="1" x14ac:dyDescent="0.4"/>
    <row r="45162" s="6" customFormat="1" x14ac:dyDescent="0.4"/>
    <row r="45163" s="6" customFormat="1" x14ac:dyDescent="0.4"/>
    <row r="45164" s="6" customFormat="1" x14ac:dyDescent="0.4"/>
    <row r="45165" s="6" customFormat="1" x14ac:dyDescent="0.4"/>
    <row r="45166" s="6" customFormat="1" x14ac:dyDescent="0.4"/>
    <row r="45167" s="6" customFormat="1" x14ac:dyDescent="0.4"/>
    <row r="45168" s="6" customFormat="1" x14ac:dyDescent="0.4"/>
    <row r="45169" s="6" customFormat="1" x14ac:dyDescent="0.4"/>
    <row r="45170" s="6" customFormat="1" x14ac:dyDescent="0.4"/>
    <row r="45171" s="6" customFormat="1" x14ac:dyDescent="0.4"/>
    <row r="45172" s="6" customFormat="1" x14ac:dyDescent="0.4"/>
    <row r="45173" s="6" customFormat="1" x14ac:dyDescent="0.4"/>
    <row r="45174" s="6" customFormat="1" x14ac:dyDescent="0.4"/>
    <row r="45175" s="6" customFormat="1" x14ac:dyDescent="0.4"/>
    <row r="45176" s="6" customFormat="1" x14ac:dyDescent="0.4"/>
    <row r="45177" s="6" customFormat="1" x14ac:dyDescent="0.4"/>
    <row r="45178" s="6" customFormat="1" x14ac:dyDescent="0.4"/>
    <row r="45179" s="6" customFormat="1" x14ac:dyDescent="0.4"/>
    <row r="45180" s="6" customFormat="1" x14ac:dyDescent="0.4"/>
    <row r="45181" s="6" customFormat="1" x14ac:dyDescent="0.4"/>
    <row r="45182" s="6" customFormat="1" x14ac:dyDescent="0.4"/>
    <row r="45183" s="6" customFormat="1" x14ac:dyDescent="0.4"/>
    <row r="45184" s="6" customFormat="1" x14ac:dyDescent="0.4"/>
    <row r="45185" s="6" customFormat="1" x14ac:dyDescent="0.4"/>
    <row r="45186" s="6" customFormat="1" x14ac:dyDescent="0.4"/>
    <row r="45187" s="6" customFormat="1" x14ac:dyDescent="0.4"/>
    <row r="45188" s="6" customFormat="1" x14ac:dyDescent="0.4"/>
    <row r="45189" s="6" customFormat="1" x14ac:dyDescent="0.4"/>
    <row r="45190" s="6" customFormat="1" x14ac:dyDescent="0.4"/>
    <row r="45191" s="6" customFormat="1" x14ac:dyDescent="0.4"/>
    <row r="45192" s="6" customFormat="1" x14ac:dyDescent="0.4"/>
    <row r="45193" s="6" customFormat="1" x14ac:dyDescent="0.4"/>
    <row r="45194" s="6" customFormat="1" x14ac:dyDescent="0.4"/>
    <row r="45195" s="6" customFormat="1" x14ac:dyDescent="0.4"/>
    <row r="45196" s="6" customFormat="1" x14ac:dyDescent="0.4"/>
    <row r="45197" s="6" customFormat="1" x14ac:dyDescent="0.4"/>
    <row r="45198" s="6" customFormat="1" x14ac:dyDescent="0.4"/>
    <row r="45199" s="6" customFormat="1" x14ac:dyDescent="0.4"/>
    <row r="45200" s="6" customFormat="1" x14ac:dyDescent="0.4"/>
    <row r="45201" s="6" customFormat="1" x14ac:dyDescent="0.4"/>
    <row r="45202" s="6" customFormat="1" x14ac:dyDescent="0.4"/>
    <row r="45203" s="6" customFormat="1" x14ac:dyDescent="0.4"/>
    <row r="45204" s="6" customFormat="1" x14ac:dyDescent="0.4"/>
    <row r="45205" s="6" customFormat="1" x14ac:dyDescent="0.4"/>
    <row r="45206" s="6" customFormat="1" x14ac:dyDescent="0.4"/>
    <row r="45207" s="6" customFormat="1" x14ac:dyDescent="0.4"/>
    <row r="45208" s="6" customFormat="1" x14ac:dyDescent="0.4"/>
    <row r="45209" s="6" customFormat="1" x14ac:dyDescent="0.4"/>
    <row r="45210" s="6" customFormat="1" x14ac:dyDescent="0.4"/>
    <row r="45211" s="6" customFormat="1" x14ac:dyDescent="0.4"/>
    <row r="45212" s="6" customFormat="1" x14ac:dyDescent="0.4"/>
    <row r="45213" s="6" customFormat="1" x14ac:dyDescent="0.4"/>
    <row r="45214" s="6" customFormat="1" x14ac:dyDescent="0.4"/>
    <row r="45215" s="6" customFormat="1" x14ac:dyDescent="0.4"/>
    <row r="45216" s="6" customFormat="1" x14ac:dyDescent="0.4"/>
    <row r="45217" s="6" customFormat="1" x14ac:dyDescent="0.4"/>
    <row r="45218" s="6" customFormat="1" x14ac:dyDescent="0.4"/>
    <row r="45219" s="6" customFormat="1" x14ac:dyDescent="0.4"/>
    <row r="45220" s="6" customFormat="1" x14ac:dyDescent="0.4"/>
    <row r="45221" s="6" customFormat="1" x14ac:dyDescent="0.4"/>
    <row r="45222" s="6" customFormat="1" x14ac:dyDescent="0.4"/>
    <row r="45223" s="6" customFormat="1" x14ac:dyDescent="0.4"/>
    <row r="45224" s="6" customFormat="1" x14ac:dyDescent="0.4"/>
    <row r="45225" s="6" customFormat="1" x14ac:dyDescent="0.4"/>
    <row r="45226" s="6" customFormat="1" x14ac:dyDescent="0.4"/>
    <row r="45227" s="6" customFormat="1" x14ac:dyDescent="0.4"/>
    <row r="45228" s="6" customFormat="1" x14ac:dyDescent="0.4"/>
    <row r="45229" s="6" customFormat="1" x14ac:dyDescent="0.4"/>
    <row r="45230" s="6" customFormat="1" x14ac:dyDescent="0.4"/>
    <row r="45231" s="6" customFormat="1" x14ac:dyDescent="0.4"/>
    <row r="45232" s="6" customFormat="1" x14ac:dyDescent="0.4"/>
    <row r="45233" s="6" customFormat="1" x14ac:dyDescent="0.4"/>
    <row r="45234" s="6" customFormat="1" x14ac:dyDescent="0.4"/>
    <row r="45235" s="6" customFormat="1" x14ac:dyDescent="0.4"/>
    <row r="45236" s="6" customFormat="1" x14ac:dyDescent="0.4"/>
    <row r="45237" s="6" customFormat="1" x14ac:dyDescent="0.4"/>
    <row r="45238" s="6" customFormat="1" x14ac:dyDescent="0.4"/>
    <row r="45239" s="6" customFormat="1" x14ac:dyDescent="0.4"/>
    <row r="45240" s="6" customFormat="1" x14ac:dyDescent="0.4"/>
    <row r="45241" s="6" customFormat="1" x14ac:dyDescent="0.4"/>
    <row r="45242" s="6" customFormat="1" x14ac:dyDescent="0.4"/>
    <row r="45243" s="6" customFormat="1" x14ac:dyDescent="0.4"/>
    <row r="45244" s="6" customFormat="1" x14ac:dyDescent="0.4"/>
    <row r="45245" s="6" customFormat="1" x14ac:dyDescent="0.4"/>
    <row r="45246" s="6" customFormat="1" x14ac:dyDescent="0.4"/>
    <row r="45247" s="6" customFormat="1" x14ac:dyDescent="0.4"/>
    <row r="45248" s="6" customFormat="1" x14ac:dyDescent="0.4"/>
    <row r="45249" s="6" customFormat="1" x14ac:dyDescent="0.4"/>
    <row r="45250" s="6" customFormat="1" x14ac:dyDescent="0.4"/>
    <row r="45251" s="6" customFormat="1" x14ac:dyDescent="0.4"/>
    <row r="45252" s="6" customFormat="1" x14ac:dyDescent="0.4"/>
    <row r="45253" s="6" customFormat="1" x14ac:dyDescent="0.4"/>
    <row r="45254" s="6" customFormat="1" x14ac:dyDescent="0.4"/>
    <row r="45255" s="6" customFormat="1" x14ac:dyDescent="0.4"/>
    <row r="45256" s="6" customFormat="1" x14ac:dyDescent="0.4"/>
    <row r="45257" s="6" customFormat="1" x14ac:dyDescent="0.4"/>
    <row r="45258" s="6" customFormat="1" x14ac:dyDescent="0.4"/>
    <row r="45259" s="6" customFormat="1" x14ac:dyDescent="0.4"/>
    <row r="45260" s="6" customFormat="1" x14ac:dyDescent="0.4"/>
    <row r="45261" s="6" customFormat="1" x14ac:dyDescent="0.4"/>
    <row r="45262" s="6" customFormat="1" x14ac:dyDescent="0.4"/>
    <row r="45263" s="6" customFormat="1" x14ac:dyDescent="0.4"/>
    <row r="45264" s="6" customFormat="1" x14ac:dyDescent="0.4"/>
    <row r="45265" s="6" customFormat="1" x14ac:dyDescent="0.4"/>
    <row r="45266" s="6" customFormat="1" x14ac:dyDescent="0.4"/>
    <row r="45267" s="6" customFormat="1" x14ac:dyDescent="0.4"/>
    <row r="45268" s="6" customFormat="1" x14ac:dyDescent="0.4"/>
    <row r="45269" s="6" customFormat="1" x14ac:dyDescent="0.4"/>
    <row r="45270" s="6" customFormat="1" x14ac:dyDescent="0.4"/>
    <row r="45271" s="6" customFormat="1" x14ac:dyDescent="0.4"/>
    <row r="45272" s="6" customFormat="1" x14ac:dyDescent="0.4"/>
    <row r="45273" s="6" customFormat="1" x14ac:dyDescent="0.4"/>
    <row r="45274" s="6" customFormat="1" x14ac:dyDescent="0.4"/>
    <row r="45275" s="6" customFormat="1" x14ac:dyDescent="0.4"/>
    <row r="45276" s="6" customFormat="1" x14ac:dyDescent="0.4"/>
    <row r="45277" s="6" customFormat="1" x14ac:dyDescent="0.4"/>
    <row r="45278" s="6" customFormat="1" x14ac:dyDescent="0.4"/>
    <row r="45279" s="6" customFormat="1" x14ac:dyDescent="0.4"/>
    <row r="45280" s="6" customFormat="1" x14ac:dyDescent="0.4"/>
    <row r="45281" s="6" customFormat="1" x14ac:dyDescent="0.4"/>
    <row r="45282" s="6" customFormat="1" x14ac:dyDescent="0.4"/>
    <row r="45283" s="6" customFormat="1" x14ac:dyDescent="0.4"/>
    <row r="45284" s="6" customFormat="1" x14ac:dyDescent="0.4"/>
    <row r="45285" s="6" customFormat="1" x14ac:dyDescent="0.4"/>
    <row r="45286" s="6" customFormat="1" x14ac:dyDescent="0.4"/>
    <row r="45287" s="6" customFormat="1" x14ac:dyDescent="0.4"/>
    <row r="45288" s="6" customFormat="1" x14ac:dyDescent="0.4"/>
    <row r="45289" s="6" customFormat="1" x14ac:dyDescent="0.4"/>
    <row r="45290" s="6" customFormat="1" x14ac:dyDescent="0.4"/>
    <row r="45291" s="6" customFormat="1" x14ac:dyDescent="0.4"/>
    <row r="45292" s="6" customFormat="1" x14ac:dyDescent="0.4"/>
    <row r="45293" s="6" customFormat="1" x14ac:dyDescent="0.4"/>
    <row r="45294" s="6" customFormat="1" x14ac:dyDescent="0.4"/>
    <row r="45295" s="6" customFormat="1" x14ac:dyDescent="0.4"/>
    <row r="45296" s="6" customFormat="1" x14ac:dyDescent="0.4"/>
    <row r="45297" s="6" customFormat="1" x14ac:dyDescent="0.4"/>
    <row r="45298" s="6" customFormat="1" x14ac:dyDescent="0.4"/>
    <row r="45299" s="6" customFormat="1" x14ac:dyDescent="0.4"/>
    <row r="45300" s="6" customFormat="1" x14ac:dyDescent="0.4"/>
    <row r="45301" s="6" customFormat="1" x14ac:dyDescent="0.4"/>
    <row r="45302" s="6" customFormat="1" x14ac:dyDescent="0.4"/>
    <row r="45303" s="6" customFormat="1" x14ac:dyDescent="0.4"/>
    <row r="45304" s="6" customFormat="1" x14ac:dyDescent="0.4"/>
    <row r="45305" s="6" customFormat="1" x14ac:dyDescent="0.4"/>
    <row r="45306" s="6" customFormat="1" x14ac:dyDescent="0.4"/>
    <row r="45307" s="6" customFormat="1" x14ac:dyDescent="0.4"/>
    <row r="45308" s="6" customFormat="1" x14ac:dyDescent="0.4"/>
    <row r="45309" s="6" customFormat="1" x14ac:dyDescent="0.4"/>
    <row r="45310" s="6" customFormat="1" x14ac:dyDescent="0.4"/>
    <row r="45311" s="6" customFormat="1" x14ac:dyDescent="0.4"/>
    <row r="45312" s="6" customFormat="1" x14ac:dyDescent="0.4"/>
    <row r="45313" s="6" customFormat="1" x14ac:dyDescent="0.4"/>
    <row r="45314" s="6" customFormat="1" x14ac:dyDescent="0.4"/>
    <row r="45315" s="6" customFormat="1" x14ac:dyDescent="0.4"/>
    <row r="45316" s="6" customFormat="1" x14ac:dyDescent="0.4"/>
    <row r="45317" s="6" customFormat="1" x14ac:dyDescent="0.4"/>
    <row r="45318" s="6" customFormat="1" x14ac:dyDescent="0.4"/>
    <row r="45319" s="6" customFormat="1" x14ac:dyDescent="0.4"/>
    <row r="45320" s="6" customFormat="1" x14ac:dyDescent="0.4"/>
    <row r="45321" s="6" customFormat="1" x14ac:dyDescent="0.4"/>
    <row r="45322" s="6" customFormat="1" x14ac:dyDescent="0.4"/>
    <row r="45323" s="6" customFormat="1" x14ac:dyDescent="0.4"/>
    <row r="45324" s="6" customFormat="1" x14ac:dyDescent="0.4"/>
    <row r="45325" s="6" customFormat="1" x14ac:dyDescent="0.4"/>
    <row r="45326" s="6" customFormat="1" x14ac:dyDescent="0.4"/>
    <row r="45327" s="6" customFormat="1" x14ac:dyDescent="0.4"/>
    <row r="45328" s="6" customFormat="1" x14ac:dyDescent="0.4"/>
    <row r="45329" s="6" customFormat="1" x14ac:dyDescent="0.4"/>
    <row r="45330" s="6" customFormat="1" x14ac:dyDescent="0.4"/>
    <row r="45331" s="6" customFormat="1" x14ac:dyDescent="0.4"/>
    <row r="45332" s="6" customFormat="1" x14ac:dyDescent="0.4"/>
    <row r="45333" s="6" customFormat="1" x14ac:dyDescent="0.4"/>
    <row r="45334" s="6" customFormat="1" x14ac:dyDescent="0.4"/>
    <row r="45335" s="6" customFormat="1" x14ac:dyDescent="0.4"/>
    <row r="45336" s="6" customFormat="1" x14ac:dyDescent="0.4"/>
    <row r="45337" s="6" customFormat="1" x14ac:dyDescent="0.4"/>
    <row r="45338" s="6" customFormat="1" x14ac:dyDescent="0.4"/>
    <row r="45339" s="6" customFormat="1" x14ac:dyDescent="0.4"/>
    <row r="45340" s="6" customFormat="1" x14ac:dyDescent="0.4"/>
    <row r="45341" s="6" customFormat="1" x14ac:dyDescent="0.4"/>
    <row r="45342" s="6" customFormat="1" x14ac:dyDescent="0.4"/>
    <row r="45343" s="6" customFormat="1" x14ac:dyDescent="0.4"/>
    <row r="45344" s="6" customFormat="1" x14ac:dyDescent="0.4"/>
    <row r="45345" s="6" customFormat="1" x14ac:dyDescent="0.4"/>
    <row r="45346" s="6" customFormat="1" x14ac:dyDescent="0.4"/>
    <row r="45347" s="6" customFormat="1" x14ac:dyDescent="0.4"/>
    <row r="45348" s="6" customFormat="1" x14ac:dyDescent="0.4"/>
    <row r="45349" s="6" customFormat="1" x14ac:dyDescent="0.4"/>
    <row r="45350" s="6" customFormat="1" x14ac:dyDescent="0.4"/>
    <row r="45351" s="6" customFormat="1" x14ac:dyDescent="0.4"/>
    <row r="45352" s="6" customFormat="1" x14ac:dyDescent="0.4"/>
    <row r="45353" s="6" customFormat="1" x14ac:dyDescent="0.4"/>
    <row r="45354" s="6" customFormat="1" x14ac:dyDescent="0.4"/>
    <row r="45355" s="6" customFormat="1" x14ac:dyDescent="0.4"/>
    <row r="45356" s="6" customFormat="1" x14ac:dyDescent="0.4"/>
    <row r="45357" s="6" customFormat="1" x14ac:dyDescent="0.4"/>
    <row r="45358" s="6" customFormat="1" x14ac:dyDescent="0.4"/>
    <row r="45359" s="6" customFormat="1" x14ac:dyDescent="0.4"/>
    <row r="45360" s="6" customFormat="1" x14ac:dyDescent="0.4"/>
    <row r="45361" s="6" customFormat="1" x14ac:dyDescent="0.4"/>
    <row r="45362" s="6" customFormat="1" x14ac:dyDescent="0.4"/>
    <row r="45363" s="6" customFormat="1" x14ac:dyDescent="0.4"/>
    <row r="45364" s="6" customFormat="1" x14ac:dyDescent="0.4"/>
    <row r="45365" s="6" customFormat="1" x14ac:dyDescent="0.4"/>
    <row r="45366" s="6" customFormat="1" x14ac:dyDescent="0.4"/>
    <row r="45367" s="6" customFormat="1" x14ac:dyDescent="0.4"/>
    <row r="45368" s="6" customFormat="1" x14ac:dyDescent="0.4"/>
    <row r="45369" s="6" customFormat="1" x14ac:dyDescent="0.4"/>
    <row r="45370" s="6" customFormat="1" x14ac:dyDescent="0.4"/>
    <row r="45371" s="6" customFormat="1" x14ac:dyDescent="0.4"/>
    <row r="45372" s="6" customFormat="1" x14ac:dyDescent="0.4"/>
    <row r="45373" s="6" customFormat="1" x14ac:dyDescent="0.4"/>
    <row r="45374" s="6" customFormat="1" x14ac:dyDescent="0.4"/>
    <row r="45375" s="6" customFormat="1" x14ac:dyDescent="0.4"/>
    <row r="45376" s="6" customFormat="1" x14ac:dyDescent="0.4"/>
    <row r="45377" s="6" customFormat="1" x14ac:dyDescent="0.4"/>
    <row r="45378" s="6" customFormat="1" x14ac:dyDescent="0.4"/>
    <row r="45379" s="6" customFormat="1" x14ac:dyDescent="0.4"/>
    <row r="45380" s="6" customFormat="1" x14ac:dyDescent="0.4"/>
    <row r="45381" s="6" customFormat="1" x14ac:dyDescent="0.4"/>
    <row r="45382" s="6" customFormat="1" x14ac:dyDescent="0.4"/>
    <row r="45383" s="6" customFormat="1" x14ac:dyDescent="0.4"/>
    <row r="45384" s="6" customFormat="1" x14ac:dyDescent="0.4"/>
    <row r="45385" s="6" customFormat="1" x14ac:dyDescent="0.4"/>
    <row r="45386" s="6" customFormat="1" x14ac:dyDescent="0.4"/>
    <row r="45387" s="6" customFormat="1" x14ac:dyDescent="0.4"/>
    <row r="45388" s="6" customFormat="1" x14ac:dyDescent="0.4"/>
    <row r="45389" s="6" customFormat="1" x14ac:dyDescent="0.4"/>
    <row r="45390" s="6" customFormat="1" x14ac:dyDescent="0.4"/>
    <row r="45391" s="6" customFormat="1" x14ac:dyDescent="0.4"/>
    <row r="45392" s="6" customFormat="1" x14ac:dyDescent="0.4"/>
    <row r="45393" s="6" customFormat="1" x14ac:dyDescent="0.4"/>
    <row r="45394" s="6" customFormat="1" x14ac:dyDescent="0.4"/>
    <row r="45395" s="6" customFormat="1" x14ac:dyDescent="0.4"/>
    <row r="45396" s="6" customFormat="1" x14ac:dyDescent="0.4"/>
    <row r="45397" s="6" customFormat="1" x14ac:dyDescent="0.4"/>
    <row r="45398" s="6" customFormat="1" x14ac:dyDescent="0.4"/>
    <row r="45399" s="6" customFormat="1" x14ac:dyDescent="0.4"/>
    <row r="45400" s="6" customFormat="1" x14ac:dyDescent="0.4"/>
    <row r="45401" s="6" customFormat="1" x14ac:dyDescent="0.4"/>
    <row r="45402" s="6" customFormat="1" x14ac:dyDescent="0.4"/>
    <row r="45403" s="6" customFormat="1" x14ac:dyDescent="0.4"/>
    <row r="45404" s="6" customFormat="1" x14ac:dyDescent="0.4"/>
    <row r="45405" s="6" customFormat="1" x14ac:dyDescent="0.4"/>
    <row r="45406" s="6" customFormat="1" x14ac:dyDescent="0.4"/>
    <row r="45407" s="6" customFormat="1" x14ac:dyDescent="0.4"/>
    <row r="45408" s="6" customFormat="1" x14ac:dyDescent="0.4"/>
    <row r="45409" s="6" customFormat="1" x14ac:dyDescent="0.4"/>
    <row r="45410" s="6" customFormat="1" x14ac:dyDescent="0.4"/>
    <row r="45411" s="6" customFormat="1" x14ac:dyDescent="0.4"/>
    <row r="45412" s="6" customFormat="1" x14ac:dyDescent="0.4"/>
    <row r="45413" s="6" customFormat="1" x14ac:dyDescent="0.4"/>
    <row r="45414" s="6" customFormat="1" x14ac:dyDescent="0.4"/>
    <row r="45415" s="6" customFormat="1" x14ac:dyDescent="0.4"/>
    <row r="45416" s="6" customFormat="1" x14ac:dyDescent="0.4"/>
    <row r="45417" s="6" customFormat="1" x14ac:dyDescent="0.4"/>
    <row r="45418" s="6" customFormat="1" x14ac:dyDescent="0.4"/>
    <row r="45419" s="6" customFormat="1" x14ac:dyDescent="0.4"/>
    <row r="45420" s="6" customFormat="1" x14ac:dyDescent="0.4"/>
    <row r="45421" s="6" customFormat="1" x14ac:dyDescent="0.4"/>
    <row r="45422" s="6" customFormat="1" x14ac:dyDescent="0.4"/>
    <row r="45423" s="6" customFormat="1" x14ac:dyDescent="0.4"/>
    <row r="45424" s="6" customFormat="1" x14ac:dyDescent="0.4"/>
    <row r="45425" s="6" customFormat="1" x14ac:dyDescent="0.4"/>
    <row r="45426" s="6" customFormat="1" x14ac:dyDescent="0.4"/>
    <row r="45427" s="6" customFormat="1" x14ac:dyDescent="0.4"/>
    <row r="45428" s="6" customFormat="1" x14ac:dyDescent="0.4"/>
    <row r="45429" s="6" customFormat="1" x14ac:dyDescent="0.4"/>
    <row r="45430" s="6" customFormat="1" x14ac:dyDescent="0.4"/>
    <row r="45431" s="6" customFormat="1" x14ac:dyDescent="0.4"/>
    <row r="45432" s="6" customFormat="1" x14ac:dyDescent="0.4"/>
    <row r="45433" s="6" customFormat="1" x14ac:dyDescent="0.4"/>
    <row r="45434" s="6" customFormat="1" x14ac:dyDescent="0.4"/>
    <row r="45435" s="6" customFormat="1" x14ac:dyDescent="0.4"/>
    <row r="45436" s="6" customFormat="1" x14ac:dyDescent="0.4"/>
    <row r="45437" s="6" customFormat="1" x14ac:dyDescent="0.4"/>
    <row r="45438" s="6" customFormat="1" x14ac:dyDescent="0.4"/>
    <row r="45439" s="6" customFormat="1" x14ac:dyDescent="0.4"/>
    <row r="45440" s="6" customFormat="1" x14ac:dyDescent="0.4"/>
    <row r="45441" s="6" customFormat="1" x14ac:dyDescent="0.4"/>
    <row r="45442" s="6" customFormat="1" x14ac:dyDescent="0.4"/>
    <row r="45443" s="6" customFormat="1" x14ac:dyDescent="0.4"/>
    <row r="45444" s="6" customFormat="1" x14ac:dyDescent="0.4"/>
    <row r="45445" s="6" customFormat="1" x14ac:dyDescent="0.4"/>
    <row r="45446" s="6" customFormat="1" x14ac:dyDescent="0.4"/>
    <row r="45447" s="6" customFormat="1" x14ac:dyDescent="0.4"/>
    <row r="45448" s="6" customFormat="1" x14ac:dyDescent="0.4"/>
    <row r="45449" s="6" customFormat="1" x14ac:dyDescent="0.4"/>
    <row r="45450" s="6" customFormat="1" x14ac:dyDescent="0.4"/>
    <row r="45451" s="6" customFormat="1" x14ac:dyDescent="0.4"/>
    <row r="45452" s="6" customFormat="1" x14ac:dyDescent="0.4"/>
    <row r="45453" s="6" customFormat="1" x14ac:dyDescent="0.4"/>
    <row r="45454" s="6" customFormat="1" x14ac:dyDescent="0.4"/>
    <row r="45455" s="6" customFormat="1" x14ac:dyDescent="0.4"/>
    <row r="45456" s="6" customFormat="1" x14ac:dyDescent="0.4"/>
    <row r="45457" s="6" customFormat="1" x14ac:dyDescent="0.4"/>
    <row r="45458" s="6" customFormat="1" x14ac:dyDescent="0.4"/>
    <row r="45459" s="6" customFormat="1" x14ac:dyDescent="0.4"/>
    <row r="45460" s="6" customFormat="1" x14ac:dyDescent="0.4"/>
    <row r="45461" s="6" customFormat="1" x14ac:dyDescent="0.4"/>
    <row r="45462" s="6" customFormat="1" x14ac:dyDescent="0.4"/>
    <row r="45463" s="6" customFormat="1" x14ac:dyDescent="0.4"/>
    <row r="45464" s="6" customFormat="1" x14ac:dyDescent="0.4"/>
    <row r="45465" s="6" customFormat="1" x14ac:dyDescent="0.4"/>
    <row r="45466" s="6" customFormat="1" x14ac:dyDescent="0.4"/>
    <row r="45467" s="6" customFormat="1" x14ac:dyDescent="0.4"/>
    <row r="45468" s="6" customFormat="1" x14ac:dyDescent="0.4"/>
    <row r="45469" s="6" customFormat="1" x14ac:dyDescent="0.4"/>
    <row r="45470" s="6" customFormat="1" x14ac:dyDescent="0.4"/>
    <row r="45471" s="6" customFormat="1" x14ac:dyDescent="0.4"/>
    <row r="45472" s="6" customFormat="1" x14ac:dyDescent="0.4"/>
    <row r="45473" s="6" customFormat="1" x14ac:dyDescent="0.4"/>
    <row r="45474" s="6" customFormat="1" x14ac:dyDescent="0.4"/>
    <row r="45475" s="6" customFormat="1" x14ac:dyDescent="0.4"/>
    <row r="45476" s="6" customFormat="1" x14ac:dyDescent="0.4"/>
    <row r="45477" s="6" customFormat="1" x14ac:dyDescent="0.4"/>
    <row r="45478" s="6" customFormat="1" x14ac:dyDescent="0.4"/>
    <row r="45479" s="6" customFormat="1" x14ac:dyDescent="0.4"/>
    <row r="45480" s="6" customFormat="1" x14ac:dyDescent="0.4"/>
    <row r="45481" s="6" customFormat="1" x14ac:dyDescent="0.4"/>
    <row r="45482" s="6" customFormat="1" x14ac:dyDescent="0.4"/>
    <row r="45483" s="6" customFormat="1" x14ac:dyDescent="0.4"/>
    <row r="45484" s="6" customFormat="1" x14ac:dyDescent="0.4"/>
    <row r="45485" s="6" customFormat="1" x14ac:dyDescent="0.4"/>
    <row r="45486" s="6" customFormat="1" x14ac:dyDescent="0.4"/>
    <row r="45487" s="6" customFormat="1" x14ac:dyDescent="0.4"/>
    <row r="45488" s="6" customFormat="1" x14ac:dyDescent="0.4"/>
    <row r="45489" s="6" customFormat="1" x14ac:dyDescent="0.4"/>
    <row r="45490" s="6" customFormat="1" x14ac:dyDescent="0.4"/>
    <row r="45491" s="6" customFormat="1" x14ac:dyDescent="0.4"/>
    <row r="45492" s="6" customFormat="1" x14ac:dyDescent="0.4"/>
    <row r="45493" s="6" customFormat="1" x14ac:dyDescent="0.4"/>
    <row r="45494" s="6" customFormat="1" x14ac:dyDescent="0.4"/>
    <row r="45495" s="6" customFormat="1" x14ac:dyDescent="0.4"/>
    <row r="45496" s="6" customFormat="1" x14ac:dyDescent="0.4"/>
    <row r="45497" s="6" customFormat="1" x14ac:dyDescent="0.4"/>
    <row r="45498" s="6" customFormat="1" x14ac:dyDescent="0.4"/>
    <row r="45499" s="6" customFormat="1" x14ac:dyDescent="0.4"/>
    <row r="45500" s="6" customFormat="1" x14ac:dyDescent="0.4"/>
    <row r="45501" s="6" customFormat="1" x14ac:dyDescent="0.4"/>
    <row r="45502" s="6" customFormat="1" x14ac:dyDescent="0.4"/>
    <row r="45503" s="6" customFormat="1" x14ac:dyDescent="0.4"/>
    <row r="45504" s="6" customFormat="1" x14ac:dyDescent="0.4"/>
    <row r="45505" s="6" customFormat="1" x14ac:dyDescent="0.4"/>
    <row r="45506" s="6" customFormat="1" x14ac:dyDescent="0.4"/>
    <row r="45507" s="6" customFormat="1" x14ac:dyDescent="0.4"/>
    <row r="45508" s="6" customFormat="1" x14ac:dyDescent="0.4"/>
    <row r="45509" s="6" customFormat="1" x14ac:dyDescent="0.4"/>
    <row r="45510" s="6" customFormat="1" x14ac:dyDescent="0.4"/>
    <row r="45511" s="6" customFormat="1" x14ac:dyDescent="0.4"/>
    <row r="45512" s="6" customFormat="1" x14ac:dyDescent="0.4"/>
    <row r="45513" s="6" customFormat="1" x14ac:dyDescent="0.4"/>
    <row r="45514" s="6" customFormat="1" x14ac:dyDescent="0.4"/>
    <row r="45515" s="6" customFormat="1" x14ac:dyDescent="0.4"/>
    <row r="45516" s="6" customFormat="1" x14ac:dyDescent="0.4"/>
    <row r="45517" s="6" customFormat="1" x14ac:dyDescent="0.4"/>
    <row r="45518" s="6" customFormat="1" x14ac:dyDescent="0.4"/>
    <row r="45519" s="6" customFormat="1" x14ac:dyDescent="0.4"/>
    <row r="45520" s="6" customFormat="1" x14ac:dyDescent="0.4"/>
    <row r="45521" s="6" customFormat="1" x14ac:dyDescent="0.4"/>
    <row r="45522" s="6" customFormat="1" x14ac:dyDescent="0.4"/>
    <row r="45523" s="6" customFormat="1" x14ac:dyDescent="0.4"/>
    <row r="45524" s="6" customFormat="1" x14ac:dyDescent="0.4"/>
    <row r="45525" s="6" customFormat="1" x14ac:dyDescent="0.4"/>
    <row r="45526" s="6" customFormat="1" x14ac:dyDescent="0.4"/>
    <row r="45527" s="6" customFormat="1" x14ac:dyDescent="0.4"/>
    <row r="45528" s="6" customFormat="1" x14ac:dyDescent="0.4"/>
    <row r="45529" s="6" customFormat="1" x14ac:dyDescent="0.4"/>
    <row r="45530" s="6" customFormat="1" x14ac:dyDescent="0.4"/>
    <row r="45531" s="6" customFormat="1" x14ac:dyDescent="0.4"/>
    <row r="45532" s="6" customFormat="1" x14ac:dyDescent="0.4"/>
    <row r="45533" s="6" customFormat="1" x14ac:dyDescent="0.4"/>
    <row r="45534" s="6" customFormat="1" x14ac:dyDescent="0.4"/>
    <row r="45535" s="6" customFormat="1" x14ac:dyDescent="0.4"/>
    <row r="45536" s="6" customFormat="1" x14ac:dyDescent="0.4"/>
    <row r="45537" s="6" customFormat="1" x14ac:dyDescent="0.4"/>
    <row r="45538" s="6" customFormat="1" x14ac:dyDescent="0.4"/>
    <row r="45539" s="6" customFormat="1" x14ac:dyDescent="0.4"/>
    <row r="45540" s="6" customFormat="1" x14ac:dyDescent="0.4"/>
    <row r="45541" s="6" customFormat="1" x14ac:dyDescent="0.4"/>
    <row r="45542" s="6" customFormat="1" x14ac:dyDescent="0.4"/>
    <row r="45543" s="6" customFormat="1" x14ac:dyDescent="0.4"/>
    <row r="45544" s="6" customFormat="1" x14ac:dyDescent="0.4"/>
    <row r="45545" s="6" customFormat="1" x14ac:dyDescent="0.4"/>
    <row r="45546" s="6" customFormat="1" x14ac:dyDescent="0.4"/>
    <row r="45547" s="6" customFormat="1" x14ac:dyDescent="0.4"/>
    <row r="45548" s="6" customFormat="1" x14ac:dyDescent="0.4"/>
    <row r="45549" s="6" customFormat="1" x14ac:dyDescent="0.4"/>
    <row r="45550" s="6" customFormat="1" x14ac:dyDescent="0.4"/>
    <row r="45551" s="6" customFormat="1" x14ac:dyDescent="0.4"/>
    <row r="45552" s="6" customFormat="1" x14ac:dyDescent="0.4"/>
    <row r="45553" s="6" customFormat="1" x14ac:dyDescent="0.4"/>
    <row r="45554" s="6" customFormat="1" x14ac:dyDescent="0.4"/>
    <row r="45555" s="6" customFormat="1" x14ac:dyDescent="0.4"/>
    <row r="45556" s="6" customFormat="1" x14ac:dyDescent="0.4"/>
    <row r="45557" s="6" customFormat="1" x14ac:dyDescent="0.4"/>
    <row r="45558" s="6" customFormat="1" x14ac:dyDescent="0.4"/>
    <row r="45559" s="6" customFormat="1" x14ac:dyDescent="0.4"/>
    <row r="45560" s="6" customFormat="1" x14ac:dyDescent="0.4"/>
    <row r="45561" s="6" customFormat="1" x14ac:dyDescent="0.4"/>
    <row r="45562" s="6" customFormat="1" x14ac:dyDescent="0.4"/>
    <row r="45563" s="6" customFormat="1" x14ac:dyDescent="0.4"/>
    <row r="45564" s="6" customFormat="1" x14ac:dyDescent="0.4"/>
    <row r="45565" s="6" customFormat="1" x14ac:dyDescent="0.4"/>
    <row r="45566" s="6" customFormat="1" x14ac:dyDescent="0.4"/>
    <row r="45567" s="6" customFormat="1" x14ac:dyDescent="0.4"/>
    <row r="45568" s="6" customFormat="1" x14ac:dyDescent="0.4"/>
    <row r="45569" s="6" customFormat="1" x14ac:dyDescent="0.4"/>
    <row r="45570" s="6" customFormat="1" x14ac:dyDescent="0.4"/>
    <row r="45571" s="6" customFormat="1" x14ac:dyDescent="0.4"/>
    <row r="45572" s="6" customFormat="1" x14ac:dyDescent="0.4"/>
    <row r="45573" s="6" customFormat="1" x14ac:dyDescent="0.4"/>
    <row r="45574" s="6" customFormat="1" x14ac:dyDescent="0.4"/>
    <row r="45575" s="6" customFormat="1" x14ac:dyDescent="0.4"/>
    <row r="45576" s="6" customFormat="1" x14ac:dyDescent="0.4"/>
    <row r="45577" s="6" customFormat="1" x14ac:dyDescent="0.4"/>
    <row r="45578" s="6" customFormat="1" x14ac:dyDescent="0.4"/>
    <row r="45579" s="6" customFormat="1" x14ac:dyDescent="0.4"/>
    <row r="45580" s="6" customFormat="1" x14ac:dyDescent="0.4"/>
    <row r="45581" s="6" customFormat="1" x14ac:dyDescent="0.4"/>
    <row r="45582" s="6" customFormat="1" x14ac:dyDescent="0.4"/>
    <row r="45583" s="6" customFormat="1" x14ac:dyDescent="0.4"/>
    <row r="45584" s="6" customFormat="1" x14ac:dyDescent="0.4"/>
    <row r="45585" s="6" customFormat="1" x14ac:dyDescent="0.4"/>
    <row r="45586" s="6" customFormat="1" x14ac:dyDescent="0.4"/>
    <row r="45587" s="6" customFormat="1" x14ac:dyDescent="0.4"/>
    <row r="45588" s="6" customFormat="1" x14ac:dyDescent="0.4"/>
    <row r="45589" s="6" customFormat="1" x14ac:dyDescent="0.4"/>
    <row r="45590" s="6" customFormat="1" x14ac:dyDescent="0.4"/>
    <row r="45591" s="6" customFormat="1" x14ac:dyDescent="0.4"/>
    <row r="45592" s="6" customFormat="1" x14ac:dyDescent="0.4"/>
    <row r="45593" s="6" customFormat="1" x14ac:dyDescent="0.4"/>
    <row r="45594" s="6" customFormat="1" x14ac:dyDescent="0.4"/>
    <row r="45595" s="6" customFormat="1" x14ac:dyDescent="0.4"/>
    <row r="45596" s="6" customFormat="1" x14ac:dyDescent="0.4"/>
    <row r="45597" s="6" customFormat="1" x14ac:dyDescent="0.4"/>
    <row r="45598" s="6" customFormat="1" x14ac:dyDescent="0.4"/>
    <row r="45599" s="6" customFormat="1" x14ac:dyDescent="0.4"/>
    <row r="45600" s="6" customFormat="1" x14ac:dyDescent="0.4"/>
    <row r="45601" s="6" customFormat="1" x14ac:dyDescent="0.4"/>
    <row r="45602" s="6" customFormat="1" x14ac:dyDescent="0.4"/>
    <row r="45603" s="6" customFormat="1" x14ac:dyDescent="0.4"/>
    <row r="45604" s="6" customFormat="1" x14ac:dyDescent="0.4"/>
    <row r="45605" s="6" customFormat="1" x14ac:dyDescent="0.4"/>
    <row r="45606" s="6" customFormat="1" x14ac:dyDescent="0.4"/>
    <row r="45607" s="6" customFormat="1" x14ac:dyDescent="0.4"/>
    <row r="45608" s="6" customFormat="1" x14ac:dyDescent="0.4"/>
    <row r="45609" s="6" customFormat="1" x14ac:dyDescent="0.4"/>
    <row r="45610" s="6" customFormat="1" x14ac:dyDescent="0.4"/>
    <row r="45611" s="6" customFormat="1" x14ac:dyDescent="0.4"/>
    <row r="45612" s="6" customFormat="1" x14ac:dyDescent="0.4"/>
    <row r="45613" s="6" customFormat="1" x14ac:dyDescent="0.4"/>
    <row r="45614" s="6" customFormat="1" x14ac:dyDescent="0.4"/>
    <row r="45615" s="6" customFormat="1" x14ac:dyDescent="0.4"/>
    <row r="45616" s="6" customFormat="1" x14ac:dyDescent="0.4"/>
    <row r="45617" s="6" customFormat="1" x14ac:dyDescent="0.4"/>
    <row r="45618" s="6" customFormat="1" x14ac:dyDescent="0.4"/>
    <row r="45619" s="6" customFormat="1" x14ac:dyDescent="0.4"/>
    <row r="45620" s="6" customFormat="1" x14ac:dyDescent="0.4"/>
    <row r="45621" s="6" customFormat="1" x14ac:dyDescent="0.4"/>
    <row r="45622" s="6" customFormat="1" x14ac:dyDescent="0.4"/>
    <row r="45623" s="6" customFormat="1" x14ac:dyDescent="0.4"/>
    <row r="45624" s="6" customFormat="1" x14ac:dyDescent="0.4"/>
    <row r="45625" s="6" customFormat="1" x14ac:dyDescent="0.4"/>
    <row r="45626" s="6" customFormat="1" x14ac:dyDescent="0.4"/>
    <row r="45627" s="6" customFormat="1" x14ac:dyDescent="0.4"/>
    <row r="45628" s="6" customFormat="1" x14ac:dyDescent="0.4"/>
    <row r="45629" s="6" customFormat="1" x14ac:dyDescent="0.4"/>
    <row r="45630" s="6" customFormat="1" x14ac:dyDescent="0.4"/>
    <row r="45631" s="6" customFormat="1" x14ac:dyDescent="0.4"/>
    <row r="45632" s="6" customFormat="1" x14ac:dyDescent="0.4"/>
    <row r="45633" s="6" customFormat="1" x14ac:dyDescent="0.4"/>
    <row r="45634" s="6" customFormat="1" x14ac:dyDescent="0.4"/>
    <row r="45635" s="6" customFormat="1" x14ac:dyDescent="0.4"/>
    <row r="45636" s="6" customFormat="1" x14ac:dyDescent="0.4"/>
    <row r="45637" s="6" customFormat="1" x14ac:dyDescent="0.4"/>
    <row r="45638" s="6" customFormat="1" x14ac:dyDescent="0.4"/>
    <row r="45639" s="6" customFormat="1" x14ac:dyDescent="0.4"/>
    <row r="45640" s="6" customFormat="1" x14ac:dyDescent="0.4"/>
    <row r="45641" s="6" customFormat="1" x14ac:dyDescent="0.4"/>
    <row r="45642" s="6" customFormat="1" x14ac:dyDescent="0.4"/>
    <row r="45643" s="6" customFormat="1" x14ac:dyDescent="0.4"/>
    <row r="45644" s="6" customFormat="1" x14ac:dyDescent="0.4"/>
    <row r="45645" s="6" customFormat="1" x14ac:dyDescent="0.4"/>
    <row r="45646" s="6" customFormat="1" x14ac:dyDescent="0.4"/>
    <row r="45647" s="6" customFormat="1" x14ac:dyDescent="0.4"/>
    <row r="45648" s="6" customFormat="1" x14ac:dyDescent="0.4"/>
    <row r="45649" s="6" customFormat="1" x14ac:dyDescent="0.4"/>
    <row r="45650" s="6" customFormat="1" x14ac:dyDescent="0.4"/>
    <row r="45651" s="6" customFormat="1" x14ac:dyDescent="0.4"/>
    <row r="45652" s="6" customFormat="1" x14ac:dyDescent="0.4"/>
    <row r="45653" s="6" customFormat="1" x14ac:dyDescent="0.4"/>
    <row r="45654" s="6" customFormat="1" x14ac:dyDescent="0.4"/>
    <row r="45655" s="6" customFormat="1" x14ac:dyDescent="0.4"/>
    <row r="45656" s="6" customFormat="1" x14ac:dyDescent="0.4"/>
    <row r="45657" s="6" customFormat="1" x14ac:dyDescent="0.4"/>
    <row r="45658" s="6" customFormat="1" x14ac:dyDescent="0.4"/>
    <row r="45659" s="6" customFormat="1" x14ac:dyDescent="0.4"/>
    <row r="45660" s="6" customFormat="1" x14ac:dyDescent="0.4"/>
    <row r="45661" s="6" customFormat="1" x14ac:dyDescent="0.4"/>
    <row r="45662" s="6" customFormat="1" x14ac:dyDescent="0.4"/>
    <row r="45663" s="6" customFormat="1" x14ac:dyDescent="0.4"/>
    <row r="45664" s="6" customFormat="1" x14ac:dyDescent="0.4"/>
    <row r="45665" s="6" customFormat="1" x14ac:dyDescent="0.4"/>
    <row r="45666" s="6" customFormat="1" x14ac:dyDescent="0.4"/>
    <row r="45667" s="6" customFormat="1" x14ac:dyDescent="0.4"/>
    <row r="45668" s="6" customFormat="1" x14ac:dyDescent="0.4"/>
    <row r="45669" s="6" customFormat="1" x14ac:dyDescent="0.4"/>
    <row r="45670" s="6" customFormat="1" x14ac:dyDescent="0.4"/>
    <row r="45671" s="6" customFormat="1" x14ac:dyDescent="0.4"/>
    <row r="45672" s="6" customFormat="1" x14ac:dyDescent="0.4"/>
    <row r="45673" s="6" customFormat="1" x14ac:dyDescent="0.4"/>
    <row r="45674" s="6" customFormat="1" x14ac:dyDescent="0.4"/>
    <row r="45675" s="6" customFormat="1" x14ac:dyDescent="0.4"/>
    <row r="45676" s="6" customFormat="1" x14ac:dyDescent="0.4"/>
    <row r="45677" s="6" customFormat="1" x14ac:dyDescent="0.4"/>
    <row r="45678" s="6" customFormat="1" x14ac:dyDescent="0.4"/>
    <row r="45679" s="6" customFormat="1" x14ac:dyDescent="0.4"/>
    <row r="45680" s="6" customFormat="1" x14ac:dyDescent="0.4"/>
    <row r="45681" s="6" customFormat="1" x14ac:dyDescent="0.4"/>
    <row r="45682" s="6" customFormat="1" x14ac:dyDescent="0.4"/>
    <row r="45683" s="6" customFormat="1" x14ac:dyDescent="0.4"/>
    <row r="45684" s="6" customFormat="1" x14ac:dyDescent="0.4"/>
    <row r="45685" s="6" customFormat="1" x14ac:dyDescent="0.4"/>
    <row r="45686" s="6" customFormat="1" x14ac:dyDescent="0.4"/>
    <row r="45687" s="6" customFormat="1" x14ac:dyDescent="0.4"/>
    <row r="45688" s="6" customFormat="1" x14ac:dyDescent="0.4"/>
    <row r="45689" s="6" customFormat="1" x14ac:dyDescent="0.4"/>
    <row r="45690" s="6" customFormat="1" x14ac:dyDescent="0.4"/>
    <row r="45691" s="6" customFormat="1" x14ac:dyDescent="0.4"/>
    <row r="45692" s="6" customFormat="1" x14ac:dyDescent="0.4"/>
    <row r="45693" s="6" customFormat="1" x14ac:dyDescent="0.4"/>
    <row r="45694" s="6" customFormat="1" x14ac:dyDescent="0.4"/>
    <row r="45695" s="6" customFormat="1" x14ac:dyDescent="0.4"/>
    <row r="45696" s="6" customFormat="1" x14ac:dyDescent="0.4"/>
    <row r="45697" s="6" customFormat="1" x14ac:dyDescent="0.4"/>
    <row r="45698" s="6" customFormat="1" x14ac:dyDescent="0.4"/>
    <row r="45699" s="6" customFormat="1" x14ac:dyDescent="0.4"/>
    <row r="45700" s="6" customFormat="1" x14ac:dyDescent="0.4"/>
    <row r="45701" s="6" customFormat="1" x14ac:dyDescent="0.4"/>
    <row r="45702" s="6" customFormat="1" x14ac:dyDescent="0.4"/>
    <row r="45703" s="6" customFormat="1" x14ac:dyDescent="0.4"/>
    <row r="45704" s="6" customFormat="1" x14ac:dyDescent="0.4"/>
    <row r="45705" s="6" customFormat="1" x14ac:dyDescent="0.4"/>
    <row r="45706" s="6" customFormat="1" x14ac:dyDescent="0.4"/>
    <row r="45707" s="6" customFormat="1" x14ac:dyDescent="0.4"/>
    <row r="45708" s="6" customFormat="1" x14ac:dyDescent="0.4"/>
    <row r="45709" s="6" customFormat="1" x14ac:dyDescent="0.4"/>
    <row r="45710" s="6" customFormat="1" x14ac:dyDescent="0.4"/>
    <row r="45711" s="6" customFormat="1" x14ac:dyDescent="0.4"/>
    <row r="45712" s="6" customFormat="1" x14ac:dyDescent="0.4"/>
    <row r="45713" s="6" customFormat="1" x14ac:dyDescent="0.4"/>
    <row r="45714" s="6" customFormat="1" x14ac:dyDescent="0.4"/>
    <row r="45715" s="6" customFormat="1" x14ac:dyDescent="0.4"/>
    <row r="45716" s="6" customFormat="1" x14ac:dyDescent="0.4"/>
    <row r="45717" s="6" customFormat="1" x14ac:dyDescent="0.4"/>
    <row r="45718" s="6" customFormat="1" x14ac:dyDescent="0.4"/>
    <row r="45719" s="6" customFormat="1" x14ac:dyDescent="0.4"/>
    <row r="45720" s="6" customFormat="1" x14ac:dyDescent="0.4"/>
    <row r="45721" s="6" customFormat="1" x14ac:dyDescent="0.4"/>
    <row r="45722" s="6" customFormat="1" x14ac:dyDescent="0.4"/>
    <row r="45723" s="6" customFormat="1" x14ac:dyDescent="0.4"/>
    <row r="45724" s="6" customFormat="1" x14ac:dyDescent="0.4"/>
    <row r="45725" s="6" customFormat="1" x14ac:dyDescent="0.4"/>
    <row r="45726" s="6" customFormat="1" x14ac:dyDescent="0.4"/>
    <row r="45727" s="6" customFormat="1" x14ac:dyDescent="0.4"/>
    <row r="45728" s="6" customFormat="1" x14ac:dyDescent="0.4"/>
    <row r="45729" s="6" customFormat="1" x14ac:dyDescent="0.4"/>
    <row r="45730" s="6" customFormat="1" x14ac:dyDescent="0.4"/>
    <row r="45731" s="6" customFormat="1" x14ac:dyDescent="0.4"/>
    <row r="45732" s="6" customFormat="1" x14ac:dyDescent="0.4"/>
    <row r="45733" s="6" customFormat="1" x14ac:dyDescent="0.4"/>
    <row r="45734" s="6" customFormat="1" x14ac:dyDescent="0.4"/>
    <row r="45735" s="6" customFormat="1" x14ac:dyDescent="0.4"/>
    <row r="45736" s="6" customFormat="1" x14ac:dyDescent="0.4"/>
    <row r="45737" s="6" customFormat="1" x14ac:dyDescent="0.4"/>
    <row r="45738" s="6" customFormat="1" x14ac:dyDescent="0.4"/>
    <row r="45739" s="6" customFormat="1" x14ac:dyDescent="0.4"/>
    <row r="45740" s="6" customFormat="1" x14ac:dyDescent="0.4"/>
    <row r="45741" s="6" customFormat="1" x14ac:dyDescent="0.4"/>
    <row r="45742" s="6" customFormat="1" x14ac:dyDescent="0.4"/>
    <row r="45743" s="6" customFormat="1" x14ac:dyDescent="0.4"/>
    <row r="45744" s="6" customFormat="1" x14ac:dyDescent="0.4"/>
    <row r="45745" s="6" customFormat="1" x14ac:dyDescent="0.4"/>
    <row r="45746" s="6" customFormat="1" x14ac:dyDescent="0.4"/>
    <row r="45747" s="6" customFormat="1" x14ac:dyDescent="0.4"/>
    <row r="45748" s="6" customFormat="1" x14ac:dyDescent="0.4"/>
    <row r="45749" s="6" customFormat="1" x14ac:dyDescent="0.4"/>
    <row r="45750" s="6" customFormat="1" x14ac:dyDescent="0.4"/>
    <row r="45751" s="6" customFormat="1" x14ac:dyDescent="0.4"/>
    <row r="45752" s="6" customFormat="1" x14ac:dyDescent="0.4"/>
    <row r="45753" s="6" customFormat="1" x14ac:dyDescent="0.4"/>
    <row r="45754" s="6" customFormat="1" x14ac:dyDescent="0.4"/>
    <row r="45755" s="6" customFormat="1" x14ac:dyDescent="0.4"/>
    <row r="45756" s="6" customFormat="1" x14ac:dyDescent="0.4"/>
    <row r="45757" s="6" customFormat="1" x14ac:dyDescent="0.4"/>
    <row r="45758" s="6" customFormat="1" x14ac:dyDescent="0.4"/>
    <row r="45759" s="6" customFormat="1" x14ac:dyDescent="0.4"/>
    <row r="45760" s="6" customFormat="1" x14ac:dyDescent="0.4"/>
    <row r="45761" s="6" customFormat="1" x14ac:dyDescent="0.4"/>
    <row r="45762" s="6" customFormat="1" x14ac:dyDescent="0.4"/>
    <row r="45763" s="6" customFormat="1" x14ac:dyDescent="0.4"/>
    <row r="45764" s="6" customFormat="1" x14ac:dyDescent="0.4"/>
    <row r="45765" s="6" customFormat="1" x14ac:dyDescent="0.4"/>
    <row r="45766" s="6" customFormat="1" x14ac:dyDescent="0.4"/>
    <row r="45767" s="6" customFormat="1" x14ac:dyDescent="0.4"/>
    <row r="45768" s="6" customFormat="1" x14ac:dyDescent="0.4"/>
    <row r="45769" s="6" customFormat="1" x14ac:dyDescent="0.4"/>
    <row r="45770" s="6" customFormat="1" x14ac:dyDescent="0.4"/>
    <row r="45771" s="6" customFormat="1" x14ac:dyDescent="0.4"/>
    <row r="45772" s="6" customFormat="1" x14ac:dyDescent="0.4"/>
    <row r="45773" s="6" customFormat="1" x14ac:dyDescent="0.4"/>
    <row r="45774" s="6" customFormat="1" x14ac:dyDescent="0.4"/>
    <row r="45775" s="6" customFormat="1" x14ac:dyDescent="0.4"/>
    <row r="45776" s="6" customFormat="1" x14ac:dyDescent="0.4"/>
    <row r="45777" s="6" customFormat="1" x14ac:dyDescent="0.4"/>
    <row r="45778" s="6" customFormat="1" x14ac:dyDescent="0.4"/>
    <row r="45779" s="6" customFormat="1" x14ac:dyDescent="0.4"/>
    <row r="45780" s="6" customFormat="1" x14ac:dyDescent="0.4"/>
    <row r="45781" s="6" customFormat="1" x14ac:dyDescent="0.4"/>
    <row r="45782" s="6" customFormat="1" x14ac:dyDescent="0.4"/>
    <row r="45783" s="6" customFormat="1" x14ac:dyDescent="0.4"/>
    <row r="45784" s="6" customFormat="1" x14ac:dyDescent="0.4"/>
    <row r="45785" s="6" customFormat="1" x14ac:dyDescent="0.4"/>
    <row r="45786" s="6" customFormat="1" x14ac:dyDescent="0.4"/>
    <row r="45787" s="6" customFormat="1" x14ac:dyDescent="0.4"/>
    <row r="45788" s="6" customFormat="1" x14ac:dyDescent="0.4"/>
    <row r="45789" s="6" customFormat="1" x14ac:dyDescent="0.4"/>
    <row r="45790" s="6" customFormat="1" x14ac:dyDescent="0.4"/>
    <row r="45791" s="6" customFormat="1" x14ac:dyDescent="0.4"/>
    <row r="45792" s="6" customFormat="1" x14ac:dyDescent="0.4"/>
    <row r="45793" s="6" customFormat="1" x14ac:dyDescent="0.4"/>
    <row r="45794" s="6" customFormat="1" x14ac:dyDescent="0.4"/>
    <row r="45795" s="6" customFormat="1" x14ac:dyDescent="0.4"/>
    <row r="45796" s="6" customFormat="1" x14ac:dyDescent="0.4"/>
    <row r="45797" s="6" customFormat="1" x14ac:dyDescent="0.4"/>
    <row r="45798" s="6" customFormat="1" x14ac:dyDescent="0.4"/>
    <row r="45799" s="6" customFormat="1" x14ac:dyDescent="0.4"/>
    <row r="45800" s="6" customFormat="1" x14ac:dyDescent="0.4"/>
    <row r="45801" s="6" customFormat="1" x14ac:dyDescent="0.4"/>
    <row r="45802" s="6" customFormat="1" x14ac:dyDescent="0.4"/>
    <row r="45803" s="6" customFormat="1" x14ac:dyDescent="0.4"/>
    <row r="45804" s="6" customFormat="1" x14ac:dyDescent="0.4"/>
    <row r="45805" s="6" customFormat="1" x14ac:dyDescent="0.4"/>
    <row r="45806" s="6" customFormat="1" x14ac:dyDescent="0.4"/>
    <row r="45807" s="6" customFormat="1" x14ac:dyDescent="0.4"/>
    <row r="45808" s="6" customFormat="1" x14ac:dyDescent="0.4"/>
    <row r="45809" s="6" customFormat="1" x14ac:dyDescent="0.4"/>
    <row r="45810" s="6" customFormat="1" x14ac:dyDescent="0.4"/>
    <row r="45811" s="6" customFormat="1" x14ac:dyDescent="0.4"/>
    <row r="45812" s="6" customFormat="1" x14ac:dyDescent="0.4"/>
    <row r="45813" s="6" customFormat="1" x14ac:dyDescent="0.4"/>
    <row r="45814" s="6" customFormat="1" x14ac:dyDescent="0.4"/>
    <row r="45815" s="6" customFormat="1" x14ac:dyDescent="0.4"/>
    <row r="45816" s="6" customFormat="1" x14ac:dyDescent="0.4"/>
    <row r="45817" s="6" customFormat="1" x14ac:dyDescent="0.4"/>
    <row r="45818" s="6" customFormat="1" x14ac:dyDescent="0.4"/>
    <row r="45819" s="6" customFormat="1" x14ac:dyDescent="0.4"/>
    <row r="45820" s="6" customFormat="1" x14ac:dyDescent="0.4"/>
    <row r="45821" s="6" customFormat="1" x14ac:dyDescent="0.4"/>
    <row r="45822" s="6" customFormat="1" x14ac:dyDescent="0.4"/>
    <row r="45823" s="6" customFormat="1" x14ac:dyDescent="0.4"/>
    <row r="45824" s="6" customFormat="1" x14ac:dyDescent="0.4"/>
    <row r="45825" s="6" customFormat="1" x14ac:dyDescent="0.4"/>
    <row r="45826" s="6" customFormat="1" x14ac:dyDescent="0.4"/>
    <row r="45827" s="6" customFormat="1" x14ac:dyDescent="0.4"/>
    <row r="45828" s="6" customFormat="1" x14ac:dyDescent="0.4"/>
    <row r="45829" s="6" customFormat="1" x14ac:dyDescent="0.4"/>
    <row r="45830" s="6" customFormat="1" x14ac:dyDescent="0.4"/>
    <row r="45831" s="6" customFormat="1" x14ac:dyDescent="0.4"/>
    <row r="45832" s="6" customFormat="1" x14ac:dyDescent="0.4"/>
    <row r="45833" s="6" customFormat="1" x14ac:dyDescent="0.4"/>
    <row r="45834" s="6" customFormat="1" x14ac:dyDescent="0.4"/>
    <row r="45835" s="6" customFormat="1" x14ac:dyDescent="0.4"/>
    <row r="45836" s="6" customFormat="1" x14ac:dyDescent="0.4"/>
    <row r="45837" s="6" customFormat="1" x14ac:dyDescent="0.4"/>
    <row r="45838" s="6" customFormat="1" x14ac:dyDescent="0.4"/>
    <row r="45839" s="6" customFormat="1" x14ac:dyDescent="0.4"/>
    <row r="45840" s="6" customFormat="1" x14ac:dyDescent="0.4"/>
    <row r="45841" s="6" customFormat="1" x14ac:dyDescent="0.4"/>
    <row r="45842" s="6" customFormat="1" x14ac:dyDescent="0.4"/>
    <row r="45843" s="6" customFormat="1" x14ac:dyDescent="0.4"/>
    <row r="45844" s="6" customFormat="1" x14ac:dyDescent="0.4"/>
    <row r="45845" s="6" customFormat="1" x14ac:dyDescent="0.4"/>
    <row r="45846" s="6" customFormat="1" x14ac:dyDescent="0.4"/>
    <row r="45847" s="6" customFormat="1" x14ac:dyDescent="0.4"/>
    <row r="45848" s="6" customFormat="1" x14ac:dyDescent="0.4"/>
    <row r="45849" s="6" customFormat="1" x14ac:dyDescent="0.4"/>
    <row r="45850" s="6" customFormat="1" x14ac:dyDescent="0.4"/>
    <row r="45851" s="6" customFormat="1" x14ac:dyDescent="0.4"/>
    <row r="45852" s="6" customFormat="1" x14ac:dyDescent="0.4"/>
    <row r="45853" s="6" customFormat="1" x14ac:dyDescent="0.4"/>
    <row r="45854" s="6" customFormat="1" x14ac:dyDescent="0.4"/>
    <row r="45855" s="6" customFormat="1" x14ac:dyDescent="0.4"/>
    <row r="45856" s="6" customFormat="1" x14ac:dyDescent="0.4"/>
    <row r="45857" s="6" customFormat="1" x14ac:dyDescent="0.4"/>
    <row r="45858" s="6" customFormat="1" x14ac:dyDescent="0.4"/>
    <row r="45859" s="6" customFormat="1" x14ac:dyDescent="0.4"/>
    <row r="45860" s="6" customFormat="1" x14ac:dyDescent="0.4"/>
    <row r="45861" s="6" customFormat="1" x14ac:dyDescent="0.4"/>
    <row r="45862" s="6" customFormat="1" x14ac:dyDescent="0.4"/>
    <row r="45863" s="6" customFormat="1" x14ac:dyDescent="0.4"/>
    <row r="45864" s="6" customFormat="1" x14ac:dyDescent="0.4"/>
    <row r="45865" s="6" customFormat="1" x14ac:dyDescent="0.4"/>
    <row r="45866" s="6" customFormat="1" x14ac:dyDescent="0.4"/>
    <row r="45867" s="6" customFormat="1" x14ac:dyDescent="0.4"/>
    <row r="45868" s="6" customFormat="1" x14ac:dyDescent="0.4"/>
    <row r="45869" s="6" customFormat="1" x14ac:dyDescent="0.4"/>
    <row r="45870" s="6" customFormat="1" x14ac:dyDescent="0.4"/>
    <row r="45871" s="6" customFormat="1" x14ac:dyDescent="0.4"/>
    <row r="45872" s="6" customFormat="1" x14ac:dyDescent="0.4"/>
    <row r="45873" s="6" customFormat="1" x14ac:dyDescent="0.4"/>
    <row r="45874" s="6" customFormat="1" x14ac:dyDescent="0.4"/>
    <row r="45875" s="6" customFormat="1" x14ac:dyDescent="0.4"/>
    <row r="45876" s="6" customFormat="1" x14ac:dyDescent="0.4"/>
    <row r="45877" s="6" customFormat="1" x14ac:dyDescent="0.4"/>
    <row r="45878" s="6" customFormat="1" x14ac:dyDescent="0.4"/>
    <row r="45879" s="6" customFormat="1" x14ac:dyDescent="0.4"/>
    <row r="45880" s="6" customFormat="1" x14ac:dyDescent="0.4"/>
    <row r="45881" s="6" customFormat="1" x14ac:dyDescent="0.4"/>
    <row r="45882" s="6" customFormat="1" x14ac:dyDescent="0.4"/>
    <row r="45883" s="6" customFormat="1" x14ac:dyDescent="0.4"/>
    <row r="45884" s="6" customFormat="1" x14ac:dyDescent="0.4"/>
    <row r="45885" s="6" customFormat="1" x14ac:dyDescent="0.4"/>
    <row r="45886" s="6" customFormat="1" x14ac:dyDescent="0.4"/>
    <row r="45887" s="6" customFormat="1" x14ac:dyDescent="0.4"/>
    <row r="45888" s="6" customFormat="1" x14ac:dyDescent="0.4"/>
    <row r="45889" s="6" customFormat="1" x14ac:dyDescent="0.4"/>
    <row r="45890" s="6" customFormat="1" x14ac:dyDescent="0.4"/>
    <row r="45891" s="6" customFormat="1" x14ac:dyDescent="0.4"/>
    <row r="45892" s="6" customFormat="1" x14ac:dyDescent="0.4"/>
    <row r="45893" s="6" customFormat="1" x14ac:dyDescent="0.4"/>
    <row r="45894" s="6" customFormat="1" x14ac:dyDescent="0.4"/>
    <row r="45895" s="6" customFormat="1" x14ac:dyDescent="0.4"/>
    <row r="45896" s="6" customFormat="1" x14ac:dyDescent="0.4"/>
    <row r="45897" s="6" customFormat="1" x14ac:dyDescent="0.4"/>
    <row r="45898" s="6" customFormat="1" x14ac:dyDescent="0.4"/>
    <row r="45899" s="6" customFormat="1" x14ac:dyDescent="0.4"/>
    <row r="45900" s="6" customFormat="1" x14ac:dyDescent="0.4"/>
    <row r="45901" s="6" customFormat="1" x14ac:dyDescent="0.4"/>
    <row r="45902" s="6" customFormat="1" x14ac:dyDescent="0.4"/>
    <row r="45903" s="6" customFormat="1" x14ac:dyDescent="0.4"/>
    <row r="45904" s="6" customFormat="1" x14ac:dyDescent="0.4"/>
    <row r="45905" s="6" customFormat="1" x14ac:dyDescent="0.4"/>
    <row r="45906" s="6" customFormat="1" x14ac:dyDescent="0.4"/>
    <row r="45907" s="6" customFormat="1" x14ac:dyDescent="0.4"/>
    <row r="45908" s="6" customFormat="1" x14ac:dyDescent="0.4"/>
    <row r="45909" s="6" customFormat="1" x14ac:dyDescent="0.4"/>
    <row r="45910" s="6" customFormat="1" x14ac:dyDescent="0.4"/>
    <row r="45911" s="6" customFormat="1" x14ac:dyDescent="0.4"/>
    <row r="45912" s="6" customFormat="1" x14ac:dyDescent="0.4"/>
    <row r="45913" s="6" customFormat="1" x14ac:dyDescent="0.4"/>
    <row r="45914" s="6" customFormat="1" x14ac:dyDescent="0.4"/>
    <row r="45915" s="6" customFormat="1" x14ac:dyDescent="0.4"/>
    <row r="45916" s="6" customFormat="1" x14ac:dyDescent="0.4"/>
    <row r="45917" s="6" customFormat="1" x14ac:dyDescent="0.4"/>
    <row r="45918" s="6" customFormat="1" x14ac:dyDescent="0.4"/>
    <row r="45919" s="6" customFormat="1" x14ac:dyDescent="0.4"/>
    <row r="45920" s="6" customFormat="1" x14ac:dyDescent="0.4"/>
    <row r="45921" s="6" customFormat="1" x14ac:dyDescent="0.4"/>
    <row r="45922" s="6" customFormat="1" x14ac:dyDescent="0.4"/>
    <row r="45923" s="6" customFormat="1" x14ac:dyDescent="0.4"/>
    <row r="45924" s="6" customFormat="1" x14ac:dyDescent="0.4"/>
    <row r="45925" s="6" customFormat="1" x14ac:dyDescent="0.4"/>
    <row r="45926" s="6" customFormat="1" x14ac:dyDescent="0.4"/>
    <row r="45927" s="6" customFormat="1" x14ac:dyDescent="0.4"/>
    <row r="45928" s="6" customFormat="1" x14ac:dyDescent="0.4"/>
    <row r="45929" s="6" customFormat="1" x14ac:dyDescent="0.4"/>
    <row r="45930" s="6" customFormat="1" x14ac:dyDescent="0.4"/>
    <row r="45931" s="6" customFormat="1" x14ac:dyDescent="0.4"/>
    <row r="45932" s="6" customFormat="1" x14ac:dyDescent="0.4"/>
    <row r="45933" s="6" customFormat="1" x14ac:dyDescent="0.4"/>
    <row r="45934" s="6" customFormat="1" x14ac:dyDescent="0.4"/>
    <row r="45935" s="6" customFormat="1" x14ac:dyDescent="0.4"/>
    <row r="45936" s="6" customFormat="1" x14ac:dyDescent="0.4"/>
    <row r="45937" s="6" customFormat="1" x14ac:dyDescent="0.4"/>
    <row r="45938" s="6" customFormat="1" x14ac:dyDescent="0.4"/>
    <row r="45939" s="6" customFormat="1" x14ac:dyDescent="0.4"/>
    <row r="45940" s="6" customFormat="1" x14ac:dyDescent="0.4"/>
    <row r="45941" s="6" customFormat="1" x14ac:dyDescent="0.4"/>
    <row r="45942" s="6" customFormat="1" x14ac:dyDescent="0.4"/>
    <row r="45943" s="6" customFormat="1" x14ac:dyDescent="0.4"/>
    <row r="45944" s="6" customFormat="1" x14ac:dyDescent="0.4"/>
    <row r="45945" s="6" customFormat="1" x14ac:dyDescent="0.4"/>
    <row r="45946" s="6" customFormat="1" x14ac:dyDescent="0.4"/>
    <row r="45947" s="6" customFormat="1" x14ac:dyDescent="0.4"/>
    <row r="45948" s="6" customFormat="1" x14ac:dyDescent="0.4"/>
    <row r="45949" s="6" customFormat="1" x14ac:dyDescent="0.4"/>
    <row r="45950" s="6" customFormat="1" x14ac:dyDescent="0.4"/>
    <row r="45951" s="6" customFormat="1" x14ac:dyDescent="0.4"/>
    <row r="45952" s="6" customFormat="1" x14ac:dyDescent="0.4"/>
    <row r="45953" s="6" customFormat="1" x14ac:dyDescent="0.4"/>
    <row r="45954" s="6" customFormat="1" x14ac:dyDescent="0.4"/>
    <row r="45955" s="6" customFormat="1" x14ac:dyDescent="0.4"/>
    <row r="45956" s="6" customFormat="1" x14ac:dyDescent="0.4"/>
    <row r="45957" s="6" customFormat="1" x14ac:dyDescent="0.4"/>
    <row r="45958" s="6" customFormat="1" x14ac:dyDescent="0.4"/>
    <row r="45959" s="6" customFormat="1" x14ac:dyDescent="0.4"/>
    <row r="45960" s="6" customFormat="1" x14ac:dyDescent="0.4"/>
    <row r="45961" s="6" customFormat="1" x14ac:dyDescent="0.4"/>
    <row r="45962" s="6" customFormat="1" x14ac:dyDescent="0.4"/>
    <row r="45963" s="6" customFormat="1" x14ac:dyDescent="0.4"/>
    <row r="45964" s="6" customFormat="1" x14ac:dyDescent="0.4"/>
    <row r="45965" s="6" customFormat="1" x14ac:dyDescent="0.4"/>
    <row r="45966" s="6" customFormat="1" x14ac:dyDescent="0.4"/>
    <row r="45967" s="6" customFormat="1" x14ac:dyDescent="0.4"/>
    <row r="45968" s="6" customFormat="1" x14ac:dyDescent="0.4"/>
    <row r="45969" s="6" customFormat="1" x14ac:dyDescent="0.4"/>
    <row r="45970" s="6" customFormat="1" x14ac:dyDescent="0.4"/>
    <row r="45971" s="6" customFormat="1" x14ac:dyDescent="0.4"/>
    <row r="45972" s="6" customFormat="1" x14ac:dyDescent="0.4"/>
    <row r="45973" s="6" customFormat="1" x14ac:dyDescent="0.4"/>
    <row r="45974" s="6" customFormat="1" x14ac:dyDescent="0.4"/>
    <row r="45975" s="6" customFormat="1" x14ac:dyDescent="0.4"/>
    <row r="45976" s="6" customFormat="1" x14ac:dyDescent="0.4"/>
    <row r="45977" s="6" customFormat="1" x14ac:dyDescent="0.4"/>
    <row r="45978" s="6" customFormat="1" x14ac:dyDescent="0.4"/>
    <row r="45979" s="6" customFormat="1" x14ac:dyDescent="0.4"/>
    <row r="45980" s="6" customFormat="1" x14ac:dyDescent="0.4"/>
    <row r="45981" s="6" customFormat="1" x14ac:dyDescent="0.4"/>
    <row r="45982" s="6" customFormat="1" x14ac:dyDescent="0.4"/>
    <row r="45983" s="6" customFormat="1" x14ac:dyDescent="0.4"/>
    <row r="45984" s="6" customFormat="1" x14ac:dyDescent="0.4"/>
    <row r="45985" s="6" customFormat="1" x14ac:dyDescent="0.4"/>
    <row r="45986" s="6" customFormat="1" x14ac:dyDescent="0.4"/>
    <row r="45987" s="6" customFormat="1" x14ac:dyDescent="0.4"/>
    <row r="45988" s="6" customFormat="1" x14ac:dyDescent="0.4"/>
    <row r="45989" s="6" customFormat="1" x14ac:dyDescent="0.4"/>
    <row r="45990" s="6" customFormat="1" x14ac:dyDescent="0.4"/>
    <row r="45991" s="6" customFormat="1" x14ac:dyDescent="0.4"/>
    <row r="45992" s="6" customFormat="1" x14ac:dyDescent="0.4"/>
    <row r="45993" s="6" customFormat="1" x14ac:dyDescent="0.4"/>
    <row r="45994" s="6" customFormat="1" x14ac:dyDescent="0.4"/>
    <row r="45995" s="6" customFormat="1" x14ac:dyDescent="0.4"/>
    <row r="45996" s="6" customFormat="1" x14ac:dyDescent="0.4"/>
    <row r="45997" s="6" customFormat="1" x14ac:dyDescent="0.4"/>
    <row r="45998" s="6" customFormat="1" x14ac:dyDescent="0.4"/>
    <row r="45999" s="6" customFormat="1" x14ac:dyDescent="0.4"/>
    <row r="46000" s="6" customFormat="1" x14ac:dyDescent="0.4"/>
    <row r="46001" s="6" customFormat="1" x14ac:dyDescent="0.4"/>
    <row r="46002" s="6" customFormat="1" x14ac:dyDescent="0.4"/>
    <row r="46003" s="6" customFormat="1" x14ac:dyDescent="0.4"/>
    <row r="46004" s="6" customFormat="1" x14ac:dyDescent="0.4"/>
    <row r="46005" s="6" customFormat="1" x14ac:dyDescent="0.4"/>
    <row r="46006" s="6" customFormat="1" x14ac:dyDescent="0.4"/>
    <row r="46007" s="6" customFormat="1" x14ac:dyDescent="0.4"/>
    <row r="46008" s="6" customFormat="1" x14ac:dyDescent="0.4"/>
    <row r="46009" s="6" customFormat="1" x14ac:dyDescent="0.4"/>
    <row r="46010" s="6" customFormat="1" x14ac:dyDescent="0.4"/>
    <row r="46011" s="6" customFormat="1" x14ac:dyDescent="0.4"/>
    <row r="46012" s="6" customFormat="1" x14ac:dyDescent="0.4"/>
    <row r="46013" s="6" customFormat="1" x14ac:dyDescent="0.4"/>
    <row r="46014" s="6" customFormat="1" x14ac:dyDescent="0.4"/>
    <row r="46015" s="6" customFormat="1" x14ac:dyDescent="0.4"/>
    <row r="46016" s="6" customFormat="1" x14ac:dyDescent="0.4"/>
    <row r="46017" s="6" customFormat="1" x14ac:dyDescent="0.4"/>
    <row r="46018" s="6" customFormat="1" x14ac:dyDescent="0.4"/>
    <row r="46019" s="6" customFormat="1" x14ac:dyDescent="0.4"/>
    <row r="46020" s="6" customFormat="1" x14ac:dyDescent="0.4"/>
    <row r="46021" s="6" customFormat="1" x14ac:dyDescent="0.4"/>
    <row r="46022" s="6" customFormat="1" x14ac:dyDescent="0.4"/>
    <row r="46023" s="6" customFormat="1" x14ac:dyDescent="0.4"/>
    <row r="46024" s="6" customFormat="1" x14ac:dyDescent="0.4"/>
    <row r="46025" s="6" customFormat="1" x14ac:dyDescent="0.4"/>
    <row r="46026" s="6" customFormat="1" x14ac:dyDescent="0.4"/>
    <row r="46027" s="6" customFormat="1" x14ac:dyDescent="0.4"/>
    <row r="46028" s="6" customFormat="1" x14ac:dyDescent="0.4"/>
    <row r="46029" s="6" customFormat="1" x14ac:dyDescent="0.4"/>
    <row r="46030" s="6" customFormat="1" x14ac:dyDescent="0.4"/>
    <row r="46031" s="6" customFormat="1" x14ac:dyDescent="0.4"/>
    <row r="46032" s="6" customFormat="1" x14ac:dyDescent="0.4"/>
    <row r="46033" s="6" customFormat="1" x14ac:dyDescent="0.4"/>
    <row r="46034" s="6" customFormat="1" x14ac:dyDescent="0.4"/>
    <row r="46035" s="6" customFormat="1" x14ac:dyDescent="0.4"/>
    <row r="46036" s="6" customFormat="1" x14ac:dyDescent="0.4"/>
    <row r="46037" s="6" customFormat="1" x14ac:dyDescent="0.4"/>
    <row r="46038" s="6" customFormat="1" x14ac:dyDescent="0.4"/>
    <row r="46039" s="6" customFormat="1" x14ac:dyDescent="0.4"/>
    <row r="46040" s="6" customFormat="1" x14ac:dyDescent="0.4"/>
    <row r="46041" s="6" customFormat="1" x14ac:dyDescent="0.4"/>
    <row r="46042" s="6" customFormat="1" x14ac:dyDescent="0.4"/>
    <row r="46043" s="6" customFormat="1" x14ac:dyDescent="0.4"/>
    <row r="46044" s="6" customFormat="1" x14ac:dyDescent="0.4"/>
    <row r="46045" s="6" customFormat="1" x14ac:dyDescent="0.4"/>
    <row r="46046" s="6" customFormat="1" x14ac:dyDescent="0.4"/>
    <row r="46047" s="6" customFormat="1" x14ac:dyDescent="0.4"/>
    <row r="46048" s="6" customFormat="1" x14ac:dyDescent="0.4"/>
    <row r="46049" s="6" customFormat="1" x14ac:dyDescent="0.4"/>
    <row r="46050" s="6" customFormat="1" x14ac:dyDescent="0.4"/>
    <row r="46051" s="6" customFormat="1" x14ac:dyDescent="0.4"/>
    <row r="46052" s="6" customFormat="1" x14ac:dyDescent="0.4"/>
    <row r="46053" s="6" customFormat="1" x14ac:dyDescent="0.4"/>
    <row r="46054" s="6" customFormat="1" x14ac:dyDescent="0.4"/>
    <row r="46055" s="6" customFormat="1" x14ac:dyDescent="0.4"/>
    <row r="46056" s="6" customFormat="1" x14ac:dyDescent="0.4"/>
    <row r="46057" s="6" customFormat="1" x14ac:dyDescent="0.4"/>
    <row r="46058" s="6" customFormat="1" x14ac:dyDescent="0.4"/>
    <row r="46059" s="6" customFormat="1" x14ac:dyDescent="0.4"/>
    <row r="46060" s="6" customFormat="1" x14ac:dyDescent="0.4"/>
    <row r="46061" s="6" customFormat="1" x14ac:dyDescent="0.4"/>
    <row r="46062" s="6" customFormat="1" x14ac:dyDescent="0.4"/>
    <row r="46063" s="6" customFormat="1" x14ac:dyDescent="0.4"/>
    <row r="46064" s="6" customFormat="1" x14ac:dyDescent="0.4"/>
    <row r="46065" s="6" customFormat="1" x14ac:dyDescent="0.4"/>
    <row r="46066" s="6" customFormat="1" x14ac:dyDescent="0.4"/>
    <row r="46067" s="6" customFormat="1" x14ac:dyDescent="0.4"/>
    <row r="46068" s="6" customFormat="1" x14ac:dyDescent="0.4"/>
    <row r="46069" s="6" customFormat="1" x14ac:dyDescent="0.4"/>
    <row r="46070" s="6" customFormat="1" x14ac:dyDescent="0.4"/>
    <row r="46071" s="6" customFormat="1" x14ac:dyDescent="0.4"/>
    <row r="46072" s="6" customFormat="1" x14ac:dyDescent="0.4"/>
    <row r="46073" s="6" customFormat="1" x14ac:dyDescent="0.4"/>
    <row r="46074" s="6" customFormat="1" x14ac:dyDescent="0.4"/>
    <row r="46075" s="6" customFormat="1" x14ac:dyDescent="0.4"/>
    <row r="46076" s="6" customFormat="1" x14ac:dyDescent="0.4"/>
    <row r="46077" s="6" customFormat="1" x14ac:dyDescent="0.4"/>
    <row r="46078" s="6" customFormat="1" x14ac:dyDescent="0.4"/>
    <row r="46079" s="6" customFormat="1" x14ac:dyDescent="0.4"/>
    <row r="46080" s="6" customFormat="1" x14ac:dyDescent="0.4"/>
    <row r="46081" s="6" customFormat="1" x14ac:dyDescent="0.4"/>
    <row r="46082" s="6" customFormat="1" x14ac:dyDescent="0.4"/>
    <row r="46083" s="6" customFormat="1" x14ac:dyDescent="0.4"/>
    <row r="46084" s="6" customFormat="1" x14ac:dyDescent="0.4"/>
    <row r="46085" s="6" customFormat="1" x14ac:dyDescent="0.4"/>
    <row r="46086" s="6" customFormat="1" x14ac:dyDescent="0.4"/>
    <row r="46087" s="6" customFormat="1" x14ac:dyDescent="0.4"/>
    <row r="46088" s="6" customFormat="1" x14ac:dyDescent="0.4"/>
    <row r="46089" s="6" customFormat="1" x14ac:dyDescent="0.4"/>
    <row r="46090" s="6" customFormat="1" x14ac:dyDescent="0.4"/>
    <row r="46091" s="6" customFormat="1" x14ac:dyDescent="0.4"/>
    <row r="46092" s="6" customFormat="1" x14ac:dyDescent="0.4"/>
    <row r="46093" s="6" customFormat="1" x14ac:dyDescent="0.4"/>
    <row r="46094" s="6" customFormat="1" x14ac:dyDescent="0.4"/>
    <row r="46095" s="6" customFormat="1" x14ac:dyDescent="0.4"/>
    <row r="46096" s="6" customFormat="1" x14ac:dyDescent="0.4"/>
    <row r="46097" s="6" customFormat="1" x14ac:dyDescent="0.4"/>
    <row r="46098" s="6" customFormat="1" x14ac:dyDescent="0.4"/>
    <row r="46099" s="6" customFormat="1" x14ac:dyDescent="0.4"/>
    <row r="46100" s="6" customFormat="1" x14ac:dyDescent="0.4"/>
    <row r="46101" s="6" customFormat="1" x14ac:dyDescent="0.4"/>
    <row r="46102" s="6" customFormat="1" x14ac:dyDescent="0.4"/>
    <row r="46103" s="6" customFormat="1" x14ac:dyDescent="0.4"/>
    <row r="46104" s="6" customFormat="1" x14ac:dyDescent="0.4"/>
    <row r="46105" s="6" customFormat="1" x14ac:dyDescent="0.4"/>
    <row r="46106" s="6" customFormat="1" x14ac:dyDescent="0.4"/>
    <row r="46107" s="6" customFormat="1" x14ac:dyDescent="0.4"/>
    <row r="46108" s="6" customFormat="1" x14ac:dyDescent="0.4"/>
    <row r="46109" s="6" customFormat="1" x14ac:dyDescent="0.4"/>
    <row r="46110" s="6" customFormat="1" x14ac:dyDescent="0.4"/>
    <row r="46111" s="6" customFormat="1" x14ac:dyDescent="0.4"/>
    <row r="46112" s="6" customFormat="1" x14ac:dyDescent="0.4"/>
    <row r="46113" s="6" customFormat="1" x14ac:dyDescent="0.4"/>
    <row r="46114" s="6" customFormat="1" x14ac:dyDescent="0.4"/>
    <row r="46115" s="6" customFormat="1" x14ac:dyDescent="0.4"/>
    <row r="46116" s="6" customFormat="1" x14ac:dyDescent="0.4"/>
    <row r="46117" s="6" customFormat="1" x14ac:dyDescent="0.4"/>
    <row r="46118" s="6" customFormat="1" x14ac:dyDescent="0.4"/>
    <row r="46119" s="6" customFormat="1" x14ac:dyDescent="0.4"/>
    <row r="46120" s="6" customFormat="1" x14ac:dyDescent="0.4"/>
    <row r="46121" s="6" customFormat="1" x14ac:dyDescent="0.4"/>
    <row r="46122" s="6" customFormat="1" x14ac:dyDescent="0.4"/>
    <row r="46123" s="6" customFormat="1" x14ac:dyDescent="0.4"/>
    <row r="46124" s="6" customFormat="1" x14ac:dyDescent="0.4"/>
    <row r="46125" s="6" customFormat="1" x14ac:dyDescent="0.4"/>
    <row r="46126" s="6" customFormat="1" x14ac:dyDescent="0.4"/>
    <row r="46127" s="6" customFormat="1" x14ac:dyDescent="0.4"/>
    <row r="46128" s="6" customFormat="1" x14ac:dyDescent="0.4"/>
    <row r="46129" s="6" customFormat="1" x14ac:dyDescent="0.4"/>
    <row r="46130" s="6" customFormat="1" x14ac:dyDescent="0.4"/>
    <row r="46131" s="6" customFormat="1" x14ac:dyDescent="0.4"/>
    <row r="46132" s="6" customFormat="1" x14ac:dyDescent="0.4"/>
    <row r="46133" s="6" customFormat="1" x14ac:dyDescent="0.4"/>
    <row r="46134" s="6" customFormat="1" x14ac:dyDescent="0.4"/>
    <row r="46135" s="6" customFormat="1" x14ac:dyDescent="0.4"/>
    <row r="46136" s="6" customFormat="1" x14ac:dyDescent="0.4"/>
    <row r="46137" s="6" customFormat="1" x14ac:dyDescent="0.4"/>
    <row r="46138" s="6" customFormat="1" x14ac:dyDescent="0.4"/>
    <row r="46139" s="6" customFormat="1" x14ac:dyDescent="0.4"/>
    <row r="46140" s="6" customFormat="1" x14ac:dyDescent="0.4"/>
    <row r="46141" s="6" customFormat="1" x14ac:dyDescent="0.4"/>
    <row r="46142" s="6" customFormat="1" x14ac:dyDescent="0.4"/>
    <row r="46143" s="6" customFormat="1" x14ac:dyDescent="0.4"/>
    <row r="46144" s="6" customFormat="1" x14ac:dyDescent="0.4"/>
    <row r="46145" s="6" customFormat="1" x14ac:dyDescent="0.4"/>
    <row r="46146" s="6" customFormat="1" x14ac:dyDescent="0.4"/>
    <row r="46147" s="6" customFormat="1" x14ac:dyDescent="0.4"/>
    <row r="46148" s="6" customFormat="1" x14ac:dyDescent="0.4"/>
    <row r="46149" s="6" customFormat="1" x14ac:dyDescent="0.4"/>
    <row r="46150" s="6" customFormat="1" x14ac:dyDescent="0.4"/>
    <row r="46151" s="6" customFormat="1" x14ac:dyDescent="0.4"/>
    <row r="46152" s="6" customFormat="1" x14ac:dyDescent="0.4"/>
    <row r="46153" s="6" customFormat="1" x14ac:dyDescent="0.4"/>
    <row r="46154" s="6" customFormat="1" x14ac:dyDescent="0.4"/>
    <row r="46155" s="6" customFormat="1" x14ac:dyDescent="0.4"/>
    <row r="46156" s="6" customFormat="1" x14ac:dyDescent="0.4"/>
    <row r="46157" s="6" customFormat="1" x14ac:dyDescent="0.4"/>
    <row r="46158" s="6" customFormat="1" x14ac:dyDescent="0.4"/>
    <row r="46159" s="6" customFormat="1" x14ac:dyDescent="0.4"/>
    <row r="46160" s="6" customFormat="1" x14ac:dyDescent="0.4"/>
    <row r="46161" s="6" customFormat="1" x14ac:dyDescent="0.4"/>
    <row r="46162" s="6" customFormat="1" x14ac:dyDescent="0.4"/>
    <row r="46163" s="6" customFormat="1" x14ac:dyDescent="0.4"/>
    <row r="46164" s="6" customFormat="1" x14ac:dyDescent="0.4"/>
    <row r="46165" s="6" customFormat="1" x14ac:dyDescent="0.4"/>
    <row r="46166" s="6" customFormat="1" x14ac:dyDescent="0.4"/>
    <row r="46167" s="6" customFormat="1" x14ac:dyDescent="0.4"/>
    <row r="46168" s="6" customFormat="1" x14ac:dyDescent="0.4"/>
    <row r="46169" s="6" customFormat="1" x14ac:dyDescent="0.4"/>
    <row r="46170" s="6" customFormat="1" x14ac:dyDescent="0.4"/>
    <row r="46171" s="6" customFormat="1" x14ac:dyDescent="0.4"/>
    <row r="46172" s="6" customFormat="1" x14ac:dyDescent="0.4"/>
    <row r="46173" s="6" customFormat="1" x14ac:dyDescent="0.4"/>
    <row r="46174" s="6" customFormat="1" x14ac:dyDescent="0.4"/>
    <row r="46175" s="6" customFormat="1" x14ac:dyDescent="0.4"/>
    <row r="46176" s="6" customFormat="1" x14ac:dyDescent="0.4"/>
    <row r="46177" s="6" customFormat="1" x14ac:dyDescent="0.4"/>
    <row r="46178" s="6" customFormat="1" x14ac:dyDescent="0.4"/>
    <row r="46179" s="6" customFormat="1" x14ac:dyDescent="0.4"/>
    <row r="46180" s="6" customFormat="1" x14ac:dyDescent="0.4"/>
    <row r="46181" s="6" customFormat="1" x14ac:dyDescent="0.4"/>
    <row r="46182" s="6" customFormat="1" x14ac:dyDescent="0.4"/>
    <row r="46183" s="6" customFormat="1" x14ac:dyDescent="0.4"/>
    <row r="46184" s="6" customFormat="1" x14ac:dyDescent="0.4"/>
    <row r="46185" s="6" customFormat="1" x14ac:dyDescent="0.4"/>
    <row r="46186" s="6" customFormat="1" x14ac:dyDescent="0.4"/>
    <row r="46187" s="6" customFormat="1" x14ac:dyDescent="0.4"/>
    <row r="46188" s="6" customFormat="1" x14ac:dyDescent="0.4"/>
    <row r="46189" s="6" customFormat="1" x14ac:dyDescent="0.4"/>
    <row r="46190" s="6" customFormat="1" x14ac:dyDescent="0.4"/>
    <row r="46191" s="6" customFormat="1" x14ac:dyDescent="0.4"/>
    <row r="46192" s="6" customFormat="1" x14ac:dyDescent="0.4"/>
    <row r="46193" s="6" customFormat="1" x14ac:dyDescent="0.4"/>
    <row r="46194" s="6" customFormat="1" x14ac:dyDescent="0.4"/>
    <row r="46195" s="6" customFormat="1" x14ac:dyDescent="0.4"/>
    <row r="46196" s="6" customFormat="1" x14ac:dyDescent="0.4"/>
    <row r="46197" s="6" customFormat="1" x14ac:dyDescent="0.4"/>
    <row r="46198" s="6" customFormat="1" x14ac:dyDescent="0.4"/>
    <row r="46199" s="6" customFormat="1" x14ac:dyDescent="0.4"/>
    <row r="46200" s="6" customFormat="1" x14ac:dyDescent="0.4"/>
    <row r="46201" s="6" customFormat="1" x14ac:dyDescent="0.4"/>
    <row r="46202" s="6" customFormat="1" x14ac:dyDescent="0.4"/>
    <row r="46203" s="6" customFormat="1" x14ac:dyDescent="0.4"/>
    <row r="46204" s="6" customFormat="1" x14ac:dyDescent="0.4"/>
    <row r="46205" s="6" customFormat="1" x14ac:dyDescent="0.4"/>
    <row r="46206" s="6" customFormat="1" x14ac:dyDescent="0.4"/>
    <row r="46207" s="6" customFormat="1" x14ac:dyDescent="0.4"/>
    <row r="46208" s="6" customFormat="1" x14ac:dyDescent="0.4"/>
    <row r="46209" s="6" customFormat="1" x14ac:dyDescent="0.4"/>
    <row r="46210" s="6" customFormat="1" x14ac:dyDescent="0.4"/>
    <row r="46211" s="6" customFormat="1" x14ac:dyDescent="0.4"/>
    <row r="46212" s="6" customFormat="1" x14ac:dyDescent="0.4"/>
    <row r="46213" s="6" customFormat="1" x14ac:dyDescent="0.4"/>
    <row r="46214" s="6" customFormat="1" x14ac:dyDescent="0.4"/>
    <row r="46215" s="6" customFormat="1" x14ac:dyDescent="0.4"/>
    <row r="46216" s="6" customFormat="1" x14ac:dyDescent="0.4"/>
    <row r="46217" s="6" customFormat="1" x14ac:dyDescent="0.4"/>
    <row r="46218" s="6" customFormat="1" x14ac:dyDescent="0.4"/>
    <row r="46219" s="6" customFormat="1" x14ac:dyDescent="0.4"/>
    <row r="46220" s="6" customFormat="1" x14ac:dyDescent="0.4"/>
    <row r="46221" s="6" customFormat="1" x14ac:dyDescent="0.4"/>
    <row r="46222" s="6" customFormat="1" x14ac:dyDescent="0.4"/>
    <row r="46223" s="6" customFormat="1" x14ac:dyDescent="0.4"/>
    <row r="46224" s="6" customFormat="1" x14ac:dyDescent="0.4"/>
    <row r="46225" s="6" customFormat="1" x14ac:dyDescent="0.4"/>
    <row r="46226" s="6" customFormat="1" x14ac:dyDescent="0.4"/>
    <row r="46227" s="6" customFormat="1" x14ac:dyDescent="0.4"/>
    <row r="46228" s="6" customFormat="1" x14ac:dyDescent="0.4"/>
    <row r="46229" s="6" customFormat="1" x14ac:dyDescent="0.4"/>
    <row r="46230" s="6" customFormat="1" x14ac:dyDescent="0.4"/>
    <row r="46231" s="6" customFormat="1" x14ac:dyDescent="0.4"/>
    <row r="46232" s="6" customFormat="1" x14ac:dyDescent="0.4"/>
    <row r="46233" s="6" customFormat="1" x14ac:dyDescent="0.4"/>
    <row r="46234" s="6" customFormat="1" x14ac:dyDescent="0.4"/>
    <row r="46235" s="6" customFormat="1" x14ac:dyDescent="0.4"/>
    <row r="46236" s="6" customFormat="1" x14ac:dyDescent="0.4"/>
    <row r="46237" s="6" customFormat="1" x14ac:dyDescent="0.4"/>
    <row r="46238" s="6" customFormat="1" x14ac:dyDescent="0.4"/>
    <row r="46239" s="6" customFormat="1" x14ac:dyDescent="0.4"/>
    <row r="46240" s="6" customFormat="1" x14ac:dyDescent="0.4"/>
    <row r="46241" s="6" customFormat="1" x14ac:dyDescent="0.4"/>
    <row r="46242" s="6" customFormat="1" x14ac:dyDescent="0.4"/>
    <row r="46243" s="6" customFormat="1" x14ac:dyDescent="0.4"/>
    <row r="46244" s="6" customFormat="1" x14ac:dyDescent="0.4"/>
    <row r="46245" s="6" customFormat="1" x14ac:dyDescent="0.4"/>
    <row r="46246" s="6" customFormat="1" x14ac:dyDescent="0.4"/>
    <row r="46247" s="6" customFormat="1" x14ac:dyDescent="0.4"/>
    <row r="46248" s="6" customFormat="1" x14ac:dyDescent="0.4"/>
    <row r="46249" s="6" customFormat="1" x14ac:dyDescent="0.4"/>
    <row r="46250" s="6" customFormat="1" x14ac:dyDescent="0.4"/>
    <row r="46251" s="6" customFormat="1" x14ac:dyDescent="0.4"/>
    <row r="46252" s="6" customFormat="1" x14ac:dyDescent="0.4"/>
    <row r="46253" s="6" customFormat="1" x14ac:dyDescent="0.4"/>
    <row r="46254" s="6" customFormat="1" x14ac:dyDescent="0.4"/>
    <row r="46255" s="6" customFormat="1" x14ac:dyDescent="0.4"/>
    <row r="46256" s="6" customFormat="1" x14ac:dyDescent="0.4"/>
    <row r="46257" s="6" customFormat="1" x14ac:dyDescent="0.4"/>
    <row r="46258" s="6" customFormat="1" x14ac:dyDescent="0.4"/>
    <row r="46259" s="6" customFormat="1" x14ac:dyDescent="0.4"/>
    <row r="46260" s="6" customFormat="1" x14ac:dyDescent="0.4"/>
    <row r="46261" s="6" customFormat="1" x14ac:dyDescent="0.4"/>
    <row r="46262" s="6" customFormat="1" x14ac:dyDescent="0.4"/>
    <row r="46263" s="6" customFormat="1" x14ac:dyDescent="0.4"/>
    <row r="46264" s="6" customFormat="1" x14ac:dyDescent="0.4"/>
    <row r="46265" s="6" customFormat="1" x14ac:dyDescent="0.4"/>
    <row r="46266" s="6" customFormat="1" x14ac:dyDescent="0.4"/>
    <row r="46267" s="6" customFormat="1" x14ac:dyDescent="0.4"/>
    <row r="46268" s="6" customFormat="1" x14ac:dyDescent="0.4"/>
    <row r="46269" s="6" customFormat="1" x14ac:dyDescent="0.4"/>
    <row r="46270" s="6" customFormat="1" x14ac:dyDescent="0.4"/>
    <row r="46271" s="6" customFormat="1" x14ac:dyDescent="0.4"/>
    <row r="46272" s="6" customFormat="1" x14ac:dyDescent="0.4"/>
    <row r="46273" s="6" customFormat="1" x14ac:dyDescent="0.4"/>
    <row r="46274" s="6" customFormat="1" x14ac:dyDescent="0.4"/>
    <row r="46275" s="6" customFormat="1" x14ac:dyDescent="0.4"/>
    <row r="46276" s="6" customFormat="1" x14ac:dyDescent="0.4"/>
    <row r="46277" s="6" customFormat="1" x14ac:dyDescent="0.4"/>
    <row r="46278" s="6" customFormat="1" x14ac:dyDescent="0.4"/>
    <row r="46279" s="6" customFormat="1" x14ac:dyDescent="0.4"/>
    <row r="46280" s="6" customFormat="1" x14ac:dyDescent="0.4"/>
    <row r="46281" s="6" customFormat="1" x14ac:dyDescent="0.4"/>
    <row r="46282" s="6" customFormat="1" x14ac:dyDescent="0.4"/>
    <row r="46283" s="6" customFormat="1" x14ac:dyDescent="0.4"/>
    <row r="46284" s="6" customFormat="1" x14ac:dyDescent="0.4"/>
    <row r="46285" s="6" customFormat="1" x14ac:dyDescent="0.4"/>
    <row r="46286" s="6" customFormat="1" x14ac:dyDescent="0.4"/>
    <row r="46287" s="6" customFormat="1" x14ac:dyDescent="0.4"/>
    <row r="46288" s="6" customFormat="1" x14ac:dyDescent="0.4"/>
    <row r="46289" s="6" customFormat="1" x14ac:dyDescent="0.4"/>
    <row r="46290" s="6" customFormat="1" x14ac:dyDescent="0.4"/>
    <row r="46291" s="6" customFormat="1" x14ac:dyDescent="0.4"/>
    <row r="46292" s="6" customFormat="1" x14ac:dyDescent="0.4"/>
    <row r="46293" s="6" customFormat="1" x14ac:dyDescent="0.4"/>
    <row r="46294" s="6" customFormat="1" x14ac:dyDescent="0.4"/>
    <row r="46295" s="6" customFormat="1" x14ac:dyDescent="0.4"/>
    <row r="46296" s="6" customFormat="1" x14ac:dyDescent="0.4"/>
    <row r="46297" s="6" customFormat="1" x14ac:dyDescent="0.4"/>
    <row r="46298" s="6" customFormat="1" x14ac:dyDescent="0.4"/>
    <row r="46299" s="6" customFormat="1" x14ac:dyDescent="0.4"/>
    <row r="46300" s="6" customFormat="1" x14ac:dyDescent="0.4"/>
    <row r="46301" s="6" customFormat="1" x14ac:dyDescent="0.4"/>
    <row r="46302" s="6" customFormat="1" x14ac:dyDescent="0.4"/>
    <row r="46303" s="6" customFormat="1" x14ac:dyDescent="0.4"/>
    <row r="46304" s="6" customFormat="1" x14ac:dyDescent="0.4"/>
    <row r="46305" s="6" customFormat="1" x14ac:dyDescent="0.4"/>
    <row r="46306" s="6" customFormat="1" x14ac:dyDescent="0.4"/>
    <row r="46307" s="6" customFormat="1" x14ac:dyDescent="0.4"/>
    <row r="46308" s="6" customFormat="1" x14ac:dyDescent="0.4"/>
    <row r="46309" s="6" customFormat="1" x14ac:dyDescent="0.4"/>
    <row r="46310" s="6" customFormat="1" x14ac:dyDescent="0.4"/>
    <row r="46311" s="6" customFormat="1" x14ac:dyDescent="0.4"/>
    <row r="46312" s="6" customFormat="1" x14ac:dyDescent="0.4"/>
    <row r="46313" s="6" customFormat="1" x14ac:dyDescent="0.4"/>
    <row r="46314" s="6" customFormat="1" x14ac:dyDescent="0.4"/>
    <row r="46315" s="6" customFormat="1" x14ac:dyDescent="0.4"/>
    <row r="46316" s="6" customFormat="1" x14ac:dyDescent="0.4"/>
    <row r="46317" s="6" customFormat="1" x14ac:dyDescent="0.4"/>
    <row r="46318" s="6" customFormat="1" x14ac:dyDescent="0.4"/>
    <row r="46319" s="6" customFormat="1" x14ac:dyDescent="0.4"/>
    <row r="46320" s="6" customFormat="1" x14ac:dyDescent="0.4"/>
    <row r="46321" s="6" customFormat="1" x14ac:dyDescent="0.4"/>
    <row r="46322" s="6" customFormat="1" x14ac:dyDescent="0.4"/>
    <row r="46323" s="6" customFormat="1" x14ac:dyDescent="0.4"/>
    <row r="46324" s="6" customFormat="1" x14ac:dyDescent="0.4"/>
    <row r="46325" s="6" customFormat="1" x14ac:dyDescent="0.4"/>
    <row r="46326" s="6" customFormat="1" x14ac:dyDescent="0.4"/>
    <row r="46327" s="6" customFormat="1" x14ac:dyDescent="0.4"/>
    <row r="46328" s="6" customFormat="1" x14ac:dyDescent="0.4"/>
    <row r="46329" s="6" customFormat="1" x14ac:dyDescent="0.4"/>
    <row r="46330" s="6" customFormat="1" x14ac:dyDescent="0.4"/>
    <row r="46331" s="6" customFormat="1" x14ac:dyDescent="0.4"/>
    <row r="46332" s="6" customFormat="1" x14ac:dyDescent="0.4"/>
    <row r="46333" s="6" customFormat="1" x14ac:dyDescent="0.4"/>
    <row r="46334" s="6" customFormat="1" x14ac:dyDescent="0.4"/>
    <row r="46335" s="6" customFormat="1" x14ac:dyDescent="0.4"/>
    <row r="46336" s="6" customFormat="1" x14ac:dyDescent="0.4"/>
    <row r="46337" s="6" customFormat="1" x14ac:dyDescent="0.4"/>
    <row r="46338" s="6" customFormat="1" x14ac:dyDescent="0.4"/>
    <row r="46339" s="6" customFormat="1" x14ac:dyDescent="0.4"/>
    <row r="46340" s="6" customFormat="1" x14ac:dyDescent="0.4"/>
    <row r="46341" s="6" customFormat="1" x14ac:dyDescent="0.4"/>
    <row r="46342" s="6" customFormat="1" x14ac:dyDescent="0.4"/>
    <row r="46343" s="6" customFormat="1" x14ac:dyDescent="0.4"/>
    <row r="46344" s="6" customFormat="1" x14ac:dyDescent="0.4"/>
    <row r="46345" s="6" customFormat="1" x14ac:dyDescent="0.4"/>
    <row r="46346" s="6" customFormat="1" x14ac:dyDescent="0.4"/>
    <row r="46347" s="6" customFormat="1" x14ac:dyDescent="0.4"/>
    <row r="46348" s="6" customFormat="1" x14ac:dyDescent="0.4"/>
    <row r="46349" s="6" customFormat="1" x14ac:dyDescent="0.4"/>
    <row r="46350" s="6" customFormat="1" x14ac:dyDescent="0.4"/>
    <row r="46351" s="6" customFormat="1" x14ac:dyDescent="0.4"/>
    <row r="46352" s="6" customFormat="1" x14ac:dyDescent="0.4"/>
    <row r="46353" s="6" customFormat="1" x14ac:dyDescent="0.4"/>
    <row r="46354" s="6" customFormat="1" x14ac:dyDescent="0.4"/>
    <row r="46355" s="6" customFormat="1" x14ac:dyDescent="0.4"/>
    <row r="46356" s="6" customFormat="1" x14ac:dyDescent="0.4"/>
    <row r="46357" s="6" customFormat="1" x14ac:dyDescent="0.4"/>
    <row r="46358" s="6" customFormat="1" x14ac:dyDescent="0.4"/>
    <row r="46359" s="6" customFormat="1" x14ac:dyDescent="0.4"/>
    <row r="46360" s="6" customFormat="1" x14ac:dyDescent="0.4"/>
    <row r="46361" s="6" customFormat="1" x14ac:dyDescent="0.4"/>
    <row r="46362" s="6" customFormat="1" x14ac:dyDescent="0.4"/>
    <row r="46363" s="6" customFormat="1" x14ac:dyDescent="0.4"/>
    <row r="46364" s="6" customFormat="1" x14ac:dyDescent="0.4"/>
    <row r="46365" s="6" customFormat="1" x14ac:dyDescent="0.4"/>
    <row r="46366" s="6" customFormat="1" x14ac:dyDescent="0.4"/>
    <row r="46367" s="6" customFormat="1" x14ac:dyDescent="0.4"/>
    <row r="46368" s="6" customFormat="1" x14ac:dyDescent="0.4"/>
    <row r="46369" s="6" customFormat="1" x14ac:dyDescent="0.4"/>
    <row r="46370" s="6" customFormat="1" x14ac:dyDescent="0.4"/>
    <row r="46371" s="6" customFormat="1" x14ac:dyDescent="0.4"/>
    <row r="46372" s="6" customFormat="1" x14ac:dyDescent="0.4"/>
    <row r="46373" s="6" customFormat="1" x14ac:dyDescent="0.4"/>
    <row r="46374" s="6" customFormat="1" x14ac:dyDescent="0.4"/>
    <row r="46375" s="6" customFormat="1" x14ac:dyDescent="0.4"/>
    <row r="46376" s="6" customFormat="1" x14ac:dyDescent="0.4"/>
    <row r="46377" s="6" customFormat="1" x14ac:dyDescent="0.4"/>
    <row r="46378" s="6" customFormat="1" x14ac:dyDescent="0.4"/>
    <row r="46379" s="6" customFormat="1" x14ac:dyDescent="0.4"/>
    <row r="46380" s="6" customFormat="1" x14ac:dyDescent="0.4"/>
    <row r="46381" s="6" customFormat="1" x14ac:dyDescent="0.4"/>
    <row r="46382" s="6" customFormat="1" x14ac:dyDescent="0.4"/>
    <row r="46383" s="6" customFormat="1" x14ac:dyDescent="0.4"/>
    <row r="46384" s="6" customFormat="1" x14ac:dyDescent="0.4"/>
    <row r="46385" s="6" customFormat="1" x14ac:dyDescent="0.4"/>
    <row r="46386" s="6" customFormat="1" x14ac:dyDescent="0.4"/>
    <row r="46387" s="6" customFormat="1" x14ac:dyDescent="0.4"/>
    <row r="46388" s="6" customFormat="1" x14ac:dyDescent="0.4"/>
    <row r="46389" s="6" customFormat="1" x14ac:dyDescent="0.4"/>
    <row r="46390" s="6" customFormat="1" x14ac:dyDescent="0.4"/>
    <row r="46391" s="6" customFormat="1" x14ac:dyDescent="0.4"/>
    <row r="46392" s="6" customFormat="1" x14ac:dyDescent="0.4"/>
    <row r="46393" s="6" customFormat="1" x14ac:dyDescent="0.4"/>
    <row r="46394" s="6" customFormat="1" x14ac:dyDescent="0.4"/>
    <row r="46395" s="6" customFormat="1" x14ac:dyDescent="0.4"/>
    <row r="46396" s="6" customFormat="1" x14ac:dyDescent="0.4"/>
    <row r="46397" s="6" customFormat="1" x14ac:dyDescent="0.4"/>
    <row r="46398" s="6" customFormat="1" x14ac:dyDescent="0.4"/>
    <row r="46399" s="6" customFormat="1" x14ac:dyDescent="0.4"/>
    <row r="46400" s="6" customFormat="1" x14ac:dyDescent="0.4"/>
    <row r="46401" s="6" customFormat="1" x14ac:dyDescent="0.4"/>
    <row r="46402" s="6" customFormat="1" x14ac:dyDescent="0.4"/>
    <row r="46403" s="6" customFormat="1" x14ac:dyDescent="0.4"/>
    <row r="46404" s="6" customFormat="1" x14ac:dyDescent="0.4"/>
    <row r="46405" s="6" customFormat="1" x14ac:dyDescent="0.4"/>
    <row r="46406" s="6" customFormat="1" x14ac:dyDescent="0.4"/>
    <row r="46407" s="6" customFormat="1" x14ac:dyDescent="0.4"/>
    <row r="46408" s="6" customFormat="1" x14ac:dyDescent="0.4"/>
    <row r="46409" s="6" customFormat="1" x14ac:dyDescent="0.4"/>
    <row r="46410" s="6" customFormat="1" x14ac:dyDescent="0.4"/>
    <row r="46411" s="6" customFormat="1" x14ac:dyDescent="0.4"/>
    <row r="46412" s="6" customFormat="1" x14ac:dyDescent="0.4"/>
    <row r="46413" s="6" customFormat="1" x14ac:dyDescent="0.4"/>
    <row r="46414" s="6" customFormat="1" x14ac:dyDescent="0.4"/>
    <row r="46415" s="6" customFormat="1" x14ac:dyDescent="0.4"/>
    <row r="46416" s="6" customFormat="1" x14ac:dyDescent="0.4"/>
    <row r="46417" s="6" customFormat="1" x14ac:dyDescent="0.4"/>
    <row r="46418" s="6" customFormat="1" x14ac:dyDescent="0.4"/>
    <row r="46419" s="6" customFormat="1" x14ac:dyDescent="0.4"/>
    <row r="46420" s="6" customFormat="1" x14ac:dyDescent="0.4"/>
    <row r="46421" s="6" customFormat="1" x14ac:dyDescent="0.4"/>
    <row r="46422" s="6" customFormat="1" x14ac:dyDescent="0.4"/>
    <row r="46423" s="6" customFormat="1" x14ac:dyDescent="0.4"/>
    <row r="46424" s="6" customFormat="1" x14ac:dyDescent="0.4"/>
    <row r="46425" s="6" customFormat="1" x14ac:dyDescent="0.4"/>
    <row r="46426" s="6" customFormat="1" x14ac:dyDescent="0.4"/>
    <row r="46427" s="6" customFormat="1" x14ac:dyDescent="0.4"/>
    <row r="46428" s="6" customFormat="1" x14ac:dyDescent="0.4"/>
    <row r="46429" s="6" customFormat="1" x14ac:dyDescent="0.4"/>
    <row r="46430" s="6" customFormat="1" x14ac:dyDescent="0.4"/>
    <row r="46431" s="6" customFormat="1" x14ac:dyDescent="0.4"/>
    <row r="46432" s="6" customFormat="1" x14ac:dyDescent="0.4"/>
    <row r="46433" s="6" customFormat="1" x14ac:dyDescent="0.4"/>
    <row r="46434" s="6" customFormat="1" x14ac:dyDescent="0.4"/>
    <row r="46435" s="6" customFormat="1" x14ac:dyDescent="0.4"/>
    <row r="46436" s="6" customFormat="1" x14ac:dyDescent="0.4"/>
    <row r="46437" s="6" customFormat="1" x14ac:dyDescent="0.4"/>
    <row r="46438" s="6" customFormat="1" x14ac:dyDescent="0.4"/>
    <row r="46439" s="6" customFormat="1" x14ac:dyDescent="0.4"/>
    <row r="46440" s="6" customFormat="1" x14ac:dyDescent="0.4"/>
    <row r="46441" s="6" customFormat="1" x14ac:dyDescent="0.4"/>
    <row r="46442" s="6" customFormat="1" x14ac:dyDescent="0.4"/>
    <row r="46443" s="6" customFormat="1" x14ac:dyDescent="0.4"/>
    <row r="46444" s="6" customFormat="1" x14ac:dyDescent="0.4"/>
    <row r="46445" s="6" customFormat="1" x14ac:dyDescent="0.4"/>
    <row r="46446" s="6" customFormat="1" x14ac:dyDescent="0.4"/>
    <row r="46447" s="6" customFormat="1" x14ac:dyDescent="0.4"/>
    <row r="46448" s="6" customFormat="1" x14ac:dyDescent="0.4"/>
    <row r="46449" s="6" customFormat="1" x14ac:dyDescent="0.4"/>
    <row r="46450" s="6" customFormat="1" x14ac:dyDescent="0.4"/>
    <row r="46451" s="6" customFormat="1" x14ac:dyDescent="0.4"/>
    <row r="46452" s="6" customFormat="1" x14ac:dyDescent="0.4"/>
    <row r="46453" s="6" customFormat="1" x14ac:dyDescent="0.4"/>
    <row r="46454" s="6" customFormat="1" x14ac:dyDescent="0.4"/>
    <row r="46455" s="6" customFormat="1" x14ac:dyDescent="0.4"/>
    <row r="46456" s="6" customFormat="1" x14ac:dyDescent="0.4"/>
    <row r="46457" s="6" customFormat="1" x14ac:dyDescent="0.4"/>
    <row r="46458" s="6" customFormat="1" x14ac:dyDescent="0.4"/>
    <row r="46459" s="6" customFormat="1" x14ac:dyDescent="0.4"/>
    <row r="46460" s="6" customFormat="1" x14ac:dyDescent="0.4"/>
    <row r="46461" s="6" customFormat="1" x14ac:dyDescent="0.4"/>
    <row r="46462" s="6" customFormat="1" x14ac:dyDescent="0.4"/>
    <row r="46463" s="6" customFormat="1" x14ac:dyDescent="0.4"/>
    <row r="46464" s="6" customFormat="1" x14ac:dyDescent="0.4"/>
    <row r="46465" s="6" customFormat="1" x14ac:dyDescent="0.4"/>
    <row r="46466" s="6" customFormat="1" x14ac:dyDescent="0.4"/>
    <row r="46467" s="6" customFormat="1" x14ac:dyDescent="0.4"/>
    <row r="46468" s="6" customFormat="1" x14ac:dyDescent="0.4"/>
    <row r="46469" s="6" customFormat="1" x14ac:dyDescent="0.4"/>
    <row r="46470" s="6" customFormat="1" x14ac:dyDescent="0.4"/>
    <row r="46471" s="6" customFormat="1" x14ac:dyDescent="0.4"/>
    <row r="46472" s="6" customFormat="1" x14ac:dyDescent="0.4"/>
    <row r="46473" s="6" customFormat="1" x14ac:dyDescent="0.4"/>
    <row r="46474" s="6" customFormat="1" x14ac:dyDescent="0.4"/>
    <row r="46475" s="6" customFormat="1" x14ac:dyDescent="0.4"/>
    <row r="46476" s="6" customFormat="1" x14ac:dyDescent="0.4"/>
    <row r="46477" s="6" customFormat="1" x14ac:dyDescent="0.4"/>
    <row r="46478" s="6" customFormat="1" x14ac:dyDescent="0.4"/>
    <row r="46479" s="6" customFormat="1" x14ac:dyDescent="0.4"/>
    <row r="46480" s="6" customFormat="1" x14ac:dyDescent="0.4"/>
    <row r="46481" s="6" customFormat="1" x14ac:dyDescent="0.4"/>
    <row r="46482" s="6" customFormat="1" x14ac:dyDescent="0.4"/>
    <row r="46483" s="6" customFormat="1" x14ac:dyDescent="0.4"/>
    <row r="46484" s="6" customFormat="1" x14ac:dyDescent="0.4"/>
    <row r="46485" s="6" customFormat="1" x14ac:dyDescent="0.4"/>
    <row r="46486" s="6" customFormat="1" x14ac:dyDescent="0.4"/>
    <row r="46487" s="6" customFormat="1" x14ac:dyDescent="0.4"/>
    <row r="46488" s="6" customFormat="1" x14ac:dyDescent="0.4"/>
    <row r="46489" s="6" customFormat="1" x14ac:dyDescent="0.4"/>
    <row r="46490" s="6" customFormat="1" x14ac:dyDescent="0.4"/>
    <row r="46491" s="6" customFormat="1" x14ac:dyDescent="0.4"/>
    <row r="46492" s="6" customFormat="1" x14ac:dyDescent="0.4"/>
    <row r="46493" s="6" customFormat="1" x14ac:dyDescent="0.4"/>
    <row r="46494" s="6" customFormat="1" x14ac:dyDescent="0.4"/>
    <row r="46495" s="6" customFormat="1" x14ac:dyDescent="0.4"/>
    <row r="46496" s="6" customFormat="1" x14ac:dyDescent="0.4"/>
    <row r="46497" s="6" customFormat="1" x14ac:dyDescent="0.4"/>
    <row r="46498" s="6" customFormat="1" x14ac:dyDescent="0.4"/>
    <row r="46499" s="6" customFormat="1" x14ac:dyDescent="0.4"/>
    <row r="46500" s="6" customFormat="1" x14ac:dyDescent="0.4"/>
    <row r="46501" s="6" customFormat="1" x14ac:dyDescent="0.4"/>
    <row r="46502" s="6" customFormat="1" x14ac:dyDescent="0.4"/>
    <row r="46503" s="6" customFormat="1" x14ac:dyDescent="0.4"/>
    <row r="46504" s="6" customFormat="1" x14ac:dyDescent="0.4"/>
    <row r="46505" s="6" customFormat="1" x14ac:dyDescent="0.4"/>
    <row r="46506" s="6" customFormat="1" x14ac:dyDescent="0.4"/>
    <row r="46507" s="6" customFormat="1" x14ac:dyDescent="0.4"/>
    <row r="46508" s="6" customFormat="1" x14ac:dyDescent="0.4"/>
    <row r="46509" s="6" customFormat="1" x14ac:dyDescent="0.4"/>
    <row r="46510" s="6" customFormat="1" x14ac:dyDescent="0.4"/>
    <row r="46511" s="6" customFormat="1" x14ac:dyDescent="0.4"/>
    <row r="46512" s="6" customFormat="1" x14ac:dyDescent="0.4"/>
    <row r="46513" s="6" customFormat="1" x14ac:dyDescent="0.4"/>
    <row r="46514" s="6" customFormat="1" x14ac:dyDescent="0.4"/>
    <row r="46515" s="6" customFormat="1" x14ac:dyDescent="0.4"/>
    <row r="46516" s="6" customFormat="1" x14ac:dyDescent="0.4"/>
    <row r="46517" s="6" customFormat="1" x14ac:dyDescent="0.4"/>
    <row r="46518" s="6" customFormat="1" x14ac:dyDescent="0.4"/>
    <row r="46519" s="6" customFormat="1" x14ac:dyDescent="0.4"/>
    <row r="46520" s="6" customFormat="1" x14ac:dyDescent="0.4"/>
    <row r="46521" s="6" customFormat="1" x14ac:dyDescent="0.4"/>
    <row r="46522" s="6" customFormat="1" x14ac:dyDescent="0.4"/>
    <row r="46523" s="6" customFormat="1" x14ac:dyDescent="0.4"/>
    <row r="46524" s="6" customFormat="1" x14ac:dyDescent="0.4"/>
    <row r="46525" s="6" customFormat="1" x14ac:dyDescent="0.4"/>
    <row r="46526" s="6" customFormat="1" x14ac:dyDescent="0.4"/>
    <row r="46527" s="6" customFormat="1" x14ac:dyDescent="0.4"/>
    <row r="46528" s="6" customFormat="1" x14ac:dyDescent="0.4"/>
    <row r="46529" s="6" customFormat="1" x14ac:dyDescent="0.4"/>
    <row r="46530" s="6" customFormat="1" x14ac:dyDescent="0.4"/>
    <row r="46531" s="6" customFormat="1" x14ac:dyDescent="0.4"/>
    <row r="46532" s="6" customFormat="1" x14ac:dyDescent="0.4"/>
    <row r="46533" s="6" customFormat="1" x14ac:dyDescent="0.4"/>
    <row r="46534" s="6" customFormat="1" x14ac:dyDescent="0.4"/>
    <row r="46535" s="6" customFormat="1" x14ac:dyDescent="0.4"/>
    <row r="46536" s="6" customFormat="1" x14ac:dyDescent="0.4"/>
    <row r="46537" s="6" customFormat="1" x14ac:dyDescent="0.4"/>
    <row r="46538" s="6" customFormat="1" x14ac:dyDescent="0.4"/>
    <row r="46539" s="6" customFormat="1" x14ac:dyDescent="0.4"/>
    <row r="46540" s="6" customFormat="1" x14ac:dyDescent="0.4"/>
    <row r="46541" s="6" customFormat="1" x14ac:dyDescent="0.4"/>
    <row r="46542" s="6" customFormat="1" x14ac:dyDescent="0.4"/>
    <row r="46543" s="6" customFormat="1" x14ac:dyDescent="0.4"/>
    <row r="46544" s="6" customFormat="1" x14ac:dyDescent="0.4"/>
    <row r="46545" s="6" customFormat="1" x14ac:dyDescent="0.4"/>
    <row r="46546" s="6" customFormat="1" x14ac:dyDescent="0.4"/>
    <row r="46547" s="6" customFormat="1" x14ac:dyDescent="0.4"/>
    <row r="46548" s="6" customFormat="1" x14ac:dyDescent="0.4"/>
    <row r="46549" s="6" customFormat="1" x14ac:dyDescent="0.4"/>
    <row r="46550" s="6" customFormat="1" x14ac:dyDescent="0.4"/>
    <row r="46551" s="6" customFormat="1" x14ac:dyDescent="0.4"/>
    <row r="46552" s="6" customFormat="1" x14ac:dyDescent="0.4"/>
    <row r="46553" s="6" customFormat="1" x14ac:dyDescent="0.4"/>
    <row r="46554" s="6" customFormat="1" x14ac:dyDescent="0.4"/>
    <row r="46555" s="6" customFormat="1" x14ac:dyDescent="0.4"/>
    <row r="46556" s="6" customFormat="1" x14ac:dyDescent="0.4"/>
    <row r="46557" s="6" customFormat="1" x14ac:dyDescent="0.4"/>
    <row r="46558" s="6" customFormat="1" x14ac:dyDescent="0.4"/>
    <row r="46559" s="6" customFormat="1" x14ac:dyDescent="0.4"/>
    <row r="46560" s="6" customFormat="1" x14ac:dyDescent="0.4"/>
    <row r="46561" s="6" customFormat="1" x14ac:dyDescent="0.4"/>
    <row r="46562" s="6" customFormat="1" x14ac:dyDescent="0.4"/>
    <row r="46563" s="6" customFormat="1" x14ac:dyDescent="0.4"/>
    <row r="46564" s="6" customFormat="1" x14ac:dyDescent="0.4"/>
    <row r="46565" s="6" customFormat="1" x14ac:dyDescent="0.4"/>
    <row r="46566" s="6" customFormat="1" x14ac:dyDescent="0.4"/>
    <row r="46567" s="6" customFormat="1" x14ac:dyDescent="0.4"/>
    <row r="46568" s="6" customFormat="1" x14ac:dyDescent="0.4"/>
    <row r="46569" s="6" customFormat="1" x14ac:dyDescent="0.4"/>
    <row r="46570" s="6" customFormat="1" x14ac:dyDescent="0.4"/>
    <row r="46571" s="6" customFormat="1" x14ac:dyDescent="0.4"/>
    <row r="46572" s="6" customFormat="1" x14ac:dyDescent="0.4"/>
    <row r="46573" s="6" customFormat="1" x14ac:dyDescent="0.4"/>
    <row r="46574" s="6" customFormat="1" x14ac:dyDescent="0.4"/>
    <row r="46575" s="6" customFormat="1" x14ac:dyDescent="0.4"/>
    <row r="46576" s="6" customFormat="1" x14ac:dyDescent="0.4"/>
    <row r="46577" s="6" customFormat="1" x14ac:dyDescent="0.4"/>
    <row r="46578" s="6" customFormat="1" x14ac:dyDescent="0.4"/>
    <row r="46579" s="6" customFormat="1" x14ac:dyDescent="0.4"/>
    <row r="46580" s="6" customFormat="1" x14ac:dyDescent="0.4"/>
    <row r="46581" s="6" customFormat="1" x14ac:dyDescent="0.4"/>
    <row r="46582" s="6" customFormat="1" x14ac:dyDescent="0.4"/>
    <row r="46583" s="6" customFormat="1" x14ac:dyDescent="0.4"/>
    <row r="46584" s="6" customFormat="1" x14ac:dyDescent="0.4"/>
    <row r="46585" s="6" customFormat="1" x14ac:dyDescent="0.4"/>
    <row r="46586" s="6" customFormat="1" x14ac:dyDescent="0.4"/>
    <row r="46587" s="6" customFormat="1" x14ac:dyDescent="0.4"/>
    <row r="46588" s="6" customFormat="1" x14ac:dyDescent="0.4"/>
    <row r="46589" s="6" customFormat="1" x14ac:dyDescent="0.4"/>
    <row r="46590" s="6" customFormat="1" x14ac:dyDescent="0.4"/>
    <row r="46591" s="6" customFormat="1" x14ac:dyDescent="0.4"/>
    <row r="46592" s="6" customFormat="1" x14ac:dyDescent="0.4"/>
    <row r="46593" s="6" customFormat="1" x14ac:dyDescent="0.4"/>
    <row r="46594" s="6" customFormat="1" x14ac:dyDescent="0.4"/>
    <row r="46595" s="6" customFormat="1" x14ac:dyDescent="0.4"/>
    <row r="46596" s="6" customFormat="1" x14ac:dyDescent="0.4"/>
    <row r="46597" s="6" customFormat="1" x14ac:dyDescent="0.4"/>
    <row r="46598" s="6" customFormat="1" x14ac:dyDescent="0.4"/>
    <row r="46599" s="6" customFormat="1" x14ac:dyDescent="0.4"/>
    <row r="46600" s="6" customFormat="1" x14ac:dyDescent="0.4"/>
    <row r="46601" s="6" customFormat="1" x14ac:dyDescent="0.4"/>
    <row r="46602" s="6" customFormat="1" x14ac:dyDescent="0.4"/>
    <row r="46603" s="6" customFormat="1" x14ac:dyDescent="0.4"/>
    <row r="46604" s="6" customFormat="1" x14ac:dyDescent="0.4"/>
    <row r="46605" s="6" customFormat="1" x14ac:dyDescent="0.4"/>
    <row r="46606" s="6" customFormat="1" x14ac:dyDescent="0.4"/>
    <row r="46607" s="6" customFormat="1" x14ac:dyDescent="0.4"/>
    <row r="46608" s="6" customFormat="1" x14ac:dyDescent="0.4"/>
    <row r="46609" s="6" customFormat="1" x14ac:dyDescent="0.4"/>
    <row r="46610" s="6" customFormat="1" x14ac:dyDescent="0.4"/>
    <row r="46611" s="6" customFormat="1" x14ac:dyDescent="0.4"/>
    <row r="46612" s="6" customFormat="1" x14ac:dyDescent="0.4"/>
    <row r="46613" s="6" customFormat="1" x14ac:dyDescent="0.4"/>
    <row r="46614" s="6" customFormat="1" x14ac:dyDescent="0.4"/>
    <row r="46615" s="6" customFormat="1" x14ac:dyDescent="0.4"/>
    <row r="46616" s="6" customFormat="1" x14ac:dyDescent="0.4"/>
    <row r="46617" s="6" customFormat="1" x14ac:dyDescent="0.4"/>
    <row r="46618" s="6" customFormat="1" x14ac:dyDescent="0.4"/>
    <row r="46619" s="6" customFormat="1" x14ac:dyDescent="0.4"/>
    <row r="46620" s="6" customFormat="1" x14ac:dyDescent="0.4"/>
    <row r="46621" s="6" customFormat="1" x14ac:dyDescent="0.4"/>
    <row r="46622" s="6" customFormat="1" x14ac:dyDescent="0.4"/>
    <row r="46623" s="6" customFormat="1" x14ac:dyDescent="0.4"/>
    <row r="46624" s="6" customFormat="1" x14ac:dyDescent="0.4"/>
    <row r="46625" s="6" customFormat="1" x14ac:dyDescent="0.4"/>
    <row r="46626" s="6" customFormat="1" x14ac:dyDescent="0.4"/>
    <row r="46627" s="6" customFormat="1" x14ac:dyDescent="0.4"/>
    <row r="46628" s="6" customFormat="1" x14ac:dyDescent="0.4"/>
    <row r="46629" s="6" customFormat="1" x14ac:dyDescent="0.4"/>
    <row r="46630" s="6" customFormat="1" x14ac:dyDescent="0.4"/>
    <row r="46631" s="6" customFormat="1" x14ac:dyDescent="0.4"/>
    <row r="46632" s="6" customFormat="1" x14ac:dyDescent="0.4"/>
    <row r="46633" s="6" customFormat="1" x14ac:dyDescent="0.4"/>
    <row r="46634" s="6" customFormat="1" x14ac:dyDescent="0.4"/>
    <row r="46635" s="6" customFormat="1" x14ac:dyDescent="0.4"/>
    <row r="46636" s="6" customFormat="1" x14ac:dyDescent="0.4"/>
    <row r="46637" s="6" customFormat="1" x14ac:dyDescent="0.4"/>
    <row r="46638" s="6" customFormat="1" x14ac:dyDescent="0.4"/>
    <row r="46639" s="6" customFormat="1" x14ac:dyDescent="0.4"/>
    <row r="46640" s="6" customFormat="1" x14ac:dyDescent="0.4"/>
    <row r="46641" s="6" customFormat="1" x14ac:dyDescent="0.4"/>
    <row r="46642" s="6" customFormat="1" x14ac:dyDescent="0.4"/>
    <row r="46643" s="6" customFormat="1" x14ac:dyDescent="0.4"/>
    <row r="46644" s="6" customFormat="1" x14ac:dyDescent="0.4"/>
    <row r="46645" s="6" customFormat="1" x14ac:dyDescent="0.4"/>
    <row r="46646" s="6" customFormat="1" x14ac:dyDescent="0.4"/>
    <row r="46647" s="6" customFormat="1" x14ac:dyDescent="0.4"/>
    <row r="46648" s="6" customFormat="1" x14ac:dyDescent="0.4"/>
    <row r="46649" s="6" customFormat="1" x14ac:dyDescent="0.4"/>
    <row r="46650" s="6" customFormat="1" x14ac:dyDescent="0.4"/>
    <row r="46651" s="6" customFormat="1" x14ac:dyDescent="0.4"/>
    <row r="46652" s="6" customFormat="1" x14ac:dyDescent="0.4"/>
    <row r="46653" s="6" customFormat="1" x14ac:dyDescent="0.4"/>
    <row r="46654" s="6" customFormat="1" x14ac:dyDescent="0.4"/>
    <row r="46655" s="6" customFormat="1" x14ac:dyDescent="0.4"/>
    <row r="46656" s="6" customFormat="1" x14ac:dyDescent="0.4"/>
    <row r="46657" s="6" customFormat="1" x14ac:dyDescent="0.4"/>
    <row r="46658" s="6" customFormat="1" x14ac:dyDescent="0.4"/>
    <row r="46659" s="6" customFormat="1" x14ac:dyDescent="0.4"/>
    <row r="46660" s="6" customFormat="1" x14ac:dyDescent="0.4"/>
    <row r="46661" s="6" customFormat="1" x14ac:dyDescent="0.4"/>
    <row r="46662" s="6" customFormat="1" x14ac:dyDescent="0.4"/>
    <row r="46663" s="6" customFormat="1" x14ac:dyDescent="0.4"/>
    <row r="46664" s="6" customFormat="1" x14ac:dyDescent="0.4"/>
    <row r="46665" s="6" customFormat="1" x14ac:dyDescent="0.4"/>
    <row r="46666" s="6" customFormat="1" x14ac:dyDescent="0.4"/>
    <row r="46667" s="6" customFormat="1" x14ac:dyDescent="0.4"/>
    <row r="46668" s="6" customFormat="1" x14ac:dyDescent="0.4"/>
    <row r="46669" s="6" customFormat="1" x14ac:dyDescent="0.4"/>
    <row r="46670" s="6" customFormat="1" x14ac:dyDescent="0.4"/>
    <row r="46671" s="6" customFormat="1" x14ac:dyDescent="0.4"/>
    <row r="46672" s="6" customFormat="1" x14ac:dyDescent="0.4"/>
    <row r="46673" s="6" customFormat="1" x14ac:dyDescent="0.4"/>
    <row r="46674" s="6" customFormat="1" x14ac:dyDescent="0.4"/>
    <row r="46675" s="6" customFormat="1" x14ac:dyDescent="0.4"/>
    <row r="46676" s="6" customFormat="1" x14ac:dyDescent="0.4"/>
    <row r="46677" s="6" customFormat="1" x14ac:dyDescent="0.4"/>
    <row r="46678" s="6" customFormat="1" x14ac:dyDescent="0.4"/>
    <row r="46679" s="6" customFormat="1" x14ac:dyDescent="0.4"/>
    <row r="46680" s="6" customFormat="1" x14ac:dyDescent="0.4"/>
    <row r="46681" s="6" customFormat="1" x14ac:dyDescent="0.4"/>
    <row r="46682" s="6" customFormat="1" x14ac:dyDescent="0.4"/>
    <row r="46683" s="6" customFormat="1" x14ac:dyDescent="0.4"/>
    <row r="46684" s="6" customFormat="1" x14ac:dyDescent="0.4"/>
    <row r="46685" s="6" customFormat="1" x14ac:dyDescent="0.4"/>
    <row r="46686" s="6" customFormat="1" x14ac:dyDescent="0.4"/>
    <row r="46687" s="6" customFormat="1" x14ac:dyDescent="0.4"/>
    <row r="46688" s="6" customFormat="1" x14ac:dyDescent="0.4"/>
    <row r="46689" s="6" customFormat="1" x14ac:dyDescent="0.4"/>
    <row r="46690" s="6" customFormat="1" x14ac:dyDescent="0.4"/>
    <row r="46691" s="6" customFormat="1" x14ac:dyDescent="0.4"/>
    <row r="46692" s="6" customFormat="1" x14ac:dyDescent="0.4"/>
    <row r="46693" s="6" customFormat="1" x14ac:dyDescent="0.4"/>
    <row r="46694" s="6" customFormat="1" x14ac:dyDescent="0.4"/>
    <row r="46695" s="6" customFormat="1" x14ac:dyDescent="0.4"/>
    <row r="46696" s="6" customFormat="1" x14ac:dyDescent="0.4"/>
    <row r="46697" s="6" customFormat="1" x14ac:dyDescent="0.4"/>
    <row r="46698" s="6" customFormat="1" x14ac:dyDescent="0.4"/>
    <row r="46699" s="6" customFormat="1" x14ac:dyDescent="0.4"/>
    <row r="46700" s="6" customFormat="1" x14ac:dyDescent="0.4"/>
    <row r="46701" s="6" customFormat="1" x14ac:dyDescent="0.4"/>
    <row r="46702" s="6" customFormat="1" x14ac:dyDescent="0.4"/>
    <row r="46703" s="6" customFormat="1" x14ac:dyDescent="0.4"/>
    <row r="46704" s="6" customFormat="1" x14ac:dyDescent="0.4"/>
    <row r="46705" s="6" customFormat="1" x14ac:dyDescent="0.4"/>
    <row r="46706" s="6" customFormat="1" x14ac:dyDescent="0.4"/>
    <row r="46707" s="6" customFormat="1" x14ac:dyDescent="0.4"/>
    <row r="46708" s="6" customFormat="1" x14ac:dyDescent="0.4"/>
    <row r="46709" s="6" customFormat="1" x14ac:dyDescent="0.4"/>
    <row r="46710" s="6" customFormat="1" x14ac:dyDescent="0.4"/>
    <row r="46711" s="6" customFormat="1" x14ac:dyDescent="0.4"/>
    <row r="46712" s="6" customFormat="1" x14ac:dyDescent="0.4"/>
    <row r="46713" s="6" customFormat="1" x14ac:dyDescent="0.4"/>
    <row r="46714" s="6" customFormat="1" x14ac:dyDescent="0.4"/>
    <row r="46715" s="6" customFormat="1" x14ac:dyDescent="0.4"/>
    <row r="46716" s="6" customFormat="1" x14ac:dyDescent="0.4"/>
    <row r="46717" s="6" customFormat="1" x14ac:dyDescent="0.4"/>
    <row r="46718" s="6" customFormat="1" x14ac:dyDescent="0.4"/>
    <row r="46719" s="6" customFormat="1" x14ac:dyDescent="0.4"/>
    <row r="46720" s="6" customFormat="1" x14ac:dyDescent="0.4"/>
    <row r="46721" s="6" customFormat="1" x14ac:dyDescent="0.4"/>
    <row r="46722" s="6" customFormat="1" x14ac:dyDescent="0.4"/>
    <row r="46723" s="6" customFormat="1" x14ac:dyDescent="0.4"/>
    <row r="46724" s="6" customFormat="1" x14ac:dyDescent="0.4"/>
    <row r="46725" s="6" customFormat="1" x14ac:dyDescent="0.4"/>
    <row r="46726" s="6" customFormat="1" x14ac:dyDescent="0.4"/>
    <row r="46727" s="6" customFormat="1" x14ac:dyDescent="0.4"/>
    <row r="46728" s="6" customFormat="1" x14ac:dyDescent="0.4"/>
    <row r="46729" s="6" customFormat="1" x14ac:dyDescent="0.4"/>
    <row r="46730" s="6" customFormat="1" x14ac:dyDescent="0.4"/>
    <row r="46731" s="6" customFormat="1" x14ac:dyDescent="0.4"/>
    <row r="46732" s="6" customFormat="1" x14ac:dyDescent="0.4"/>
    <row r="46733" s="6" customFormat="1" x14ac:dyDescent="0.4"/>
    <row r="46734" s="6" customFormat="1" x14ac:dyDescent="0.4"/>
    <row r="46735" s="6" customFormat="1" x14ac:dyDescent="0.4"/>
    <row r="46736" s="6" customFormat="1" x14ac:dyDescent="0.4"/>
    <row r="46737" s="6" customFormat="1" x14ac:dyDescent="0.4"/>
    <row r="46738" s="6" customFormat="1" x14ac:dyDescent="0.4"/>
    <row r="46739" s="6" customFormat="1" x14ac:dyDescent="0.4"/>
    <row r="46740" s="6" customFormat="1" x14ac:dyDescent="0.4"/>
    <row r="46741" s="6" customFormat="1" x14ac:dyDescent="0.4"/>
    <row r="46742" s="6" customFormat="1" x14ac:dyDescent="0.4"/>
    <row r="46743" s="6" customFormat="1" x14ac:dyDescent="0.4"/>
    <row r="46744" s="6" customFormat="1" x14ac:dyDescent="0.4"/>
    <row r="46745" s="6" customFormat="1" x14ac:dyDescent="0.4"/>
    <row r="46746" s="6" customFormat="1" x14ac:dyDescent="0.4"/>
    <row r="46747" s="6" customFormat="1" x14ac:dyDescent="0.4"/>
    <row r="46748" s="6" customFormat="1" x14ac:dyDescent="0.4"/>
    <row r="46749" s="6" customFormat="1" x14ac:dyDescent="0.4"/>
    <row r="46750" s="6" customFormat="1" x14ac:dyDescent="0.4"/>
    <row r="46751" s="6" customFormat="1" x14ac:dyDescent="0.4"/>
    <row r="46752" s="6" customFormat="1" x14ac:dyDescent="0.4"/>
    <row r="46753" s="6" customFormat="1" x14ac:dyDescent="0.4"/>
    <row r="46754" s="6" customFormat="1" x14ac:dyDescent="0.4"/>
    <row r="46755" s="6" customFormat="1" x14ac:dyDescent="0.4"/>
    <row r="46756" s="6" customFormat="1" x14ac:dyDescent="0.4"/>
    <row r="46757" s="6" customFormat="1" x14ac:dyDescent="0.4"/>
    <row r="46758" s="6" customFormat="1" x14ac:dyDescent="0.4"/>
    <row r="46759" s="6" customFormat="1" x14ac:dyDescent="0.4"/>
    <row r="46760" s="6" customFormat="1" x14ac:dyDescent="0.4"/>
    <row r="46761" s="6" customFormat="1" x14ac:dyDescent="0.4"/>
    <row r="46762" s="6" customFormat="1" x14ac:dyDescent="0.4"/>
    <row r="46763" s="6" customFormat="1" x14ac:dyDescent="0.4"/>
    <row r="46764" s="6" customFormat="1" x14ac:dyDescent="0.4"/>
    <row r="46765" s="6" customFormat="1" x14ac:dyDescent="0.4"/>
    <row r="46766" s="6" customFormat="1" x14ac:dyDescent="0.4"/>
    <row r="46767" s="6" customFormat="1" x14ac:dyDescent="0.4"/>
    <row r="46768" s="6" customFormat="1" x14ac:dyDescent="0.4"/>
    <row r="46769" s="6" customFormat="1" x14ac:dyDescent="0.4"/>
    <row r="46770" s="6" customFormat="1" x14ac:dyDescent="0.4"/>
    <row r="46771" s="6" customFormat="1" x14ac:dyDescent="0.4"/>
    <row r="46772" s="6" customFormat="1" x14ac:dyDescent="0.4"/>
    <row r="46773" s="6" customFormat="1" x14ac:dyDescent="0.4"/>
    <row r="46774" s="6" customFormat="1" x14ac:dyDescent="0.4"/>
    <row r="46775" s="6" customFormat="1" x14ac:dyDescent="0.4"/>
    <row r="46776" s="6" customFormat="1" x14ac:dyDescent="0.4"/>
    <row r="46777" s="6" customFormat="1" x14ac:dyDescent="0.4"/>
    <row r="46778" s="6" customFormat="1" x14ac:dyDescent="0.4"/>
    <row r="46779" s="6" customFormat="1" x14ac:dyDescent="0.4"/>
    <row r="46780" s="6" customFormat="1" x14ac:dyDescent="0.4"/>
    <row r="46781" s="6" customFormat="1" x14ac:dyDescent="0.4"/>
    <row r="46782" s="6" customFormat="1" x14ac:dyDescent="0.4"/>
    <row r="46783" s="6" customFormat="1" x14ac:dyDescent="0.4"/>
    <row r="46784" s="6" customFormat="1" x14ac:dyDescent="0.4"/>
    <row r="46785" s="6" customFormat="1" x14ac:dyDescent="0.4"/>
    <row r="46786" s="6" customFormat="1" x14ac:dyDescent="0.4"/>
    <row r="46787" s="6" customFormat="1" x14ac:dyDescent="0.4"/>
    <row r="46788" s="6" customFormat="1" x14ac:dyDescent="0.4"/>
    <row r="46789" s="6" customFormat="1" x14ac:dyDescent="0.4"/>
    <row r="46790" s="6" customFormat="1" x14ac:dyDescent="0.4"/>
    <row r="46791" s="6" customFormat="1" x14ac:dyDescent="0.4"/>
    <row r="46792" s="6" customFormat="1" x14ac:dyDescent="0.4"/>
    <row r="46793" s="6" customFormat="1" x14ac:dyDescent="0.4"/>
    <row r="46794" s="6" customFormat="1" x14ac:dyDescent="0.4"/>
    <row r="46795" s="6" customFormat="1" x14ac:dyDescent="0.4"/>
    <row r="46796" s="6" customFormat="1" x14ac:dyDescent="0.4"/>
    <row r="46797" s="6" customFormat="1" x14ac:dyDescent="0.4"/>
    <row r="46798" s="6" customFormat="1" x14ac:dyDescent="0.4"/>
    <row r="46799" s="6" customFormat="1" x14ac:dyDescent="0.4"/>
    <row r="46800" s="6" customFormat="1" x14ac:dyDescent="0.4"/>
    <row r="46801" s="6" customFormat="1" x14ac:dyDescent="0.4"/>
    <row r="46802" s="6" customFormat="1" x14ac:dyDescent="0.4"/>
    <row r="46803" s="6" customFormat="1" x14ac:dyDescent="0.4"/>
    <row r="46804" s="6" customFormat="1" x14ac:dyDescent="0.4"/>
    <row r="46805" s="6" customFormat="1" x14ac:dyDescent="0.4"/>
    <row r="46806" s="6" customFormat="1" x14ac:dyDescent="0.4"/>
    <row r="46807" s="6" customFormat="1" x14ac:dyDescent="0.4"/>
    <row r="46808" s="6" customFormat="1" x14ac:dyDescent="0.4"/>
    <row r="46809" s="6" customFormat="1" x14ac:dyDescent="0.4"/>
    <row r="46810" s="6" customFormat="1" x14ac:dyDescent="0.4"/>
    <row r="46811" s="6" customFormat="1" x14ac:dyDescent="0.4"/>
    <row r="46812" s="6" customFormat="1" x14ac:dyDescent="0.4"/>
    <row r="46813" s="6" customFormat="1" x14ac:dyDescent="0.4"/>
    <row r="46814" s="6" customFormat="1" x14ac:dyDescent="0.4"/>
    <row r="46815" s="6" customFormat="1" x14ac:dyDescent="0.4"/>
    <row r="46816" s="6" customFormat="1" x14ac:dyDescent="0.4"/>
    <row r="46817" s="6" customFormat="1" x14ac:dyDescent="0.4"/>
    <row r="46818" s="6" customFormat="1" x14ac:dyDescent="0.4"/>
    <row r="46819" s="6" customFormat="1" x14ac:dyDescent="0.4"/>
    <row r="46820" s="6" customFormat="1" x14ac:dyDescent="0.4"/>
    <row r="46821" s="6" customFormat="1" x14ac:dyDescent="0.4"/>
    <row r="46822" s="6" customFormat="1" x14ac:dyDescent="0.4"/>
    <row r="46823" s="6" customFormat="1" x14ac:dyDescent="0.4"/>
    <row r="46824" s="6" customFormat="1" x14ac:dyDescent="0.4"/>
    <row r="46825" s="6" customFormat="1" x14ac:dyDescent="0.4"/>
    <row r="46826" s="6" customFormat="1" x14ac:dyDescent="0.4"/>
    <row r="46827" s="6" customFormat="1" x14ac:dyDescent="0.4"/>
    <row r="46828" s="6" customFormat="1" x14ac:dyDescent="0.4"/>
    <row r="46829" s="6" customFormat="1" x14ac:dyDescent="0.4"/>
    <row r="46830" s="6" customFormat="1" x14ac:dyDescent="0.4"/>
    <row r="46831" s="6" customFormat="1" x14ac:dyDescent="0.4"/>
    <row r="46832" s="6" customFormat="1" x14ac:dyDescent="0.4"/>
    <row r="46833" s="6" customFormat="1" x14ac:dyDescent="0.4"/>
    <row r="46834" s="6" customFormat="1" x14ac:dyDescent="0.4"/>
    <row r="46835" s="6" customFormat="1" x14ac:dyDescent="0.4"/>
    <row r="46836" s="6" customFormat="1" x14ac:dyDescent="0.4"/>
    <row r="46837" s="6" customFormat="1" x14ac:dyDescent="0.4"/>
    <row r="46838" s="6" customFormat="1" x14ac:dyDescent="0.4"/>
    <row r="46839" s="6" customFormat="1" x14ac:dyDescent="0.4"/>
    <row r="46840" s="6" customFormat="1" x14ac:dyDescent="0.4"/>
    <row r="46841" s="6" customFormat="1" x14ac:dyDescent="0.4"/>
    <row r="46842" s="6" customFormat="1" x14ac:dyDescent="0.4"/>
    <row r="46843" s="6" customFormat="1" x14ac:dyDescent="0.4"/>
    <row r="46844" s="6" customFormat="1" x14ac:dyDescent="0.4"/>
    <row r="46845" s="6" customFormat="1" x14ac:dyDescent="0.4"/>
    <row r="46846" s="6" customFormat="1" x14ac:dyDescent="0.4"/>
    <row r="46847" s="6" customFormat="1" x14ac:dyDescent="0.4"/>
    <row r="46848" s="6" customFormat="1" x14ac:dyDescent="0.4"/>
    <row r="46849" s="6" customFormat="1" x14ac:dyDescent="0.4"/>
    <row r="46850" s="6" customFormat="1" x14ac:dyDescent="0.4"/>
    <row r="46851" s="6" customFormat="1" x14ac:dyDescent="0.4"/>
    <row r="46852" s="6" customFormat="1" x14ac:dyDescent="0.4"/>
    <row r="46853" s="6" customFormat="1" x14ac:dyDescent="0.4"/>
    <row r="46854" s="6" customFormat="1" x14ac:dyDescent="0.4"/>
    <row r="46855" s="6" customFormat="1" x14ac:dyDescent="0.4"/>
    <row r="46856" s="6" customFormat="1" x14ac:dyDescent="0.4"/>
    <row r="46857" s="6" customFormat="1" x14ac:dyDescent="0.4"/>
    <row r="46858" s="6" customFormat="1" x14ac:dyDescent="0.4"/>
    <row r="46859" s="6" customFormat="1" x14ac:dyDescent="0.4"/>
    <row r="46860" s="6" customFormat="1" x14ac:dyDescent="0.4"/>
    <row r="46861" s="6" customFormat="1" x14ac:dyDescent="0.4"/>
    <row r="46862" s="6" customFormat="1" x14ac:dyDescent="0.4"/>
    <row r="46863" s="6" customFormat="1" x14ac:dyDescent="0.4"/>
    <row r="46864" s="6" customFormat="1" x14ac:dyDescent="0.4"/>
    <row r="46865" s="6" customFormat="1" x14ac:dyDescent="0.4"/>
    <row r="46866" s="6" customFormat="1" x14ac:dyDescent="0.4"/>
    <row r="46867" s="6" customFormat="1" x14ac:dyDescent="0.4"/>
    <row r="46868" s="6" customFormat="1" x14ac:dyDescent="0.4"/>
    <row r="46869" s="6" customFormat="1" x14ac:dyDescent="0.4"/>
    <row r="46870" s="6" customFormat="1" x14ac:dyDescent="0.4"/>
    <row r="46871" s="6" customFormat="1" x14ac:dyDescent="0.4"/>
    <row r="46872" s="6" customFormat="1" x14ac:dyDescent="0.4"/>
    <row r="46873" s="6" customFormat="1" x14ac:dyDescent="0.4"/>
    <row r="46874" s="6" customFormat="1" x14ac:dyDescent="0.4"/>
    <row r="46875" s="6" customFormat="1" x14ac:dyDescent="0.4"/>
    <row r="46876" s="6" customFormat="1" x14ac:dyDescent="0.4"/>
    <row r="46877" s="6" customFormat="1" x14ac:dyDescent="0.4"/>
    <row r="46878" s="6" customFormat="1" x14ac:dyDescent="0.4"/>
    <row r="46879" s="6" customFormat="1" x14ac:dyDescent="0.4"/>
    <row r="46880" s="6" customFormat="1" x14ac:dyDescent="0.4"/>
    <row r="46881" s="6" customFormat="1" x14ac:dyDescent="0.4"/>
    <row r="46882" s="6" customFormat="1" x14ac:dyDescent="0.4"/>
    <row r="46883" s="6" customFormat="1" x14ac:dyDescent="0.4"/>
    <row r="46884" s="6" customFormat="1" x14ac:dyDescent="0.4"/>
    <row r="46885" s="6" customFormat="1" x14ac:dyDescent="0.4"/>
    <row r="46886" s="6" customFormat="1" x14ac:dyDescent="0.4"/>
    <row r="46887" s="6" customFormat="1" x14ac:dyDescent="0.4"/>
    <row r="46888" s="6" customFormat="1" x14ac:dyDescent="0.4"/>
    <row r="46889" s="6" customFormat="1" x14ac:dyDescent="0.4"/>
    <row r="46890" s="6" customFormat="1" x14ac:dyDescent="0.4"/>
    <row r="46891" s="6" customFormat="1" x14ac:dyDescent="0.4"/>
    <row r="46892" s="6" customFormat="1" x14ac:dyDescent="0.4"/>
    <row r="46893" s="6" customFormat="1" x14ac:dyDescent="0.4"/>
    <row r="46894" s="6" customFormat="1" x14ac:dyDescent="0.4"/>
    <row r="46895" s="6" customFormat="1" x14ac:dyDescent="0.4"/>
    <row r="46896" s="6" customFormat="1" x14ac:dyDescent="0.4"/>
    <row r="46897" s="6" customFormat="1" x14ac:dyDescent="0.4"/>
    <row r="46898" s="6" customFormat="1" x14ac:dyDescent="0.4"/>
    <row r="46899" s="6" customFormat="1" x14ac:dyDescent="0.4"/>
    <row r="46900" s="6" customFormat="1" x14ac:dyDescent="0.4"/>
    <row r="46901" s="6" customFormat="1" x14ac:dyDescent="0.4"/>
    <row r="46902" s="6" customFormat="1" x14ac:dyDescent="0.4"/>
    <row r="46903" s="6" customFormat="1" x14ac:dyDescent="0.4"/>
    <row r="46904" s="6" customFormat="1" x14ac:dyDescent="0.4"/>
    <row r="46905" s="6" customFormat="1" x14ac:dyDescent="0.4"/>
    <row r="46906" s="6" customFormat="1" x14ac:dyDescent="0.4"/>
    <row r="46907" s="6" customFormat="1" x14ac:dyDescent="0.4"/>
    <row r="46908" s="6" customFormat="1" x14ac:dyDescent="0.4"/>
    <row r="46909" s="6" customFormat="1" x14ac:dyDescent="0.4"/>
    <row r="46910" s="6" customFormat="1" x14ac:dyDescent="0.4"/>
    <row r="46911" s="6" customFormat="1" x14ac:dyDescent="0.4"/>
    <row r="46912" s="6" customFormat="1" x14ac:dyDescent="0.4"/>
    <row r="46913" s="6" customFormat="1" x14ac:dyDescent="0.4"/>
    <row r="46914" s="6" customFormat="1" x14ac:dyDescent="0.4"/>
    <row r="46915" s="6" customFormat="1" x14ac:dyDescent="0.4"/>
    <row r="46916" s="6" customFormat="1" x14ac:dyDescent="0.4"/>
    <row r="46917" s="6" customFormat="1" x14ac:dyDescent="0.4"/>
    <row r="46918" s="6" customFormat="1" x14ac:dyDescent="0.4"/>
    <row r="46919" s="6" customFormat="1" x14ac:dyDescent="0.4"/>
    <row r="46920" s="6" customFormat="1" x14ac:dyDescent="0.4"/>
    <row r="46921" s="6" customFormat="1" x14ac:dyDescent="0.4"/>
    <row r="46922" s="6" customFormat="1" x14ac:dyDescent="0.4"/>
    <row r="46923" s="6" customFormat="1" x14ac:dyDescent="0.4"/>
    <row r="46924" s="6" customFormat="1" x14ac:dyDescent="0.4"/>
    <row r="46925" s="6" customFormat="1" x14ac:dyDescent="0.4"/>
    <row r="46926" s="6" customFormat="1" x14ac:dyDescent="0.4"/>
    <row r="46927" s="6" customFormat="1" x14ac:dyDescent="0.4"/>
    <row r="46928" s="6" customFormat="1" x14ac:dyDescent="0.4"/>
    <row r="46929" s="6" customFormat="1" x14ac:dyDescent="0.4"/>
    <row r="46930" s="6" customFormat="1" x14ac:dyDescent="0.4"/>
    <row r="46931" s="6" customFormat="1" x14ac:dyDescent="0.4"/>
    <row r="46932" s="6" customFormat="1" x14ac:dyDescent="0.4"/>
    <row r="46933" s="6" customFormat="1" x14ac:dyDescent="0.4"/>
    <row r="46934" s="6" customFormat="1" x14ac:dyDescent="0.4"/>
    <row r="46935" s="6" customFormat="1" x14ac:dyDescent="0.4"/>
    <row r="46936" s="6" customFormat="1" x14ac:dyDescent="0.4"/>
    <row r="46937" s="6" customFormat="1" x14ac:dyDescent="0.4"/>
    <row r="46938" s="6" customFormat="1" x14ac:dyDescent="0.4"/>
    <row r="46939" s="6" customFormat="1" x14ac:dyDescent="0.4"/>
    <row r="46940" s="6" customFormat="1" x14ac:dyDescent="0.4"/>
    <row r="46941" s="6" customFormat="1" x14ac:dyDescent="0.4"/>
    <row r="46942" s="6" customFormat="1" x14ac:dyDescent="0.4"/>
    <row r="46943" s="6" customFormat="1" x14ac:dyDescent="0.4"/>
    <row r="46944" s="6" customFormat="1" x14ac:dyDescent="0.4"/>
    <row r="46945" s="6" customFormat="1" x14ac:dyDescent="0.4"/>
    <row r="46946" s="6" customFormat="1" x14ac:dyDescent="0.4"/>
    <row r="46947" s="6" customFormat="1" x14ac:dyDescent="0.4"/>
    <row r="46948" s="6" customFormat="1" x14ac:dyDescent="0.4"/>
    <row r="46949" s="6" customFormat="1" x14ac:dyDescent="0.4"/>
    <row r="46950" s="6" customFormat="1" x14ac:dyDescent="0.4"/>
    <row r="46951" s="6" customFormat="1" x14ac:dyDescent="0.4"/>
    <row r="46952" s="6" customFormat="1" x14ac:dyDescent="0.4"/>
    <row r="46953" s="6" customFormat="1" x14ac:dyDescent="0.4"/>
    <row r="46954" s="6" customFormat="1" x14ac:dyDescent="0.4"/>
    <row r="46955" s="6" customFormat="1" x14ac:dyDescent="0.4"/>
    <row r="46956" s="6" customFormat="1" x14ac:dyDescent="0.4"/>
    <row r="46957" s="6" customFormat="1" x14ac:dyDescent="0.4"/>
    <row r="46958" s="6" customFormat="1" x14ac:dyDescent="0.4"/>
    <row r="46959" s="6" customFormat="1" x14ac:dyDescent="0.4"/>
    <row r="46960" s="6" customFormat="1" x14ac:dyDescent="0.4"/>
    <row r="46961" s="6" customFormat="1" x14ac:dyDescent="0.4"/>
    <row r="46962" s="6" customFormat="1" x14ac:dyDescent="0.4"/>
    <row r="46963" s="6" customFormat="1" x14ac:dyDescent="0.4"/>
    <row r="46964" s="6" customFormat="1" x14ac:dyDescent="0.4"/>
    <row r="46965" s="6" customFormat="1" x14ac:dyDescent="0.4"/>
    <row r="46966" s="6" customFormat="1" x14ac:dyDescent="0.4"/>
    <row r="46967" s="6" customFormat="1" x14ac:dyDescent="0.4"/>
    <row r="46968" s="6" customFormat="1" x14ac:dyDescent="0.4"/>
    <row r="46969" s="6" customFormat="1" x14ac:dyDescent="0.4"/>
    <row r="46970" s="6" customFormat="1" x14ac:dyDescent="0.4"/>
    <row r="46971" s="6" customFormat="1" x14ac:dyDescent="0.4"/>
    <row r="46972" s="6" customFormat="1" x14ac:dyDescent="0.4"/>
    <row r="46973" s="6" customFormat="1" x14ac:dyDescent="0.4"/>
    <row r="46974" s="6" customFormat="1" x14ac:dyDescent="0.4"/>
    <row r="46975" s="6" customFormat="1" x14ac:dyDescent="0.4"/>
    <row r="46976" s="6" customFormat="1" x14ac:dyDescent="0.4"/>
    <row r="46977" s="6" customFormat="1" x14ac:dyDescent="0.4"/>
    <row r="46978" s="6" customFormat="1" x14ac:dyDescent="0.4"/>
    <row r="46979" s="6" customFormat="1" x14ac:dyDescent="0.4"/>
    <row r="46980" s="6" customFormat="1" x14ac:dyDescent="0.4"/>
    <row r="46981" s="6" customFormat="1" x14ac:dyDescent="0.4"/>
    <row r="46982" s="6" customFormat="1" x14ac:dyDescent="0.4"/>
    <row r="46983" s="6" customFormat="1" x14ac:dyDescent="0.4"/>
    <row r="46984" s="6" customFormat="1" x14ac:dyDescent="0.4"/>
    <row r="46985" s="6" customFormat="1" x14ac:dyDescent="0.4"/>
    <row r="46986" s="6" customFormat="1" x14ac:dyDescent="0.4"/>
    <row r="46987" s="6" customFormat="1" x14ac:dyDescent="0.4"/>
    <row r="46988" s="6" customFormat="1" x14ac:dyDescent="0.4"/>
    <row r="46989" s="6" customFormat="1" x14ac:dyDescent="0.4"/>
    <row r="46990" s="6" customFormat="1" x14ac:dyDescent="0.4"/>
    <row r="46991" s="6" customFormat="1" x14ac:dyDescent="0.4"/>
    <row r="46992" s="6" customFormat="1" x14ac:dyDescent="0.4"/>
    <row r="46993" s="6" customFormat="1" x14ac:dyDescent="0.4"/>
    <row r="46994" s="6" customFormat="1" x14ac:dyDescent="0.4"/>
    <row r="46995" s="6" customFormat="1" x14ac:dyDescent="0.4"/>
    <row r="46996" s="6" customFormat="1" x14ac:dyDescent="0.4"/>
    <row r="46997" s="6" customFormat="1" x14ac:dyDescent="0.4"/>
    <row r="46998" s="6" customFormat="1" x14ac:dyDescent="0.4"/>
    <row r="46999" s="6" customFormat="1" x14ac:dyDescent="0.4"/>
    <row r="47000" s="6" customFormat="1" x14ac:dyDescent="0.4"/>
    <row r="47001" s="6" customFormat="1" x14ac:dyDescent="0.4"/>
    <row r="47002" s="6" customFormat="1" x14ac:dyDescent="0.4"/>
    <row r="47003" s="6" customFormat="1" x14ac:dyDescent="0.4"/>
    <row r="47004" s="6" customFormat="1" x14ac:dyDescent="0.4"/>
    <row r="47005" s="6" customFormat="1" x14ac:dyDescent="0.4"/>
    <row r="47006" s="6" customFormat="1" x14ac:dyDescent="0.4"/>
    <row r="47007" s="6" customFormat="1" x14ac:dyDescent="0.4"/>
    <row r="47008" s="6" customFormat="1" x14ac:dyDescent="0.4"/>
    <row r="47009" s="6" customFormat="1" x14ac:dyDescent="0.4"/>
    <row r="47010" s="6" customFormat="1" x14ac:dyDescent="0.4"/>
    <row r="47011" s="6" customFormat="1" x14ac:dyDescent="0.4"/>
    <row r="47012" s="6" customFormat="1" x14ac:dyDescent="0.4"/>
    <row r="47013" s="6" customFormat="1" x14ac:dyDescent="0.4"/>
    <row r="47014" s="6" customFormat="1" x14ac:dyDescent="0.4"/>
    <row r="47015" s="6" customFormat="1" x14ac:dyDescent="0.4"/>
    <row r="47016" s="6" customFormat="1" x14ac:dyDescent="0.4"/>
    <row r="47017" s="6" customFormat="1" x14ac:dyDescent="0.4"/>
    <row r="47018" s="6" customFormat="1" x14ac:dyDescent="0.4"/>
    <row r="47019" s="6" customFormat="1" x14ac:dyDescent="0.4"/>
    <row r="47020" s="6" customFormat="1" x14ac:dyDescent="0.4"/>
    <row r="47021" s="6" customFormat="1" x14ac:dyDescent="0.4"/>
    <row r="47022" s="6" customFormat="1" x14ac:dyDescent="0.4"/>
    <row r="47023" s="6" customFormat="1" x14ac:dyDescent="0.4"/>
    <row r="47024" s="6" customFormat="1" x14ac:dyDescent="0.4"/>
    <row r="47025" s="6" customFormat="1" x14ac:dyDescent="0.4"/>
    <row r="47026" s="6" customFormat="1" x14ac:dyDescent="0.4"/>
    <row r="47027" s="6" customFormat="1" x14ac:dyDescent="0.4"/>
    <row r="47028" s="6" customFormat="1" x14ac:dyDescent="0.4"/>
    <row r="47029" s="6" customFormat="1" x14ac:dyDescent="0.4"/>
    <row r="47030" s="6" customFormat="1" x14ac:dyDescent="0.4"/>
    <row r="47031" s="6" customFormat="1" x14ac:dyDescent="0.4"/>
    <row r="47032" s="6" customFormat="1" x14ac:dyDescent="0.4"/>
    <row r="47033" s="6" customFormat="1" x14ac:dyDescent="0.4"/>
    <row r="47034" s="6" customFormat="1" x14ac:dyDescent="0.4"/>
    <row r="47035" s="6" customFormat="1" x14ac:dyDescent="0.4"/>
    <row r="47036" s="6" customFormat="1" x14ac:dyDescent="0.4"/>
    <row r="47037" s="6" customFormat="1" x14ac:dyDescent="0.4"/>
    <row r="47038" s="6" customFormat="1" x14ac:dyDescent="0.4"/>
    <row r="47039" s="6" customFormat="1" x14ac:dyDescent="0.4"/>
    <row r="47040" s="6" customFormat="1" x14ac:dyDescent="0.4"/>
    <row r="47041" s="6" customFormat="1" x14ac:dyDescent="0.4"/>
    <row r="47042" s="6" customFormat="1" x14ac:dyDescent="0.4"/>
    <row r="47043" s="6" customFormat="1" x14ac:dyDescent="0.4"/>
    <row r="47044" s="6" customFormat="1" x14ac:dyDescent="0.4"/>
    <row r="47045" s="6" customFormat="1" x14ac:dyDescent="0.4"/>
    <row r="47046" s="6" customFormat="1" x14ac:dyDescent="0.4"/>
    <row r="47047" s="6" customFormat="1" x14ac:dyDescent="0.4"/>
    <row r="47048" s="6" customFormat="1" x14ac:dyDescent="0.4"/>
    <row r="47049" s="6" customFormat="1" x14ac:dyDescent="0.4"/>
    <row r="47050" s="6" customFormat="1" x14ac:dyDescent="0.4"/>
    <row r="47051" s="6" customFormat="1" x14ac:dyDescent="0.4"/>
    <row r="47052" s="6" customFormat="1" x14ac:dyDescent="0.4"/>
    <row r="47053" s="6" customFormat="1" x14ac:dyDescent="0.4"/>
    <row r="47054" s="6" customFormat="1" x14ac:dyDescent="0.4"/>
    <row r="47055" s="6" customFormat="1" x14ac:dyDescent="0.4"/>
    <row r="47056" s="6" customFormat="1" x14ac:dyDescent="0.4"/>
    <row r="47057" s="6" customFormat="1" x14ac:dyDescent="0.4"/>
    <row r="47058" s="6" customFormat="1" x14ac:dyDescent="0.4"/>
    <row r="47059" s="6" customFormat="1" x14ac:dyDescent="0.4"/>
    <row r="47060" s="6" customFormat="1" x14ac:dyDescent="0.4"/>
    <row r="47061" s="6" customFormat="1" x14ac:dyDescent="0.4"/>
    <row r="47062" s="6" customFormat="1" x14ac:dyDescent="0.4"/>
    <row r="47063" s="6" customFormat="1" x14ac:dyDescent="0.4"/>
    <row r="47064" s="6" customFormat="1" x14ac:dyDescent="0.4"/>
    <row r="47065" s="6" customFormat="1" x14ac:dyDescent="0.4"/>
    <row r="47066" s="6" customFormat="1" x14ac:dyDescent="0.4"/>
    <row r="47067" s="6" customFormat="1" x14ac:dyDescent="0.4"/>
    <row r="47068" s="6" customFormat="1" x14ac:dyDescent="0.4"/>
    <row r="47069" s="6" customFormat="1" x14ac:dyDescent="0.4"/>
    <row r="47070" s="6" customFormat="1" x14ac:dyDescent="0.4"/>
    <row r="47071" s="6" customFormat="1" x14ac:dyDescent="0.4"/>
    <row r="47072" s="6" customFormat="1" x14ac:dyDescent="0.4"/>
    <row r="47073" s="6" customFormat="1" x14ac:dyDescent="0.4"/>
    <row r="47074" s="6" customFormat="1" x14ac:dyDescent="0.4"/>
    <row r="47075" s="6" customFormat="1" x14ac:dyDescent="0.4"/>
    <row r="47076" s="6" customFormat="1" x14ac:dyDescent="0.4"/>
    <row r="47077" s="6" customFormat="1" x14ac:dyDescent="0.4"/>
    <row r="47078" s="6" customFormat="1" x14ac:dyDescent="0.4"/>
    <row r="47079" s="6" customFormat="1" x14ac:dyDescent="0.4"/>
    <row r="47080" s="6" customFormat="1" x14ac:dyDescent="0.4"/>
    <row r="47081" s="6" customFormat="1" x14ac:dyDescent="0.4"/>
    <row r="47082" s="6" customFormat="1" x14ac:dyDescent="0.4"/>
    <row r="47083" s="6" customFormat="1" x14ac:dyDescent="0.4"/>
    <row r="47084" s="6" customFormat="1" x14ac:dyDescent="0.4"/>
    <row r="47085" s="6" customFormat="1" x14ac:dyDescent="0.4"/>
    <row r="47086" s="6" customFormat="1" x14ac:dyDescent="0.4"/>
    <row r="47087" s="6" customFormat="1" x14ac:dyDescent="0.4"/>
    <row r="47088" s="6" customFormat="1" x14ac:dyDescent="0.4"/>
    <row r="47089" s="6" customFormat="1" x14ac:dyDescent="0.4"/>
    <row r="47090" s="6" customFormat="1" x14ac:dyDescent="0.4"/>
    <row r="47091" s="6" customFormat="1" x14ac:dyDescent="0.4"/>
    <row r="47092" s="6" customFormat="1" x14ac:dyDescent="0.4"/>
    <row r="47093" s="6" customFormat="1" x14ac:dyDescent="0.4"/>
    <row r="47094" s="6" customFormat="1" x14ac:dyDescent="0.4"/>
    <row r="47095" s="6" customFormat="1" x14ac:dyDescent="0.4"/>
    <row r="47096" s="6" customFormat="1" x14ac:dyDescent="0.4"/>
    <row r="47097" s="6" customFormat="1" x14ac:dyDescent="0.4"/>
    <row r="47098" s="6" customFormat="1" x14ac:dyDescent="0.4"/>
    <row r="47099" s="6" customFormat="1" x14ac:dyDescent="0.4"/>
    <row r="47100" s="6" customFormat="1" x14ac:dyDescent="0.4"/>
    <row r="47101" s="6" customFormat="1" x14ac:dyDescent="0.4"/>
    <row r="47102" s="6" customFormat="1" x14ac:dyDescent="0.4"/>
    <row r="47103" s="6" customFormat="1" x14ac:dyDescent="0.4"/>
    <row r="47104" s="6" customFormat="1" x14ac:dyDescent="0.4"/>
    <row r="47105" s="6" customFormat="1" x14ac:dyDescent="0.4"/>
    <row r="47106" s="6" customFormat="1" x14ac:dyDescent="0.4"/>
    <row r="47107" s="6" customFormat="1" x14ac:dyDescent="0.4"/>
    <row r="47108" s="6" customFormat="1" x14ac:dyDescent="0.4"/>
    <row r="47109" s="6" customFormat="1" x14ac:dyDescent="0.4"/>
    <row r="47110" s="6" customFormat="1" x14ac:dyDescent="0.4"/>
    <row r="47111" s="6" customFormat="1" x14ac:dyDescent="0.4"/>
    <row r="47112" s="6" customFormat="1" x14ac:dyDescent="0.4"/>
    <row r="47113" s="6" customFormat="1" x14ac:dyDescent="0.4"/>
    <row r="47114" s="6" customFormat="1" x14ac:dyDescent="0.4"/>
    <row r="47115" s="6" customFormat="1" x14ac:dyDescent="0.4"/>
    <row r="47116" s="6" customFormat="1" x14ac:dyDescent="0.4"/>
    <row r="47117" s="6" customFormat="1" x14ac:dyDescent="0.4"/>
    <row r="47118" s="6" customFormat="1" x14ac:dyDescent="0.4"/>
    <row r="47119" s="6" customFormat="1" x14ac:dyDescent="0.4"/>
    <row r="47120" s="6" customFormat="1" x14ac:dyDescent="0.4"/>
    <row r="47121" s="6" customFormat="1" x14ac:dyDescent="0.4"/>
    <row r="47122" s="6" customFormat="1" x14ac:dyDescent="0.4"/>
    <row r="47123" s="6" customFormat="1" x14ac:dyDescent="0.4"/>
    <row r="47124" s="6" customFormat="1" x14ac:dyDescent="0.4"/>
    <row r="47125" s="6" customFormat="1" x14ac:dyDescent="0.4"/>
    <row r="47126" s="6" customFormat="1" x14ac:dyDescent="0.4"/>
    <row r="47127" s="6" customFormat="1" x14ac:dyDescent="0.4"/>
    <row r="47128" s="6" customFormat="1" x14ac:dyDescent="0.4"/>
    <row r="47129" s="6" customFormat="1" x14ac:dyDescent="0.4"/>
    <row r="47130" s="6" customFormat="1" x14ac:dyDescent="0.4"/>
    <row r="47131" s="6" customFormat="1" x14ac:dyDescent="0.4"/>
    <row r="47132" s="6" customFormat="1" x14ac:dyDescent="0.4"/>
    <row r="47133" s="6" customFormat="1" x14ac:dyDescent="0.4"/>
    <row r="47134" s="6" customFormat="1" x14ac:dyDescent="0.4"/>
    <row r="47135" s="6" customFormat="1" x14ac:dyDescent="0.4"/>
    <row r="47136" s="6" customFormat="1" x14ac:dyDescent="0.4"/>
    <row r="47137" s="6" customFormat="1" x14ac:dyDescent="0.4"/>
    <row r="47138" s="6" customFormat="1" x14ac:dyDescent="0.4"/>
    <row r="47139" s="6" customFormat="1" x14ac:dyDescent="0.4"/>
    <row r="47140" s="6" customFormat="1" x14ac:dyDescent="0.4"/>
    <row r="47141" s="6" customFormat="1" x14ac:dyDescent="0.4"/>
    <row r="47142" s="6" customFormat="1" x14ac:dyDescent="0.4"/>
    <row r="47143" s="6" customFormat="1" x14ac:dyDescent="0.4"/>
    <row r="47144" s="6" customFormat="1" x14ac:dyDescent="0.4"/>
    <row r="47145" s="6" customFormat="1" x14ac:dyDescent="0.4"/>
    <row r="47146" s="6" customFormat="1" x14ac:dyDescent="0.4"/>
    <row r="47147" s="6" customFormat="1" x14ac:dyDescent="0.4"/>
    <row r="47148" s="6" customFormat="1" x14ac:dyDescent="0.4"/>
    <row r="47149" s="6" customFormat="1" x14ac:dyDescent="0.4"/>
    <row r="47150" s="6" customFormat="1" x14ac:dyDescent="0.4"/>
    <row r="47151" s="6" customFormat="1" x14ac:dyDescent="0.4"/>
    <row r="47152" s="6" customFormat="1" x14ac:dyDescent="0.4"/>
    <row r="47153" s="6" customFormat="1" x14ac:dyDescent="0.4"/>
    <row r="47154" s="6" customFormat="1" x14ac:dyDescent="0.4"/>
    <row r="47155" s="6" customFormat="1" x14ac:dyDescent="0.4"/>
    <row r="47156" s="6" customFormat="1" x14ac:dyDescent="0.4"/>
    <row r="47157" s="6" customFormat="1" x14ac:dyDescent="0.4"/>
    <row r="47158" s="6" customFormat="1" x14ac:dyDescent="0.4"/>
    <row r="47159" s="6" customFormat="1" x14ac:dyDescent="0.4"/>
    <row r="47160" s="6" customFormat="1" x14ac:dyDescent="0.4"/>
    <row r="47161" s="6" customFormat="1" x14ac:dyDescent="0.4"/>
    <row r="47162" s="6" customFormat="1" x14ac:dyDescent="0.4"/>
    <row r="47163" s="6" customFormat="1" x14ac:dyDescent="0.4"/>
    <row r="47164" s="6" customFormat="1" x14ac:dyDescent="0.4"/>
    <row r="47165" s="6" customFormat="1" x14ac:dyDescent="0.4"/>
    <row r="47166" s="6" customFormat="1" x14ac:dyDescent="0.4"/>
    <row r="47167" s="6" customFormat="1" x14ac:dyDescent="0.4"/>
    <row r="47168" s="6" customFormat="1" x14ac:dyDescent="0.4"/>
    <row r="47169" s="6" customFormat="1" x14ac:dyDescent="0.4"/>
    <row r="47170" s="6" customFormat="1" x14ac:dyDescent="0.4"/>
    <row r="47171" s="6" customFormat="1" x14ac:dyDescent="0.4"/>
    <row r="47172" s="6" customFormat="1" x14ac:dyDescent="0.4"/>
    <row r="47173" s="6" customFormat="1" x14ac:dyDescent="0.4"/>
    <row r="47174" s="6" customFormat="1" x14ac:dyDescent="0.4"/>
    <row r="47175" s="6" customFormat="1" x14ac:dyDescent="0.4"/>
    <row r="47176" s="6" customFormat="1" x14ac:dyDescent="0.4"/>
    <row r="47177" s="6" customFormat="1" x14ac:dyDescent="0.4"/>
    <row r="47178" s="6" customFormat="1" x14ac:dyDescent="0.4"/>
    <row r="47179" s="6" customFormat="1" x14ac:dyDescent="0.4"/>
    <row r="47180" s="6" customFormat="1" x14ac:dyDescent="0.4"/>
    <row r="47181" s="6" customFormat="1" x14ac:dyDescent="0.4"/>
    <row r="47182" s="6" customFormat="1" x14ac:dyDescent="0.4"/>
    <row r="47183" s="6" customFormat="1" x14ac:dyDescent="0.4"/>
    <row r="47184" s="6" customFormat="1" x14ac:dyDescent="0.4"/>
    <row r="47185" s="6" customFormat="1" x14ac:dyDescent="0.4"/>
    <row r="47186" s="6" customFormat="1" x14ac:dyDescent="0.4"/>
    <row r="47187" s="6" customFormat="1" x14ac:dyDescent="0.4"/>
    <row r="47188" s="6" customFormat="1" x14ac:dyDescent="0.4"/>
    <row r="47189" s="6" customFormat="1" x14ac:dyDescent="0.4"/>
    <row r="47190" s="6" customFormat="1" x14ac:dyDescent="0.4"/>
    <row r="47191" s="6" customFormat="1" x14ac:dyDescent="0.4"/>
    <row r="47192" s="6" customFormat="1" x14ac:dyDescent="0.4"/>
    <row r="47193" s="6" customFormat="1" x14ac:dyDescent="0.4"/>
    <row r="47194" s="6" customFormat="1" x14ac:dyDescent="0.4"/>
    <row r="47195" s="6" customFormat="1" x14ac:dyDescent="0.4"/>
    <row r="47196" s="6" customFormat="1" x14ac:dyDescent="0.4"/>
    <row r="47197" s="6" customFormat="1" x14ac:dyDescent="0.4"/>
    <row r="47198" s="6" customFormat="1" x14ac:dyDescent="0.4"/>
    <row r="47199" s="6" customFormat="1" x14ac:dyDescent="0.4"/>
    <row r="47200" s="6" customFormat="1" x14ac:dyDescent="0.4"/>
    <row r="47201" s="6" customFormat="1" x14ac:dyDescent="0.4"/>
    <row r="47202" s="6" customFormat="1" x14ac:dyDescent="0.4"/>
    <row r="47203" s="6" customFormat="1" x14ac:dyDescent="0.4"/>
    <row r="47204" s="6" customFormat="1" x14ac:dyDescent="0.4"/>
    <row r="47205" s="6" customFormat="1" x14ac:dyDescent="0.4"/>
    <row r="47206" s="6" customFormat="1" x14ac:dyDescent="0.4"/>
    <row r="47207" s="6" customFormat="1" x14ac:dyDescent="0.4"/>
    <row r="47208" s="6" customFormat="1" x14ac:dyDescent="0.4"/>
    <row r="47209" s="6" customFormat="1" x14ac:dyDescent="0.4"/>
    <row r="47210" s="6" customFormat="1" x14ac:dyDescent="0.4"/>
    <row r="47211" s="6" customFormat="1" x14ac:dyDescent="0.4"/>
    <row r="47212" s="6" customFormat="1" x14ac:dyDescent="0.4"/>
    <row r="47213" s="6" customFormat="1" x14ac:dyDescent="0.4"/>
    <row r="47214" s="6" customFormat="1" x14ac:dyDescent="0.4"/>
    <row r="47215" s="6" customFormat="1" x14ac:dyDescent="0.4"/>
    <row r="47216" s="6" customFormat="1" x14ac:dyDescent="0.4"/>
    <row r="47217" s="6" customFormat="1" x14ac:dyDescent="0.4"/>
    <row r="47218" s="6" customFormat="1" x14ac:dyDescent="0.4"/>
    <row r="47219" s="6" customFormat="1" x14ac:dyDescent="0.4"/>
    <row r="47220" s="6" customFormat="1" x14ac:dyDescent="0.4"/>
    <row r="47221" s="6" customFormat="1" x14ac:dyDescent="0.4"/>
    <row r="47222" s="6" customFormat="1" x14ac:dyDescent="0.4"/>
    <row r="47223" s="6" customFormat="1" x14ac:dyDescent="0.4"/>
    <row r="47224" s="6" customFormat="1" x14ac:dyDescent="0.4"/>
    <row r="47225" s="6" customFormat="1" x14ac:dyDescent="0.4"/>
    <row r="47226" s="6" customFormat="1" x14ac:dyDescent="0.4"/>
    <row r="47227" s="6" customFormat="1" x14ac:dyDescent="0.4"/>
    <row r="47228" s="6" customFormat="1" x14ac:dyDescent="0.4"/>
    <row r="47229" s="6" customFormat="1" x14ac:dyDescent="0.4"/>
    <row r="47230" s="6" customFormat="1" x14ac:dyDescent="0.4"/>
    <row r="47231" s="6" customFormat="1" x14ac:dyDescent="0.4"/>
    <row r="47232" s="6" customFormat="1" x14ac:dyDescent="0.4"/>
    <row r="47233" s="6" customFormat="1" x14ac:dyDescent="0.4"/>
    <row r="47234" s="6" customFormat="1" x14ac:dyDescent="0.4"/>
    <row r="47235" s="6" customFormat="1" x14ac:dyDescent="0.4"/>
    <row r="47236" s="6" customFormat="1" x14ac:dyDescent="0.4"/>
    <row r="47237" s="6" customFormat="1" x14ac:dyDescent="0.4"/>
    <row r="47238" s="6" customFormat="1" x14ac:dyDescent="0.4"/>
    <row r="47239" s="6" customFormat="1" x14ac:dyDescent="0.4"/>
    <row r="47240" s="6" customFormat="1" x14ac:dyDescent="0.4"/>
    <row r="47241" s="6" customFormat="1" x14ac:dyDescent="0.4"/>
    <row r="47242" s="6" customFormat="1" x14ac:dyDescent="0.4"/>
    <row r="47243" s="6" customFormat="1" x14ac:dyDescent="0.4"/>
    <row r="47244" s="6" customFormat="1" x14ac:dyDescent="0.4"/>
    <row r="47245" s="6" customFormat="1" x14ac:dyDescent="0.4"/>
    <row r="47246" s="6" customFormat="1" x14ac:dyDescent="0.4"/>
    <row r="47247" s="6" customFormat="1" x14ac:dyDescent="0.4"/>
    <row r="47248" s="6" customFormat="1" x14ac:dyDescent="0.4"/>
    <row r="47249" s="6" customFormat="1" x14ac:dyDescent="0.4"/>
    <row r="47250" s="6" customFormat="1" x14ac:dyDescent="0.4"/>
    <row r="47251" s="6" customFormat="1" x14ac:dyDescent="0.4"/>
    <row r="47252" s="6" customFormat="1" x14ac:dyDescent="0.4"/>
    <row r="47253" s="6" customFormat="1" x14ac:dyDescent="0.4"/>
    <row r="47254" s="6" customFormat="1" x14ac:dyDescent="0.4"/>
    <row r="47255" s="6" customFormat="1" x14ac:dyDescent="0.4"/>
    <row r="47256" s="6" customFormat="1" x14ac:dyDescent="0.4"/>
    <row r="47257" s="6" customFormat="1" x14ac:dyDescent="0.4"/>
    <row r="47258" s="6" customFormat="1" x14ac:dyDescent="0.4"/>
    <row r="47259" s="6" customFormat="1" x14ac:dyDescent="0.4"/>
    <row r="47260" s="6" customFormat="1" x14ac:dyDescent="0.4"/>
    <row r="47261" s="6" customFormat="1" x14ac:dyDescent="0.4"/>
    <row r="47262" s="6" customFormat="1" x14ac:dyDescent="0.4"/>
    <row r="47263" s="6" customFormat="1" x14ac:dyDescent="0.4"/>
    <row r="47264" s="6" customFormat="1" x14ac:dyDescent="0.4"/>
    <row r="47265" s="6" customFormat="1" x14ac:dyDescent="0.4"/>
    <row r="47266" s="6" customFormat="1" x14ac:dyDescent="0.4"/>
    <row r="47267" s="6" customFormat="1" x14ac:dyDescent="0.4"/>
    <row r="47268" s="6" customFormat="1" x14ac:dyDescent="0.4"/>
    <row r="47269" s="6" customFormat="1" x14ac:dyDescent="0.4"/>
    <row r="47270" s="6" customFormat="1" x14ac:dyDescent="0.4"/>
    <row r="47271" s="6" customFormat="1" x14ac:dyDescent="0.4"/>
    <row r="47272" s="6" customFormat="1" x14ac:dyDescent="0.4"/>
    <row r="47273" s="6" customFormat="1" x14ac:dyDescent="0.4"/>
    <row r="47274" s="6" customFormat="1" x14ac:dyDescent="0.4"/>
    <row r="47275" s="6" customFormat="1" x14ac:dyDescent="0.4"/>
    <row r="47276" s="6" customFormat="1" x14ac:dyDescent="0.4"/>
    <row r="47277" s="6" customFormat="1" x14ac:dyDescent="0.4"/>
    <row r="47278" s="6" customFormat="1" x14ac:dyDescent="0.4"/>
    <row r="47279" s="6" customFormat="1" x14ac:dyDescent="0.4"/>
    <row r="47280" s="6" customFormat="1" x14ac:dyDescent="0.4"/>
    <row r="47281" s="6" customFormat="1" x14ac:dyDescent="0.4"/>
    <row r="47282" s="6" customFormat="1" x14ac:dyDescent="0.4"/>
    <row r="47283" s="6" customFormat="1" x14ac:dyDescent="0.4"/>
    <row r="47284" s="6" customFormat="1" x14ac:dyDescent="0.4"/>
    <row r="47285" s="6" customFormat="1" x14ac:dyDescent="0.4"/>
    <row r="47286" s="6" customFormat="1" x14ac:dyDescent="0.4"/>
    <row r="47287" s="6" customFormat="1" x14ac:dyDescent="0.4"/>
    <row r="47288" s="6" customFormat="1" x14ac:dyDescent="0.4"/>
    <row r="47289" s="6" customFormat="1" x14ac:dyDescent="0.4"/>
    <row r="47290" s="6" customFormat="1" x14ac:dyDescent="0.4"/>
    <row r="47291" s="6" customFormat="1" x14ac:dyDescent="0.4"/>
    <row r="47292" s="6" customFormat="1" x14ac:dyDescent="0.4"/>
    <row r="47293" s="6" customFormat="1" x14ac:dyDescent="0.4"/>
    <row r="47294" s="6" customFormat="1" x14ac:dyDescent="0.4"/>
    <row r="47295" s="6" customFormat="1" x14ac:dyDescent="0.4"/>
    <row r="47296" s="6" customFormat="1" x14ac:dyDescent="0.4"/>
    <row r="47297" s="6" customFormat="1" x14ac:dyDescent="0.4"/>
    <row r="47298" s="6" customFormat="1" x14ac:dyDescent="0.4"/>
    <row r="47299" s="6" customFormat="1" x14ac:dyDescent="0.4"/>
    <row r="47300" s="6" customFormat="1" x14ac:dyDescent="0.4"/>
    <row r="47301" s="6" customFormat="1" x14ac:dyDescent="0.4"/>
    <row r="47302" s="6" customFormat="1" x14ac:dyDescent="0.4"/>
    <row r="47303" s="6" customFormat="1" x14ac:dyDescent="0.4"/>
    <row r="47304" s="6" customFormat="1" x14ac:dyDescent="0.4"/>
    <row r="47305" s="6" customFormat="1" x14ac:dyDescent="0.4"/>
    <row r="47306" s="6" customFormat="1" x14ac:dyDescent="0.4"/>
    <row r="47307" s="6" customFormat="1" x14ac:dyDescent="0.4"/>
    <row r="47308" s="6" customFormat="1" x14ac:dyDescent="0.4"/>
    <row r="47309" s="6" customFormat="1" x14ac:dyDescent="0.4"/>
    <row r="47310" s="6" customFormat="1" x14ac:dyDescent="0.4"/>
    <row r="47311" s="6" customFormat="1" x14ac:dyDescent="0.4"/>
    <row r="47312" s="6" customFormat="1" x14ac:dyDescent="0.4"/>
    <row r="47313" s="6" customFormat="1" x14ac:dyDescent="0.4"/>
    <row r="47314" s="6" customFormat="1" x14ac:dyDescent="0.4"/>
    <row r="47315" s="6" customFormat="1" x14ac:dyDescent="0.4"/>
    <row r="47316" s="6" customFormat="1" x14ac:dyDescent="0.4"/>
    <row r="47317" s="6" customFormat="1" x14ac:dyDescent="0.4"/>
    <row r="47318" s="6" customFormat="1" x14ac:dyDescent="0.4"/>
    <row r="47319" s="6" customFormat="1" x14ac:dyDescent="0.4"/>
    <row r="47320" s="6" customFormat="1" x14ac:dyDescent="0.4"/>
    <row r="47321" s="6" customFormat="1" x14ac:dyDescent="0.4"/>
    <row r="47322" s="6" customFormat="1" x14ac:dyDescent="0.4"/>
    <row r="47323" s="6" customFormat="1" x14ac:dyDescent="0.4"/>
    <row r="47324" s="6" customFormat="1" x14ac:dyDescent="0.4"/>
    <row r="47325" s="6" customFormat="1" x14ac:dyDescent="0.4"/>
    <row r="47326" s="6" customFormat="1" x14ac:dyDescent="0.4"/>
    <row r="47327" s="6" customFormat="1" x14ac:dyDescent="0.4"/>
    <row r="47328" s="6" customFormat="1" x14ac:dyDescent="0.4"/>
    <row r="47329" s="6" customFormat="1" x14ac:dyDescent="0.4"/>
    <row r="47330" s="6" customFormat="1" x14ac:dyDescent="0.4"/>
    <row r="47331" s="6" customFormat="1" x14ac:dyDescent="0.4"/>
    <row r="47332" s="6" customFormat="1" x14ac:dyDescent="0.4"/>
    <row r="47333" s="6" customFormat="1" x14ac:dyDescent="0.4"/>
    <row r="47334" s="6" customFormat="1" x14ac:dyDescent="0.4"/>
    <row r="47335" s="6" customFormat="1" x14ac:dyDescent="0.4"/>
    <row r="47336" s="6" customFormat="1" x14ac:dyDescent="0.4"/>
    <row r="47337" s="6" customFormat="1" x14ac:dyDescent="0.4"/>
    <row r="47338" s="6" customFormat="1" x14ac:dyDescent="0.4"/>
    <row r="47339" s="6" customFormat="1" x14ac:dyDescent="0.4"/>
    <row r="47340" s="6" customFormat="1" x14ac:dyDescent="0.4"/>
    <row r="47341" s="6" customFormat="1" x14ac:dyDescent="0.4"/>
    <row r="47342" s="6" customFormat="1" x14ac:dyDescent="0.4"/>
    <row r="47343" s="6" customFormat="1" x14ac:dyDescent="0.4"/>
    <row r="47344" s="6" customFormat="1" x14ac:dyDescent="0.4"/>
    <row r="47345" s="6" customFormat="1" x14ac:dyDescent="0.4"/>
    <row r="47346" s="6" customFormat="1" x14ac:dyDescent="0.4"/>
    <row r="47347" s="6" customFormat="1" x14ac:dyDescent="0.4"/>
    <row r="47348" s="6" customFormat="1" x14ac:dyDescent="0.4"/>
    <row r="47349" s="6" customFormat="1" x14ac:dyDescent="0.4"/>
    <row r="47350" s="6" customFormat="1" x14ac:dyDescent="0.4"/>
    <row r="47351" s="6" customFormat="1" x14ac:dyDescent="0.4"/>
    <row r="47352" s="6" customFormat="1" x14ac:dyDescent="0.4"/>
    <row r="47353" s="6" customFormat="1" x14ac:dyDescent="0.4"/>
    <row r="47354" s="6" customFormat="1" x14ac:dyDescent="0.4"/>
    <row r="47355" s="6" customFormat="1" x14ac:dyDescent="0.4"/>
    <row r="47356" s="6" customFormat="1" x14ac:dyDescent="0.4"/>
    <row r="47357" s="6" customFormat="1" x14ac:dyDescent="0.4"/>
    <row r="47358" s="6" customFormat="1" x14ac:dyDescent="0.4"/>
    <row r="47359" s="6" customFormat="1" x14ac:dyDescent="0.4"/>
    <row r="47360" s="6" customFormat="1" x14ac:dyDescent="0.4"/>
    <row r="47361" s="6" customFormat="1" x14ac:dyDescent="0.4"/>
    <row r="47362" s="6" customFormat="1" x14ac:dyDescent="0.4"/>
    <row r="47363" s="6" customFormat="1" x14ac:dyDescent="0.4"/>
    <row r="47364" s="6" customFormat="1" x14ac:dyDescent="0.4"/>
    <row r="47365" s="6" customFormat="1" x14ac:dyDescent="0.4"/>
    <row r="47366" s="6" customFormat="1" x14ac:dyDescent="0.4"/>
    <row r="47367" s="6" customFormat="1" x14ac:dyDescent="0.4"/>
    <row r="47368" s="6" customFormat="1" x14ac:dyDescent="0.4"/>
    <row r="47369" s="6" customFormat="1" x14ac:dyDescent="0.4"/>
    <row r="47370" s="6" customFormat="1" x14ac:dyDescent="0.4"/>
    <row r="47371" s="6" customFormat="1" x14ac:dyDescent="0.4"/>
    <row r="47372" s="6" customFormat="1" x14ac:dyDescent="0.4"/>
    <row r="47373" s="6" customFormat="1" x14ac:dyDescent="0.4"/>
    <row r="47374" s="6" customFormat="1" x14ac:dyDescent="0.4"/>
    <row r="47375" s="6" customFormat="1" x14ac:dyDescent="0.4"/>
    <row r="47376" s="6" customFormat="1" x14ac:dyDescent="0.4"/>
    <row r="47377" s="6" customFormat="1" x14ac:dyDescent="0.4"/>
    <row r="47378" s="6" customFormat="1" x14ac:dyDescent="0.4"/>
    <row r="47379" s="6" customFormat="1" x14ac:dyDescent="0.4"/>
    <row r="47380" s="6" customFormat="1" x14ac:dyDescent="0.4"/>
    <row r="47381" s="6" customFormat="1" x14ac:dyDescent="0.4"/>
    <row r="47382" s="6" customFormat="1" x14ac:dyDescent="0.4"/>
    <row r="47383" s="6" customFormat="1" x14ac:dyDescent="0.4"/>
    <row r="47384" s="6" customFormat="1" x14ac:dyDescent="0.4"/>
    <row r="47385" s="6" customFormat="1" x14ac:dyDescent="0.4"/>
    <row r="47386" s="6" customFormat="1" x14ac:dyDescent="0.4"/>
    <row r="47387" s="6" customFormat="1" x14ac:dyDescent="0.4"/>
    <row r="47388" s="6" customFormat="1" x14ac:dyDescent="0.4"/>
    <row r="47389" s="6" customFormat="1" x14ac:dyDescent="0.4"/>
    <row r="47390" s="6" customFormat="1" x14ac:dyDescent="0.4"/>
    <row r="47391" s="6" customFormat="1" x14ac:dyDescent="0.4"/>
    <row r="47392" s="6" customFormat="1" x14ac:dyDescent="0.4"/>
    <row r="47393" s="6" customFormat="1" x14ac:dyDescent="0.4"/>
    <row r="47394" s="6" customFormat="1" x14ac:dyDescent="0.4"/>
    <row r="47395" s="6" customFormat="1" x14ac:dyDescent="0.4"/>
    <row r="47396" s="6" customFormat="1" x14ac:dyDescent="0.4"/>
    <row r="47397" s="6" customFormat="1" x14ac:dyDescent="0.4"/>
    <row r="47398" s="6" customFormat="1" x14ac:dyDescent="0.4"/>
    <row r="47399" s="6" customFormat="1" x14ac:dyDescent="0.4"/>
    <row r="47400" s="6" customFormat="1" x14ac:dyDescent="0.4"/>
    <row r="47401" s="6" customFormat="1" x14ac:dyDescent="0.4"/>
    <row r="47402" s="6" customFormat="1" x14ac:dyDescent="0.4"/>
    <row r="47403" s="6" customFormat="1" x14ac:dyDescent="0.4"/>
    <row r="47404" s="6" customFormat="1" x14ac:dyDescent="0.4"/>
    <row r="47405" s="6" customFormat="1" x14ac:dyDescent="0.4"/>
    <row r="47406" s="6" customFormat="1" x14ac:dyDescent="0.4"/>
    <row r="47407" s="6" customFormat="1" x14ac:dyDescent="0.4"/>
    <row r="47408" s="6" customFormat="1" x14ac:dyDescent="0.4"/>
    <row r="47409" s="6" customFormat="1" x14ac:dyDescent="0.4"/>
    <row r="47410" s="6" customFormat="1" x14ac:dyDescent="0.4"/>
    <row r="47411" s="6" customFormat="1" x14ac:dyDescent="0.4"/>
    <row r="47412" s="6" customFormat="1" x14ac:dyDescent="0.4"/>
    <row r="47413" s="6" customFormat="1" x14ac:dyDescent="0.4"/>
    <row r="47414" s="6" customFormat="1" x14ac:dyDescent="0.4"/>
    <row r="47415" s="6" customFormat="1" x14ac:dyDescent="0.4"/>
    <row r="47416" s="6" customFormat="1" x14ac:dyDescent="0.4"/>
    <row r="47417" s="6" customFormat="1" x14ac:dyDescent="0.4"/>
    <row r="47418" s="6" customFormat="1" x14ac:dyDescent="0.4"/>
    <row r="47419" s="6" customFormat="1" x14ac:dyDescent="0.4"/>
    <row r="47420" s="6" customFormat="1" x14ac:dyDescent="0.4"/>
    <row r="47421" s="6" customFormat="1" x14ac:dyDescent="0.4"/>
    <row r="47422" s="6" customFormat="1" x14ac:dyDescent="0.4"/>
    <row r="47423" s="6" customFormat="1" x14ac:dyDescent="0.4"/>
    <row r="47424" s="6" customFormat="1" x14ac:dyDescent="0.4"/>
    <row r="47425" s="6" customFormat="1" x14ac:dyDescent="0.4"/>
    <row r="47426" s="6" customFormat="1" x14ac:dyDescent="0.4"/>
    <row r="47427" s="6" customFormat="1" x14ac:dyDescent="0.4"/>
    <row r="47428" s="6" customFormat="1" x14ac:dyDescent="0.4"/>
    <row r="47429" s="6" customFormat="1" x14ac:dyDescent="0.4"/>
    <row r="47430" s="6" customFormat="1" x14ac:dyDescent="0.4"/>
    <row r="47431" s="6" customFormat="1" x14ac:dyDescent="0.4"/>
    <row r="47432" s="6" customFormat="1" x14ac:dyDescent="0.4"/>
    <row r="47433" s="6" customFormat="1" x14ac:dyDescent="0.4"/>
    <row r="47434" s="6" customFormat="1" x14ac:dyDescent="0.4"/>
    <row r="47435" s="6" customFormat="1" x14ac:dyDescent="0.4"/>
    <row r="47436" s="6" customFormat="1" x14ac:dyDescent="0.4"/>
    <row r="47437" s="6" customFormat="1" x14ac:dyDescent="0.4"/>
    <row r="47438" s="6" customFormat="1" x14ac:dyDescent="0.4"/>
    <row r="47439" s="6" customFormat="1" x14ac:dyDescent="0.4"/>
    <row r="47440" s="6" customFormat="1" x14ac:dyDescent="0.4"/>
    <row r="47441" s="6" customFormat="1" x14ac:dyDescent="0.4"/>
    <row r="47442" s="6" customFormat="1" x14ac:dyDescent="0.4"/>
    <row r="47443" s="6" customFormat="1" x14ac:dyDescent="0.4"/>
    <row r="47444" s="6" customFormat="1" x14ac:dyDescent="0.4"/>
    <row r="47445" s="6" customFormat="1" x14ac:dyDescent="0.4"/>
    <row r="47446" s="6" customFormat="1" x14ac:dyDescent="0.4"/>
    <row r="47447" s="6" customFormat="1" x14ac:dyDescent="0.4"/>
    <row r="47448" s="6" customFormat="1" x14ac:dyDescent="0.4"/>
    <row r="47449" s="6" customFormat="1" x14ac:dyDescent="0.4"/>
    <row r="47450" s="6" customFormat="1" x14ac:dyDescent="0.4"/>
    <row r="47451" s="6" customFormat="1" x14ac:dyDescent="0.4"/>
    <row r="47452" s="6" customFormat="1" x14ac:dyDescent="0.4"/>
    <row r="47453" s="6" customFormat="1" x14ac:dyDescent="0.4"/>
    <row r="47454" s="6" customFormat="1" x14ac:dyDescent="0.4"/>
    <row r="47455" s="6" customFormat="1" x14ac:dyDescent="0.4"/>
    <row r="47456" s="6" customFormat="1" x14ac:dyDescent="0.4"/>
    <row r="47457" s="6" customFormat="1" x14ac:dyDescent="0.4"/>
    <row r="47458" s="6" customFormat="1" x14ac:dyDescent="0.4"/>
    <row r="47459" s="6" customFormat="1" x14ac:dyDescent="0.4"/>
    <row r="47460" s="6" customFormat="1" x14ac:dyDescent="0.4"/>
    <row r="47461" s="6" customFormat="1" x14ac:dyDescent="0.4"/>
    <row r="47462" s="6" customFormat="1" x14ac:dyDescent="0.4"/>
    <row r="47463" s="6" customFormat="1" x14ac:dyDescent="0.4"/>
    <row r="47464" s="6" customFormat="1" x14ac:dyDescent="0.4"/>
    <row r="47465" s="6" customFormat="1" x14ac:dyDescent="0.4"/>
    <row r="47466" s="6" customFormat="1" x14ac:dyDescent="0.4"/>
    <row r="47467" s="6" customFormat="1" x14ac:dyDescent="0.4"/>
    <row r="47468" s="6" customFormat="1" x14ac:dyDescent="0.4"/>
    <row r="47469" s="6" customFormat="1" x14ac:dyDescent="0.4"/>
    <row r="47470" s="6" customFormat="1" x14ac:dyDescent="0.4"/>
    <row r="47471" s="6" customFormat="1" x14ac:dyDescent="0.4"/>
    <row r="47472" s="6" customFormat="1" x14ac:dyDescent="0.4"/>
    <row r="47473" s="6" customFormat="1" x14ac:dyDescent="0.4"/>
    <row r="47474" s="6" customFormat="1" x14ac:dyDescent="0.4"/>
    <row r="47475" s="6" customFormat="1" x14ac:dyDescent="0.4"/>
    <row r="47476" s="6" customFormat="1" x14ac:dyDescent="0.4"/>
    <row r="47477" s="6" customFormat="1" x14ac:dyDescent="0.4"/>
    <row r="47478" s="6" customFormat="1" x14ac:dyDescent="0.4"/>
    <row r="47479" s="6" customFormat="1" x14ac:dyDescent="0.4"/>
    <row r="47480" s="6" customFormat="1" x14ac:dyDescent="0.4"/>
    <row r="47481" s="6" customFormat="1" x14ac:dyDescent="0.4"/>
    <row r="47482" s="6" customFormat="1" x14ac:dyDescent="0.4"/>
    <row r="47483" s="6" customFormat="1" x14ac:dyDescent="0.4"/>
    <row r="47484" s="6" customFormat="1" x14ac:dyDescent="0.4"/>
    <row r="47485" s="6" customFormat="1" x14ac:dyDescent="0.4"/>
    <row r="47486" s="6" customFormat="1" x14ac:dyDescent="0.4"/>
    <row r="47487" s="6" customFormat="1" x14ac:dyDescent="0.4"/>
    <row r="47488" s="6" customFormat="1" x14ac:dyDescent="0.4"/>
    <row r="47489" s="6" customFormat="1" x14ac:dyDescent="0.4"/>
    <row r="47490" s="6" customFormat="1" x14ac:dyDescent="0.4"/>
    <row r="47491" s="6" customFormat="1" x14ac:dyDescent="0.4"/>
    <row r="47492" s="6" customFormat="1" x14ac:dyDescent="0.4"/>
    <row r="47493" s="6" customFormat="1" x14ac:dyDescent="0.4"/>
    <row r="47494" s="6" customFormat="1" x14ac:dyDescent="0.4"/>
    <row r="47495" s="6" customFormat="1" x14ac:dyDescent="0.4"/>
    <row r="47496" s="6" customFormat="1" x14ac:dyDescent="0.4"/>
    <row r="47497" s="6" customFormat="1" x14ac:dyDescent="0.4"/>
    <row r="47498" s="6" customFormat="1" x14ac:dyDescent="0.4"/>
    <row r="47499" s="6" customFormat="1" x14ac:dyDescent="0.4"/>
    <row r="47500" s="6" customFormat="1" x14ac:dyDescent="0.4"/>
    <row r="47501" s="6" customFormat="1" x14ac:dyDescent="0.4"/>
    <row r="47502" s="6" customFormat="1" x14ac:dyDescent="0.4"/>
    <row r="47503" s="6" customFormat="1" x14ac:dyDescent="0.4"/>
    <row r="47504" s="6" customFormat="1" x14ac:dyDescent="0.4"/>
    <row r="47505" s="6" customFormat="1" x14ac:dyDescent="0.4"/>
    <row r="47506" s="6" customFormat="1" x14ac:dyDescent="0.4"/>
    <row r="47507" s="6" customFormat="1" x14ac:dyDescent="0.4"/>
    <row r="47508" s="6" customFormat="1" x14ac:dyDescent="0.4"/>
    <row r="47509" s="6" customFormat="1" x14ac:dyDescent="0.4"/>
    <row r="47510" s="6" customFormat="1" x14ac:dyDescent="0.4"/>
    <row r="47511" s="6" customFormat="1" x14ac:dyDescent="0.4"/>
    <row r="47512" s="6" customFormat="1" x14ac:dyDescent="0.4"/>
    <row r="47513" s="6" customFormat="1" x14ac:dyDescent="0.4"/>
    <row r="47514" s="6" customFormat="1" x14ac:dyDescent="0.4"/>
    <row r="47515" s="6" customFormat="1" x14ac:dyDescent="0.4"/>
    <row r="47516" s="6" customFormat="1" x14ac:dyDescent="0.4"/>
    <row r="47517" s="6" customFormat="1" x14ac:dyDescent="0.4"/>
    <row r="47518" s="6" customFormat="1" x14ac:dyDescent="0.4"/>
    <row r="47519" s="6" customFormat="1" x14ac:dyDescent="0.4"/>
    <row r="47520" s="6" customFormat="1" x14ac:dyDescent="0.4"/>
    <row r="47521" s="6" customFormat="1" x14ac:dyDescent="0.4"/>
    <row r="47522" s="6" customFormat="1" x14ac:dyDescent="0.4"/>
    <row r="47523" s="6" customFormat="1" x14ac:dyDescent="0.4"/>
    <row r="47524" s="6" customFormat="1" x14ac:dyDescent="0.4"/>
    <row r="47525" s="6" customFormat="1" x14ac:dyDescent="0.4"/>
    <row r="47526" s="6" customFormat="1" x14ac:dyDescent="0.4"/>
    <row r="47527" s="6" customFormat="1" x14ac:dyDescent="0.4"/>
    <row r="47528" s="6" customFormat="1" x14ac:dyDescent="0.4"/>
    <row r="47529" s="6" customFormat="1" x14ac:dyDescent="0.4"/>
    <row r="47530" s="6" customFormat="1" x14ac:dyDescent="0.4"/>
    <row r="47531" s="6" customFormat="1" x14ac:dyDescent="0.4"/>
    <row r="47532" s="6" customFormat="1" x14ac:dyDescent="0.4"/>
    <row r="47533" s="6" customFormat="1" x14ac:dyDescent="0.4"/>
    <row r="47534" s="6" customFormat="1" x14ac:dyDescent="0.4"/>
    <row r="47535" s="6" customFormat="1" x14ac:dyDescent="0.4"/>
    <row r="47536" s="6" customFormat="1" x14ac:dyDescent="0.4"/>
    <row r="47537" s="6" customFormat="1" x14ac:dyDescent="0.4"/>
    <row r="47538" s="6" customFormat="1" x14ac:dyDescent="0.4"/>
    <row r="47539" s="6" customFormat="1" x14ac:dyDescent="0.4"/>
    <row r="47540" s="6" customFormat="1" x14ac:dyDescent="0.4"/>
    <row r="47541" s="6" customFormat="1" x14ac:dyDescent="0.4"/>
    <row r="47542" s="6" customFormat="1" x14ac:dyDescent="0.4"/>
    <row r="47543" s="6" customFormat="1" x14ac:dyDescent="0.4"/>
    <row r="47544" s="6" customFormat="1" x14ac:dyDescent="0.4"/>
    <row r="47545" s="6" customFormat="1" x14ac:dyDescent="0.4"/>
    <row r="47546" s="6" customFormat="1" x14ac:dyDescent="0.4"/>
    <row r="47547" s="6" customFormat="1" x14ac:dyDescent="0.4"/>
    <row r="47548" s="6" customFormat="1" x14ac:dyDescent="0.4"/>
    <row r="47549" s="6" customFormat="1" x14ac:dyDescent="0.4"/>
    <row r="47550" s="6" customFormat="1" x14ac:dyDescent="0.4"/>
    <row r="47551" s="6" customFormat="1" x14ac:dyDescent="0.4"/>
    <row r="47552" s="6" customFormat="1" x14ac:dyDescent="0.4"/>
    <row r="47553" s="6" customFormat="1" x14ac:dyDescent="0.4"/>
    <row r="47554" s="6" customFormat="1" x14ac:dyDescent="0.4"/>
    <row r="47555" s="6" customFormat="1" x14ac:dyDescent="0.4"/>
    <row r="47556" s="6" customFormat="1" x14ac:dyDescent="0.4"/>
    <row r="47557" s="6" customFormat="1" x14ac:dyDescent="0.4"/>
    <row r="47558" s="6" customFormat="1" x14ac:dyDescent="0.4"/>
    <row r="47559" s="6" customFormat="1" x14ac:dyDescent="0.4"/>
    <row r="47560" s="6" customFormat="1" x14ac:dyDescent="0.4"/>
    <row r="47561" s="6" customFormat="1" x14ac:dyDescent="0.4"/>
    <row r="47562" s="6" customFormat="1" x14ac:dyDescent="0.4"/>
    <row r="47563" s="6" customFormat="1" x14ac:dyDescent="0.4"/>
    <row r="47564" s="6" customFormat="1" x14ac:dyDescent="0.4"/>
    <row r="47565" s="6" customFormat="1" x14ac:dyDescent="0.4"/>
    <row r="47566" s="6" customFormat="1" x14ac:dyDescent="0.4"/>
    <row r="47567" s="6" customFormat="1" x14ac:dyDescent="0.4"/>
    <row r="47568" s="6" customFormat="1" x14ac:dyDescent="0.4"/>
    <row r="47569" s="6" customFormat="1" x14ac:dyDescent="0.4"/>
    <row r="47570" s="6" customFormat="1" x14ac:dyDescent="0.4"/>
    <row r="47571" s="6" customFormat="1" x14ac:dyDescent="0.4"/>
    <row r="47572" s="6" customFormat="1" x14ac:dyDescent="0.4"/>
    <row r="47573" s="6" customFormat="1" x14ac:dyDescent="0.4"/>
    <row r="47574" s="6" customFormat="1" x14ac:dyDescent="0.4"/>
    <row r="47575" s="6" customFormat="1" x14ac:dyDescent="0.4"/>
    <row r="47576" s="6" customFormat="1" x14ac:dyDescent="0.4"/>
    <row r="47577" s="6" customFormat="1" x14ac:dyDescent="0.4"/>
    <row r="47578" s="6" customFormat="1" x14ac:dyDescent="0.4"/>
    <row r="47579" s="6" customFormat="1" x14ac:dyDescent="0.4"/>
    <row r="47580" s="6" customFormat="1" x14ac:dyDescent="0.4"/>
    <row r="47581" s="6" customFormat="1" x14ac:dyDescent="0.4"/>
    <row r="47582" s="6" customFormat="1" x14ac:dyDescent="0.4"/>
    <row r="47583" s="6" customFormat="1" x14ac:dyDescent="0.4"/>
    <row r="47584" s="6" customFormat="1" x14ac:dyDescent="0.4"/>
    <row r="47585" s="6" customFormat="1" x14ac:dyDescent="0.4"/>
    <row r="47586" s="6" customFormat="1" x14ac:dyDescent="0.4"/>
    <row r="47587" s="6" customFormat="1" x14ac:dyDescent="0.4"/>
    <row r="47588" s="6" customFormat="1" x14ac:dyDescent="0.4"/>
    <row r="47589" s="6" customFormat="1" x14ac:dyDescent="0.4"/>
    <row r="47590" s="6" customFormat="1" x14ac:dyDescent="0.4"/>
    <row r="47591" s="6" customFormat="1" x14ac:dyDescent="0.4"/>
    <row r="47592" s="6" customFormat="1" x14ac:dyDescent="0.4"/>
    <row r="47593" s="6" customFormat="1" x14ac:dyDescent="0.4"/>
    <row r="47594" s="6" customFormat="1" x14ac:dyDescent="0.4"/>
    <row r="47595" s="6" customFormat="1" x14ac:dyDescent="0.4"/>
    <row r="47596" s="6" customFormat="1" x14ac:dyDescent="0.4"/>
    <row r="47597" s="6" customFormat="1" x14ac:dyDescent="0.4"/>
    <row r="47598" s="6" customFormat="1" x14ac:dyDescent="0.4"/>
    <row r="47599" s="6" customFormat="1" x14ac:dyDescent="0.4"/>
    <row r="47600" s="6" customFormat="1" x14ac:dyDescent="0.4"/>
    <row r="47601" s="6" customFormat="1" x14ac:dyDescent="0.4"/>
    <row r="47602" s="6" customFormat="1" x14ac:dyDescent="0.4"/>
    <row r="47603" s="6" customFormat="1" x14ac:dyDescent="0.4"/>
    <row r="47604" s="6" customFormat="1" x14ac:dyDescent="0.4"/>
    <row r="47605" s="6" customFormat="1" x14ac:dyDescent="0.4"/>
    <row r="47606" s="6" customFormat="1" x14ac:dyDescent="0.4"/>
    <row r="47607" s="6" customFormat="1" x14ac:dyDescent="0.4"/>
    <row r="47608" s="6" customFormat="1" x14ac:dyDescent="0.4"/>
    <row r="47609" s="6" customFormat="1" x14ac:dyDescent="0.4"/>
    <row r="47610" s="6" customFormat="1" x14ac:dyDescent="0.4"/>
    <row r="47611" s="6" customFormat="1" x14ac:dyDescent="0.4"/>
    <row r="47612" s="6" customFormat="1" x14ac:dyDescent="0.4"/>
    <row r="47613" s="6" customFormat="1" x14ac:dyDescent="0.4"/>
    <row r="47614" s="6" customFormat="1" x14ac:dyDescent="0.4"/>
    <row r="47615" s="6" customFormat="1" x14ac:dyDescent="0.4"/>
    <row r="47616" s="6" customFormat="1" x14ac:dyDescent="0.4"/>
    <row r="47617" s="6" customFormat="1" x14ac:dyDescent="0.4"/>
    <row r="47618" s="6" customFormat="1" x14ac:dyDescent="0.4"/>
    <row r="47619" s="6" customFormat="1" x14ac:dyDescent="0.4"/>
    <row r="47620" s="6" customFormat="1" x14ac:dyDescent="0.4"/>
    <row r="47621" s="6" customFormat="1" x14ac:dyDescent="0.4"/>
    <row r="47622" s="6" customFormat="1" x14ac:dyDescent="0.4"/>
    <row r="47623" s="6" customFormat="1" x14ac:dyDescent="0.4"/>
    <row r="47624" s="6" customFormat="1" x14ac:dyDescent="0.4"/>
    <row r="47625" s="6" customFormat="1" x14ac:dyDescent="0.4"/>
    <row r="47626" s="6" customFormat="1" x14ac:dyDescent="0.4"/>
    <row r="47627" s="6" customFormat="1" x14ac:dyDescent="0.4"/>
    <row r="47628" s="6" customFormat="1" x14ac:dyDescent="0.4"/>
    <row r="47629" s="6" customFormat="1" x14ac:dyDescent="0.4"/>
    <row r="47630" s="6" customFormat="1" x14ac:dyDescent="0.4"/>
    <row r="47631" s="6" customFormat="1" x14ac:dyDescent="0.4"/>
    <row r="47632" s="6" customFormat="1" x14ac:dyDescent="0.4"/>
    <row r="47633" s="6" customFormat="1" x14ac:dyDescent="0.4"/>
    <row r="47634" s="6" customFormat="1" x14ac:dyDescent="0.4"/>
    <row r="47635" s="6" customFormat="1" x14ac:dyDescent="0.4"/>
    <row r="47636" s="6" customFormat="1" x14ac:dyDescent="0.4"/>
    <row r="47637" s="6" customFormat="1" x14ac:dyDescent="0.4"/>
    <row r="47638" s="6" customFormat="1" x14ac:dyDescent="0.4"/>
    <row r="47639" s="6" customFormat="1" x14ac:dyDescent="0.4"/>
    <row r="47640" s="6" customFormat="1" x14ac:dyDescent="0.4"/>
    <row r="47641" s="6" customFormat="1" x14ac:dyDescent="0.4"/>
    <row r="47642" s="6" customFormat="1" x14ac:dyDescent="0.4"/>
    <row r="47643" s="6" customFormat="1" x14ac:dyDescent="0.4"/>
    <row r="47644" s="6" customFormat="1" x14ac:dyDescent="0.4"/>
    <row r="47645" s="6" customFormat="1" x14ac:dyDescent="0.4"/>
    <row r="47646" s="6" customFormat="1" x14ac:dyDescent="0.4"/>
    <row r="47647" s="6" customFormat="1" x14ac:dyDescent="0.4"/>
    <row r="47648" s="6" customFormat="1" x14ac:dyDescent="0.4"/>
    <row r="47649" s="6" customFormat="1" x14ac:dyDescent="0.4"/>
    <row r="47650" s="6" customFormat="1" x14ac:dyDescent="0.4"/>
    <row r="47651" s="6" customFormat="1" x14ac:dyDescent="0.4"/>
    <row r="47652" s="6" customFormat="1" x14ac:dyDescent="0.4"/>
    <row r="47653" s="6" customFormat="1" x14ac:dyDescent="0.4"/>
    <row r="47654" s="6" customFormat="1" x14ac:dyDescent="0.4"/>
    <row r="47655" s="6" customFormat="1" x14ac:dyDescent="0.4"/>
    <row r="47656" s="6" customFormat="1" x14ac:dyDescent="0.4"/>
    <row r="47657" s="6" customFormat="1" x14ac:dyDescent="0.4"/>
    <row r="47658" s="6" customFormat="1" x14ac:dyDescent="0.4"/>
    <row r="47659" s="6" customFormat="1" x14ac:dyDescent="0.4"/>
    <row r="47660" s="6" customFormat="1" x14ac:dyDescent="0.4"/>
    <row r="47661" s="6" customFormat="1" x14ac:dyDescent="0.4"/>
    <row r="47662" s="6" customFormat="1" x14ac:dyDescent="0.4"/>
    <row r="47663" s="6" customFormat="1" x14ac:dyDescent="0.4"/>
    <row r="47664" s="6" customFormat="1" x14ac:dyDescent="0.4"/>
    <row r="47665" s="6" customFormat="1" x14ac:dyDescent="0.4"/>
    <row r="47666" s="6" customFormat="1" x14ac:dyDescent="0.4"/>
    <row r="47667" s="6" customFormat="1" x14ac:dyDescent="0.4"/>
    <row r="47668" s="6" customFormat="1" x14ac:dyDescent="0.4"/>
    <row r="47669" s="6" customFormat="1" x14ac:dyDescent="0.4"/>
    <row r="47670" s="6" customFormat="1" x14ac:dyDescent="0.4"/>
    <row r="47671" s="6" customFormat="1" x14ac:dyDescent="0.4"/>
    <row r="47672" s="6" customFormat="1" x14ac:dyDescent="0.4"/>
    <row r="47673" s="6" customFormat="1" x14ac:dyDescent="0.4"/>
    <row r="47674" s="6" customFormat="1" x14ac:dyDescent="0.4"/>
    <row r="47675" s="6" customFormat="1" x14ac:dyDescent="0.4"/>
    <row r="47676" s="6" customFormat="1" x14ac:dyDescent="0.4"/>
    <row r="47677" s="6" customFormat="1" x14ac:dyDescent="0.4"/>
    <row r="47678" s="6" customFormat="1" x14ac:dyDescent="0.4"/>
    <row r="47679" s="6" customFormat="1" x14ac:dyDescent="0.4"/>
    <row r="47680" s="6" customFormat="1" x14ac:dyDescent="0.4"/>
    <row r="47681" s="6" customFormat="1" x14ac:dyDescent="0.4"/>
    <row r="47682" s="6" customFormat="1" x14ac:dyDescent="0.4"/>
    <row r="47683" s="6" customFormat="1" x14ac:dyDescent="0.4"/>
    <row r="47684" s="6" customFormat="1" x14ac:dyDescent="0.4"/>
    <row r="47685" s="6" customFormat="1" x14ac:dyDescent="0.4"/>
    <row r="47686" s="6" customFormat="1" x14ac:dyDescent="0.4"/>
    <row r="47687" s="6" customFormat="1" x14ac:dyDescent="0.4"/>
    <row r="47688" s="6" customFormat="1" x14ac:dyDescent="0.4"/>
    <row r="47689" s="6" customFormat="1" x14ac:dyDescent="0.4"/>
    <row r="47690" s="6" customFormat="1" x14ac:dyDescent="0.4"/>
    <row r="47691" s="6" customFormat="1" x14ac:dyDescent="0.4"/>
    <row r="47692" s="6" customFormat="1" x14ac:dyDescent="0.4"/>
    <row r="47693" s="6" customFormat="1" x14ac:dyDescent="0.4"/>
    <row r="47694" s="6" customFormat="1" x14ac:dyDescent="0.4"/>
    <row r="47695" s="6" customFormat="1" x14ac:dyDescent="0.4"/>
    <row r="47696" s="6" customFormat="1" x14ac:dyDescent="0.4"/>
    <row r="47697" s="6" customFormat="1" x14ac:dyDescent="0.4"/>
    <row r="47698" s="6" customFormat="1" x14ac:dyDescent="0.4"/>
    <row r="47699" s="6" customFormat="1" x14ac:dyDescent="0.4"/>
    <row r="47700" s="6" customFormat="1" x14ac:dyDescent="0.4"/>
    <row r="47701" s="6" customFormat="1" x14ac:dyDescent="0.4"/>
    <row r="47702" s="6" customFormat="1" x14ac:dyDescent="0.4"/>
    <row r="47703" s="6" customFormat="1" x14ac:dyDescent="0.4"/>
    <row r="47704" s="6" customFormat="1" x14ac:dyDescent="0.4"/>
    <row r="47705" s="6" customFormat="1" x14ac:dyDescent="0.4"/>
    <row r="47706" s="6" customFormat="1" x14ac:dyDescent="0.4"/>
    <row r="47707" s="6" customFormat="1" x14ac:dyDescent="0.4"/>
    <row r="47708" s="6" customFormat="1" x14ac:dyDescent="0.4"/>
    <row r="47709" s="6" customFormat="1" x14ac:dyDescent="0.4"/>
    <row r="47710" s="6" customFormat="1" x14ac:dyDescent="0.4"/>
    <row r="47711" s="6" customFormat="1" x14ac:dyDescent="0.4"/>
    <row r="47712" s="6" customFormat="1" x14ac:dyDescent="0.4"/>
    <row r="47713" s="6" customFormat="1" x14ac:dyDescent="0.4"/>
    <row r="47714" s="6" customFormat="1" x14ac:dyDescent="0.4"/>
    <row r="47715" s="6" customFormat="1" x14ac:dyDescent="0.4"/>
    <row r="47716" s="6" customFormat="1" x14ac:dyDescent="0.4"/>
    <row r="47717" s="6" customFormat="1" x14ac:dyDescent="0.4"/>
    <row r="47718" s="6" customFormat="1" x14ac:dyDescent="0.4"/>
    <row r="47719" s="6" customFormat="1" x14ac:dyDescent="0.4"/>
    <row r="47720" s="6" customFormat="1" x14ac:dyDescent="0.4"/>
    <row r="47721" s="6" customFormat="1" x14ac:dyDescent="0.4"/>
    <row r="47722" s="6" customFormat="1" x14ac:dyDescent="0.4"/>
    <row r="47723" s="6" customFormat="1" x14ac:dyDescent="0.4"/>
    <row r="47724" s="6" customFormat="1" x14ac:dyDescent="0.4"/>
    <row r="47725" s="6" customFormat="1" x14ac:dyDescent="0.4"/>
    <row r="47726" s="6" customFormat="1" x14ac:dyDescent="0.4"/>
    <row r="47727" s="6" customFormat="1" x14ac:dyDescent="0.4"/>
    <row r="47728" s="6" customFormat="1" x14ac:dyDescent="0.4"/>
    <row r="47729" s="6" customFormat="1" x14ac:dyDescent="0.4"/>
    <row r="47730" s="6" customFormat="1" x14ac:dyDescent="0.4"/>
    <row r="47731" s="6" customFormat="1" x14ac:dyDescent="0.4"/>
    <row r="47732" s="6" customFormat="1" x14ac:dyDescent="0.4"/>
    <row r="47733" s="6" customFormat="1" x14ac:dyDescent="0.4"/>
    <row r="47734" s="6" customFormat="1" x14ac:dyDescent="0.4"/>
    <row r="47735" s="6" customFormat="1" x14ac:dyDescent="0.4"/>
    <row r="47736" s="6" customFormat="1" x14ac:dyDescent="0.4"/>
    <row r="47737" s="6" customFormat="1" x14ac:dyDescent="0.4"/>
    <row r="47738" s="6" customFormat="1" x14ac:dyDescent="0.4"/>
    <row r="47739" s="6" customFormat="1" x14ac:dyDescent="0.4"/>
    <row r="47740" s="6" customFormat="1" x14ac:dyDescent="0.4"/>
    <row r="47741" s="6" customFormat="1" x14ac:dyDescent="0.4"/>
    <row r="47742" s="6" customFormat="1" x14ac:dyDescent="0.4"/>
    <row r="47743" s="6" customFormat="1" x14ac:dyDescent="0.4"/>
    <row r="47744" s="6" customFormat="1" x14ac:dyDescent="0.4"/>
    <row r="47745" s="6" customFormat="1" x14ac:dyDescent="0.4"/>
    <row r="47746" s="6" customFormat="1" x14ac:dyDescent="0.4"/>
    <row r="47747" s="6" customFormat="1" x14ac:dyDescent="0.4"/>
    <row r="47748" s="6" customFormat="1" x14ac:dyDescent="0.4"/>
    <row r="47749" s="6" customFormat="1" x14ac:dyDescent="0.4"/>
    <row r="47750" s="6" customFormat="1" x14ac:dyDescent="0.4"/>
    <row r="47751" s="6" customFormat="1" x14ac:dyDescent="0.4"/>
    <row r="47752" s="6" customFormat="1" x14ac:dyDescent="0.4"/>
    <row r="47753" s="6" customFormat="1" x14ac:dyDescent="0.4"/>
    <row r="47754" s="6" customFormat="1" x14ac:dyDescent="0.4"/>
    <row r="47755" s="6" customFormat="1" x14ac:dyDescent="0.4"/>
    <row r="47756" s="6" customFormat="1" x14ac:dyDescent="0.4"/>
    <row r="47757" s="6" customFormat="1" x14ac:dyDescent="0.4"/>
    <row r="47758" s="6" customFormat="1" x14ac:dyDescent="0.4"/>
    <row r="47759" s="6" customFormat="1" x14ac:dyDescent="0.4"/>
    <row r="47760" s="6" customFormat="1" x14ac:dyDescent="0.4"/>
    <row r="47761" s="6" customFormat="1" x14ac:dyDescent="0.4"/>
    <row r="47762" s="6" customFormat="1" x14ac:dyDescent="0.4"/>
    <row r="47763" s="6" customFormat="1" x14ac:dyDescent="0.4"/>
    <row r="47764" s="6" customFormat="1" x14ac:dyDescent="0.4"/>
    <row r="47765" s="6" customFormat="1" x14ac:dyDescent="0.4"/>
    <row r="47766" s="6" customFormat="1" x14ac:dyDescent="0.4"/>
    <row r="47767" s="6" customFormat="1" x14ac:dyDescent="0.4"/>
    <row r="47768" s="6" customFormat="1" x14ac:dyDescent="0.4"/>
    <row r="47769" s="6" customFormat="1" x14ac:dyDescent="0.4"/>
    <row r="47770" s="6" customFormat="1" x14ac:dyDescent="0.4"/>
    <row r="47771" s="6" customFormat="1" x14ac:dyDescent="0.4"/>
    <row r="47772" s="6" customFormat="1" x14ac:dyDescent="0.4"/>
    <row r="47773" s="6" customFormat="1" x14ac:dyDescent="0.4"/>
    <row r="47774" s="6" customFormat="1" x14ac:dyDescent="0.4"/>
    <row r="47775" s="6" customFormat="1" x14ac:dyDescent="0.4"/>
    <row r="47776" s="6" customFormat="1" x14ac:dyDescent="0.4"/>
    <row r="47777" s="6" customFormat="1" x14ac:dyDescent="0.4"/>
    <row r="47778" s="6" customFormat="1" x14ac:dyDescent="0.4"/>
    <row r="47779" s="6" customFormat="1" x14ac:dyDescent="0.4"/>
    <row r="47780" s="6" customFormat="1" x14ac:dyDescent="0.4"/>
    <row r="47781" s="6" customFormat="1" x14ac:dyDescent="0.4"/>
    <row r="47782" s="6" customFormat="1" x14ac:dyDescent="0.4"/>
    <row r="47783" s="6" customFormat="1" x14ac:dyDescent="0.4"/>
    <row r="47784" s="6" customFormat="1" x14ac:dyDescent="0.4"/>
    <row r="47785" s="6" customFormat="1" x14ac:dyDescent="0.4"/>
    <row r="47786" s="6" customFormat="1" x14ac:dyDescent="0.4"/>
    <row r="47787" s="6" customFormat="1" x14ac:dyDescent="0.4"/>
    <row r="47788" s="6" customFormat="1" x14ac:dyDescent="0.4"/>
    <row r="47789" s="6" customFormat="1" x14ac:dyDescent="0.4"/>
    <row r="47790" s="6" customFormat="1" x14ac:dyDescent="0.4"/>
    <row r="47791" s="6" customFormat="1" x14ac:dyDescent="0.4"/>
    <row r="47792" s="6" customFormat="1" x14ac:dyDescent="0.4"/>
    <row r="47793" s="6" customFormat="1" x14ac:dyDescent="0.4"/>
    <row r="47794" s="6" customFormat="1" x14ac:dyDescent="0.4"/>
    <row r="47795" s="6" customFormat="1" x14ac:dyDescent="0.4"/>
    <row r="47796" s="6" customFormat="1" x14ac:dyDescent="0.4"/>
    <row r="47797" s="6" customFormat="1" x14ac:dyDescent="0.4"/>
    <row r="47798" s="6" customFormat="1" x14ac:dyDescent="0.4"/>
    <row r="47799" s="6" customFormat="1" x14ac:dyDescent="0.4"/>
    <row r="47800" s="6" customFormat="1" x14ac:dyDescent="0.4"/>
    <row r="47801" s="6" customFormat="1" x14ac:dyDescent="0.4"/>
    <row r="47802" s="6" customFormat="1" x14ac:dyDescent="0.4"/>
    <row r="47803" s="6" customFormat="1" x14ac:dyDescent="0.4"/>
    <row r="47804" s="6" customFormat="1" x14ac:dyDescent="0.4"/>
    <row r="47805" s="6" customFormat="1" x14ac:dyDescent="0.4"/>
    <row r="47806" s="6" customFormat="1" x14ac:dyDescent="0.4"/>
    <row r="47807" s="6" customFormat="1" x14ac:dyDescent="0.4"/>
    <row r="47808" s="6" customFormat="1" x14ac:dyDescent="0.4"/>
    <row r="47809" s="6" customFormat="1" x14ac:dyDescent="0.4"/>
    <row r="47810" s="6" customFormat="1" x14ac:dyDescent="0.4"/>
    <row r="47811" s="6" customFormat="1" x14ac:dyDescent="0.4"/>
    <row r="47812" s="6" customFormat="1" x14ac:dyDescent="0.4"/>
    <row r="47813" s="6" customFormat="1" x14ac:dyDescent="0.4"/>
    <row r="47814" s="6" customFormat="1" x14ac:dyDescent="0.4"/>
    <row r="47815" s="6" customFormat="1" x14ac:dyDescent="0.4"/>
    <row r="47816" s="6" customFormat="1" x14ac:dyDescent="0.4"/>
    <row r="47817" s="6" customFormat="1" x14ac:dyDescent="0.4"/>
    <row r="47818" s="6" customFormat="1" x14ac:dyDescent="0.4"/>
    <row r="47819" s="6" customFormat="1" x14ac:dyDescent="0.4"/>
    <row r="47820" s="6" customFormat="1" x14ac:dyDescent="0.4"/>
    <row r="47821" s="6" customFormat="1" x14ac:dyDescent="0.4"/>
    <row r="47822" s="6" customFormat="1" x14ac:dyDescent="0.4"/>
    <row r="47823" s="6" customFormat="1" x14ac:dyDescent="0.4"/>
    <row r="47824" s="6" customFormat="1" x14ac:dyDescent="0.4"/>
    <row r="47825" s="6" customFormat="1" x14ac:dyDescent="0.4"/>
    <row r="47826" s="6" customFormat="1" x14ac:dyDescent="0.4"/>
    <row r="47827" s="6" customFormat="1" x14ac:dyDescent="0.4"/>
    <row r="47828" s="6" customFormat="1" x14ac:dyDescent="0.4"/>
    <row r="47829" s="6" customFormat="1" x14ac:dyDescent="0.4"/>
    <row r="47830" s="6" customFormat="1" x14ac:dyDescent="0.4"/>
    <row r="47831" s="6" customFormat="1" x14ac:dyDescent="0.4"/>
    <row r="47832" s="6" customFormat="1" x14ac:dyDescent="0.4"/>
    <row r="47833" s="6" customFormat="1" x14ac:dyDescent="0.4"/>
    <row r="47834" s="6" customFormat="1" x14ac:dyDescent="0.4"/>
    <row r="47835" s="6" customFormat="1" x14ac:dyDescent="0.4"/>
    <row r="47836" s="6" customFormat="1" x14ac:dyDescent="0.4"/>
    <row r="47837" s="6" customFormat="1" x14ac:dyDescent="0.4"/>
    <row r="47838" s="6" customFormat="1" x14ac:dyDescent="0.4"/>
    <row r="47839" s="6" customFormat="1" x14ac:dyDescent="0.4"/>
    <row r="47840" s="6" customFormat="1" x14ac:dyDescent="0.4"/>
    <row r="47841" s="6" customFormat="1" x14ac:dyDescent="0.4"/>
    <row r="47842" s="6" customFormat="1" x14ac:dyDescent="0.4"/>
    <row r="47843" s="6" customFormat="1" x14ac:dyDescent="0.4"/>
    <row r="47844" s="6" customFormat="1" x14ac:dyDescent="0.4"/>
    <row r="47845" s="6" customFormat="1" x14ac:dyDescent="0.4"/>
    <row r="47846" s="6" customFormat="1" x14ac:dyDescent="0.4"/>
    <row r="47847" s="6" customFormat="1" x14ac:dyDescent="0.4"/>
    <row r="47848" s="6" customFormat="1" x14ac:dyDescent="0.4"/>
    <row r="47849" s="6" customFormat="1" x14ac:dyDescent="0.4"/>
    <row r="47850" s="6" customFormat="1" x14ac:dyDescent="0.4"/>
    <row r="47851" s="6" customFormat="1" x14ac:dyDescent="0.4"/>
    <row r="47852" s="6" customFormat="1" x14ac:dyDescent="0.4"/>
    <row r="47853" s="6" customFormat="1" x14ac:dyDescent="0.4"/>
    <row r="47854" s="6" customFormat="1" x14ac:dyDescent="0.4"/>
    <row r="47855" s="6" customFormat="1" x14ac:dyDescent="0.4"/>
    <row r="47856" s="6" customFormat="1" x14ac:dyDescent="0.4"/>
    <row r="47857" s="6" customFormat="1" x14ac:dyDescent="0.4"/>
    <row r="47858" s="6" customFormat="1" x14ac:dyDescent="0.4"/>
    <row r="47859" s="6" customFormat="1" x14ac:dyDescent="0.4"/>
    <row r="47860" s="6" customFormat="1" x14ac:dyDescent="0.4"/>
    <row r="47861" s="6" customFormat="1" x14ac:dyDescent="0.4"/>
    <row r="47862" s="6" customFormat="1" x14ac:dyDescent="0.4"/>
    <row r="47863" s="6" customFormat="1" x14ac:dyDescent="0.4"/>
    <row r="47864" s="6" customFormat="1" x14ac:dyDescent="0.4"/>
    <row r="47865" s="6" customFormat="1" x14ac:dyDescent="0.4"/>
    <row r="47866" s="6" customFormat="1" x14ac:dyDescent="0.4"/>
    <row r="47867" s="6" customFormat="1" x14ac:dyDescent="0.4"/>
    <row r="47868" s="6" customFormat="1" x14ac:dyDescent="0.4"/>
    <row r="47869" s="6" customFormat="1" x14ac:dyDescent="0.4"/>
    <row r="47870" s="6" customFormat="1" x14ac:dyDescent="0.4"/>
    <row r="47871" s="6" customFormat="1" x14ac:dyDescent="0.4"/>
    <row r="47872" s="6" customFormat="1" x14ac:dyDescent="0.4"/>
    <row r="47873" s="6" customFormat="1" x14ac:dyDescent="0.4"/>
    <row r="47874" s="6" customFormat="1" x14ac:dyDescent="0.4"/>
    <row r="47875" s="6" customFormat="1" x14ac:dyDescent="0.4"/>
    <row r="47876" s="6" customFormat="1" x14ac:dyDescent="0.4"/>
    <row r="47877" s="6" customFormat="1" x14ac:dyDescent="0.4"/>
    <row r="47878" s="6" customFormat="1" x14ac:dyDescent="0.4"/>
    <row r="47879" s="6" customFormat="1" x14ac:dyDescent="0.4"/>
    <row r="47880" s="6" customFormat="1" x14ac:dyDescent="0.4"/>
    <row r="47881" s="6" customFormat="1" x14ac:dyDescent="0.4"/>
    <row r="47882" s="6" customFormat="1" x14ac:dyDescent="0.4"/>
    <row r="47883" s="6" customFormat="1" x14ac:dyDescent="0.4"/>
    <row r="47884" s="6" customFormat="1" x14ac:dyDescent="0.4"/>
    <row r="47885" s="6" customFormat="1" x14ac:dyDescent="0.4"/>
    <row r="47886" s="6" customFormat="1" x14ac:dyDescent="0.4"/>
    <row r="47887" s="6" customFormat="1" x14ac:dyDescent="0.4"/>
    <row r="47888" s="6" customFormat="1" x14ac:dyDescent="0.4"/>
    <row r="47889" s="6" customFormat="1" x14ac:dyDescent="0.4"/>
    <row r="47890" s="6" customFormat="1" x14ac:dyDescent="0.4"/>
    <row r="47891" s="6" customFormat="1" x14ac:dyDescent="0.4"/>
    <row r="47892" s="6" customFormat="1" x14ac:dyDescent="0.4"/>
    <row r="47893" s="6" customFormat="1" x14ac:dyDescent="0.4"/>
    <row r="47894" s="6" customFormat="1" x14ac:dyDescent="0.4"/>
    <row r="47895" s="6" customFormat="1" x14ac:dyDescent="0.4"/>
    <row r="47896" s="6" customFormat="1" x14ac:dyDescent="0.4"/>
    <row r="47897" s="6" customFormat="1" x14ac:dyDescent="0.4"/>
    <row r="47898" s="6" customFormat="1" x14ac:dyDescent="0.4"/>
    <row r="47899" s="6" customFormat="1" x14ac:dyDescent="0.4"/>
    <row r="47900" s="6" customFormat="1" x14ac:dyDescent="0.4"/>
    <row r="47901" s="6" customFormat="1" x14ac:dyDescent="0.4"/>
    <row r="47902" s="6" customFormat="1" x14ac:dyDescent="0.4"/>
    <row r="47903" s="6" customFormat="1" x14ac:dyDescent="0.4"/>
    <row r="47904" s="6" customFormat="1" x14ac:dyDescent="0.4"/>
    <row r="47905" s="6" customFormat="1" x14ac:dyDescent="0.4"/>
    <row r="47906" s="6" customFormat="1" x14ac:dyDescent="0.4"/>
    <row r="47907" s="6" customFormat="1" x14ac:dyDescent="0.4"/>
    <row r="47908" s="6" customFormat="1" x14ac:dyDescent="0.4"/>
    <row r="47909" s="6" customFormat="1" x14ac:dyDescent="0.4"/>
    <row r="47910" s="6" customFormat="1" x14ac:dyDescent="0.4"/>
    <row r="47911" s="6" customFormat="1" x14ac:dyDescent="0.4"/>
    <row r="47912" s="6" customFormat="1" x14ac:dyDescent="0.4"/>
    <row r="47913" s="6" customFormat="1" x14ac:dyDescent="0.4"/>
    <row r="47914" s="6" customFormat="1" x14ac:dyDescent="0.4"/>
    <row r="47915" s="6" customFormat="1" x14ac:dyDescent="0.4"/>
    <row r="47916" s="6" customFormat="1" x14ac:dyDescent="0.4"/>
    <row r="47917" s="6" customFormat="1" x14ac:dyDescent="0.4"/>
    <row r="47918" s="6" customFormat="1" x14ac:dyDescent="0.4"/>
    <row r="47919" s="6" customFormat="1" x14ac:dyDescent="0.4"/>
    <row r="47920" s="6" customFormat="1" x14ac:dyDescent="0.4"/>
    <row r="47921" s="6" customFormat="1" x14ac:dyDescent="0.4"/>
    <row r="47922" s="6" customFormat="1" x14ac:dyDescent="0.4"/>
    <row r="47923" s="6" customFormat="1" x14ac:dyDescent="0.4"/>
    <row r="47924" s="6" customFormat="1" x14ac:dyDescent="0.4"/>
    <row r="47925" s="6" customFormat="1" x14ac:dyDescent="0.4"/>
    <row r="47926" s="6" customFormat="1" x14ac:dyDescent="0.4"/>
    <row r="47927" s="6" customFormat="1" x14ac:dyDescent="0.4"/>
    <row r="47928" s="6" customFormat="1" x14ac:dyDescent="0.4"/>
    <row r="47929" s="6" customFormat="1" x14ac:dyDescent="0.4"/>
    <row r="47930" s="6" customFormat="1" x14ac:dyDescent="0.4"/>
    <row r="47931" s="6" customFormat="1" x14ac:dyDescent="0.4"/>
    <row r="47932" s="6" customFormat="1" x14ac:dyDescent="0.4"/>
    <row r="47933" s="6" customFormat="1" x14ac:dyDescent="0.4"/>
    <row r="47934" s="6" customFormat="1" x14ac:dyDescent="0.4"/>
    <row r="47935" s="6" customFormat="1" x14ac:dyDescent="0.4"/>
    <row r="47936" s="6" customFormat="1" x14ac:dyDescent="0.4"/>
    <row r="47937" s="6" customFormat="1" x14ac:dyDescent="0.4"/>
    <row r="47938" s="6" customFormat="1" x14ac:dyDescent="0.4"/>
    <row r="47939" s="6" customFormat="1" x14ac:dyDescent="0.4"/>
    <row r="47940" s="6" customFormat="1" x14ac:dyDescent="0.4"/>
    <row r="47941" s="6" customFormat="1" x14ac:dyDescent="0.4"/>
    <row r="47942" s="6" customFormat="1" x14ac:dyDescent="0.4"/>
    <row r="47943" s="6" customFormat="1" x14ac:dyDescent="0.4"/>
    <row r="47944" s="6" customFormat="1" x14ac:dyDescent="0.4"/>
    <row r="47945" s="6" customFormat="1" x14ac:dyDescent="0.4"/>
    <row r="47946" s="6" customFormat="1" x14ac:dyDescent="0.4"/>
    <row r="47947" s="6" customFormat="1" x14ac:dyDescent="0.4"/>
    <row r="47948" s="6" customFormat="1" x14ac:dyDescent="0.4"/>
    <row r="47949" s="6" customFormat="1" x14ac:dyDescent="0.4"/>
    <row r="47950" s="6" customFormat="1" x14ac:dyDescent="0.4"/>
    <row r="47951" s="6" customFormat="1" x14ac:dyDescent="0.4"/>
    <row r="47952" s="6" customFormat="1" x14ac:dyDescent="0.4"/>
    <row r="47953" s="6" customFormat="1" x14ac:dyDescent="0.4"/>
    <row r="47954" s="6" customFormat="1" x14ac:dyDescent="0.4"/>
    <row r="47955" s="6" customFormat="1" x14ac:dyDescent="0.4"/>
    <row r="47956" s="6" customFormat="1" x14ac:dyDescent="0.4"/>
    <row r="47957" s="6" customFormat="1" x14ac:dyDescent="0.4"/>
    <row r="47958" s="6" customFormat="1" x14ac:dyDescent="0.4"/>
    <row r="47959" s="6" customFormat="1" x14ac:dyDescent="0.4"/>
    <row r="47960" s="6" customFormat="1" x14ac:dyDescent="0.4"/>
    <row r="47961" s="6" customFormat="1" x14ac:dyDescent="0.4"/>
    <row r="47962" s="6" customFormat="1" x14ac:dyDescent="0.4"/>
    <row r="47963" s="6" customFormat="1" x14ac:dyDescent="0.4"/>
    <row r="47964" s="6" customFormat="1" x14ac:dyDescent="0.4"/>
    <row r="47965" s="6" customFormat="1" x14ac:dyDescent="0.4"/>
    <row r="47966" s="6" customFormat="1" x14ac:dyDescent="0.4"/>
    <row r="47967" s="6" customFormat="1" x14ac:dyDescent="0.4"/>
    <row r="47968" s="6" customFormat="1" x14ac:dyDescent="0.4"/>
    <row r="47969" s="6" customFormat="1" x14ac:dyDescent="0.4"/>
    <row r="47970" s="6" customFormat="1" x14ac:dyDescent="0.4"/>
    <row r="47971" s="6" customFormat="1" x14ac:dyDescent="0.4"/>
    <row r="47972" s="6" customFormat="1" x14ac:dyDescent="0.4"/>
    <row r="47973" s="6" customFormat="1" x14ac:dyDescent="0.4"/>
    <row r="47974" s="6" customFormat="1" x14ac:dyDescent="0.4"/>
    <row r="47975" s="6" customFormat="1" x14ac:dyDescent="0.4"/>
    <row r="47976" s="6" customFormat="1" x14ac:dyDescent="0.4"/>
    <row r="47977" s="6" customFormat="1" x14ac:dyDescent="0.4"/>
    <row r="47978" s="6" customFormat="1" x14ac:dyDescent="0.4"/>
    <row r="47979" s="6" customFormat="1" x14ac:dyDescent="0.4"/>
    <row r="47980" s="6" customFormat="1" x14ac:dyDescent="0.4"/>
    <row r="47981" s="6" customFormat="1" x14ac:dyDescent="0.4"/>
    <row r="47982" s="6" customFormat="1" x14ac:dyDescent="0.4"/>
    <row r="47983" s="6" customFormat="1" x14ac:dyDescent="0.4"/>
    <row r="47984" s="6" customFormat="1" x14ac:dyDescent="0.4"/>
    <row r="47985" s="6" customFormat="1" x14ac:dyDescent="0.4"/>
    <row r="47986" s="6" customFormat="1" x14ac:dyDescent="0.4"/>
    <row r="47987" s="6" customFormat="1" x14ac:dyDescent="0.4"/>
    <row r="47988" s="6" customFormat="1" x14ac:dyDescent="0.4"/>
    <row r="47989" s="6" customFormat="1" x14ac:dyDescent="0.4"/>
    <row r="47990" s="6" customFormat="1" x14ac:dyDescent="0.4"/>
    <row r="47991" s="6" customFormat="1" x14ac:dyDescent="0.4"/>
    <row r="47992" s="6" customFormat="1" x14ac:dyDescent="0.4"/>
    <row r="47993" s="6" customFormat="1" x14ac:dyDescent="0.4"/>
    <row r="47994" s="6" customFormat="1" x14ac:dyDescent="0.4"/>
    <row r="47995" s="6" customFormat="1" x14ac:dyDescent="0.4"/>
    <row r="47996" s="6" customFormat="1" x14ac:dyDescent="0.4"/>
    <row r="47997" s="6" customFormat="1" x14ac:dyDescent="0.4"/>
    <row r="47998" s="6" customFormat="1" x14ac:dyDescent="0.4"/>
    <row r="47999" s="6" customFormat="1" x14ac:dyDescent="0.4"/>
    <row r="48000" s="6" customFormat="1" x14ac:dyDescent="0.4"/>
    <row r="48001" s="6" customFormat="1" x14ac:dyDescent="0.4"/>
    <row r="48002" s="6" customFormat="1" x14ac:dyDescent="0.4"/>
    <row r="48003" s="6" customFormat="1" x14ac:dyDescent="0.4"/>
    <row r="48004" s="6" customFormat="1" x14ac:dyDescent="0.4"/>
    <row r="48005" s="6" customFormat="1" x14ac:dyDescent="0.4"/>
    <row r="48006" s="6" customFormat="1" x14ac:dyDescent="0.4"/>
    <row r="48007" s="6" customFormat="1" x14ac:dyDescent="0.4"/>
    <row r="48008" s="6" customFormat="1" x14ac:dyDescent="0.4"/>
    <row r="48009" s="6" customFormat="1" x14ac:dyDescent="0.4"/>
    <row r="48010" s="6" customFormat="1" x14ac:dyDescent="0.4"/>
    <row r="48011" s="6" customFormat="1" x14ac:dyDescent="0.4"/>
    <row r="48012" s="6" customFormat="1" x14ac:dyDescent="0.4"/>
    <row r="48013" s="6" customFormat="1" x14ac:dyDescent="0.4"/>
    <row r="48014" s="6" customFormat="1" x14ac:dyDescent="0.4"/>
    <row r="48015" s="6" customFormat="1" x14ac:dyDescent="0.4"/>
    <row r="48016" s="6" customFormat="1" x14ac:dyDescent="0.4"/>
    <row r="48017" s="6" customFormat="1" x14ac:dyDescent="0.4"/>
    <row r="48018" s="6" customFormat="1" x14ac:dyDescent="0.4"/>
    <row r="48019" s="6" customFormat="1" x14ac:dyDescent="0.4"/>
    <row r="48020" s="6" customFormat="1" x14ac:dyDescent="0.4"/>
    <row r="48021" s="6" customFormat="1" x14ac:dyDescent="0.4"/>
    <row r="48022" s="6" customFormat="1" x14ac:dyDescent="0.4"/>
    <row r="48023" s="6" customFormat="1" x14ac:dyDescent="0.4"/>
    <row r="48024" s="6" customFormat="1" x14ac:dyDescent="0.4"/>
    <row r="48025" s="6" customFormat="1" x14ac:dyDescent="0.4"/>
    <row r="48026" s="6" customFormat="1" x14ac:dyDescent="0.4"/>
    <row r="48027" s="6" customFormat="1" x14ac:dyDescent="0.4"/>
    <row r="48028" s="6" customFormat="1" x14ac:dyDescent="0.4"/>
    <row r="48029" s="6" customFormat="1" x14ac:dyDescent="0.4"/>
    <row r="48030" s="6" customFormat="1" x14ac:dyDescent="0.4"/>
    <row r="48031" s="6" customFormat="1" x14ac:dyDescent="0.4"/>
    <row r="48032" s="6" customFormat="1" x14ac:dyDescent="0.4"/>
    <row r="48033" s="6" customFormat="1" x14ac:dyDescent="0.4"/>
    <row r="48034" s="6" customFormat="1" x14ac:dyDescent="0.4"/>
    <row r="48035" s="6" customFormat="1" x14ac:dyDescent="0.4"/>
    <row r="48036" s="6" customFormat="1" x14ac:dyDescent="0.4"/>
    <row r="48037" s="6" customFormat="1" x14ac:dyDescent="0.4"/>
    <row r="48038" s="6" customFormat="1" x14ac:dyDescent="0.4"/>
    <row r="48039" s="6" customFormat="1" x14ac:dyDescent="0.4"/>
    <row r="48040" s="6" customFormat="1" x14ac:dyDescent="0.4"/>
    <row r="48041" s="6" customFormat="1" x14ac:dyDescent="0.4"/>
    <row r="48042" s="6" customFormat="1" x14ac:dyDescent="0.4"/>
    <row r="48043" s="6" customFormat="1" x14ac:dyDescent="0.4"/>
    <row r="48044" s="6" customFormat="1" x14ac:dyDescent="0.4"/>
    <row r="48045" s="6" customFormat="1" x14ac:dyDescent="0.4"/>
    <row r="48046" s="6" customFormat="1" x14ac:dyDescent="0.4"/>
    <row r="48047" s="6" customFormat="1" x14ac:dyDescent="0.4"/>
    <row r="48048" s="6" customFormat="1" x14ac:dyDescent="0.4"/>
    <row r="48049" s="6" customFormat="1" x14ac:dyDescent="0.4"/>
    <row r="48050" s="6" customFormat="1" x14ac:dyDescent="0.4"/>
    <row r="48051" s="6" customFormat="1" x14ac:dyDescent="0.4"/>
    <row r="48052" s="6" customFormat="1" x14ac:dyDescent="0.4"/>
    <row r="48053" s="6" customFormat="1" x14ac:dyDescent="0.4"/>
    <row r="48054" s="6" customFormat="1" x14ac:dyDescent="0.4"/>
    <row r="48055" s="6" customFormat="1" x14ac:dyDescent="0.4"/>
    <row r="48056" s="6" customFormat="1" x14ac:dyDescent="0.4"/>
    <row r="48057" s="6" customFormat="1" x14ac:dyDescent="0.4"/>
    <row r="48058" s="6" customFormat="1" x14ac:dyDescent="0.4"/>
    <row r="48059" s="6" customFormat="1" x14ac:dyDescent="0.4"/>
    <row r="48060" s="6" customFormat="1" x14ac:dyDescent="0.4"/>
    <row r="48061" s="6" customFormat="1" x14ac:dyDescent="0.4"/>
    <row r="48062" s="6" customFormat="1" x14ac:dyDescent="0.4"/>
    <row r="48063" s="6" customFormat="1" x14ac:dyDescent="0.4"/>
    <row r="48064" s="6" customFormat="1" x14ac:dyDescent="0.4"/>
    <row r="48065" s="6" customFormat="1" x14ac:dyDescent="0.4"/>
    <row r="48066" s="6" customFormat="1" x14ac:dyDescent="0.4"/>
    <row r="48067" s="6" customFormat="1" x14ac:dyDescent="0.4"/>
    <row r="48068" s="6" customFormat="1" x14ac:dyDescent="0.4"/>
    <row r="48069" s="6" customFormat="1" x14ac:dyDescent="0.4"/>
    <row r="48070" s="6" customFormat="1" x14ac:dyDescent="0.4"/>
    <row r="48071" s="6" customFormat="1" x14ac:dyDescent="0.4"/>
    <row r="48072" s="6" customFormat="1" x14ac:dyDescent="0.4"/>
    <row r="48073" s="6" customFormat="1" x14ac:dyDescent="0.4"/>
    <row r="48074" s="6" customFormat="1" x14ac:dyDescent="0.4"/>
    <row r="48075" s="6" customFormat="1" x14ac:dyDescent="0.4"/>
    <row r="48076" s="6" customFormat="1" x14ac:dyDescent="0.4"/>
    <row r="48077" s="6" customFormat="1" x14ac:dyDescent="0.4"/>
    <row r="48078" s="6" customFormat="1" x14ac:dyDescent="0.4"/>
    <row r="48079" s="6" customFormat="1" x14ac:dyDescent="0.4"/>
    <row r="48080" s="6" customFormat="1" x14ac:dyDescent="0.4"/>
    <row r="48081" s="6" customFormat="1" x14ac:dyDescent="0.4"/>
    <row r="48082" s="6" customFormat="1" x14ac:dyDescent="0.4"/>
    <row r="48083" s="6" customFormat="1" x14ac:dyDescent="0.4"/>
    <row r="48084" s="6" customFormat="1" x14ac:dyDescent="0.4"/>
    <row r="48085" s="6" customFormat="1" x14ac:dyDescent="0.4"/>
    <row r="48086" s="6" customFormat="1" x14ac:dyDescent="0.4"/>
    <row r="48087" s="6" customFormat="1" x14ac:dyDescent="0.4"/>
    <row r="48088" s="6" customFormat="1" x14ac:dyDescent="0.4"/>
    <row r="48089" s="6" customFormat="1" x14ac:dyDescent="0.4"/>
    <row r="48090" s="6" customFormat="1" x14ac:dyDescent="0.4"/>
    <row r="48091" s="6" customFormat="1" x14ac:dyDescent="0.4"/>
    <row r="48092" s="6" customFormat="1" x14ac:dyDescent="0.4"/>
    <row r="48093" s="6" customFormat="1" x14ac:dyDescent="0.4"/>
    <row r="48094" s="6" customFormat="1" x14ac:dyDescent="0.4"/>
    <row r="48095" s="6" customFormat="1" x14ac:dyDescent="0.4"/>
    <row r="48096" s="6" customFormat="1" x14ac:dyDescent="0.4"/>
    <row r="48097" s="6" customFormat="1" x14ac:dyDescent="0.4"/>
    <row r="48098" s="6" customFormat="1" x14ac:dyDescent="0.4"/>
    <row r="48099" s="6" customFormat="1" x14ac:dyDescent="0.4"/>
    <row r="48100" s="6" customFormat="1" x14ac:dyDescent="0.4"/>
    <row r="48101" s="6" customFormat="1" x14ac:dyDescent="0.4"/>
    <row r="48102" s="6" customFormat="1" x14ac:dyDescent="0.4"/>
    <row r="48103" s="6" customFormat="1" x14ac:dyDescent="0.4"/>
    <row r="48104" s="6" customFormat="1" x14ac:dyDescent="0.4"/>
    <row r="48105" s="6" customFormat="1" x14ac:dyDescent="0.4"/>
    <row r="48106" s="6" customFormat="1" x14ac:dyDescent="0.4"/>
    <row r="48107" s="6" customFormat="1" x14ac:dyDescent="0.4"/>
    <row r="48108" s="6" customFormat="1" x14ac:dyDescent="0.4"/>
    <row r="48109" s="6" customFormat="1" x14ac:dyDescent="0.4"/>
    <row r="48110" s="6" customFormat="1" x14ac:dyDescent="0.4"/>
    <row r="48111" s="6" customFormat="1" x14ac:dyDescent="0.4"/>
    <row r="48112" s="6" customFormat="1" x14ac:dyDescent="0.4"/>
    <row r="48113" s="6" customFormat="1" x14ac:dyDescent="0.4"/>
    <row r="48114" s="6" customFormat="1" x14ac:dyDescent="0.4"/>
    <row r="48115" s="6" customFormat="1" x14ac:dyDescent="0.4"/>
    <row r="48116" s="6" customFormat="1" x14ac:dyDescent="0.4"/>
    <row r="48117" s="6" customFormat="1" x14ac:dyDescent="0.4"/>
    <row r="48118" s="6" customFormat="1" x14ac:dyDescent="0.4"/>
    <row r="48119" s="6" customFormat="1" x14ac:dyDescent="0.4"/>
    <row r="48120" s="6" customFormat="1" x14ac:dyDescent="0.4"/>
    <row r="48121" s="6" customFormat="1" x14ac:dyDescent="0.4"/>
    <row r="48122" s="6" customFormat="1" x14ac:dyDescent="0.4"/>
    <row r="48123" s="6" customFormat="1" x14ac:dyDescent="0.4"/>
    <row r="48124" s="6" customFormat="1" x14ac:dyDescent="0.4"/>
    <row r="48125" s="6" customFormat="1" x14ac:dyDescent="0.4"/>
    <row r="48126" s="6" customFormat="1" x14ac:dyDescent="0.4"/>
    <row r="48127" s="6" customFormat="1" x14ac:dyDescent="0.4"/>
    <row r="48128" s="6" customFormat="1" x14ac:dyDescent="0.4"/>
    <row r="48129" s="6" customFormat="1" x14ac:dyDescent="0.4"/>
    <row r="48130" s="6" customFormat="1" x14ac:dyDescent="0.4"/>
    <row r="48131" s="6" customFormat="1" x14ac:dyDescent="0.4"/>
    <row r="48132" s="6" customFormat="1" x14ac:dyDescent="0.4"/>
    <row r="48133" s="6" customFormat="1" x14ac:dyDescent="0.4"/>
    <row r="48134" s="6" customFormat="1" x14ac:dyDescent="0.4"/>
    <row r="48135" s="6" customFormat="1" x14ac:dyDescent="0.4"/>
    <row r="48136" s="6" customFormat="1" x14ac:dyDescent="0.4"/>
    <row r="48137" s="6" customFormat="1" x14ac:dyDescent="0.4"/>
    <row r="48138" s="6" customFormat="1" x14ac:dyDescent="0.4"/>
    <row r="48139" s="6" customFormat="1" x14ac:dyDescent="0.4"/>
    <row r="48140" s="6" customFormat="1" x14ac:dyDescent="0.4"/>
    <row r="48141" s="6" customFormat="1" x14ac:dyDescent="0.4"/>
    <row r="48142" s="6" customFormat="1" x14ac:dyDescent="0.4"/>
    <row r="48143" s="6" customFormat="1" x14ac:dyDescent="0.4"/>
    <row r="48144" s="6" customFormat="1" x14ac:dyDescent="0.4"/>
    <row r="48145" s="6" customFormat="1" x14ac:dyDescent="0.4"/>
    <row r="48146" s="6" customFormat="1" x14ac:dyDescent="0.4"/>
    <row r="48147" s="6" customFormat="1" x14ac:dyDescent="0.4"/>
    <row r="48148" s="6" customFormat="1" x14ac:dyDescent="0.4"/>
    <row r="48149" s="6" customFormat="1" x14ac:dyDescent="0.4"/>
    <row r="48150" s="6" customFormat="1" x14ac:dyDescent="0.4"/>
    <row r="48151" s="6" customFormat="1" x14ac:dyDescent="0.4"/>
    <row r="48152" s="6" customFormat="1" x14ac:dyDescent="0.4"/>
    <row r="48153" s="6" customFormat="1" x14ac:dyDescent="0.4"/>
    <row r="48154" s="6" customFormat="1" x14ac:dyDescent="0.4"/>
    <row r="48155" s="6" customFormat="1" x14ac:dyDescent="0.4"/>
    <row r="48156" s="6" customFormat="1" x14ac:dyDescent="0.4"/>
    <row r="48157" s="6" customFormat="1" x14ac:dyDescent="0.4"/>
    <row r="48158" s="6" customFormat="1" x14ac:dyDescent="0.4"/>
    <row r="48159" s="6" customFormat="1" x14ac:dyDescent="0.4"/>
    <row r="48160" s="6" customFormat="1" x14ac:dyDescent="0.4"/>
    <row r="48161" s="6" customFormat="1" x14ac:dyDescent="0.4"/>
    <row r="48162" s="6" customFormat="1" x14ac:dyDescent="0.4"/>
    <row r="48163" s="6" customFormat="1" x14ac:dyDescent="0.4"/>
    <row r="48164" s="6" customFormat="1" x14ac:dyDescent="0.4"/>
    <row r="48165" s="6" customFormat="1" x14ac:dyDescent="0.4"/>
    <row r="48166" s="6" customFormat="1" x14ac:dyDescent="0.4"/>
    <row r="48167" s="6" customFormat="1" x14ac:dyDescent="0.4"/>
    <row r="48168" s="6" customFormat="1" x14ac:dyDescent="0.4"/>
    <row r="48169" s="6" customFormat="1" x14ac:dyDescent="0.4"/>
    <row r="48170" s="6" customFormat="1" x14ac:dyDescent="0.4"/>
    <row r="48171" s="6" customFormat="1" x14ac:dyDescent="0.4"/>
    <row r="48172" s="6" customFormat="1" x14ac:dyDescent="0.4"/>
    <row r="48173" s="6" customFormat="1" x14ac:dyDescent="0.4"/>
    <row r="48174" s="6" customFormat="1" x14ac:dyDescent="0.4"/>
    <row r="48175" s="6" customFormat="1" x14ac:dyDescent="0.4"/>
    <row r="48176" s="6" customFormat="1" x14ac:dyDescent="0.4"/>
    <row r="48177" s="6" customFormat="1" x14ac:dyDescent="0.4"/>
    <row r="48178" s="6" customFormat="1" x14ac:dyDescent="0.4"/>
    <row r="48179" s="6" customFormat="1" x14ac:dyDescent="0.4"/>
    <row r="48180" s="6" customFormat="1" x14ac:dyDescent="0.4"/>
    <row r="48181" s="6" customFormat="1" x14ac:dyDescent="0.4"/>
    <row r="48182" s="6" customFormat="1" x14ac:dyDescent="0.4"/>
    <row r="48183" s="6" customFormat="1" x14ac:dyDescent="0.4"/>
    <row r="48184" s="6" customFormat="1" x14ac:dyDescent="0.4"/>
    <row r="48185" s="6" customFormat="1" x14ac:dyDescent="0.4"/>
    <row r="48186" s="6" customFormat="1" x14ac:dyDescent="0.4"/>
    <row r="48187" s="6" customFormat="1" x14ac:dyDescent="0.4"/>
    <row r="48188" s="6" customFormat="1" x14ac:dyDescent="0.4"/>
    <row r="48189" s="6" customFormat="1" x14ac:dyDescent="0.4"/>
    <row r="48190" s="6" customFormat="1" x14ac:dyDescent="0.4"/>
    <row r="48191" s="6" customFormat="1" x14ac:dyDescent="0.4"/>
    <row r="48192" s="6" customFormat="1" x14ac:dyDescent="0.4"/>
    <row r="48193" s="6" customFormat="1" x14ac:dyDescent="0.4"/>
    <row r="48194" s="6" customFormat="1" x14ac:dyDescent="0.4"/>
    <row r="48195" s="6" customFormat="1" x14ac:dyDescent="0.4"/>
    <row r="48196" s="6" customFormat="1" x14ac:dyDescent="0.4"/>
    <row r="48197" s="6" customFormat="1" x14ac:dyDescent="0.4"/>
    <row r="48198" s="6" customFormat="1" x14ac:dyDescent="0.4"/>
    <row r="48199" s="6" customFormat="1" x14ac:dyDescent="0.4"/>
    <row r="48200" s="6" customFormat="1" x14ac:dyDescent="0.4"/>
    <row r="48201" s="6" customFormat="1" x14ac:dyDescent="0.4"/>
    <row r="48202" s="6" customFormat="1" x14ac:dyDescent="0.4"/>
    <row r="48203" s="6" customFormat="1" x14ac:dyDescent="0.4"/>
    <row r="48204" s="6" customFormat="1" x14ac:dyDescent="0.4"/>
    <row r="48205" s="6" customFormat="1" x14ac:dyDescent="0.4"/>
    <row r="48206" s="6" customFormat="1" x14ac:dyDescent="0.4"/>
    <row r="48207" s="6" customFormat="1" x14ac:dyDescent="0.4"/>
    <row r="48208" s="6" customFormat="1" x14ac:dyDescent="0.4"/>
    <row r="48209" s="6" customFormat="1" x14ac:dyDescent="0.4"/>
    <row r="48210" s="6" customFormat="1" x14ac:dyDescent="0.4"/>
    <row r="48211" s="6" customFormat="1" x14ac:dyDescent="0.4"/>
    <row r="48212" s="6" customFormat="1" x14ac:dyDescent="0.4"/>
    <row r="48213" s="6" customFormat="1" x14ac:dyDescent="0.4"/>
    <row r="48214" s="6" customFormat="1" x14ac:dyDescent="0.4"/>
    <row r="48215" s="6" customFormat="1" x14ac:dyDescent="0.4"/>
    <row r="48216" s="6" customFormat="1" x14ac:dyDescent="0.4"/>
    <row r="48217" s="6" customFormat="1" x14ac:dyDescent="0.4"/>
    <row r="48218" s="6" customFormat="1" x14ac:dyDescent="0.4"/>
    <row r="48219" s="6" customFormat="1" x14ac:dyDescent="0.4"/>
    <row r="48220" s="6" customFormat="1" x14ac:dyDescent="0.4"/>
    <row r="48221" s="6" customFormat="1" x14ac:dyDescent="0.4"/>
    <row r="48222" s="6" customFormat="1" x14ac:dyDescent="0.4"/>
    <row r="48223" s="6" customFormat="1" x14ac:dyDescent="0.4"/>
    <row r="48224" s="6" customFormat="1" x14ac:dyDescent="0.4"/>
    <row r="48225" s="6" customFormat="1" x14ac:dyDescent="0.4"/>
    <row r="48226" s="6" customFormat="1" x14ac:dyDescent="0.4"/>
    <row r="48227" s="6" customFormat="1" x14ac:dyDescent="0.4"/>
    <row r="48228" s="6" customFormat="1" x14ac:dyDescent="0.4"/>
    <row r="48229" s="6" customFormat="1" x14ac:dyDescent="0.4"/>
    <row r="48230" s="6" customFormat="1" x14ac:dyDescent="0.4"/>
    <row r="48231" s="6" customFormat="1" x14ac:dyDescent="0.4"/>
    <row r="48232" s="6" customFormat="1" x14ac:dyDescent="0.4"/>
    <row r="48233" s="6" customFormat="1" x14ac:dyDescent="0.4"/>
    <row r="48234" s="6" customFormat="1" x14ac:dyDescent="0.4"/>
    <row r="48235" s="6" customFormat="1" x14ac:dyDescent="0.4"/>
    <row r="48236" s="6" customFormat="1" x14ac:dyDescent="0.4"/>
    <row r="48237" s="6" customFormat="1" x14ac:dyDescent="0.4"/>
    <row r="48238" s="6" customFormat="1" x14ac:dyDescent="0.4"/>
    <row r="48239" s="6" customFormat="1" x14ac:dyDescent="0.4"/>
    <row r="48240" s="6" customFormat="1" x14ac:dyDescent="0.4"/>
    <row r="48241" s="6" customFormat="1" x14ac:dyDescent="0.4"/>
    <row r="48242" s="6" customFormat="1" x14ac:dyDescent="0.4"/>
    <row r="48243" s="6" customFormat="1" x14ac:dyDescent="0.4"/>
    <row r="48244" s="6" customFormat="1" x14ac:dyDescent="0.4"/>
    <row r="48245" s="6" customFormat="1" x14ac:dyDescent="0.4"/>
    <row r="48246" s="6" customFormat="1" x14ac:dyDescent="0.4"/>
    <row r="48247" s="6" customFormat="1" x14ac:dyDescent="0.4"/>
    <row r="48248" s="6" customFormat="1" x14ac:dyDescent="0.4"/>
    <row r="48249" s="6" customFormat="1" x14ac:dyDescent="0.4"/>
    <row r="48250" s="6" customFormat="1" x14ac:dyDescent="0.4"/>
    <row r="48251" s="6" customFormat="1" x14ac:dyDescent="0.4"/>
    <row r="48252" s="6" customFormat="1" x14ac:dyDescent="0.4"/>
    <row r="48253" s="6" customFormat="1" x14ac:dyDescent="0.4"/>
    <row r="48254" s="6" customFormat="1" x14ac:dyDescent="0.4"/>
    <row r="48255" s="6" customFormat="1" x14ac:dyDescent="0.4"/>
    <row r="48256" s="6" customFormat="1" x14ac:dyDescent="0.4"/>
    <row r="48257" s="6" customFormat="1" x14ac:dyDescent="0.4"/>
    <row r="48258" s="6" customFormat="1" x14ac:dyDescent="0.4"/>
    <row r="48259" s="6" customFormat="1" x14ac:dyDescent="0.4"/>
    <row r="48260" s="6" customFormat="1" x14ac:dyDescent="0.4"/>
    <row r="48261" s="6" customFormat="1" x14ac:dyDescent="0.4"/>
    <row r="48262" s="6" customFormat="1" x14ac:dyDescent="0.4"/>
    <row r="48263" s="6" customFormat="1" x14ac:dyDescent="0.4"/>
    <row r="48264" s="6" customFormat="1" x14ac:dyDescent="0.4"/>
    <row r="48265" s="6" customFormat="1" x14ac:dyDescent="0.4"/>
    <row r="48266" s="6" customFormat="1" x14ac:dyDescent="0.4"/>
    <row r="48267" s="6" customFormat="1" x14ac:dyDescent="0.4"/>
    <row r="48268" s="6" customFormat="1" x14ac:dyDescent="0.4"/>
    <row r="48269" s="6" customFormat="1" x14ac:dyDescent="0.4"/>
    <row r="48270" s="6" customFormat="1" x14ac:dyDescent="0.4"/>
    <row r="48271" s="6" customFormat="1" x14ac:dyDescent="0.4"/>
    <row r="48272" s="6" customFormat="1" x14ac:dyDescent="0.4"/>
    <row r="48273" s="6" customFormat="1" x14ac:dyDescent="0.4"/>
    <row r="48274" s="6" customFormat="1" x14ac:dyDescent="0.4"/>
    <row r="48275" s="6" customFormat="1" x14ac:dyDescent="0.4"/>
    <row r="48276" s="6" customFormat="1" x14ac:dyDescent="0.4"/>
    <row r="48277" s="6" customFormat="1" x14ac:dyDescent="0.4"/>
    <row r="48278" s="6" customFormat="1" x14ac:dyDescent="0.4"/>
    <row r="48279" s="6" customFormat="1" x14ac:dyDescent="0.4"/>
    <row r="48280" s="6" customFormat="1" x14ac:dyDescent="0.4"/>
    <row r="48281" s="6" customFormat="1" x14ac:dyDescent="0.4"/>
    <row r="48282" s="6" customFormat="1" x14ac:dyDescent="0.4"/>
    <row r="48283" s="6" customFormat="1" x14ac:dyDescent="0.4"/>
    <row r="48284" s="6" customFormat="1" x14ac:dyDescent="0.4"/>
    <row r="48285" s="6" customFormat="1" x14ac:dyDescent="0.4"/>
    <row r="48286" s="6" customFormat="1" x14ac:dyDescent="0.4"/>
    <row r="48287" s="6" customFormat="1" x14ac:dyDescent="0.4"/>
    <row r="48288" s="6" customFormat="1" x14ac:dyDescent="0.4"/>
    <row r="48289" s="6" customFormat="1" x14ac:dyDescent="0.4"/>
    <row r="48290" s="6" customFormat="1" x14ac:dyDescent="0.4"/>
    <row r="48291" s="6" customFormat="1" x14ac:dyDescent="0.4"/>
    <row r="48292" s="6" customFormat="1" x14ac:dyDescent="0.4"/>
    <row r="48293" s="6" customFormat="1" x14ac:dyDescent="0.4"/>
    <row r="48294" s="6" customFormat="1" x14ac:dyDescent="0.4"/>
    <row r="48295" s="6" customFormat="1" x14ac:dyDescent="0.4"/>
    <row r="48296" s="6" customFormat="1" x14ac:dyDescent="0.4"/>
    <row r="48297" s="6" customFormat="1" x14ac:dyDescent="0.4"/>
    <row r="48298" s="6" customFormat="1" x14ac:dyDescent="0.4"/>
    <row r="48299" s="6" customFormat="1" x14ac:dyDescent="0.4"/>
    <row r="48300" s="6" customFormat="1" x14ac:dyDescent="0.4"/>
    <row r="48301" s="6" customFormat="1" x14ac:dyDescent="0.4"/>
    <row r="48302" s="6" customFormat="1" x14ac:dyDescent="0.4"/>
    <row r="48303" s="6" customFormat="1" x14ac:dyDescent="0.4"/>
    <row r="48304" s="6" customFormat="1" x14ac:dyDescent="0.4"/>
    <row r="48305" s="6" customFormat="1" x14ac:dyDescent="0.4"/>
    <row r="48306" s="6" customFormat="1" x14ac:dyDescent="0.4"/>
    <row r="48307" s="6" customFormat="1" x14ac:dyDescent="0.4"/>
    <row r="48308" s="6" customFormat="1" x14ac:dyDescent="0.4"/>
    <row r="48309" s="6" customFormat="1" x14ac:dyDescent="0.4"/>
    <row r="48310" s="6" customFormat="1" x14ac:dyDescent="0.4"/>
    <row r="48311" s="6" customFormat="1" x14ac:dyDescent="0.4"/>
    <row r="48312" s="6" customFormat="1" x14ac:dyDescent="0.4"/>
    <row r="48313" s="6" customFormat="1" x14ac:dyDescent="0.4"/>
    <row r="48314" s="6" customFormat="1" x14ac:dyDescent="0.4"/>
    <row r="48315" s="6" customFormat="1" x14ac:dyDescent="0.4"/>
    <row r="48316" s="6" customFormat="1" x14ac:dyDescent="0.4"/>
    <row r="48317" s="6" customFormat="1" x14ac:dyDescent="0.4"/>
    <row r="48318" s="6" customFormat="1" x14ac:dyDescent="0.4"/>
    <row r="48319" s="6" customFormat="1" x14ac:dyDescent="0.4"/>
    <row r="48320" s="6" customFormat="1" x14ac:dyDescent="0.4"/>
    <row r="48321" s="6" customFormat="1" x14ac:dyDescent="0.4"/>
    <row r="48322" s="6" customFormat="1" x14ac:dyDescent="0.4"/>
    <row r="48323" s="6" customFormat="1" x14ac:dyDescent="0.4"/>
    <row r="48324" s="6" customFormat="1" x14ac:dyDescent="0.4"/>
    <row r="48325" s="6" customFormat="1" x14ac:dyDescent="0.4"/>
    <row r="48326" s="6" customFormat="1" x14ac:dyDescent="0.4"/>
    <row r="48327" s="6" customFormat="1" x14ac:dyDescent="0.4"/>
    <row r="48328" s="6" customFormat="1" x14ac:dyDescent="0.4"/>
    <row r="48329" s="6" customFormat="1" x14ac:dyDescent="0.4"/>
    <row r="48330" s="6" customFormat="1" x14ac:dyDescent="0.4"/>
    <row r="48331" s="6" customFormat="1" x14ac:dyDescent="0.4"/>
    <row r="48332" s="6" customFormat="1" x14ac:dyDescent="0.4"/>
    <row r="48333" s="6" customFormat="1" x14ac:dyDescent="0.4"/>
    <row r="48334" s="6" customFormat="1" x14ac:dyDescent="0.4"/>
    <row r="48335" s="6" customFormat="1" x14ac:dyDescent="0.4"/>
    <row r="48336" s="6" customFormat="1" x14ac:dyDescent="0.4"/>
    <row r="48337" s="6" customFormat="1" x14ac:dyDescent="0.4"/>
    <row r="48338" s="6" customFormat="1" x14ac:dyDescent="0.4"/>
    <row r="48339" s="6" customFormat="1" x14ac:dyDescent="0.4"/>
    <row r="48340" s="6" customFormat="1" x14ac:dyDescent="0.4"/>
    <row r="48341" s="6" customFormat="1" x14ac:dyDescent="0.4"/>
    <row r="48342" s="6" customFormat="1" x14ac:dyDescent="0.4"/>
    <row r="48343" s="6" customFormat="1" x14ac:dyDescent="0.4"/>
    <row r="48344" s="6" customFormat="1" x14ac:dyDescent="0.4"/>
    <row r="48345" s="6" customFormat="1" x14ac:dyDescent="0.4"/>
    <row r="48346" s="6" customFormat="1" x14ac:dyDescent="0.4"/>
    <row r="48347" s="6" customFormat="1" x14ac:dyDescent="0.4"/>
    <row r="48348" s="6" customFormat="1" x14ac:dyDescent="0.4"/>
    <row r="48349" s="6" customFormat="1" x14ac:dyDescent="0.4"/>
    <row r="48350" s="6" customFormat="1" x14ac:dyDescent="0.4"/>
    <row r="48351" s="6" customFormat="1" x14ac:dyDescent="0.4"/>
    <row r="48352" s="6" customFormat="1" x14ac:dyDescent="0.4"/>
    <row r="48353" s="6" customFormat="1" x14ac:dyDescent="0.4"/>
    <row r="48354" s="6" customFormat="1" x14ac:dyDescent="0.4"/>
    <row r="48355" s="6" customFormat="1" x14ac:dyDescent="0.4"/>
    <row r="48356" s="6" customFormat="1" x14ac:dyDescent="0.4"/>
    <row r="48357" s="6" customFormat="1" x14ac:dyDescent="0.4"/>
    <row r="48358" s="6" customFormat="1" x14ac:dyDescent="0.4"/>
    <row r="48359" s="6" customFormat="1" x14ac:dyDescent="0.4"/>
    <row r="48360" s="6" customFormat="1" x14ac:dyDescent="0.4"/>
    <row r="48361" s="6" customFormat="1" x14ac:dyDescent="0.4"/>
    <row r="48362" s="6" customFormat="1" x14ac:dyDescent="0.4"/>
    <row r="48363" s="6" customFormat="1" x14ac:dyDescent="0.4"/>
    <row r="48364" s="6" customFormat="1" x14ac:dyDescent="0.4"/>
    <row r="48365" s="6" customFormat="1" x14ac:dyDescent="0.4"/>
    <row r="48366" s="6" customFormat="1" x14ac:dyDescent="0.4"/>
    <row r="48367" s="6" customFormat="1" x14ac:dyDescent="0.4"/>
    <row r="48368" s="6" customFormat="1" x14ac:dyDescent="0.4"/>
    <row r="48369" s="6" customFormat="1" x14ac:dyDescent="0.4"/>
    <row r="48370" s="6" customFormat="1" x14ac:dyDescent="0.4"/>
    <row r="48371" s="6" customFormat="1" x14ac:dyDescent="0.4"/>
    <row r="48372" s="6" customFormat="1" x14ac:dyDescent="0.4"/>
    <row r="48373" s="6" customFormat="1" x14ac:dyDescent="0.4"/>
    <row r="48374" s="6" customFormat="1" x14ac:dyDescent="0.4"/>
    <row r="48375" s="6" customFormat="1" x14ac:dyDescent="0.4"/>
    <row r="48376" s="6" customFormat="1" x14ac:dyDescent="0.4"/>
    <row r="48377" s="6" customFormat="1" x14ac:dyDescent="0.4"/>
    <row r="48378" s="6" customFormat="1" x14ac:dyDescent="0.4"/>
    <row r="48379" s="6" customFormat="1" x14ac:dyDescent="0.4"/>
    <row r="48380" s="6" customFormat="1" x14ac:dyDescent="0.4"/>
    <row r="48381" s="6" customFormat="1" x14ac:dyDescent="0.4"/>
    <row r="48382" s="6" customFormat="1" x14ac:dyDescent="0.4"/>
    <row r="48383" s="6" customFormat="1" x14ac:dyDescent="0.4"/>
    <row r="48384" s="6" customFormat="1" x14ac:dyDescent="0.4"/>
    <row r="48385" s="6" customFormat="1" x14ac:dyDescent="0.4"/>
    <row r="48386" s="6" customFormat="1" x14ac:dyDescent="0.4"/>
    <row r="48387" s="6" customFormat="1" x14ac:dyDescent="0.4"/>
    <row r="48388" s="6" customFormat="1" x14ac:dyDescent="0.4"/>
    <row r="48389" s="6" customFormat="1" x14ac:dyDescent="0.4"/>
    <row r="48390" s="6" customFormat="1" x14ac:dyDescent="0.4"/>
    <row r="48391" s="6" customFormat="1" x14ac:dyDescent="0.4"/>
    <row r="48392" s="6" customFormat="1" x14ac:dyDescent="0.4"/>
    <row r="48393" s="6" customFormat="1" x14ac:dyDescent="0.4"/>
    <row r="48394" s="6" customFormat="1" x14ac:dyDescent="0.4"/>
    <row r="48395" s="6" customFormat="1" x14ac:dyDescent="0.4"/>
    <row r="48396" s="6" customFormat="1" x14ac:dyDescent="0.4"/>
    <row r="48397" s="6" customFormat="1" x14ac:dyDescent="0.4"/>
    <row r="48398" s="6" customFormat="1" x14ac:dyDescent="0.4"/>
    <row r="48399" s="6" customFormat="1" x14ac:dyDescent="0.4"/>
    <row r="48400" s="6" customFormat="1" x14ac:dyDescent="0.4"/>
    <row r="48401" s="6" customFormat="1" x14ac:dyDescent="0.4"/>
    <row r="48402" s="6" customFormat="1" x14ac:dyDescent="0.4"/>
    <row r="48403" s="6" customFormat="1" x14ac:dyDescent="0.4"/>
    <row r="48404" s="6" customFormat="1" x14ac:dyDescent="0.4"/>
    <row r="48405" s="6" customFormat="1" x14ac:dyDescent="0.4"/>
    <row r="48406" s="6" customFormat="1" x14ac:dyDescent="0.4"/>
    <row r="48407" s="6" customFormat="1" x14ac:dyDescent="0.4"/>
    <row r="48408" s="6" customFormat="1" x14ac:dyDescent="0.4"/>
    <row r="48409" s="6" customFormat="1" x14ac:dyDescent="0.4"/>
    <row r="48410" s="6" customFormat="1" x14ac:dyDescent="0.4"/>
    <row r="48411" s="6" customFormat="1" x14ac:dyDescent="0.4"/>
    <row r="48412" s="6" customFormat="1" x14ac:dyDescent="0.4"/>
    <row r="48413" s="6" customFormat="1" x14ac:dyDescent="0.4"/>
    <row r="48414" s="6" customFormat="1" x14ac:dyDescent="0.4"/>
    <row r="48415" s="6" customFormat="1" x14ac:dyDescent="0.4"/>
    <row r="48416" s="6" customFormat="1" x14ac:dyDescent="0.4"/>
    <row r="48417" s="6" customFormat="1" x14ac:dyDescent="0.4"/>
    <row r="48418" s="6" customFormat="1" x14ac:dyDescent="0.4"/>
    <row r="48419" s="6" customFormat="1" x14ac:dyDescent="0.4"/>
    <row r="48420" s="6" customFormat="1" x14ac:dyDescent="0.4"/>
    <row r="48421" s="6" customFormat="1" x14ac:dyDescent="0.4"/>
    <row r="48422" s="6" customFormat="1" x14ac:dyDescent="0.4"/>
    <row r="48423" s="6" customFormat="1" x14ac:dyDescent="0.4"/>
    <row r="48424" s="6" customFormat="1" x14ac:dyDescent="0.4"/>
    <row r="48425" s="6" customFormat="1" x14ac:dyDescent="0.4"/>
    <row r="48426" s="6" customFormat="1" x14ac:dyDescent="0.4"/>
    <row r="48427" s="6" customFormat="1" x14ac:dyDescent="0.4"/>
    <row r="48428" s="6" customFormat="1" x14ac:dyDescent="0.4"/>
    <row r="48429" s="6" customFormat="1" x14ac:dyDescent="0.4"/>
    <row r="48430" s="6" customFormat="1" x14ac:dyDescent="0.4"/>
    <row r="48431" s="6" customFormat="1" x14ac:dyDescent="0.4"/>
    <row r="48432" s="6" customFormat="1" x14ac:dyDescent="0.4"/>
    <row r="48433" s="6" customFormat="1" x14ac:dyDescent="0.4"/>
    <row r="48434" s="6" customFormat="1" x14ac:dyDescent="0.4"/>
    <row r="48435" s="6" customFormat="1" x14ac:dyDescent="0.4"/>
    <row r="48436" s="6" customFormat="1" x14ac:dyDescent="0.4"/>
    <row r="48437" s="6" customFormat="1" x14ac:dyDescent="0.4"/>
    <row r="48438" s="6" customFormat="1" x14ac:dyDescent="0.4"/>
    <row r="48439" s="6" customFormat="1" x14ac:dyDescent="0.4"/>
    <row r="48440" s="6" customFormat="1" x14ac:dyDescent="0.4"/>
    <row r="48441" s="6" customFormat="1" x14ac:dyDescent="0.4"/>
    <row r="48442" s="6" customFormat="1" x14ac:dyDescent="0.4"/>
    <row r="48443" s="6" customFormat="1" x14ac:dyDescent="0.4"/>
    <row r="48444" s="6" customFormat="1" x14ac:dyDescent="0.4"/>
    <row r="48445" s="6" customFormat="1" x14ac:dyDescent="0.4"/>
    <row r="48446" s="6" customFormat="1" x14ac:dyDescent="0.4"/>
    <row r="48447" s="6" customFormat="1" x14ac:dyDescent="0.4"/>
    <row r="48448" s="6" customFormat="1" x14ac:dyDescent="0.4"/>
    <row r="48449" s="6" customFormat="1" x14ac:dyDescent="0.4"/>
    <row r="48450" s="6" customFormat="1" x14ac:dyDescent="0.4"/>
    <row r="48451" s="6" customFormat="1" x14ac:dyDescent="0.4"/>
    <row r="48452" s="6" customFormat="1" x14ac:dyDescent="0.4"/>
    <row r="48453" s="6" customFormat="1" x14ac:dyDescent="0.4"/>
    <row r="48454" s="6" customFormat="1" x14ac:dyDescent="0.4"/>
    <row r="48455" s="6" customFormat="1" x14ac:dyDescent="0.4"/>
    <row r="48456" s="6" customFormat="1" x14ac:dyDescent="0.4"/>
    <row r="48457" s="6" customFormat="1" x14ac:dyDescent="0.4"/>
    <row r="48458" s="6" customFormat="1" x14ac:dyDescent="0.4"/>
    <row r="48459" s="6" customFormat="1" x14ac:dyDescent="0.4"/>
    <row r="48460" s="6" customFormat="1" x14ac:dyDescent="0.4"/>
    <row r="48461" s="6" customFormat="1" x14ac:dyDescent="0.4"/>
    <row r="48462" s="6" customFormat="1" x14ac:dyDescent="0.4"/>
    <row r="48463" s="6" customFormat="1" x14ac:dyDescent="0.4"/>
    <row r="48464" s="6" customFormat="1" x14ac:dyDescent="0.4"/>
    <row r="48465" s="6" customFormat="1" x14ac:dyDescent="0.4"/>
    <row r="48466" s="6" customFormat="1" x14ac:dyDescent="0.4"/>
    <row r="48467" s="6" customFormat="1" x14ac:dyDescent="0.4"/>
    <row r="48468" s="6" customFormat="1" x14ac:dyDescent="0.4"/>
    <row r="48469" s="6" customFormat="1" x14ac:dyDescent="0.4"/>
    <row r="48470" s="6" customFormat="1" x14ac:dyDescent="0.4"/>
    <row r="48471" s="6" customFormat="1" x14ac:dyDescent="0.4"/>
    <row r="48472" s="6" customFormat="1" x14ac:dyDescent="0.4"/>
    <row r="48473" s="6" customFormat="1" x14ac:dyDescent="0.4"/>
    <row r="48474" s="6" customFormat="1" x14ac:dyDescent="0.4"/>
    <row r="48475" s="6" customFormat="1" x14ac:dyDescent="0.4"/>
    <row r="48476" s="6" customFormat="1" x14ac:dyDescent="0.4"/>
    <row r="48477" s="6" customFormat="1" x14ac:dyDescent="0.4"/>
    <row r="48478" s="6" customFormat="1" x14ac:dyDescent="0.4"/>
    <row r="48479" s="6" customFormat="1" x14ac:dyDescent="0.4"/>
    <row r="48480" s="6" customFormat="1" x14ac:dyDescent="0.4"/>
    <row r="48481" s="6" customFormat="1" x14ac:dyDescent="0.4"/>
    <row r="48482" s="6" customFormat="1" x14ac:dyDescent="0.4"/>
    <row r="48483" s="6" customFormat="1" x14ac:dyDescent="0.4"/>
    <row r="48484" s="6" customFormat="1" x14ac:dyDescent="0.4"/>
    <row r="48485" s="6" customFormat="1" x14ac:dyDescent="0.4"/>
    <row r="48486" s="6" customFormat="1" x14ac:dyDescent="0.4"/>
    <row r="48487" s="6" customFormat="1" x14ac:dyDescent="0.4"/>
    <row r="48488" s="6" customFormat="1" x14ac:dyDescent="0.4"/>
    <row r="48489" s="6" customFormat="1" x14ac:dyDescent="0.4"/>
    <row r="48490" s="6" customFormat="1" x14ac:dyDescent="0.4"/>
    <row r="48491" s="6" customFormat="1" x14ac:dyDescent="0.4"/>
    <row r="48492" s="6" customFormat="1" x14ac:dyDescent="0.4"/>
    <row r="48493" s="6" customFormat="1" x14ac:dyDescent="0.4"/>
    <row r="48494" s="6" customFormat="1" x14ac:dyDescent="0.4"/>
    <row r="48495" s="6" customFormat="1" x14ac:dyDescent="0.4"/>
    <row r="48496" s="6" customFormat="1" x14ac:dyDescent="0.4"/>
    <row r="48497" s="6" customFormat="1" x14ac:dyDescent="0.4"/>
    <row r="48498" s="6" customFormat="1" x14ac:dyDescent="0.4"/>
    <row r="48499" s="6" customFormat="1" x14ac:dyDescent="0.4"/>
    <row r="48500" s="6" customFormat="1" x14ac:dyDescent="0.4"/>
    <row r="48501" s="6" customFormat="1" x14ac:dyDescent="0.4"/>
    <row r="48502" s="6" customFormat="1" x14ac:dyDescent="0.4"/>
    <row r="48503" s="6" customFormat="1" x14ac:dyDescent="0.4"/>
    <row r="48504" s="6" customFormat="1" x14ac:dyDescent="0.4"/>
    <row r="48505" s="6" customFormat="1" x14ac:dyDescent="0.4"/>
    <row r="48506" s="6" customFormat="1" x14ac:dyDescent="0.4"/>
    <row r="48507" s="6" customFormat="1" x14ac:dyDescent="0.4"/>
    <row r="48508" s="6" customFormat="1" x14ac:dyDescent="0.4"/>
    <row r="48509" s="6" customFormat="1" x14ac:dyDescent="0.4"/>
    <row r="48510" s="6" customFormat="1" x14ac:dyDescent="0.4"/>
    <row r="48511" s="6" customFormat="1" x14ac:dyDescent="0.4"/>
    <row r="48512" s="6" customFormat="1" x14ac:dyDescent="0.4"/>
    <row r="48513" s="6" customFormat="1" x14ac:dyDescent="0.4"/>
    <row r="48514" s="6" customFormat="1" x14ac:dyDescent="0.4"/>
    <row r="48515" s="6" customFormat="1" x14ac:dyDescent="0.4"/>
    <row r="48516" s="6" customFormat="1" x14ac:dyDescent="0.4"/>
    <row r="48517" s="6" customFormat="1" x14ac:dyDescent="0.4"/>
    <row r="48518" s="6" customFormat="1" x14ac:dyDescent="0.4"/>
    <row r="48519" s="6" customFormat="1" x14ac:dyDescent="0.4"/>
    <row r="48520" s="6" customFormat="1" x14ac:dyDescent="0.4"/>
    <row r="48521" s="6" customFormat="1" x14ac:dyDescent="0.4"/>
    <row r="48522" s="6" customFormat="1" x14ac:dyDescent="0.4"/>
    <row r="48523" s="6" customFormat="1" x14ac:dyDescent="0.4"/>
    <row r="48524" s="6" customFormat="1" x14ac:dyDescent="0.4"/>
    <row r="48525" s="6" customFormat="1" x14ac:dyDescent="0.4"/>
    <row r="48526" s="6" customFormat="1" x14ac:dyDescent="0.4"/>
    <row r="48527" s="6" customFormat="1" x14ac:dyDescent="0.4"/>
    <row r="48528" s="6" customFormat="1" x14ac:dyDescent="0.4"/>
    <row r="48529" s="6" customFormat="1" x14ac:dyDescent="0.4"/>
    <row r="48530" s="6" customFormat="1" x14ac:dyDescent="0.4"/>
    <row r="48531" s="6" customFormat="1" x14ac:dyDescent="0.4"/>
    <row r="48532" s="6" customFormat="1" x14ac:dyDescent="0.4"/>
    <row r="48533" s="6" customFormat="1" x14ac:dyDescent="0.4"/>
    <row r="48534" s="6" customFormat="1" x14ac:dyDescent="0.4"/>
    <row r="48535" s="6" customFormat="1" x14ac:dyDescent="0.4"/>
    <row r="48536" s="6" customFormat="1" x14ac:dyDescent="0.4"/>
    <row r="48537" s="6" customFormat="1" x14ac:dyDescent="0.4"/>
    <row r="48538" s="6" customFormat="1" x14ac:dyDescent="0.4"/>
    <row r="48539" s="6" customFormat="1" x14ac:dyDescent="0.4"/>
    <row r="48540" s="6" customFormat="1" x14ac:dyDescent="0.4"/>
    <row r="48541" s="6" customFormat="1" x14ac:dyDescent="0.4"/>
    <row r="48542" s="6" customFormat="1" x14ac:dyDescent="0.4"/>
    <row r="48543" s="6" customFormat="1" x14ac:dyDescent="0.4"/>
    <row r="48544" s="6" customFormat="1" x14ac:dyDescent="0.4"/>
    <row r="48545" s="6" customFormat="1" x14ac:dyDescent="0.4"/>
    <row r="48546" s="6" customFormat="1" x14ac:dyDescent="0.4"/>
    <row r="48547" s="6" customFormat="1" x14ac:dyDescent="0.4"/>
    <row r="48548" s="6" customFormat="1" x14ac:dyDescent="0.4"/>
    <row r="48549" s="6" customFormat="1" x14ac:dyDescent="0.4"/>
    <row r="48550" s="6" customFormat="1" x14ac:dyDescent="0.4"/>
    <row r="48551" s="6" customFormat="1" x14ac:dyDescent="0.4"/>
    <row r="48552" s="6" customFormat="1" x14ac:dyDescent="0.4"/>
    <row r="48553" s="6" customFormat="1" x14ac:dyDescent="0.4"/>
    <row r="48554" s="6" customFormat="1" x14ac:dyDescent="0.4"/>
    <row r="48555" s="6" customFormat="1" x14ac:dyDescent="0.4"/>
    <row r="48556" s="6" customFormat="1" x14ac:dyDescent="0.4"/>
    <row r="48557" s="6" customFormat="1" x14ac:dyDescent="0.4"/>
    <row r="48558" s="6" customFormat="1" x14ac:dyDescent="0.4"/>
    <row r="48559" s="6" customFormat="1" x14ac:dyDescent="0.4"/>
    <row r="48560" s="6" customFormat="1" x14ac:dyDescent="0.4"/>
    <row r="48561" s="6" customFormat="1" x14ac:dyDescent="0.4"/>
    <row r="48562" s="6" customFormat="1" x14ac:dyDescent="0.4"/>
    <row r="48563" s="6" customFormat="1" x14ac:dyDescent="0.4"/>
    <row r="48564" s="6" customFormat="1" x14ac:dyDescent="0.4"/>
    <row r="48565" s="6" customFormat="1" x14ac:dyDescent="0.4"/>
    <row r="48566" s="6" customFormat="1" x14ac:dyDescent="0.4"/>
    <row r="48567" s="6" customFormat="1" x14ac:dyDescent="0.4"/>
    <row r="48568" s="6" customFormat="1" x14ac:dyDescent="0.4"/>
    <row r="48569" s="6" customFormat="1" x14ac:dyDescent="0.4"/>
    <row r="48570" s="6" customFormat="1" x14ac:dyDescent="0.4"/>
    <row r="48571" s="6" customFormat="1" x14ac:dyDescent="0.4"/>
    <row r="48572" s="6" customFormat="1" x14ac:dyDescent="0.4"/>
    <row r="48573" s="6" customFormat="1" x14ac:dyDescent="0.4"/>
    <row r="48574" s="6" customFormat="1" x14ac:dyDescent="0.4"/>
    <row r="48575" s="6" customFormat="1" x14ac:dyDescent="0.4"/>
    <row r="48576" s="6" customFormat="1" x14ac:dyDescent="0.4"/>
    <row r="48577" s="6" customFormat="1" x14ac:dyDescent="0.4"/>
    <row r="48578" s="6" customFormat="1" x14ac:dyDescent="0.4"/>
    <row r="48579" s="6" customFormat="1" x14ac:dyDescent="0.4"/>
    <row r="48580" s="6" customFormat="1" x14ac:dyDescent="0.4"/>
    <row r="48581" s="6" customFormat="1" x14ac:dyDescent="0.4"/>
    <row r="48582" s="6" customFormat="1" x14ac:dyDescent="0.4"/>
    <row r="48583" s="6" customFormat="1" x14ac:dyDescent="0.4"/>
    <row r="48584" s="6" customFormat="1" x14ac:dyDescent="0.4"/>
    <row r="48585" s="6" customFormat="1" x14ac:dyDescent="0.4"/>
    <row r="48586" s="6" customFormat="1" x14ac:dyDescent="0.4"/>
    <row r="48587" s="6" customFormat="1" x14ac:dyDescent="0.4"/>
    <row r="48588" s="6" customFormat="1" x14ac:dyDescent="0.4"/>
    <row r="48589" s="6" customFormat="1" x14ac:dyDescent="0.4"/>
    <row r="48590" s="6" customFormat="1" x14ac:dyDescent="0.4"/>
    <row r="48591" s="6" customFormat="1" x14ac:dyDescent="0.4"/>
    <row r="48592" s="6" customFormat="1" x14ac:dyDescent="0.4"/>
    <row r="48593" s="6" customFormat="1" x14ac:dyDescent="0.4"/>
    <row r="48594" s="6" customFormat="1" x14ac:dyDescent="0.4"/>
    <row r="48595" s="6" customFormat="1" x14ac:dyDescent="0.4"/>
    <row r="48596" s="6" customFormat="1" x14ac:dyDescent="0.4"/>
    <row r="48597" s="6" customFormat="1" x14ac:dyDescent="0.4"/>
    <row r="48598" s="6" customFormat="1" x14ac:dyDescent="0.4"/>
    <row r="48599" s="6" customFormat="1" x14ac:dyDescent="0.4"/>
    <row r="48600" s="6" customFormat="1" x14ac:dyDescent="0.4"/>
    <row r="48601" s="6" customFormat="1" x14ac:dyDescent="0.4"/>
    <row r="48602" s="6" customFormat="1" x14ac:dyDescent="0.4"/>
    <row r="48603" s="6" customFormat="1" x14ac:dyDescent="0.4"/>
    <row r="48604" s="6" customFormat="1" x14ac:dyDescent="0.4"/>
    <row r="48605" s="6" customFormat="1" x14ac:dyDescent="0.4"/>
    <row r="48606" s="6" customFormat="1" x14ac:dyDescent="0.4"/>
    <row r="48607" s="6" customFormat="1" x14ac:dyDescent="0.4"/>
    <row r="48608" s="6" customFormat="1" x14ac:dyDescent="0.4"/>
    <row r="48609" s="6" customFormat="1" x14ac:dyDescent="0.4"/>
    <row r="48610" s="6" customFormat="1" x14ac:dyDescent="0.4"/>
    <row r="48611" s="6" customFormat="1" x14ac:dyDescent="0.4"/>
    <row r="48612" s="6" customFormat="1" x14ac:dyDescent="0.4"/>
    <row r="48613" s="6" customFormat="1" x14ac:dyDescent="0.4"/>
    <row r="48614" s="6" customFormat="1" x14ac:dyDescent="0.4"/>
    <row r="48615" s="6" customFormat="1" x14ac:dyDescent="0.4"/>
    <row r="48616" s="6" customFormat="1" x14ac:dyDescent="0.4"/>
    <row r="48617" s="6" customFormat="1" x14ac:dyDescent="0.4"/>
    <row r="48618" s="6" customFormat="1" x14ac:dyDescent="0.4"/>
    <row r="48619" s="6" customFormat="1" x14ac:dyDescent="0.4"/>
    <row r="48620" s="6" customFormat="1" x14ac:dyDescent="0.4"/>
    <row r="48621" s="6" customFormat="1" x14ac:dyDescent="0.4"/>
    <row r="48622" s="6" customFormat="1" x14ac:dyDescent="0.4"/>
    <row r="48623" s="6" customFormat="1" x14ac:dyDescent="0.4"/>
    <row r="48624" s="6" customFormat="1" x14ac:dyDescent="0.4"/>
    <row r="48625" s="6" customFormat="1" x14ac:dyDescent="0.4"/>
    <row r="48626" s="6" customFormat="1" x14ac:dyDescent="0.4"/>
    <row r="48627" s="6" customFormat="1" x14ac:dyDescent="0.4"/>
    <row r="48628" s="6" customFormat="1" x14ac:dyDescent="0.4"/>
    <row r="48629" s="6" customFormat="1" x14ac:dyDescent="0.4"/>
    <row r="48630" s="6" customFormat="1" x14ac:dyDescent="0.4"/>
    <row r="48631" s="6" customFormat="1" x14ac:dyDescent="0.4"/>
    <row r="48632" s="6" customFormat="1" x14ac:dyDescent="0.4"/>
    <row r="48633" s="6" customFormat="1" x14ac:dyDescent="0.4"/>
    <row r="48634" s="6" customFormat="1" x14ac:dyDescent="0.4"/>
    <row r="48635" s="6" customFormat="1" x14ac:dyDescent="0.4"/>
    <row r="48636" s="6" customFormat="1" x14ac:dyDescent="0.4"/>
    <row r="48637" s="6" customFormat="1" x14ac:dyDescent="0.4"/>
    <row r="48638" s="6" customFormat="1" x14ac:dyDescent="0.4"/>
    <row r="48639" s="6" customFormat="1" x14ac:dyDescent="0.4"/>
    <row r="48640" s="6" customFormat="1" x14ac:dyDescent="0.4"/>
    <row r="48641" s="6" customFormat="1" x14ac:dyDescent="0.4"/>
    <row r="48642" s="6" customFormat="1" x14ac:dyDescent="0.4"/>
    <row r="48643" s="6" customFormat="1" x14ac:dyDescent="0.4"/>
    <row r="48644" s="6" customFormat="1" x14ac:dyDescent="0.4"/>
    <row r="48645" s="6" customFormat="1" x14ac:dyDescent="0.4"/>
    <row r="48646" s="6" customFormat="1" x14ac:dyDescent="0.4"/>
    <row r="48647" s="6" customFormat="1" x14ac:dyDescent="0.4"/>
    <row r="48648" s="6" customFormat="1" x14ac:dyDescent="0.4"/>
    <row r="48649" s="6" customFormat="1" x14ac:dyDescent="0.4"/>
    <row r="48650" s="6" customFormat="1" x14ac:dyDescent="0.4"/>
    <row r="48651" s="6" customFormat="1" x14ac:dyDescent="0.4"/>
    <row r="48652" s="6" customFormat="1" x14ac:dyDescent="0.4"/>
    <row r="48653" s="6" customFormat="1" x14ac:dyDescent="0.4"/>
    <row r="48654" s="6" customFormat="1" x14ac:dyDescent="0.4"/>
    <row r="48655" s="6" customFormat="1" x14ac:dyDescent="0.4"/>
    <row r="48656" s="6" customFormat="1" x14ac:dyDescent="0.4"/>
    <row r="48657" s="6" customFormat="1" x14ac:dyDescent="0.4"/>
    <row r="48658" s="6" customFormat="1" x14ac:dyDescent="0.4"/>
    <row r="48659" s="6" customFormat="1" x14ac:dyDescent="0.4"/>
    <row r="48660" s="6" customFormat="1" x14ac:dyDescent="0.4"/>
    <row r="48661" s="6" customFormat="1" x14ac:dyDescent="0.4"/>
    <row r="48662" s="6" customFormat="1" x14ac:dyDescent="0.4"/>
    <row r="48663" s="6" customFormat="1" x14ac:dyDescent="0.4"/>
    <row r="48664" s="6" customFormat="1" x14ac:dyDescent="0.4"/>
    <row r="48665" s="6" customFormat="1" x14ac:dyDescent="0.4"/>
    <row r="48666" s="6" customFormat="1" x14ac:dyDescent="0.4"/>
    <row r="48667" s="6" customFormat="1" x14ac:dyDescent="0.4"/>
    <row r="48668" s="6" customFormat="1" x14ac:dyDescent="0.4"/>
    <row r="48669" s="6" customFormat="1" x14ac:dyDescent="0.4"/>
    <row r="48670" s="6" customFormat="1" x14ac:dyDescent="0.4"/>
    <row r="48671" s="6" customFormat="1" x14ac:dyDescent="0.4"/>
    <row r="48672" s="6" customFormat="1" x14ac:dyDescent="0.4"/>
    <row r="48673" s="6" customFormat="1" x14ac:dyDescent="0.4"/>
    <row r="48674" s="6" customFormat="1" x14ac:dyDescent="0.4"/>
    <row r="48675" s="6" customFormat="1" x14ac:dyDescent="0.4"/>
    <row r="48676" s="6" customFormat="1" x14ac:dyDescent="0.4"/>
    <row r="48677" s="6" customFormat="1" x14ac:dyDescent="0.4"/>
    <row r="48678" s="6" customFormat="1" x14ac:dyDescent="0.4"/>
    <row r="48679" s="6" customFormat="1" x14ac:dyDescent="0.4"/>
    <row r="48680" s="6" customFormat="1" x14ac:dyDescent="0.4"/>
    <row r="48681" s="6" customFormat="1" x14ac:dyDescent="0.4"/>
    <row r="48682" s="6" customFormat="1" x14ac:dyDescent="0.4"/>
    <row r="48683" s="6" customFormat="1" x14ac:dyDescent="0.4"/>
    <row r="48684" s="6" customFormat="1" x14ac:dyDescent="0.4"/>
    <row r="48685" s="6" customFormat="1" x14ac:dyDescent="0.4"/>
    <row r="48686" s="6" customFormat="1" x14ac:dyDescent="0.4"/>
    <row r="48687" s="6" customFormat="1" x14ac:dyDescent="0.4"/>
    <row r="48688" s="6" customFormat="1" x14ac:dyDescent="0.4"/>
    <row r="48689" s="6" customFormat="1" x14ac:dyDescent="0.4"/>
    <row r="48690" s="6" customFormat="1" x14ac:dyDescent="0.4"/>
    <row r="48691" s="6" customFormat="1" x14ac:dyDescent="0.4"/>
    <row r="48692" s="6" customFormat="1" x14ac:dyDescent="0.4"/>
    <row r="48693" s="6" customFormat="1" x14ac:dyDescent="0.4"/>
    <row r="48694" s="6" customFormat="1" x14ac:dyDescent="0.4"/>
    <row r="48695" s="6" customFormat="1" x14ac:dyDescent="0.4"/>
    <row r="48696" s="6" customFormat="1" x14ac:dyDescent="0.4"/>
    <row r="48697" s="6" customFormat="1" x14ac:dyDescent="0.4"/>
    <row r="48698" s="6" customFormat="1" x14ac:dyDescent="0.4"/>
    <row r="48699" s="6" customFormat="1" x14ac:dyDescent="0.4"/>
    <row r="48700" s="6" customFormat="1" x14ac:dyDescent="0.4"/>
    <row r="48701" s="6" customFormat="1" x14ac:dyDescent="0.4"/>
    <row r="48702" s="6" customFormat="1" x14ac:dyDescent="0.4"/>
    <row r="48703" s="6" customFormat="1" x14ac:dyDescent="0.4"/>
    <row r="48704" s="6" customFormat="1" x14ac:dyDescent="0.4"/>
    <row r="48705" s="6" customFormat="1" x14ac:dyDescent="0.4"/>
    <row r="48706" s="6" customFormat="1" x14ac:dyDescent="0.4"/>
    <row r="48707" s="6" customFormat="1" x14ac:dyDescent="0.4"/>
    <row r="48708" s="6" customFormat="1" x14ac:dyDescent="0.4"/>
    <row r="48709" s="6" customFormat="1" x14ac:dyDescent="0.4"/>
    <row r="48710" s="6" customFormat="1" x14ac:dyDescent="0.4"/>
    <row r="48711" s="6" customFormat="1" x14ac:dyDescent="0.4"/>
    <row r="48712" s="6" customFormat="1" x14ac:dyDescent="0.4"/>
    <row r="48713" s="6" customFormat="1" x14ac:dyDescent="0.4"/>
    <row r="48714" s="6" customFormat="1" x14ac:dyDescent="0.4"/>
    <row r="48715" s="6" customFormat="1" x14ac:dyDescent="0.4"/>
    <row r="48716" s="6" customFormat="1" x14ac:dyDescent="0.4"/>
    <row r="48717" s="6" customFormat="1" x14ac:dyDescent="0.4"/>
    <row r="48718" s="6" customFormat="1" x14ac:dyDescent="0.4"/>
    <row r="48719" s="6" customFormat="1" x14ac:dyDescent="0.4"/>
    <row r="48720" s="6" customFormat="1" x14ac:dyDescent="0.4"/>
    <row r="48721" s="6" customFormat="1" x14ac:dyDescent="0.4"/>
    <row r="48722" s="6" customFormat="1" x14ac:dyDescent="0.4"/>
    <row r="48723" s="6" customFormat="1" x14ac:dyDescent="0.4"/>
    <row r="48724" s="6" customFormat="1" x14ac:dyDescent="0.4"/>
    <row r="48725" s="6" customFormat="1" x14ac:dyDescent="0.4"/>
    <row r="48726" s="6" customFormat="1" x14ac:dyDescent="0.4"/>
    <row r="48727" s="6" customFormat="1" x14ac:dyDescent="0.4"/>
    <row r="48728" s="6" customFormat="1" x14ac:dyDescent="0.4"/>
    <row r="48729" s="6" customFormat="1" x14ac:dyDescent="0.4"/>
    <row r="48730" s="6" customFormat="1" x14ac:dyDescent="0.4"/>
    <row r="48731" s="6" customFormat="1" x14ac:dyDescent="0.4"/>
    <row r="48732" s="6" customFormat="1" x14ac:dyDescent="0.4"/>
    <row r="48733" s="6" customFormat="1" x14ac:dyDescent="0.4"/>
    <row r="48734" s="6" customFormat="1" x14ac:dyDescent="0.4"/>
    <row r="48735" s="6" customFormat="1" x14ac:dyDescent="0.4"/>
    <row r="48736" s="6" customFormat="1" x14ac:dyDescent="0.4"/>
    <row r="48737" s="6" customFormat="1" x14ac:dyDescent="0.4"/>
    <row r="48738" s="6" customFormat="1" x14ac:dyDescent="0.4"/>
    <row r="48739" s="6" customFormat="1" x14ac:dyDescent="0.4"/>
    <row r="48740" s="6" customFormat="1" x14ac:dyDescent="0.4"/>
    <row r="48741" s="6" customFormat="1" x14ac:dyDescent="0.4"/>
    <row r="48742" s="6" customFormat="1" x14ac:dyDescent="0.4"/>
    <row r="48743" s="6" customFormat="1" x14ac:dyDescent="0.4"/>
    <row r="48744" s="6" customFormat="1" x14ac:dyDescent="0.4"/>
    <row r="48745" s="6" customFormat="1" x14ac:dyDescent="0.4"/>
    <row r="48746" s="6" customFormat="1" x14ac:dyDescent="0.4"/>
    <row r="48747" s="6" customFormat="1" x14ac:dyDescent="0.4"/>
    <row r="48748" s="6" customFormat="1" x14ac:dyDescent="0.4"/>
    <row r="48749" s="6" customFormat="1" x14ac:dyDescent="0.4"/>
    <row r="48750" s="6" customFormat="1" x14ac:dyDescent="0.4"/>
    <row r="48751" s="6" customFormat="1" x14ac:dyDescent="0.4"/>
    <row r="48752" s="6" customFormat="1" x14ac:dyDescent="0.4"/>
    <row r="48753" s="6" customFormat="1" x14ac:dyDescent="0.4"/>
    <row r="48754" s="6" customFormat="1" x14ac:dyDescent="0.4"/>
    <row r="48755" s="6" customFormat="1" x14ac:dyDescent="0.4"/>
    <row r="48756" s="6" customFormat="1" x14ac:dyDescent="0.4"/>
    <row r="48757" s="6" customFormat="1" x14ac:dyDescent="0.4"/>
    <row r="48758" s="6" customFormat="1" x14ac:dyDescent="0.4"/>
    <row r="48759" s="6" customFormat="1" x14ac:dyDescent="0.4"/>
    <row r="48760" s="6" customFormat="1" x14ac:dyDescent="0.4"/>
    <row r="48761" s="6" customFormat="1" x14ac:dyDescent="0.4"/>
    <row r="48762" s="6" customFormat="1" x14ac:dyDescent="0.4"/>
    <row r="48763" s="6" customFormat="1" x14ac:dyDescent="0.4"/>
    <row r="48764" s="6" customFormat="1" x14ac:dyDescent="0.4"/>
    <row r="48765" s="6" customFormat="1" x14ac:dyDescent="0.4"/>
    <row r="48766" s="6" customFormat="1" x14ac:dyDescent="0.4"/>
    <row r="48767" s="6" customFormat="1" x14ac:dyDescent="0.4"/>
    <row r="48768" s="6" customFormat="1" x14ac:dyDescent="0.4"/>
    <row r="48769" s="6" customFormat="1" x14ac:dyDescent="0.4"/>
    <row r="48770" s="6" customFormat="1" x14ac:dyDescent="0.4"/>
    <row r="48771" s="6" customFormat="1" x14ac:dyDescent="0.4"/>
    <row r="48772" s="6" customFormat="1" x14ac:dyDescent="0.4"/>
    <row r="48773" s="6" customFormat="1" x14ac:dyDescent="0.4"/>
    <row r="48774" s="6" customFormat="1" x14ac:dyDescent="0.4"/>
    <row r="48775" s="6" customFormat="1" x14ac:dyDescent="0.4"/>
    <row r="48776" s="6" customFormat="1" x14ac:dyDescent="0.4"/>
    <row r="48777" s="6" customFormat="1" x14ac:dyDescent="0.4"/>
    <row r="48778" s="6" customFormat="1" x14ac:dyDescent="0.4"/>
    <row r="48779" s="6" customFormat="1" x14ac:dyDescent="0.4"/>
    <row r="48780" s="6" customFormat="1" x14ac:dyDescent="0.4"/>
    <row r="48781" s="6" customFormat="1" x14ac:dyDescent="0.4"/>
    <row r="48782" s="6" customFormat="1" x14ac:dyDescent="0.4"/>
    <row r="48783" s="6" customFormat="1" x14ac:dyDescent="0.4"/>
    <row r="48784" s="6" customFormat="1" x14ac:dyDescent="0.4"/>
    <row r="48785" s="6" customFormat="1" x14ac:dyDescent="0.4"/>
    <row r="48786" s="6" customFormat="1" x14ac:dyDescent="0.4"/>
    <row r="48787" s="6" customFormat="1" x14ac:dyDescent="0.4"/>
    <row r="48788" s="6" customFormat="1" x14ac:dyDescent="0.4"/>
    <row r="48789" s="6" customFormat="1" x14ac:dyDescent="0.4"/>
    <row r="48790" s="6" customFormat="1" x14ac:dyDescent="0.4"/>
    <row r="48791" s="6" customFormat="1" x14ac:dyDescent="0.4"/>
    <row r="48792" s="6" customFormat="1" x14ac:dyDescent="0.4"/>
    <row r="48793" s="6" customFormat="1" x14ac:dyDescent="0.4"/>
    <row r="48794" s="6" customFormat="1" x14ac:dyDescent="0.4"/>
    <row r="48795" s="6" customFormat="1" x14ac:dyDescent="0.4"/>
    <row r="48796" s="6" customFormat="1" x14ac:dyDescent="0.4"/>
    <row r="48797" s="6" customFormat="1" x14ac:dyDescent="0.4"/>
    <row r="48798" s="6" customFormat="1" x14ac:dyDescent="0.4"/>
    <row r="48799" s="6" customFormat="1" x14ac:dyDescent="0.4"/>
    <row r="48800" s="6" customFormat="1" x14ac:dyDescent="0.4"/>
    <row r="48801" s="6" customFormat="1" x14ac:dyDescent="0.4"/>
    <row r="48802" s="6" customFormat="1" x14ac:dyDescent="0.4"/>
    <row r="48803" s="6" customFormat="1" x14ac:dyDescent="0.4"/>
    <row r="48804" s="6" customFormat="1" x14ac:dyDescent="0.4"/>
    <row r="48805" s="6" customFormat="1" x14ac:dyDescent="0.4"/>
    <row r="48806" s="6" customFormat="1" x14ac:dyDescent="0.4"/>
    <row r="48807" s="6" customFormat="1" x14ac:dyDescent="0.4"/>
    <row r="48808" s="6" customFormat="1" x14ac:dyDescent="0.4"/>
    <row r="48809" s="6" customFormat="1" x14ac:dyDescent="0.4"/>
    <row r="48810" s="6" customFormat="1" x14ac:dyDescent="0.4"/>
    <row r="48811" s="6" customFormat="1" x14ac:dyDescent="0.4"/>
    <row r="48812" s="6" customFormat="1" x14ac:dyDescent="0.4"/>
    <row r="48813" s="6" customFormat="1" x14ac:dyDescent="0.4"/>
    <row r="48814" s="6" customFormat="1" x14ac:dyDescent="0.4"/>
    <row r="48815" s="6" customFormat="1" x14ac:dyDescent="0.4"/>
    <row r="48816" s="6" customFormat="1" x14ac:dyDescent="0.4"/>
    <row r="48817" s="6" customFormat="1" x14ac:dyDescent="0.4"/>
    <row r="48818" s="6" customFormat="1" x14ac:dyDescent="0.4"/>
    <row r="48819" s="6" customFormat="1" x14ac:dyDescent="0.4"/>
    <row r="48820" s="6" customFormat="1" x14ac:dyDescent="0.4"/>
    <row r="48821" s="6" customFormat="1" x14ac:dyDescent="0.4"/>
    <row r="48822" s="6" customFormat="1" x14ac:dyDescent="0.4"/>
    <row r="48823" s="6" customFormat="1" x14ac:dyDescent="0.4"/>
    <row r="48824" s="6" customFormat="1" x14ac:dyDescent="0.4"/>
    <row r="48825" s="6" customFormat="1" x14ac:dyDescent="0.4"/>
    <row r="48826" s="6" customFormat="1" x14ac:dyDescent="0.4"/>
    <row r="48827" s="6" customFormat="1" x14ac:dyDescent="0.4"/>
    <row r="48828" s="6" customFormat="1" x14ac:dyDescent="0.4"/>
    <row r="48829" s="6" customFormat="1" x14ac:dyDescent="0.4"/>
    <row r="48830" s="6" customFormat="1" x14ac:dyDescent="0.4"/>
    <row r="48831" s="6" customFormat="1" x14ac:dyDescent="0.4"/>
    <row r="48832" s="6" customFormat="1" x14ac:dyDescent="0.4"/>
    <row r="48833" s="6" customFormat="1" x14ac:dyDescent="0.4"/>
    <row r="48834" s="6" customFormat="1" x14ac:dyDescent="0.4"/>
    <row r="48835" s="6" customFormat="1" x14ac:dyDescent="0.4"/>
    <row r="48836" s="6" customFormat="1" x14ac:dyDescent="0.4"/>
    <row r="48837" s="6" customFormat="1" x14ac:dyDescent="0.4"/>
    <row r="48838" s="6" customFormat="1" x14ac:dyDescent="0.4"/>
    <row r="48839" s="6" customFormat="1" x14ac:dyDescent="0.4"/>
    <row r="48840" s="6" customFormat="1" x14ac:dyDescent="0.4"/>
    <row r="48841" s="6" customFormat="1" x14ac:dyDescent="0.4"/>
    <row r="48842" s="6" customFormat="1" x14ac:dyDescent="0.4"/>
    <row r="48843" s="6" customFormat="1" x14ac:dyDescent="0.4"/>
    <row r="48844" s="6" customFormat="1" x14ac:dyDescent="0.4"/>
    <row r="48845" s="6" customFormat="1" x14ac:dyDescent="0.4"/>
    <row r="48846" s="6" customFormat="1" x14ac:dyDescent="0.4"/>
    <row r="48847" s="6" customFormat="1" x14ac:dyDescent="0.4"/>
    <row r="48848" s="6" customFormat="1" x14ac:dyDescent="0.4"/>
    <row r="48849" s="6" customFormat="1" x14ac:dyDescent="0.4"/>
    <row r="48850" s="6" customFormat="1" x14ac:dyDescent="0.4"/>
    <row r="48851" s="6" customFormat="1" x14ac:dyDescent="0.4"/>
    <row r="48852" s="6" customFormat="1" x14ac:dyDescent="0.4"/>
    <row r="48853" s="6" customFormat="1" x14ac:dyDescent="0.4"/>
    <row r="48854" s="6" customFormat="1" x14ac:dyDescent="0.4"/>
    <row r="48855" s="6" customFormat="1" x14ac:dyDescent="0.4"/>
    <row r="48856" s="6" customFormat="1" x14ac:dyDescent="0.4"/>
    <row r="48857" s="6" customFormat="1" x14ac:dyDescent="0.4"/>
    <row r="48858" s="6" customFormat="1" x14ac:dyDescent="0.4"/>
    <row r="48859" s="6" customFormat="1" x14ac:dyDescent="0.4"/>
    <row r="48860" s="6" customFormat="1" x14ac:dyDescent="0.4"/>
    <row r="48861" s="6" customFormat="1" x14ac:dyDescent="0.4"/>
    <row r="48862" s="6" customFormat="1" x14ac:dyDescent="0.4"/>
    <row r="48863" s="6" customFormat="1" x14ac:dyDescent="0.4"/>
    <row r="48864" s="6" customFormat="1" x14ac:dyDescent="0.4"/>
    <row r="48865" s="6" customFormat="1" x14ac:dyDescent="0.4"/>
    <row r="48866" s="6" customFormat="1" x14ac:dyDescent="0.4"/>
    <row r="48867" s="6" customFormat="1" x14ac:dyDescent="0.4"/>
    <row r="48868" s="6" customFormat="1" x14ac:dyDescent="0.4"/>
    <row r="48869" s="6" customFormat="1" x14ac:dyDescent="0.4"/>
    <row r="48870" s="6" customFormat="1" x14ac:dyDescent="0.4"/>
    <row r="48871" s="6" customFormat="1" x14ac:dyDescent="0.4"/>
    <row r="48872" s="6" customFormat="1" x14ac:dyDescent="0.4"/>
    <row r="48873" s="6" customFormat="1" x14ac:dyDescent="0.4"/>
    <row r="48874" s="6" customFormat="1" x14ac:dyDescent="0.4"/>
    <row r="48875" s="6" customFormat="1" x14ac:dyDescent="0.4"/>
    <row r="48876" s="6" customFormat="1" x14ac:dyDescent="0.4"/>
    <row r="48877" s="6" customFormat="1" x14ac:dyDescent="0.4"/>
    <row r="48878" s="6" customFormat="1" x14ac:dyDescent="0.4"/>
    <row r="48879" s="6" customFormat="1" x14ac:dyDescent="0.4"/>
    <row r="48880" s="6" customFormat="1" x14ac:dyDescent="0.4"/>
    <row r="48881" s="6" customFormat="1" x14ac:dyDescent="0.4"/>
    <row r="48882" s="6" customFormat="1" x14ac:dyDescent="0.4"/>
    <row r="48883" s="6" customFormat="1" x14ac:dyDescent="0.4"/>
    <row r="48884" s="6" customFormat="1" x14ac:dyDescent="0.4"/>
    <row r="48885" s="6" customFormat="1" x14ac:dyDescent="0.4"/>
    <row r="48886" s="6" customFormat="1" x14ac:dyDescent="0.4"/>
    <row r="48887" s="6" customFormat="1" x14ac:dyDescent="0.4"/>
    <row r="48888" s="6" customFormat="1" x14ac:dyDescent="0.4"/>
    <row r="48889" s="6" customFormat="1" x14ac:dyDescent="0.4"/>
    <row r="48890" s="6" customFormat="1" x14ac:dyDescent="0.4"/>
    <row r="48891" s="6" customFormat="1" x14ac:dyDescent="0.4"/>
    <row r="48892" s="6" customFormat="1" x14ac:dyDescent="0.4"/>
    <row r="48893" s="6" customFormat="1" x14ac:dyDescent="0.4"/>
    <row r="48894" s="6" customFormat="1" x14ac:dyDescent="0.4"/>
    <row r="48895" s="6" customFormat="1" x14ac:dyDescent="0.4"/>
    <row r="48896" s="6" customFormat="1" x14ac:dyDescent="0.4"/>
    <row r="48897" s="6" customFormat="1" x14ac:dyDescent="0.4"/>
    <row r="48898" s="6" customFormat="1" x14ac:dyDescent="0.4"/>
    <row r="48899" s="6" customFormat="1" x14ac:dyDescent="0.4"/>
    <row r="48900" s="6" customFormat="1" x14ac:dyDescent="0.4"/>
    <row r="48901" s="6" customFormat="1" x14ac:dyDescent="0.4"/>
    <row r="48902" s="6" customFormat="1" x14ac:dyDescent="0.4"/>
    <row r="48903" s="6" customFormat="1" x14ac:dyDescent="0.4"/>
    <row r="48904" s="6" customFormat="1" x14ac:dyDescent="0.4"/>
    <row r="48905" s="6" customFormat="1" x14ac:dyDescent="0.4"/>
    <row r="48906" s="6" customFormat="1" x14ac:dyDescent="0.4"/>
    <row r="48907" s="6" customFormat="1" x14ac:dyDescent="0.4"/>
    <row r="48908" s="6" customFormat="1" x14ac:dyDescent="0.4"/>
    <row r="48909" s="6" customFormat="1" x14ac:dyDescent="0.4"/>
    <row r="48910" s="6" customFormat="1" x14ac:dyDescent="0.4"/>
    <row r="48911" s="6" customFormat="1" x14ac:dyDescent="0.4"/>
    <row r="48912" s="6" customFormat="1" x14ac:dyDescent="0.4"/>
    <row r="48913" s="6" customFormat="1" x14ac:dyDescent="0.4"/>
    <row r="48914" s="6" customFormat="1" x14ac:dyDescent="0.4"/>
    <row r="48915" s="6" customFormat="1" x14ac:dyDescent="0.4"/>
    <row r="48916" s="6" customFormat="1" x14ac:dyDescent="0.4"/>
    <row r="48917" s="6" customFormat="1" x14ac:dyDescent="0.4"/>
    <row r="48918" s="6" customFormat="1" x14ac:dyDescent="0.4"/>
    <row r="48919" s="6" customFormat="1" x14ac:dyDescent="0.4"/>
    <row r="48920" s="6" customFormat="1" x14ac:dyDescent="0.4"/>
    <row r="48921" s="6" customFormat="1" x14ac:dyDescent="0.4"/>
    <row r="48922" s="6" customFormat="1" x14ac:dyDescent="0.4"/>
    <row r="48923" s="6" customFormat="1" x14ac:dyDescent="0.4"/>
    <row r="48924" s="6" customFormat="1" x14ac:dyDescent="0.4"/>
    <row r="48925" s="6" customFormat="1" x14ac:dyDescent="0.4"/>
    <row r="48926" s="6" customFormat="1" x14ac:dyDescent="0.4"/>
    <row r="48927" s="6" customFormat="1" x14ac:dyDescent="0.4"/>
    <row r="48928" s="6" customFormat="1" x14ac:dyDescent="0.4"/>
    <row r="48929" s="6" customFormat="1" x14ac:dyDescent="0.4"/>
    <row r="48930" s="6" customFormat="1" x14ac:dyDescent="0.4"/>
    <row r="48931" s="6" customFormat="1" x14ac:dyDescent="0.4"/>
    <row r="48932" s="6" customFormat="1" x14ac:dyDescent="0.4"/>
    <row r="48933" s="6" customFormat="1" x14ac:dyDescent="0.4"/>
    <row r="48934" s="6" customFormat="1" x14ac:dyDescent="0.4"/>
    <row r="48935" s="6" customFormat="1" x14ac:dyDescent="0.4"/>
    <row r="48936" s="6" customFormat="1" x14ac:dyDescent="0.4"/>
    <row r="48937" s="6" customFormat="1" x14ac:dyDescent="0.4"/>
    <row r="48938" s="6" customFormat="1" x14ac:dyDescent="0.4"/>
    <row r="48939" s="6" customFormat="1" x14ac:dyDescent="0.4"/>
    <row r="48940" s="6" customFormat="1" x14ac:dyDescent="0.4"/>
    <row r="48941" s="6" customFormat="1" x14ac:dyDescent="0.4"/>
    <row r="48942" s="6" customFormat="1" x14ac:dyDescent="0.4"/>
    <row r="48943" s="6" customFormat="1" x14ac:dyDescent="0.4"/>
    <row r="48944" s="6" customFormat="1" x14ac:dyDescent="0.4"/>
    <row r="48945" s="6" customFormat="1" x14ac:dyDescent="0.4"/>
    <row r="48946" s="6" customFormat="1" x14ac:dyDescent="0.4"/>
    <row r="48947" s="6" customFormat="1" x14ac:dyDescent="0.4"/>
    <row r="48948" s="6" customFormat="1" x14ac:dyDescent="0.4"/>
    <row r="48949" s="6" customFormat="1" x14ac:dyDescent="0.4"/>
    <row r="48950" s="6" customFormat="1" x14ac:dyDescent="0.4"/>
    <row r="48951" s="6" customFormat="1" x14ac:dyDescent="0.4"/>
    <row r="48952" s="6" customFormat="1" x14ac:dyDescent="0.4"/>
    <row r="48953" s="6" customFormat="1" x14ac:dyDescent="0.4"/>
    <row r="48954" s="6" customFormat="1" x14ac:dyDescent="0.4"/>
    <row r="48955" s="6" customFormat="1" x14ac:dyDescent="0.4"/>
    <row r="48956" s="6" customFormat="1" x14ac:dyDescent="0.4"/>
    <row r="48957" s="6" customFormat="1" x14ac:dyDescent="0.4"/>
    <row r="48958" s="6" customFormat="1" x14ac:dyDescent="0.4"/>
    <row r="48959" s="6" customFormat="1" x14ac:dyDescent="0.4"/>
    <row r="48960" s="6" customFormat="1" x14ac:dyDescent="0.4"/>
    <row r="48961" s="6" customFormat="1" x14ac:dyDescent="0.4"/>
    <row r="48962" s="6" customFormat="1" x14ac:dyDescent="0.4"/>
    <row r="48963" s="6" customFormat="1" x14ac:dyDescent="0.4"/>
    <row r="48964" s="6" customFormat="1" x14ac:dyDescent="0.4"/>
    <row r="48965" s="6" customFormat="1" x14ac:dyDescent="0.4"/>
    <row r="48966" s="6" customFormat="1" x14ac:dyDescent="0.4"/>
    <row r="48967" s="6" customFormat="1" x14ac:dyDescent="0.4"/>
    <row r="48968" s="6" customFormat="1" x14ac:dyDescent="0.4"/>
    <row r="48969" s="6" customFormat="1" x14ac:dyDescent="0.4"/>
    <row r="48970" s="6" customFormat="1" x14ac:dyDescent="0.4"/>
    <row r="48971" s="6" customFormat="1" x14ac:dyDescent="0.4"/>
    <row r="48972" s="6" customFormat="1" x14ac:dyDescent="0.4"/>
    <row r="48973" s="6" customFormat="1" x14ac:dyDescent="0.4"/>
    <row r="48974" s="6" customFormat="1" x14ac:dyDescent="0.4"/>
    <row r="48975" s="6" customFormat="1" x14ac:dyDescent="0.4"/>
    <row r="48976" s="6" customFormat="1" x14ac:dyDescent="0.4"/>
    <row r="48977" s="6" customFormat="1" x14ac:dyDescent="0.4"/>
    <row r="48978" s="6" customFormat="1" x14ac:dyDescent="0.4"/>
    <row r="48979" s="6" customFormat="1" x14ac:dyDescent="0.4"/>
    <row r="48980" s="6" customFormat="1" x14ac:dyDescent="0.4"/>
    <row r="48981" s="6" customFormat="1" x14ac:dyDescent="0.4"/>
    <row r="48982" s="6" customFormat="1" x14ac:dyDescent="0.4"/>
    <row r="48983" s="6" customFormat="1" x14ac:dyDescent="0.4"/>
    <row r="48984" s="6" customFormat="1" x14ac:dyDescent="0.4"/>
    <row r="48985" s="6" customFormat="1" x14ac:dyDescent="0.4"/>
    <row r="48986" s="6" customFormat="1" x14ac:dyDescent="0.4"/>
    <row r="48987" s="6" customFormat="1" x14ac:dyDescent="0.4"/>
    <row r="48988" s="6" customFormat="1" x14ac:dyDescent="0.4"/>
    <row r="48989" s="6" customFormat="1" x14ac:dyDescent="0.4"/>
    <row r="48990" s="6" customFormat="1" x14ac:dyDescent="0.4"/>
    <row r="48991" s="6" customFormat="1" x14ac:dyDescent="0.4"/>
    <row r="48992" s="6" customFormat="1" x14ac:dyDescent="0.4"/>
    <row r="48993" s="6" customFormat="1" x14ac:dyDescent="0.4"/>
    <row r="48994" s="6" customFormat="1" x14ac:dyDescent="0.4"/>
    <row r="48995" s="6" customFormat="1" x14ac:dyDescent="0.4"/>
    <row r="48996" s="6" customFormat="1" x14ac:dyDescent="0.4"/>
    <row r="48997" s="6" customFormat="1" x14ac:dyDescent="0.4"/>
    <row r="48998" s="6" customFormat="1" x14ac:dyDescent="0.4"/>
    <row r="48999" s="6" customFormat="1" x14ac:dyDescent="0.4"/>
    <row r="49000" s="6" customFormat="1" x14ac:dyDescent="0.4"/>
    <row r="49001" s="6" customFormat="1" x14ac:dyDescent="0.4"/>
    <row r="49002" s="6" customFormat="1" x14ac:dyDescent="0.4"/>
    <row r="49003" s="6" customFormat="1" x14ac:dyDescent="0.4"/>
    <row r="49004" s="6" customFormat="1" x14ac:dyDescent="0.4"/>
    <row r="49005" s="6" customFormat="1" x14ac:dyDescent="0.4"/>
    <row r="49006" s="6" customFormat="1" x14ac:dyDescent="0.4"/>
    <row r="49007" s="6" customFormat="1" x14ac:dyDescent="0.4"/>
    <row r="49008" s="6" customFormat="1" x14ac:dyDescent="0.4"/>
    <row r="49009" s="6" customFormat="1" x14ac:dyDescent="0.4"/>
    <row r="49010" s="6" customFormat="1" x14ac:dyDescent="0.4"/>
    <row r="49011" s="6" customFormat="1" x14ac:dyDescent="0.4"/>
    <row r="49012" s="6" customFormat="1" x14ac:dyDescent="0.4"/>
    <row r="49013" s="6" customFormat="1" x14ac:dyDescent="0.4"/>
    <row r="49014" s="6" customFormat="1" x14ac:dyDescent="0.4"/>
    <row r="49015" s="6" customFormat="1" x14ac:dyDescent="0.4"/>
    <row r="49016" s="6" customFormat="1" x14ac:dyDescent="0.4"/>
    <row r="49017" s="6" customFormat="1" x14ac:dyDescent="0.4"/>
    <row r="49018" s="6" customFormat="1" x14ac:dyDescent="0.4"/>
    <row r="49019" s="6" customFormat="1" x14ac:dyDescent="0.4"/>
    <row r="49020" s="6" customFormat="1" x14ac:dyDescent="0.4"/>
    <row r="49021" s="6" customFormat="1" x14ac:dyDescent="0.4"/>
    <row r="49022" s="6" customFormat="1" x14ac:dyDescent="0.4"/>
    <row r="49023" s="6" customFormat="1" x14ac:dyDescent="0.4"/>
    <row r="49024" s="6" customFormat="1" x14ac:dyDescent="0.4"/>
    <row r="49025" s="6" customFormat="1" x14ac:dyDescent="0.4"/>
    <row r="49026" s="6" customFormat="1" x14ac:dyDescent="0.4"/>
    <row r="49027" s="6" customFormat="1" x14ac:dyDescent="0.4"/>
    <row r="49028" s="6" customFormat="1" x14ac:dyDescent="0.4"/>
    <row r="49029" s="6" customFormat="1" x14ac:dyDescent="0.4"/>
    <row r="49030" s="6" customFormat="1" x14ac:dyDescent="0.4"/>
    <row r="49031" s="6" customFormat="1" x14ac:dyDescent="0.4"/>
    <row r="49032" s="6" customFormat="1" x14ac:dyDescent="0.4"/>
    <row r="49033" s="6" customFormat="1" x14ac:dyDescent="0.4"/>
    <row r="49034" s="6" customFormat="1" x14ac:dyDescent="0.4"/>
    <row r="49035" s="6" customFormat="1" x14ac:dyDescent="0.4"/>
    <row r="49036" s="6" customFormat="1" x14ac:dyDescent="0.4"/>
    <row r="49037" s="6" customFormat="1" x14ac:dyDescent="0.4"/>
    <row r="49038" s="6" customFormat="1" x14ac:dyDescent="0.4"/>
    <row r="49039" s="6" customFormat="1" x14ac:dyDescent="0.4"/>
    <row r="49040" s="6" customFormat="1" x14ac:dyDescent="0.4"/>
    <row r="49041" s="6" customFormat="1" x14ac:dyDescent="0.4"/>
    <row r="49042" s="6" customFormat="1" x14ac:dyDescent="0.4"/>
    <row r="49043" s="6" customFormat="1" x14ac:dyDescent="0.4"/>
    <row r="49044" s="6" customFormat="1" x14ac:dyDescent="0.4"/>
    <row r="49045" s="6" customFormat="1" x14ac:dyDescent="0.4"/>
    <row r="49046" s="6" customFormat="1" x14ac:dyDescent="0.4"/>
    <row r="49047" s="6" customFormat="1" x14ac:dyDescent="0.4"/>
    <row r="49048" s="6" customFormat="1" x14ac:dyDescent="0.4"/>
    <row r="49049" s="6" customFormat="1" x14ac:dyDescent="0.4"/>
    <row r="49050" s="6" customFormat="1" x14ac:dyDescent="0.4"/>
    <row r="49051" s="6" customFormat="1" x14ac:dyDescent="0.4"/>
    <row r="49052" s="6" customFormat="1" x14ac:dyDescent="0.4"/>
    <row r="49053" s="6" customFormat="1" x14ac:dyDescent="0.4"/>
    <row r="49054" s="6" customFormat="1" x14ac:dyDescent="0.4"/>
    <row r="49055" s="6" customFormat="1" x14ac:dyDescent="0.4"/>
    <row r="49056" s="6" customFormat="1" x14ac:dyDescent="0.4"/>
    <row r="49057" s="6" customFormat="1" x14ac:dyDescent="0.4"/>
    <row r="49058" s="6" customFormat="1" x14ac:dyDescent="0.4"/>
    <row r="49059" s="6" customFormat="1" x14ac:dyDescent="0.4"/>
    <row r="49060" s="6" customFormat="1" x14ac:dyDescent="0.4"/>
    <row r="49061" s="6" customFormat="1" x14ac:dyDescent="0.4"/>
    <row r="49062" s="6" customFormat="1" x14ac:dyDescent="0.4"/>
    <row r="49063" s="6" customFormat="1" x14ac:dyDescent="0.4"/>
    <row r="49064" s="6" customFormat="1" x14ac:dyDescent="0.4"/>
    <row r="49065" s="6" customFormat="1" x14ac:dyDescent="0.4"/>
    <row r="49066" s="6" customFormat="1" x14ac:dyDescent="0.4"/>
    <row r="49067" s="6" customFormat="1" x14ac:dyDescent="0.4"/>
    <row r="49068" s="6" customFormat="1" x14ac:dyDescent="0.4"/>
    <row r="49069" s="6" customFormat="1" x14ac:dyDescent="0.4"/>
    <row r="49070" s="6" customFormat="1" x14ac:dyDescent="0.4"/>
    <row r="49071" s="6" customFormat="1" x14ac:dyDescent="0.4"/>
    <row r="49072" s="6" customFormat="1" x14ac:dyDescent="0.4"/>
    <row r="49073" s="6" customFormat="1" x14ac:dyDescent="0.4"/>
    <row r="49074" s="6" customFormat="1" x14ac:dyDescent="0.4"/>
    <row r="49075" s="6" customFormat="1" x14ac:dyDescent="0.4"/>
    <row r="49076" s="6" customFormat="1" x14ac:dyDescent="0.4"/>
    <row r="49077" s="6" customFormat="1" x14ac:dyDescent="0.4"/>
    <row r="49078" s="6" customFormat="1" x14ac:dyDescent="0.4"/>
    <row r="49079" s="6" customFormat="1" x14ac:dyDescent="0.4"/>
    <row r="49080" s="6" customFormat="1" x14ac:dyDescent="0.4"/>
    <row r="49081" s="6" customFormat="1" x14ac:dyDescent="0.4"/>
    <row r="49082" s="6" customFormat="1" x14ac:dyDescent="0.4"/>
    <row r="49083" s="6" customFormat="1" x14ac:dyDescent="0.4"/>
    <row r="49084" s="6" customFormat="1" x14ac:dyDescent="0.4"/>
    <row r="49085" s="6" customFormat="1" x14ac:dyDescent="0.4"/>
    <row r="49086" s="6" customFormat="1" x14ac:dyDescent="0.4"/>
    <row r="49087" s="6" customFormat="1" x14ac:dyDescent="0.4"/>
    <row r="49088" s="6" customFormat="1" x14ac:dyDescent="0.4"/>
    <row r="49089" s="6" customFormat="1" x14ac:dyDescent="0.4"/>
    <row r="49090" s="6" customFormat="1" x14ac:dyDescent="0.4"/>
    <row r="49091" s="6" customFormat="1" x14ac:dyDescent="0.4"/>
    <row r="49092" s="6" customFormat="1" x14ac:dyDescent="0.4"/>
    <row r="49093" s="6" customFormat="1" x14ac:dyDescent="0.4"/>
    <row r="49094" s="6" customFormat="1" x14ac:dyDescent="0.4"/>
    <row r="49095" s="6" customFormat="1" x14ac:dyDescent="0.4"/>
    <row r="49096" s="6" customFormat="1" x14ac:dyDescent="0.4"/>
    <row r="49097" s="6" customFormat="1" x14ac:dyDescent="0.4"/>
    <row r="49098" s="6" customFormat="1" x14ac:dyDescent="0.4"/>
    <row r="49099" s="6" customFormat="1" x14ac:dyDescent="0.4"/>
    <row r="49100" s="6" customFormat="1" x14ac:dyDescent="0.4"/>
    <row r="49101" s="6" customFormat="1" x14ac:dyDescent="0.4"/>
    <row r="49102" s="6" customFormat="1" x14ac:dyDescent="0.4"/>
    <row r="49103" s="6" customFormat="1" x14ac:dyDescent="0.4"/>
    <row r="49104" s="6" customFormat="1" x14ac:dyDescent="0.4"/>
    <row r="49105" s="6" customFormat="1" x14ac:dyDescent="0.4"/>
    <row r="49106" s="6" customFormat="1" x14ac:dyDescent="0.4"/>
    <row r="49107" s="6" customFormat="1" x14ac:dyDescent="0.4"/>
    <row r="49108" s="6" customFormat="1" x14ac:dyDescent="0.4"/>
    <row r="49109" s="6" customFormat="1" x14ac:dyDescent="0.4"/>
    <row r="49110" s="6" customFormat="1" x14ac:dyDescent="0.4"/>
    <row r="49111" s="6" customFormat="1" x14ac:dyDescent="0.4"/>
    <row r="49112" s="6" customFormat="1" x14ac:dyDescent="0.4"/>
    <row r="49113" s="6" customFormat="1" x14ac:dyDescent="0.4"/>
    <row r="49114" s="6" customFormat="1" x14ac:dyDescent="0.4"/>
    <row r="49115" s="6" customFormat="1" x14ac:dyDescent="0.4"/>
    <row r="49116" s="6" customFormat="1" x14ac:dyDescent="0.4"/>
    <row r="49117" s="6" customFormat="1" x14ac:dyDescent="0.4"/>
    <row r="49118" s="6" customFormat="1" x14ac:dyDescent="0.4"/>
    <row r="49119" s="6" customFormat="1" x14ac:dyDescent="0.4"/>
    <row r="49120" s="6" customFormat="1" x14ac:dyDescent="0.4"/>
    <row r="49121" s="6" customFormat="1" x14ac:dyDescent="0.4"/>
    <row r="49122" s="6" customFormat="1" x14ac:dyDescent="0.4"/>
    <row r="49123" s="6" customFormat="1" x14ac:dyDescent="0.4"/>
    <row r="49124" s="6" customFormat="1" x14ac:dyDescent="0.4"/>
    <row r="49125" s="6" customFormat="1" x14ac:dyDescent="0.4"/>
    <row r="49126" s="6" customFormat="1" x14ac:dyDescent="0.4"/>
    <row r="49127" s="6" customFormat="1" x14ac:dyDescent="0.4"/>
    <row r="49128" s="6" customFormat="1" x14ac:dyDescent="0.4"/>
    <row r="49129" s="6" customFormat="1" x14ac:dyDescent="0.4"/>
    <row r="49130" s="6" customFormat="1" x14ac:dyDescent="0.4"/>
    <row r="49131" s="6" customFormat="1" x14ac:dyDescent="0.4"/>
    <row r="49132" s="6" customFormat="1" x14ac:dyDescent="0.4"/>
    <row r="49133" s="6" customFormat="1" x14ac:dyDescent="0.4"/>
    <row r="49134" s="6" customFormat="1" x14ac:dyDescent="0.4"/>
    <row r="49135" s="6" customFormat="1" x14ac:dyDescent="0.4"/>
    <row r="49136" s="6" customFormat="1" x14ac:dyDescent="0.4"/>
    <row r="49137" s="6" customFormat="1" x14ac:dyDescent="0.4"/>
    <row r="49138" s="6" customFormat="1" x14ac:dyDescent="0.4"/>
    <row r="49139" s="6" customFormat="1" x14ac:dyDescent="0.4"/>
    <row r="49140" s="6" customFormat="1" x14ac:dyDescent="0.4"/>
    <row r="49141" s="6" customFormat="1" x14ac:dyDescent="0.4"/>
    <row r="49142" s="6" customFormat="1" x14ac:dyDescent="0.4"/>
    <row r="49143" s="6" customFormat="1" x14ac:dyDescent="0.4"/>
    <row r="49144" s="6" customFormat="1" x14ac:dyDescent="0.4"/>
    <row r="49145" s="6" customFormat="1" x14ac:dyDescent="0.4"/>
    <row r="49146" s="6" customFormat="1" x14ac:dyDescent="0.4"/>
    <row r="49147" s="6" customFormat="1" x14ac:dyDescent="0.4"/>
    <row r="49148" s="6" customFormat="1" x14ac:dyDescent="0.4"/>
    <row r="49149" s="6" customFormat="1" x14ac:dyDescent="0.4"/>
    <row r="49150" s="6" customFormat="1" x14ac:dyDescent="0.4"/>
    <row r="49151" s="6" customFormat="1" x14ac:dyDescent="0.4"/>
    <row r="49152" s="6" customFormat="1" x14ac:dyDescent="0.4"/>
    <row r="49153" s="6" customFormat="1" x14ac:dyDescent="0.4"/>
    <row r="49154" s="6" customFormat="1" x14ac:dyDescent="0.4"/>
    <row r="49155" s="6" customFormat="1" x14ac:dyDescent="0.4"/>
    <row r="49156" s="6" customFormat="1" x14ac:dyDescent="0.4"/>
    <row r="49157" s="6" customFormat="1" x14ac:dyDescent="0.4"/>
    <row r="49158" s="6" customFormat="1" x14ac:dyDescent="0.4"/>
    <row r="49159" s="6" customFormat="1" x14ac:dyDescent="0.4"/>
    <row r="49160" s="6" customFormat="1" x14ac:dyDescent="0.4"/>
    <row r="49161" s="6" customFormat="1" x14ac:dyDescent="0.4"/>
    <row r="49162" s="6" customFormat="1" x14ac:dyDescent="0.4"/>
    <row r="49163" s="6" customFormat="1" x14ac:dyDescent="0.4"/>
    <row r="49164" s="6" customFormat="1" x14ac:dyDescent="0.4"/>
    <row r="49165" s="6" customFormat="1" x14ac:dyDescent="0.4"/>
    <row r="49166" s="6" customFormat="1" x14ac:dyDescent="0.4"/>
    <row r="49167" s="6" customFormat="1" x14ac:dyDescent="0.4"/>
    <row r="49168" s="6" customFormat="1" x14ac:dyDescent="0.4"/>
    <row r="49169" s="6" customFormat="1" x14ac:dyDescent="0.4"/>
    <row r="49170" s="6" customFormat="1" x14ac:dyDescent="0.4"/>
    <row r="49171" s="6" customFormat="1" x14ac:dyDescent="0.4"/>
    <row r="49172" s="6" customFormat="1" x14ac:dyDescent="0.4"/>
    <row r="49173" s="6" customFormat="1" x14ac:dyDescent="0.4"/>
    <row r="49174" s="6" customFormat="1" x14ac:dyDescent="0.4"/>
    <row r="49175" s="6" customFormat="1" x14ac:dyDescent="0.4"/>
    <row r="49176" s="6" customFormat="1" x14ac:dyDescent="0.4"/>
    <row r="49177" s="6" customFormat="1" x14ac:dyDescent="0.4"/>
    <row r="49178" s="6" customFormat="1" x14ac:dyDescent="0.4"/>
    <row r="49179" s="6" customFormat="1" x14ac:dyDescent="0.4"/>
    <row r="49180" s="6" customFormat="1" x14ac:dyDescent="0.4"/>
    <row r="49181" s="6" customFormat="1" x14ac:dyDescent="0.4"/>
    <row r="49182" s="6" customFormat="1" x14ac:dyDescent="0.4"/>
    <row r="49183" s="6" customFormat="1" x14ac:dyDescent="0.4"/>
    <row r="49184" s="6" customFormat="1" x14ac:dyDescent="0.4"/>
    <row r="49185" s="6" customFormat="1" x14ac:dyDescent="0.4"/>
    <row r="49186" s="6" customFormat="1" x14ac:dyDescent="0.4"/>
    <row r="49187" s="6" customFormat="1" x14ac:dyDescent="0.4"/>
    <row r="49188" s="6" customFormat="1" x14ac:dyDescent="0.4"/>
    <row r="49189" s="6" customFormat="1" x14ac:dyDescent="0.4"/>
    <row r="49190" s="6" customFormat="1" x14ac:dyDescent="0.4"/>
    <row r="49191" s="6" customFormat="1" x14ac:dyDescent="0.4"/>
    <row r="49192" s="6" customFormat="1" x14ac:dyDescent="0.4"/>
    <row r="49193" s="6" customFormat="1" x14ac:dyDescent="0.4"/>
    <row r="49194" s="6" customFormat="1" x14ac:dyDescent="0.4"/>
    <row r="49195" s="6" customFormat="1" x14ac:dyDescent="0.4"/>
    <row r="49196" s="6" customFormat="1" x14ac:dyDescent="0.4"/>
    <row r="49197" s="6" customFormat="1" x14ac:dyDescent="0.4"/>
    <row r="49198" s="6" customFormat="1" x14ac:dyDescent="0.4"/>
    <row r="49199" s="6" customFormat="1" x14ac:dyDescent="0.4"/>
    <row r="49200" s="6" customFormat="1" x14ac:dyDescent="0.4"/>
    <row r="49201" s="6" customFormat="1" x14ac:dyDescent="0.4"/>
    <row r="49202" s="6" customFormat="1" x14ac:dyDescent="0.4"/>
    <row r="49203" s="6" customFormat="1" x14ac:dyDescent="0.4"/>
    <row r="49204" s="6" customFormat="1" x14ac:dyDescent="0.4"/>
    <row r="49205" s="6" customFormat="1" x14ac:dyDescent="0.4"/>
    <row r="49206" s="6" customFormat="1" x14ac:dyDescent="0.4"/>
    <row r="49207" s="6" customFormat="1" x14ac:dyDescent="0.4"/>
    <row r="49208" s="6" customFormat="1" x14ac:dyDescent="0.4"/>
    <row r="49209" s="6" customFormat="1" x14ac:dyDescent="0.4"/>
    <row r="49210" s="6" customFormat="1" x14ac:dyDescent="0.4"/>
    <row r="49211" s="6" customFormat="1" x14ac:dyDescent="0.4"/>
    <row r="49212" s="6" customFormat="1" x14ac:dyDescent="0.4"/>
    <row r="49213" s="6" customFormat="1" x14ac:dyDescent="0.4"/>
    <row r="49214" s="6" customFormat="1" x14ac:dyDescent="0.4"/>
    <row r="49215" s="6" customFormat="1" x14ac:dyDescent="0.4"/>
    <row r="49216" s="6" customFormat="1" x14ac:dyDescent="0.4"/>
    <row r="49217" s="6" customFormat="1" x14ac:dyDescent="0.4"/>
    <row r="49218" s="6" customFormat="1" x14ac:dyDescent="0.4"/>
    <row r="49219" s="6" customFormat="1" x14ac:dyDescent="0.4"/>
    <row r="49220" s="6" customFormat="1" x14ac:dyDescent="0.4"/>
    <row r="49221" s="6" customFormat="1" x14ac:dyDescent="0.4"/>
    <row r="49222" s="6" customFormat="1" x14ac:dyDescent="0.4"/>
    <row r="49223" s="6" customFormat="1" x14ac:dyDescent="0.4"/>
    <row r="49224" s="6" customFormat="1" x14ac:dyDescent="0.4"/>
    <row r="49225" s="6" customFormat="1" x14ac:dyDescent="0.4"/>
    <row r="49226" s="6" customFormat="1" x14ac:dyDescent="0.4"/>
    <row r="49227" s="6" customFormat="1" x14ac:dyDescent="0.4"/>
    <row r="49228" s="6" customFormat="1" x14ac:dyDescent="0.4"/>
    <row r="49229" s="6" customFormat="1" x14ac:dyDescent="0.4"/>
    <row r="49230" s="6" customFormat="1" x14ac:dyDescent="0.4"/>
    <row r="49231" s="6" customFormat="1" x14ac:dyDescent="0.4"/>
    <row r="49232" s="6" customFormat="1" x14ac:dyDescent="0.4"/>
    <row r="49233" s="6" customFormat="1" x14ac:dyDescent="0.4"/>
    <row r="49234" s="6" customFormat="1" x14ac:dyDescent="0.4"/>
    <row r="49235" s="6" customFormat="1" x14ac:dyDescent="0.4"/>
    <row r="49236" s="6" customFormat="1" x14ac:dyDescent="0.4"/>
    <row r="49237" s="6" customFormat="1" x14ac:dyDescent="0.4"/>
    <row r="49238" s="6" customFormat="1" x14ac:dyDescent="0.4"/>
    <row r="49239" s="6" customFormat="1" x14ac:dyDescent="0.4"/>
    <row r="49240" s="6" customFormat="1" x14ac:dyDescent="0.4"/>
    <row r="49241" s="6" customFormat="1" x14ac:dyDescent="0.4"/>
    <row r="49242" s="6" customFormat="1" x14ac:dyDescent="0.4"/>
    <row r="49243" s="6" customFormat="1" x14ac:dyDescent="0.4"/>
    <row r="49244" s="6" customFormat="1" x14ac:dyDescent="0.4"/>
    <row r="49245" s="6" customFormat="1" x14ac:dyDescent="0.4"/>
    <row r="49246" s="6" customFormat="1" x14ac:dyDescent="0.4"/>
    <row r="49247" s="6" customFormat="1" x14ac:dyDescent="0.4"/>
    <row r="49248" s="6" customFormat="1" x14ac:dyDescent="0.4"/>
    <row r="49249" s="6" customFormat="1" x14ac:dyDescent="0.4"/>
    <row r="49250" s="6" customFormat="1" x14ac:dyDescent="0.4"/>
    <row r="49251" s="6" customFormat="1" x14ac:dyDescent="0.4"/>
    <row r="49252" s="6" customFormat="1" x14ac:dyDescent="0.4"/>
    <row r="49253" s="6" customFormat="1" x14ac:dyDescent="0.4"/>
    <row r="49254" s="6" customFormat="1" x14ac:dyDescent="0.4"/>
    <row r="49255" s="6" customFormat="1" x14ac:dyDescent="0.4"/>
    <row r="49256" s="6" customFormat="1" x14ac:dyDescent="0.4"/>
    <row r="49257" s="6" customFormat="1" x14ac:dyDescent="0.4"/>
    <row r="49258" s="6" customFormat="1" x14ac:dyDescent="0.4"/>
    <row r="49259" s="6" customFormat="1" x14ac:dyDescent="0.4"/>
    <row r="49260" s="6" customFormat="1" x14ac:dyDescent="0.4"/>
    <row r="49261" s="6" customFormat="1" x14ac:dyDescent="0.4"/>
    <row r="49262" s="6" customFormat="1" x14ac:dyDescent="0.4"/>
    <row r="49263" s="6" customFormat="1" x14ac:dyDescent="0.4"/>
    <row r="49264" s="6" customFormat="1" x14ac:dyDescent="0.4"/>
    <row r="49265" s="6" customFormat="1" x14ac:dyDescent="0.4"/>
    <row r="49266" s="6" customFormat="1" x14ac:dyDescent="0.4"/>
    <row r="49267" s="6" customFormat="1" x14ac:dyDescent="0.4"/>
    <row r="49268" s="6" customFormat="1" x14ac:dyDescent="0.4"/>
    <row r="49269" s="6" customFormat="1" x14ac:dyDescent="0.4"/>
    <row r="49270" s="6" customFormat="1" x14ac:dyDescent="0.4"/>
    <row r="49271" s="6" customFormat="1" x14ac:dyDescent="0.4"/>
    <row r="49272" s="6" customFormat="1" x14ac:dyDescent="0.4"/>
    <row r="49273" s="6" customFormat="1" x14ac:dyDescent="0.4"/>
    <row r="49274" s="6" customFormat="1" x14ac:dyDescent="0.4"/>
    <row r="49275" s="6" customFormat="1" x14ac:dyDescent="0.4"/>
    <row r="49276" s="6" customFormat="1" x14ac:dyDescent="0.4"/>
    <row r="49277" s="6" customFormat="1" x14ac:dyDescent="0.4"/>
    <row r="49278" s="6" customFormat="1" x14ac:dyDescent="0.4"/>
    <row r="49279" s="6" customFormat="1" x14ac:dyDescent="0.4"/>
    <row r="49280" s="6" customFormat="1" x14ac:dyDescent="0.4"/>
    <row r="49281" s="6" customFormat="1" x14ac:dyDescent="0.4"/>
    <row r="49282" s="6" customFormat="1" x14ac:dyDescent="0.4"/>
    <row r="49283" s="6" customFormat="1" x14ac:dyDescent="0.4"/>
    <row r="49284" s="6" customFormat="1" x14ac:dyDescent="0.4"/>
    <row r="49285" s="6" customFormat="1" x14ac:dyDescent="0.4"/>
    <row r="49286" s="6" customFormat="1" x14ac:dyDescent="0.4"/>
    <row r="49287" s="6" customFormat="1" x14ac:dyDescent="0.4"/>
    <row r="49288" s="6" customFormat="1" x14ac:dyDescent="0.4"/>
    <row r="49289" s="6" customFormat="1" x14ac:dyDescent="0.4"/>
    <row r="49290" s="6" customFormat="1" x14ac:dyDescent="0.4"/>
    <row r="49291" s="6" customFormat="1" x14ac:dyDescent="0.4"/>
    <row r="49292" s="6" customFormat="1" x14ac:dyDescent="0.4"/>
    <row r="49293" s="6" customFormat="1" x14ac:dyDescent="0.4"/>
    <row r="49294" s="6" customFormat="1" x14ac:dyDescent="0.4"/>
    <row r="49295" s="6" customFormat="1" x14ac:dyDescent="0.4"/>
    <row r="49296" s="6" customFormat="1" x14ac:dyDescent="0.4"/>
    <row r="49297" s="6" customFormat="1" x14ac:dyDescent="0.4"/>
    <row r="49298" s="6" customFormat="1" x14ac:dyDescent="0.4"/>
    <row r="49299" s="6" customFormat="1" x14ac:dyDescent="0.4"/>
    <row r="49300" s="6" customFormat="1" x14ac:dyDescent="0.4"/>
    <row r="49301" s="6" customFormat="1" x14ac:dyDescent="0.4"/>
    <row r="49302" s="6" customFormat="1" x14ac:dyDescent="0.4"/>
    <row r="49303" s="6" customFormat="1" x14ac:dyDescent="0.4"/>
    <row r="49304" s="6" customFormat="1" x14ac:dyDescent="0.4"/>
    <row r="49305" s="6" customFormat="1" x14ac:dyDescent="0.4"/>
    <row r="49306" s="6" customFormat="1" x14ac:dyDescent="0.4"/>
    <row r="49307" s="6" customFormat="1" x14ac:dyDescent="0.4"/>
    <row r="49308" s="6" customFormat="1" x14ac:dyDescent="0.4"/>
    <row r="49309" s="6" customFormat="1" x14ac:dyDescent="0.4"/>
    <row r="49310" s="6" customFormat="1" x14ac:dyDescent="0.4"/>
    <row r="49311" s="6" customFormat="1" x14ac:dyDescent="0.4"/>
    <row r="49312" s="6" customFormat="1" x14ac:dyDescent="0.4"/>
    <row r="49313" s="6" customFormat="1" x14ac:dyDescent="0.4"/>
    <row r="49314" s="6" customFormat="1" x14ac:dyDescent="0.4"/>
    <row r="49315" s="6" customFormat="1" x14ac:dyDescent="0.4"/>
    <row r="49316" s="6" customFormat="1" x14ac:dyDescent="0.4"/>
    <row r="49317" s="6" customFormat="1" x14ac:dyDescent="0.4"/>
    <row r="49318" s="6" customFormat="1" x14ac:dyDescent="0.4"/>
    <row r="49319" s="6" customFormat="1" x14ac:dyDescent="0.4"/>
    <row r="49320" s="6" customFormat="1" x14ac:dyDescent="0.4"/>
    <row r="49321" s="6" customFormat="1" x14ac:dyDescent="0.4"/>
    <row r="49322" s="6" customFormat="1" x14ac:dyDescent="0.4"/>
    <row r="49323" s="6" customFormat="1" x14ac:dyDescent="0.4"/>
    <row r="49324" s="6" customFormat="1" x14ac:dyDescent="0.4"/>
    <row r="49325" s="6" customFormat="1" x14ac:dyDescent="0.4"/>
    <row r="49326" s="6" customFormat="1" x14ac:dyDescent="0.4"/>
    <row r="49327" s="6" customFormat="1" x14ac:dyDescent="0.4"/>
    <row r="49328" s="6" customFormat="1" x14ac:dyDescent="0.4"/>
    <row r="49329" s="6" customFormat="1" x14ac:dyDescent="0.4"/>
    <row r="49330" s="6" customFormat="1" x14ac:dyDescent="0.4"/>
    <row r="49331" s="6" customFormat="1" x14ac:dyDescent="0.4"/>
    <row r="49332" s="6" customFormat="1" x14ac:dyDescent="0.4"/>
    <row r="49333" s="6" customFormat="1" x14ac:dyDescent="0.4"/>
    <row r="49334" s="6" customFormat="1" x14ac:dyDescent="0.4"/>
    <row r="49335" s="6" customFormat="1" x14ac:dyDescent="0.4"/>
    <row r="49336" s="6" customFormat="1" x14ac:dyDescent="0.4"/>
    <row r="49337" s="6" customFormat="1" x14ac:dyDescent="0.4"/>
    <row r="49338" s="6" customFormat="1" x14ac:dyDescent="0.4"/>
    <row r="49339" s="6" customFormat="1" x14ac:dyDescent="0.4"/>
    <row r="49340" s="6" customFormat="1" x14ac:dyDescent="0.4"/>
    <row r="49341" s="6" customFormat="1" x14ac:dyDescent="0.4"/>
    <row r="49342" s="6" customFormat="1" x14ac:dyDescent="0.4"/>
    <row r="49343" s="6" customFormat="1" x14ac:dyDescent="0.4"/>
    <row r="49344" s="6" customFormat="1" x14ac:dyDescent="0.4"/>
    <row r="49345" s="6" customFormat="1" x14ac:dyDescent="0.4"/>
    <row r="49346" s="6" customFormat="1" x14ac:dyDescent="0.4"/>
    <row r="49347" s="6" customFormat="1" x14ac:dyDescent="0.4"/>
    <row r="49348" s="6" customFormat="1" x14ac:dyDescent="0.4"/>
    <row r="49349" s="6" customFormat="1" x14ac:dyDescent="0.4"/>
    <row r="49350" s="6" customFormat="1" x14ac:dyDescent="0.4"/>
    <row r="49351" s="6" customFormat="1" x14ac:dyDescent="0.4"/>
    <row r="49352" s="6" customFormat="1" x14ac:dyDescent="0.4"/>
    <row r="49353" s="6" customFormat="1" x14ac:dyDescent="0.4"/>
    <row r="49354" s="6" customFormat="1" x14ac:dyDescent="0.4"/>
    <row r="49355" s="6" customFormat="1" x14ac:dyDescent="0.4"/>
    <row r="49356" s="6" customFormat="1" x14ac:dyDescent="0.4"/>
    <row r="49357" s="6" customFormat="1" x14ac:dyDescent="0.4"/>
    <row r="49358" s="6" customFormat="1" x14ac:dyDescent="0.4"/>
    <row r="49359" s="6" customFormat="1" x14ac:dyDescent="0.4"/>
    <row r="49360" s="6" customFormat="1" x14ac:dyDescent="0.4"/>
    <row r="49361" s="6" customFormat="1" x14ac:dyDescent="0.4"/>
    <row r="49362" s="6" customFormat="1" x14ac:dyDescent="0.4"/>
    <row r="49363" s="6" customFormat="1" x14ac:dyDescent="0.4"/>
    <row r="49364" s="6" customFormat="1" x14ac:dyDescent="0.4"/>
    <row r="49365" s="6" customFormat="1" x14ac:dyDescent="0.4"/>
    <row r="49366" s="6" customFormat="1" x14ac:dyDescent="0.4"/>
    <row r="49367" s="6" customFormat="1" x14ac:dyDescent="0.4"/>
    <row r="49368" s="6" customFormat="1" x14ac:dyDescent="0.4"/>
    <row r="49369" s="6" customFormat="1" x14ac:dyDescent="0.4"/>
    <row r="49370" s="6" customFormat="1" x14ac:dyDescent="0.4"/>
    <row r="49371" s="6" customFormat="1" x14ac:dyDescent="0.4"/>
    <row r="49372" s="6" customFormat="1" x14ac:dyDescent="0.4"/>
    <row r="49373" s="6" customFormat="1" x14ac:dyDescent="0.4"/>
    <row r="49374" s="6" customFormat="1" x14ac:dyDescent="0.4"/>
    <row r="49375" s="6" customFormat="1" x14ac:dyDescent="0.4"/>
    <row r="49376" s="6" customFormat="1" x14ac:dyDescent="0.4"/>
    <row r="49377" s="6" customFormat="1" x14ac:dyDescent="0.4"/>
    <row r="49378" s="6" customFormat="1" x14ac:dyDescent="0.4"/>
    <row r="49379" s="6" customFormat="1" x14ac:dyDescent="0.4"/>
    <row r="49380" s="6" customFormat="1" x14ac:dyDescent="0.4"/>
    <row r="49381" s="6" customFormat="1" x14ac:dyDescent="0.4"/>
    <row r="49382" s="6" customFormat="1" x14ac:dyDescent="0.4"/>
    <row r="49383" s="6" customFormat="1" x14ac:dyDescent="0.4"/>
    <row r="49384" s="6" customFormat="1" x14ac:dyDescent="0.4"/>
    <row r="49385" s="6" customFormat="1" x14ac:dyDescent="0.4"/>
    <row r="49386" s="6" customFormat="1" x14ac:dyDescent="0.4"/>
    <row r="49387" s="6" customFormat="1" x14ac:dyDescent="0.4"/>
    <row r="49388" s="6" customFormat="1" x14ac:dyDescent="0.4"/>
    <row r="49389" s="6" customFormat="1" x14ac:dyDescent="0.4"/>
    <row r="49390" s="6" customFormat="1" x14ac:dyDescent="0.4"/>
    <row r="49391" s="6" customFormat="1" x14ac:dyDescent="0.4"/>
    <row r="49392" s="6" customFormat="1" x14ac:dyDescent="0.4"/>
    <row r="49393" s="6" customFormat="1" x14ac:dyDescent="0.4"/>
    <row r="49394" s="6" customFormat="1" x14ac:dyDescent="0.4"/>
    <row r="49395" s="6" customFormat="1" x14ac:dyDescent="0.4"/>
    <row r="49396" s="6" customFormat="1" x14ac:dyDescent="0.4"/>
    <row r="49397" s="6" customFormat="1" x14ac:dyDescent="0.4"/>
    <row r="49398" s="6" customFormat="1" x14ac:dyDescent="0.4"/>
    <row r="49399" s="6" customFormat="1" x14ac:dyDescent="0.4"/>
    <row r="49400" s="6" customFormat="1" x14ac:dyDescent="0.4"/>
    <row r="49401" s="6" customFormat="1" x14ac:dyDescent="0.4"/>
    <row r="49402" s="6" customFormat="1" x14ac:dyDescent="0.4"/>
    <row r="49403" s="6" customFormat="1" x14ac:dyDescent="0.4"/>
    <row r="49404" s="6" customFormat="1" x14ac:dyDescent="0.4"/>
    <row r="49405" s="6" customFormat="1" x14ac:dyDescent="0.4"/>
    <row r="49406" s="6" customFormat="1" x14ac:dyDescent="0.4"/>
    <row r="49407" s="6" customFormat="1" x14ac:dyDescent="0.4"/>
    <row r="49408" s="6" customFormat="1" x14ac:dyDescent="0.4"/>
    <row r="49409" s="6" customFormat="1" x14ac:dyDescent="0.4"/>
    <row r="49410" s="6" customFormat="1" x14ac:dyDescent="0.4"/>
    <row r="49411" s="6" customFormat="1" x14ac:dyDescent="0.4"/>
    <row r="49412" s="6" customFormat="1" x14ac:dyDescent="0.4"/>
    <row r="49413" s="6" customFormat="1" x14ac:dyDescent="0.4"/>
    <row r="49414" s="6" customFormat="1" x14ac:dyDescent="0.4"/>
    <row r="49415" s="6" customFormat="1" x14ac:dyDescent="0.4"/>
    <row r="49416" s="6" customFormat="1" x14ac:dyDescent="0.4"/>
    <row r="49417" s="6" customFormat="1" x14ac:dyDescent="0.4"/>
    <row r="49418" s="6" customFormat="1" x14ac:dyDescent="0.4"/>
    <row r="49419" s="6" customFormat="1" x14ac:dyDescent="0.4"/>
    <row r="49420" s="6" customFormat="1" x14ac:dyDescent="0.4"/>
    <row r="49421" s="6" customFormat="1" x14ac:dyDescent="0.4"/>
    <row r="49422" s="6" customFormat="1" x14ac:dyDescent="0.4"/>
    <row r="49423" s="6" customFormat="1" x14ac:dyDescent="0.4"/>
    <row r="49424" s="6" customFormat="1" x14ac:dyDescent="0.4"/>
    <row r="49425" s="6" customFormat="1" x14ac:dyDescent="0.4"/>
    <row r="49426" s="6" customFormat="1" x14ac:dyDescent="0.4"/>
    <row r="49427" s="6" customFormat="1" x14ac:dyDescent="0.4"/>
    <row r="49428" s="6" customFormat="1" x14ac:dyDescent="0.4"/>
    <row r="49429" s="6" customFormat="1" x14ac:dyDescent="0.4"/>
    <row r="49430" s="6" customFormat="1" x14ac:dyDescent="0.4"/>
    <row r="49431" s="6" customFormat="1" x14ac:dyDescent="0.4"/>
    <row r="49432" s="6" customFormat="1" x14ac:dyDescent="0.4"/>
    <row r="49433" s="6" customFormat="1" x14ac:dyDescent="0.4"/>
    <row r="49434" s="6" customFormat="1" x14ac:dyDescent="0.4"/>
    <row r="49435" s="6" customFormat="1" x14ac:dyDescent="0.4"/>
    <row r="49436" s="6" customFormat="1" x14ac:dyDescent="0.4"/>
    <row r="49437" s="6" customFormat="1" x14ac:dyDescent="0.4"/>
    <row r="49438" s="6" customFormat="1" x14ac:dyDescent="0.4"/>
    <row r="49439" s="6" customFormat="1" x14ac:dyDescent="0.4"/>
    <row r="49440" s="6" customFormat="1" x14ac:dyDescent="0.4"/>
    <row r="49441" s="6" customFormat="1" x14ac:dyDescent="0.4"/>
    <row r="49442" s="6" customFormat="1" x14ac:dyDescent="0.4"/>
    <row r="49443" s="6" customFormat="1" x14ac:dyDescent="0.4"/>
    <row r="49444" s="6" customFormat="1" x14ac:dyDescent="0.4"/>
    <row r="49445" s="6" customFormat="1" x14ac:dyDescent="0.4"/>
    <row r="49446" s="6" customFormat="1" x14ac:dyDescent="0.4"/>
    <row r="49447" s="6" customFormat="1" x14ac:dyDescent="0.4"/>
    <row r="49448" s="6" customFormat="1" x14ac:dyDescent="0.4"/>
    <row r="49449" s="6" customFormat="1" x14ac:dyDescent="0.4"/>
    <row r="49450" s="6" customFormat="1" x14ac:dyDescent="0.4"/>
    <row r="49451" s="6" customFormat="1" x14ac:dyDescent="0.4"/>
    <row r="49452" s="6" customFormat="1" x14ac:dyDescent="0.4"/>
    <row r="49453" s="6" customFormat="1" x14ac:dyDescent="0.4"/>
    <row r="49454" s="6" customFormat="1" x14ac:dyDescent="0.4"/>
    <row r="49455" s="6" customFormat="1" x14ac:dyDescent="0.4"/>
    <row r="49456" s="6" customFormat="1" x14ac:dyDescent="0.4"/>
    <row r="49457" s="6" customFormat="1" x14ac:dyDescent="0.4"/>
    <row r="49458" s="6" customFormat="1" x14ac:dyDescent="0.4"/>
    <row r="49459" s="6" customFormat="1" x14ac:dyDescent="0.4"/>
    <row r="49460" s="6" customFormat="1" x14ac:dyDescent="0.4"/>
    <row r="49461" s="6" customFormat="1" x14ac:dyDescent="0.4"/>
    <row r="49462" s="6" customFormat="1" x14ac:dyDescent="0.4"/>
    <row r="49463" s="6" customFormat="1" x14ac:dyDescent="0.4"/>
    <row r="49464" s="6" customFormat="1" x14ac:dyDescent="0.4"/>
    <row r="49465" s="6" customFormat="1" x14ac:dyDescent="0.4"/>
    <row r="49466" s="6" customFormat="1" x14ac:dyDescent="0.4"/>
    <row r="49467" s="6" customFormat="1" x14ac:dyDescent="0.4"/>
    <row r="49468" s="6" customFormat="1" x14ac:dyDescent="0.4"/>
    <row r="49469" s="6" customFormat="1" x14ac:dyDescent="0.4"/>
    <row r="49470" s="6" customFormat="1" x14ac:dyDescent="0.4"/>
    <row r="49471" s="6" customFormat="1" x14ac:dyDescent="0.4"/>
    <row r="49472" s="6" customFormat="1" x14ac:dyDescent="0.4"/>
    <row r="49473" s="6" customFormat="1" x14ac:dyDescent="0.4"/>
    <row r="49474" s="6" customFormat="1" x14ac:dyDescent="0.4"/>
    <row r="49475" s="6" customFormat="1" x14ac:dyDescent="0.4"/>
    <row r="49476" s="6" customFormat="1" x14ac:dyDescent="0.4"/>
    <row r="49477" s="6" customFormat="1" x14ac:dyDescent="0.4"/>
    <row r="49478" s="6" customFormat="1" x14ac:dyDescent="0.4"/>
    <row r="49479" s="6" customFormat="1" x14ac:dyDescent="0.4"/>
    <row r="49480" s="6" customFormat="1" x14ac:dyDescent="0.4"/>
    <row r="49481" s="6" customFormat="1" x14ac:dyDescent="0.4"/>
    <row r="49482" s="6" customFormat="1" x14ac:dyDescent="0.4"/>
    <row r="49483" s="6" customFormat="1" x14ac:dyDescent="0.4"/>
    <row r="49484" s="6" customFormat="1" x14ac:dyDescent="0.4"/>
    <row r="49485" s="6" customFormat="1" x14ac:dyDescent="0.4"/>
    <row r="49486" s="6" customFormat="1" x14ac:dyDescent="0.4"/>
    <row r="49487" s="6" customFormat="1" x14ac:dyDescent="0.4"/>
    <row r="49488" s="6" customFormat="1" x14ac:dyDescent="0.4"/>
    <row r="49489" s="6" customFormat="1" x14ac:dyDescent="0.4"/>
    <row r="49490" s="6" customFormat="1" x14ac:dyDescent="0.4"/>
    <row r="49491" s="6" customFormat="1" x14ac:dyDescent="0.4"/>
    <row r="49492" s="6" customFormat="1" x14ac:dyDescent="0.4"/>
    <row r="49493" s="6" customFormat="1" x14ac:dyDescent="0.4"/>
    <row r="49494" s="6" customFormat="1" x14ac:dyDescent="0.4"/>
    <row r="49495" s="6" customFormat="1" x14ac:dyDescent="0.4"/>
    <row r="49496" s="6" customFormat="1" x14ac:dyDescent="0.4"/>
    <row r="49497" s="6" customFormat="1" x14ac:dyDescent="0.4"/>
    <row r="49498" s="6" customFormat="1" x14ac:dyDescent="0.4"/>
    <row r="49499" s="6" customFormat="1" x14ac:dyDescent="0.4"/>
    <row r="49500" s="6" customFormat="1" x14ac:dyDescent="0.4"/>
    <row r="49501" s="6" customFormat="1" x14ac:dyDescent="0.4"/>
    <row r="49502" s="6" customFormat="1" x14ac:dyDescent="0.4"/>
    <row r="49503" s="6" customFormat="1" x14ac:dyDescent="0.4"/>
    <row r="49504" s="6" customFormat="1" x14ac:dyDescent="0.4"/>
    <row r="49505" s="6" customFormat="1" x14ac:dyDescent="0.4"/>
    <row r="49506" s="6" customFormat="1" x14ac:dyDescent="0.4"/>
    <row r="49507" s="6" customFormat="1" x14ac:dyDescent="0.4"/>
    <row r="49508" s="6" customFormat="1" x14ac:dyDescent="0.4"/>
    <row r="49509" s="6" customFormat="1" x14ac:dyDescent="0.4"/>
    <row r="49510" s="6" customFormat="1" x14ac:dyDescent="0.4"/>
    <row r="49511" s="6" customFormat="1" x14ac:dyDescent="0.4"/>
    <row r="49512" s="6" customFormat="1" x14ac:dyDescent="0.4"/>
    <row r="49513" s="6" customFormat="1" x14ac:dyDescent="0.4"/>
    <row r="49514" s="6" customFormat="1" x14ac:dyDescent="0.4"/>
    <row r="49515" s="6" customFormat="1" x14ac:dyDescent="0.4"/>
    <row r="49516" s="6" customFormat="1" x14ac:dyDescent="0.4"/>
    <row r="49517" s="6" customFormat="1" x14ac:dyDescent="0.4"/>
    <row r="49518" s="6" customFormat="1" x14ac:dyDescent="0.4"/>
    <row r="49519" s="6" customFormat="1" x14ac:dyDescent="0.4"/>
    <row r="49520" s="6" customFormat="1" x14ac:dyDescent="0.4"/>
    <row r="49521" s="6" customFormat="1" x14ac:dyDescent="0.4"/>
    <row r="49522" s="6" customFormat="1" x14ac:dyDescent="0.4"/>
    <row r="49523" s="6" customFormat="1" x14ac:dyDescent="0.4"/>
    <row r="49524" s="6" customFormat="1" x14ac:dyDescent="0.4"/>
    <row r="49525" s="6" customFormat="1" x14ac:dyDescent="0.4"/>
    <row r="49526" s="6" customFormat="1" x14ac:dyDescent="0.4"/>
    <row r="49527" s="6" customFormat="1" x14ac:dyDescent="0.4"/>
    <row r="49528" s="6" customFormat="1" x14ac:dyDescent="0.4"/>
    <row r="49529" s="6" customFormat="1" x14ac:dyDescent="0.4"/>
    <row r="49530" s="6" customFormat="1" x14ac:dyDescent="0.4"/>
    <row r="49531" s="6" customFormat="1" x14ac:dyDescent="0.4"/>
    <row r="49532" s="6" customFormat="1" x14ac:dyDescent="0.4"/>
    <row r="49533" s="6" customFormat="1" x14ac:dyDescent="0.4"/>
    <row r="49534" s="6" customFormat="1" x14ac:dyDescent="0.4"/>
    <row r="49535" s="6" customFormat="1" x14ac:dyDescent="0.4"/>
    <row r="49536" s="6" customFormat="1" x14ac:dyDescent="0.4"/>
    <row r="49537" s="6" customFormat="1" x14ac:dyDescent="0.4"/>
    <row r="49538" s="6" customFormat="1" x14ac:dyDescent="0.4"/>
    <row r="49539" s="6" customFormat="1" x14ac:dyDescent="0.4"/>
    <row r="49540" s="6" customFormat="1" x14ac:dyDescent="0.4"/>
    <row r="49541" s="6" customFormat="1" x14ac:dyDescent="0.4"/>
    <row r="49542" s="6" customFormat="1" x14ac:dyDescent="0.4"/>
    <row r="49543" s="6" customFormat="1" x14ac:dyDescent="0.4"/>
    <row r="49544" s="6" customFormat="1" x14ac:dyDescent="0.4"/>
    <row r="49545" s="6" customFormat="1" x14ac:dyDescent="0.4"/>
    <row r="49546" s="6" customFormat="1" x14ac:dyDescent="0.4"/>
    <row r="49547" s="6" customFormat="1" x14ac:dyDescent="0.4"/>
    <row r="49548" s="6" customFormat="1" x14ac:dyDescent="0.4"/>
    <row r="49549" s="6" customFormat="1" x14ac:dyDescent="0.4"/>
    <row r="49550" s="6" customFormat="1" x14ac:dyDescent="0.4"/>
    <row r="49551" s="6" customFormat="1" x14ac:dyDescent="0.4"/>
    <row r="49552" s="6" customFormat="1" x14ac:dyDescent="0.4"/>
    <row r="49553" s="6" customFormat="1" x14ac:dyDescent="0.4"/>
    <row r="49554" s="6" customFormat="1" x14ac:dyDescent="0.4"/>
    <row r="49555" s="6" customFormat="1" x14ac:dyDescent="0.4"/>
    <row r="49556" s="6" customFormat="1" x14ac:dyDescent="0.4"/>
    <row r="49557" s="6" customFormat="1" x14ac:dyDescent="0.4"/>
    <row r="49558" s="6" customFormat="1" x14ac:dyDescent="0.4"/>
    <row r="49559" s="6" customFormat="1" x14ac:dyDescent="0.4"/>
    <row r="49560" s="6" customFormat="1" x14ac:dyDescent="0.4"/>
    <row r="49561" s="6" customFormat="1" x14ac:dyDescent="0.4"/>
    <row r="49562" s="6" customFormat="1" x14ac:dyDescent="0.4"/>
    <row r="49563" s="6" customFormat="1" x14ac:dyDescent="0.4"/>
    <row r="49564" s="6" customFormat="1" x14ac:dyDescent="0.4"/>
    <row r="49565" s="6" customFormat="1" x14ac:dyDescent="0.4"/>
    <row r="49566" s="6" customFormat="1" x14ac:dyDescent="0.4"/>
    <row r="49567" s="6" customFormat="1" x14ac:dyDescent="0.4"/>
    <row r="49568" s="6" customFormat="1" x14ac:dyDescent="0.4"/>
    <row r="49569" s="6" customFormat="1" x14ac:dyDescent="0.4"/>
    <row r="49570" s="6" customFormat="1" x14ac:dyDescent="0.4"/>
    <row r="49571" s="6" customFormat="1" x14ac:dyDescent="0.4"/>
    <row r="49572" s="6" customFormat="1" x14ac:dyDescent="0.4"/>
    <row r="49573" s="6" customFormat="1" x14ac:dyDescent="0.4"/>
    <row r="49574" s="6" customFormat="1" x14ac:dyDescent="0.4"/>
    <row r="49575" s="6" customFormat="1" x14ac:dyDescent="0.4"/>
    <row r="49576" s="6" customFormat="1" x14ac:dyDescent="0.4"/>
    <row r="49577" s="6" customFormat="1" x14ac:dyDescent="0.4"/>
    <row r="49578" s="6" customFormat="1" x14ac:dyDescent="0.4"/>
    <row r="49579" s="6" customFormat="1" x14ac:dyDescent="0.4"/>
    <row r="49580" s="6" customFormat="1" x14ac:dyDescent="0.4"/>
    <row r="49581" s="6" customFormat="1" x14ac:dyDescent="0.4"/>
    <row r="49582" s="6" customFormat="1" x14ac:dyDescent="0.4"/>
    <row r="49583" s="6" customFormat="1" x14ac:dyDescent="0.4"/>
    <row r="49584" s="6" customFormat="1" x14ac:dyDescent="0.4"/>
    <row r="49585" s="6" customFormat="1" x14ac:dyDescent="0.4"/>
    <row r="49586" s="6" customFormat="1" x14ac:dyDescent="0.4"/>
    <row r="49587" s="6" customFormat="1" x14ac:dyDescent="0.4"/>
    <row r="49588" s="6" customFormat="1" x14ac:dyDescent="0.4"/>
    <row r="49589" s="6" customFormat="1" x14ac:dyDescent="0.4"/>
    <row r="49590" s="6" customFormat="1" x14ac:dyDescent="0.4"/>
    <row r="49591" s="6" customFormat="1" x14ac:dyDescent="0.4"/>
    <row r="49592" s="6" customFormat="1" x14ac:dyDescent="0.4"/>
    <row r="49593" s="6" customFormat="1" x14ac:dyDescent="0.4"/>
    <row r="49594" s="6" customFormat="1" x14ac:dyDescent="0.4"/>
    <row r="49595" s="6" customFormat="1" x14ac:dyDescent="0.4"/>
    <row r="49596" s="6" customFormat="1" x14ac:dyDescent="0.4"/>
    <row r="49597" s="6" customFormat="1" x14ac:dyDescent="0.4"/>
    <row r="49598" s="6" customFormat="1" x14ac:dyDescent="0.4"/>
    <row r="49599" s="6" customFormat="1" x14ac:dyDescent="0.4"/>
    <row r="49600" s="6" customFormat="1" x14ac:dyDescent="0.4"/>
    <row r="49601" s="6" customFormat="1" x14ac:dyDescent="0.4"/>
    <row r="49602" s="6" customFormat="1" x14ac:dyDescent="0.4"/>
    <row r="49603" s="6" customFormat="1" x14ac:dyDescent="0.4"/>
    <row r="49604" s="6" customFormat="1" x14ac:dyDescent="0.4"/>
    <row r="49605" s="6" customFormat="1" x14ac:dyDescent="0.4"/>
    <row r="49606" s="6" customFormat="1" x14ac:dyDescent="0.4"/>
    <row r="49607" s="6" customFormat="1" x14ac:dyDescent="0.4"/>
    <row r="49608" s="6" customFormat="1" x14ac:dyDescent="0.4"/>
    <row r="49609" s="6" customFormat="1" x14ac:dyDescent="0.4"/>
    <row r="49610" s="6" customFormat="1" x14ac:dyDescent="0.4"/>
    <row r="49611" s="6" customFormat="1" x14ac:dyDescent="0.4"/>
    <row r="49612" s="6" customFormat="1" x14ac:dyDescent="0.4"/>
    <row r="49613" s="6" customFormat="1" x14ac:dyDescent="0.4"/>
    <row r="49614" s="6" customFormat="1" x14ac:dyDescent="0.4"/>
    <row r="49615" s="6" customFormat="1" x14ac:dyDescent="0.4"/>
    <row r="49616" s="6" customFormat="1" x14ac:dyDescent="0.4"/>
    <row r="49617" s="6" customFormat="1" x14ac:dyDescent="0.4"/>
    <row r="49618" s="6" customFormat="1" x14ac:dyDescent="0.4"/>
    <row r="49619" s="6" customFormat="1" x14ac:dyDescent="0.4"/>
    <row r="49620" s="6" customFormat="1" x14ac:dyDescent="0.4"/>
    <row r="49621" s="6" customFormat="1" x14ac:dyDescent="0.4"/>
    <row r="49622" s="6" customFormat="1" x14ac:dyDescent="0.4"/>
    <row r="49623" s="6" customFormat="1" x14ac:dyDescent="0.4"/>
    <row r="49624" s="6" customFormat="1" x14ac:dyDescent="0.4"/>
    <row r="49625" s="6" customFormat="1" x14ac:dyDescent="0.4"/>
    <row r="49626" s="6" customFormat="1" x14ac:dyDescent="0.4"/>
    <row r="49627" s="6" customFormat="1" x14ac:dyDescent="0.4"/>
    <row r="49628" s="6" customFormat="1" x14ac:dyDescent="0.4"/>
    <row r="49629" s="6" customFormat="1" x14ac:dyDescent="0.4"/>
    <row r="49630" s="6" customFormat="1" x14ac:dyDescent="0.4"/>
    <row r="49631" s="6" customFormat="1" x14ac:dyDescent="0.4"/>
    <row r="49632" s="6" customFormat="1" x14ac:dyDescent="0.4"/>
    <row r="49633" s="6" customFormat="1" x14ac:dyDescent="0.4"/>
    <row r="49634" s="6" customFormat="1" x14ac:dyDescent="0.4"/>
    <row r="49635" s="6" customFormat="1" x14ac:dyDescent="0.4"/>
    <row r="49636" s="6" customFormat="1" x14ac:dyDescent="0.4"/>
    <row r="49637" s="6" customFormat="1" x14ac:dyDescent="0.4"/>
    <row r="49638" s="6" customFormat="1" x14ac:dyDescent="0.4"/>
    <row r="49639" s="6" customFormat="1" x14ac:dyDescent="0.4"/>
    <row r="49640" s="6" customFormat="1" x14ac:dyDescent="0.4"/>
    <row r="49641" s="6" customFormat="1" x14ac:dyDescent="0.4"/>
    <row r="49642" s="6" customFormat="1" x14ac:dyDescent="0.4"/>
    <row r="49643" s="6" customFormat="1" x14ac:dyDescent="0.4"/>
    <row r="49644" s="6" customFormat="1" x14ac:dyDescent="0.4"/>
    <row r="49645" s="6" customFormat="1" x14ac:dyDescent="0.4"/>
    <row r="49646" s="6" customFormat="1" x14ac:dyDescent="0.4"/>
    <row r="49647" s="6" customFormat="1" x14ac:dyDescent="0.4"/>
    <row r="49648" s="6" customFormat="1" x14ac:dyDescent="0.4"/>
    <row r="49649" s="6" customFormat="1" x14ac:dyDescent="0.4"/>
    <row r="49650" s="6" customFormat="1" x14ac:dyDescent="0.4"/>
    <row r="49651" s="6" customFormat="1" x14ac:dyDescent="0.4"/>
    <row r="49652" s="6" customFormat="1" x14ac:dyDescent="0.4"/>
    <row r="49653" s="6" customFormat="1" x14ac:dyDescent="0.4"/>
    <row r="49654" s="6" customFormat="1" x14ac:dyDescent="0.4"/>
    <row r="49655" s="6" customFormat="1" x14ac:dyDescent="0.4"/>
    <row r="49656" s="6" customFormat="1" x14ac:dyDescent="0.4"/>
    <row r="49657" s="6" customFormat="1" x14ac:dyDescent="0.4"/>
    <row r="49658" s="6" customFormat="1" x14ac:dyDescent="0.4"/>
    <row r="49659" s="6" customFormat="1" x14ac:dyDescent="0.4"/>
    <row r="49660" s="6" customFormat="1" x14ac:dyDescent="0.4"/>
    <row r="49661" s="6" customFormat="1" x14ac:dyDescent="0.4"/>
    <row r="49662" s="6" customFormat="1" x14ac:dyDescent="0.4"/>
    <row r="49663" s="6" customFormat="1" x14ac:dyDescent="0.4"/>
    <row r="49664" s="6" customFormat="1" x14ac:dyDescent="0.4"/>
    <row r="49665" s="6" customFormat="1" x14ac:dyDescent="0.4"/>
    <row r="49666" s="6" customFormat="1" x14ac:dyDescent="0.4"/>
    <row r="49667" s="6" customFormat="1" x14ac:dyDescent="0.4"/>
    <row r="49668" s="6" customFormat="1" x14ac:dyDescent="0.4"/>
    <row r="49669" s="6" customFormat="1" x14ac:dyDescent="0.4"/>
    <row r="49670" s="6" customFormat="1" x14ac:dyDescent="0.4"/>
    <row r="49671" s="6" customFormat="1" x14ac:dyDescent="0.4"/>
    <row r="49672" s="6" customFormat="1" x14ac:dyDescent="0.4"/>
    <row r="49673" s="6" customFormat="1" x14ac:dyDescent="0.4"/>
    <row r="49674" s="6" customFormat="1" x14ac:dyDescent="0.4"/>
    <row r="49675" s="6" customFormat="1" x14ac:dyDescent="0.4"/>
    <row r="49676" s="6" customFormat="1" x14ac:dyDescent="0.4"/>
    <row r="49677" s="6" customFormat="1" x14ac:dyDescent="0.4"/>
    <row r="49678" s="6" customFormat="1" x14ac:dyDescent="0.4"/>
    <row r="49679" s="6" customFormat="1" x14ac:dyDescent="0.4"/>
    <row r="49680" s="6" customFormat="1" x14ac:dyDescent="0.4"/>
    <row r="49681" s="6" customFormat="1" x14ac:dyDescent="0.4"/>
    <row r="49682" s="6" customFormat="1" x14ac:dyDescent="0.4"/>
    <row r="49683" s="6" customFormat="1" x14ac:dyDescent="0.4"/>
    <row r="49684" s="6" customFormat="1" x14ac:dyDescent="0.4"/>
    <row r="49685" s="6" customFormat="1" x14ac:dyDescent="0.4"/>
    <row r="49686" s="6" customFormat="1" x14ac:dyDescent="0.4"/>
    <row r="49687" s="6" customFormat="1" x14ac:dyDescent="0.4"/>
    <row r="49688" s="6" customFormat="1" x14ac:dyDescent="0.4"/>
    <row r="49689" s="6" customFormat="1" x14ac:dyDescent="0.4"/>
    <row r="49690" s="6" customFormat="1" x14ac:dyDescent="0.4"/>
    <row r="49691" s="6" customFormat="1" x14ac:dyDescent="0.4"/>
    <row r="49692" s="6" customFormat="1" x14ac:dyDescent="0.4"/>
    <row r="49693" s="6" customFormat="1" x14ac:dyDescent="0.4"/>
    <row r="49694" s="6" customFormat="1" x14ac:dyDescent="0.4"/>
    <row r="49695" s="6" customFormat="1" x14ac:dyDescent="0.4"/>
    <row r="49696" s="6" customFormat="1" x14ac:dyDescent="0.4"/>
    <row r="49697" s="6" customFormat="1" x14ac:dyDescent="0.4"/>
    <row r="49698" s="6" customFormat="1" x14ac:dyDescent="0.4"/>
    <row r="49699" s="6" customFormat="1" x14ac:dyDescent="0.4"/>
    <row r="49700" s="6" customFormat="1" x14ac:dyDescent="0.4"/>
    <row r="49701" s="6" customFormat="1" x14ac:dyDescent="0.4"/>
    <row r="49702" s="6" customFormat="1" x14ac:dyDescent="0.4"/>
    <row r="49703" s="6" customFormat="1" x14ac:dyDescent="0.4"/>
    <row r="49704" s="6" customFormat="1" x14ac:dyDescent="0.4"/>
    <row r="49705" s="6" customFormat="1" x14ac:dyDescent="0.4"/>
    <row r="49706" s="6" customFormat="1" x14ac:dyDescent="0.4"/>
    <row r="49707" s="6" customFormat="1" x14ac:dyDescent="0.4"/>
    <row r="49708" s="6" customFormat="1" x14ac:dyDescent="0.4"/>
    <row r="49709" s="6" customFormat="1" x14ac:dyDescent="0.4"/>
    <row r="49710" s="6" customFormat="1" x14ac:dyDescent="0.4"/>
    <row r="49711" s="6" customFormat="1" x14ac:dyDescent="0.4"/>
    <row r="49712" s="6" customFormat="1" x14ac:dyDescent="0.4"/>
    <row r="49713" s="6" customFormat="1" x14ac:dyDescent="0.4"/>
    <row r="49714" s="6" customFormat="1" x14ac:dyDescent="0.4"/>
    <row r="49715" s="6" customFormat="1" x14ac:dyDescent="0.4"/>
    <row r="49716" s="6" customFormat="1" x14ac:dyDescent="0.4"/>
    <row r="49717" s="6" customFormat="1" x14ac:dyDescent="0.4"/>
    <row r="49718" s="6" customFormat="1" x14ac:dyDescent="0.4"/>
    <row r="49719" s="6" customFormat="1" x14ac:dyDescent="0.4"/>
    <row r="49720" s="6" customFormat="1" x14ac:dyDescent="0.4"/>
    <row r="49721" s="6" customFormat="1" x14ac:dyDescent="0.4"/>
    <row r="49722" s="6" customFormat="1" x14ac:dyDescent="0.4"/>
    <row r="49723" s="6" customFormat="1" x14ac:dyDescent="0.4"/>
    <row r="49724" s="6" customFormat="1" x14ac:dyDescent="0.4"/>
    <row r="49725" s="6" customFormat="1" x14ac:dyDescent="0.4"/>
    <row r="49726" s="6" customFormat="1" x14ac:dyDescent="0.4"/>
    <row r="49727" s="6" customFormat="1" x14ac:dyDescent="0.4"/>
    <row r="49728" s="6" customFormat="1" x14ac:dyDescent="0.4"/>
    <row r="49729" s="6" customFormat="1" x14ac:dyDescent="0.4"/>
    <row r="49730" s="6" customFormat="1" x14ac:dyDescent="0.4"/>
    <row r="49731" s="6" customFormat="1" x14ac:dyDescent="0.4"/>
    <row r="49732" s="6" customFormat="1" x14ac:dyDescent="0.4"/>
    <row r="49733" s="6" customFormat="1" x14ac:dyDescent="0.4"/>
    <row r="49734" s="6" customFormat="1" x14ac:dyDescent="0.4"/>
    <row r="49735" s="6" customFormat="1" x14ac:dyDescent="0.4"/>
    <row r="49736" s="6" customFormat="1" x14ac:dyDescent="0.4"/>
    <row r="49737" s="6" customFormat="1" x14ac:dyDescent="0.4"/>
    <row r="49738" s="6" customFormat="1" x14ac:dyDescent="0.4"/>
    <row r="49739" s="6" customFormat="1" x14ac:dyDescent="0.4"/>
    <row r="49740" s="6" customFormat="1" x14ac:dyDescent="0.4"/>
    <row r="49741" s="6" customFormat="1" x14ac:dyDescent="0.4"/>
    <row r="49742" s="6" customFormat="1" x14ac:dyDescent="0.4"/>
    <row r="49743" s="6" customFormat="1" x14ac:dyDescent="0.4"/>
    <row r="49744" s="6" customFormat="1" x14ac:dyDescent="0.4"/>
    <row r="49745" s="6" customFormat="1" x14ac:dyDescent="0.4"/>
    <row r="49746" s="6" customFormat="1" x14ac:dyDescent="0.4"/>
    <row r="49747" s="6" customFormat="1" x14ac:dyDescent="0.4"/>
    <row r="49748" s="6" customFormat="1" x14ac:dyDescent="0.4"/>
    <row r="49749" s="6" customFormat="1" x14ac:dyDescent="0.4"/>
    <row r="49750" s="6" customFormat="1" x14ac:dyDescent="0.4"/>
    <row r="49751" s="6" customFormat="1" x14ac:dyDescent="0.4"/>
    <row r="49752" s="6" customFormat="1" x14ac:dyDescent="0.4"/>
    <row r="49753" s="6" customFormat="1" x14ac:dyDescent="0.4"/>
    <row r="49754" s="6" customFormat="1" x14ac:dyDescent="0.4"/>
    <row r="49755" s="6" customFormat="1" x14ac:dyDescent="0.4"/>
    <row r="49756" s="6" customFormat="1" x14ac:dyDescent="0.4"/>
    <row r="49757" s="6" customFormat="1" x14ac:dyDescent="0.4"/>
    <row r="49758" s="6" customFormat="1" x14ac:dyDescent="0.4"/>
    <row r="49759" s="6" customFormat="1" x14ac:dyDescent="0.4"/>
    <row r="49760" s="6" customFormat="1" x14ac:dyDescent="0.4"/>
    <row r="49761" s="6" customFormat="1" x14ac:dyDescent="0.4"/>
    <row r="49762" s="6" customFormat="1" x14ac:dyDescent="0.4"/>
    <row r="49763" s="6" customFormat="1" x14ac:dyDescent="0.4"/>
    <row r="49764" s="6" customFormat="1" x14ac:dyDescent="0.4"/>
    <row r="49765" s="6" customFormat="1" x14ac:dyDescent="0.4"/>
    <row r="49766" s="6" customFormat="1" x14ac:dyDescent="0.4"/>
    <row r="49767" s="6" customFormat="1" x14ac:dyDescent="0.4"/>
    <row r="49768" s="6" customFormat="1" x14ac:dyDescent="0.4"/>
    <row r="49769" s="6" customFormat="1" x14ac:dyDescent="0.4"/>
    <row r="49770" s="6" customFormat="1" x14ac:dyDescent="0.4"/>
    <row r="49771" s="6" customFormat="1" x14ac:dyDescent="0.4"/>
    <row r="49772" s="6" customFormat="1" x14ac:dyDescent="0.4"/>
    <row r="49773" s="6" customFormat="1" x14ac:dyDescent="0.4"/>
    <row r="49774" s="6" customFormat="1" x14ac:dyDescent="0.4"/>
    <row r="49775" s="6" customFormat="1" x14ac:dyDescent="0.4"/>
    <row r="49776" s="6" customFormat="1" x14ac:dyDescent="0.4"/>
    <row r="49777" s="6" customFormat="1" x14ac:dyDescent="0.4"/>
    <row r="49778" s="6" customFormat="1" x14ac:dyDescent="0.4"/>
    <row r="49779" s="6" customFormat="1" x14ac:dyDescent="0.4"/>
    <row r="49780" s="6" customFormat="1" x14ac:dyDescent="0.4"/>
    <row r="49781" s="6" customFormat="1" x14ac:dyDescent="0.4"/>
    <row r="49782" s="6" customFormat="1" x14ac:dyDescent="0.4"/>
    <row r="49783" s="6" customFormat="1" x14ac:dyDescent="0.4"/>
    <row r="49784" s="6" customFormat="1" x14ac:dyDescent="0.4"/>
    <row r="49785" s="6" customFormat="1" x14ac:dyDescent="0.4"/>
    <row r="49786" s="6" customFormat="1" x14ac:dyDescent="0.4"/>
    <row r="49787" s="6" customFormat="1" x14ac:dyDescent="0.4"/>
    <row r="49788" s="6" customFormat="1" x14ac:dyDescent="0.4"/>
    <row r="49789" s="6" customFormat="1" x14ac:dyDescent="0.4"/>
    <row r="49790" s="6" customFormat="1" x14ac:dyDescent="0.4"/>
    <row r="49791" s="6" customFormat="1" x14ac:dyDescent="0.4"/>
    <row r="49792" s="6" customFormat="1" x14ac:dyDescent="0.4"/>
    <row r="49793" s="6" customFormat="1" x14ac:dyDescent="0.4"/>
    <row r="49794" s="6" customFormat="1" x14ac:dyDescent="0.4"/>
    <row r="49795" s="6" customFormat="1" x14ac:dyDescent="0.4"/>
    <row r="49796" s="6" customFormat="1" x14ac:dyDescent="0.4"/>
    <row r="49797" s="6" customFormat="1" x14ac:dyDescent="0.4"/>
    <row r="49798" s="6" customFormat="1" x14ac:dyDescent="0.4"/>
    <row r="49799" s="6" customFormat="1" x14ac:dyDescent="0.4"/>
    <row r="49800" s="6" customFormat="1" x14ac:dyDescent="0.4"/>
    <row r="49801" s="6" customFormat="1" x14ac:dyDescent="0.4"/>
    <row r="49802" s="6" customFormat="1" x14ac:dyDescent="0.4"/>
    <row r="49803" s="6" customFormat="1" x14ac:dyDescent="0.4"/>
    <row r="49804" s="6" customFormat="1" x14ac:dyDescent="0.4"/>
    <row r="49805" s="6" customFormat="1" x14ac:dyDescent="0.4"/>
    <row r="49806" s="6" customFormat="1" x14ac:dyDescent="0.4"/>
    <row r="49807" s="6" customFormat="1" x14ac:dyDescent="0.4"/>
    <row r="49808" s="6" customFormat="1" x14ac:dyDescent="0.4"/>
    <row r="49809" s="6" customFormat="1" x14ac:dyDescent="0.4"/>
    <row r="49810" s="6" customFormat="1" x14ac:dyDescent="0.4"/>
    <row r="49811" s="6" customFormat="1" x14ac:dyDescent="0.4"/>
    <row r="49812" s="6" customFormat="1" x14ac:dyDescent="0.4"/>
    <row r="49813" s="6" customFormat="1" x14ac:dyDescent="0.4"/>
    <row r="49814" s="6" customFormat="1" x14ac:dyDescent="0.4"/>
    <row r="49815" s="6" customFormat="1" x14ac:dyDescent="0.4"/>
    <row r="49816" s="6" customFormat="1" x14ac:dyDescent="0.4"/>
    <row r="49817" s="6" customFormat="1" x14ac:dyDescent="0.4"/>
    <row r="49818" s="6" customFormat="1" x14ac:dyDescent="0.4"/>
    <row r="49819" s="6" customFormat="1" x14ac:dyDescent="0.4"/>
    <row r="49820" s="6" customFormat="1" x14ac:dyDescent="0.4"/>
    <row r="49821" s="6" customFormat="1" x14ac:dyDescent="0.4"/>
    <row r="49822" s="6" customFormat="1" x14ac:dyDescent="0.4"/>
    <row r="49823" s="6" customFormat="1" x14ac:dyDescent="0.4"/>
    <row r="49824" s="6" customFormat="1" x14ac:dyDescent="0.4"/>
    <row r="49825" s="6" customFormat="1" x14ac:dyDescent="0.4"/>
    <row r="49826" s="6" customFormat="1" x14ac:dyDescent="0.4"/>
    <row r="49827" s="6" customFormat="1" x14ac:dyDescent="0.4"/>
    <row r="49828" s="6" customFormat="1" x14ac:dyDescent="0.4"/>
    <row r="49829" s="6" customFormat="1" x14ac:dyDescent="0.4"/>
    <row r="49830" s="6" customFormat="1" x14ac:dyDescent="0.4"/>
    <row r="49831" s="6" customFormat="1" x14ac:dyDescent="0.4"/>
    <row r="49832" s="6" customFormat="1" x14ac:dyDescent="0.4"/>
    <row r="49833" s="6" customFormat="1" x14ac:dyDescent="0.4"/>
    <row r="49834" s="6" customFormat="1" x14ac:dyDescent="0.4"/>
    <row r="49835" s="6" customFormat="1" x14ac:dyDescent="0.4"/>
    <row r="49836" s="6" customFormat="1" x14ac:dyDescent="0.4"/>
    <row r="49837" s="6" customFormat="1" x14ac:dyDescent="0.4"/>
    <row r="49838" s="6" customFormat="1" x14ac:dyDescent="0.4"/>
    <row r="49839" s="6" customFormat="1" x14ac:dyDescent="0.4"/>
    <row r="49840" s="6" customFormat="1" x14ac:dyDescent="0.4"/>
    <row r="49841" s="6" customFormat="1" x14ac:dyDescent="0.4"/>
    <row r="49842" s="6" customFormat="1" x14ac:dyDescent="0.4"/>
    <row r="49843" s="6" customFormat="1" x14ac:dyDescent="0.4"/>
    <row r="49844" s="6" customFormat="1" x14ac:dyDescent="0.4"/>
    <row r="49845" s="6" customFormat="1" x14ac:dyDescent="0.4"/>
    <row r="49846" s="6" customFormat="1" x14ac:dyDescent="0.4"/>
    <row r="49847" s="6" customFormat="1" x14ac:dyDescent="0.4"/>
    <row r="49848" s="6" customFormat="1" x14ac:dyDescent="0.4"/>
    <row r="49849" s="6" customFormat="1" x14ac:dyDescent="0.4"/>
    <row r="49850" s="6" customFormat="1" x14ac:dyDescent="0.4"/>
    <row r="49851" s="6" customFormat="1" x14ac:dyDescent="0.4"/>
    <row r="49852" s="6" customFormat="1" x14ac:dyDescent="0.4"/>
    <row r="49853" s="6" customFormat="1" x14ac:dyDescent="0.4"/>
    <row r="49854" s="6" customFormat="1" x14ac:dyDescent="0.4"/>
    <row r="49855" s="6" customFormat="1" x14ac:dyDescent="0.4"/>
    <row r="49856" s="6" customFormat="1" x14ac:dyDescent="0.4"/>
    <row r="49857" s="6" customFormat="1" x14ac:dyDescent="0.4"/>
    <row r="49858" s="6" customFormat="1" x14ac:dyDescent="0.4"/>
    <row r="49859" s="6" customFormat="1" x14ac:dyDescent="0.4"/>
    <row r="49860" s="6" customFormat="1" x14ac:dyDescent="0.4"/>
    <row r="49861" s="6" customFormat="1" x14ac:dyDescent="0.4"/>
    <row r="49862" s="6" customFormat="1" x14ac:dyDescent="0.4"/>
    <row r="49863" s="6" customFormat="1" x14ac:dyDescent="0.4"/>
    <row r="49864" s="6" customFormat="1" x14ac:dyDescent="0.4"/>
    <row r="49865" s="6" customFormat="1" x14ac:dyDescent="0.4"/>
    <row r="49866" s="6" customFormat="1" x14ac:dyDescent="0.4"/>
    <row r="49867" s="6" customFormat="1" x14ac:dyDescent="0.4"/>
    <row r="49868" s="6" customFormat="1" x14ac:dyDescent="0.4"/>
    <row r="49869" s="6" customFormat="1" x14ac:dyDescent="0.4"/>
    <row r="49870" s="6" customFormat="1" x14ac:dyDescent="0.4"/>
    <row r="49871" s="6" customFormat="1" x14ac:dyDescent="0.4"/>
    <row r="49872" s="6" customFormat="1" x14ac:dyDescent="0.4"/>
    <row r="49873" s="6" customFormat="1" x14ac:dyDescent="0.4"/>
    <row r="49874" s="6" customFormat="1" x14ac:dyDescent="0.4"/>
    <row r="49875" s="6" customFormat="1" x14ac:dyDescent="0.4"/>
    <row r="49876" s="6" customFormat="1" x14ac:dyDescent="0.4"/>
    <row r="49877" s="6" customFormat="1" x14ac:dyDescent="0.4"/>
    <row r="49878" s="6" customFormat="1" x14ac:dyDescent="0.4"/>
    <row r="49879" s="6" customFormat="1" x14ac:dyDescent="0.4"/>
    <row r="49880" s="6" customFormat="1" x14ac:dyDescent="0.4"/>
    <row r="49881" s="6" customFormat="1" x14ac:dyDescent="0.4"/>
    <row r="49882" s="6" customFormat="1" x14ac:dyDescent="0.4"/>
    <row r="49883" s="6" customFormat="1" x14ac:dyDescent="0.4"/>
    <row r="49884" s="6" customFormat="1" x14ac:dyDescent="0.4"/>
    <row r="49885" s="6" customFormat="1" x14ac:dyDescent="0.4"/>
    <row r="49886" s="6" customFormat="1" x14ac:dyDescent="0.4"/>
    <row r="49887" s="6" customFormat="1" x14ac:dyDescent="0.4"/>
    <row r="49888" s="6" customFormat="1" x14ac:dyDescent="0.4"/>
    <row r="49889" s="6" customFormat="1" x14ac:dyDescent="0.4"/>
    <row r="49890" s="6" customFormat="1" x14ac:dyDescent="0.4"/>
    <row r="49891" s="6" customFormat="1" x14ac:dyDescent="0.4"/>
    <row r="49892" s="6" customFormat="1" x14ac:dyDescent="0.4"/>
    <row r="49893" s="6" customFormat="1" x14ac:dyDescent="0.4"/>
    <row r="49894" s="6" customFormat="1" x14ac:dyDescent="0.4"/>
    <row r="49895" s="6" customFormat="1" x14ac:dyDescent="0.4"/>
    <row r="49896" s="6" customFormat="1" x14ac:dyDescent="0.4"/>
    <row r="49897" s="6" customFormat="1" x14ac:dyDescent="0.4"/>
    <row r="49898" s="6" customFormat="1" x14ac:dyDescent="0.4"/>
    <row r="49899" s="6" customFormat="1" x14ac:dyDescent="0.4"/>
    <row r="49900" s="6" customFormat="1" x14ac:dyDescent="0.4"/>
    <row r="49901" s="6" customFormat="1" x14ac:dyDescent="0.4"/>
    <row r="49902" s="6" customFormat="1" x14ac:dyDescent="0.4"/>
    <row r="49903" s="6" customFormat="1" x14ac:dyDescent="0.4"/>
    <row r="49904" s="6" customFormat="1" x14ac:dyDescent="0.4"/>
    <row r="49905" s="6" customFormat="1" x14ac:dyDescent="0.4"/>
    <row r="49906" s="6" customFormat="1" x14ac:dyDescent="0.4"/>
    <row r="49907" s="6" customFormat="1" x14ac:dyDescent="0.4"/>
    <row r="49908" s="6" customFormat="1" x14ac:dyDescent="0.4"/>
    <row r="49909" s="6" customFormat="1" x14ac:dyDescent="0.4"/>
    <row r="49910" s="6" customFormat="1" x14ac:dyDescent="0.4"/>
    <row r="49911" s="6" customFormat="1" x14ac:dyDescent="0.4"/>
    <row r="49912" s="6" customFormat="1" x14ac:dyDescent="0.4"/>
    <row r="49913" s="6" customFormat="1" x14ac:dyDescent="0.4"/>
    <row r="49914" s="6" customFormat="1" x14ac:dyDescent="0.4"/>
    <row r="49915" s="6" customFormat="1" x14ac:dyDescent="0.4"/>
    <row r="49916" s="6" customFormat="1" x14ac:dyDescent="0.4"/>
    <row r="49917" s="6" customFormat="1" x14ac:dyDescent="0.4"/>
    <row r="49918" s="6" customFormat="1" x14ac:dyDescent="0.4"/>
    <row r="49919" s="6" customFormat="1" x14ac:dyDescent="0.4"/>
    <row r="49920" s="6" customFormat="1" x14ac:dyDescent="0.4"/>
    <row r="49921" s="6" customFormat="1" x14ac:dyDescent="0.4"/>
    <row r="49922" s="6" customFormat="1" x14ac:dyDescent="0.4"/>
    <row r="49923" s="6" customFormat="1" x14ac:dyDescent="0.4"/>
    <row r="49924" s="6" customFormat="1" x14ac:dyDescent="0.4"/>
    <row r="49925" s="6" customFormat="1" x14ac:dyDescent="0.4"/>
    <row r="49926" s="6" customFormat="1" x14ac:dyDescent="0.4"/>
    <row r="49927" s="6" customFormat="1" x14ac:dyDescent="0.4"/>
    <row r="49928" s="6" customFormat="1" x14ac:dyDescent="0.4"/>
    <row r="49929" s="6" customFormat="1" x14ac:dyDescent="0.4"/>
    <row r="49930" s="6" customFormat="1" x14ac:dyDescent="0.4"/>
    <row r="49931" s="6" customFormat="1" x14ac:dyDescent="0.4"/>
    <row r="49932" s="6" customFormat="1" x14ac:dyDescent="0.4"/>
    <row r="49933" s="6" customFormat="1" x14ac:dyDescent="0.4"/>
    <row r="49934" s="6" customFormat="1" x14ac:dyDescent="0.4"/>
    <row r="49935" s="6" customFormat="1" x14ac:dyDescent="0.4"/>
    <row r="49936" s="6" customFormat="1" x14ac:dyDescent="0.4"/>
    <row r="49937" s="6" customFormat="1" x14ac:dyDescent="0.4"/>
    <row r="49938" s="6" customFormat="1" x14ac:dyDescent="0.4"/>
    <row r="49939" s="6" customFormat="1" x14ac:dyDescent="0.4"/>
    <row r="49940" s="6" customFormat="1" x14ac:dyDescent="0.4"/>
    <row r="49941" s="6" customFormat="1" x14ac:dyDescent="0.4"/>
    <row r="49942" s="6" customFormat="1" x14ac:dyDescent="0.4"/>
    <row r="49943" s="6" customFormat="1" x14ac:dyDescent="0.4"/>
    <row r="49944" s="6" customFormat="1" x14ac:dyDescent="0.4"/>
    <row r="49945" s="6" customFormat="1" x14ac:dyDescent="0.4"/>
    <row r="49946" s="6" customFormat="1" x14ac:dyDescent="0.4"/>
    <row r="49947" s="6" customFormat="1" x14ac:dyDescent="0.4"/>
    <row r="49948" s="6" customFormat="1" x14ac:dyDescent="0.4"/>
    <row r="49949" s="6" customFormat="1" x14ac:dyDescent="0.4"/>
    <row r="49950" s="6" customFormat="1" x14ac:dyDescent="0.4"/>
    <row r="49951" s="6" customFormat="1" x14ac:dyDescent="0.4"/>
    <row r="49952" s="6" customFormat="1" x14ac:dyDescent="0.4"/>
    <row r="49953" s="6" customFormat="1" x14ac:dyDescent="0.4"/>
    <row r="49954" s="6" customFormat="1" x14ac:dyDescent="0.4"/>
    <row r="49955" s="6" customFormat="1" x14ac:dyDescent="0.4"/>
    <row r="49956" s="6" customFormat="1" x14ac:dyDescent="0.4"/>
    <row r="49957" s="6" customFormat="1" x14ac:dyDescent="0.4"/>
    <row r="49958" s="6" customFormat="1" x14ac:dyDescent="0.4"/>
    <row r="49959" s="6" customFormat="1" x14ac:dyDescent="0.4"/>
    <row r="49960" s="6" customFormat="1" x14ac:dyDescent="0.4"/>
    <row r="49961" s="6" customFormat="1" x14ac:dyDescent="0.4"/>
    <row r="49962" s="6" customFormat="1" x14ac:dyDescent="0.4"/>
    <row r="49963" s="6" customFormat="1" x14ac:dyDescent="0.4"/>
    <row r="49964" s="6" customFormat="1" x14ac:dyDescent="0.4"/>
    <row r="49965" s="6" customFormat="1" x14ac:dyDescent="0.4"/>
    <row r="49966" s="6" customFormat="1" x14ac:dyDescent="0.4"/>
    <row r="49967" s="6" customFormat="1" x14ac:dyDescent="0.4"/>
    <row r="49968" s="6" customFormat="1" x14ac:dyDescent="0.4"/>
    <row r="49969" s="6" customFormat="1" x14ac:dyDescent="0.4"/>
    <row r="49970" s="6" customFormat="1" x14ac:dyDescent="0.4"/>
    <row r="49971" s="6" customFormat="1" x14ac:dyDescent="0.4"/>
    <row r="49972" s="6" customFormat="1" x14ac:dyDescent="0.4"/>
    <row r="49973" s="6" customFormat="1" x14ac:dyDescent="0.4"/>
    <row r="49974" s="6" customFormat="1" x14ac:dyDescent="0.4"/>
    <row r="49975" s="6" customFormat="1" x14ac:dyDescent="0.4"/>
    <row r="49976" s="6" customFormat="1" x14ac:dyDescent="0.4"/>
    <row r="49977" s="6" customFormat="1" x14ac:dyDescent="0.4"/>
    <row r="49978" s="6" customFormat="1" x14ac:dyDescent="0.4"/>
    <row r="49979" s="6" customFormat="1" x14ac:dyDescent="0.4"/>
    <row r="49980" s="6" customFormat="1" x14ac:dyDescent="0.4"/>
    <row r="49981" s="6" customFormat="1" x14ac:dyDescent="0.4"/>
    <row r="49982" s="6" customFormat="1" x14ac:dyDescent="0.4"/>
    <row r="49983" s="6" customFormat="1" x14ac:dyDescent="0.4"/>
    <row r="49984" s="6" customFormat="1" x14ac:dyDescent="0.4"/>
    <row r="49985" s="6" customFormat="1" x14ac:dyDescent="0.4"/>
    <row r="49986" s="6" customFormat="1" x14ac:dyDescent="0.4"/>
    <row r="49987" s="6" customFormat="1" x14ac:dyDescent="0.4"/>
    <row r="49988" s="6" customFormat="1" x14ac:dyDescent="0.4"/>
    <row r="49989" s="6" customFormat="1" x14ac:dyDescent="0.4"/>
    <row r="49990" s="6" customFormat="1" x14ac:dyDescent="0.4"/>
    <row r="49991" s="6" customFormat="1" x14ac:dyDescent="0.4"/>
    <row r="49992" s="6" customFormat="1" x14ac:dyDescent="0.4"/>
    <row r="49993" s="6" customFormat="1" x14ac:dyDescent="0.4"/>
    <row r="49994" s="6" customFormat="1" x14ac:dyDescent="0.4"/>
    <row r="49995" s="6" customFormat="1" x14ac:dyDescent="0.4"/>
    <row r="49996" s="6" customFormat="1" x14ac:dyDescent="0.4"/>
    <row r="49997" s="6" customFormat="1" x14ac:dyDescent="0.4"/>
    <row r="49998" s="6" customFormat="1" x14ac:dyDescent="0.4"/>
    <row r="49999" s="6" customFormat="1" x14ac:dyDescent="0.4"/>
    <row r="50000" s="6" customFormat="1" x14ac:dyDescent="0.4"/>
    <row r="50001" s="6" customFormat="1" x14ac:dyDescent="0.4"/>
    <row r="50002" s="6" customFormat="1" x14ac:dyDescent="0.4"/>
    <row r="50003" s="6" customFormat="1" x14ac:dyDescent="0.4"/>
    <row r="50004" s="6" customFormat="1" x14ac:dyDescent="0.4"/>
    <row r="50005" s="6" customFormat="1" x14ac:dyDescent="0.4"/>
    <row r="50006" s="6" customFormat="1" x14ac:dyDescent="0.4"/>
    <row r="50007" s="6" customFormat="1" x14ac:dyDescent="0.4"/>
    <row r="50008" s="6" customFormat="1" x14ac:dyDescent="0.4"/>
    <row r="50009" s="6" customFormat="1" x14ac:dyDescent="0.4"/>
    <row r="50010" s="6" customFormat="1" x14ac:dyDescent="0.4"/>
    <row r="50011" s="6" customFormat="1" x14ac:dyDescent="0.4"/>
    <row r="50012" s="6" customFormat="1" x14ac:dyDescent="0.4"/>
    <row r="50013" s="6" customFormat="1" x14ac:dyDescent="0.4"/>
    <row r="50014" s="6" customFormat="1" x14ac:dyDescent="0.4"/>
    <row r="50015" s="6" customFormat="1" x14ac:dyDescent="0.4"/>
    <row r="50016" s="6" customFormat="1" x14ac:dyDescent="0.4"/>
    <row r="50017" s="6" customFormat="1" x14ac:dyDescent="0.4"/>
    <row r="50018" s="6" customFormat="1" x14ac:dyDescent="0.4"/>
    <row r="50019" s="6" customFormat="1" x14ac:dyDescent="0.4"/>
    <row r="50020" s="6" customFormat="1" x14ac:dyDescent="0.4"/>
    <row r="50021" s="6" customFormat="1" x14ac:dyDescent="0.4"/>
    <row r="50022" s="6" customFormat="1" x14ac:dyDescent="0.4"/>
    <row r="50023" s="6" customFormat="1" x14ac:dyDescent="0.4"/>
    <row r="50024" s="6" customFormat="1" x14ac:dyDescent="0.4"/>
    <row r="50025" s="6" customFormat="1" x14ac:dyDescent="0.4"/>
    <row r="50026" s="6" customFormat="1" x14ac:dyDescent="0.4"/>
    <row r="50027" s="6" customFormat="1" x14ac:dyDescent="0.4"/>
    <row r="50028" s="6" customFormat="1" x14ac:dyDescent="0.4"/>
    <row r="50029" s="6" customFormat="1" x14ac:dyDescent="0.4"/>
    <row r="50030" s="6" customFormat="1" x14ac:dyDescent="0.4"/>
    <row r="50031" s="6" customFormat="1" x14ac:dyDescent="0.4"/>
    <row r="50032" s="6" customFormat="1" x14ac:dyDescent="0.4"/>
    <row r="50033" s="6" customFormat="1" x14ac:dyDescent="0.4"/>
    <row r="50034" s="6" customFormat="1" x14ac:dyDescent="0.4"/>
    <row r="50035" s="6" customFormat="1" x14ac:dyDescent="0.4"/>
    <row r="50036" s="6" customFormat="1" x14ac:dyDescent="0.4"/>
    <row r="50037" s="6" customFormat="1" x14ac:dyDescent="0.4"/>
    <row r="50038" s="6" customFormat="1" x14ac:dyDescent="0.4"/>
    <row r="50039" s="6" customFormat="1" x14ac:dyDescent="0.4"/>
    <row r="50040" s="6" customFormat="1" x14ac:dyDescent="0.4"/>
    <row r="50041" s="6" customFormat="1" x14ac:dyDescent="0.4"/>
    <row r="50042" s="6" customFormat="1" x14ac:dyDescent="0.4"/>
    <row r="50043" s="6" customFormat="1" x14ac:dyDescent="0.4"/>
    <row r="50044" s="6" customFormat="1" x14ac:dyDescent="0.4"/>
    <row r="50045" s="6" customFormat="1" x14ac:dyDescent="0.4"/>
    <row r="50046" s="6" customFormat="1" x14ac:dyDescent="0.4"/>
    <row r="50047" s="6" customFormat="1" x14ac:dyDescent="0.4"/>
    <row r="50048" s="6" customFormat="1" x14ac:dyDescent="0.4"/>
    <row r="50049" s="6" customFormat="1" x14ac:dyDescent="0.4"/>
    <row r="50050" s="6" customFormat="1" x14ac:dyDescent="0.4"/>
    <row r="50051" s="6" customFormat="1" x14ac:dyDescent="0.4"/>
    <row r="50052" s="6" customFormat="1" x14ac:dyDescent="0.4"/>
    <row r="50053" s="6" customFormat="1" x14ac:dyDescent="0.4"/>
    <row r="50054" s="6" customFormat="1" x14ac:dyDescent="0.4"/>
    <row r="50055" s="6" customFormat="1" x14ac:dyDescent="0.4"/>
    <row r="50056" s="6" customFormat="1" x14ac:dyDescent="0.4"/>
    <row r="50057" s="6" customFormat="1" x14ac:dyDescent="0.4"/>
    <row r="50058" s="6" customFormat="1" x14ac:dyDescent="0.4"/>
    <row r="50059" s="6" customFormat="1" x14ac:dyDescent="0.4"/>
    <row r="50060" s="6" customFormat="1" x14ac:dyDescent="0.4"/>
    <row r="50061" s="6" customFormat="1" x14ac:dyDescent="0.4"/>
    <row r="50062" s="6" customFormat="1" x14ac:dyDescent="0.4"/>
    <row r="50063" s="6" customFormat="1" x14ac:dyDescent="0.4"/>
    <row r="50064" s="6" customFormat="1" x14ac:dyDescent="0.4"/>
    <row r="50065" s="6" customFormat="1" x14ac:dyDescent="0.4"/>
    <row r="50066" s="6" customFormat="1" x14ac:dyDescent="0.4"/>
    <row r="50067" s="6" customFormat="1" x14ac:dyDescent="0.4"/>
    <row r="50068" s="6" customFormat="1" x14ac:dyDescent="0.4"/>
    <row r="50069" s="6" customFormat="1" x14ac:dyDescent="0.4"/>
    <row r="50070" s="6" customFormat="1" x14ac:dyDescent="0.4"/>
    <row r="50071" s="6" customFormat="1" x14ac:dyDescent="0.4"/>
    <row r="50072" s="6" customFormat="1" x14ac:dyDescent="0.4"/>
    <row r="50073" s="6" customFormat="1" x14ac:dyDescent="0.4"/>
    <row r="50074" s="6" customFormat="1" x14ac:dyDescent="0.4"/>
    <row r="50075" s="6" customFormat="1" x14ac:dyDescent="0.4"/>
    <row r="50076" s="6" customFormat="1" x14ac:dyDescent="0.4"/>
    <row r="50077" s="6" customFormat="1" x14ac:dyDescent="0.4"/>
    <row r="50078" s="6" customFormat="1" x14ac:dyDescent="0.4"/>
    <row r="50079" s="6" customFormat="1" x14ac:dyDescent="0.4"/>
    <row r="50080" s="6" customFormat="1" x14ac:dyDescent="0.4"/>
    <row r="50081" s="6" customFormat="1" x14ac:dyDescent="0.4"/>
    <row r="50082" s="6" customFormat="1" x14ac:dyDescent="0.4"/>
    <row r="50083" s="6" customFormat="1" x14ac:dyDescent="0.4"/>
    <row r="50084" s="6" customFormat="1" x14ac:dyDescent="0.4"/>
    <row r="50085" s="6" customFormat="1" x14ac:dyDescent="0.4"/>
    <row r="50086" s="6" customFormat="1" x14ac:dyDescent="0.4"/>
    <row r="50087" s="6" customFormat="1" x14ac:dyDescent="0.4"/>
    <row r="50088" s="6" customFormat="1" x14ac:dyDescent="0.4"/>
    <row r="50089" s="6" customFormat="1" x14ac:dyDescent="0.4"/>
    <row r="50090" s="6" customFormat="1" x14ac:dyDescent="0.4"/>
    <row r="50091" s="6" customFormat="1" x14ac:dyDescent="0.4"/>
    <row r="50092" s="6" customFormat="1" x14ac:dyDescent="0.4"/>
    <row r="50093" s="6" customFormat="1" x14ac:dyDescent="0.4"/>
    <row r="50094" s="6" customFormat="1" x14ac:dyDescent="0.4"/>
    <row r="50095" s="6" customFormat="1" x14ac:dyDescent="0.4"/>
    <row r="50096" s="6" customFormat="1" x14ac:dyDescent="0.4"/>
    <row r="50097" s="6" customFormat="1" x14ac:dyDescent="0.4"/>
    <row r="50098" s="6" customFormat="1" x14ac:dyDescent="0.4"/>
    <row r="50099" s="6" customFormat="1" x14ac:dyDescent="0.4"/>
    <row r="50100" s="6" customFormat="1" x14ac:dyDescent="0.4"/>
    <row r="50101" s="6" customFormat="1" x14ac:dyDescent="0.4"/>
    <row r="50102" s="6" customFormat="1" x14ac:dyDescent="0.4"/>
    <row r="50103" s="6" customFormat="1" x14ac:dyDescent="0.4"/>
    <row r="50104" s="6" customFormat="1" x14ac:dyDescent="0.4"/>
    <row r="50105" s="6" customFormat="1" x14ac:dyDescent="0.4"/>
    <row r="50106" s="6" customFormat="1" x14ac:dyDescent="0.4"/>
    <row r="50107" s="6" customFormat="1" x14ac:dyDescent="0.4"/>
    <row r="50108" s="6" customFormat="1" x14ac:dyDescent="0.4"/>
    <row r="50109" s="6" customFormat="1" x14ac:dyDescent="0.4"/>
    <row r="50110" s="6" customFormat="1" x14ac:dyDescent="0.4"/>
    <row r="50111" s="6" customFormat="1" x14ac:dyDescent="0.4"/>
    <row r="50112" s="6" customFormat="1" x14ac:dyDescent="0.4"/>
    <row r="50113" s="6" customFormat="1" x14ac:dyDescent="0.4"/>
    <row r="50114" s="6" customFormat="1" x14ac:dyDescent="0.4"/>
    <row r="50115" s="6" customFormat="1" x14ac:dyDescent="0.4"/>
    <row r="50116" s="6" customFormat="1" x14ac:dyDescent="0.4"/>
    <row r="50117" s="6" customFormat="1" x14ac:dyDescent="0.4"/>
    <row r="50118" s="6" customFormat="1" x14ac:dyDescent="0.4"/>
    <row r="50119" s="6" customFormat="1" x14ac:dyDescent="0.4"/>
    <row r="50120" s="6" customFormat="1" x14ac:dyDescent="0.4"/>
    <row r="50121" s="6" customFormat="1" x14ac:dyDescent="0.4"/>
    <row r="50122" s="6" customFormat="1" x14ac:dyDescent="0.4"/>
    <row r="50123" s="6" customFormat="1" x14ac:dyDescent="0.4"/>
    <row r="50124" s="6" customFormat="1" x14ac:dyDescent="0.4"/>
    <row r="50125" s="6" customFormat="1" x14ac:dyDescent="0.4"/>
    <row r="50126" s="6" customFormat="1" x14ac:dyDescent="0.4"/>
    <row r="50127" s="6" customFormat="1" x14ac:dyDescent="0.4"/>
    <row r="50128" s="6" customFormat="1" x14ac:dyDescent="0.4"/>
    <row r="50129" s="6" customFormat="1" x14ac:dyDescent="0.4"/>
    <row r="50130" s="6" customFormat="1" x14ac:dyDescent="0.4"/>
    <row r="50131" s="6" customFormat="1" x14ac:dyDescent="0.4"/>
    <row r="50132" s="6" customFormat="1" x14ac:dyDescent="0.4"/>
    <row r="50133" s="6" customFormat="1" x14ac:dyDescent="0.4"/>
    <row r="50134" s="6" customFormat="1" x14ac:dyDescent="0.4"/>
    <row r="50135" s="6" customFormat="1" x14ac:dyDescent="0.4"/>
    <row r="50136" s="6" customFormat="1" x14ac:dyDescent="0.4"/>
    <row r="50137" s="6" customFormat="1" x14ac:dyDescent="0.4"/>
    <row r="50138" s="6" customFormat="1" x14ac:dyDescent="0.4"/>
    <row r="50139" s="6" customFormat="1" x14ac:dyDescent="0.4"/>
    <row r="50140" s="6" customFormat="1" x14ac:dyDescent="0.4"/>
    <row r="50141" s="6" customFormat="1" x14ac:dyDescent="0.4"/>
    <row r="50142" s="6" customFormat="1" x14ac:dyDescent="0.4"/>
    <row r="50143" s="6" customFormat="1" x14ac:dyDescent="0.4"/>
    <row r="50144" s="6" customFormat="1" x14ac:dyDescent="0.4"/>
    <row r="50145" s="6" customFormat="1" x14ac:dyDescent="0.4"/>
    <row r="50146" s="6" customFormat="1" x14ac:dyDescent="0.4"/>
    <row r="50147" s="6" customFormat="1" x14ac:dyDescent="0.4"/>
    <row r="50148" s="6" customFormat="1" x14ac:dyDescent="0.4"/>
    <row r="50149" s="6" customFormat="1" x14ac:dyDescent="0.4"/>
    <row r="50150" s="6" customFormat="1" x14ac:dyDescent="0.4"/>
    <row r="50151" s="6" customFormat="1" x14ac:dyDescent="0.4"/>
    <row r="50152" s="6" customFormat="1" x14ac:dyDescent="0.4"/>
    <row r="50153" s="6" customFormat="1" x14ac:dyDescent="0.4"/>
    <row r="50154" s="6" customFormat="1" x14ac:dyDescent="0.4"/>
    <row r="50155" s="6" customFormat="1" x14ac:dyDescent="0.4"/>
    <row r="50156" s="6" customFormat="1" x14ac:dyDescent="0.4"/>
    <row r="50157" s="6" customFormat="1" x14ac:dyDescent="0.4"/>
    <row r="50158" s="6" customFormat="1" x14ac:dyDescent="0.4"/>
    <row r="50159" s="6" customFormat="1" x14ac:dyDescent="0.4"/>
    <row r="50160" s="6" customFormat="1" x14ac:dyDescent="0.4"/>
    <row r="50161" s="6" customFormat="1" x14ac:dyDescent="0.4"/>
    <row r="50162" s="6" customFormat="1" x14ac:dyDescent="0.4"/>
    <row r="50163" s="6" customFormat="1" x14ac:dyDescent="0.4"/>
    <row r="50164" s="6" customFormat="1" x14ac:dyDescent="0.4"/>
    <row r="50165" s="6" customFormat="1" x14ac:dyDescent="0.4"/>
    <row r="50166" s="6" customFormat="1" x14ac:dyDescent="0.4"/>
    <row r="50167" s="6" customFormat="1" x14ac:dyDescent="0.4"/>
    <row r="50168" s="6" customFormat="1" x14ac:dyDescent="0.4"/>
    <row r="50169" s="6" customFormat="1" x14ac:dyDescent="0.4"/>
    <row r="50170" s="6" customFormat="1" x14ac:dyDescent="0.4"/>
    <row r="50171" s="6" customFormat="1" x14ac:dyDescent="0.4"/>
    <row r="50172" s="6" customFormat="1" x14ac:dyDescent="0.4"/>
    <row r="50173" s="6" customFormat="1" x14ac:dyDescent="0.4"/>
    <row r="50174" s="6" customFormat="1" x14ac:dyDescent="0.4"/>
    <row r="50175" s="6" customFormat="1" x14ac:dyDescent="0.4"/>
    <row r="50176" s="6" customFormat="1" x14ac:dyDescent="0.4"/>
    <row r="50177" s="6" customFormat="1" x14ac:dyDescent="0.4"/>
    <row r="50178" s="6" customFormat="1" x14ac:dyDescent="0.4"/>
    <row r="50179" s="6" customFormat="1" x14ac:dyDescent="0.4"/>
    <row r="50180" s="6" customFormat="1" x14ac:dyDescent="0.4"/>
    <row r="50181" s="6" customFormat="1" x14ac:dyDescent="0.4"/>
    <row r="50182" s="6" customFormat="1" x14ac:dyDescent="0.4"/>
    <row r="50183" s="6" customFormat="1" x14ac:dyDescent="0.4"/>
    <row r="50184" s="6" customFormat="1" x14ac:dyDescent="0.4"/>
    <row r="50185" s="6" customFormat="1" x14ac:dyDescent="0.4"/>
    <row r="50186" s="6" customFormat="1" x14ac:dyDescent="0.4"/>
    <row r="50187" s="6" customFormat="1" x14ac:dyDescent="0.4"/>
    <row r="50188" s="6" customFormat="1" x14ac:dyDescent="0.4"/>
    <row r="50189" s="6" customFormat="1" x14ac:dyDescent="0.4"/>
    <row r="50190" s="6" customFormat="1" x14ac:dyDescent="0.4"/>
    <row r="50191" s="6" customFormat="1" x14ac:dyDescent="0.4"/>
    <row r="50192" s="6" customFormat="1" x14ac:dyDescent="0.4"/>
    <row r="50193" s="6" customFormat="1" x14ac:dyDescent="0.4"/>
    <row r="50194" s="6" customFormat="1" x14ac:dyDescent="0.4"/>
    <row r="50195" s="6" customFormat="1" x14ac:dyDescent="0.4"/>
    <row r="50196" s="6" customFormat="1" x14ac:dyDescent="0.4"/>
    <row r="50197" s="6" customFormat="1" x14ac:dyDescent="0.4"/>
    <row r="50198" s="6" customFormat="1" x14ac:dyDescent="0.4"/>
    <row r="50199" s="6" customFormat="1" x14ac:dyDescent="0.4"/>
    <row r="50200" s="6" customFormat="1" x14ac:dyDescent="0.4"/>
    <row r="50201" s="6" customFormat="1" x14ac:dyDescent="0.4"/>
    <row r="50202" s="6" customFormat="1" x14ac:dyDescent="0.4"/>
    <row r="50203" s="6" customFormat="1" x14ac:dyDescent="0.4"/>
    <row r="50204" s="6" customFormat="1" x14ac:dyDescent="0.4"/>
    <row r="50205" s="6" customFormat="1" x14ac:dyDescent="0.4"/>
    <row r="50206" s="6" customFormat="1" x14ac:dyDescent="0.4"/>
    <row r="50207" s="6" customFormat="1" x14ac:dyDescent="0.4"/>
    <row r="50208" s="6" customFormat="1" x14ac:dyDescent="0.4"/>
    <row r="50209" s="6" customFormat="1" x14ac:dyDescent="0.4"/>
    <row r="50210" s="6" customFormat="1" x14ac:dyDescent="0.4"/>
    <row r="50211" s="6" customFormat="1" x14ac:dyDescent="0.4"/>
    <row r="50212" s="6" customFormat="1" x14ac:dyDescent="0.4"/>
    <row r="50213" s="6" customFormat="1" x14ac:dyDescent="0.4"/>
    <row r="50214" s="6" customFormat="1" x14ac:dyDescent="0.4"/>
    <row r="50215" s="6" customFormat="1" x14ac:dyDescent="0.4"/>
    <row r="50216" s="6" customFormat="1" x14ac:dyDescent="0.4"/>
    <row r="50217" s="6" customFormat="1" x14ac:dyDescent="0.4"/>
    <row r="50218" s="6" customFormat="1" x14ac:dyDescent="0.4"/>
    <row r="50219" s="6" customFormat="1" x14ac:dyDescent="0.4"/>
    <row r="50220" s="6" customFormat="1" x14ac:dyDescent="0.4"/>
    <row r="50221" s="6" customFormat="1" x14ac:dyDescent="0.4"/>
    <row r="50222" s="6" customFormat="1" x14ac:dyDescent="0.4"/>
    <row r="50223" s="6" customFormat="1" x14ac:dyDescent="0.4"/>
    <row r="50224" s="6" customFormat="1" x14ac:dyDescent="0.4"/>
    <row r="50225" s="6" customFormat="1" x14ac:dyDescent="0.4"/>
    <row r="50226" s="6" customFormat="1" x14ac:dyDescent="0.4"/>
    <row r="50227" s="6" customFormat="1" x14ac:dyDescent="0.4"/>
    <row r="50228" s="6" customFormat="1" x14ac:dyDescent="0.4"/>
    <row r="50229" s="6" customFormat="1" x14ac:dyDescent="0.4"/>
    <row r="50230" s="6" customFormat="1" x14ac:dyDescent="0.4"/>
    <row r="50231" s="6" customFormat="1" x14ac:dyDescent="0.4"/>
    <row r="50232" s="6" customFormat="1" x14ac:dyDescent="0.4"/>
    <row r="50233" s="6" customFormat="1" x14ac:dyDescent="0.4"/>
    <row r="50234" s="6" customFormat="1" x14ac:dyDescent="0.4"/>
    <row r="50235" s="6" customFormat="1" x14ac:dyDescent="0.4"/>
    <row r="50236" s="6" customFormat="1" x14ac:dyDescent="0.4"/>
    <row r="50237" s="6" customFormat="1" x14ac:dyDescent="0.4"/>
    <row r="50238" s="6" customFormat="1" x14ac:dyDescent="0.4"/>
    <row r="50239" s="6" customFormat="1" x14ac:dyDescent="0.4"/>
    <row r="50240" s="6" customFormat="1" x14ac:dyDescent="0.4"/>
    <row r="50241" s="6" customFormat="1" x14ac:dyDescent="0.4"/>
    <row r="50242" s="6" customFormat="1" x14ac:dyDescent="0.4"/>
    <row r="50243" s="6" customFormat="1" x14ac:dyDescent="0.4"/>
    <row r="50244" s="6" customFormat="1" x14ac:dyDescent="0.4"/>
    <row r="50245" s="6" customFormat="1" x14ac:dyDescent="0.4"/>
    <row r="50246" s="6" customFormat="1" x14ac:dyDescent="0.4"/>
    <row r="50247" s="6" customFormat="1" x14ac:dyDescent="0.4"/>
    <row r="50248" s="6" customFormat="1" x14ac:dyDescent="0.4"/>
    <row r="50249" s="6" customFormat="1" x14ac:dyDescent="0.4"/>
    <row r="50250" s="6" customFormat="1" x14ac:dyDescent="0.4"/>
    <row r="50251" s="6" customFormat="1" x14ac:dyDescent="0.4"/>
    <row r="50252" s="6" customFormat="1" x14ac:dyDescent="0.4"/>
    <row r="50253" s="6" customFormat="1" x14ac:dyDescent="0.4"/>
    <row r="50254" s="6" customFormat="1" x14ac:dyDescent="0.4"/>
    <row r="50255" s="6" customFormat="1" x14ac:dyDescent="0.4"/>
    <row r="50256" s="6" customFormat="1" x14ac:dyDescent="0.4"/>
    <row r="50257" s="6" customFormat="1" x14ac:dyDescent="0.4"/>
    <row r="50258" s="6" customFormat="1" x14ac:dyDescent="0.4"/>
    <row r="50259" s="6" customFormat="1" x14ac:dyDescent="0.4"/>
    <row r="50260" s="6" customFormat="1" x14ac:dyDescent="0.4"/>
    <row r="50261" s="6" customFormat="1" x14ac:dyDescent="0.4"/>
    <row r="50262" s="6" customFormat="1" x14ac:dyDescent="0.4"/>
    <row r="50263" s="6" customFormat="1" x14ac:dyDescent="0.4"/>
    <row r="50264" s="6" customFormat="1" x14ac:dyDescent="0.4"/>
    <row r="50265" s="6" customFormat="1" x14ac:dyDescent="0.4"/>
    <row r="50266" s="6" customFormat="1" x14ac:dyDescent="0.4"/>
    <row r="50267" s="6" customFormat="1" x14ac:dyDescent="0.4"/>
    <row r="50268" s="6" customFormat="1" x14ac:dyDescent="0.4"/>
    <row r="50269" s="6" customFormat="1" x14ac:dyDescent="0.4"/>
    <row r="50270" s="6" customFormat="1" x14ac:dyDescent="0.4"/>
    <row r="50271" s="6" customFormat="1" x14ac:dyDescent="0.4"/>
    <row r="50272" s="6" customFormat="1" x14ac:dyDescent="0.4"/>
    <row r="50273" s="6" customFormat="1" x14ac:dyDescent="0.4"/>
    <row r="50274" s="6" customFormat="1" x14ac:dyDescent="0.4"/>
    <row r="50275" s="6" customFormat="1" x14ac:dyDescent="0.4"/>
    <row r="50276" s="6" customFormat="1" x14ac:dyDescent="0.4"/>
    <row r="50277" s="6" customFormat="1" x14ac:dyDescent="0.4"/>
    <row r="50278" s="6" customFormat="1" x14ac:dyDescent="0.4"/>
    <row r="50279" s="6" customFormat="1" x14ac:dyDescent="0.4"/>
    <row r="50280" s="6" customFormat="1" x14ac:dyDescent="0.4"/>
    <row r="50281" s="6" customFormat="1" x14ac:dyDescent="0.4"/>
    <row r="50282" s="6" customFormat="1" x14ac:dyDescent="0.4"/>
    <row r="50283" s="6" customFormat="1" x14ac:dyDescent="0.4"/>
    <row r="50284" s="6" customFormat="1" x14ac:dyDescent="0.4"/>
    <row r="50285" s="6" customFormat="1" x14ac:dyDescent="0.4"/>
    <row r="50286" s="6" customFormat="1" x14ac:dyDescent="0.4"/>
    <row r="50287" s="6" customFormat="1" x14ac:dyDescent="0.4"/>
    <row r="50288" s="6" customFormat="1" x14ac:dyDescent="0.4"/>
    <row r="50289" s="6" customFormat="1" x14ac:dyDescent="0.4"/>
    <row r="50290" s="6" customFormat="1" x14ac:dyDescent="0.4"/>
    <row r="50291" s="6" customFormat="1" x14ac:dyDescent="0.4"/>
    <row r="50292" s="6" customFormat="1" x14ac:dyDescent="0.4"/>
    <row r="50293" s="6" customFormat="1" x14ac:dyDescent="0.4"/>
    <row r="50294" s="6" customFormat="1" x14ac:dyDescent="0.4"/>
    <row r="50295" s="6" customFormat="1" x14ac:dyDescent="0.4"/>
    <row r="50296" s="6" customFormat="1" x14ac:dyDescent="0.4"/>
    <row r="50297" s="6" customFormat="1" x14ac:dyDescent="0.4"/>
    <row r="50298" s="6" customFormat="1" x14ac:dyDescent="0.4"/>
    <row r="50299" s="6" customFormat="1" x14ac:dyDescent="0.4"/>
    <row r="50300" s="6" customFormat="1" x14ac:dyDescent="0.4"/>
    <row r="50301" s="6" customFormat="1" x14ac:dyDescent="0.4"/>
    <row r="50302" s="6" customFormat="1" x14ac:dyDescent="0.4"/>
    <row r="50303" s="6" customFormat="1" x14ac:dyDescent="0.4"/>
    <row r="50304" s="6" customFormat="1" x14ac:dyDescent="0.4"/>
    <row r="50305" s="6" customFormat="1" x14ac:dyDescent="0.4"/>
    <row r="50306" s="6" customFormat="1" x14ac:dyDescent="0.4"/>
    <row r="50307" s="6" customFormat="1" x14ac:dyDescent="0.4"/>
    <row r="50308" s="6" customFormat="1" x14ac:dyDescent="0.4"/>
    <row r="50309" s="6" customFormat="1" x14ac:dyDescent="0.4"/>
    <row r="50310" s="6" customFormat="1" x14ac:dyDescent="0.4"/>
    <row r="50311" s="6" customFormat="1" x14ac:dyDescent="0.4"/>
    <row r="50312" s="6" customFormat="1" x14ac:dyDescent="0.4"/>
    <row r="50313" s="6" customFormat="1" x14ac:dyDescent="0.4"/>
    <row r="50314" s="6" customFormat="1" x14ac:dyDescent="0.4"/>
    <row r="50315" s="6" customFormat="1" x14ac:dyDescent="0.4"/>
    <row r="50316" s="6" customFormat="1" x14ac:dyDescent="0.4"/>
    <row r="50317" s="6" customFormat="1" x14ac:dyDescent="0.4"/>
    <row r="50318" s="6" customFormat="1" x14ac:dyDescent="0.4"/>
    <row r="50319" s="6" customFormat="1" x14ac:dyDescent="0.4"/>
    <row r="50320" s="6" customFormat="1" x14ac:dyDescent="0.4"/>
    <row r="50321" s="6" customFormat="1" x14ac:dyDescent="0.4"/>
    <row r="50322" s="6" customFormat="1" x14ac:dyDescent="0.4"/>
    <row r="50323" s="6" customFormat="1" x14ac:dyDescent="0.4"/>
    <row r="50324" s="6" customFormat="1" x14ac:dyDescent="0.4"/>
    <row r="50325" s="6" customFormat="1" x14ac:dyDescent="0.4"/>
    <row r="50326" s="6" customFormat="1" x14ac:dyDescent="0.4"/>
    <row r="50327" s="6" customFormat="1" x14ac:dyDescent="0.4"/>
    <row r="50328" s="6" customFormat="1" x14ac:dyDescent="0.4"/>
    <row r="50329" s="6" customFormat="1" x14ac:dyDescent="0.4"/>
    <row r="50330" s="6" customFormat="1" x14ac:dyDescent="0.4"/>
    <row r="50331" s="6" customFormat="1" x14ac:dyDescent="0.4"/>
    <row r="50332" s="6" customFormat="1" x14ac:dyDescent="0.4"/>
    <row r="50333" s="6" customFormat="1" x14ac:dyDescent="0.4"/>
    <row r="50334" s="6" customFormat="1" x14ac:dyDescent="0.4"/>
    <row r="50335" s="6" customFormat="1" x14ac:dyDescent="0.4"/>
    <row r="50336" s="6" customFormat="1" x14ac:dyDescent="0.4"/>
    <row r="50337" s="6" customFormat="1" x14ac:dyDescent="0.4"/>
    <row r="50338" s="6" customFormat="1" x14ac:dyDescent="0.4"/>
    <row r="50339" s="6" customFormat="1" x14ac:dyDescent="0.4"/>
    <row r="50340" s="6" customFormat="1" x14ac:dyDescent="0.4"/>
    <row r="50341" s="6" customFormat="1" x14ac:dyDescent="0.4"/>
    <row r="50342" s="6" customFormat="1" x14ac:dyDescent="0.4"/>
    <row r="50343" s="6" customFormat="1" x14ac:dyDescent="0.4"/>
    <row r="50344" s="6" customFormat="1" x14ac:dyDescent="0.4"/>
    <row r="50345" s="6" customFormat="1" x14ac:dyDescent="0.4"/>
    <row r="50346" s="6" customFormat="1" x14ac:dyDescent="0.4"/>
    <row r="50347" s="6" customFormat="1" x14ac:dyDescent="0.4"/>
    <row r="50348" s="6" customFormat="1" x14ac:dyDescent="0.4"/>
    <row r="50349" s="6" customFormat="1" x14ac:dyDescent="0.4"/>
    <row r="50350" s="6" customFormat="1" x14ac:dyDescent="0.4"/>
    <row r="50351" s="6" customFormat="1" x14ac:dyDescent="0.4"/>
    <row r="50352" s="6" customFormat="1" x14ac:dyDescent="0.4"/>
    <row r="50353" s="6" customFormat="1" x14ac:dyDescent="0.4"/>
    <row r="50354" s="6" customFormat="1" x14ac:dyDescent="0.4"/>
    <row r="50355" s="6" customFormat="1" x14ac:dyDescent="0.4"/>
    <row r="50356" s="6" customFormat="1" x14ac:dyDescent="0.4"/>
    <row r="50357" s="6" customFormat="1" x14ac:dyDescent="0.4"/>
    <row r="50358" s="6" customFormat="1" x14ac:dyDescent="0.4"/>
    <row r="50359" s="6" customFormat="1" x14ac:dyDescent="0.4"/>
    <row r="50360" s="6" customFormat="1" x14ac:dyDescent="0.4"/>
    <row r="50361" s="6" customFormat="1" x14ac:dyDescent="0.4"/>
    <row r="50362" s="6" customFormat="1" x14ac:dyDescent="0.4"/>
    <row r="50363" s="6" customFormat="1" x14ac:dyDescent="0.4"/>
    <row r="50364" s="6" customFormat="1" x14ac:dyDescent="0.4"/>
    <row r="50365" s="6" customFormat="1" x14ac:dyDescent="0.4"/>
    <row r="50366" s="6" customFormat="1" x14ac:dyDescent="0.4"/>
    <row r="50367" s="6" customFormat="1" x14ac:dyDescent="0.4"/>
    <row r="50368" s="6" customFormat="1" x14ac:dyDescent="0.4"/>
    <row r="50369" s="6" customFormat="1" x14ac:dyDescent="0.4"/>
    <row r="50370" s="6" customFormat="1" x14ac:dyDescent="0.4"/>
    <row r="50371" s="6" customFormat="1" x14ac:dyDescent="0.4"/>
    <row r="50372" s="6" customFormat="1" x14ac:dyDescent="0.4"/>
    <row r="50373" s="6" customFormat="1" x14ac:dyDescent="0.4"/>
    <row r="50374" s="6" customFormat="1" x14ac:dyDescent="0.4"/>
    <row r="50375" s="6" customFormat="1" x14ac:dyDescent="0.4"/>
    <row r="50376" s="6" customFormat="1" x14ac:dyDescent="0.4"/>
    <row r="50377" s="6" customFormat="1" x14ac:dyDescent="0.4"/>
    <row r="50378" s="6" customFormat="1" x14ac:dyDescent="0.4"/>
    <row r="50379" s="6" customFormat="1" x14ac:dyDescent="0.4"/>
    <row r="50380" s="6" customFormat="1" x14ac:dyDescent="0.4"/>
    <row r="50381" s="6" customFormat="1" x14ac:dyDescent="0.4"/>
    <row r="50382" s="6" customFormat="1" x14ac:dyDescent="0.4"/>
    <row r="50383" s="6" customFormat="1" x14ac:dyDescent="0.4"/>
    <row r="50384" s="6" customFormat="1" x14ac:dyDescent="0.4"/>
    <row r="50385" s="6" customFormat="1" x14ac:dyDescent="0.4"/>
    <row r="50386" s="6" customFormat="1" x14ac:dyDescent="0.4"/>
    <row r="50387" s="6" customFormat="1" x14ac:dyDescent="0.4"/>
    <row r="50388" s="6" customFormat="1" x14ac:dyDescent="0.4"/>
    <row r="50389" s="6" customFormat="1" x14ac:dyDescent="0.4"/>
    <row r="50390" s="6" customFormat="1" x14ac:dyDescent="0.4"/>
    <row r="50391" s="6" customFormat="1" x14ac:dyDescent="0.4"/>
    <row r="50392" s="6" customFormat="1" x14ac:dyDescent="0.4"/>
    <row r="50393" s="6" customFormat="1" x14ac:dyDescent="0.4"/>
    <row r="50394" s="6" customFormat="1" x14ac:dyDescent="0.4"/>
    <row r="50395" s="6" customFormat="1" x14ac:dyDescent="0.4"/>
    <row r="50396" s="6" customFormat="1" x14ac:dyDescent="0.4"/>
    <row r="50397" s="6" customFormat="1" x14ac:dyDescent="0.4"/>
    <row r="50398" s="6" customFormat="1" x14ac:dyDescent="0.4"/>
    <row r="50399" s="6" customFormat="1" x14ac:dyDescent="0.4"/>
    <row r="50400" s="6" customFormat="1" x14ac:dyDescent="0.4"/>
    <row r="50401" s="6" customFormat="1" x14ac:dyDescent="0.4"/>
    <row r="50402" s="6" customFormat="1" x14ac:dyDescent="0.4"/>
    <row r="50403" s="6" customFormat="1" x14ac:dyDescent="0.4"/>
    <row r="50404" s="6" customFormat="1" x14ac:dyDescent="0.4"/>
    <row r="50405" s="6" customFormat="1" x14ac:dyDescent="0.4"/>
    <row r="50406" s="6" customFormat="1" x14ac:dyDescent="0.4"/>
    <row r="50407" s="6" customFormat="1" x14ac:dyDescent="0.4"/>
    <row r="50408" s="6" customFormat="1" x14ac:dyDescent="0.4"/>
    <row r="50409" s="6" customFormat="1" x14ac:dyDescent="0.4"/>
    <row r="50410" s="6" customFormat="1" x14ac:dyDescent="0.4"/>
    <row r="50411" s="6" customFormat="1" x14ac:dyDescent="0.4"/>
    <row r="50412" s="6" customFormat="1" x14ac:dyDescent="0.4"/>
    <row r="50413" s="6" customFormat="1" x14ac:dyDescent="0.4"/>
    <row r="50414" s="6" customFormat="1" x14ac:dyDescent="0.4"/>
    <row r="50415" s="6" customFormat="1" x14ac:dyDescent="0.4"/>
    <row r="50416" s="6" customFormat="1" x14ac:dyDescent="0.4"/>
    <row r="50417" s="6" customFormat="1" x14ac:dyDescent="0.4"/>
    <row r="50418" s="6" customFormat="1" x14ac:dyDescent="0.4"/>
    <row r="50419" s="6" customFormat="1" x14ac:dyDescent="0.4"/>
    <row r="50420" s="6" customFormat="1" x14ac:dyDescent="0.4"/>
    <row r="50421" s="6" customFormat="1" x14ac:dyDescent="0.4"/>
    <row r="50422" s="6" customFormat="1" x14ac:dyDescent="0.4"/>
    <row r="50423" s="6" customFormat="1" x14ac:dyDescent="0.4"/>
    <row r="50424" s="6" customFormat="1" x14ac:dyDescent="0.4"/>
    <row r="50425" s="6" customFormat="1" x14ac:dyDescent="0.4"/>
    <row r="50426" s="6" customFormat="1" x14ac:dyDescent="0.4"/>
    <row r="50427" s="6" customFormat="1" x14ac:dyDescent="0.4"/>
    <row r="50428" s="6" customFormat="1" x14ac:dyDescent="0.4"/>
    <row r="50429" s="6" customFormat="1" x14ac:dyDescent="0.4"/>
    <row r="50430" s="6" customFormat="1" x14ac:dyDescent="0.4"/>
    <row r="50431" s="6" customFormat="1" x14ac:dyDescent="0.4"/>
    <row r="50432" s="6" customFormat="1" x14ac:dyDescent="0.4"/>
    <row r="50433" s="6" customFormat="1" x14ac:dyDescent="0.4"/>
    <row r="50434" s="6" customFormat="1" x14ac:dyDescent="0.4"/>
    <row r="50435" s="6" customFormat="1" x14ac:dyDescent="0.4"/>
    <row r="50436" s="6" customFormat="1" x14ac:dyDescent="0.4"/>
    <row r="50437" s="6" customFormat="1" x14ac:dyDescent="0.4"/>
    <row r="50438" s="6" customFormat="1" x14ac:dyDescent="0.4"/>
    <row r="50439" s="6" customFormat="1" x14ac:dyDescent="0.4"/>
    <row r="50440" s="6" customFormat="1" x14ac:dyDescent="0.4"/>
    <row r="50441" s="6" customFormat="1" x14ac:dyDescent="0.4"/>
    <row r="50442" s="6" customFormat="1" x14ac:dyDescent="0.4"/>
    <row r="50443" s="6" customFormat="1" x14ac:dyDescent="0.4"/>
    <row r="50444" s="6" customFormat="1" x14ac:dyDescent="0.4"/>
    <row r="50445" s="6" customFormat="1" x14ac:dyDescent="0.4"/>
    <row r="50446" s="6" customFormat="1" x14ac:dyDescent="0.4"/>
    <row r="50447" s="6" customFormat="1" x14ac:dyDescent="0.4"/>
    <row r="50448" s="6" customFormat="1" x14ac:dyDescent="0.4"/>
    <row r="50449" s="6" customFormat="1" x14ac:dyDescent="0.4"/>
    <row r="50450" s="6" customFormat="1" x14ac:dyDescent="0.4"/>
    <row r="50451" s="6" customFormat="1" x14ac:dyDescent="0.4"/>
    <row r="50452" s="6" customFormat="1" x14ac:dyDescent="0.4"/>
    <row r="50453" s="6" customFormat="1" x14ac:dyDescent="0.4"/>
    <row r="50454" s="6" customFormat="1" x14ac:dyDescent="0.4"/>
    <row r="50455" s="6" customFormat="1" x14ac:dyDescent="0.4"/>
    <row r="50456" s="6" customFormat="1" x14ac:dyDescent="0.4"/>
    <row r="50457" s="6" customFormat="1" x14ac:dyDescent="0.4"/>
    <row r="50458" s="6" customFormat="1" x14ac:dyDescent="0.4"/>
    <row r="50459" s="6" customFormat="1" x14ac:dyDescent="0.4"/>
    <row r="50460" s="6" customFormat="1" x14ac:dyDescent="0.4"/>
    <row r="50461" s="6" customFormat="1" x14ac:dyDescent="0.4"/>
    <row r="50462" s="6" customFormat="1" x14ac:dyDescent="0.4"/>
    <row r="50463" s="6" customFormat="1" x14ac:dyDescent="0.4"/>
    <row r="50464" s="6" customFormat="1" x14ac:dyDescent="0.4"/>
    <row r="50465" s="6" customFormat="1" x14ac:dyDescent="0.4"/>
    <row r="50466" s="6" customFormat="1" x14ac:dyDescent="0.4"/>
    <row r="50467" s="6" customFormat="1" x14ac:dyDescent="0.4"/>
    <row r="50468" s="6" customFormat="1" x14ac:dyDescent="0.4"/>
    <row r="50469" s="6" customFormat="1" x14ac:dyDescent="0.4"/>
    <row r="50470" s="6" customFormat="1" x14ac:dyDescent="0.4"/>
    <row r="50471" s="6" customFormat="1" x14ac:dyDescent="0.4"/>
    <row r="50472" s="6" customFormat="1" x14ac:dyDescent="0.4"/>
    <row r="50473" s="6" customFormat="1" x14ac:dyDescent="0.4"/>
    <row r="50474" s="6" customFormat="1" x14ac:dyDescent="0.4"/>
    <row r="50475" s="6" customFormat="1" x14ac:dyDescent="0.4"/>
    <row r="50476" s="6" customFormat="1" x14ac:dyDescent="0.4"/>
    <row r="50477" s="6" customFormat="1" x14ac:dyDescent="0.4"/>
    <row r="50478" s="6" customFormat="1" x14ac:dyDescent="0.4"/>
    <row r="50479" s="6" customFormat="1" x14ac:dyDescent="0.4"/>
    <row r="50480" s="6" customFormat="1" x14ac:dyDescent="0.4"/>
    <row r="50481" s="6" customFormat="1" x14ac:dyDescent="0.4"/>
    <row r="50482" s="6" customFormat="1" x14ac:dyDescent="0.4"/>
    <row r="50483" s="6" customFormat="1" x14ac:dyDescent="0.4"/>
    <row r="50484" s="6" customFormat="1" x14ac:dyDescent="0.4"/>
    <row r="50485" s="6" customFormat="1" x14ac:dyDescent="0.4"/>
    <row r="50486" s="6" customFormat="1" x14ac:dyDescent="0.4"/>
    <row r="50487" s="6" customFormat="1" x14ac:dyDescent="0.4"/>
    <row r="50488" s="6" customFormat="1" x14ac:dyDescent="0.4"/>
    <row r="50489" s="6" customFormat="1" x14ac:dyDescent="0.4"/>
    <row r="50490" s="6" customFormat="1" x14ac:dyDescent="0.4"/>
    <row r="50491" s="6" customFormat="1" x14ac:dyDescent="0.4"/>
    <row r="50492" s="6" customFormat="1" x14ac:dyDescent="0.4"/>
    <row r="50493" s="6" customFormat="1" x14ac:dyDescent="0.4"/>
    <row r="50494" s="6" customFormat="1" x14ac:dyDescent="0.4"/>
    <row r="50495" s="6" customFormat="1" x14ac:dyDescent="0.4"/>
    <row r="50496" s="6" customFormat="1" x14ac:dyDescent="0.4"/>
    <row r="50497" s="6" customFormat="1" x14ac:dyDescent="0.4"/>
    <row r="50498" s="6" customFormat="1" x14ac:dyDescent="0.4"/>
    <row r="50499" s="6" customFormat="1" x14ac:dyDescent="0.4"/>
    <row r="50500" s="6" customFormat="1" x14ac:dyDescent="0.4"/>
    <row r="50501" s="6" customFormat="1" x14ac:dyDescent="0.4"/>
    <row r="50502" s="6" customFormat="1" x14ac:dyDescent="0.4"/>
    <row r="50503" s="6" customFormat="1" x14ac:dyDescent="0.4"/>
    <row r="50504" s="6" customFormat="1" x14ac:dyDescent="0.4"/>
    <row r="50505" s="6" customFormat="1" x14ac:dyDescent="0.4"/>
    <row r="50506" s="6" customFormat="1" x14ac:dyDescent="0.4"/>
    <row r="50507" s="6" customFormat="1" x14ac:dyDescent="0.4"/>
    <row r="50508" s="6" customFormat="1" x14ac:dyDescent="0.4"/>
    <row r="50509" s="6" customFormat="1" x14ac:dyDescent="0.4"/>
    <row r="50510" s="6" customFormat="1" x14ac:dyDescent="0.4"/>
    <row r="50511" s="6" customFormat="1" x14ac:dyDescent="0.4"/>
    <row r="50512" s="6" customFormat="1" x14ac:dyDescent="0.4"/>
    <row r="50513" s="6" customFormat="1" x14ac:dyDescent="0.4"/>
    <row r="50514" s="6" customFormat="1" x14ac:dyDescent="0.4"/>
    <row r="50515" s="6" customFormat="1" x14ac:dyDescent="0.4"/>
    <row r="50516" s="6" customFormat="1" x14ac:dyDescent="0.4"/>
    <row r="50517" s="6" customFormat="1" x14ac:dyDescent="0.4"/>
    <row r="50518" s="6" customFormat="1" x14ac:dyDescent="0.4"/>
    <row r="50519" s="6" customFormat="1" x14ac:dyDescent="0.4"/>
    <row r="50520" s="6" customFormat="1" x14ac:dyDescent="0.4"/>
    <row r="50521" s="6" customFormat="1" x14ac:dyDescent="0.4"/>
    <row r="50522" s="6" customFormat="1" x14ac:dyDescent="0.4"/>
    <row r="50523" s="6" customFormat="1" x14ac:dyDescent="0.4"/>
    <row r="50524" s="6" customFormat="1" x14ac:dyDescent="0.4"/>
    <row r="50525" s="6" customFormat="1" x14ac:dyDescent="0.4"/>
    <row r="50526" s="6" customFormat="1" x14ac:dyDescent="0.4"/>
    <row r="50527" s="6" customFormat="1" x14ac:dyDescent="0.4"/>
    <row r="50528" s="6" customFormat="1" x14ac:dyDescent="0.4"/>
    <row r="50529" s="6" customFormat="1" x14ac:dyDescent="0.4"/>
    <row r="50530" s="6" customFormat="1" x14ac:dyDescent="0.4"/>
    <row r="50531" s="6" customFormat="1" x14ac:dyDescent="0.4"/>
    <row r="50532" s="6" customFormat="1" x14ac:dyDescent="0.4"/>
    <row r="50533" s="6" customFormat="1" x14ac:dyDescent="0.4"/>
    <row r="50534" s="6" customFormat="1" x14ac:dyDescent="0.4"/>
    <row r="50535" s="6" customFormat="1" x14ac:dyDescent="0.4"/>
    <row r="50536" s="6" customFormat="1" x14ac:dyDescent="0.4"/>
    <row r="50537" s="6" customFormat="1" x14ac:dyDescent="0.4"/>
    <row r="50538" s="6" customFormat="1" x14ac:dyDescent="0.4"/>
    <row r="50539" s="6" customFormat="1" x14ac:dyDescent="0.4"/>
    <row r="50540" s="6" customFormat="1" x14ac:dyDescent="0.4"/>
    <row r="50541" s="6" customFormat="1" x14ac:dyDescent="0.4"/>
    <row r="50542" s="6" customFormat="1" x14ac:dyDescent="0.4"/>
    <row r="50543" s="6" customFormat="1" x14ac:dyDescent="0.4"/>
    <row r="50544" s="6" customFormat="1" x14ac:dyDescent="0.4"/>
    <row r="50545" s="6" customFormat="1" x14ac:dyDescent="0.4"/>
    <row r="50546" s="6" customFormat="1" x14ac:dyDescent="0.4"/>
    <row r="50547" s="6" customFormat="1" x14ac:dyDescent="0.4"/>
    <row r="50548" s="6" customFormat="1" x14ac:dyDescent="0.4"/>
    <row r="50549" s="6" customFormat="1" x14ac:dyDescent="0.4"/>
    <row r="50550" s="6" customFormat="1" x14ac:dyDescent="0.4"/>
    <row r="50551" s="6" customFormat="1" x14ac:dyDescent="0.4"/>
    <row r="50552" s="6" customFormat="1" x14ac:dyDescent="0.4"/>
    <row r="50553" s="6" customFormat="1" x14ac:dyDescent="0.4"/>
    <row r="50554" s="6" customFormat="1" x14ac:dyDescent="0.4"/>
    <row r="50555" s="6" customFormat="1" x14ac:dyDescent="0.4"/>
    <row r="50556" s="6" customFormat="1" x14ac:dyDescent="0.4"/>
    <row r="50557" s="6" customFormat="1" x14ac:dyDescent="0.4"/>
    <row r="50558" s="6" customFormat="1" x14ac:dyDescent="0.4"/>
    <row r="50559" s="6" customFormat="1" x14ac:dyDescent="0.4"/>
    <row r="50560" s="6" customFormat="1" x14ac:dyDescent="0.4"/>
    <row r="50561" s="6" customFormat="1" x14ac:dyDescent="0.4"/>
    <row r="50562" s="6" customFormat="1" x14ac:dyDescent="0.4"/>
    <row r="50563" s="6" customFormat="1" x14ac:dyDescent="0.4"/>
    <row r="50564" s="6" customFormat="1" x14ac:dyDescent="0.4"/>
    <row r="50565" s="6" customFormat="1" x14ac:dyDescent="0.4"/>
    <row r="50566" s="6" customFormat="1" x14ac:dyDescent="0.4"/>
    <row r="50567" s="6" customFormat="1" x14ac:dyDescent="0.4"/>
    <row r="50568" s="6" customFormat="1" x14ac:dyDescent="0.4"/>
    <row r="50569" s="6" customFormat="1" x14ac:dyDescent="0.4"/>
    <row r="50570" s="6" customFormat="1" x14ac:dyDescent="0.4"/>
    <row r="50571" s="6" customFormat="1" x14ac:dyDescent="0.4"/>
    <row r="50572" s="6" customFormat="1" x14ac:dyDescent="0.4"/>
    <row r="50573" s="6" customFormat="1" x14ac:dyDescent="0.4"/>
    <row r="50574" s="6" customFormat="1" x14ac:dyDescent="0.4"/>
    <row r="50575" s="6" customFormat="1" x14ac:dyDescent="0.4"/>
    <row r="50576" s="6" customFormat="1" x14ac:dyDescent="0.4"/>
    <row r="50577" s="6" customFormat="1" x14ac:dyDescent="0.4"/>
    <row r="50578" s="6" customFormat="1" x14ac:dyDescent="0.4"/>
    <row r="50579" s="6" customFormat="1" x14ac:dyDescent="0.4"/>
    <row r="50580" s="6" customFormat="1" x14ac:dyDescent="0.4"/>
    <row r="50581" s="6" customFormat="1" x14ac:dyDescent="0.4"/>
    <row r="50582" s="6" customFormat="1" x14ac:dyDescent="0.4"/>
    <row r="50583" s="6" customFormat="1" x14ac:dyDescent="0.4"/>
    <row r="50584" s="6" customFormat="1" x14ac:dyDescent="0.4"/>
    <row r="50585" s="6" customFormat="1" x14ac:dyDescent="0.4"/>
    <row r="50586" s="6" customFormat="1" x14ac:dyDescent="0.4"/>
    <row r="50587" s="6" customFormat="1" x14ac:dyDescent="0.4"/>
    <row r="50588" s="6" customFormat="1" x14ac:dyDescent="0.4"/>
    <row r="50589" s="6" customFormat="1" x14ac:dyDescent="0.4"/>
    <row r="50590" s="6" customFormat="1" x14ac:dyDescent="0.4"/>
    <row r="50591" s="6" customFormat="1" x14ac:dyDescent="0.4"/>
    <row r="50592" s="6" customFormat="1" x14ac:dyDescent="0.4"/>
    <row r="50593" s="6" customFormat="1" x14ac:dyDescent="0.4"/>
    <row r="50594" s="6" customFormat="1" x14ac:dyDescent="0.4"/>
    <row r="50595" s="6" customFormat="1" x14ac:dyDescent="0.4"/>
    <row r="50596" s="6" customFormat="1" x14ac:dyDescent="0.4"/>
    <row r="50597" s="6" customFormat="1" x14ac:dyDescent="0.4"/>
    <row r="50598" s="6" customFormat="1" x14ac:dyDescent="0.4"/>
    <row r="50599" s="6" customFormat="1" x14ac:dyDescent="0.4"/>
    <row r="50600" s="6" customFormat="1" x14ac:dyDescent="0.4"/>
    <row r="50601" s="6" customFormat="1" x14ac:dyDescent="0.4"/>
    <row r="50602" s="6" customFormat="1" x14ac:dyDescent="0.4"/>
    <row r="50603" s="6" customFormat="1" x14ac:dyDescent="0.4"/>
    <row r="50604" s="6" customFormat="1" x14ac:dyDescent="0.4"/>
    <row r="50605" s="6" customFormat="1" x14ac:dyDescent="0.4"/>
    <row r="50606" s="6" customFormat="1" x14ac:dyDescent="0.4"/>
    <row r="50607" s="6" customFormat="1" x14ac:dyDescent="0.4"/>
    <row r="50608" s="6" customFormat="1" x14ac:dyDescent="0.4"/>
    <row r="50609" s="6" customFormat="1" x14ac:dyDescent="0.4"/>
    <row r="50610" s="6" customFormat="1" x14ac:dyDescent="0.4"/>
    <row r="50611" s="6" customFormat="1" x14ac:dyDescent="0.4"/>
    <row r="50612" s="6" customFormat="1" x14ac:dyDescent="0.4"/>
    <row r="50613" s="6" customFormat="1" x14ac:dyDescent="0.4"/>
    <row r="50614" s="6" customFormat="1" x14ac:dyDescent="0.4"/>
    <row r="50615" s="6" customFormat="1" x14ac:dyDescent="0.4"/>
    <row r="50616" s="6" customFormat="1" x14ac:dyDescent="0.4"/>
    <row r="50617" s="6" customFormat="1" x14ac:dyDescent="0.4"/>
    <row r="50618" s="6" customFormat="1" x14ac:dyDescent="0.4"/>
    <row r="50619" s="6" customFormat="1" x14ac:dyDescent="0.4"/>
    <row r="50620" s="6" customFormat="1" x14ac:dyDescent="0.4"/>
    <row r="50621" s="6" customFormat="1" x14ac:dyDescent="0.4"/>
    <row r="50622" s="6" customFormat="1" x14ac:dyDescent="0.4"/>
    <row r="50623" s="6" customFormat="1" x14ac:dyDescent="0.4"/>
    <row r="50624" s="6" customFormat="1" x14ac:dyDescent="0.4"/>
    <row r="50625" s="6" customFormat="1" x14ac:dyDescent="0.4"/>
    <row r="50626" s="6" customFormat="1" x14ac:dyDescent="0.4"/>
    <row r="50627" s="6" customFormat="1" x14ac:dyDescent="0.4"/>
    <row r="50628" s="6" customFormat="1" x14ac:dyDescent="0.4"/>
    <row r="50629" s="6" customFormat="1" x14ac:dyDescent="0.4"/>
    <row r="50630" s="6" customFormat="1" x14ac:dyDescent="0.4"/>
    <row r="50631" s="6" customFormat="1" x14ac:dyDescent="0.4"/>
    <row r="50632" s="6" customFormat="1" x14ac:dyDescent="0.4"/>
    <row r="50633" s="6" customFormat="1" x14ac:dyDescent="0.4"/>
    <row r="50634" s="6" customFormat="1" x14ac:dyDescent="0.4"/>
    <row r="50635" s="6" customFormat="1" x14ac:dyDescent="0.4"/>
    <row r="50636" s="6" customFormat="1" x14ac:dyDescent="0.4"/>
    <row r="50637" s="6" customFormat="1" x14ac:dyDescent="0.4"/>
    <row r="50638" s="6" customFormat="1" x14ac:dyDescent="0.4"/>
    <row r="50639" s="6" customFormat="1" x14ac:dyDescent="0.4"/>
    <row r="50640" s="6" customFormat="1" x14ac:dyDescent="0.4"/>
    <row r="50641" s="6" customFormat="1" x14ac:dyDescent="0.4"/>
    <row r="50642" s="6" customFormat="1" x14ac:dyDescent="0.4"/>
    <row r="50643" s="6" customFormat="1" x14ac:dyDescent="0.4"/>
    <row r="50644" s="6" customFormat="1" x14ac:dyDescent="0.4"/>
    <row r="50645" s="6" customFormat="1" x14ac:dyDescent="0.4"/>
    <row r="50646" s="6" customFormat="1" x14ac:dyDescent="0.4"/>
    <row r="50647" s="6" customFormat="1" x14ac:dyDescent="0.4"/>
    <row r="50648" s="6" customFormat="1" x14ac:dyDescent="0.4"/>
    <row r="50649" s="6" customFormat="1" x14ac:dyDescent="0.4"/>
    <row r="50650" s="6" customFormat="1" x14ac:dyDescent="0.4"/>
    <row r="50651" s="6" customFormat="1" x14ac:dyDescent="0.4"/>
    <row r="50652" s="6" customFormat="1" x14ac:dyDescent="0.4"/>
    <row r="50653" s="6" customFormat="1" x14ac:dyDescent="0.4"/>
    <row r="50654" s="6" customFormat="1" x14ac:dyDescent="0.4"/>
    <row r="50655" s="6" customFormat="1" x14ac:dyDescent="0.4"/>
    <row r="50656" s="6" customFormat="1" x14ac:dyDescent="0.4"/>
    <row r="50657" s="6" customFormat="1" x14ac:dyDescent="0.4"/>
    <row r="50658" s="6" customFormat="1" x14ac:dyDescent="0.4"/>
    <row r="50659" s="6" customFormat="1" x14ac:dyDescent="0.4"/>
    <row r="50660" s="6" customFormat="1" x14ac:dyDescent="0.4"/>
    <row r="50661" s="6" customFormat="1" x14ac:dyDescent="0.4"/>
    <row r="50662" s="6" customFormat="1" x14ac:dyDescent="0.4"/>
    <row r="50663" s="6" customFormat="1" x14ac:dyDescent="0.4"/>
    <row r="50664" s="6" customFormat="1" x14ac:dyDescent="0.4"/>
    <row r="50665" s="6" customFormat="1" x14ac:dyDescent="0.4"/>
    <row r="50666" s="6" customFormat="1" x14ac:dyDescent="0.4"/>
    <row r="50667" s="6" customFormat="1" x14ac:dyDescent="0.4"/>
    <row r="50668" s="6" customFormat="1" x14ac:dyDescent="0.4"/>
    <row r="50669" s="6" customFormat="1" x14ac:dyDescent="0.4"/>
    <row r="50670" s="6" customFormat="1" x14ac:dyDescent="0.4"/>
    <row r="50671" s="6" customFormat="1" x14ac:dyDescent="0.4"/>
    <row r="50672" s="6" customFormat="1" x14ac:dyDescent="0.4"/>
    <row r="50673" s="6" customFormat="1" x14ac:dyDescent="0.4"/>
    <row r="50674" s="6" customFormat="1" x14ac:dyDescent="0.4"/>
    <row r="50675" s="6" customFormat="1" x14ac:dyDescent="0.4"/>
    <row r="50676" s="6" customFormat="1" x14ac:dyDescent="0.4"/>
    <row r="50677" s="6" customFormat="1" x14ac:dyDescent="0.4"/>
    <row r="50678" s="6" customFormat="1" x14ac:dyDescent="0.4"/>
    <row r="50679" s="6" customFormat="1" x14ac:dyDescent="0.4"/>
    <row r="50680" s="6" customFormat="1" x14ac:dyDescent="0.4"/>
    <row r="50681" s="6" customFormat="1" x14ac:dyDescent="0.4"/>
    <row r="50682" s="6" customFormat="1" x14ac:dyDescent="0.4"/>
    <row r="50683" s="6" customFormat="1" x14ac:dyDescent="0.4"/>
    <row r="50684" s="6" customFormat="1" x14ac:dyDescent="0.4"/>
    <row r="50685" s="6" customFormat="1" x14ac:dyDescent="0.4"/>
    <row r="50686" s="6" customFormat="1" x14ac:dyDescent="0.4"/>
    <row r="50687" s="6" customFormat="1" x14ac:dyDescent="0.4"/>
    <row r="50688" s="6" customFormat="1" x14ac:dyDescent="0.4"/>
    <row r="50689" s="6" customFormat="1" x14ac:dyDescent="0.4"/>
    <row r="50690" s="6" customFormat="1" x14ac:dyDescent="0.4"/>
    <row r="50691" s="6" customFormat="1" x14ac:dyDescent="0.4"/>
    <row r="50692" s="6" customFormat="1" x14ac:dyDescent="0.4"/>
    <row r="50693" s="6" customFormat="1" x14ac:dyDescent="0.4"/>
    <row r="50694" s="6" customFormat="1" x14ac:dyDescent="0.4"/>
    <row r="50695" s="6" customFormat="1" x14ac:dyDescent="0.4"/>
    <row r="50696" s="6" customFormat="1" x14ac:dyDescent="0.4"/>
    <row r="50697" s="6" customFormat="1" x14ac:dyDescent="0.4"/>
    <row r="50698" s="6" customFormat="1" x14ac:dyDescent="0.4"/>
    <row r="50699" s="6" customFormat="1" x14ac:dyDescent="0.4"/>
    <row r="50700" s="6" customFormat="1" x14ac:dyDescent="0.4"/>
    <row r="50701" s="6" customFormat="1" x14ac:dyDescent="0.4"/>
    <row r="50702" s="6" customFormat="1" x14ac:dyDescent="0.4"/>
    <row r="50703" s="6" customFormat="1" x14ac:dyDescent="0.4"/>
    <row r="50704" s="6" customFormat="1" x14ac:dyDescent="0.4"/>
    <row r="50705" s="6" customFormat="1" x14ac:dyDescent="0.4"/>
    <row r="50706" s="6" customFormat="1" x14ac:dyDescent="0.4"/>
    <row r="50707" s="6" customFormat="1" x14ac:dyDescent="0.4"/>
    <row r="50708" s="6" customFormat="1" x14ac:dyDescent="0.4"/>
    <row r="50709" s="6" customFormat="1" x14ac:dyDescent="0.4"/>
    <row r="50710" s="6" customFormat="1" x14ac:dyDescent="0.4"/>
    <row r="50711" s="6" customFormat="1" x14ac:dyDescent="0.4"/>
    <row r="50712" s="6" customFormat="1" x14ac:dyDescent="0.4"/>
    <row r="50713" s="6" customFormat="1" x14ac:dyDescent="0.4"/>
    <row r="50714" s="6" customFormat="1" x14ac:dyDescent="0.4"/>
    <row r="50715" s="6" customFormat="1" x14ac:dyDescent="0.4"/>
    <row r="50716" s="6" customFormat="1" x14ac:dyDescent="0.4"/>
    <row r="50717" s="6" customFormat="1" x14ac:dyDescent="0.4"/>
    <row r="50718" s="6" customFormat="1" x14ac:dyDescent="0.4"/>
    <row r="50719" s="6" customFormat="1" x14ac:dyDescent="0.4"/>
    <row r="50720" s="6" customFormat="1" x14ac:dyDescent="0.4"/>
    <row r="50721" s="6" customFormat="1" x14ac:dyDescent="0.4"/>
    <row r="50722" s="6" customFormat="1" x14ac:dyDescent="0.4"/>
    <row r="50723" s="6" customFormat="1" x14ac:dyDescent="0.4"/>
    <row r="50724" s="6" customFormat="1" x14ac:dyDescent="0.4"/>
    <row r="50725" s="6" customFormat="1" x14ac:dyDescent="0.4"/>
    <row r="50726" s="6" customFormat="1" x14ac:dyDescent="0.4"/>
    <row r="50727" s="6" customFormat="1" x14ac:dyDescent="0.4"/>
    <row r="50728" s="6" customFormat="1" x14ac:dyDescent="0.4"/>
    <row r="50729" s="6" customFormat="1" x14ac:dyDescent="0.4"/>
    <row r="50730" s="6" customFormat="1" x14ac:dyDescent="0.4"/>
    <row r="50731" s="6" customFormat="1" x14ac:dyDescent="0.4"/>
    <row r="50732" s="6" customFormat="1" x14ac:dyDescent="0.4"/>
    <row r="50733" s="6" customFormat="1" x14ac:dyDescent="0.4"/>
    <row r="50734" s="6" customFormat="1" x14ac:dyDescent="0.4"/>
    <row r="50735" s="6" customFormat="1" x14ac:dyDescent="0.4"/>
    <row r="50736" s="6" customFormat="1" x14ac:dyDescent="0.4"/>
    <row r="50737" s="6" customFormat="1" x14ac:dyDescent="0.4"/>
    <row r="50738" s="6" customFormat="1" x14ac:dyDescent="0.4"/>
    <row r="50739" s="6" customFormat="1" x14ac:dyDescent="0.4"/>
    <row r="50740" s="6" customFormat="1" x14ac:dyDescent="0.4"/>
    <row r="50741" s="6" customFormat="1" x14ac:dyDescent="0.4"/>
    <row r="50742" s="6" customFormat="1" x14ac:dyDescent="0.4"/>
    <row r="50743" s="6" customFormat="1" x14ac:dyDescent="0.4"/>
    <row r="50744" s="6" customFormat="1" x14ac:dyDescent="0.4"/>
    <row r="50745" s="6" customFormat="1" x14ac:dyDescent="0.4"/>
    <row r="50746" s="6" customFormat="1" x14ac:dyDescent="0.4"/>
    <row r="50747" s="6" customFormat="1" x14ac:dyDescent="0.4"/>
    <row r="50748" s="6" customFormat="1" x14ac:dyDescent="0.4"/>
    <row r="50749" s="6" customFormat="1" x14ac:dyDescent="0.4"/>
    <row r="50750" s="6" customFormat="1" x14ac:dyDescent="0.4"/>
    <row r="50751" s="6" customFormat="1" x14ac:dyDescent="0.4"/>
    <row r="50752" s="6" customFormat="1" x14ac:dyDescent="0.4"/>
    <row r="50753" s="6" customFormat="1" x14ac:dyDescent="0.4"/>
    <row r="50754" s="6" customFormat="1" x14ac:dyDescent="0.4"/>
    <row r="50755" s="6" customFormat="1" x14ac:dyDescent="0.4"/>
    <row r="50756" s="6" customFormat="1" x14ac:dyDescent="0.4"/>
    <row r="50757" s="6" customFormat="1" x14ac:dyDescent="0.4"/>
    <row r="50758" s="6" customFormat="1" x14ac:dyDescent="0.4"/>
    <row r="50759" s="6" customFormat="1" x14ac:dyDescent="0.4"/>
    <row r="50760" s="6" customFormat="1" x14ac:dyDescent="0.4"/>
    <row r="50761" s="6" customFormat="1" x14ac:dyDescent="0.4"/>
    <row r="50762" s="6" customFormat="1" x14ac:dyDescent="0.4"/>
    <row r="50763" s="6" customFormat="1" x14ac:dyDescent="0.4"/>
    <row r="50764" s="6" customFormat="1" x14ac:dyDescent="0.4"/>
    <row r="50765" s="6" customFormat="1" x14ac:dyDescent="0.4"/>
    <row r="50766" s="6" customFormat="1" x14ac:dyDescent="0.4"/>
    <row r="50767" s="6" customFormat="1" x14ac:dyDescent="0.4"/>
    <row r="50768" s="6" customFormat="1" x14ac:dyDescent="0.4"/>
    <row r="50769" s="6" customFormat="1" x14ac:dyDescent="0.4"/>
    <row r="50770" s="6" customFormat="1" x14ac:dyDescent="0.4"/>
    <row r="50771" s="6" customFormat="1" x14ac:dyDescent="0.4"/>
    <row r="50772" s="6" customFormat="1" x14ac:dyDescent="0.4"/>
    <row r="50773" s="6" customFormat="1" x14ac:dyDescent="0.4"/>
    <row r="50774" s="6" customFormat="1" x14ac:dyDescent="0.4"/>
    <row r="50775" s="6" customFormat="1" x14ac:dyDescent="0.4"/>
    <row r="50776" s="6" customFormat="1" x14ac:dyDescent="0.4"/>
    <row r="50777" s="6" customFormat="1" x14ac:dyDescent="0.4"/>
    <row r="50778" s="6" customFormat="1" x14ac:dyDescent="0.4"/>
    <row r="50779" s="6" customFormat="1" x14ac:dyDescent="0.4"/>
    <row r="50780" s="6" customFormat="1" x14ac:dyDescent="0.4"/>
    <row r="50781" s="6" customFormat="1" x14ac:dyDescent="0.4"/>
    <row r="50782" s="6" customFormat="1" x14ac:dyDescent="0.4"/>
    <row r="50783" s="6" customFormat="1" x14ac:dyDescent="0.4"/>
    <row r="50784" s="6" customFormat="1" x14ac:dyDescent="0.4"/>
    <row r="50785" s="6" customFormat="1" x14ac:dyDescent="0.4"/>
    <row r="50786" s="6" customFormat="1" x14ac:dyDescent="0.4"/>
    <row r="50787" s="6" customFormat="1" x14ac:dyDescent="0.4"/>
    <row r="50788" s="6" customFormat="1" x14ac:dyDescent="0.4"/>
    <row r="50789" s="6" customFormat="1" x14ac:dyDescent="0.4"/>
    <row r="50790" s="6" customFormat="1" x14ac:dyDescent="0.4"/>
    <row r="50791" s="6" customFormat="1" x14ac:dyDescent="0.4"/>
    <row r="50792" s="6" customFormat="1" x14ac:dyDescent="0.4"/>
    <row r="50793" s="6" customFormat="1" x14ac:dyDescent="0.4"/>
    <row r="50794" s="6" customFormat="1" x14ac:dyDescent="0.4"/>
    <row r="50795" s="6" customFormat="1" x14ac:dyDescent="0.4"/>
    <row r="50796" s="6" customFormat="1" x14ac:dyDescent="0.4"/>
    <row r="50797" s="6" customFormat="1" x14ac:dyDescent="0.4"/>
    <row r="50798" s="6" customFormat="1" x14ac:dyDescent="0.4"/>
    <row r="50799" s="6" customFormat="1" x14ac:dyDescent="0.4"/>
    <row r="50800" s="6" customFormat="1" x14ac:dyDescent="0.4"/>
    <row r="50801" s="6" customFormat="1" x14ac:dyDescent="0.4"/>
    <row r="50802" s="6" customFormat="1" x14ac:dyDescent="0.4"/>
    <row r="50803" s="6" customFormat="1" x14ac:dyDescent="0.4"/>
    <row r="50804" s="6" customFormat="1" x14ac:dyDescent="0.4"/>
    <row r="50805" s="6" customFormat="1" x14ac:dyDescent="0.4"/>
    <row r="50806" s="6" customFormat="1" x14ac:dyDescent="0.4"/>
    <row r="50807" s="6" customFormat="1" x14ac:dyDescent="0.4"/>
    <row r="50808" s="6" customFormat="1" x14ac:dyDescent="0.4"/>
    <row r="50809" s="6" customFormat="1" x14ac:dyDescent="0.4"/>
    <row r="50810" s="6" customFormat="1" x14ac:dyDescent="0.4"/>
    <row r="50811" s="6" customFormat="1" x14ac:dyDescent="0.4"/>
    <row r="50812" s="6" customFormat="1" x14ac:dyDescent="0.4"/>
    <row r="50813" s="6" customFormat="1" x14ac:dyDescent="0.4"/>
    <row r="50814" s="6" customFormat="1" x14ac:dyDescent="0.4"/>
    <row r="50815" s="6" customFormat="1" x14ac:dyDescent="0.4"/>
    <row r="50816" s="6" customFormat="1" x14ac:dyDescent="0.4"/>
    <row r="50817" s="6" customFormat="1" x14ac:dyDescent="0.4"/>
    <row r="50818" s="6" customFormat="1" x14ac:dyDescent="0.4"/>
    <row r="50819" s="6" customFormat="1" x14ac:dyDescent="0.4"/>
    <row r="50820" s="6" customFormat="1" x14ac:dyDescent="0.4"/>
    <row r="50821" s="6" customFormat="1" x14ac:dyDescent="0.4"/>
    <row r="50822" s="6" customFormat="1" x14ac:dyDescent="0.4"/>
    <row r="50823" s="6" customFormat="1" x14ac:dyDescent="0.4"/>
    <row r="50824" s="6" customFormat="1" x14ac:dyDescent="0.4"/>
    <row r="50825" s="6" customFormat="1" x14ac:dyDescent="0.4"/>
    <row r="50826" s="6" customFormat="1" x14ac:dyDescent="0.4"/>
    <row r="50827" s="6" customFormat="1" x14ac:dyDescent="0.4"/>
    <row r="50828" s="6" customFormat="1" x14ac:dyDescent="0.4"/>
    <row r="50829" s="6" customFormat="1" x14ac:dyDescent="0.4"/>
    <row r="50830" s="6" customFormat="1" x14ac:dyDescent="0.4"/>
    <row r="50831" s="6" customFormat="1" x14ac:dyDescent="0.4"/>
    <row r="50832" s="6" customFormat="1" x14ac:dyDescent="0.4"/>
    <row r="50833" s="6" customFormat="1" x14ac:dyDescent="0.4"/>
    <row r="50834" s="6" customFormat="1" x14ac:dyDescent="0.4"/>
    <row r="50835" s="6" customFormat="1" x14ac:dyDescent="0.4"/>
    <row r="50836" s="6" customFormat="1" x14ac:dyDescent="0.4"/>
    <row r="50837" s="6" customFormat="1" x14ac:dyDescent="0.4"/>
    <row r="50838" s="6" customFormat="1" x14ac:dyDescent="0.4"/>
    <row r="50839" s="6" customFormat="1" x14ac:dyDescent="0.4"/>
    <row r="50840" s="6" customFormat="1" x14ac:dyDescent="0.4"/>
    <row r="50841" s="6" customFormat="1" x14ac:dyDescent="0.4"/>
    <row r="50842" s="6" customFormat="1" x14ac:dyDescent="0.4"/>
    <row r="50843" s="6" customFormat="1" x14ac:dyDescent="0.4"/>
    <row r="50844" s="6" customFormat="1" x14ac:dyDescent="0.4"/>
    <row r="50845" s="6" customFormat="1" x14ac:dyDescent="0.4"/>
    <row r="50846" s="6" customFormat="1" x14ac:dyDescent="0.4"/>
    <row r="50847" s="6" customFormat="1" x14ac:dyDescent="0.4"/>
    <row r="50848" s="6" customFormat="1" x14ac:dyDescent="0.4"/>
    <row r="50849" s="6" customFormat="1" x14ac:dyDescent="0.4"/>
    <row r="50850" s="6" customFormat="1" x14ac:dyDescent="0.4"/>
    <row r="50851" s="6" customFormat="1" x14ac:dyDescent="0.4"/>
    <row r="50852" s="6" customFormat="1" x14ac:dyDescent="0.4"/>
    <row r="50853" s="6" customFormat="1" x14ac:dyDescent="0.4"/>
    <row r="50854" s="6" customFormat="1" x14ac:dyDescent="0.4"/>
    <row r="50855" s="6" customFormat="1" x14ac:dyDescent="0.4"/>
    <row r="50856" s="6" customFormat="1" x14ac:dyDescent="0.4"/>
    <row r="50857" s="6" customFormat="1" x14ac:dyDescent="0.4"/>
    <row r="50858" s="6" customFormat="1" x14ac:dyDescent="0.4"/>
    <row r="50859" s="6" customFormat="1" x14ac:dyDescent="0.4"/>
    <row r="50860" s="6" customFormat="1" x14ac:dyDescent="0.4"/>
    <row r="50861" s="6" customFormat="1" x14ac:dyDescent="0.4"/>
    <row r="50862" s="6" customFormat="1" x14ac:dyDescent="0.4"/>
    <row r="50863" s="6" customFormat="1" x14ac:dyDescent="0.4"/>
    <row r="50864" s="6" customFormat="1" x14ac:dyDescent="0.4"/>
    <row r="50865" s="6" customFormat="1" x14ac:dyDescent="0.4"/>
    <row r="50866" s="6" customFormat="1" x14ac:dyDescent="0.4"/>
    <row r="50867" s="6" customFormat="1" x14ac:dyDescent="0.4"/>
    <row r="50868" s="6" customFormat="1" x14ac:dyDescent="0.4"/>
    <row r="50869" s="6" customFormat="1" x14ac:dyDescent="0.4"/>
    <row r="50870" s="6" customFormat="1" x14ac:dyDescent="0.4"/>
    <row r="50871" s="6" customFormat="1" x14ac:dyDescent="0.4"/>
    <row r="50872" s="6" customFormat="1" x14ac:dyDescent="0.4"/>
    <row r="50873" s="6" customFormat="1" x14ac:dyDescent="0.4"/>
    <row r="50874" s="6" customFormat="1" x14ac:dyDescent="0.4"/>
    <row r="50875" s="6" customFormat="1" x14ac:dyDescent="0.4"/>
    <row r="50876" s="6" customFormat="1" x14ac:dyDescent="0.4"/>
    <row r="50877" s="6" customFormat="1" x14ac:dyDescent="0.4"/>
    <row r="50878" s="6" customFormat="1" x14ac:dyDescent="0.4"/>
    <row r="50879" s="6" customFormat="1" x14ac:dyDescent="0.4"/>
    <row r="50880" s="6" customFormat="1" x14ac:dyDescent="0.4"/>
    <row r="50881" s="6" customFormat="1" x14ac:dyDescent="0.4"/>
    <row r="50882" s="6" customFormat="1" x14ac:dyDescent="0.4"/>
    <row r="50883" s="6" customFormat="1" x14ac:dyDescent="0.4"/>
    <row r="50884" s="6" customFormat="1" x14ac:dyDescent="0.4"/>
    <row r="50885" s="6" customFormat="1" x14ac:dyDescent="0.4"/>
    <row r="50886" s="6" customFormat="1" x14ac:dyDescent="0.4"/>
    <row r="50887" s="6" customFormat="1" x14ac:dyDescent="0.4"/>
    <row r="50888" s="6" customFormat="1" x14ac:dyDescent="0.4"/>
    <row r="50889" s="6" customFormat="1" x14ac:dyDescent="0.4"/>
    <row r="50890" s="6" customFormat="1" x14ac:dyDescent="0.4"/>
    <row r="50891" s="6" customFormat="1" x14ac:dyDescent="0.4"/>
    <row r="50892" s="6" customFormat="1" x14ac:dyDescent="0.4"/>
    <row r="50893" s="6" customFormat="1" x14ac:dyDescent="0.4"/>
    <row r="50894" s="6" customFormat="1" x14ac:dyDescent="0.4"/>
    <row r="50895" s="6" customFormat="1" x14ac:dyDescent="0.4"/>
    <row r="50896" s="6" customFormat="1" x14ac:dyDescent="0.4"/>
    <row r="50897" s="6" customFormat="1" x14ac:dyDescent="0.4"/>
    <row r="50898" s="6" customFormat="1" x14ac:dyDescent="0.4"/>
    <row r="50899" s="6" customFormat="1" x14ac:dyDescent="0.4"/>
    <row r="50900" s="6" customFormat="1" x14ac:dyDescent="0.4"/>
    <row r="50901" s="6" customFormat="1" x14ac:dyDescent="0.4"/>
    <row r="50902" s="6" customFormat="1" x14ac:dyDescent="0.4"/>
    <row r="50903" s="6" customFormat="1" x14ac:dyDescent="0.4"/>
    <row r="50904" s="6" customFormat="1" x14ac:dyDescent="0.4"/>
    <row r="50905" s="6" customFormat="1" x14ac:dyDescent="0.4"/>
    <row r="50906" s="6" customFormat="1" x14ac:dyDescent="0.4"/>
    <row r="50907" s="6" customFormat="1" x14ac:dyDescent="0.4"/>
    <row r="50908" s="6" customFormat="1" x14ac:dyDescent="0.4"/>
    <row r="50909" s="6" customFormat="1" x14ac:dyDescent="0.4"/>
    <row r="50910" s="6" customFormat="1" x14ac:dyDescent="0.4"/>
    <row r="50911" s="6" customFormat="1" x14ac:dyDescent="0.4"/>
    <row r="50912" s="6" customFormat="1" x14ac:dyDescent="0.4"/>
    <row r="50913" s="6" customFormat="1" x14ac:dyDescent="0.4"/>
    <row r="50914" s="6" customFormat="1" x14ac:dyDescent="0.4"/>
    <row r="50915" s="6" customFormat="1" x14ac:dyDescent="0.4"/>
    <row r="50916" s="6" customFormat="1" x14ac:dyDescent="0.4"/>
    <row r="50917" s="6" customFormat="1" x14ac:dyDescent="0.4"/>
    <row r="50918" s="6" customFormat="1" x14ac:dyDescent="0.4"/>
    <row r="50919" s="6" customFormat="1" x14ac:dyDescent="0.4"/>
    <row r="50920" s="6" customFormat="1" x14ac:dyDescent="0.4"/>
    <row r="50921" s="6" customFormat="1" x14ac:dyDescent="0.4"/>
    <row r="50922" s="6" customFormat="1" x14ac:dyDescent="0.4"/>
    <row r="50923" s="6" customFormat="1" x14ac:dyDescent="0.4"/>
    <row r="50924" s="6" customFormat="1" x14ac:dyDescent="0.4"/>
    <row r="50925" s="6" customFormat="1" x14ac:dyDescent="0.4"/>
    <row r="50926" s="6" customFormat="1" x14ac:dyDescent="0.4"/>
    <row r="50927" s="6" customFormat="1" x14ac:dyDescent="0.4"/>
    <row r="50928" s="6" customFormat="1" x14ac:dyDescent="0.4"/>
    <row r="50929" s="6" customFormat="1" x14ac:dyDescent="0.4"/>
    <row r="50930" s="6" customFormat="1" x14ac:dyDescent="0.4"/>
    <row r="50931" s="6" customFormat="1" x14ac:dyDescent="0.4"/>
    <row r="50932" s="6" customFormat="1" x14ac:dyDescent="0.4"/>
    <row r="50933" s="6" customFormat="1" x14ac:dyDescent="0.4"/>
    <row r="50934" s="6" customFormat="1" x14ac:dyDescent="0.4"/>
    <row r="50935" s="6" customFormat="1" x14ac:dyDescent="0.4"/>
    <row r="50936" s="6" customFormat="1" x14ac:dyDescent="0.4"/>
    <row r="50937" s="6" customFormat="1" x14ac:dyDescent="0.4"/>
    <row r="50938" s="6" customFormat="1" x14ac:dyDescent="0.4"/>
    <row r="50939" s="6" customFormat="1" x14ac:dyDescent="0.4"/>
    <row r="50940" s="6" customFormat="1" x14ac:dyDescent="0.4"/>
    <row r="50941" s="6" customFormat="1" x14ac:dyDescent="0.4"/>
    <row r="50942" s="6" customFormat="1" x14ac:dyDescent="0.4"/>
    <row r="50943" s="6" customFormat="1" x14ac:dyDescent="0.4"/>
    <row r="50944" s="6" customFormat="1" x14ac:dyDescent="0.4"/>
    <row r="50945" s="6" customFormat="1" x14ac:dyDescent="0.4"/>
    <row r="50946" s="6" customFormat="1" x14ac:dyDescent="0.4"/>
    <row r="50947" s="6" customFormat="1" x14ac:dyDescent="0.4"/>
    <row r="50948" s="6" customFormat="1" x14ac:dyDescent="0.4"/>
    <row r="50949" s="6" customFormat="1" x14ac:dyDescent="0.4"/>
    <row r="50950" s="6" customFormat="1" x14ac:dyDescent="0.4"/>
    <row r="50951" s="6" customFormat="1" x14ac:dyDescent="0.4"/>
    <row r="50952" s="6" customFormat="1" x14ac:dyDescent="0.4"/>
    <row r="50953" s="6" customFormat="1" x14ac:dyDescent="0.4"/>
    <row r="50954" s="6" customFormat="1" x14ac:dyDescent="0.4"/>
    <row r="50955" s="6" customFormat="1" x14ac:dyDescent="0.4"/>
    <row r="50956" s="6" customFormat="1" x14ac:dyDescent="0.4"/>
    <row r="50957" s="6" customFormat="1" x14ac:dyDescent="0.4"/>
    <row r="50958" s="6" customFormat="1" x14ac:dyDescent="0.4"/>
    <row r="50959" s="6" customFormat="1" x14ac:dyDescent="0.4"/>
    <row r="50960" s="6" customFormat="1" x14ac:dyDescent="0.4"/>
    <row r="50961" s="6" customFormat="1" x14ac:dyDescent="0.4"/>
    <row r="50962" s="6" customFormat="1" x14ac:dyDescent="0.4"/>
    <row r="50963" s="6" customFormat="1" x14ac:dyDescent="0.4"/>
    <row r="50964" s="6" customFormat="1" x14ac:dyDescent="0.4"/>
    <row r="50965" s="6" customFormat="1" x14ac:dyDescent="0.4"/>
    <row r="50966" s="6" customFormat="1" x14ac:dyDescent="0.4"/>
    <row r="50967" s="6" customFormat="1" x14ac:dyDescent="0.4"/>
    <row r="50968" s="6" customFormat="1" x14ac:dyDescent="0.4"/>
    <row r="50969" s="6" customFormat="1" x14ac:dyDescent="0.4"/>
    <row r="50970" s="6" customFormat="1" x14ac:dyDescent="0.4"/>
    <row r="50971" s="6" customFormat="1" x14ac:dyDescent="0.4"/>
    <row r="50972" s="6" customFormat="1" x14ac:dyDescent="0.4"/>
    <row r="50973" s="6" customFormat="1" x14ac:dyDescent="0.4"/>
    <row r="50974" s="6" customFormat="1" x14ac:dyDescent="0.4"/>
    <row r="50975" s="6" customFormat="1" x14ac:dyDescent="0.4"/>
    <row r="50976" s="6" customFormat="1" x14ac:dyDescent="0.4"/>
    <row r="50977" s="6" customFormat="1" x14ac:dyDescent="0.4"/>
    <row r="50978" s="6" customFormat="1" x14ac:dyDescent="0.4"/>
    <row r="50979" s="6" customFormat="1" x14ac:dyDescent="0.4"/>
    <row r="50980" s="6" customFormat="1" x14ac:dyDescent="0.4"/>
    <row r="50981" s="6" customFormat="1" x14ac:dyDescent="0.4"/>
    <row r="50982" s="6" customFormat="1" x14ac:dyDescent="0.4"/>
    <row r="50983" s="6" customFormat="1" x14ac:dyDescent="0.4"/>
    <row r="50984" s="6" customFormat="1" x14ac:dyDescent="0.4"/>
    <row r="50985" s="6" customFormat="1" x14ac:dyDescent="0.4"/>
    <row r="50986" s="6" customFormat="1" x14ac:dyDescent="0.4"/>
    <row r="50987" s="6" customFormat="1" x14ac:dyDescent="0.4"/>
    <row r="50988" s="6" customFormat="1" x14ac:dyDescent="0.4"/>
    <row r="50989" s="6" customFormat="1" x14ac:dyDescent="0.4"/>
    <row r="50990" s="6" customFormat="1" x14ac:dyDescent="0.4"/>
    <row r="50991" s="6" customFormat="1" x14ac:dyDescent="0.4"/>
    <row r="50992" s="6" customFormat="1" x14ac:dyDescent="0.4"/>
    <row r="50993" s="6" customFormat="1" x14ac:dyDescent="0.4"/>
    <row r="50994" s="6" customFormat="1" x14ac:dyDescent="0.4"/>
    <row r="50995" s="6" customFormat="1" x14ac:dyDescent="0.4"/>
    <row r="50996" s="6" customFormat="1" x14ac:dyDescent="0.4"/>
    <row r="50997" s="6" customFormat="1" x14ac:dyDescent="0.4"/>
    <row r="50998" s="6" customFormat="1" x14ac:dyDescent="0.4"/>
    <row r="50999" s="6" customFormat="1" x14ac:dyDescent="0.4"/>
    <row r="51000" s="6" customFormat="1" x14ac:dyDescent="0.4"/>
    <row r="51001" s="6" customFormat="1" x14ac:dyDescent="0.4"/>
    <row r="51002" s="6" customFormat="1" x14ac:dyDescent="0.4"/>
    <row r="51003" s="6" customFormat="1" x14ac:dyDescent="0.4"/>
    <row r="51004" s="6" customFormat="1" x14ac:dyDescent="0.4"/>
    <row r="51005" s="6" customFormat="1" x14ac:dyDescent="0.4"/>
    <row r="51006" s="6" customFormat="1" x14ac:dyDescent="0.4"/>
    <row r="51007" s="6" customFormat="1" x14ac:dyDescent="0.4"/>
    <row r="51008" s="6" customFormat="1" x14ac:dyDescent="0.4"/>
    <row r="51009" s="6" customFormat="1" x14ac:dyDescent="0.4"/>
    <row r="51010" s="6" customFormat="1" x14ac:dyDescent="0.4"/>
    <row r="51011" s="6" customFormat="1" x14ac:dyDescent="0.4"/>
    <row r="51012" s="6" customFormat="1" x14ac:dyDescent="0.4"/>
    <row r="51013" s="6" customFormat="1" x14ac:dyDescent="0.4"/>
    <row r="51014" s="6" customFormat="1" x14ac:dyDescent="0.4"/>
    <row r="51015" s="6" customFormat="1" x14ac:dyDescent="0.4"/>
    <row r="51016" s="6" customFormat="1" x14ac:dyDescent="0.4"/>
    <row r="51017" s="6" customFormat="1" x14ac:dyDescent="0.4"/>
    <row r="51018" s="6" customFormat="1" x14ac:dyDescent="0.4"/>
    <row r="51019" s="6" customFormat="1" x14ac:dyDescent="0.4"/>
    <row r="51020" s="6" customFormat="1" x14ac:dyDescent="0.4"/>
    <row r="51021" s="6" customFormat="1" x14ac:dyDescent="0.4"/>
    <row r="51022" s="6" customFormat="1" x14ac:dyDescent="0.4"/>
    <row r="51023" s="6" customFormat="1" x14ac:dyDescent="0.4"/>
    <row r="51024" s="6" customFormat="1" x14ac:dyDescent="0.4"/>
    <row r="51025" s="6" customFormat="1" x14ac:dyDescent="0.4"/>
    <row r="51026" s="6" customFormat="1" x14ac:dyDescent="0.4"/>
    <row r="51027" s="6" customFormat="1" x14ac:dyDescent="0.4"/>
    <row r="51028" s="6" customFormat="1" x14ac:dyDescent="0.4"/>
    <row r="51029" s="6" customFormat="1" x14ac:dyDescent="0.4"/>
    <row r="51030" s="6" customFormat="1" x14ac:dyDescent="0.4"/>
    <row r="51031" s="6" customFormat="1" x14ac:dyDescent="0.4"/>
    <row r="51032" s="6" customFormat="1" x14ac:dyDescent="0.4"/>
    <row r="51033" s="6" customFormat="1" x14ac:dyDescent="0.4"/>
    <row r="51034" s="6" customFormat="1" x14ac:dyDescent="0.4"/>
    <row r="51035" s="6" customFormat="1" x14ac:dyDescent="0.4"/>
    <row r="51036" s="6" customFormat="1" x14ac:dyDescent="0.4"/>
    <row r="51037" s="6" customFormat="1" x14ac:dyDescent="0.4"/>
    <row r="51038" s="6" customFormat="1" x14ac:dyDescent="0.4"/>
    <row r="51039" s="6" customFormat="1" x14ac:dyDescent="0.4"/>
    <row r="51040" s="6" customFormat="1" x14ac:dyDescent="0.4"/>
    <row r="51041" s="6" customFormat="1" x14ac:dyDescent="0.4"/>
    <row r="51042" s="6" customFormat="1" x14ac:dyDescent="0.4"/>
    <row r="51043" s="6" customFormat="1" x14ac:dyDescent="0.4"/>
    <row r="51044" s="6" customFormat="1" x14ac:dyDescent="0.4"/>
    <row r="51045" s="6" customFormat="1" x14ac:dyDescent="0.4"/>
    <row r="51046" s="6" customFormat="1" x14ac:dyDescent="0.4"/>
    <row r="51047" s="6" customFormat="1" x14ac:dyDescent="0.4"/>
    <row r="51048" s="6" customFormat="1" x14ac:dyDescent="0.4"/>
    <row r="51049" s="6" customFormat="1" x14ac:dyDescent="0.4"/>
    <row r="51050" s="6" customFormat="1" x14ac:dyDescent="0.4"/>
    <row r="51051" s="6" customFormat="1" x14ac:dyDescent="0.4"/>
    <row r="51052" s="6" customFormat="1" x14ac:dyDescent="0.4"/>
    <row r="51053" s="6" customFormat="1" x14ac:dyDescent="0.4"/>
    <row r="51054" s="6" customFormat="1" x14ac:dyDescent="0.4"/>
    <row r="51055" s="6" customFormat="1" x14ac:dyDescent="0.4"/>
    <row r="51056" s="6" customFormat="1" x14ac:dyDescent="0.4"/>
    <row r="51057" s="6" customFormat="1" x14ac:dyDescent="0.4"/>
    <row r="51058" s="6" customFormat="1" x14ac:dyDescent="0.4"/>
    <row r="51059" s="6" customFormat="1" x14ac:dyDescent="0.4"/>
    <row r="51060" s="6" customFormat="1" x14ac:dyDescent="0.4"/>
    <row r="51061" s="6" customFormat="1" x14ac:dyDescent="0.4"/>
    <row r="51062" s="6" customFormat="1" x14ac:dyDescent="0.4"/>
    <row r="51063" s="6" customFormat="1" x14ac:dyDescent="0.4"/>
    <row r="51064" s="6" customFormat="1" x14ac:dyDescent="0.4"/>
    <row r="51065" s="6" customFormat="1" x14ac:dyDescent="0.4"/>
    <row r="51066" s="6" customFormat="1" x14ac:dyDescent="0.4"/>
    <row r="51067" s="6" customFormat="1" x14ac:dyDescent="0.4"/>
    <row r="51068" s="6" customFormat="1" x14ac:dyDescent="0.4"/>
    <row r="51069" s="6" customFormat="1" x14ac:dyDescent="0.4"/>
    <row r="51070" s="6" customFormat="1" x14ac:dyDescent="0.4"/>
    <row r="51071" s="6" customFormat="1" x14ac:dyDescent="0.4"/>
    <row r="51072" s="6" customFormat="1" x14ac:dyDescent="0.4"/>
    <row r="51073" s="6" customFormat="1" x14ac:dyDescent="0.4"/>
    <row r="51074" s="6" customFormat="1" x14ac:dyDescent="0.4"/>
    <row r="51075" s="6" customFormat="1" x14ac:dyDescent="0.4"/>
    <row r="51076" s="6" customFormat="1" x14ac:dyDescent="0.4"/>
    <row r="51077" s="6" customFormat="1" x14ac:dyDescent="0.4"/>
    <row r="51078" s="6" customFormat="1" x14ac:dyDescent="0.4"/>
    <row r="51079" s="6" customFormat="1" x14ac:dyDescent="0.4"/>
    <row r="51080" s="6" customFormat="1" x14ac:dyDescent="0.4"/>
    <row r="51081" s="6" customFormat="1" x14ac:dyDescent="0.4"/>
    <row r="51082" s="6" customFormat="1" x14ac:dyDescent="0.4"/>
    <row r="51083" s="6" customFormat="1" x14ac:dyDescent="0.4"/>
    <row r="51084" s="6" customFormat="1" x14ac:dyDescent="0.4"/>
    <row r="51085" s="6" customFormat="1" x14ac:dyDescent="0.4"/>
    <row r="51086" s="6" customFormat="1" x14ac:dyDescent="0.4"/>
    <row r="51087" s="6" customFormat="1" x14ac:dyDescent="0.4"/>
    <row r="51088" s="6" customFormat="1" x14ac:dyDescent="0.4"/>
    <row r="51089" s="6" customFormat="1" x14ac:dyDescent="0.4"/>
    <row r="51090" s="6" customFormat="1" x14ac:dyDescent="0.4"/>
    <row r="51091" s="6" customFormat="1" x14ac:dyDescent="0.4"/>
    <row r="51092" s="6" customFormat="1" x14ac:dyDescent="0.4"/>
    <row r="51093" s="6" customFormat="1" x14ac:dyDescent="0.4"/>
    <row r="51094" s="6" customFormat="1" x14ac:dyDescent="0.4"/>
    <row r="51095" s="6" customFormat="1" x14ac:dyDescent="0.4"/>
    <row r="51096" s="6" customFormat="1" x14ac:dyDescent="0.4"/>
    <row r="51097" s="6" customFormat="1" x14ac:dyDescent="0.4"/>
    <row r="51098" s="6" customFormat="1" x14ac:dyDescent="0.4"/>
    <row r="51099" s="6" customFormat="1" x14ac:dyDescent="0.4"/>
    <row r="51100" s="6" customFormat="1" x14ac:dyDescent="0.4"/>
    <row r="51101" s="6" customFormat="1" x14ac:dyDescent="0.4"/>
    <row r="51102" s="6" customFormat="1" x14ac:dyDescent="0.4"/>
    <row r="51103" s="6" customFormat="1" x14ac:dyDescent="0.4"/>
    <row r="51104" s="6" customFormat="1" x14ac:dyDescent="0.4"/>
    <row r="51105" s="6" customFormat="1" x14ac:dyDescent="0.4"/>
    <row r="51106" s="6" customFormat="1" x14ac:dyDescent="0.4"/>
    <row r="51107" s="6" customFormat="1" x14ac:dyDescent="0.4"/>
    <row r="51108" s="6" customFormat="1" x14ac:dyDescent="0.4"/>
    <row r="51109" s="6" customFormat="1" x14ac:dyDescent="0.4"/>
    <row r="51110" s="6" customFormat="1" x14ac:dyDescent="0.4"/>
    <row r="51111" s="6" customFormat="1" x14ac:dyDescent="0.4"/>
    <row r="51112" s="6" customFormat="1" x14ac:dyDescent="0.4"/>
    <row r="51113" s="6" customFormat="1" x14ac:dyDescent="0.4"/>
    <row r="51114" s="6" customFormat="1" x14ac:dyDescent="0.4"/>
    <row r="51115" s="6" customFormat="1" x14ac:dyDescent="0.4"/>
    <row r="51116" s="6" customFormat="1" x14ac:dyDescent="0.4"/>
    <row r="51117" s="6" customFormat="1" x14ac:dyDescent="0.4"/>
    <row r="51118" s="6" customFormat="1" x14ac:dyDescent="0.4"/>
    <row r="51119" s="6" customFormat="1" x14ac:dyDescent="0.4"/>
    <row r="51120" s="6" customFormat="1" x14ac:dyDescent="0.4"/>
    <row r="51121" s="6" customFormat="1" x14ac:dyDescent="0.4"/>
    <row r="51122" s="6" customFormat="1" x14ac:dyDescent="0.4"/>
    <row r="51123" s="6" customFormat="1" x14ac:dyDescent="0.4"/>
    <row r="51124" s="6" customFormat="1" x14ac:dyDescent="0.4"/>
    <row r="51125" s="6" customFormat="1" x14ac:dyDescent="0.4"/>
    <row r="51126" s="6" customFormat="1" x14ac:dyDescent="0.4"/>
    <row r="51127" s="6" customFormat="1" x14ac:dyDescent="0.4"/>
    <row r="51128" s="6" customFormat="1" x14ac:dyDescent="0.4"/>
    <row r="51129" s="6" customFormat="1" x14ac:dyDescent="0.4"/>
    <row r="51130" s="6" customFormat="1" x14ac:dyDescent="0.4"/>
    <row r="51131" s="6" customFormat="1" x14ac:dyDescent="0.4"/>
    <row r="51132" s="6" customFormat="1" x14ac:dyDescent="0.4"/>
    <row r="51133" s="6" customFormat="1" x14ac:dyDescent="0.4"/>
    <row r="51134" s="6" customFormat="1" x14ac:dyDescent="0.4"/>
    <row r="51135" s="6" customFormat="1" x14ac:dyDescent="0.4"/>
    <row r="51136" s="6" customFormat="1" x14ac:dyDescent="0.4"/>
    <row r="51137" s="6" customFormat="1" x14ac:dyDescent="0.4"/>
    <row r="51138" s="6" customFormat="1" x14ac:dyDescent="0.4"/>
    <row r="51139" s="6" customFormat="1" x14ac:dyDescent="0.4"/>
    <row r="51140" s="6" customFormat="1" x14ac:dyDescent="0.4"/>
    <row r="51141" s="6" customFormat="1" x14ac:dyDescent="0.4"/>
    <row r="51142" s="6" customFormat="1" x14ac:dyDescent="0.4"/>
    <row r="51143" s="6" customFormat="1" x14ac:dyDescent="0.4"/>
    <row r="51144" s="6" customFormat="1" x14ac:dyDescent="0.4"/>
    <row r="51145" s="6" customFormat="1" x14ac:dyDescent="0.4"/>
    <row r="51146" s="6" customFormat="1" x14ac:dyDescent="0.4"/>
    <row r="51147" s="6" customFormat="1" x14ac:dyDescent="0.4"/>
    <row r="51148" s="6" customFormat="1" x14ac:dyDescent="0.4"/>
    <row r="51149" s="6" customFormat="1" x14ac:dyDescent="0.4"/>
    <row r="51150" s="6" customFormat="1" x14ac:dyDescent="0.4"/>
    <row r="51151" s="6" customFormat="1" x14ac:dyDescent="0.4"/>
    <row r="51152" s="6" customFormat="1" x14ac:dyDescent="0.4"/>
    <row r="51153" s="6" customFormat="1" x14ac:dyDescent="0.4"/>
    <row r="51154" s="6" customFormat="1" x14ac:dyDescent="0.4"/>
    <row r="51155" s="6" customFormat="1" x14ac:dyDescent="0.4"/>
    <row r="51156" s="6" customFormat="1" x14ac:dyDescent="0.4"/>
    <row r="51157" s="6" customFormat="1" x14ac:dyDescent="0.4"/>
    <row r="51158" s="6" customFormat="1" x14ac:dyDescent="0.4"/>
    <row r="51159" s="6" customFormat="1" x14ac:dyDescent="0.4"/>
    <row r="51160" s="6" customFormat="1" x14ac:dyDescent="0.4"/>
    <row r="51161" s="6" customFormat="1" x14ac:dyDescent="0.4"/>
    <row r="51162" s="6" customFormat="1" x14ac:dyDescent="0.4"/>
    <row r="51163" s="6" customFormat="1" x14ac:dyDescent="0.4"/>
    <row r="51164" s="6" customFormat="1" x14ac:dyDescent="0.4"/>
    <row r="51165" s="6" customFormat="1" x14ac:dyDescent="0.4"/>
    <row r="51166" s="6" customFormat="1" x14ac:dyDescent="0.4"/>
    <row r="51167" s="6" customFormat="1" x14ac:dyDescent="0.4"/>
    <row r="51168" s="6" customFormat="1" x14ac:dyDescent="0.4"/>
    <row r="51169" s="6" customFormat="1" x14ac:dyDescent="0.4"/>
    <row r="51170" s="6" customFormat="1" x14ac:dyDescent="0.4"/>
    <row r="51171" s="6" customFormat="1" x14ac:dyDescent="0.4"/>
    <row r="51172" s="6" customFormat="1" x14ac:dyDescent="0.4"/>
    <row r="51173" s="6" customFormat="1" x14ac:dyDescent="0.4"/>
    <row r="51174" s="6" customFormat="1" x14ac:dyDescent="0.4"/>
    <row r="51175" s="6" customFormat="1" x14ac:dyDescent="0.4"/>
    <row r="51176" s="6" customFormat="1" x14ac:dyDescent="0.4"/>
    <row r="51177" s="6" customFormat="1" x14ac:dyDescent="0.4"/>
    <row r="51178" s="6" customFormat="1" x14ac:dyDescent="0.4"/>
    <row r="51179" s="6" customFormat="1" x14ac:dyDescent="0.4"/>
    <row r="51180" s="6" customFormat="1" x14ac:dyDescent="0.4"/>
    <row r="51181" s="6" customFormat="1" x14ac:dyDescent="0.4"/>
    <row r="51182" s="6" customFormat="1" x14ac:dyDescent="0.4"/>
    <row r="51183" s="6" customFormat="1" x14ac:dyDescent="0.4"/>
    <row r="51184" s="6" customFormat="1" x14ac:dyDescent="0.4"/>
    <row r="51185" s="6" customFormat="1" x14ac:dyDescent="0.4"/>
    <row r="51186" s="6" customFormat="1" x14ac:dyDescent="0.4"/>
    <row r="51187" s="6" customFormat="1" x14ac:dyDescent="0.4"/>
    <row r="51188" s="6" customFormat="1" x14ac:dyDescent="0.4"/>
    <row r="51189" s="6" customFormat="1" x14ac:dyDescent="0.4"/>
    <row r="51190" s="6" customFormat="1" x14ac:dyDescent="0.4"/>
    <row r="51191" s="6" customFormat="1" x14ac:dyDescent="0.4"/>
    <row r="51192" s="6" customFormat="1" x14ac:dyDescent="0.4"/>
    <row r="51193" s="6" customFormat="1" x14ac:dyDescent="0.4"/>
    <row r="51194" s="6" customFormat="1" x14ac:dyDescent="0.4"/>
    <row r="51195" s="6" customFormat="1" x14ac:dyDescent="0.4"/>
    <row r="51196" s="6" customFormat="1" x14ac:dyDescent="0.4"/>
    <row r="51197" s="6" customFormat="1" x14ac:dyDescent="0.4"/>
    <row r="51198" s="6" customFormat="1" x14ac:dyDescent="0.4"/>
    <row r="51199" s="6" customFormat="1" x14ac:dyDescent="0.4"/>
    <row r="51200" s="6" customFormat="1" x14ac:dyDescent="0.4"/>
    <row r="51201" s="6" customFormat="1" x14ac:dyDescent="0.4"/>
    <row r="51202" s="6" customFormat="1" x14ac:dyDescent="0.4"/>
    <row r="51203" s="6" customFormat="1" x14ac:dyDescent="0.4"/>
    <row r="51204" s="6" customFormat="1" x14ac:dyDescent="0.4"/>
    <row r="51205" s="6" customFormat="1" x14ac:dyDescent="0.4"/>
    <row r="51206" s="6" customFormat="1" x14ac:dyDescent="0.4"/>
    <row r="51207" s="6" customFormat="1" x14ac:dyDescent="0.4"/>
    <row r="51208" s="6" customFormat="1" x14ac:dyDescent="0.4"/>
    <row r="51209" s="6" customFormat="1" x14ac:dyDescent="0.4"/>
    <row r="51210" s="6" customFormat="1" x14ac:dyDescent="0.4"/>
    <row r="51211" s="6" customFormat="1" x14ac:dyDescent="0.4"/>
    <row r="51212" s="6" customFormat="1" x14ac:dyDescent="0.4"/>
    <row r="51213" s="6" customFormat="1" x14ac:dyDescent="0.4"/>
    <row r="51214" s="6" customFormat="1" x14ac:dyDescent="0.4"/>
    <row r="51215" s="6" customFormat="1" x14ac:dyDescent="0.4"/>
    <row r="51216" s="6" customFormat="1" x14ac:dyDescent="0.4"/>
    <row r="51217" s="6" customFormat="1" x14ac:dyDescent="0.4"/>
    <row r="51218" s="6" customFormat="1" x14ac:dyDescent="0.4"/>
    <row r="51219" s="6" customFormat="1" x14ac:dyDescent="0.4"/>
    <row r="51220" s="6" customFormat="1" x14ac:dyDescent="0.4"/>
    <row r="51221" s="6" customFormat="1" x14ac:dyDescent="0.4"/>
    <row r="51222" s="6" customFormat="1" x14ac:dyDescent="0.4"/>
    <row r="51223" s="6" customFormat="1" x14ac:dyDescent="0.4"/>
    <row r="51224" s="6" customFormat="1" x14ac:dyDescent="0.4"/>
    <row r="51225" s="6" customFormat="1" x14ac:dyDescent="0.4"/>
    <row r="51226" s="6" customFormat="1" x14ac:dyDescent="0.4"/>
    <row r="51227" s="6" customFormat="1" x14ac:dyDescent="0.4"/>
    <row r="51228" s="6" customFormat="1" x14ac:dyDescent="0.4"/>
    <row r="51229" s="6" customFormat="1" x14ac:dyDescent="0.4"/>
    <row r="51230" s="6" customFormat="1" x14ac:dyDescent="0.4"/>
    <row r="51231" s="6" customFormat="1" x14ac:dyDescent="0.4"/>
    <row r="51232" s="6" customFormat="1" x14ac:dyDescent="0.4"/>
    <row r="51233" s="6" customFormat="1" x14ac:dyDescent="0.4"/>
    <row r="51234" s="6" customFormat="1" x14ac:dyDescent="0.4"/>
    <row r="51235" s="6" customFormat="1" x14ac:dyDescent="0.4"/>
    <row r="51236" s="6" customFormat="1" x14ac:dyDescent="0.4"/>
    <row r="51237" s="6" customFormat="1" x14ac:dyDescent="0.4"/>
    <row r="51238" s="6" customFormat="1" x14ac:dyDescent="0.4"/>
    <row r="51239" s="6" customFormat="1" x14ac:dyDescent="0.4"/>
    <row r="51240" s="6" customFormat="1" x14ac:dyDescent="0.4"/>
    <row r="51241" s="6" customFormat="1" x14ac:dyDescent="0.4"/>
    <row r="51242" s="6" customFormat="1" x14ac:dyDescent="0.4"/>
    <row r="51243" s="6" customFormat="1" x14ac:dyDescent="0.4"/>
    <row r="51244" s="6" customFormat="1" x14ac:dyDescent="0.4"/>
    <row r="51245" s="6" customFormat="1" x14ac:dyDescent="0.4"/>
    <row r="51246" s="6" customFormat="1" x14ac:dyDescent="0.4"/>
    <row r="51247" s="6" customFormat="1" x14ac:dyDescent="0.4"/>
    <row r="51248" s="6" customFormat="1" x14ac:dyDescent="0.4"/>
    <row r="51249" s="6" customFormat="1" x14ac:dyDescent="0.4"/>
    <row r="51250" s="6" customFormat="1" x14ac:dyDescent="0.4"/>
    <row r="51251" s="6" customFormat="1" x14ac:dyDescent="0.4"/>
    <row r="51252" s="6" customFormat="1" x14ac:dyDescent="0.4"/>
    <row r="51253" s="6" customFormat="1" x14ac:dyDescent="0.4"/>
    <row r="51254" s="6" customFormat="1" x14ac:dyDescent="0.4"/>
    <row r="51255" s="6" customFormat="1" x14ac:dyDescent="0.4"/>
    <row r="51256" s="6" customFormat="1" x14ac:dyDescent="0.4"/>
    <row r="51257" s="6" customFormat="1" x14ac:dyDescent="0.4"/>
    <row r="51258" s="6" customFormat="1" x14ac:dyDescent="0.4"/>
    <row r="51259" s="6" customFormat="1" x14ac:dyDescent="0.4"/>
    <row r="51260" s="6" customFormat="1" x14ac:dyDescent="0.4"/>
    <row r="51261" s="6" customFormat="1" x14ac:dyDescent="0.4"/>
    <row r="51262" s="6" customFormat="1" x14ac:dyDescent="0.4"/>
    <row r="51263" s="6" customFormat="1" x14ac:dyDescent="0.4"/>
    <row r="51264" s="6" customFormat="1" x14ac:dyDescent="0.4"/>
    <row r="51265" s="6" customFormat="1" x14ac:dyDescent="0.4"/>
    <row r="51266" s="6" customFormat="1" x14ac:dyDescent="0.4"/>
    <row r="51267" s="6" customFormat="1" x14ac:dyDescent="0.4"/>
    <row r="51268" s="6" customFormat="1" x14ac:dyDescent="0.4"/>
    <row r="51269" s="6" customFormat="1" x14ac:dyDescent="0.4"/>
    <row r="51270" s="6" customFormat="1" x14ac:dyDescent="0.4"/>
    <row r="51271" s="6" customFormat="1" x14ac:dyDescent="0.4"/>
    <row r="51272" s="6" customFormat="1" x14ac:dyDescent="0.4"/>
    <row r="51273" s="6" customFormat="1" x14ac:dyDescent="0.4"/>
    <row r="51274" s="6" customFormat="1" x14ac:dyDescent="0.4"/>
    <row r="51275" s="6" customFormat="1" x14ac:dyDescent="0.4"/>
    <row r="51276" s="6" customFormat="1" x14ac:dyDescent="0.4"/>
    <row r="51277" s="6" customFormat="1" x14ac:dyDescent="0.4"/>
    <row r="51278" s="6" customFormat="1" x14ac:dyDescent="0.4"/>
    <row r="51279" s="6" customFormat="1" x14ac:dyDescent="0.4"/>
    <row r="51280" s="6" customFormat="1" x14ac:dyDescent="0.4"/>
    <row r="51281" s="6" customFormat="1" x14ac:dyDescent="0.4"/>
    <row r="51282" s="6" customFormat="1" x14ac:dyDescent="0.4"/>
    <row r="51283" s="6" customFormat="1" x14ac:dyDescent="0.4"/>
    <row r="51284" s="6" customFormat="1" x14ac:dyDescent="0.4"/>
    <row r="51285" s="6" customFormat="1" x14ac:dyDescent="0.4"/>
    <row r="51286" s="6" customFormat="1" x14ac:dyDescent="0.4"/>
    <row r="51287" s="6" customFormat="1" x14ac:dyDescent="0.4"/>
    <row r="51288" s="6" customFormat="1" x14ac:dyDescent="0.4"/>
    <row r="51289" s="6" customFormat="1" x14ac:dyDescent="0.4"/>
    <row r="51290" s="6" customFormat="1" x14ac:dyDescent="0.4"/>
    <row r="51291" s="6" customFormat="1" x14ac:dyDescent="0.4"/>
    <row r="51292" s="6" customFormat="1" x14ac:dyDescent="0.4"/>
    <row r="51293" s="6" customFormat="1" x14ac:dyDescent="0.4"/>
    <row r="51294" s="6" customFormat="1" x14ac:dyDescent="0.4"/>
    <row r="51295" s="6" customFormat="1" x14ac:dyDescent="0.4"/>
    <row r="51296" s="6" customFormat="1" x14ac:dyDescent="0.4"/>
    <row r="51297" s="6" customFormat="1" x14ac:dyDescent="0.4"/>
    <row r="51298" s="6" customFormat="1" x14ac:dyDescent="0.4"/>
    <row r="51299" s="6" customFormat="1" x14ac:dyDescent="0.4"/>
    <row r="51300" s="6" customFormat="1" x14ac:dyDescent="0.4"/>
    <row r="51301" s="6" customFormat="1" x14ac:dyDescent="0.4"/>
    <row r="51302" s="6" customFormat="1" x14ac:dyDescent="0.4"/>
    <row r="51303" s="6" customFormat="1" x14ac:dyDescent="0.4"/>
    <row r="51304" s="6" customFormat="1" x14ac:dyDescent="0.4"/>
    <row r="51305" s="6" customFormat="1" x14ac:dyDescent="0.4"/>
    <row r="51306" s="6" customFormat="1" x14ac:dyDescent="0.4"/>
    <row r="51307" s="6" customFormat="1" x14ac:dyDescent="0.4"/>
    <row r="51308" s="6" customFormat="1" x14ac:dyDescent="0.4"/>
    <row r="51309" s="6" customFormat="1" x14ac:dyDescent="0.4"/>
    <row r="51310" s="6" customFormat="1" x14ac:dyDescent="0.4"/>
    <row r="51311" s="6" customFormat="1" x14ac:dyDescent="0.4"/>
    <row r="51312" s="6" customFormat="1" x14ac:dyDescent="0.4"/>
    <row r="51313" s="6" customFormat="1" x14ac:dyDescent="0.4"/>
    <row r="51314" s="6" customFormat="1" x14ac:dyDescent="0.4"/>
    <row r="51315" s="6" customFormat="1" x14ac:dyDescent="0.4"/>
    <row r="51316" s="6" customFormat="1" x14ac:dyDescent="0.4"/>
    <row r="51317" s="6" customFormat="1" x14ac:dyDescent="0.4"/>
    <row r="51318" s="6" customFormat="1" x14ac:dyDescent="0.4"/>
    <row r="51319" s="6" customFormat="1" x14ac:dyDescent="0.4"/>
    <row r="51320" s="6" customFormat="1" x14ac:dyDescent="0.4"/>
    <row r="51321" s="6" customFormat="1" x14ac:dyDescent="0.4"/>
    <row r="51322" s="6" customFormat="1" x14ac:dyDescent="0.4"/>
    <row r="51323" s="6" customFormat="1" x14ac:dyDescent="0.4"/>
    <row r="51324" s="6" customFormat="1" x14ac:dyDescent="0.4"/>
    <row r="51325" s="6" customFormat="1" x14ac:dyDescent="0.4"/>
    <row r="51326" s="6" customFormat="1" x14ac:dyDescent="0.4"/>
    <row r="51327" s="6" customFormat="1" x14ac:dyDescent="0.4"/>
    <row r="51328" s="6" customFormat="1" x14ac:dyDescent="0.4"/>
    <row r="51329" s="6" customFormat="1" x14ac:dyDescent="0.4"/>
    <row r="51330" s="6" customFormat="1" x14ac:dyDescent="0.4"/>
    <row r="51331" s="6" customFormat="1" x14ac:dyDescent="0.4"/>
    <row r="51332" s="6" customFormat="1" x14ac:dyDescent="0.4"/>
    <row r="51333" s="6" customFormat="1" x14ac:dyDescent="0.4"/>
    <row r="51334" s="6" customFormat="1" x14ac:dyDescent="0.4"/>
    <row r="51335" s="6" customFormat="1" x14ac:dyDescent="0.4"/>
    <row r="51336" s="6" customFormat="1" x14ac:dyDescent="0.4"/>
    <row r="51337" s="6" customFormat="1" x14ac:dyDescent="0.4"/>
    <row r="51338" s="6" customFormat="1" x14ac:dyDescent="0.4"/>
    <row r="51339" s="6" customFormat="1" x14ac:dyDescent="0.4"/>
    <row r="51340" s="6" customFormat="1" x14ac:dyDescent="0.4"/>
    <row r="51341" s="6" customFormat="1" x14ac:dyDescent="0.4"/>
    <row r="51342" s="6" customFormat="1" x14ac:dyDescent="0.4"/>
    <row r="51343" s="6" customFormat="1" x14ac:dyDescent="0.4"/>
    <row r="51344" s="6" customFormat="1" x14ac:dyDescent="0.4"/>
    <row r="51345" s="6" customFormat="1" x14ac:dyDescent="0.4"/>
    <row r="51346" s="6" customFormat="1" x14ac:dyDescent="0.4"/>
    <row r="51347" s="6" customFormat="1" x14ac:dyDescent="0.4"/>
    <row r="51348" s="6" customFormat="1" x14ac:dyDescent="0.4"/>
    <row r="51349" s="6" customFormat="1" x14ac:dyDescent="0.4"/>
    <row r="51350" s="6" customFormat="1" x14ac:dyDescent="0.4"/>
    <row r="51351" s="6" customFormat="1" x14ac:dyDescent="0.4"/>
    <row r="51352" s="6" customFormat="1" x14ac:dyDescent="0.4"/>
    <row r="51353" s="6" customFormat="1" x14ac:dyDescent="0.4"/>
    <row r="51354" s="6" customFormat="1" x14ac:dyDescent="0.4"/>
    <row r="51355" s="6" customFormat="1" x14ac:dyDescent="0.4"/>
    <row r="51356" s="6" customFormat="1" x14ac:dyDescent="0.4"/>
    <row r="51357" s="6" customFormat="1" x14ac:dyDescent="0.4"/>
    <row r="51358" s="6" customFormat="1" x14ac:dyDescent="0.4"/>
    <row r="51359" s="6" customFormat="1" x14ac:dyDescent="0.4"/>
    <row r="51360" s="6" customFormat="1" x14ac:dyDescent="0.4"/>
    <row r="51361" s="6" customFormat="1" x14ac:dyDescent="0.4"/>
    <row r="51362" s="6" customFormat="1" x14ac:dyDescent="0.4"/>
    <row r="51363" s="6" customFormat="1" x14ac:dyDescent="0.4"/>
    <row r="51364" s="6" customFormat="1" x14ac:dyDescent="0.4"/>
    <row r="51365" s="6" customFormat="1" x14ac:dyDescent="0.4"/>
    <row r="51366" s="6" customFormat="1" x14ac:dyDescent="0.4"/>
    <row r="51367" s="6" customFormat="1" x14ac:dyDescent="0.4"/>
    <row r="51368" s="6" customFormat="1" x14ac:dyDescent="0.4"/>
    <row r="51369" s="6" customFormat="1" x14ac:dyDescent="0.4"/>
    <row r="51370" s="6" customFormat="1" x14ac:dyDescent="0.4"/>
    <row r="51371" s="6" customFormat="1" x14ac:dyDescent="0.4"/>
    <row r="51372" s="6" customFormat="1" x14ac:dyDescent="0.4"/>
    <row r="51373" s="6" customFormat="1" x14ac:dyDescent="0.4"/>
    <row r="51374" s="6" customFormat="1" x14ac:dyDescent="0.4"/>
    <row r="51375" s="6" customFormat="1" x14ac:dyDescent="0.4"/>
    <row r="51376" s="6" customFormat="1" x14ac:dyDescent="0.4"/>
    <row r="51377" s="6" customFormat="1" x14ac:dyDescent="0.4"/>
    <row r="51378" s="6" customFormat="1" x14ac:dyDescent="0.4"/>
    <row r="51379" s="6" customFormat="1" x14ac:dyDescent="0.4"/>
    <row r="51380" s="6" customFormat="1" x14ac:dyDescent="0.4"/>
    <row r="51381" s="6" customFormat="1" x14ac:dyDescent="0.4"/>
    <row r="51382" s="6" customFormat="1" x14ac:dyDescent="0.4"/>
    <row r="51383" s="6" customFormat="1" x14ac:dyDescent="0.4"/>
    <row r="51384" s="6" customFormat="1" x14ac:dyDescent="0.4"/>
    <row r="51385" s="6" customFormat="1" x14ac:dyDescent="0.4"/>
    <row r="51386" s="6" customFormat="1" x14ac:dyDescent="0.4"/>
    <row r="51387" s="6" customFormat="1" x14ac:dyDescent="0.4"/>
    <row r="51388" s="6" customFormat="1" x14ac:dyDescent="0.4"/>
    <row r="51389" s="6" customFormat="1" x14ac:dyDescent="0.4"/>
    <row r="51390" s="6" customFormat="1" x14ac:dyDescent="0.4"/>
    <row r="51391" s="6" customFormat="1" x14ac:dyDescent="0.4"/>
    <row r="51392" s="6" customFormat="1" x14ac:dyDescent="0.4"/>
    <row r="51393" s="6" customFormat="1" x14ac:dyDescent="0.4"/>
    <row r="51394" s="6" customFormat="1" x14ac:dyDescent="0.4"/>
    <row r="51395" s="6" customFormat="1" x14ac:dyDescent="0.4"/>
    <row r="51396" s="6" customFormat="1" x14ac:dyDescent="0.4"/>
    <row r="51397" s="6" customFormat="1" x14ac:dyDescent="0.4"/>
    <row r="51398" s="6" customFormat="1" x14ac:dyDescent="0.4"/>
    <row r="51399" s="6" customFormat="1" x14ac:dyDescent="0.4"/>
    <row r="51400" s="6" customFormat="1" x14ac:dyDescent="0.4"/>
    <row r="51401" s="6" customFormat="1" x14ac:dyDescent="0.4"/>
    <row r="51402" s="6" customFormat="1" x14ac:dyDescent="0.4"/>
    <row r="51403" s="6" customFormat="1" x14ac:dyDescent="0.4"/>
    <row r="51404" s="6" customFormat="1" x14ac:dyDescent="0.4"/>
    <row r="51405" s="6" customFormat="1" x14ac:dyDescent="0.4"/>
    <row r="51406" s="6" customFormat="1" x14ac:dyDescent="0.4"/>
    <row r="51407" s="6" customFormat="1" x14ac:dyDescent="0.4"/>
    <row r="51408" s="6" customFormat="1" x14ac:dyDescent="0.4"/>
    <row r="51409" s="6" customFormat="1" x14ac:dyDescent="0.4"/>
    <row r="51410" s="6" customFormat="1" x14ac:dyDescent="0.4"/>
    <row r="51411" s="6" customFormat="1" x14ac:dyDescent="0.4"/>
    <row r="51412" s="6" customFormat="1" x14ac:dyDescent="0.4"/>
    <row r="51413" s="6" customFormat="1" x14ac:dyDescent="0.4"/>
    <row r="51414" s="6" customFormat="1" x14ac:dyDescent="0.4"/>
    <row r="51415" s="6" customFormat="1" x14ac:dyDescent="0.4"/>
    <row r="51416" s="6" customFormat="1" x14ac:dyDescent="0.4"/>
    <row r="51417" s="6" customFormat="1" x14ac:dyDescent="0.4"/>
    <row r="51418" s="6" customFormat="1" x14ac:dyDescent="0.4"/>
    <row r="51419" s="6" customFormat="1" x14ac:dyDescent="0.4"/>
    <row r="51420" s="6" customFormat="1" x14ac:dyDescent="0.4"/>
    <row r="51421" s="6" customFormat="1" x14ac:dyDescent="0.4"/>
    <row r="51422" s="6" customFormat="1" x14ac:dyDescent="0.4"/>
    <row r="51423" s="6" customFormat="1" x14ac:dyDescent="0.4"/>
    <row r="51424" s="6" customFormat="1" x14ac:dyDescent="0.4"/>
    <row r="51425" s="6" customFormat="1" x14ac:dyDescent="0.4"/>
    <row r="51426" s="6" customFormat="1" x14ac:dyDescent="0.4"/>
    <row r="51427" s="6" customFormat="1" x14ac:dyDescent="0.4"/>
    <row r="51428" s="6" customFormat="1" x14ac:dyDescent="0.4"/>
    <row r="51429" s="6" customFormat="1" x14ac:dyDescent="0.4"/>
    <row r="51430" s="6" customFormat="1" x14ac:dyDescent="0.4"/>
    <row r="51431" s="6" customFormat="1" x14ac:dyDescent="0.4"/>
    <row r="51432" s="6" customFormat="1" x14ac:dyDescent="0.4"/>
    <row r="51433" s="6" customFormat="1" x14ac:dyDescent="0.4"/>
    <row r="51434" s="6" customFormat="1" x14ac:dyDescent="0.4"/>
    <row r="51435" s="6" customFormat="1" x14ac:dyDescent="0.4"/>
    <row r="51436" s="6" customFormat="1" x14ac:dyDescent="0.4"/>
    <row r="51437" s="6" customFormat="1" x14ac:dyDescent="0.4"/>
    <row r="51438" s="6" customFormat="1" x14ac:dyDescent="0.4"/>
    <row r="51439" s="6" customFormat="1" x14ac:dyDescent="0.4"/>
    <row r="51440" s="6" customFormat="1" x14ac:dyDescent="0.4"/>
    <row r="51441" s="6" customFormat="1" x14ac:dyDescent="0.4"/>
    <row r="51442" s="6" customFormat="1" x14ac:dyDescent="0.4"/>
    <row r="51443" s="6" customFormat="1" x14ac:dyDescent="0.4"/>
    <row r="51444" s="6" customFormat="1" x14ac:dyDescent="0.4"/>
    <row r="51445" s="6" customFormat="1" x14ac:dyDescent="0.4"/>
    <row r="51446" s="6" customFormat="1" x14ac:dyDescent="0.4"/>
    <row r="51447" s="6" customFormat="1" x14ac:dyDescent="0.4"/>
    <row r="51448" s="6" customFormat="1" x14ac:dyDescent="0.4"/>
    <row r="51449" s="6" customFormat="1" x14ac:dyDescent="0.4"/>
    <row r="51450" s="6" customFormat="1" x14ac:dyDescent="0.4"/>
    <row r="51451" s="6" customFormat="1" x14ac:dyDescent="0.4"/>
    <row r="51452" s="6" customFormat="1" x14ac:dyDescent="0.4"/>
    <row r="51453" s="6" customFormat="1" x14ac:dyDescent="0.4"/>
    <row r="51454" s="6" customFormat="1" x14ac:dyDescent="0.4"/>
    <row r="51455" s="6" customFormat="1" x14ac:dyDescent="0.4"/>
    <row r="51456" s="6" customFormat="1" x14ac:dyDescent="0.4"/>
    <row r="51457" s="6" customFormat="1" x14ac:dyDescent="0.4"/>
    <row r="51458" s="6" customFormat="1" x14ac:dyDescent="0.4"/>
    <row r="51459" s="6" customFormat="1" x14ac:dyDescent="0.4"/>
    <row r="51460" s="6" customFormat="1" x14ac:dyDescent="0.4"/>
    <row r="51461" s="6" customFormat="1" x14ac:dyDescent="0.4"/>
    <row r="51462" s="6" customFormat="1" x14ac:dyDescent="0.4"/>
    <row r="51463" s="6" customFormat="1" x14ac:dyDescent="0.4"/>
    <row r="51464" s="6" customFormat="1" x14ac:dyDescent="0.4"/>
    <row r="51465" s="6" customFormat="1" x14ac:dyDescent="0.4"/>
    <row r="51466" s="6" customFormat="1" x14ac:dyDescent="0.4"/>
    <row r="51467" s="6" customFormat="1" x14ac:dyDescent="0.4"/>
    <row r="51468" s="6" customFormat="1" x14ac:dyDescent="0.4"/>
    <row r="51469" s="6" customFormat="1" x14ac:dyDescent="0.4"/>
    <row r="51470" s="6" customFormat="1" x14ac:dyDescent="0.4"/>
    <row r="51471" s="6" customFormat="1" x14ac:dyDescent="0.4"/>
    <row r="51472" s="6" customFormat="1" x14ac:dyDescent="0.4"/>
    <row r="51473" s="6" customFormat="1" x14ac:dyDescent="0.4"/>
    <row r="51474" s="6" customFormat="1" x14ac:dyDescent="0.4"/>
    <row r="51475" s="6" customFormat="1" x14ac:dyDescent="0.4"/>
    <row r="51476" s="6" customFormat="1" x14ac:dyDescent="0.4"/>
    <row r="51477" s="6" customFormat="1" x14ac:dyDescent="0.4"/>
    <row r="51478" s="6" customFormat="1" x14ac:dyDescent="0.4"/>
    <row r="51479" s="6" customFormat="1" x14ac:dyDescent="0.4"/>
    <row r="51480" s="6" customFormat="1" x14ac:dyDescent="0.4"/>
    <row r="51481" s="6" customFormat="1" x14ac:dyDescent="0.4"/>
    <row r="51482" s="6" customFormat="1" x14ac:dyDescent="0.4"/>
    <row r="51483" s="6" customFormat="1" x14ac:dyDescent="0.4"/>
    <row r="51484" s="6" customFormat="1" x14ac:dyDescent="0.4"/>
    <row r="51485" s="6" customFormat="1" x14ac:dyDescent="0.4"/>
    <row r="51486" s="6" customFormat="1" x14ac:dyDescent="0.4"/>
    <row r="51487" s="6" customFormat="1" x14ac:dyDescent="0.4"/>
    <row r="51488" s="6" customFormat="1" x14ac:dyDescent="0.4"/>
    <row r="51489" s="6" customFormat="1" x14ac:dyDescent="0.4"/>
    <row r="51490" s="6" customFormat="1" x14ac:dyDescent="0.4"/>
    <row r="51491" s="6" customFormat="1" x14ac:dyDescent="0.4"/>
    <row r="51492" s="6" customFormat="1" x14ac:dyDescent="0.4"/>
    <row r="51493" s="6" customFormat="1" x14ac:dyDescent="0.4"/>
    <row r="51494" s="6" customFormat="1" x14ac:dyDescent="0.4"/>
    <row r="51495" s="6" customFormat="1" x14ac:dyDescent="0.4"/>
    <row r="51496" s="6" customFormat="1" x14ac:dyDescent="0.4"/>
    <row r="51497" s="6" customFormat="1" x14ac:dyDescent="0.4"/>
    <row r="51498" s="6" customFormat="1" x14ac:dyDescent="0.4"/>
    <row r="51499" s="6" customFormat="1" x14ac:dyDescent="0.4"/>
    <row r="51500" s="6" customFormat="1" x14ac:dyDescent="0.4"/>
    <row r="51501" s="6" customFormat="1" x14ac:dyDescent="0.4"/>
    <row r="51502" s="6" customFormat="1" x14ac:dyDescent="0.4"/>
    <row r="51503" s="6" customFormat="1" x14ac:dyDescent="0.4"/>
    <row r="51504" s="6" customFormat="1" x14ac:dyDescent="0.4"/>
    <row r="51505" s="6" customFormat="1" x14ac:dyDescent="0.4"/>
    <row r="51506" s="6" customFormat="1" x14ac:dyDescent="0.4"/>
    <row r="51507" s="6" customFormat="1" x14ac:dyDescent="0.4"/>
    <row r="51508" s="6" customFormat="1" x14ac:dyDescent="0.4"/>
    <row r="51509" s="6" customFormat="1" x14ac:dyDescent="0.4"/>
    <row r="51510" s="6" customFormat="1" x14ac:dyDescent="0.4"/>
    <row r="51511" s="6" customFormat="1" x14ac:dyDescent="0.4"/>
    <row r="51512" s="6" customFormat="1" x14ac:dyDescent="0.4"/>
    <row r="51513" s="6" customFormat="1" x14ac:dyDescent="0.4"/>
    <row r="51514" s="6" customFormat="1" x14ac:dyDescent="0.4"/>
    <row r="51515" s="6" customFormat="1" x14ac:dyDescent="0.4"/>
    <row r="51516" s="6" customFormat="1" x14ac:dyDescent="0.4"/>
    <row r="51517" s="6" customFormat="1" x14ac:dyDescent="0.4"/>
    <row r="51518" s="6" customFormat="1" x14ac:dyDescent="0.4"/>
    <row r="51519" s="6" customFormat="1" x14ac:dyDescent="0.4"/>
    <row r="51520" s="6" customFormat="1" x14ac:dyDescent="0.4"/>
    <row r="51521" s="6" customFormat="1" x14ac:dyDescent="0.4"/>
    <row r="51522" s="6" customFormat="1" x14ac:dyDescent="0.4"/>
    <row r="51523" s="6" customFormat="1" x14ac:dyDescent="0.4"/>
    <row r="51524" s="6" customFormat="1" x14ac:dyDescent="0.4"/>
    <row r="51525" s="6" customFormat="1" x14ac:dyDescent="0.4"/>
    <row r="51526" s="6" customFormat="1" x14ac:dyDescent="0.4"/>
    <row r="51527" s="6" customFormat="1" x14ac:dyDescent="0.4"/>
    <row r="51528" s="6" customFormat="1" x14ac:dyDescent="0.4"/>
    <row r="51529" s="6" customFormat="1" x14ac:dyDescent="0.4"/>
    <row r="51530" s="6" customFormat="1" x14ac:dyDescent="0.4"/>
    <row r="51531" s="6" customFormat="1" x14ac:dyDescent="0.4"/>
    <row r="51532" s="6" customFormat="1" x14ac:dyDescent="0.4"/>
    <row r="51533" s="6" customFormat="1" x14ac:dyDescent="0.4"/>
    <row r="51534" s="6" customFormat="1" x14ac:dyDescent="0.4"/>
    <row r="51535" s="6" customFormat="1" x14ac:dyDescent="0.4"/>
    <row r="51536" s="6" customFormat="1" x14ac:dyDescent="0.4"/>
    <row r="51537" s="6" customFormat="1" x14ac:dyDescent="0.4"/>
    <row r="51538" s="6" customFormat="1" x14ac:dyDescent="0.4"/>
    <row r="51539" s="6" customFormat="1" x14ac:dyDescent="0.4"/>
    <row r="51540" s="6" customFormat="1" x14ac:dyDescent="0.4"/>
    <row r="51541" s="6" customFormat="1" x14ac:dyDescent="0.4"/>
    <row r="51542" s="6" customFormat="1" x14ac:dyDescent="0.4"/>
    <row r="51543" s="6" customFormat="1" x14ac:dyDescent="0.4"/>
    <row r="51544" s="6" customFormat="1" x14ac:dyDescent="0.4"/>
    <row r="51545" s="6" customFormat="1" x14ac:dyDescent="0.4"/>
    <row r="51546" s="6" customFormat="1" x14ac:dyDescent="0.4"/>
    <row r="51547" s="6" customFormat="1" x14ac:dyDescent="0.4"/>
    <row r="51548" s="6" customFormat="1" x14ac:dyDescent="0.4"/>
    <row r="51549" s="6" customFormat="1" x14ac:dyDescent="0.4"/>
    <row r="51550" s="6" customFormat="1" x14ac:dyDescent="0.4"/>
    <row r="51551" s="6" customFormat="1" x14ac:dyDescent="0.4"/>
    <row r="51552" s="6" customFormat="1" x14ac:dyDescent="0.4"/>
    <row r="51553" s="6" customFormat="1" x14ac:dyDescent="0.4"/>
    <row r="51554" s="6" customFormat="1" x14ac:dyDescent="0.4"/>
    <row r="51555" s="6" customFormat="1" x14ac:dyDescent="0.4"/>
    <row r="51556" s="6" customFormat="1" x14ac:dyDescent="0.4"/>
    <row r="51557" s="6" customFormat="1" x14ac:dyDescent="0.4"/>
    <row r="51558" s="6" customFormat="1" x14ac:dyDescent="0.4"/>
    <row r="51559" s="6" customFormat="1" x14ac:dyDescent="0.4"/>
    <row r="51560" s="6" customFormat="1" x14ac:dyDescent="0.4"/>
    <row r="51561" s="6" customFormat="1" x14ac:dyDescent="0.4"/>
    <row r="51562" s="6" customFormat="1" x14ac:dyDescent="0.4"/>
    <row r="51563" s="6" customFormat="1" x14ac:dyDescent="0.4"/>
    <row r="51564" s="6" customFormat="1" x14ac:dyDescent="0.4"/>
    <row r="51565" s="6" customFormat="1" x14ac:dyDescent="0.4"/>
    <row r="51566" s="6" customFormat="1" x14ac:dyDescent="0.4"/>
    <row r="51567" s="6" customFormat="1" x14ac:dyDescent="0.4"/>
    <row r="51568" s="6" customFormat="1" x14ac:dyDescent="0.4"/>
    <row r="51569" s="6" customFormat="1" x14ac:dyDescent="0.4"/>
    <row r="51570" s="6" customFormat="1" x14ac:dyDescent="0.4"/>
    <row r="51571" s="6" customFormat="1" x14ac:dyDescent="0.4"/>
    <row r="51572" s="6" customFormat="1" x14ac:dyDescent="0.4"/>
    <row r="51573" s="6" customFormat="1" x14ac:dyDescent="0.4"/>
    <row r="51574" s="6" customFormat="1" x14ac:dyDescent="0.4"/>
    <row r="51575" s="6" customFormat="1" x14ac:dyDescent="0.4"/>
    <row r="51576" s="6" customFormat="1" x14ac:dyDescent="0.4"/>
    <row r="51577" s="6" customFormat="1" x14ac:dyDescent="0.4"/>
    <row r="51578" s="6" customFormat="1" x14ac:dyDescent="0.4"/>
    <row r="51579" s="6" customFormat="1" x14ac:dyDescent="0.4"/>
    <row r="51580" s="6" customFormat="1" x14ac:dyDescent="0.4"/>
    <row r="51581" s="6" customFormat="1" x14ac:dyDescent="0.4"/>
    <row r="51582" s="6" customFormat="1" x14ac:dyDescent="0.4"/>
    <row r="51583" s="6" customFormat="1" x14ac:dyDescent="0.4"/>
    <row r="51584" s="6" customFormat="1" x14ac:dyDescent="0.4"/>
    <row r="51585" s="6" customFormat="1" x14ac:dyDescent="0.4"/>
    <row r="51586" s="6" customFormat="1" x14ac:dyDescent="0.4"/>
    <row r="51587" s="6" customFormat="1" x14ac:dyDescent="0.4"/>
    <row r="51588" s="6" customFormat="1" x14ac:dyDescent="0.4"/>
    <row r="51589" s="6" customFormat="1" x14ac:dyDescent="0.4"/>
    <row r="51590" s="6" customFormat="1" x14ac:dyDescent="0.4"/>
    <row r="51591" s="6" customFormat="1" x14ac:dyDescent="0.4"/>
    <row r="51592" s="6" customFormat="1" x14ac:dyDescent="0.4"/>
    <row r="51593" s="6" customFormat="1" x14ac:dyDescent="0.4"/>
    <row r="51594" s="6" customFormat="1" x14ac:dyDescent="0.4"/>
    <row r="51595" s="6" customFormat="1" x14ac:dyDescent="0.4"/>
    <row r="51596" s="6" customFormat="1" x14ac:dyDescent="0.4"/>
    <row r="51597" s="6" customFormat="1" x14ac:dyDescent="0.4"/>
    <row r="51598" s="6" customFormat="1" x14ac:dyDescent="0.4"/>
    <row r="51599" s="6" customFormat="1" x14ac:dyDescent="0.4"/>
    <row r="51600" s="6" customFormat="1" x14ac:dyDescent="0.4"/>
    <row r="51601" s="6" customFormat="1" x14ac:dyDescent="0.4"/>
    <row r="51602" s="6" customFormat="1" x14ac:dyDescent="0.4"/>
    <row r="51603" s="6" customFormat="1" x14ac:dyDescent="0.4"/>
    <row r="51604" s="6" customFormat="1" x14ac:dyDescent="0.4"/>
    <row r="51605" s="6" customFormat="1" x14ac:dyDescent="0.4"/>
    <row r="51606" s="6" customFormat="1" x14ac:dyDescent="0.4"/>
    <row r="51607" s="6" customFormat="1" x14ac:dyDescent="0.4"/>
    <row r="51608" s="6" customFormat="1" x14ac:dyDescent="0.4"/>
    <row r="51609" s="6" customFormat="1" x14ac:dyDescent="0.4"/>
    <row r="51610" s="6" customFormat="1" x14ac:dyDescent="0.4"/>
    <row r="51611" s="6" customFormat="1" x14ac:dyDescent="0.4"/>
    <row r="51612" s="6" customFormat="1" x14ac:dyDescent="0.4"/>
    <row r="51613" s="6" customFormat="1" x14ac:dyDescent="0.4"/>
    <row r="51614" s="6" customFormat="1" x14ac:dyDescent="0.4"/>
    <row r="51615" s="6" customFormat="1" x14ac:dyDescent="0.4"/>
    <row r="51616" s="6" customFormat="1" x14ac:dyDescent="0.4"/>
    <row r="51617" s="6" customFormat="1" x14ac:dyDescent="0.4"/>
    <row r="51618" s="6" customFormat="1" x14ac:dyDescent="0.4"/>
    <row r="51619" s="6" customFormat="1" x14ac:dyDescent="0.4"/>
    <row r="51620" s="6" customFormat="1" x14ac:dyDescent="0.4"/>
    <row r="51621" s="6" customFormat="1" x14ac:dyDescent="0.4"/>
    <row r="51622" s="6" customFormat="1" x14ac:dyDescent="0.4"/>
    <row r="51623" s="6" customFormat="1" x14ac:dyDescent="0.4"/>
    <row r="51624" s="6" customFormat="1" x14ac:dyDescent="0.4"/>
    <row r="51625" s="6" customFormat="1" x14ac:dyDescent="0.4"/>
    <row r="51626" s="6" customFormat="1" x14ac:dyDescent="0.4"/>
    <row r="51627" s="6" customFormat="1" x14ac:dyDescent="0.4"/>
    <row r="51628" s="6" customFormat="1" x14ac:dyDescent="0.4"/>
    <row r="51629" s="6" customFormat="1" x14ac:dyDescent="0.4"/>
    <row r="51630" s="6" customFormat="1" x14ac:dyDescent="0.4"/>
    <row r="51631" s="6" customFormat="1" x14ac:dyDescent="0.4"/>
    <row r="51632" s="6" customFormat="1" x14ac:dyDescent="0.4"/>
    <row r="51633" s="6" customFormat="1" x14ac:dyDescent="0.4"/>
    <row r="51634" s="6" customFormat="1" x14ac:dyDescent="0.4"/>
    <row r="51635" s="6" customFormat="1" x14ac:dyDescent="0.4"/>
    <row r="51636" s="6" customFormat="1" x14ac:dyDescent="0.4"/>
    <row r="51637" s="6" customFormat="1" x14ac:dyDescent="0.4"/>
    <row r="51638" s="6" customFormat="1" x14ac:dyDescent="0.4"/>
    <row r="51639" s="6" customFormat="1" x14ac:dyDescent="0.4"/>
    <row r="51640" s="6" customFormat="1" x14ac:dyDescent="0.4"/>
    <row r="51641" s="6" customFormat="1" x14ac:dyDescent="0.4"/>
    <row r="51642" s="6" customFormat="1" x14ac:dyDescent="0.4"/>
    <row r="51643" s="6" customFormat="1" x14ac:dyDescent="0.4"/>
    <row r="51644" s="6" customFormat="1" x14ac:dyDescent="0.4"/>
    <row r="51645" s="6" customFormat="1" x14ac:dyDescent="0.4"/>
    <row r="51646" s="6" customFormat="1" x14ac:dyDescent="0.4"/>
    <row r="51647" s="6" customFormat="1" x14ac:dyDescent="0.4"/>
    <row r="51648" s="6" customFormat="1" x14ac:dyDescent="0.4"/>
    <row r="51649" s="6" customFormat="1" x14ac:dyDescent="0.4"/>
    <row r="51650" s="6" customFormat="1" x14ac:dyDescent="0.4"/>
    <row r="51651" s="6" customFormat="1" x14ac:dyDescent="0.4"/>
    <row r="51652" s="6" customFormat="1" x14ac:dyDescent="0.4"/>
    <row r="51653" s="6" customFormat="1" x14ac:dyDescent="0.4"/>
    <row r="51654" s="6" customFormat="1" x14ac:dyDescent="0.4"/>
    <row r="51655" s="6" customFormat="1" x14ac:dyDescent="0.4"/>
    <row r="51656" s="6" customFormat="1" x14ac:dyDescent="0.4"/>
    <row r="51657" s="6" customFormat="1" x14ac:dyDescent="0.4"/>
    <row r="51658" s="6" customFormat="1" x14ac:dyDescent="0.4"/>
    <row r="51659" s="6" customFormat="1" x14ac:dyDescent="0.4"/>
    <row r="51660" s="6" customFormat="1" x14ac:dyDescent="0.4"/>
    <row r="51661" s="6" customFormat="1" x14ac:dyDescent="0.4"/>
    <row r="51662" s="6" customFormat="1" x14ac:dyDescent="0.4"/>
    <row r="51663" s="6" customFormat="1" x14ac:dyDescent="0.4"/>
    <row r="51664" s="6" customFormat="1" x14ac:dyDescent="0.4"/>
    <row r="51665" s="6" customFormat="1" x14ac:dyDescent="0.4"/>
    <row r="51666" s="6" customFormat="1" x14ac:dyDescent="0.4"/>
    <row r="51667" s="6" customFormat="1" x14ac:dyDescent="0.4"/>
    <row r="51668" s="6" customFormat="1" x14ac:dyDescent="0.4"/>
    <row r="51669" s="6" customFormat="1" x14ac:dyDescent="0.4"/>
    <row r="51670" s="6" customFormat="1" x14ac:dyDescent="0.4"/>
    <row r="51671" s="6" customFormat="1" x14ac:dyDescent="0.4"/>
    <row r="51672" s="6" customFormat="1" x14ac:dyDescent="0.4"/>
    <row r="51673" s="6" customFormat="1" x14ac:dyDescent="0.4"/>
    <row r="51674" s="6" customFormat="1" x14ac:dyDescent="0.4"/>
    <row r="51675" s="6" customFormat="1" x14ac:dyDescent="0.4"/>
    <row r="51676" s="6" customFormat="1" x14ac:dyDescent="0.4"/>
    <row r="51677" s="6" customFormat="1" x14ac:dyDescent="0.4"/>
    <row r="51678" s="6" customFormat="1" x14ac:dyDescent="0.4"/>
    <row r="51679" s="6" customFormat="1" x14ac:dyDescent="0.4"/>
    <row r="51680" s="6" customFormat="1" x14ac:dyDescent="0.4"/>
    <row r="51681" s="6" customFormat="1" x14ac:dyDescent="0.4"/>
    <row r="51682" s="6" customFormat="1" x14ac:dyDescent="0.4"/>
    <row r="51683" s="6" customFormat="1" x14ac:dyDescent="0.4"/>
    <row r="51684" s="6" customFormat="1" x14ac:dyDescent="0.4"/>
    <row r="51685" s="6" customFormat="1" x14ac:dyDescent="0.4"/>
    <row r="51686" s="6" customFormat="1" x14ac:dyDescent="0.4"/>
    <row r="51687" s="6" customFormat="1" x14ac:dyDescent="0.4"/>
    <row r="51688" s="6" customFormat="1" x14ac:dyDescent="0.4"/>
    <row r="51689" s="6" customFormat="1" x14ac:dyDescent="0.4"/>
    <row r="51690" s="6" customFormat="1" x14ac:dyDescent="0.4"/>
    <row r="51691" s="6" customFormat="1" x14ac:dyDescent="0.4"/>
    <row r="51692" s="6" customFormat="1" x14ac:dyDescent="0.4"/>
    <row r="51693" s="6" customFormat="1" x14ac:dyDescent="0.4"/>
    <row r="51694" s="6" customFormat="1" x14ac:dyDescent="0.4"/>
    <row r="51695" s="6" customFormat="1" x14ac:dyDescent="0.4"/>
    <row r="51696" s="6" customFormat="1" x14ac:dyDescent="0.4"/>
    <row r="51697" s="6" customFormat="1" x14ac:dyDescent="0.4"/>
    <row r="51698" s="6" customFormat="1" x14ac:dyDescent="0.4"/>
    <row r="51699" s="6" customFormat="1" x14ac:dyDescent="0.4"/>
    <row r="51700" s="6" customFormat="1" x14ac:dyDescent="0.4"/>
    <row r="51701" s="6" customFormat="1" x14ac:dyDescent="0.4"/>
    <row r="51702" s="6" customFormat="1" x14ac:dyDescent="0.4"/>
    <row r="51703" s="6" customFormat="1" x14ac:dyDescent="0.4"/>
    <row r="51704" s="6" customFormat="1" x14ac:dyDescent="0.4"/>
    <row r="51705" s="6" customFormat="1" x14ac:dyDescent="0.4"/>
    <row r="51706" s="6" customFormat="1" x14ac:dyDescent="0.4"/>
    <row r="51707" s="6" customFormat="1" x14ac:dyDescent="0.4"/>
    <row r="51708" s="6" customFormat="1" x14ac:dyDescent="0.4"/>
    <row r="51709" s="6" customFormat="1" x14ac:dyDescent="0.4"/>
    <row r="51710" s="6" customFormat="1" x14ac:dyDescent="0.4"/>
    <row r="51711" s="6" customFormat="1" x14ac:dyDescent="0.4"/>
    <row r="51712" s="6" customFormat="1" x14ac:dyDescent="0.4"/>
    <row r="51713" s="6" customFormat="1" x14ac:dyDescent="0.4"/>
    <row r="51714" s="6" customFormat="1" x14ac:dyDescent="0.4"/>
    <row r="51715" s="6" customFormat="1" x14ac:dyDescent="0.4"/>
    <row r="51716" s="6" customFormat="1" x14ac:dyDescent="0.4"/>
    <row r="51717" s="6" customFormat="1" x14ac:dyDescent="0.4"/>
    <row r="51718" s="6" customFormat="1" x14ac:dyDescent="0.4"/>
    <row r="51719" s="6" customFormat="1" x14ac:dyDescent="0.4"/>
    <row r="51720" s="6" customFormat="1" x14ac:dyDescent="0.4"/>
    <row r="51721" s="6" customFormat="1" x14ac:dyDescent="0.4"/>
    <row r="51722" s="6" customFormat="1" x14ac:dyDescent="0.4"/>
    <row r="51723" s="6" customFormat="1" x14ac:dyDescent="0.4"/>
    <row r="51724" s="6" customFormat="1" x14ac:dyDescent="0.4"/>
    <row r="51725" s="6" customFormat="1" x14ac:dyDescent="0.4"/>
    <row r="51726" s="6" customFormat="1" x14ac:dyDescent="0.4"/>
    <row r="51727" s="6" customFormat="1" x14ac:dyDescent="0.4"/>
    <row r="51728" s="6" customFormat="1" x14ac:dyDescent="0.4"/>
    <row r="51729" s="6" customFormat="1" x14ac:dyDescent="0.4"/>
    <row r="51730" s="6" customFormat="1" x14ac:dyDescent="0.4"/>
    <row r="51731" s="6" customFormat="1" x14ac:dyDescent="0.4"/>
    <row r="51732" s="6" customFormat="1" x14ac:dyDescent="0.4"/>
    <row r="51733" s="6" customFormat="1" x14ac:dyDescent="0.4"/>
    <row r="51734" s="6" customFormat="1" x14ac:dyDescent="0.4"/>
    <row r="51735" s="6" customFormat="1" x14ac:dyDescent="0.4"/>
    <row r="51736" s="6" customFormat="1" x14ac:dyDescent="0.4"/>
    <row r="51737" s="6" customFormat="1" x14ac:dyDescent="0.4"/>
    <row r="51738" s="6" customFormat="1" x14ac:dyDescent="0.4"/>
    <row r="51739" s="6" customFormat="1" x14ac:dyDescent="0.4"/>
    <row r="51740" s="6" customFormat="1" x14ac:dyDescent="0.4"/>
    <row r="51741" s="6" customFormat="1" x14ac:dyDescent="0.4"/>
    <row r="51742" s="6" customFormat="1" x14ac:dyDescent="0.4"/>
    <row r="51743" s="6" customFormat="1" x14ac:dyDescent="0.4"/>
    <row r="51744" s="6" customFormat="1" x14ac:dyDescent="0.4"/>
    <row r="51745" s="6" customFormat="1" x14ac:dyDescent="0.4"/>
    <row r="51746" s="6" customFormat="1" x14ac:dyDescent="0.4"/>
    <row r="51747" s="6" customFormat="1" x14ac:dyDescent="0.4"/>
    <row r="51748" s="6" customFormat="1" x14ac:dyDescent="0.4"/>
    <row r="51749" s="6" customFormat="1" x14ac:dyDescent="0.4"/>
    <row r="51750" s="6" customFormat="1" x14ac:dyDescent="0.4"/>
    <row r="51751" s="6" customFormat="1" x14ac:dyDescent="0.4"/>
    <row r="51752" s="6" customFormat="1" x14ac:dyDescent="0.4"/>
    <row r="51753" s="6" customFormat="1" x14ac:dyDescent="0.4"/>
    <row r="51754" s="6" customFormat="1" x14ac:dyDescent="0.4"/>
    <row r="51755" s="6" customFormat="1" x14ac:dyDescent="0.4"/>
    <row r="51756" s="6" customFormat="1" x14ac:dyDescent="0.4"/>
    <row r="51757" s="6" customFormat="1" x14ac:dyDescent="0.4"/>
    <row r="51758" s="6" customFormat="1" x14ac:dyDescent="0.4"/>
    <row r="51759" s="6" customFormat="1" x14ac:dyDescent="0.4"/>
    <row r="51760" s="6" customFormat="1" x14ac:dyDescent="0.4"/>
    <row r="51761" s="6" customFormat="1" x14ac:dyDescent="0.4"/>
    <row r="51762" s="6" customFormat="1" x14ac:dyDescent="0.4"/>
    <row r="51763" s="6" customFormat="1" x14ac:dyDescent="0.4"/>
    <row r="51764" s="6" customFormat="1" x14ac:dyDescent="0.4"/>
    <row r="51765" s="6" customFormat="1" x14ac:dyDescent="0.4"/>
    <row r="51766" s="6" customFormat="1" x14ac:dyDescent="0.4"/>
    <row r="51767" s="6" customFormat="1" x14ac:dyDescent="0.4"/>
    <row r="51768" s="6" customFormat="1" x14ac:dyDescent="0.4"/>
    <row r="51769" s="6" customFormat="1" x14ac:dyDescent="0.4"/>
    <row r="51770" s="6" customFormat="1" x14ac:dyDescent="0.4"/>
    <row r="51771" s="6" customFormat="1" x14ac:dyDescent="0.4"/>
    <row r="51772" s="6" customFormat="1" x14ac:dyDescent="0.4"/>
    <row r="51773" s="6" customFormat="1" x14ac:dyDescent="0.4"/>
    <row r="51774" s="6" customFormat="1" x14ac:dyDescent="0.4"/>
    <row r="51775" s="6" customFormat="1" x14ac:dyDescent="0.4"/>
    <row r="51776" s="6" customFormat="1" x14ac:dyDescent="0.4"/>
    <row r="51777" s="6" customFormat="1" x14ac:dyDescent="0.4"/>
    <row r="51778" s="6" customFormat="1" x14ac:dyDescent="0.4"/>
    <row r="51779" s="6" customFormat="1" x14ac:dyDescent="0.4"/>
    <row r="51780" s="6" customFormat="1" x14ac:dyDescent="0.4"/>
    <row r="51781" s="6" customFormat="1" x14ac:dyDescent="0.4"/>
    <row r="51782" s="6" customFormat="1" x14ac:dyDescent="0.4"/>
    <row r="51783" s="6" customFormat="1" x14ac:dyDescent="0.4"/>
    <row r="51784" s="6" customFormat="1" x14ac:dyDescent="0.4"/>
    <row r="51785" s="6" customFormat="1" x14ac:dyDescent="0.4"/>
    <row r="51786" s="6" customFormat="1" x14ac:dyDescent="0.4"/>
    <row r="51787" s="6" customFormat="1" x14ac:dyDescent="0.4"/>
    <row r="51788" s="6" customFormat="1" x14ac:dyDescent="0.4"/>
    <row r="51789" s="6" customFormat="1" x14ac:dyDescent="0.4"/>
    <row r="51790" s="6" customFormat="1" x14ac:dyDescent="0.4"/>
    <row r="51791" s="6" customFormat="1" x14ac:dyDescent="0.4"/>
    <row r="51792" s="6" customFormat="1" x14ac:dyDescent="0.4"/>
    <row r="51793" s="6" customFormat="1" x14ac:dyDescent="0.4"/>
    <row r="51794" s="6" customFormat="1" x14ac:dyDescent="0.4"/>
    <row r="51795" s="6" customFormat="1" x14ac:dyDescent="0.4"/>
    <row r="51796" s="6" customFormat="1" x14ac:dyDescent="0.4"/>
    <row r="51797" s="6" customFormat="1" x14ac:dyDescent="0.4"/>
    <row r="51798" s="6" customFormat="1" x14ac:dyDescent="0.4"/>
    <row r="51799" s="6" customFormat="1" x14ac:dyDescent="0.4"/>
    <row r="51800" s="6" customFormat="1" x14ac:dyDescent="0.4"/>
    <row r="51801" s="6" customFormat="1" x14ac:dyDescent="0.4"/>
    <row r="51802" s="6" customFormat="1" x14ac:dyDescent="0.4"/>
    <row r="51803" s="6" customFormat="1" x14ac:dyDescent="0.4"/>
    <row r="51804" s="6" customFormat="1" x14ac:dyDescent="0.4"/>
    <row r="51805" s="6" customFormat="1" x14ac:dyDescent="0.4"/>
    <row r="51806" s="6" customFormat="1" x14ac:dyDescent="0.4"/>
    <row r="51807" s="6" customFormat="1" x14ac:dyDescent="0.4"/>
    <row r="51808" s="6" customFormat="1" x14ac:dyDescent="0.4"/>
    <row r="51809" s="6" customFormat="1" x14ac:dyDescent="0.4"/>
    <row r="51810" s="6" customFormat="1" x14ac:dyDescent="0.4"/>
    <row r="51811" s="6" customFormat="1" x14ac:dyDescent="0.4"/>
    <row r="51812" s="6" customFormat="1" x14ac:dyDescent="0.4"/>
    <row r="51813" s="6" customFormat="1" x14ac:dyDescent="0.4"/>
    <row r="51814" s="6" customFormat="1" x14ac:dyDescent="0.4"/>
    <row r="51815" s="6" customFormat="1" x14ac:dyDescent="0.4"/>
    <row r="51816" s="6" customFormat="1" x14ac:dyDescent="0.4"/>
    <row r="51817" s="6" customFormat="1" x14ac:dyDescent="0.4"/>
    <row r="51818" s="6" customFormat="1" x14ac:dyDescent="0.4"/>
    <row r="51819" s="6" customFormat="1" x14ac:dyDescent="0.4"/>
    <row r="51820" s="6" customFormat="1" x14ac:dyDescent="0.4"/>
    <row r="51821" s="6" customFormat="1" x14ac:dyDescent="0.4"/>
    <row r="51822" s="6" customFormat="1" x14ac:dyDescent="0.4"/>
    <row r="51823" s="6" customFormat="1" x14ac:dyDescent="0.4"/>
    <row r="51824" s="6" customFormat="1" x14ac:dyDescent="0.4"/>
    <row r="51825" s="6" customFormat="1" x14ac:dyDescent="0.4"/>
    <row r="51826" s="6" customFormat="1" x14ac:dyDescent="0.4"/>
    <row r="51827" s="6" customFormat="1" x14ac:dyDescent="0.4"/>
    <row r="51828" s="6" customFormat="1" x14ac:dyDescent="0.4"/>
    <row r="51829" s="6" customFormat="1" x14ac:dyDescent="0.4"/>
    <row r="51830" s="6" customFormat="1" x14ac:dyDescent="0.4"/>
    <row r="51831" s="6" customFormat="1" x14ac:dyDescent="0.4"/>
    <row r="51832" s="6" customFormat="1" x14ac:dyDescent="0.4"/>
    <row r="51833" s="6" customFormat="1" x14ac:dyDescent="0.4"/>
    <row r="51834" s="6" customFormat="1" x14ac:dyDescent="0.4"/>
    <row r="51835" s="6" customFormat="1" x14ac:dyDescent="0.4"/>
    <row r="51836" s="6" customFormat="1" x14ac:dyDescent="0.4"/>
    <row r="51837" s="6" customFormat="1" x14ac:dyDescent="0.4"/>
    <row r="51838" s="6" customFormat="1" x14ac:dyDescent="0.4"/>
    <row r="51839" s="6" customFormat="1" x14ac:dyDescent="0.4"/>
    <row r="51840" s="6" customFormat="1" x14ac:dyDescent="0.4"/>
    <row r="51841" s="6" customFormat="1" x14ac:dyDescent="0.4"/>
    <row r="51842" s="6" customFormat="1" x14ac:dyDescent="0.4"/>
    <row r="51843" s="6" customFormat="1" x14ac:dyDescent="0.4"/>
    <row r="51844" s="6" customFormat="1" x14ac:dyDescent="0.4"/>
    <row r="51845" s="6" customFormat="1" x14ac:dyDescent="0.4"/>
    <row r="51846" s="6" customFormat="1" x14ac:dyDescent="0.4"/>
    <row r="51847" s="6" customFormat="1" x14ac:dyDescent="0.4"/>
    <row r="51848" s="6" customFormat="1" x14ac:dyDescent="0.4"/>
    <row r="51849" s="6" customFormat="1" x14ac:dyDescent="0.4"/>
    <row r="51850" s="6" customFormat="1" x14ac:dyDescent="0.4"/>
    <row r="51851" s="6" customFormat="1" x14ac:dyDescent="0.4"/>
    <row r="51852" s="6" customFormat="1" x14ac:dyDescent="0.4"/>
    <row r="51853" s="6" customFormat="1" x14ac:dyDescent="0.4"/>
    <row r="51854" s="6" customFormat="1" x14ac:dyDescent="0.4"/>
    <row r="51855" s="6" customFormat="1" x14ac:dyDescent="0.4"/>
    <row r="51856" s="6" customFormat="1" x14ac:dyDescent="0.4"/>
    <row r="51857" s="6" customFormat="1" x14ac:dyDescent="0.4"/>
    <row r="51858" s="6" customFormat="1" x14ac:dyDescent="0.4"/>
    <row r="51859" s="6" customFormat="1" x14ac:dyDescent="0.4"/>
    <row r="51860" s="6" customFormat="1" x14ac:dyDescent="0.4"/>
    <row r="51861" s="6" customFormat="1" x14ac:dyDescent="0.4"/>
    <row r="51862" s="6" customFormat="1" x14ac:dyDescent="0.4"/>
    <row r="51863" s="6" customFormat="1" x14ac:dyDescent="0.4"/>
    <row r="51864" s="6" customFormat="1" x14ac:dyDescent="0.4"/>
    <row r="51865" s="6" customFormat="1" x14ac:dyDescent="0.4"/>
    <row r="51866" s="6" customFormat="1" x14ac:dyDescent="0.4"/>
    <row r="51867" s="6" customFormat="1" x14ac:dyDescent="0.4"/>
    <row r="51868" s="6" customFormat="1" x14ac:dyDescent="0.4"/>
    <row r="51869" s="6" customFormat="1" x14ac:dyDescent="0.4"/>
    <row r="51870" s="6" customFormat="1" x14ac:dyDescent="0.4"/>
    <row r="51871" s="6" customFormat="1" x14ac:dyDescent="0.4"/>
    <row r="51872" s="6" customFormat="1" x14ac:dyDescent="0.4"/>
    <row r="51873" s="6" customFormat="1" x14ac:dyDescent="0.4"/>
    <row r="51874" s="6" customFormat="1" x14ac:dyDescent="0.4"/>
    <row r="51875" s="6" customFormat="1" x14ac:dyDescent="0.4"/>
    <row r="51876" s="6" customFormat="1" x14ac:dyDescent="0.4"/>
    <row r="51877" s="6" customFormat="1" x14ac:dyDescent="0.4"/>
    <row r="51878" s="6" customFormat="1" x14ac:dyDescent="0.4"/>
    <row r="51879" s="6" customFormat="1" x14ac:dyDescent="0.4"/>
    <row r="51880" s="6" customFormat="1" x14ac:dyDescent="0.4"/>
    <row r="51881" s="6" customFormat="1" x14ac:dyDescent="0.4"/>
    <row r="51882" s="6" customFormat="1" x14ac:dyDescent="0.4"/>
    <row r="51883" s="6" customFormat="1" x14ac:dyDescent="0.4"/>
    <row r="51884" s="6" customFormat="1" x14ac:dyDescent="0.4"/>
    <row r="51885" s="6" customFormat="1" x14ac:dyDescent="0.4"/>
    <row r="51886" s="6" customFormat="1" x14ac:dyDescent="0.4"/>
    <row r="51887" s="6" customFormat="1" x14ac:dyDescent="0.4"/>
    <row r="51888" s="6" customFormat="1" x14ac:dyDescent="0.4"/>
    <row r="51889" s="6" customFormat="1" x14ac:dyDescent="0.4"/>
    <row r="51890" s="6" customFormat="1" x14ac:dyDescent="0.4"/>
    <row r="51891" s="6" customFormat="1" x14ac:dyDescent="0.4"/>
    <row r="51892" s="6" customFormat="1" x14ac:dyDescent="0.4"/>
    <row r="51893" s="6" customFormat="1" x14ac:dyDescent="0.4"/>
    <row r="51894" s="6" customFormat="1" x14ac:dyDescent="0.4"/>
    <row r="51895" s="6" customFormat="1" x14ac:dyDescent="0.4"/>
    <row r="51896" s="6" customFormat="1" x14ac:dyDescent="0.4"/>
    <row r="51897" s="6" customFormat="1" x14ac:dyDescent="0.4"/>
    <row r="51898" s="6" customFormat="1" x14ac:dyDescent="0.4"/>
    <row r="51899" s="6" customFormat="1" x14ac:dyDescent="0.4"/>
    <row r="51900" s="6" customFormat="1" x14ac:dyDescent="0.4"/>
    <row r="51901" s="6" customFormat="1" x14ac:dyDescent="0.4"/>
    <row r="51902" s="6" customFormat="1" x14ac:dyDescent="0.4"/>
    <row r="51903" s="6" customFormat="1" x14ac:dyDescent="0.4"/>
    <row r="51904" s="6" customFormat="1" x14ac:dyDescent="0.4"/>
    <row r="51905" s="6" customFormat="1" x14ac:dyDescent="0.4"/>
    <row r="51906" s="6" customFormat="1" x14ac:dyDescent="0.4"/>
    <row r="51907" s="6" customFormat="1" x14ac:dyDescent="0.4"/>
    <row r="51908" s="6" customFormat="1" x14ac:dyDescent="0.4"/>
    <row r="51909" s="6" customFormat="1" x14ac:dyDescent="0.4"/>
    <row r="51910" s="6" customFormat="1" x14ac:dyDescent="0.4"/>
    <row r="51911" s="6" customFormat="1" x14ac:dyDescent="0.4"/>
    <row r="51912" s="6" customFormat="1" x14ac:dyDescent="0.4"/>
    <row r="51913" s="6" customFormat="1" x14ac:dyDescent="0.4"/>
    <row r="51914" s="6" customFormat="1" x14ac:dyDescent="0.4"/>
    <row r="51915" s="6" customFormat="1" x14ac:dyDescent="0.4"/>
    <row r="51916" s="6" customFormat="1" x14ac:dyDescent="0.4"/>
    <row r="51917" s="6" customFormat="1" x14ac:dyDescent="0.4"/>
    <row r="51918" s="6" customFormat="1" x14ac:dyDescent="0.4"/>
    <row r="51919" s="6" customFormat="1" x14ac:dyDescent="0.4"/>
    <row r="51920" s="6" customFormat="1" x14ac:dyDescent="0.4"/>
    <row r="51921" s="6" customFormat="1" x14ac:dyDescent="0.4"/>
    <row r="51922" s="6" customFormat="1" x14ac:dyDescent="0.4"/>
    <row r="51923" s="6" customFormat="1" x14ac:dyDescent="0.4"/>
    <row r="51924" s="6" customFormat="1" x14ac:dyDescent="0.4"/>
    <row r="51925" s="6" customFormat="1" x14ac:dyDescent="0.4"/>
    <row r="51926" s="6" customFormat="1" x14ac:dyDescent="0.4"/>
    <row r="51927" s="6" customFormat="1" x14ac:dyDescent="0.4"/>
    <row r="51928" s="6" customFormat="1" x14ac:dyDescent="0.4"/>
    <row r="51929" s="6" customFormat="1" x14ac:dyDescent="0.4"/>
    <row r="51930" s="6" customFormat="1" x14ac:dyDescent="0.4"/>
    <row r="51931" s="6" customFormat="1" x14ac:dyDescent="0.4"/>
    <row r="51932" s="6" customFormat="1" x14ac:dyDescent="0.4"/>
    <row r="51933" s="6" customFormat="1" x14ac:dyDescent="0.4"/>
    <row r="51934" s="6" customFormat="1" x14ac:dyDescent="0.4"/>
    <row r="51935" s="6" customFormat="1" x14ac:dyDescent="0.4"/>
    <row r="51936" s="6" customFormat="1" x14ac:dyDescent="0.4"/>
    <row r="51937" s="6" customFormat="1" x14ac:dyDescent="0.4"/>
    <row r="51938" s="6" customFormat="1" x14ac:dyDescent="0.4"/>
    <row r="51939" s="6" customFormat="1" x14ac:dyDescent="0.4"/>
    <row r="51940" s="6" customFormat="1" x14ac:dyDescent="0.4"/>
    <row r="51941" s="6" customFormat="1" x14ac:dyDescent="0.4"/>
    <row r="51942" s="6" customFormat="1" x14ac:dyDescent="0.4"/>
    <row r="51943" s="6" customFormat="1" x14ac:dyDescent="0.4"/>
    <row r="51944" s="6" customFormat="1" x14ac:dyDescent="0.4"/>
    <row r="51945" s="6" customFormat="1" x14ac:dyDescent="0.4"/>
    <row r="51946" s="6" customFormat="1" x14ac:dyDescent="0.4"/>
    <row r="51947" s="6" customFormat="1" x14ac:dyDescent="0.4"/>
    <row r="51948" s="6" customFormat="1" x14ac:dyDescent="0.4"/>
    <row r="51949" s="6" customFormat="1" x14ac:dyDescent="0.4"/>
    <row r="51950" s="6" customFormat="1" x14ac:dyDescent="0.4"/>
    <row r="51951" s="6" customFormat="1" x14ac:dyDescent="0.4"/>
    <row r="51952" s="6" customFormat="1" x14ac:dyDescent="0.4"/>
    <row r="51953" s="6" customFormat="1" x14ac:dyDescent="0.4"/>
    <row r="51954" s="6" customFormat="1" x14ac:dyDescent="0.4"/>
    <row r="51955" s="6" customFormat="1" x14ac:dyDescent="0.4"/>
    <row r="51956" s="6" customFormat="1" x14ac:dyDescent="0.4"/>
    <row r="51957" s="6" customFormat="1" x14ac:dyDescent="0.4"/>
    <row r="51958" s="6" customFormat="1" x14ac:dyDescent="0.4"/>
    <row r="51959" s="6" customFormat="1" x14ac:dyDescent="0.4"/>
    <row r="51960" s="6" customFormat="1" x14ac:dyDescent="0.4"/>
    <row r="51961" s="6" customFormat="1" x14ac:dyDescent="0.4"/>
    <row r="51962" s="6" customFormat="1" x14ac:dyDescent="0.4"/>
    <row r="51963" s="6" customFormat="1" x14ac:dyDescent="0.4"/>
    <row r="51964" s="6" customFormat="1" x14ac:dyDescent="0.4"/>
    <row r="51965" s="6" customFormat="1" x14ac:dyDescent="0.4"/>
    <row r="51966" s="6" customFormat="1" x14ac:dyDescent="0.4"/>
    <row r="51967" s="6" customFormat="1" x14ac:dyDescent="0.4"/>
    <row r="51968" s="6" customFormat="1" x14ac:dyDescent="0.4"/>
    <row r="51969" s="6" customFormat="1" x14ac:dyDescent="0.4"/>
    <row r="51970" s="6" customFormat="1" x14ac:dyDescent="0.4"/>
    <row r="51971" s="6" customFormat="1" x14ac:dyDescent="0.4"/>
    <row r="51972" s="6" customFormat="1" x14ac:dyDescent="0.4"/>
    <row r="51973" s="6" customFormat="1" x14ac:dyDescent="0.4"/>
    <row r="51974" s="6" customFormat="1" x14ac:dyDescent="0.4"/>
    <row r="51975" s="6" customFormat="1" x14ac:dyDescent="0.4"/>
    <row r="51976" s="6" customFormat="1" x14ac:dyDescent="0.4"/>
    <row r="51977" s="6" customFormat="1" x14ac:dyDescent="0.4"/>
    <row r="51978" s="6" customFormat="1" x14ac:dyDescent="0.4"/>
    <row r="51979" s="6" customFormat="1" x14ac:dyDescent="0.4"/>
    <row r="51980" s="6" customFormat="1" x14ac:dyDescent="0.4"/>
    <row r="51981" s="6" customFormat="1" x14ac:dyDescent="0.4"/>
    <row r="51982" s="6" customFormat="1" x14ac:dyDescent="0.4"/>
    <row r="51983" s="6" customFormat="1" x14ac:dyDescent="0.4"/>
    <row r="51984" s="6" customFormat="1" x14ac:dyDescent="0.4"/>
    <row r="51985" s="6" customFormat="1" x14ac:dyDescent="0.4"/>
    <row r="51986" s="6" customFormat="1" x14ac:dyDescent="0.4"/>
    <row r="51987" s="6" customFormat="1" x14ac:dyDescent="0.4"/>
    <row r="51988" s="6" customFormat="1" x14ac:dyDescent="0.4"/>
    <row r="51989" s="6" customFormat="1" x14ac:dyDescent="0.4"/>
    <row r="51990" s="6" customFormat="1" x14ac:dyDescent="0.4"/>
    <row r="51991" s="6" customFormat="1" x14ac:dyDescent="0.4"/>
    <row r="51992" s="6" customFormat="1" x14ac:dyDescent="0.4"/>
    <row r="51993" s="6" customFormat="1" x14ac:dyDescent="0.4"/>
    <row r="51994" s="6" customFormat="1" x14ac:dyDescent="0.4"/>
    <row r="51995" s="6" customFormat="1" x14ac:dyDescent="0.4"/>
    <row r="51996" s="6" customFormat="1" x14ac:dyDescent="0.4"/>
    <row r="51997" s="6" customFormat="1" x14ac:dyDescent="0.4"/>
    <row r="51998" s="6" customFormat="1" x14ac:dyDescent="0.4"/>
    <row r="51999" s="6" customFormat="1" x14ac:dyDescent="0.4"/>
    <row r="52000" s="6" customFormat="1" x14ac:dyDescent="0.4"/>
    <row r="52001" s="6" customFormat="1" x14ac:dyDescent="0.4"/>
    <row r="52002" s="6" customFormat="1" x14ac:dyDescent="0.4"/>
    <row r="52003" s="6" customFormat="1" x14ac:dyDescent="0.4"/>
    <row r="52004" s="6" customFormat="1" x14ac:dyDescent="0.4"/>
    <row r="52005" s="6" customFormat="1" x14ac:dyDescent="0.4"/>
    <row r="52006" s="6" customFormat="1" x14ac:dyDescent="0.4"/>
    <row r="52007" s="6" customFormat="1" x14ac:dyDescent="0.4"/>
    <row r="52008" s="6" customFormat="1" x14ac:dyDescent="0.4"/>
    <row r="52009" s="6" customFormat="1" x14ac:dyDescent="0.4"/>
    <row r="52010" s="6" customFormat="1" x14ac:dyDescent="0.4"/>
    <row r="52011" s="6" customFormat="1" x14ac:dyDescent="0.4"/>
    <row r="52012" s="6" customFormat="1" x14ac:dyDescent="0.4"/>
    <row r="52013" s="6" customFormat="1" x14ac:dyDescent="0.4"/>
    <row r="52014" s="6" customFormat="1" x14ac:dyDescent="0.4"/>
    <row r="52015" s="6" customFormat="1" x14ac:dyDescent="0.4"/>
    <row r="52016" s="6" customFormat="1" x14ac:dyDescent="0.4"/>
    <row r="52017" s="6" customFormat="1" x14ac:dyDescent="0.4"/>
    <row r="52018" s="6" customFormat="1" x14ac:dyDescent="0.4"/>
    <row r="52019" s="6" customFormat="1" x14ac:dyDescent="0.4"/>
    <row r="52020" s="6" customFormat="1" x14ac:dyDescent="0.4"/>
    <row r="52021" s="6" customFormat="1" x14ac:dyDescent="0.4"/>
    <row r="52022" s="6" customFormat="1" x14ac:dyDescent="0.4"/>
    <row r="52023" s="6" customFormat="1" x14ac:dyDescent="0.4"/>
    <row r="52024" s="6" customFormat="1" x14ac:dyDescent="0.4"/>
    <row r="52025" s="6" customFormat="1" x14ac:dyDescent="0.4"/>
    <row r="52026" s="6" customFormat="1" x14ac:dyDescent="0.4"/>
    <row r="52027" s="6" customFormat="1" x14ac:dyDescent="0.4"/>
    <row r="52028" s="6" customFormat="1" x14ac:dyDescent="0.4"/>
    <row r="52029" s="6" customFormat="1" x14ac:dyDescent="0.4"/>
    <row r="52030" s="6" customFormat="1" x14ac:dyDescent="0.4"/>
    <row r="52031" s="6" customFormat="1" x14ac:dyDescent="0.4"/>
    <row r="52032" s="6" customFormat="1" x14ac:dyDescent="0.4"/>
    <row r="52033" s="6" customFormat="1" x14ac:dyDescent="0.4"/>
    <row r="52034" s="6" customFormat="1" x14ac:dyDescent="0.4"/>
    <row r="52035" s="6" customFormat="1" x14ac:dyDescent="0.4"/>
    <row r="52036" s="6" customFormat="1" x14ac:dyDescent="0.4"/>
    <row r="52037" s="6" customFormat="1" x14ac:dyDescent="0.4"/>
    <row r="52038" s="6" customFormat="1" x14ac:dyDescent="0.4"/>
    <row r="52039" s="6" customFormat="1" x14ac:dyDescent="0.4"/>
    <row r="52040" s="6" customFormat="1" x14ac:dyDescent="0.4"/>
    <row r="52041" s="6" customFormat="1" x14ac:dyDescent="0.4"/>
    <row r="52042" s="6" customFormat="1" x14ac:dyDescent="0.4"/>
    <row r="52043" s="6" customFormat="1" x14ac:dyDescent="0.4"/>
    <row r="52044" s="6" customFormat="1" x14ac:dyDescent="0.4"/>
    <row r="52045" s="6" customFormat="1" x14ac:dyDescent="0.4"/>
    <row r="52046" s="6" customFormat="1" x14ac:dyDescent="0.4"/>
    <row r="52047" s="6" customFormat="1" x14ac:dyDescent="0.4"/>
    <row r="52048" s="6" customFormat="1" x14ac:dyDescent="0.4"/>
    <row r="52049" s="6" customFormat="1" x14ac:dyDescent="0.4"/>
    <row r="52050" s="6" customFormat="1" x14ac:dyDescent="0.4"/>
    <row r="52051" s="6" customFormat="1" x14ac:dyDescent="0.4"/>
    <row r="52052" s="6" customFormat="1" x14ac:dyDescent="0.4"/>
    <row r="52053" s="6" customFormat="1" x14ac:dyDescent="0.4"/>
    <row r="52054" s="6" customFormat="1" x14ac:dyDescent="0.4"/>
    <row r="52055" s="6" customFormat="1" x14ac:dyDescent="0.4"/>
    <row r="52056" s="6" customFormat="1" x14ac:dyDescent="0.4"/>
    <row r="52057" s="6" customFormat="1" x14ac:dyDescent="0.4"/>
    <row r="52058" s="6" customFormat="1" x14ac:dyDescent="0.4"/>
    <row r="52059" s="6" customFormat="1" x14ac:dyDescent="0.4"/>
    <row r="52060" s="6" customFormat="1" x14ac:dyDescent="0.4"/>
    <row r="52061" s="6" customFormat="1" x14ac:dyDescent="0.4"/>
    <row r="52062" s="6" customFormat="1" x14ac:dyDescent="0.4"/>
    <row r="52063" s="6" customFormat="1" x14ac:dyDescent="0.4"/>
    <row r="52064" s="6" customFormat="1" x14ac:dyDescent="0.4"/>
    <row r="52065" s="6" customFormat="1" x14ac:dyDescent="0.4"/>
    <row r="52066" s="6" customFormat="1" x14ac:dyDescent="0.4"/>
    <row r="52067" s="6" customFormat="1" x14ac:dyDescent="0.4"/>
    <row r="52068" s="6" customFormat="1" x14ac:dyDescent="0.4"/>
    <row r="52069" s="6" customFormat="1" x14ac:dyDescent="0.4"/>
    <row r="52070" s="6" customFormat="1" x14ac:dyDescent="0.4"/>
    <row r="52071" s="6" customFormat="1" x14ac:dyDescent="0.4"/>
    <row r="52072" s="6" customFormat="1" x14ac:dyDescent="0.4"/>
    <row r="52073" s="6" customFormat="1" x14ac:dyDescent="0.4"/>
    <row r="52074" s="6" customFormat="1" x14ac:dyDescent="0.4"/>
    <row r="52075" s="6" customFormat="1" x14ac:dyDescent="0.4"/>
    <row r="52076" s="6" customFormat="1" x14ac:dyDescent="0.4"/>
    <row r="52077" s="6" customFormat="1" x14ac:dyDescent="0.4"/>
    <row r="52078" s="6" customFormat="1" x14ac:dyDescent="0.4"/>
    <row r="52079" s="6" customFormat="1" x14ac:dyDescent="0.4"/>
    <row r="52080" s="6" customFormat="1" x14ac:dyDescent="0.4"/>
    <row r="52081" s="6" customFormat="1" x14ac:dyDescent="0.4"/>
    <row r="52082" s="6" customFormat="1" x14ac:dyDescent="0.4"/>
    <row r="52083" s="6" customFormat="1" x14ac:dyDescent="0.4"/>
    <row r="52084" s="6" customFormat="1" x14ac:dyDescent="0.4"/>
    <row r="52085" s="6" customFormat="1" x14ac:dyDescent="0.4"/>
    <row r="52086" s="6" customFormat="1" x14ac:dyDescent="0.4"/>
    <row r="52087" s="6" customFormat="1" x14ac:dyDescent="0.4"/>
    <row r="52088" s="6" customFormat="1" x14ac:dyDescent="0.4"/>
    <row r="52089" s="6" customFormat="1" x14ac:dyDescent="0.4"/>
    <row r="52090" s="6" customFormat="1" x14ac:dyDescent="0.4"/>
    <row r="52091" s="6" customFormat="1" x14ac:dyDescent="0.4"/>
    <row r="52092" s="6" customFormat="1" x14ac:dyDescent="0.4"/>
    <row r="52093" s="6" customFormat="1" x14ac:dyDescent="0.4"/>
    <row r="52094" s="6" customFormat="1" x14ac:dyDescent="0.4"/>
    <row r="52095" s="6" customFormat="1" x14ac:dyDescent="0.4"/>
    <row r="52096" s="6" customFormat="1" x14ac:dyDescent="0.4"/>
    <row r="52097" s="6" customFormat="1" x14ac:dyDescent="0.4"/>
    <row r="52098" s="6" customFormat="1" x14ac:dyDescent="0.4"/>
    <row r="52099" s="6" customFormat="1" x14ac:dyDescent="0.4"/>
    <row r="52100" s="6" customFormat="1" x14ac:dyDescent="0.4"/>
    <row r="52101" s="6" customFormat="1" x14ac:dyDescent="0.4"/>
    <row r="52102" s="6" customFormat="1" x14ac:dyDescent="0.4"/>
    <row r="52103" s="6" customFormat="1" x14ac:dyDescent="0.4"/>
    <row r="52104" s="6" customFormat="1" x14ac:dyDescent="0.4"/>
    <row r="52105" s="6" customFormat="1" x14ac:dyDescent="0.4"/>
    <row r="52106" s="6" customFormat="1" x14ac:dyDescent="0.4"/>
    <row r="52107" s="6" customFormat="1" x14ac:dyDescent="0.4"/>
    <row r="52108" s="6" customFormat="1" x14ac:dyDescent="0.4"/>
    <row r="52109" s="6" customFormat="1" x14ac:dyDescent="0.4"/>
    <row r="52110" s="6" customFormat="1" x14ac:dyDescent="0.4"/>
    <row r="52111" s="6" customFormat="1" x14ac:dyDescent="0.4"/>
    <row r="52112" s="6" customFormat="1" x14ac:dyDescent="0.4"/>
    <row r="52113" s="6" customFormat="1" x14ac:dyDescent="0.4"/>
    <row r="52114" s="6" customFormat="1" x14ac:dyDescent="0.4"/>
    <row r="52115" s="6" customFormat="1" x14ac:dyDescent="0.4"/>
    <row r="52116" s="6" customFormat="1" x14ac:dyDescent="0.4"/>
    <row r="52117" s="6" customFormat="1" x14ac:dyDescent="0.4"/>
    <row r="52118" s="6" customFormat="1" x14ac:dyDescent="0.4"/>
    <row r="52119" s="6" customFormat="1" x14ac:dyDescent="0.4"/>
    <row r="52120" s="6" customFormat="1" x14ac:dyDescent="0.4"/>
    <row r="52121" s="6" customFormat="1" x14ac:dyDescent="0.4"/>
    <row r="52122" s="6" customFormat="1" x14ac:dyDescent="0.4"/>
    <row r="52123" s="6" customFormat="1" x14ac:dyDescent="0.4"/>
    <row r="52124" s="6" customFormat="1" x14ac:dyDescent="0.4"/>
    <row r="52125" s="6" customFormat="1" x14ac:dyDescent="0.4"/>
    <row r="52126" s="6" customFormat="1" x14ac:dyDescent="0.4"/>
    <row r="52127" s="6" customFormat="1" x14ac:dyDescent="0.4"/>
    <row r="52128" s="6" customFormat="1" x14ac:dyDescent="0.4"/>
    <row r="52129" s="6" customFormat="1" x14ac:dyDescent="0.4"/>
    <row r="52130" s="6" customFormat="1" x14ac:dyDescent="0.4"/>
    <row r="52131" s="6" customFormat="1" x14ac:dyDescent="0.4"/>
    <row r="52132" s="6" customFormat="1" x14ac:dyDescent="0.4"/>
    <row r="52133" s="6" customFormat="1" x14ac:dyDescent="0.4"/>
    <row r="52134" s="6" customFormat="1" x14ac:dyDescent="0.4"/>
    <row r="52135" s="6" customFormat="1" x14ac:dyDescent="0.4"/>
    <row r="52136" s="6" customFormat="1" x14ac:dyDescent="0.4"/>
    <row r="52137" s="6" customFormat="1" x14ac:dyDescent="0.4"/>
    <row r="52138" s="6" customFormat="1" x14ac:dyDescent="0.4"/>
    <row r="52139" s="6" customFormat="1" x14ac:dyDescent="0.4"/>
    <row r="52140" s="6" customFormat="1" x14ac:dyDescent="0.4"/>
    <row r="52141" s="6" customFormat="1" x14ac:dyDescent="0.4"/>
    <row r="52142" s="6" customFormat="1" x14ac:dyDescent="0.4"/>
    <row r="52143" s="6" customFormat="1" x14ac:dyDescent="0.4"/>
    <row r="52144" s="6" customFormat="1" x14ac:dyDescent="0.4"/>
    <row r="52145" s="6" customFormat="1" x14ac:dyDescent="0.4"/>
    <row r="52146" s="6" customFormat="1" x14ac:dyDescent="0.4"/>
    <row r="52147" s="6" customFormat="1" x14ac:dyDescent="0.4"/>
    <row r="52148" s="6" customFormat="1" x14ac:dyDescent="0.4"/>
    <row r="52149" s="6" customFormat="1" x14ac:dyDescent="0.4"/>
    <row r="52150" s="6" customFormat="1" x14ac:dyDescent="0.4"/>
    <row r="52151" s="6" customFormat="1" x14ac:dyDescent="0.4"/>
    <row r="52152" s="6" customFormat="1" x14ac:dyDescent="0.4"/>
    <row r="52153" s="6" customFormat="1" x14ac:dyDescent="0.4"/>
    <row r="52154" s="6" customFormat="1" x14ac:dyDescent="0.4"/>
    <row r="52155" s="6" customFormat="1" x14ac:dyDescent="0.4"/>
    <row r="52156" s="6" customFormat="1" x14ac:dyDescent="0.4"/>
    <row r="52157" s="6" customFormat="1" x14ac:dyDescent="0.4"/>
    <row r="52158" s="6" customFormat="1" x14ac:dyDescent="0.4"/>
    <row r="52159" s="6" customFormat="1" x14ac:dyDescent="0.4"/>
    <row r="52160" s="6" customFormat="1" x14ac:dyDescent="0.4"/>
    <row r="52161" s="6" customFormat="1" x14ac:dyDescent="0.4"/>
    <row r="52162" s="6" customFormat="1" x14ac:dyDescent="0.4"/>
    <row r="52163" s="6" customFormat="1" x14ac:dyDescent="0.4"/>
    <row r="52164" s="6" customFormat="1" x14ac:dyDescent="0.4"/>
    <row r="52165" s="6" customFormat="1" x14ac:dyDescent="0.4"/>
    <row r="52166" s="6" customFormat="1" x14ac:dyDescent="0.4"/>
    <row r="52167" s="6" customFormat="1" x14ac:dyDescent="0.4"/>
    <row r="52168" s="6" customFormat="1" x14ac:dyDescent="0.4"/>
    <row r="52169" s="6" customFormat="1" x14ac:dyDescent="0.4"/>
    <row r="52170" s="6" customFormat="1" x14ac:dyDescent="0.4"/>
    <row r="52171" s="6" customFormat="1" x14ac:dyDescent="0.4"/>
    <row r="52172" s="6" customFormat="1" x14ac:dyDescent="0.4"/>
    <row r="52173" s="6" customFormat="1" x14ac:dyDescent="0.4"/>
    <row r="52174" s="6" customFormat="1" x14ac:dyDescent="0.4"/>
    <row r="52175" s="6" customFormat="1" x14ac:dyDescent="0.4"/>
    <row r="52176" s="6" customFormat="1" x14ac:dyDescent="0.4"/>
    <row r="52177" s="6" customFormat="1" x14ac:dyDescent="0.4"/>
    <row r="52178" s="6" customFormat="1" x14ac:dyDescent="0.4"/>
    <row r="52179" s="6" customFormat="1" x14ac:dyDescent="0.4"/>
    <row r="52180" s="6" customFormat="1" x14ac:dyDescent="0.4"/>
    <row r="52181" s="6" customFormat="1" x14ac:dyDescent="0.4"/>
    <row r="52182" s="6" customFormat="1" x14ac:dyDescent="0.4"/>
    <row r="52183" s="6" customFormat="1" x14ac:dyDescent="0.4"/>
    <row r="52184" s="6" customFormat="1" x14ac:dyDescent="0.4"/>
    <row r="52185" s="6" customFormat="1" x14ac:dyDescent="0.4"/>
    <row r="52186" s="6" customFormat="1" x14ac:dyDescent="0.4"/>
    <row r="52187" s="6" customFormat="1" x14ac:dyDescent="0.4"/>
    <row r="52188" s="6" customFormat="1" x14ac:dyDescent="0.4"/>
    <row r="52189" s="6" customFormat="1" x14ac:dyDescent="0.4"/>
    <row r="52190" s="6" customFormat="1" x14ac:dyDescent="0.4"/>
    <row r="52191" s="6" customFormat="1" x14ac:dyDescent="0.4"/>
    <row r="52192" s="6" customFormat="1" x14ac:dyDescent="0.4"/>
    <row r="52193" s="6" customFormat="1" x14ac:dyDescent="0.4"/>
    <row r="52194" s="6" customFormat="1" x14ac:dyDescent="0.4"/>
    <row r="52195" s="6" customFormat="1" x14ac:dyDescent="0.4"/>
    <row r="52196" s="6" customFormat="1" x14ac:dyDescent="0.4"/>
    <row r="52197" s="6" customFormat="1" x14ac:dyDescent="0.4"/>
    <row r="52198" s="6" customFormat="1" x14ac:dyDescent="0.4"/>
    <row r="52199" s="6" customFormat="1" x14ac:dyDescent="0.4"/>
    <row r="52200" s="6" customFormat="1" x14ac:dyDescent="0.4"/>
    <row r="52201" s="6" customFormat="1" x14ac:dyDescent="0.4"/>
    <row r="52202" s="6" customFormat="1" x14ac:dyDescent="0.4"/>
    <row r="52203" s="6" customFormat="1" x14ac:dyDescent="0.4"/>
    <row r="52204" s="6" customFormat="1" x14ac:dyDescent="0.4"/>
    <row r="52205" s="6" customFormat="1" x14ac:dyDescent="0.4"/>
    <row r="52206" s="6" customFormat="1" x14ac:dyDescent="0.4"/>
    <row r="52207" s="6" customFormat="1" x14ac:dyDescent="0.4"/>
    <row r="52208" s="6" customFormat="1" x14ac:dyDescent="0.4"/>
    <row r="52209" s="6" customFormat="1" x14ac:dyDescent="0.4"/>
    <row r="52210" s="6" customFormat="1" x14ac:dyDescent="0.4"/>
    <row r="52211" s="6" customFormat="1" x14ac:dyDescent="0.4"/>
    <row r="52212" s="6" customFormat="1" x14ac:dyDescent="0.4"/>
    <row r="52213" s="6" customFormat="1" x14ac:dyDescent="0.4"/>
    <row r="52214" s="6" customFormat="1" x14ac:dyDescent="0.4"/>
    <row r="52215" s="6" customFormat="1" x14ac:dyDescent="0.4"/>
    <row r="52216" s="6" customFormat="1" x14ac:dyDescent="0.4"/>
    <row r="52217" s="6" customFormat="1" x14ac:dyDescent="0.4"/>
    <row r="52218" s="6" customFormat="1" x14ac:dyDescent="0.4"/>
    <row r="52219" s="6" customFormat="1" x14ac:dyDescent="0.4"/>
    <row r="52220" s="6" customFormat="1" x14ac:dyDescent="0.4"/>
    <row r="52221" s="6" customFormat="1" x14ac:dyDescent="0.4"/>
    <row r="52222" s="6" customFormat="1" x14ac:dyDescent="0.4"/>
    <row r="52223" s="6" customFormat="1" x14ac:dyDescent="0.4"/>
    <row r="52224" s="6" customFormat="1" x14ac:dyDescent="0.4"/>
    <row r="52225" s="6" customFormat="1" x14ac:dyDescent="0.4"/>
    <row r="52226" s="6" customFormat="1" x14ac:dyDescent="0.4"/>
    <row r="52227" s="6" customFormat="1" x14ac:dyDescent="0.4"/>
    <row r="52228" s="6" customFormat="1" x14ac:dyDescent="0.4"/>
    <row r="52229" s="6" customFormat="1" x14ac:dyDescent="0.4"/>
    <row r="52230" s="6" customFormat="1" x14ac:dyDescent="0.4"/>
    <row r="52231" s="6" customFormat="1" x14ac:dyDescent="0.4"/>
    <row r="52232" s="6" customFormat="1" x14ac:dyDescent="0.4"/>
    <row r="52233" s="6" customFormat="1" x14ac:dyDescent="0.4"/>
    <row r="52234" s="6" customFormat="1" x14ac:dyDescent="0.4"/>
    <row r="52235" s="6" customFormat="1" x14ac:dyDescent="0.4"/>
    <row r="52236" s="6" customFormat="1" x14ac:dyDescent="0.4"/>
    <row r="52237" s="6" customFormat="1" x14ac:dyDescent="0.4"/>
    <row r="52238" s="6" customFormat="1" x14ac:dyDescent="0.4"/>
    <row r="52239" s="6" customFormat="1" x14ac:dyDescent="0.4"/>
    <row r="52240" s="6" customFormat="1" x14ac:dyDescent="0.4"/>
    <row r="52241" s="6" customFormat="1" x14ac:dyDescent="0.4"/>
    <row r="52242" s="6" customFormat="1" x14ac:dyDescent="0.4"/>
    <row r="52243" s="6" customFormat="1" x14ac:dyDescent="0.4"/>
    <row r="52244" s="6" customFormat="1" x14ac:dyDescent="0.4"/>
    <row r="52245" s="6" customFormat="1" x14ac:dyDescent="0.4"/>
    <row r="52246" s="6" customFormat="1" x14ac:dyDescent="0.4"/>
    <row r="52247" s="6" customFormat="1" x14ac:dyDescent="0.4"/>
    <row r="52248" s="6" customFormat="1" x14ac:dyDescent="0.4"/>
    <row r="52249" s="6" customFormat="1" x14ac:dyDescent="0.4"/>
    <row r="52250" s="6" customFormat="1" x14ac:dyDescent="0.4"/>
    <row r="52251" s="6" customFormat="1" x14ac:dyDescent="0.4"/>
    <row r="52252" s="6" customFormat="1" x14ac:dyDescent="0.4"/>
    <row r="52253" s="6" customFormat="1" x14ac:dyDescent="0.4"/>
    <row r="52254" s="6" customFormat="1" x14ac:dyDescent="0.4"/>
    <row r="52255" s="6" customFormat="1" x14ac:dyDescent="0.4"/>
    <row r="52256" s="6" customFormat="1" x14ac:dyDescent="0.4"/>
    <row r="52257" s="6" customFormat="1" x14ac:dyDescent="0.4"/>
    <row r="52258" s="6" customFormat="1" x14ac:dyDescent="0.4"/>
    <row r="52259" s="6" customFormat="1" x14ac:dyDescent="0.4"/>
    <row r="52260" s="6" customFormat="1" x14ac:dyDescent="0.4"/>
    <row r="52261" s="6" customFormat="1" x14ac:dyDescent="0.4"/>
    <row r="52262" s="6" customFormat="1" x14ac:dyDescent="0.4"/>
    <row r="52263" s="6" customFormat="1" x14ac:dyDescent="0.4"/>
    <row r="52264" s="6" customFormat="1" x14ac:dyDescent="0.4"/>
    <row r="52265" s="6" customFormat="1" x14ac:dyDescent="0.4"/>
    <row r="52266" s="6" customFormat="1" x14ac:dyDescent="0.4"/>
    <row r="52267" s="6" customFormat="1" x14ac:dyDescent="0.4"/>
    <row r="52268" s="6" customFormat="1" x14ac:dyDescent="0.4"/>
    <row r="52269" s="6" customFormat="1" x14ac:dyDescent="0.4"/>
    <row r="52270" s="6" customFormat="1" x14ac:dyDescent="0.4"/>
    <row r="52271" s="6" customFormat="1" x14ac:dyDescent="0.4"/>
    <row r="52272" s="6" customFormat="1" x14ac:dyDescent="0.4"/>
    <row r="52273" s="6" customFormat="1" x14ac:dyDescent="0.4"/>
    <row r="52274" s="6" customFormat="1" x14ac:dyDescent="0.4"/>
    <row r="52275" s="6" customFormat="1" x14ac:dyDescent="0.4"/>
    <row r="52276" s="6" customFormat="1" x14ac:dyDescent="0.4"/>
    <row r="52277" s="6" customFormat="1" x14ac:dyDescent="0.4"/>
    <row r="52278" s="6" customFormat="1" x14ac:dyDescent="0.4"/>
    <row r="52279" s="6" customFormat="1" x14ac:dyDescent="0.4"/>
    <row r="52280" s="6" customFormat="1" x14ac:dyDescent="0.4"/>
    <row r="52281" s="6" customFormat="1" x14ac:dyDescent="0.4"/>
    <row r="52282" s="6" customFormat="1" x14ac:dyDescent="0.4"/>
    <row r="52283" s="6" customFormat="1" x14ac:dyDescent="0.4"/>
    <row r="52284" s="6" customFormat="1" x14ac:dyDescent="0.4"/>
    <row r="52285" s="6" customFormat="1" x14ac:dyDescent="0.4"/>
    <row r="52286" s="6" customFormat="1" x14ac:dyDescent="0.4"/>
    <row r="52287" s="6" customFormat="1" x14ac:dyDescent="0.4"/>
    <row r="52288" s="6" customFormat="1" x14ac:dyDescent="0.4"/>
    <row r="52289" s="6" customFormat="1" x14ac:dyDescent="0.4"/>
    <row r="52290" s="6" customFormat="1" x14ac:dyDescent="0.4"/>
    <row r="52291" s="6" customFormat="1" x14ac:dyDescent="0.4"/>
    <row r="52292" s="6" customFormat="1" x14ac:dyDescent="0.4"/>
    <row r="52293" s="6" customFormat="1" x14ac:dyDescent="0.4"/>
    <row r="52294" s="6" customFormat="1" x14ac:dyDescent="0.4"/>
    <row r="52295" s="6" customFormat="1" x14ac:dyDescent="0.4"/>
    <row r="52296" s="6" customFormat="1" x14ac:dyDescent="0.4"/>
    <row r="52297" s="6" customFormat="1" x14ac:dyDescent="0.4"/>
    <row r="52298" s="6" customFormat="1" x14ac:dyDescent="0.4"/>
    <row r="52299" s="6" customFormat="1" x14ac:dyDescent="0.4"/>
    <row r="52300" s="6" customFormat="1" x14ac:dyDescent="0.4"/>
    <row r="52301" s="6" customFormat="1" x14ac:dyDescent="0.4"/>
    <row r="52302" s="6" customFormat="1" x14ac:dyDescent="0.4"/>
    <row r="52303" s="6" customFormat="1" x14ac:dyDescent="0.4"/>
    <row r="52304" s="6" customFormat="1" x14ac:dyDescent="0.4"/>
    <row r="52305" s="6" customFormat="1" x14ac:dyDescent="0.4"/>
    <row r="52306" s="6" customFormat="1" x14ac:dyDescent="0.4"/>
    <row r="52307" s="6" customFormat="1" x14ac:dyDescent="0.4"/>
    <row r="52308" s="6" customFormat="1" x14ac:dyDescent="0.4"/>
    <row r="52309" s="6" customFormat="1" x14ac:dyDescent="0.4"/>
    <row r="52310" s="6" customFormat="1" x14ac:dyDescent="0.4"/>
    <row r="52311" s="6" customFormat="1" x14ac:dyDescent="0.4"/>
    <row r="52312" s="6" customFormat="1" x14ac:dyDescent="0.4"/>
    <row r="52313" s="6" customFormat="1" x14ac:dyDescent="0.4"/>
    <row r="52314" s="6" customFormat="1" x14ac:dyDescent="0.4"/>
    <row r="52315" s="6" customFormat="1" x14ac:dyDescent="0.4"/>
    <row r="52316" s="6" customFormat="1" x14ac:dyDescent="0.4"/>
    <row r="52317" s="6" customFormat="1" x14ac:dyDescent="0.4"/>
    <row r="52318" s="6" customFormat="1" x14ac:dyDescent="0.4"/>
    <row r="52319" s="6" customFormat="1" x14ac:dyDescent="0.4"/>
    <row r="52320" s="6" customFormat="1" x14ac:dyDescent="0.4"/>
    <row r="52321" s="6" customFormat="1" x14ac:dyDescent="0.4"/>
    <row r="52322" s="6" customFormat="1" x14ac:dyDescent="0.4"/>
    <row r="52323" s="6" customFormat="1" x14ac:dyDescent="0.4"/>
    <row r="52324" s="6" customFormat="1" x14ac:dyDescent="0.4"/>
    <row r="52325" s="6" customFormat="1" x14ac:dyDescent="0.4"/>
    <row r="52326" s="6" customFormat="1" x14ac:dyDescent="0.4"/>
    <row r="52327" s="6" customFormat="1" x14ac:dyDescent="0.4"/>
    <row r="52328" s="6" customFormat="1" x14ac:dyDescent="0.4"/>
    <row r="52329" s="6" customFormat="1" x14ac:dyDescent="0.4"/>
    <row r="52330" s="6" customFormat="1" x14ac:dyDescent="0.4"/>
    <row r="52331" s="6" customFormat="1" x14ac:dyDescent="0.4"/>
    <row r="52332" s="6" customFormat="1" x14ac:dyDescent="0.4"/>
    <row r="52333" s="6" customFormat="1" x14ac:dyDescent="0.4"/>
    <row r="52334" s="6" customFormat="1" x14ac:dyDescent="0.4"/>
    <row r="52335" s="6" customFormat="1" x14ac:dyDescent="0.4"/>
    <row r="52336" s="6" customFormat="1" x14ac:dyDescent="0.4"/>
    <row r="52337" s="6" customFormat="1" x14ac:dyDescent="0.4"/>
    <row r="52338" s="6" customFormat="1" x14ac:dyDescent="0.4"/>
    <row r="52339" s="6" customFormat="1" x14ac:dyDescent="0.4"/>
    <row r="52340" s="6" customFormat="1" x14ac:dyDescent="0.4"/>
    <row r="52341" s="6" customFormat="1" x14ac:dyDescent="0.4"/>
    <row r="52342" s="6" customFormat="1" x14ac:dyDescent="0.4"/>
    <row r="52343" s="6" customFormat="1" x14ac:dyDescent="0.4"/>
    <row r="52344" s="6" customFormat="1" x14ac:dyDescent="0.4"/>
    <row r="52345" s="6" customFormat="1" x14ac:dyDescent="0.4"/>
    <row r="52346" s="6" customFormat="1" x14ac:dyDescent="0.4"/>
    <row r="52347" s="6" customFormat="1" x14ac:dyDescent="0.4"/>
    <row r="52348" s="6" customFormat="1" x14ac:dyDescent="0.4"/>
    <row r="52349" s="6" customFormat="1" x14ac:dyDescent="0.4"/>
    <row r="52350" s="6" customFormat="1" x14ac:dyDescent="0.4"/>
    <row r="52351" s="6" customFormat="1" x14ac:dyDescent="0.4"/>
    <row r="52352" s="6" customFormat="1" x14ac:dyDescent="0.4"/>
    <row r="52353" s="6" customFormat="1" x14ac:dyDescent="0.4"/>
    <row r="52354" s="6" customFormat="1" x14ac:dyDescent="0.4"/>
    <row r="52355" s="6" customFormat="1" x14ac:dyDescent="0.4"/>
    <row r="52356" s="6" customFormat="1" x14ac:dyDescent="0.4"/>
    <row r="52357" s="6" customFormat="1" x14ac:dyDescent="0.4"/>
    <row r="52358" s="6" customFormat="1" x14ac:dyDescent="0.4"/>
    <row r="52359" s="6" customFormat="1" x14ac:dyDescent="0.4"/>
    <row r="52360" s="6" customFormat="1" x14ac:dyDescent="0.4"/>
    <row r="52361" s="6" customFormat="1" x14ac:dyDescent="0.4"/>
    <row r="52362" s="6" customFormat="1" x14ac:dyDescent="0.4"/>
    <row r="52363" s="6" customFormat="1" x14ac:dyDescent="0.4"/>
    <row r="52364" s="6" customFormat="1" x14ac:dyDescent="0.4"/>
    <row r="52365" s="6" customFormat="1" x14ac:dyDescent="0.4"/>
    <row r="52366" s="6" customFormat="1" x14ac:dyDescent="0.4"/>
    <row r="52367" s="6" customFormat="1" x14ac:dyDescent="0.4"/>
    <row r="52368" s="6" customFormat="1" x14ac:dyDescent="0.4"/>
    <row r="52369" s="6" customFormat="1" x14ac:dyDescent="0.4"/>
    <row r="52370" s="6" customFormat="1" x14ac:dyDescent="0.4"/>
    <row r="52371" s="6" customFormat="1" x14ac:dyDescent="0.4"/>
    <row r="52372" s="6" customFormat="1" x14ac:dyDescent="0.4"/>
    <row r="52373" s="6" customFormat="1" x14ac:dyDescent="0.4"/>
    <row r="52374" s="6" customFormat="1" x14ac:dyDescent="0.4"/>
    <row r="52375" s="6" customFormat="1" x14ac:dyDescent="0.4"/>
    <row r="52376" s="6" customFormat="1" x14ac:dyDescent="0.4"/>
    <row r="52377" s="6" customFormat="1" x14ac:dyDescent="0.4"/>
    <row r="52378" s="6" customFormat="1" x14ac:dyDescent="0.4"/>
    <row r="52379" s="6" customFormat="1" x14ac:dyDescent="0.4"/>
    <row r="52380" s="6" customFormat="1" x14ac:dyDescent="0.4"/>
    <row r="52381" s="6" customFormat="1" x14ac:dyDescent="0.4"/>
    <row r="52382" s="6" customFormat="1" x14ac:dyDescent="0.4"/>
    <row r="52383" s="6" customFormat="1" x14ac:dyDescent="0.4"/>
    <row r="52384" s="6" customFormat="1" x14ac:dyDescent="0.4"/>
    <row r="52385" s="6" customFormat="1" x14ac:dyDescent="0.4"/>
    <row r="52386" s="6" customFormat="1" x14ac:dyDescent="0.4"/>
    <row r="52387" s="6" customFormat="1" x14ac:dyDescent="0.4"/>
    <row r="52388" s="6" customFormat="1" x14ac:dyDescent="0.4"/>
    <row r="52389" s="6" customFormat="1" x14ac:dyDescent="0.4"/>
    <row r="52390" s="6" customFormat="1" x14ac:dyDescent="0.4"/>
    <row r="52391" s="6" customFormat="1" x14ac:dyDescent="0.4"/>
    <row r="52392" s="6" customFormat="1" x14ac:dyDescent="0.4"/>
    <row r="52393" s="6" customFormat="1" x14ac:dyDescent="0.4"/>
    <row r="52394" s="6" customFormat="1" x14ac:dyDescent="0.4"/>
    <row r="52395" s="6" customFormat="1" x14ac:dyDescent="0.4"/>
    <row r="52396" s="6" customFormat="1" x14ac:dyDescent="0.4"/>
    <row r="52397" s="6" customFormat="1" x14ac:dyDescent="0.4"/>
    <row r="52398" s="6" customFormat="1" x14ac:dyDescent="0.4"/>
    <row r="52399" s="6" customFormat="1" x14ac:dyDescent="0.4"/>
    <row r="52400" s="6" customFormat="1" x14ac:dyDescent="0.4"/>
    <row r="52401" s="6" customFormat="1" x14ac:dyDescent="0.4"/>
    <row r="52402" s="6" customFormat="1" x14ac:dyDescent="0.4"/>
    <row r="52403" s="6" customFormat="1" x14ac:dyDescent="0.4"/>
    <row r="52404" s="6" customFormat="1" x14ac:dyDescent="0.4"/>
    <row r="52405" s="6" customFormat="1" x14ac:dyDescent="0.4"/>
    <row r="52406" s="6" customFormat="1" x14ac:dyDescent="0.4"/>
    <row r="52407" s="6" customFormat="1" x14ac:dyDescent="0.4"/>
    <row r="52408" s="6" customFormat="1" x14ac:dyDescent="0.4"/>
    <row r="52409" s="6" customFormat="1" x14ac:dyDescent="0.4"/>
    <row r="52410" s="6" customFormat="1" x14ac:dyDescent="0.4"/>
    <row r="52411" s="6" customFormat="1" x14ac:dyDescent="0.4"/>
    <row r="52412" s="6" customFormat="1" x14ac:dyDescent="0.4"/>
    <row r="52413" s="6" customFormat="1" x14ac:dyDescent="0.4"/>
    <row r="52414" s="6" customFormat="1" x14ac:dyDescent="0.4"/>
    <row r="52415" s="6" customFormat="1" x14ac:dyDescent="0.4"/>
    <row r="52416" s="6" customFormat="1" x14ac:dyDescent="0.4"/>
    <row r="52417" s="6" customFormat="1" x14ac:dyDescent="0.4"/>
    <row r="52418" s="6" customFormat="1" x14ac:dyDescent="0.4"/>
    <row r="52419" s="6" customFormat="1" x14ac:dyDescent="0.4"/>
    <row r="52420" s="6" customFormat="1" x14ac:dyDescent="0.4"/>
    <row r="52421" s="6" customFormat="1" x14ac:dyDescent="0.4"/>
    <row r="52422" s="6" customFormat="1" x14ac:dyDescent="0.4"/>
    <row r="52423" s="6" customFormat="1" x14ac:dyDescent="0.4"/>
    <row r="52424" s="6" customFormat="1" x14ac:dyDescent="0.4"/>
    <row r="52425" s="6" customFormat="1" x14ac:dyDescent="0.4"/>
    <row r="52426" s="6" customFormat="1" x14ac:dyDescent="0.4"/>
    <row r="52427" s="6" customFormat="1" x14ac:dyDescent="0.4"/>
    <row r="52428" s="6" customFormat="1" x14ac:dyDescent="0.4"/>
    <row r="52429" s="6" customFormat="1" x14ac:dyDescent="0.4"/>
    <row r="52430" s="6" customFormat="1" x14ac:dyDescent="0.4"/>
    <row r="52431" s="6" customFormat="1" x14ac:dyDescent="0.4"/>
    <row r="52432" s="6" customFormat="1" x14ac:dyDescent="0.4"/>
    <row r="52433" s="6" customFormat="1" x14ac:dyDescent="0.4"/>
    <row r="52434" s="6" customFormat="1" x14ac:dyDescent="0.4"/>
    <row r="52435" s="6" customFormat="1" x14ac:dyDescent="0.4"/>
    <row r="52436" s="6" customFormat="1" x14ac:dyDescent="0.4"/>
    <row r="52437" s="6" customFormat="1" x14ac:dyDescent="0.4"/>
    <row r="52438" s="6" customFormat="1" x14ac:dyDescent="0.4"/>
    <row r="52439" s="6" customFormat="1" x14ac:dyDescent="0.4"/>
    <row r="52440" s="6" customFormat="1" x14ac:dyDescent="0.4"/>
    <row r="52441" s="6" customFormat="1" x14ac:dyDescent="0.4"/>
    <row r="52442" s="6" customFormat="1" x14ac:dyDescent="0.4"/>
    <row r="52443" s="6" customFormat="1" x14ac:dyDescent="0.4"/>
    <row r="52444" s="6" customFormat="1" x14ac:dyDescent="0.4"/>
    <row r="52445" s="6" customFormat="1" x14ac:dyDescent="0.4"/>
    <row r="52446" s="6" customFormat="1" x14ac:dyDescent="0.4"/>
    <row r="52447" s="6" customFormat="1" x14ac:dyDescent="0.4"/>
    <row r="52448" s="6" customFormat="1" x14ac:dyDescent="0.4"/>
    <row r="52449" s="6" customFormat="1" x14ac:dyDescent="0.4"/>
    <row r="52450" s="6" customFormat="1" x14ac:dyDescent="0.4"/>
    <row r="52451" s="6" customFormat="1" x14ac:dyDescent="0.4"/>
    <row r="52452" s="6" customFormat="1" x14ac:dyDescent="0.4"/>
    <row r="52453" s="6" customFormat="1" x14ac:dyDescent="0.4"/>
    <row r="52454" s="6" customFormat="1" x14ac:dyDescent="0.4"/>
    <row r="52455" s="6" customFormat="1" x14ac:dyDescent="0.4"/>
    <row r="52456" s="6" customFormat="1" x14ac:dyDescent="0.4"/>
    <row r="52457" s="6" customFormat="1" x14ac:dyDescent="0.4"/>
    <row r="52458" s="6" customFormat="1" x14ac:dyDescent="0.4"/>
    <row r="52459" s="6" customFormat="1" x14ac:dyDescent="0.4"/>
    <row r="52460" s="6" customFormat="1" x14ac:dyDescent="0.4"/>
    <row r="52461" s="6" customFormat="1" x14ac:dyDescent="0.4"/>
    <row r="52462" s="6" customFormat="1" x14ac:dyDescent="0.4"/>
    <row r="52463" s="6" customFormat="1" x14ac:dyDescent="0.4"/>
    <row r="52464" s="6" customFormat="1" x14ac:dyDescent="0.4"/>
    <row r="52465" s="6" customFormat="1" x14ac:dyDescent="0.4"/>
    <row r="52466" s="6" customFormat="1" x14ac:dyDescent="0.4"/>
    <row r="52467" s="6" customFormat="1" x14ac:dyDescent="0.4"/>
    <row r="52468" s="6" customFormat="1" x14ac:dyDescent="0.4"/>
    <row r="52469" s="6" customFormat="1" x14ac:dyDescent="0.4"/>
    <row r="52470" s="6" customFormat="1" x14ac:dyDescent="0.4"/>
    <row r="52471" s="6" customFormat="1" x14ac:dyDescent="0.4"/>
    <row r="52472" s="6" customFormat="1" x14ac:dyDescent="0.4"/>
    <row r="52473" s="6" customFormat="1" x14ac:dyDescent="0.4"/>
    <row r="52474" s="6" customFormat="1" x14ac:dyDescent="0.4"/>
    <row r="52475" s="6" customFormat="1" x14ac:dyDescent="0.4"/>
    <row r="52476" s="6" customFormat="1" x14ac:dyDescent="0.4"/>
    <row r="52477" s="6" customFormat="1" x14ac:dyDescent="0.4"/>
    <row r="52478" s="6" customFormat="1" x14ac:dyDescent="0.4"/>
    <row r="52479" s="6" customFormat="1" x14ac:dyDescent="0.4"/>
    <row r="52480" s="6" customFormat="1" x14ac:dyDescent="0.4"/>
    <row r="52481" s="6" customFormat="1" x14ac:dyDescent="0.4"/>
    <row r="52482" s="6" customFormat="1" x14ac:dyDescent="0.4"/>
    <row r="52483" s="6" customFormat="1" x14ac:dyDescent="0.4"/>
    <row r="52484" s="6" customFormat="1" x14ac:dyDescent="0.4"/>
    <row r="52485" s="6" customFormat="1" x14ac:dyDescent="0.4"/>
    <row r="52486" s="6" customFormat="1" x14ac:dyDescent="0.4"/>
    <row r="52487" s="6" customFormat="1" x14ac:dyDescent="0.4"/>
    <row r="52488" s="6" customFormat="1" x14ac:dyDescent="0.4"/>
    <row r="52489" s="6" customFormat="1" x14ac:dyDescent="0.4"/>
    <row r="52490" s="6" customFormat="1" x14ac:dyDescent="0.4"/>
    <row r="52491" s="6" customFormat="1" x14ac:dyDescent="0.4"/>
    <row r="52492" s="6" customFormat="1" x14ac:dyDescent="0.4"/>
    <row r="52493" s="6" customFormat="1" x14ac:dyDescent="0.4"/>
    <row r="52494" s="6" customFormat="1" x14ac:dyDescent="0.4"/>
    <row r="52495" s="6" customFormat="1" x14ac:dyDescent="0.4"/>
    <row r="52496" s="6" customFormat="1" x14ac:dyDescent="0.4"/>
    <row r="52497" s="6" customFormat="1" x14ac:dyDescent="0.4"/>
    <row r="52498" s="6" customFormat="1" x14ac:dyDescent="0.4"/>
    <row r="52499" s="6" customFormat="1" x14ac:dyDescent="0.4"/>
    <row r="52500" s="6" customFormat="1" x14ac:dyDescent="0.4"/>
    <row r="52501" s="6" customFormat="1" x14ac:dyDescent="0.4"/>
    <row r="52502" s="6" customFormat="1" x14ac:dyDescent="0.4"/>
    <row r="52503" s="6" customFormat="1" x14ac:dyDescent="0.4"/>
    <row r="52504" s="6" customFormat="1" x14ac:dyDescent="0.4"/>
    <row r="52505" s="6" customFormat="1" x14ac:dyDescent="0.4"/>
    <row r="52506" s="6" customFormat="1" x14ac:dyDescent="0.4"/>
    <row r="52507" s="6" customFormat="1" x14ac:dyDescent="0.4"/>
    <row r="52508" s="6" customFormat="1" x14ac:dyDescent="0.4"/>
    <row r="52509" s="6" customFormat="1" x14ac:dyDescent="0.4"/>
    <row r="52510" s="6" customFormat="1" x14ac:dyDescent="0.4"/>
    <row r="52511" s="6" customFormat="1" x14ac:dyDescent="0.4"/>
    <row r="52512" s="6" customFormat="1" x14ac:dyDescent="0.4"/>
    <row r="52513" s="6" customFormat="1" x14ac:dyDescent="0.4"/>
    <row r="52514" s="6" customFormat="1" x14ac:dyDescent="0.4"/>
    <row r="52515" s="6" customFormat="1" x14ac:dyDescent="0.4"/>
    <row r="52516" s="6" customFormat="1" x14ac:dyDescent="0.4"/>
    <row r="52517" s="6" customFormat="1" x14ac:dyDescent="0.4"/>
    <row r="52518" s="6" customFormat="1" x14ac:dyDescent="0.4"/>
    <row r="52519" s="6" customFormat="1" x14ac:dyDescent="0.4"/>
    <row r="52520" s="6" customFormat="1" x14ac:dyDescent="0.4"/>
    <row r="52521" s="6" customFormat="1" x14ac:dyDescent="0.4"/>
    <row r="52522" s="6" customFormat="1" x14ac:dyDescent="0.4"/>
    <row r="52523" s="6" customFormat="1" x14ac:dyDescent="0.4"/>
    <row r="52524" s="6" customFormat="1" x14ac:dyDescent="0.4"/>
    <row r="52525" s="6" customFormat="1" x14ac:dyDescent="0.4"/>
    <row r="52526" s="6" customFormat="1" x14ac:dyDescent="0.4"/>
    <row r="52527" s="6" customFormat="1" x14ac:dyDescent="0.4"/>
    <row r="52528" s="6" customFormat="1" x14ac:dyDescent="0.4"/>
    <row r="52529" s="6" customFormat="1" x14ac:dyDescent="0.4"/>
    <row r="52530" s="6" customFormat="1" x14ac:dyDescent="0.4"/>
    <row r="52531" s="6" customFormat="1" x14ac:dyDescent="0.4"/>
    <row r="52532" s="6" customFormat="1" x14ac:dyDescent="0.4"/>
    <row r="52533" s="6" customFormat="1" x14ac:dyDescent="0.4"/>
    <row r="52534" s="6" customFormat="1" x14ac:dyDescent="0.4"/>
    <row r="52535" s="6" customFormat="1" x14ac:dyDescent="0.4"/>
    <row r="52536" s="6" customFormat="1" x14ac:dyDescent="0.4"/>
    <row r="52537" s="6" customFormat="1" x14ac:dyDescent="0.4"/>
    <row r="52538" s="6" customFormat="1" x14ac:dyDescent="0.4"/>
    <row r="52539" s="6" customFormat="1" x14ac:dyDescent="0.4"/>
    <row r="52540" s="6" customFormat="1" x14ac:dyDescent="0.4"/>
    <row r="52541" s="6" customFormat="1" x14ac:dyDescent="0.4"/>
    <row r="52542" s="6" customFormat="1" x14ac:dyDescent="0.4"/>
    <row r="52543" s="6" customFormat="1" x14ac:dyDescent="0.4"/>
    <row r="52544" s="6" customFormat="1" x14ac:dyDescent="0.4"/>
    <row r="52545" s="6" customFormat="1" x14ac:dyDescent="0.4"/>
    <row r="52546" s="6" customFormat="1" x14ac:dyDescent="0.4"/>
    <row r="52547" s="6" customFormat="1" x14ac:dyDescent="0.4"/>
    <row r="52548" s="6" customFormat="1" x14ac:dyDescent="0.4"/>
    <row r="52549" s="6" customFormat="1" x14ac:dyDescent="0.4"/>
    <row r="52550" s="6" customFormat="1" x14ac:dyDescent="0.4"/>
    <row r="52551" s="6" customFormat="1" x14ac:dyDescent="0.4"/>
    <row r="52552" s="6" customFormat="1" x14ac:dyDescent="0.4"/>
    <row r="52553" s="6" customFormat="1" x14ac:dyDescent="0.4"/>
    <row r="52554" s="6" customFormat="1" x14ac:dyDescent="0.4"/>
    <row r="52555" s="6" customFormat="1" x14ac:dyDescent="0.4"/>
    <row r="52556" s="6" customFormat="1" x14ac:dyDescent="0.4"/>
    <row r="52557" s="6" customFormat="1" x14ac:dyDescent="0.4"/>
    <row r="52558" s="6" customFormat="1" x14ac:dyDescent="0.4"/>
    <row r="52559" s="6" customFormat="1" x14ac:dyDescent="0.4"/>
    <row r="52560" s="6" customFormat="1" x14ac:dyDescent="0.4"/>
    <row r="52561" s="6" customFormat="1" x14ac:dyDescent="0.4"/>
    <row r="52562" s="6" customFormat="1" x14ac:dyDescent="0.4"/>
    <row r="52563" s="6" customFormat="1" x14ac:dyDescent="0.4"/>
    <row r="52564" s="6" customFormat="1" x14ac:dyDescent="0.4"/>
    <row r="52565" s="6" customFormat="1" x14ac:dyDescent="0.4"/>
    <row r="52566" s="6" customFormat="1" x14ac:dyDescent="0.4"/>
    <row r="52567" s="6" customFormat="1" x14ac:dyDescent="0.4"/>
    <row r="52568" s="6" customFormat="1" x14ac:dyDescent="0.4"/>
    <row r="52569" s="6" customFormat="1" x14ac:dyDescent="0.4"/>
    <row r="52570" s="6" customFormat="1" x14ac:dyDescent="0.4"/>
    <row r="52571" s="6" customFormat="1" x14ac:dyDescent="0.4"/>
    <row r="52572" s="6" customFormat="1" x14ac:dyDescent="0.4"/>
    <row r="52573" s="6" customFormat="1" x14ac:dyDescent="0.4"/>
    <row r="52574" s="6" customFormat="1" x14ac:dyDescent="0.4"/>
    <row r="52575" s="6" customFormat="1" x14ac:dyDescent="0.4"/>
    <row r="52576" s="6" customFormat="1" x14ac:dyDescent="0.4"/>
    <row r="52577" s="6" customFormat="1" x14ac:dyDescent="0.4"/>
    <row r="52578" s="6" customFormat="1" x14ac:dyDescent="0.4"/>
    <row r="52579" s="6" customFormat="1" x14ac:dyDescent="0.4"/>
    <row r="52580" s="6" customFormat="1" x14ac:dyDescent="0.4"/>
    <row r="52581" s="6" customFormat="1" x14ac:dyDescent="0.4"/>
    <row r="52582" s="6" customFormat="1" x14ac:dyDescent="0.4"/>
    <row r="52583" s="6" customFormat="1" x14ac:dyDescent="0.4"/>
    <row r="52584" s="6" customFormat="1" x14ac:dyDescent="0.4"/>
    <row r="52585" s="6" customFormat="1" x14ac:dyDescent="0.4"/>
    <row r="52586" s="6" customFormat="1" x14ac:dyDescent="0.4"/>
    <row r="52587" s="6" customFormat="1" x14ac:dyDescent="0.4"/>
    <row r="52588" s="6" customFormat="1" x14ac:dyDescent="0.4"/>
    <row r="52589" s="6" customFormat="1" x14ac:dyDescent="0.4"/>
    <row r="52590" s="6" customFormat="1" x14ac:dyDescent="0.4"/>
    <row r="52591" s="6" customFormat="1" x14ac:dyDescent="0.4"/>
    <row r="52592" s="6" customFormat="1" x14ac:dyDescent="0.4"/>
    <row r="52593" s="6" customFormat="1" x14ac:dyDescent="0.4"/>
    <row r="52594" s="6" customFormat="1" x14ac:dyDescent="0.4"/>
    <row r="52595" s="6" customFormat="1" x14ac:dyDescent="0.4"/>
    <row r="52596" s="6" customFormat="1" x14ac:dyDescent="0.4"/>
    <row r="52597" s="6" customFormat="1" x14ac:dyDescent="0.4"/>
    <row r="52598" s="6" customFormat="1" x14ac:dyDescent="0.4"/>
    <row r="52599" s="6" customFormat="1" x14ac:dyDescent="0.4"/>
    <row r="52600" s="6" customFormat="1" x14ac:dyDescent="0.4"/>
    <row r="52601" s="6" customFormat="1" x14ac:dyDescent="0.4"/>
    <row r="52602" s="6" customFormat="1" x14ac:dyDescent="0.4"/>
    <row r="52603" s="6" customFormat="1" x14ac:dyDescent="0.4"/>
    <row r="52604" s="6" customFormat="1" x14ac:dyDescent="0.4"/>
    <row r="52605" s="6" customFormat="1" x14ac:dyDescent="0.4"/>
    <row r="52606" s="6" customFormat="1" x14ac:dyDescent="0.4"/>
    <row r="52607" s="6" customFormat="1" x14ac:dyDescent="0.4"/>
    <row r="52608" s="6" customFormat="1" x14ac:dyDescent="0.4"/>
    <row r="52609" s="6" customFormat="1" x14ac:dyDescent="0.4"/>
    <row r="52610" s="6" customFormat="1" x14ac:dyDescent="0.4"/>
    <row r="52611" s="6" customFormat="1" x14ac:dyDescent="0.4"/>
    <row r="52612" s="6" customFormat="1" x14ac:dyDescent="0.4"/>
    <row r="52613" s="6" customFormat="1" x14ac:dyDescent="0.4"/>
    <row r="52614" s="6" customFormat="1" x14ac:dyDescent="0.4"/>
    <row r="52615" s="6" customFormat="1" x14ac:dyDescent="0.4"/>
    <row r="52616" s="6" customFormat="1" x14ac:dyDescent="0.4"/>
    <row r="52617" s="6" customFormat="1" x14ac:dyDescent="0.4"/>
    <row r="52618" s="6" customFormat="1" x14ac:dyDescent="0.4"/>
    <row r="52619" s="6" customFormat="1" x14ac:dyDescent="0.4"/>
    <row r="52620" s="6" customFormat="1" x14ac:dyDescent="0.4"/>
    <row r="52621" s="6" customFormat="1" x14ac:dyDescent="0.4"/>
    <row r="52622" s="6" customFormat="1" x14ac:dyDescent="0.4"/>
    <row r="52623" s="6" customFormat="1" x14ac:dyDescent="0.4"/>
    <row r="52624" s="6" customFormat="1" x14ac:dyDescent="0.4"/>
    <row r="52625" s="6" customFormat="1" x14ac:dyDescent="0.4"/>
    <row r="52626" s="6" customFormat="1" x14ac:dyDescent="0.4"/>
    <row r="52627" s="6" customFormat="1" x14ac:dyDescent="0.4"/>
    <row r="52628" s="6" customFormat="1" x14ac:dyDescent="0.4"/>
    <row r="52629" s="6" customFormat="1" x14ac:dyDescent="0.4"/>
    <row r="52630" s="6" customFormat="1" x14ac:dyDescent="0.4"/>
    <row r="52631" s="6" customFormat="1" x14ac:dyDescent="0.4"/>
    <row r="52632" s="6" customFormat="1" x14ac:dyDescent="0.4"/>
    <row r="52633" s="6" customFormat="1" x14ac:dyDescent="0.4"/>
    <row r="52634" s="6" customFormat="1" x14ac:dyDescent="0.4"/>
    <row r="52635" s="6" customFormat="1" x14ac:dyDescent="0.4"/>
    <row r="52636" s="6" customFormat="1" x14ac:dyDescent="0.4"/>
    <row r="52637" s="6" customFormat="1" x14ac:dyDescent="0.4"/>
    <row r="52638" s="6" customFormat="1" x14ac:dyDescent="0.4"/>
    <row r="52639" s="6" customFormat="1" x14ac:dyDescent="0.4"/>
    <row r="52640" s="6" customFormat="1" x14ac:dyDescent="0.4"/>
    <row r="52641" s="6" customFormat="1" x14ac:dyDescent="0.4"/>
    <row r="52642" s="6" customFormat="1" x14ac:dyDescent="0.4"/>
    <row r="52643" s="6" customFormat="1" x14ac:dyDescent="0.4"/>
    <row r="52644" s="6" customFormat="1" x14ac:dyDescent="0.4"/>
    <row r="52645" s="6" customFormat="1" x14ac:dyDescent="0.4"/>
    <row r="52646" s="6" customFormat="1" x14ac:dyDescent="0.4"/>
    <row r="52647" s="6" customFormat="1" x14ac:dyDescent="0.4"/>
    <row r="52648" s="6" customFormat="1" x14ac:dyDescent="0.4"/>
    <row r="52649" s="6" customFormat="1" x14ac:dyDescent="0.4"/>
    <row r="52650" s="6" customFormat="1" x14ac:dyDescent="0.4"/>
    <row r="52651" s="6" customFormat="1" x14ac:dyDescent="0.4"/>
    <row r="52652" s="6" customFormat="1" x14ac:dyDescent="0.4"/>
    <row r="52653" s="6" customFormat="1" x14ac:dyDescent="0.4"/>
    <row r="52654" s="6" customFormat="1" x14ac:dyDescent="0.4"/>
    <row r="52655" s="6" customFormat="1" x14ac:dyDescent="0.4"/>
    <row r="52656" s="6" customFormat="1" x14ac:dyDescent="0.4"/>
    <row r="52657" s="6" customFormat="1" x14ac:dyDescent="0.4"/>
    <row r="52658" s="6" customFormat="1" x14ac:dyDescent="0.4"/>
    <row r="52659" s="6" customFormat="1" x14ac:dyDescent="0.4"/>
    <row r="52660" s="6" customFormat="1" x14ac:dyDescent="0.4"/>
    <row r="52661" s="6" customFormat="1" x14ac:dyDescent="0.4"/>
    <row r="52662" s="6" customFormat="1" x14ac:dyDescent="0.4"/>
    <row r="52663" s="6" customFormat="1" x14ac:dyDescent="0.4"/>
    <row r="52664" s="6" customFormat="1" x14ac:dyDescent="0.4"/>
    <row r="52665" s="6" customFormat="1" x14ac:dyDescent="0.4"/>
    <row r="52666" s="6" customFormat="1" x14ac:dyDescent="0.4"/>
    <row r="52667" s="6" customFormat="1" x14ac:dyDescent="0.4"/>
    <row r="52668" s="6" customFormat="1" x14ac:dyDescent="0.4"/>
    <row r="52669" s="6" customFormat="1" x14ac:dyDescent="0.4"/>
    <row r="52670" s="6" customFormat="1" x14ac:dyDescent="0.4"/>
    <row r="52671" s="6" customFormat="1" x14ac:dyDescent="0.4"/>
    <row r="52672" s="6" customFormat="1" x14ac:dyDescent="0.4"/>
    <row r="52673" s="6" customFormat="1" x14ac:dyDescent="0.4"/>
    <row r="52674" s="6" customFormat="1" x14ac:dyDescent="0.4"/>
    <row r="52675" s="6" customFormat="1" x14ac:dyDescent="0.4"/>
    <row r="52676" s="6" customFormat="1" x14ac:dyDescent="0.4"/>
    <row r="52677" s="6" customFormat="1" x14ac:dyDescent="0.4"/>
    <row r="52678" s="6" customFormat="1" x14ac:dyDescent="0.4"/>
    <row r="52679" s="6" customFormat="1" x14ac:dyDescent="0.4"/>
    <row r="52680" s="6" customFormat="1" x14ac:dyDescent="0.4"/>
    <row r="52681" s="6" customFormat="1" x14ac:dyDescent="0.4"/>
    <row r="52682" s="6" customFormat="1" x14ac:dyDescent="0.4"/>
    <row r="52683" s="6" customFormat="1" x14ac:dyDescent="0.4"/>
    <row r="52684" s="6" customFormat="1" x14ac:dyDescent="0.4"/>
    <row r="52685" s="6" customFormat="1" x14ac:dyDescent="0.4"/>
    <row r="52686" s="6" customFormat="1" x14ac:dyDescent="0.4"/>
    <row r="52687" s="6" customFormat="1" x14ac:dyDescent="0.4"/>
    <row r="52688" s="6" customFormat="1" x14ac:dyDescent="0.4"/>
    <row r="52689" s="6" customFormat="1" x14ac:dyDescent="0.4"/>
    <row r="52690" s="6" customFormat="1" x14ac:dyDescent="0.4"/>
    <row r="52691" s="6" customFormat="1" x14ac:dyDescent="0.4"/>
    <row r="52692" s="6" customFormat="1" x14ac:dyDescent="0.4"/>
    <row r="52693" s="6" customFormat="1" x14ac:dyDescent="0.4"/>
    <row r="52694" s="6" customFormat="1" x14ac:dyDescent="0.4"/>
    <row r="52695" s="6" customFormat="1" x14ac:dyDescent="0.4"/>
    <row r="52696" s="6" customFormat="1" x14ac:dyDescent="0.4"/>
    <row r="52697" s="6" customFormat="1" x14ac:dyDescent="0.4"/>
    <row r="52698" s="6" customFormat="1" x14ac:dyDescent="0.4"/>
    <row r="52699" s="6" customFormat="1" x14ac:dyDescent="0.4"/>
    <row r="52700" s="6" customFormat="1" x14ac:dyDescent="0.4"/>
    <row r="52701" s="6" customFormat="1" x14ac:dyDescent="0.4"/>
    <row r="52702" s="6" customFormat="1" x14ac:dyDescent="0.4"/>
    <row r="52703" s="6" customFormat="1" x14ac:dyDescent="0.4"/>
    <row r="52704" s="6" customFormat="1" x14ac:dyDescent="0.4"/>
    <row r="52705" s="6" customFormat="1" x14ac:dyDescent="0.4"/>
    <row r="52706" s="6" customFormat="1" x14ac:dyDescent="0.4"/>
    <row r="52707" s="6" customFormat="1" x14ac:dyDescent="0.4"/>
    <row r="52708" s="6" customFormat="1" x14ac:dyDescent="0.4"/>
    <row r="52709" s="6" customFormat="1" x14ac:dyDescent="0.4"/>
    <row r="52710" s="6" customFormat="1" x14ac:dyDescent="0.4"/>
    <row r="52711" s="6" customFormat="1" x14ac:dyDescent="0.4"/>
    <row r="52712" s="6" customFormat="1" x14ac:dyDescent="0.4"/>
    <row r="52713" s="6" customFormat="1" x14ac:dyDescent="0.4"/>
    <row r="52714" s="6" customFormat="1" x14ac:dyDescent="0.4"/>
    <row r="52715" s="6" customFormat="1" x14ac:dyDescent="0.4"/>
    <row r="52716" s="6" customFormat="1" x14ac:dyDescent="0.4"/>
    <row r="52717" s="6" customFormat="1" x14ac:dyDescent="0.4"/>
    <row r="52718" s="6" customFormat="1" x14ac:dyDescent="0.4"/>
    <row r="52719" s="6" customFormat="1" x14ac:dyDescent="0.4"/>
    <row r="52720" s="6" customFormat="1" x14ac:dyDescent="0.4"/>
    <row r="52721" s="6" customFormat="1" x14ac:dyDescent="0.4"/>
    <row r="52722" s="6" customFormat="1" x14ac:dyDescent="0.4"/>
    <row r="52723" s="6" customFormat="1" x14ac:dyDescent="0.4"/>
    <row r="52724" s="6" customFormat="1" x14ac:dyDescent="0.4"/>
    <row r="52725" s="6" customFormat="1" x14ac:dyDescent="0.4"/>
    <row r="52726" s="6" customFormat="1" x14ac:dyDescent="0.4"/>
    <row r="52727" s="6" customFormat="1" x14ac:dyDescent="0.4"/>
    <row r="52728" s="6" customFormat="1" x14ac:dyDescent="0.4"/>
    <row r="52729" s="6" customFormat="1" x14ac:dyDescent="0.4"/>
    <row r="52730" s="6" customFormat="1" x14ac:dyDescent="0.4"/>
    <row r="52731" s="6" customFormat="1" x14ac:dyDescent="0.4"/>
    <row r="52732" s="6" customFormat="1" x14ac:dyDescent="0.4"/>
    <row r="52733" s="6" customFormat="1" x14ac:dyDescent="0.4"/>
    <row r="52734" s="6" customFormat="1" x14ac:dyDescent="0.4"/>
    <row r="52735" s="6" customFormat="1" x14ac:dyDescent="0.4"/>
    <row r="52736" s="6" customFormat="1" x14ac:dyDescent="0.4"/>
    <row r="52737" s="6" customFormat="1" x14ac:dyDescent="0.4"/>
    <row r="52738" s="6" customFormat="1" x14ac:dyDescent="0.4"/>
    <row r="52739" s="6" customFormat="1" x14ac:dyDescent="0.4"/>
    <row r="52740" s="6" customFormat="1" x14ac:dyDescent="0.4"/>
    <row r="52741" s="6" customFormat="1" x14ac:dyDescent="0.4"/>
    <row r="52742" s="6" customFormat="1" x14ac:dyDescent="0.4"/>
    <row r="52743" s="6" customFormat="1" x14ac:dyDescent="0.4"/>
    <row r="52744" s="6" customFormat="1" x14ac:dyDescent="0.4"/>
    <row r="52745" s="6" customFormat="1" x14ac:dyDescent="0.4"/>
    <row r="52746" s="6" customFormat="1" x14ac:dyDescent="0.4"/>
    <row r="52747" s="6" customFormat="1" x14ac:dyDescent="0.4"/>
    <row r="52748" s="6" customFormat="1" x14ac:dyDescent="0.4"/>
    <row r="52749" s="6" customFormat="1" x14ac:dyDescent="0.4"/>
    <row r="52750" s="6" customFormat="1" x14ac:dyDescent="0.4"/>
    <row r="52751" s="6" customFormat="1" x14ac:dyDescent="0.4"/>
    <row r="52752" s="6" customFormat="1" x14ac:dyDescent="0.4"/>
    <row r="52753" s="6" customFormat="1" x14ac:dyDescent="0.4"/>
    <row r="52754" s="6" customFormat="1" x14ac:dyDescent="0.4"/>
    <row r="52755" s="6" customFormat="1" x14ac:dyDescent="0.4"/>
    <row r="52756" s="6" customFormat="1" x14ac:dyDescent="0.4"/>
    <row r="52757" s="6" customFormat="1" x14ac:dyDescent="0.4"/>
    <row r="52758" s="6" customFormat="1" x14ac:dyDescent="0.4"/>
    <row r="52759" s="6" customFormat="1" x14ac:dyDescent="0.4"/>
    <row r="52760" s="6" customFormat="1" x14ac:dyDescent="0.4"/>
    <row r="52761" s="6" customFormat="1" x14ac:dyDescent="0.4"/>
    <row r="52762" s="6" customFormat="1" x14ac:dyDescent="0.4"/>
    <row r="52763" s="6" customFormat="1" x14ac:dyDescent="0.4"/>
    <row r="52764" s="6" customFormat="1" x14ac:dyDescent="0.4"/>
    <row r="52765" s="6" customFormat="1" x14ac:dyDescent="0.4"/>
    <row r="52766" s="6" customFormat="1" x14ac:dyDescent="0.4"/>
    <row r="52767" s="6" customFormat="1" x14ac:dyDescent="0.4"/>
    <row r="52768" s="6" customFormat="1" x14ac:dyDescent="0.4"/>
    <row r="52769" s="6" customFormat="1" x14ac:dyDescent="0.4"/>
    <row r="52770" s="6" customFormat="1" x14ac:dyDescent="0.4"/>
    <row r="52771" s="6" customFormat="1" x14ac:dyDescent="0.4"/>
    <row r="52772" s="6" customFormat="1" x14ac:dyDescent="0.4"/>
    <row r="52773" s="6" customFormat="1" x14ac:dyDescent="0.4"/>
    <row r="52774" s="6" customFormat="1" x14ac:dyDescent="0.4"/>
    <row r="52775" s="6" customFormat="1" x14ac:dyDescent="0.4"/>
    <row r="52776" s="6" customFormat="1" x14ac:dyDescent="0.4"/>
    <row r="52777" s="6" customFormat="1" x14ac:dyDescent="0.4"/>
    <row r="52778" s="6" customFormat="1" x14ac:dyDescent="0.4"/>
    <row r="52779" s="6" customFormat="1" x14ac:dyDescent="0.4"/>
    <row r="52780" s="6" customFormat="1" x14ac:dyDescent="0.4"/>
    <row r="52781" s="6" customFormat="1" x14ac:dyDescent="0.4"/>
    <row r="52782" s="6" customFormat="1" x14ac:dyDescent="0.4"/>
    <row r="52783" s="6" customFormat="1" x14ac:dyDescent="0.4"/>
    <row r="52784" s="6" customFormat="1" x14ac:dyDescent="0.4"/>
    <row r="52785" s="6" customFormat="1" x14ac:dyDescent="0.4"/>
    <row r="52786" s="6" customFormat="1" x14ac:dyDescent="0.4"/>
    <row r="52787" s="6" customFormat="1" x14ac:dyDescent="0.4"/>
    <row r="52788" s="6" customFormat="1" x14ac:dyDescent="0.4"/>
    <row r="52789" s="6" customFormat="1" x14ac:dyDescent="0.4"/>
    <row r="52790" s="6" customFormat="1" x14ac:dyDescent="0.4"/>
    <row r="52791" s="6" customFormat="1" x14ac:dyDescent="0.4"/>
    <row r="52792" s="6" customFormat="1" x14ac:dyDescent="0.4"/>
    <row r="52793" s="6" customFormat="1" x14ac:dyDescent="0.4"/>
    <row r="52794" s="6" customFormat="1" x14ac:dyDescent="0.4"/>
    <row r="52795" s="6" customFormat="1" x14ac:dyDescent="0.4"/>
    <row r="52796" s="6" customFormat="1" x14ac:dyDescent="0.4"/>
    <row r="52797" s="6" customFormat="1" x14ac:dyDescent="0.4"/>
    <row r="52798" s="6" customFormat="1" x14ac:dyDescent="0.4"/>
    <row r="52799" s="6" customFormat="1" x14ac:dyDescent="0.4"/>
    <row r="52800" s="6" customFormat="1" x14ac:dyDescent="0.4"/>
    <row r="52801" s="6" customFormat="1" x14ac:dyDescent="0.4"/>
    <row r="52802" s="6" customFormat="1" x14ac:dyDescent="0.4"/>
    <row r="52803" s="6" customFormat="1" x14ac:dyDescent="0.4"/>
    <row r="52804" s="6" customFormat="1" x14ac:dyDescent="0.4"/>
    <row r="52805" s="6" customFormat="1" x14ac:dyDescent="0.4"/>
    <row r="52806" s="6" customFormat="1" x14ac:dyDescent="0.4"/>
    <row r="52807" s="6" customFormat="1" x14ac:dyDescent="0.4"/>
    <row r="52808" s="6" customFormat="1" x14ac:dyDescent="0.4"/>
    <row r="52809" s="6" customFormat="1" x14ac:dyDescent="0.4"/>
    <row r="52810" s="6" customFormat="1" x14ac:dyDescent="0.4"/>
    <row r="52811" s="6" customFormat="1" x14ac:dyDescent="0.4"/>
    <row r="52812" s="6" customFormat="1" x14ac:dyDescent="0.4"/>
    <row r="52813" s="6" customFormat="1" x14ac:dyDescent="0.4"/>
    <row r="52814" s="6" customFormat="1" x14ac:dyDescent="0.4"/>
    <row r="52815" s="6" customFormat="1" x14ac:dyDescent="0.4"/>
    <row r="52816" s="6" customFormat="1" x14ac:dyDescent="0.4"/>
    <row r="52817" s="6" customFormat="1" x14ac:dyDescent="0.4"/>
    <row r="52818" s="6" customFormat="1" x14ac:dyDescent="0.4"/>
    <row r="52819" s="6" customFormat="1" x14ac:dyDescent="0.4"/>
    <row r="52820" s="6" customFormat="1" x14ac:dyDescent="0.4"/>
    <row r="52821" s="6" customFormat="1" x14ac:dyDescent="0.4"/>
    <row r="52822" s="6" customFormat="1" x14ac:dyDescent="0.4"/>
    <row r="52823" s="6" customFormat="1" x14ac:dyDescent="0.4"/>
    <row r="52824" s="6" customFormat="1" x14ac:dyDescent="0.4"/>
    <row r="52825" s="6" customFormat="1" x14ac:dyDescent="0.4"/>
    <row r="52826" s="6" customFormat="1" x14ac:dyDescent="0.4"/>
    <row r="52827" s="6" customFormat="1" x14ac:dyDescent="0.4"/>
    <row r="52828" s="6" customFormat="1" x14ac:dyDescent="0.4"/>
    <row r="52829" s="6" customFormat="1" x14ac:dyDescent="0.4"/>
    <row r="52830" s="6" customFormat="1" x14ac:dyDescent="0.4"/>
    <row r="52831" s="6" customFormat="1" x14ac:dyDescent="0.4"/>
    <row r="52832" s="6" customFormat="1" x14ac:dyDescent="0.4"/>
    <row r="52833" s="6" customFormat="1" x14ac:dyDescent="0.4"/>
    <row r="52834" s="6" customFormat="1" x14ac:dyDescent="0.4"/>
    <row r="52835" s="6" customFormat="1" x14ac:dyDescent="0.4"/>
    <row r="52836" s="6" customFormat="1" x14ac:dyDescent="0.4"/>
    <row r="52837" s="6" customFormat="1" x14ac:dyDescent="0.4"/>
    <row r="52838" s="6" customFormat="1" x14ac:dyDescent="0.4"/>
    <row r="52839" s="6" customFormat="1" x14ac:dyDescent="0.4"/>
    <row r="52840" s="6" customFormat="1" x14ac:dyDescent="0.4"/>
    <row r="52841" s="6" customFormat="1" x14ac:dyDescent="0.4"/>
    <row r="52842" s="6" customFormat="1" x14ac:dyDescent="0.4"/>
    <row r="52843" s="6" customFormat="1" x14ac:dyDescent="0.4"/>
    <row r="52844" s="6" customFormat="1" x14ac:dyDescent="0.4"/>
    <row r="52845" s="6" customFormat="1" x14ac:dyDescent="0.4"/>
    <row r="52846" s="6" customFormat="1" x14ac:dyDescent="0.4"/>
    <row r="52847" s="6" customFormat="1" x14ac:dyDescent="0.4"/>
    <row r="52848" s="6" customFormat="1" x14ac:dyDescent="0.4"/>
    <row r="52849" s="6" customFormat="1" x14ac:dyDescent="0.4"/>
    <row r="52850" s="6" customFormat="1" x14ac:dyDescent="0.4"/>
    <row r="52851" s="6" customFormat="1" x14ac:dyDescent="0.4"/>
    <row r="52852" s="6" customFormat="1" x14ac:dyDescent="0.4"/>
    <row r="52853" s="6" customFormat="1" x14ac:dyDescent="0.4"/>
    <row r="52854" s="6" customFormat="1" x14ac:dyDescent="0.4"/>
    <row r="52855" s="6" customFormat="1" x14ac:dyDescent="0.4"/>
    <row r="52856" s="6" customFormat="1" x14ac:dyDescent="0.4"/>
    <row r="52857" s="6" customFormat="1" x14ac:dyDescent="0.4"/>
    <row r="52858" s="6" customFormat="1" x14ac:dyDescent="0.4"/>
    <row r="52859" s="6" customFormat="1" x14ac:dyDescent="0.4"/>
    <row r="52860" s="6" customFormat="1" x14ac:dyDescent="0.4"/>
    <row r="52861" s="6" customFormat="1" x14ac:dyDescent="0.4"/>
    <row r="52862" s="6" customFormat="1" x14ac:dyDescent="0.4"/>
    <row r="52863" s="6" customFormat="1" x14ac:dyDescent="0.4"/>
    <row r="52864" s="6" customFormat="1" x14ac:dyDescent="0.4"/>
    <row r="52865" s="6" customFormat="1" x14ac:dyDescent="0.4"/>
    <row r="52866" s="6" customFormat="1" x14ac:dyDescent="0.4"/>
    <row r="52867" s="6" customFormat="1" x14ac:dyDescent="0.4"/>
    <row r="52868" s="6" customFormat="1" x14ac:dyDescent="0.4"/>
    <row r="52869" s="6" customFormat="1" x14ac:dyDescent="0.4"/>
    <row r="52870" s="6" customFormat="1" x14ac:dyDescent="0.4"/>
    <row r="52871" s="6" customFormat="1" x14ac:dyDescent="0.4"/>
    <row r="52872" s="6" customFormat="1" x14ac:dyDescent="0.4"/>
    <row r="52873" s="6" customFormat="1" x14ac:dyDescent="0.4"/>
    <row r="52874" s="6" customFormat="1" x14ac:dyDescent="0.4"/>
    <row r="52875" s="6" customFormat="1" x14ac:dyDescent="0.4"/>
    <row r="52876" s="6" customFormat="1" x14ac:dyDescent="0.4"/>
    <row r="52877" s="6" customFormat="1" x14ac:dyDescent="0.4"/>
    <row r="52878" s="6" customFormat="1" x14ac:dyDescent="0.4"/>
    <row r="52879" s="6" customFormat="1" x14ac:dyDescent="0.4"/>
    <row r="52880" s="6" customFormat="1" x14ac:dyDescent="0.4"/>
    <row r="52881" s="6" customFormat="1" x14ac:dyDescent="0.4"/>
    <row r="52882" s="6" customFormat="1" x14ac:dyDescent="0.4"/>
    <row r="52883" s="6" customFormat="1" x14ac:dyDescent="0.4"/>
    <row r="52884" s="6" customFormat="1" x14ac:dyDescent="0.4"/>
    <row r="52885" s="6" customFormat="1" x14ac:dyDescent="0.4"/>
    <row r="52886" s="6" customFormat="1" x14ac:dyDescent="0.4"/>
    <row r="52887" s="6" customFormat="1" x14ac:dyDescent="0.4"/>
    <row r="52888" s="6" customFormat="1" x14ac:dyDescent="0.4"/>
    <row r="52889" s="6" customFormat="1" x14ac:dyDescent="0.4"/>
    <row r="52890" s="6" customFormat="1" x14ac:dyDescent="0.4"/>
    <row r="52891" s="6" customFormat="1" x14ac:dyDescent="0.4"/>
    <row r="52892" s="6" customFormat="1" x14ac:dyDescent="0.4"/>
    <row r="52893" s="6" customFormat="1" x14ac:dyDescent="0.4"/>
    <row r="52894" s="6" customFormat="1" x14ac:dyDescent="0.4"/>
    <row r="52895" s="6" customFormat="1" x14ac:dyDescent="0.4"/>
    <row r="52896" s="6" customFormat="1" x14ac:dyDescent="0.4"/>
    <row r="52897" s="6" customFormat="1" x14ac:dyDescent="0.4"/>
    <row r="52898" s="6" customFormat="1" x14ac:dyDescent="0.4"/>
    <row r="52899" s="6" customFormat="1" x14ac:dyDescent="0.4"/>
    <row r="52900" s="6" customFormat="1" x14ac:dyDescent="0.4"/>
    <row r="52901" s="6" customFormat="1" x14ac:dyDescent="0.4"/>
    <row r="52902" s="6" customFormat="1" x14ac:dyDescent="0.4"/>
    <row r="52903" s="6" customFormat="1" x14ac:dyDescent="0.4"/>
    <row r="52904" s="6" customFormat="1" x14ac:dyDescent="0.4"/>
    <row r="52905" s="6" customFormat="1" x14ac:dyDescent="0.4"/>
    <row r="52906" s="6" customFormat="1" x14ac:dyDescent="0.4"/>
    <row r="52907" s="6" customFormat="1" x14ac:dyDescent="0.4"/>
    <row r="52908" s="6" customFormat="1" x14ac:dyDescent="0.4"/>
    <row r="52909" s="6" customFormat="1" x14ac:dyDescent="0.4"/>
    <row r="52910" s="6" customFormat="1" x14ac:dyDescent="0.4"/>
    <row r="52911" s="6" customFormat="1" x14ac:dyDescent="0.4"/>
    <row r="52912" s="6" customFormat="1" x14ac:dyDescent="0.4"/>
    <row r="52913" s="6" customFormat="1" x14ac:dyDescent="0.4"/>
    <row r="52914" s="6" customFormat="1" x14ac:dyDescent="0.4"/>
    <row r="52915" s="6" customFormat="1" x14ac:dyDescent="0.4"/>
    <row r="52916" s="6" customFormat="1" x14ac:dyDescent="0.4"/>
    <row r="52917" s="6" customFormat="1" x14ac:dyDescent="0.4"/>
    <row r="52918" s="6" customFormat="1" x14ac:dyDescent="0.4"/>
    <row r="52919" s="6" customFormat="1" x14ac:dyDescent="0.4"/>
    <row r="52920" s="6" customFormat="1" x14ac:dyDescent="0.4"/>
    <row r="52921" s="6" customFormat="1" x14ac:dyDescent="0.4"/>
    <row r="52922" s="6" customFormat="1" x14ac:dyDescent="0.4"/>
    <row r="52923" s="6" customFormat="1" x14ac:dyDescent="0.4"/>
    <row r="52924" s="6" customFormat="1" x14ac:dyDescent="0.4"/>
    <row r="52925" s="6" customFormat="1" x14ac:dyDescent="0.4"/>
    <row r="52926" s="6" customFormat="1" x14ac:dyDescent="0.4"/>
    <row r="52927" s="6" customFormat="1" x14ac:dyDescent="0.4"/>
    <row r="52928" s="6" customFormat="1" x14ac:dyDescent="0.4"/>
    <row r="52929" s="6" customFormat="1" x14ac:dyDescent="0.4"/>
    <row r="52930" s="6" customFormat="1" x14ac:dyDescent="0.4"/>
    <row r="52931" s="6" customFormat="1" x14ac:dyDescent="0.4"/>
    <row r="52932" s="6" customFormat="1" x14ac:dyDescent="0.4"/>
    <row r="52933" s="6" customFormat="1" x14ac:dyDescent="0.4"/>
    <row r="52934" s="6" customFormat="1" x14ac:dyDescent="0.4"/>
    <row r="52935" s="6" customFormat="1" x14ac:dyDescent="0.4"/>
    <row r="52936" s="6" customFormat="1" x14ac:dyDescent="0.4"/>
    <row r="52937" s="6" customFormat="1" x14ac:dyDescent="0.4"/>
    <row r="52938" s="6" customFormat="1" x14ac:dyDescent="0.4"/>
    <row r="52939" s="6" customFormat="1" x14ac:dyDescent="0.4"/>
    <row r="52940" s="6" customFormat="1" x14ac:dyDescent="0.4"/>
    <row r="52941" s="6" customFormat="1" x14ac:dyDescent="0.4"/>
    <row r="52942" s="6" customFormat="1" x14ac:dyDescent="0.4"/>
    <row r="52943" s="6" customFormat="1" x14ac:dyDescent="0.4"/>
    <row r="52944" s="6" customFormat="1" x14ac:dyDescent="0.4"/>
    <row r="52945" s="6" customFormat="1" x14ac:dyDescent="0.4"/>
    <row r="52946" s="6" customFormat="1" x14ac:dyDescent="0.4"/>
    <row r="52947" s="6" customFormat="1" x14ac:dyDescent="0.4"/>
    <row r="52948" s="6" customFormat="1" x14ac:dyDescent="0.4"/>
    <row r="52949" s="6" customFormat="1" x14ac:dyDescent="0.4"/>
    <row r="52950" s="6" customFormat="1" x14ac:dyDescent="0.4"/>
    <row r="52951" s="6" customFormat="1" x14ac:dyDescent="0.4"/>
    <row r="52952" s="6" customFormat="1" x14ac:dyDescent="0.4"/>
    <row r="52953" s="6" customFormat="1" x14ac:dyDescent="0.4"/>
    <row r="52954" s="6" customFormat="1" x14ac:dyDescent="0.4"/>
    <row r="52955" s="6" customFormat="1" x14ac:dyDescent="0.4"/>
    <row r="52956" s="6" customFormat="1" x14ac:dyDescent="0.4"/>
    <row r="52957" s="6" customFormat="1" x14ac:dyDescent="0.4"/>
    <row r="52958" s="6" customFormat="1" x14ac:dyDescent="0.4"/>
    <row r="52959" s="6" customFormat="1" x14ac:dyDescent="0.4"/>
    <row r="52960" s="6" customFormat="1" x14ac:dyDescent="0.4"/>
    <row r="52961" s="6" customFormat="1" x14ac:dyDescent="0.4"/>
    <row r="52962" s="6" customFormat="1" x14ac:dyDescent="0.4"/>
    <row r="52963" s="6" customFormat="1" x14ac:dyDescent="0.4"/>
    <row r="52964" s="6" customFormat="1" x14ac:dyDescent="0.4"/>
    <row r="52965" s="6" customFormat="1" x14ac:dyDescent="0.4"/>
    <row r="52966" s="6" customFormat="1" x14ac:dyDescent="0.4"/>
    <row r="52967" s="6" customFormat="1" x14ac:dyDescent="0.4"/>
    <row r="52968" s="6" customFormat="1" x14ac:dyDescent="0.4"/>
    <row r="52969" s="6" customFormat="1" x14ac:dyDescent="0.4"/>
    <row r="52970" s="6" customFormat="1" x14ac:dyDescent="0.4"/>
    <row r="52971" s="6" customFormat="1" x14ac:dyDescent="0.4"/>
    <row r="52972" s="6" customFormat="1" x14ac:dyDescent="0.4"/>
    <row r="52973" s="6" customFormat="1" x14ac:dyDescent="0.4"/>
    <row r="52974" s="6" customFormat="1" x14ac:dyDescent="0.4"/>
    <row r="52975" s="6" customFormat="1" x14ac:dyDescent="0.4"/>
    <row r="52976" s="6" customFormat="1" x14ac:dyDescent="0.4"/>
    <row r="52977" s="6" customFormat="1" x14ac:dyDescent="0.4"/>
    <row r="52978" s="6" customFormat="1" x14ac:dyDescent="0.4"/>
    <row r="52979" s="6" customFormat="1" x14ac:dyDescent="0.4"/>
    <row r="52980" s="6" customFormat="1" x14ac:dyDescent="0.4"/>
    <row r="52981" s="6" customFormat="1" x14ac:dyDescent="0.4"/>
    <row r="52982" s="6" customFormat="1" x14ac:dyDescent="0.4"/>
    <row r="52983" s="6" customFormat="1" x14ac:dyDescent="0.4"/>
    <row r="52984" s="6" customFormat="1" x14ac:dyDescent="0.4"/>
    <row r="52985" s="6" customFormat="1" x14ac:dyDescent="0.4"/>
    <row r="52986" s="6" customFormat="1" x14ac:dyDescent="0.4"/>
    <row r="52987" s="6" customFormat="1" x14ac:dyDescent="0.4"/>
    <row r="52988" s="6" customFormat="1" x14ac:dyDescent="0.4"/>
    <row r="52989" s="6" customFormat="1" x14ac:dyDescent="0.4"/>
    <row r="52990" s="6" customFormat="1" x14ac:dyDescent="0.4"/>
    <row r="52991" s="6" customFormat="1" x14ac:dyDescent="0.4"/>
    <row r="52992" s="6" customFormat="1" x14ac:dyDescent="0.4"/>
    <row r="52993" s="6" customFormat="1" x14ac:dyDescent="0.4"/>
    <row r="52994" s="6" customFormat="1" x14ac:dyDescent="0.4"/>
    <row r="52995" s="6" customFormat="1" x14ac:dyDescent="0.4"/>
    <row r="52996" s="6" customFormat="1" x14ac:dyDescent="0.4"/>
    <row r="52997" s="6" customFormat="1" x14ac:dyDescent="0.4"/>
    <row r="52998" s="6" customFormat="1" x14ac:dyDescent="0.4"/>
    <row r="52999" s="6" customFormat="1" x14ac:dyDescent="0.4"/>
    <row r="53000" s="6" customFormat="1" x14ac:dyDescent="0.4"/>
    <row r="53001" s="6" customFormat="1" x14ac:dyDescent="0.4"/>
    <row r="53002" s="6" customFormat="1" x14ac:dyDescent="0.4"/>
    <row r="53003" s="6" customFormat="1" x14ac:dyDescent="0.4"/>
    <row r="53004" s="6" customFormat="1" x14ac:dyDescent="0.4"/>
    <row r="53005" s="6" customFormat="1" x14ac:dyDescent="0.4"/>
    <row r="53006" s="6" customFormat="1" x14ac:dyDescent="0.4"/>
    <row r="53007" s="6" customFormat="1" x14ac:dyDescent="0.4"/>
    <row r="53008" s="6" customFormat="1" x14ac:dyDescent="0.4"/>
    <row r="53009" s="6" customFormat="1" x14ac:dyDescent="0.4"/>
    <row r="53010" s="6" customFormat="1" x14ac:dyDescent="0.4"/>
    <row r="53011" s="6" customFormat="1" x14ac:dyDescent="0.4"/>
    <row r="53012" s="6" customFormat="1" x14ac:dyDescent="0.4"/>
    <row r="53013" s="6" customFormat="1" x14ac:dyDescent="0.4"/>
    <row r="53014" s="6" customFormat="1" x14ac:dyDescent="0.4"/>
    <row r="53015" s="6" customFormat="1" x14ac:dyDescent="0.4"/>
    <row r="53016" s="6" customFormat="1" x14ac:dyDescent="0.4"/>
    <row r="53017" s="6" customFormat="1" x14ac:dyDescent="0.4"/>
    <row r="53018" s="6" customFormat="1" x14ac:dyDescent="0.4"/>
    <row r="53019" s="6" customFormat="1" x14ac:dyDescent="0.4"/>
    <row r="53020" s="6" customFormat="1" x14ac:dyDescent="0.4"/>
    <row r="53021" s="6" customFormat="1" x14ac:dyDescent="0.4"/>
    <row r="53022" s="6" customFormat="1" x14ac:dyDescent="0.4"/>
    <row r="53023" s="6" customFormat="1" x14ac:dyDescent="0.4"/>
    <row r="53024" s="6" customFormat="1" x14ac:dyDescent="0.4"/>
    <row r="53025" s="6" customFormat="1" x14ac:dyDescent="0.4"/>
    <row r="53026" s="6" customFormat="1" x14ac:dyDescent="0.4"/>
    <row r="53027" s="6" customFormat="1" x14ac:dyDescent="0.4"/>
    <row r="53028" s="6" customFormat="1" x14ac:dyDescent="0.4"/>
    <row r="53029" s="6" customFormat="1" x14ac:dyDescent="0.4"/>
    <row r="53030" s="6" customFormat="1" x14ac:dyDescent="0.4"/>
    <row r="53031" s="6" customFormat="1" x14ac:dyDescent="0.4"/>
    <row r="53032" s="6" customFormat="1" x14ac:dyDescent="0.4"/>
    <row r="53033" s="6" customFormat="1" x14ac:dyDescent="0.4"/>
    <row r="53034" s="6" customFormat="1" x14ac:dyDescent="0.4"/>
    <row r="53035" s="6" customFormat="1" x14ac:dyDescent="0.4"/>
    <row r="53036" s="6" customFormat="1" x14ac:dyDescent="0.4"/>
    <row r="53037" s="6" customFormat="1" x14ac:dyDescent="0.4"/>
    <row r="53038" s="6" customFormat="1" x14ac:dyDescent="0.4"/>
    <row r="53039" s="6" customFormat="1" x14ac:dyDescent="0.4"/>
    <row r="53040" s="6" customFormat="1" x14ac:dyDescent="0.4"/>
    <row r="53041" s="6" customFormat="1" x14ac:dyDescent="0.4"/>
    <row r="53042" s="6" customFormat="1" x14ac:dyDescent="0.4"/>
    <row r="53043" s="6" customFormat="1" x14ac:dyDescent="0.4"/>
    <row r="53044" s="6" customFormat="1" x14ac:dyDescent="0.4"/>
    <row r="53045" s="6" customFormat="1" x14ac:dyDescent="0.4"/>
    <row r="53046" s="6" customFormat="1" x14ac:dyDescent="0.4"/>
    <row r="53047" s="6" customFormat="1" x14ac:dyDescent="0.4"/>
    <row r="53048" s="6" customFormat="1" x14ac:dyDescent="0.4"/>
    <row r="53049" s="6" customFormat="1" x14ac:dyDescent="0.4"/>
    <row r="53050" s="6" customFormat="1" x14ac:dyDescent="0.4"/>
    <row r="53051" s="6" customFormat="1" x14ac:dyDescent="0.4"/>
    <row r="53052" s="6" customFormat="1" x14ac:dyDescent="0.4"/>
    <row r="53053" s="6" customFormat="1" x14ac:dyDescent="0.4"/>
    <row r="53054" s="6" customFormat="1" x14ac:dyDescent="0.4"/>
    <row r="53055" s="6" customFormat="1" x14ac:dyDescent="0.4"/>
    <row r="53056" s="6" customFormat="1" x14ac:dyDescent="0.4"/>
    <row r="53057" s="6" customFormat="1" x14ac:dyDescent="0.4"/>
    <row r="53058" s="6" customFormat="1" x14ac:dyDescent="0.4"/>
    <row r="53059" s="6" customFormat="1" x14ac:dyDescent="0.4"/>
    <row r="53060" s="6" customFormat="1" x14ac:dyDescent="0.4"/>
    <row r="53061" s="6" customFormat="1" x14ac:dyDescent="0.4"/>
    <row r="53062" s="6" customFormat="1" x14ac:dyDescent="0.4"/>
    <row r="53063" s="6" customFormat="1" x14ac:dyDescent="0.4"/>
    <row r="53064" s="6" customFormat="1" x14ac:dyDescent="0.4"/>
    <row r="53065" s="6" customFormat="1" x14ac:dyDescent="0.4"/>
    <row r="53066" s="6" customFormat="1" x14ac:dyDescent="0.4"/>
    <row r="53067" s="6" customFormat="1" x14ac:dyDescent="0.4"/>
    <row r="53068" s="6" customFormat="1" x14ac:dyDescent="0.4"/>
    <row r="53069" s="6" customFormat="1" x14ac:dyDescent="0.4"/>
    <row r="53070" s="6" customFormat="1" x14ac:dyDescent="0.4"/>
    <row r="53071" s="6" customFormat="1" x14ac:dyDescent="0.4"/>
    <row r="53072" s="6" customFormat="1" x14ac:dyDescent="0.4"/>
    <row r="53073" s="6" customFormat="1" x14ac:dyDescent="0.4"/>
    <row r="53074" s="6" customFormat="1" x14ac:dyDescent="0.4"/>
    <row r="53075" s="6" customFormat="1" x14ac:dyDescent="0.4"/>
    <row r="53076" s="6" customFormat="1" x14ac:dyDescent="0.4"/>
    <row r="53077" s="6" customFormat="1" x14ac:dyDescent="0.4"/>
    <row r="53078" s="6" customFormat="1" x14ac:dyDescent="0.4"/>
    <row r="53079" s="6" customFormat="1" x14ac:dyDescent="0.4"/>
    <row r="53080" s="6" customFormat="1" x14ac:dyDescent="0.4"/>
    <row r="53081" s="6" customFormat="1" x14ac:dyDescent="0.4"/>
    <row r="53082" s="6" customFormat="1" x14ac:dyDescent="0.4"/>
    <row r="53083" s="6" customFormat="1" x14ac:dyDescent="0.4"/>
    <row r="53084" s="6" customFormat="1" x14ac:dyDescent="0.4"/>
    <row r="53085" s="6" customFormat="1" x14ac:dyDescent="0.4"/>
    <row r="53086" s="6" customFormat="1" x14ac:dyDescent="0.4"/>
    <row r="53087" s="6" customFormat="1" x14ac:dyDescent="0.4"/>
    <row r="53088" s="6" customFormat="1" x14ac:dyDescent="0.4"/>
    <row r="53089" s="6" customFormat="1" x14ac:dyDescent="0.4"/>
    <row r="53090" s="6" customFormat="1" x14ac:dyDescent="0.4"/>
    <row r="53091" s="6" customFormat="1" x14ac:dyDescent="0.4"/>
    <row r="53092" s="6" customFormat="1" x14ac:dyDescent="0.4"/>
    <row r="53093" s="6" customFormat="1" x14ac:dyDescent="0.4"/>
    <row r="53094" s="6" customFormat="1" x14ac:dyDescent="0.4"/>
    <row r="53095" s="6" customFormat="1" x14ac:dyDescent="0.4"/>
    <row r="53096" s="6" customFormat="1" x14ac:dyDescent="0.4"/>
    <row r="53097" s="6" customFormat="1" x14ac:dyDescent="0.4"/>
    <row r="53098" s="6" customFormat="1" x14ac:dyDescent="0.4"/>
    <row r="53099" s="6" customFormat="1" x14ac:dyDescent="0.4"/>
    <row r="53100" s="6" customFormat="1" x14ac:dyDescent="0.4"/>
    <row r="53101" s="6" customFormat="1" x14ac:dyDescent="0.4"/>
    <row r="53102" s="6" customFormat="1" x14ac:dyDescent="0.4"/>
    <row r="53103" s="6" customFormat="1" x14ac:dyDescent="0.4"/>
    <row r="53104" s="6" customFormat="1" x14ac:dyDescent="0.4"/>
    <row r="53105" s="6" customFormat="1" x14ac:dyDescent="0.4"/>
    <row r="53106" s="6" customFormat="1" x14ac:dyDescent="0.4"/>
    <row r="53107" s="6" customFormat="1" x14ac:dyDescent="0.4"/>
    <row r="53108" s="6" customFormat="1" x14ac:dyDescent="0.4"/>
    <row r="53109" s="6" customFormat="1" x14ac:dyDescent="0.4"/>
    <row r="53110" s="6" customFormat="1" x14ac:dyDescent="0.4"/>
    <row r="53111" s="6" customFormat="1" x14ac:dyDescent="0.4"/>
    <row r="53112" s="6" customFormat="1" x14ac:dyDescent="0.4"/>
    <row r="53113" s="6" customFormat="1" x14ac:dyDescent="0.4"/>
    <row r="53114" s="6" customFormat="1" x14ac:dyDescent="0.4"/>
    <row r="53115" s="6" customFormat="1" x14ac:dyDescent="0.4"/>
    <row r="53116" s="6" customFormat="1" x14ac:dyDescent="0.4"/>
    <row r="53117" s="6" customFormat="1" x14ac:dyDescent="0.4"/>
    <row r="53118" s="6" customFormat="1" x14ac:dyDescent="0.4"/>
    <row r="53119" s="6" customFormat="1" x14ac:dyDescent="0.4"/>
    <row r="53120" s="6" customFormat="1" x14ac:dyDescent="0.4"/>
    <row r="53121" s="6" customFormat="1" x14ac:dyDescent="0.4"/>
    <row r="53122" s="6" customFormat="1" x14ac:dyDescent="0.4"/>
    <row r="53123" s="6" customFormat="1" x14ac:dyDescent="0.4"/>
    <row r="53124" s="6" customFormat="1" x14ac:dyDescent="0.4"/>
    <row r="53125" s="6" customFormat="1" x14ac:dyDescent="0.4"/>
    <row r="53126" s="6" customFormat="1" x14ac:dyDescent="0.4"/>
    <row r="53127" s="6" customFormat="1" x14ac:dyDescent="0.4"/>
    <row r="53128" s="6" customFormat="1" x14ac:dyDescent="0.4"/>
    <row r="53129" s="6" customFormat="1" x14ac:dyDescent="0.4"/>
    <row r="53130" s="6" customFormat="1" x14ac:dyDescent="0.4"/>
    <row r="53131" s="6" customFormat="1" x14ac:dyDescent="0.4"/>
    <row r="53132" s="6" customFormat="1" x14ac:dyDescent="0.4"/>
    <row r="53133" s="6" customFormat="1" x14ac:dyDescent="0.4"/>
    <row r="53134" s="6" customFormat="1" x14ac:dyDescent="0.4"/>
    <row r="53135" s="6" customFormat="1" x14ac:dyDescent="0.4"/>
    <row r="53136" s="6" customFormat="1" x14ac:dyDescent="0.4"/>
    <row r="53137" s="6" customFormat="1" x14ac:dyDescent="0.4"/>
    <row r="53138" s="6" customFormat="1" x14ac:dyDescent="0.4"/>
    <row r="53139" s="6" customFormat="1" x14ac:dyDescent="0.4"/>
    <row r="53140" s="6" customFormat="1" x14ac:dyDescent="0.4"/>
    <row r="53141" s="6" customFormat="1" x14ac:dyDescent="0.4"/>
    <row r="53142" s="6" customFormat="1" x14ac:dyDescent="0.4"/>
    <row r="53143" s="6" customFormat="1" x14ac:dyDescent="0.4"/>
    <row r="53144" s="6" customFormat="1" x14ac:dyDescent="0.4"/>
    <row r="53145" s="6" customFormat="1" x14ac:dyDescent="0.4"/>
    <row r="53146" s="6" customFormat="1" x14ac:dyDescent="0.4"/>
    <row r="53147" s="6" customFormat="1" x14ac:dyDescent="0.4"/>
    <row r="53148" s="6" customFormat="1" x14ac:dyDescent="0.4"/>
    <row r="53149" s="6" customFormat="1" x14ac:dyDescent="0.4"/>
    <row r="53150" s="6" customFormat="1" x14ac:dyDescent="0.4"/>
    <row r="53151" s="6" customFormat="1" x14ac:dyDescent="0.4"/>
    <row r="53152" s="6" customFormat="1" x14ac:dyDescent="0.4"/>
    <row r="53153" s="6" customFormat="1" x14ac:dyDescent="0.4"/>
    <row r="53154" s="6" customFormat="1" x14ac:dyDescent="0.4"/>
    <row r="53155" s="6" customFormat="1" x14ac:dyDescent="0.4"/>
    <row r="53156" s="6" customFormat="1" x14ac:dyDescent="0.4"/>
    <row r="53157" s="6" customFormat="1" x14ac:dyDescent="0.4"/>
    <row r="53158" s="6" customFormat="1" x14ac:dyDescent="0.4"/>
    <row r="53159" s="6" customFormat="1" x14ac:dyDescent="0.4"/>
    <row r="53160" s="6" customFormat="1" x14ac:dyDescent="0.4"/>
    <row r="53161" s="6" customFormat="1" x14ac:dyDescent="0.4"/>
    <row r="53162" s="6" customFormat="1" x14ac:dyDescent="0.4"/>
    <row r="53163" s="6" customFormat="1" x14ac:dyDescent="0.4"/>
    <row r="53164" s="6" customFormat="1" x14ac:dyDescent="0.4"/>
    <row r="53165" s="6" customFormat="1" x14ac:dyDescent="0.4"/>
    <row r="53166" s="6" customFormat="1" x14ac:dyDescent="0.4"/>
    <row r="53167" s="6" customFormat="1" x14ac:dyDescent="0.4"/>
    <row r="53168" s="6" customFormat="1" x14ac:dyDescent="0.4"/>
    <row r="53169" s="6" customFormat="1" x14ac:dyDescent="0.4"/>
    <row r="53170" s="6" customFormat="1" x14ac:dyDescent="0.4"/>
    <row r="53171" s="6" customFormat="1" x14ac:dyDescent="0.4"/>
    <row r="53172" s="6" customFormat="1" x14ac:dyDescent="0.4"/>
    <row r="53173" s="6" customFormat="1" x14ac:dyDescent="0.4"/>
    <row r="53174" s="6" customFormat="1" x14ac:dyDescent="0.4"/>
    <row r="53175" s="6" customFormat="1" x14ac:dyDescent="0.4"/>
    <row r="53176" s="6" customFormat="1" x14ac:dyDescent="0.4"/>
    <row r="53177" s="6" customFormat="1" x14ac:dyDescent="0.4"/>
    <row r="53178" s="6" customFormat="1" x14ac:dyDescent="0.4"/>
    <row r="53179" s="6" customFormat="1" x14ac:dyDescent="0.4"/>
    <row r="53180" s="6" customFormat="1" x14ac:dyDescent="0.4"/>
    <row r="53181" s="6" customFormat="1" x14ac:dyDescent="0.4"/>
    <row r="53182" s="6" customFormat="1" x14ac:dyDescent="0.4"/>
    <row r="53183" s="6" customFormat="1" x14ac:dyDescent="0.4"/>
    <row r="53184" s="6" customFormat="1" x14ac:dyDescent="0.4"/>
    <row r="53185" s="6" customFormat="1" x14ac:dyDescent="0.4"/>
    <row r="53186" s="6" customFormat="1" x14ac:dyDescent="0.4"/>
    <row r="53187" s="6" customFormat="1" x14ac:dyDescent="0.4"/>
    <row r="53188" s="6" customFormat="1" x14ac:dyDescent="0.4"/>
    <row r="53189" s="6" customFormat="1" x14ac:dyDescent="0.4"/>
    <row r="53190" s="6" customFormat="1" x14ac:dyDescent="0.4"/>
    <row r="53191" s="6" customFormat="1" x14ac:dyDescent="0.4"/>
    <row r="53192" s="6" customFormat="1" x14ac:dyDescent="0.4"/>
    <row r="53193" s="6" customFormat="1" x14ac:dyDescent="0.4"/>
    <row r="53194" s="6" customFormat="1" x14ac:dyDescent="0.4"/>
    <row r="53195" s="6" customFormat="1" x14ac:dyDescent="0.4"/>
    <row r="53196" s="6" customFormat="1" x14ac:dyDescent="0.4"/>
    <row r="53197" s="6" customFormat="1" x14ac:dyDescent="0.4"/>
    <row r="53198" s="6" customFormat="1" x14ac:dyDescent="0.4"/>
    <row r="53199" s="6" customFormat="1" x14ac:dyDescent="0.4"/>
    <row r="53200" s="6" customFormat="1" x14ac:dyDescent="0.4"/>
    <row r="53201" s="6" customFormat="1" x14ac:dyDescent="0.4"/>
    <row r="53202" s="6" customFormat="1" x14ac:dyDescent="0.4"/>
    <row r="53203" s="6" customFormat="1" x14ac:dyDescent="0.4"/>
    <row r="53204" s="6" customFormat="1" x14ac:dyDescent="0.4"/>
    <row r="53205" s="6" customFormat="1" x14ac:dyDescent="0.4"/>
    <row r="53206" s="6" customFormat="1" x14ac:dyDescent="0.4"/>
    <row r="53207" s="6" customFormat="1" x14ac:dyDescent="0.4"/>
    <row r="53208" s="6" customFormat="1" x14ac:dyDescent="0.4"/>
    <row r="53209" s="6" customFormat="1" x14ac:dyDescent="0.4"/>
    <row r="53210" s="6" customFormat="1" x14ac:dyDescent="0.4"/>
    <row r="53211" s="6" customFormat="1" x14ac:dyDescent="0.4"/>
    <row r="53212" s="6" customFormat="1" x14ac:dyDescent="0.4"/>
    <row r="53213" s="6" customFormat="1" x14ac:dyDescent="0.4"/>
    <row r="53214" s="6" customFormat="1" x14ac:dyDescent="0.4"/>
    <row r="53215" s="6" customFormat="1" x14ac:dyDescent="0.4"/>
    <row r="53216" s="6" customFormat="1" x14ac:dyDescent="0.4"/>
    <row r="53217" s="6" customFormat="1" x14ac:dyDescent="0.4"/>
    <row r="53218" s="6" customFormat="1" x14ac:dyDescent="0.4"/>
    <row r="53219" s="6" customFormat="1" x14ac:dyDescent="0.4"/>
    <row r="53220" s="6" customFormat="1" x14ac:dyDescent="0.4"/>
    <row r="53221" s="6" customFormat="1" x14ac:dyDescent="0.4"/>
    <row r="53222" s="6" customFormat="1" x14ac:dyDescent="0.4"/>
    <row r="53223" s="6" customFormat="1" x14ac:dyDescent="0.4"/>
    <row r="53224" s="6" customFormat="1" x14ac:dyDescent="0.4"/>
    <row r="53225" s="6" customFormat="1" x14ac:dyDescent="0.4"/>
    <row r="53226" s="6" customFormat="1" x14ac:dyDescent="0.4"/>
    <row r="53227" s="6" customFormat="1" x14ac:dyDescent="0.4"/>
    <row r="53228" s="6" customFormat="1" x14ac:dyDescent="0.4"/>
    <row r="53229" s="6" customFormat="1" x14ac:dyDescent="0.4"/>
    <row r="53230" s="6" customFormat="1" x14ac:dyDescent="0.4"/>
    <row r="53231" s="6" customFormat="1" x14ac:dyDescent="0.4"/>
    <row r="53232" s="6" customFormat="1" x14ac:dyDescent="0.4"/>
    <row r="53233" s="6" customFormat="1" x14ac:dyDescent="0.4"/>
    <row r="53234" s="6" customFormat="1" x14ac:dyDescent="0.4"/>
    <row r="53235" s="6" customFormat="1" x14ac:dyDescent="0.4"/>
    <row r="53236" s="6" customFormat="1" x14ac:dyDescent="0.4"/>
    <row r="53237" s="6" customFormat="1" x14ac:dyDescent="0.4"/>
    <row r="53238" s="6" customFormat="1" x14ac:dyDescent="0.4"/>
    <row r="53239" s="6" customFormat="1" x14ac:dyDescent="0.4"/>
    <row r="53240" s="6" customFormat="1" x14ac:dyDescent="0.4"/>
    <row r="53241" s="6" customFormat="1" x14ac:dyDescent="0.4"/>
    <row r="53242" s="6" customFormat="1" x14ac:dyDescent="0.4"/>
    <row r="53243" s="6" customFormat="1" x14ac:dyDescent="0.4"/>
    <row r="53244" s="6" customFormat="1" x14ac:dyDescent="0.4"/>
    <row r="53245" s="6" customFormat="1" x14ac:dyDescent="0.4"/>
    <row r="53246" s="6" customFormat="1" x14ac:dyDescent="0.4"/>
    <row r="53247" s="6" customFormat="1" x14ac:dyDescent="0.4"/>
    <row r="53248" s="6" customFormat="1" x14ac:dyDescent="0.4"/>
    <row r="53249" s="6" customFormat="1" x14ac:dyDescent="0.4"/>
    <row r="53250" s="6" customFormat="1" x14ac:dyDescent="0.4"/>
    <row r="53251" s="6" customFormat="1" x14ac:dyDescent="0.4"/>
    <row r="53252" s="6" customFormat="1" x14ac:dyDescent="0.4"/>
    <row r="53253" s="6" customFormat="1" x14ac:dyDescent="0.4"/>
    <row r="53254" s="6" customFormat="1" x14ac:dyDescent="0.4"/>
    <row r="53255" s="6" customFormat="1" x14ac:dyDescent="0.4"/>
    <row r="53256" s="6" customFormat="1" x14ac:dyDescent="0.4"/>
    <row r="53257" s="6" customFormat="1" x14ac:dyDescent="0.4"/>
    <row r="53258" s="6" customFormat="1" x14ac:dyDescent="0.4"/>
    <row r="53259" s="6" customFormat="1" x14ac:dyDescent="0.4"/>
    <row r="53260" s="6" customFormat="1" x14ac:dyDescent="0.4"/>
    <row r="53261" s="6" customFormat="1" x14ac:dyDescent="0.4"/>
    <row r="53262" s="6" customFormat="1" x14ac:dyDescent="0.4"/>
    <row r="53263" s="6" customFormat="1" x14ac:dyDescent="0.4"/>
    <row r="53264" s="6" customFormat="1" x14ac:dyDescent="0.4"/>
    <row r="53265" s="6" customFormat="1" x14ac:dyDescent="0.4"/>
    <row r="53266" s="6" customFormat="1" x14ac:dyDescent="0.4"/>
    <row r="53267" s="6" customFormat="1" x14ac:dyDescent="0.4"/>
    <row r="53268" s="6" customFormat="1" x14ac:dyDescent="0.4"/>
    <row r="53269" s="6" customFormat="1" x14ac:dyDescent="0.4"/>
    <row r="53270" s="6" customFormat="1" x14ac:dyDescent="0.4"/>
    <row r="53271" s="6" customFormat="1" x14ac:dyDescent="0.4"/>
    <row r="53272" s="6" customFormat="1" x14ac:dyDescent="0.4"/>
    <row r="53273" s="6" customFormat="1" x14ac:dyDescent="0.4"/>
    <row r="53274" s="6" customFormat="1" x14ac:dyDescent="0.4"/>
    <row r="53275" s="6" customFormat="1" x14ac:dyDescent="0.4"/>
    <row r="53276" s="6" customFormat="1" x14ac:dyDescent="0.4"/>
    <row r="53277" s="6" customFormat="1" x14ac:dyDescent="0.4"/>
    <row r="53278" s="6" customFormat="1" x14ac:dyDescent="0.4"/>
    <row r="53279" s="6" customFormat="1" x14ac:dyDescent="0.4"/>
    <row r="53280" s="6" customFormat="1" x14ac:dyDescent="0.4"/>
    <row r="53281" s="6" customFormat="1" x14ac:dyDescent="0.4"/>
    <row r="53282" s="6" customFormat="1" x14ac:dyDescent="0.4"/>
    <row r="53283" s="6" customFormat="1" x14ac:dyDescent="0.4"/>
    <row r="53284" s="6" customFormat="1" x14ac:dyDescent="0.4"/>
    <row r="53285" s="6" customFormat="1" x14ac:dyDescent="0.4"/>
    <row r="53286" s="6" customFormat="1" x14ac:dyDescent="0.4"/>
    <row r="53287" s="6" customFormat="1" x14ac:dyDescent="0.4"/>
    <row r="53288" s="6" customFormat="1" x14ac:dyDescent="0.4"/>
    <row r="53289" s="6" customFormat="1" x14ac:dyDescent="0.4"/>
    <row r="53290" s="6" customFormat="1" x14ac:dyDescent="0.4"/>
    <row r="53291" s="6" customFormat="1" x14ac:dyDescent="0.4"/>
    <row r="53292" s="6" customFormat="1" x14ac:dyDescent="0.4"/>
    <row r="53293" s="6" customFormat="1" x14ac:dyDescent="0.4"/>
    <row r="53294" s="6" customFormat="1" x14ac:dyDescent="0.4"/>
    <row r="53295" s="6" customFormat="1" x14ac:dyDescent="0.4"/>
    <row r="53296" s="6" customFormat="1" x14ac:dyDescent="0.4"/>
    <row r="53297" s="6" customFormat="1" x14ac:dyDescent="0.4"/>
    <row r="53298" s="6" customFormat="1" x14ac:dyDescent="0.4"/>
    <row r="53299" s="6" customFormat="1" x14ac:dyDescent="0.4"/>
    <row r="53300" s="6" customFormat="1" x14ac:dyDescent="0.4"/>
    <row r="53301" s="6" customFormat="1" x14ac:dyDescent="0.4"/>
    <row r="53302" s="6" customFormat="1" x14ac:dyDescent="0.4"/>
    <row r="53303" s="6" customFormat="1" x14ac:dyDescent="0.4"/>
    <row r="53304" s="6" customFormat="1" x14ac:dyDescent="0.4"/>
    <row r="53305" s="6" customFormat="1" x14ac:dyDescent="0.4"/>
    <row r="53306" s="6" customFormat="1" x14ac:dyDescent="0.4"/>
    <row r="53307" s="6" customFormat="1" x14ac:dyDescent="0.4"/>
    <row r="53308" s="6" customFormat="1" x14ac:dyDescent="0.4"/>
    <row r="53309" s="6" customFormat="1" x14ac:dyDescent="0.4"/>
    <row r="53310" s="6" customFormat="1" x14ac:dyDescent="0.4"/>
    <row r="53311" s="6" customFormat="1" x14ac:dyDescent="0.4"/>
    <row r="53312" s="6" customFormat="1" x14ac:dyDescent="0.4"/>
    <row r="53313" s="6" customFormat="1" x14ac:dyDescent="0.4"/>
    <row r="53314" s="6" customFormat="1" x14ac:dyDescent="0.4"/>
    <row r="53315" s="6" customFormat="1" x14ac:dyDescent="0.4"/>
    <row r="53316" s="6" customFormat="1" x14ac:dyDescent="0.4"/>
    <row r="53317" s="6" customFormat="1" x14ac:dyDescent="0.4"/>
    <row r="53318" s="6" customFormat="1" x14ac:dyDescent="0.4"/>
    <row r="53319" s="6" customFormat="1" x14ac:dyDescent="0.4"/>
    <row r="53320" s="6" customFormat="1" x14ac:dyDescent="0.4"/>
    <row r="53321" s="6" customFormat="1" x14ac:dyDescent="0.4"/>
    <row r="53322" s="6" customFormat="1" x14ac:dyDescent="0.4"/>
    <row r="53323" s="6" customFormat="1" x14ac:dyDescent="0.4"/>
    <row r="53324" s="6" customFormat="1" x14ac:dyDescent="0.4"/>
    <row r="53325" s="6" customFormat="1" x14ac:dyDescent="0.4"/>
    <row r="53326" s="6" customFormat="1" x14ac:dyDescent="0.4"/>
    <row r="53327" s="6" customFormat="1" x14ac:dyDescent="0.4"/>
    <row r="53328" s="6" customFormat="1" x14ac:dyDescent="0.4"/>
    <row r="53329" s="6" customFormat="1" x14ac:dyDescent="0.4"/>
    <row r="53330" s="6" customFormat="1" x14ac:dyDescent="0.4"/>
    <row r="53331" s="6" customFormat="1" x14ac:dyDescent="0.4"/>
    <row r="53332" s="6" customFormat="1" x14ac:dyDescent="0.4"/>
    <row r="53333" s="6" customFormat="1" x14ac:dyDescent="0.4"/>
    <row r="53334" s="6" customFormat="1" x14ac:dyDescent="0.4"/>
    <row r="53335" s="6" customFormat="1" x14ac:dyDescent="0.4"/>
    <row r="53336" s="6" customFormat="1" x14ac:dyDescent="0.4"/>
    <row r="53337" s="6" customFormat="1" x14ac:dyDescent="0.4"/>
    <row r="53338" s="6" customFormat="1" x14ac:dyDescent="0.4"/>
    <row r="53339" s="6" customFormat="1" x14ac:dyDescent="0.4"/>
    <row r="53340" s="6" customFormat="1" x14ac:dyDescent="0.4"/>
    <row r="53341" s="6" customFormat="1" x14ac:dyDescent="0.4"/>
    <row r="53342" s="6" customFormat="1" x14ac:dyDescent="0.4"/>
    <row r="53343" s="6" customFormat="1" x14ac:dyDescent="0.4"/>
    <row r="53344" s="6" customFormat="1" x14ac:dyDescent="0.4"/>
    <row r="53345" s="6" customFormat="1" x14ac:dyDescent="0.4"/>
    <row r="53346" s="6" customFormat="1" x14ac:dyDescent="0.4"/>
    <row r="53347" s="6" customFormat="1" x14ac:dyDescent="0.4"/>
    <row r="53348" s="6" customFormat="1" x14ac:dyDescent="0.4"/>
    <row r="53349" s="6" customFormat="1" x14ac:dyDescent="0.4"/>
    <row r="53350" s="6" customFormat="1" x14ac:dyDescent="0.4"/>
    <row r="53351" s="6" customFormat="1" x14ac:dyDescent="0.4"/>
    <row r="53352" s="6" customFormat="1" x14ac:dyDescent="0.4"/>
    <row r="53353" s="6" customFormat="1" x14ac:dyDescent="0.4"/>
    <row r="53354" s="6" customFormat="1" x14ac:dyDescent="0.4"/>
    <row r="53355" s="6" customFormat="1" x14ac:dyDescent="0.4"/>
    <row r="53356" s="6" customFormat="1" x14ac:dyDescent="0.4"/>
    <row r="53357" s="6" customFormat="1" x14ac:dyDescent="0.4"/>
    <row r="53358" s="6" customFormat="1" x14ac:dyDescent="0.4"/>
    <row r="53359" s="6" customFormat="1" x14ac:dyDescent="0.4"/>
    <row r="53360" s="6" customFormat="1" x14ac:dyDescent="0.4"/>
    <row r="53361" s="6" customFormat="1" x14ac:dyDescent="0.4"/>
    <row r="53362" s="6" customFormat="1" x14ac:dyDescent="0.4"/>
    <row r="53363" s="6" customFormat="1" x14ac:dyDescent="0.4"/>
    <row r="53364" s="6" customFormat="1" x14ac:dyDescent="0.4"/>
    <row r="53365" s="6" customFormat="1" x14ac:dyDescent="0.4"/>
    <row r="53366" s="6" customFormat="1" x14ac:dyDescent="0.4"/>
    <row r="53367" s="6" customFormat="1" x14ac:dyDescent="0.4"/>
    <row r="53368" s="6" customFormat="1" x14ac:dyDescent="0.4"/>
    <row r="53369" s="6" customFormat="1" x14ac:dyDescent="0.4"/>
    <row r="53370" s="6" customFormat="1" x14ac:dyDescent="0.4"/>
    <row r="53371" s="6" customFormat="1" x14ac:dyDescent="0.4"/>
    <row r="53372" s="6" customFormat="1" x14ac:dyDescent="0.4"/>
    <row r="53373" s="6" customFormat="1" x14ac:dyDescent="0.4"/>
    <row r="53374" s="6" customFormat="1" x14ac:dyDescent="0.4"/>
    <row r="53375" s="6" customFormat="1" x14ac:dyDescent="0.4"/>
    <row r="53376" s="6" customFormat="1" x14ac:dyDescent="0.4"/>
    <row r="53377" s="6" customFormat="1" x14ac:dyDescent="0.4"/>
    <row r="53378" s="6" customFormat="1" x14ac:dyDescent="0.4"/>
    <row r="53379" s="6" customFormat="1" x14ac:dyDescent="0.4"/>
    <row r="53380" s="6" customFormat="1" x14ac:dyDescent="0.4"/>
    <row r="53381" s="6" customFormat="1" x14ac:dyDescent="0.4"/>
    <row r="53382" s="6" customFormat="1" x14ac:dyDescent="0.4"/>
    <row r="53383" s="6" customFormat="1" x14ac:dyDescent="0.4"/>
    <row r="53384" s="6" customFormat="1" x14ac:dyDescent="0.4"/>
    <row r="53385" s="6" customFormat="1" x14ac:dyDescent="0.4"/>
    <row r="53386" s="6" customFormat="1" x14ac:dyDescent="0.4"/>
    <row r="53387" s="6" customFormat="1" x14ac:dyDescent="0.4"/>
    <row r="53388" s="6" customFormat="1" x14ac:dyDescent="0.4"/>
    <row r="53389" s="6" customFormat="1" x14ac:dyDescent="0.4"/>
    <row r="53390" s="6" customFormat="1" x14ac:dyDescent="0.4"/>
    <row r="53391" s="6" customFormat="1" x14ac:dyDescent="0.4"/>
    <row r="53392" s="6" customFormat="1" x14ac:dyDescent="0.4"/>
    <row r="53393" s="6" customFormat="1" x14ac:dyDescent="0.4"/>
    <row r="53394" s="6" customFormat="1" x14ac:dyDescent="0.4"/>
    <row r="53395" s="6" customFormat="1" x14ac:dyDescent="0.4"/>
    <row r="53396" s="6" customFormat="1" x14ac:dyDescent="0.4"/>
    <row r="53397" s="6" customFormat="1" x14ac:dyDescent="0.4"/>
    <row r="53398" s="6" customFormat="1" x14ac:dyDescent="0.4"/>
    <row r="53399" s="6" customFormat="1" x14ac:dyDescent="0.4"/>
    <row r="53400" s="6" customFormat="1" x14ac:dyDescent="0.4"/>
    <row r="53401" s="6" customFormat="1" x14ac:dyDescent="0.4"/>
    <row r="53402" s="6" customFormat="1" x14ac:dyDescent="0.4"/>
    <row r="53403" s="6" customFormat="1" x14ac:dyDescent="0.4"/>
    <row r="53404" s="6" customFormat="1" x14ac:dyDescent="0.4"/>
    <row r="53405" s="6" customFormat="1" x14ac:dyDescent="0.4"/>
    <row r="53406" s="6" customFormat="1" x14ac:dyDescent="0.4"/>
    <row r="53407" s="6" customFormat="1" x14ac:dyDescent="0.4"/>
    <row r="53408" s="6" customFormat="1" x14ac:dyDescent="0.4"/>
    <row r="53409" s="6" customFormat="1" x14ac:dyDescent="0.4"/>
    <row r="53410" s="6" customFormat="1" x14ac:dyDescent="0.4"/>
    <row r="53411" s="6" customFormat="1" x14ac:dyDescent="0.4"/>
    <row r="53412" s="6" customFormat="1" x14ac:dyDescent="0.4"/>
    <row r="53413" s="6" customFormat="1" x14ac:dyDescent="0.4"/>
    <row r="53414" s="6" customFormat="1" x14ac:dyDescent="0.4"/>
    <row r="53415" s="6" customFormat="1" x14ac:dyDescent="0.4"/>
    <row r="53416" s="6" customFormat="1" x14ac:dyDescent="0.4"/>
    <row r="53417" s="6" customFormat="1" x14ac:dyDescent="0.4"/>
    <row r="53418" s="6" customFormat="1" x14ac:dyDescent="0.4"/>
    <row r="53419" s="6" customFormat="1" x14ac:dyDescent="0.4"/>
    <row r="53420" s="6" customFormat="1" x14ac:dyDescent="0.4"/>
    <row r="53421" s="6" customFormat="1" x14ac:dyDescent="0.4"/>
    <row r="53422" s="6" customFormat="1" x14ac:dyDescent="0.4"/>
    <row r="53423" s="6" customFormat="1" x14ac:dyDescent="0.4"/>
    <row r="53424" s="6" customFormat="1" x14ac:dyDescent="0.4"/>
    <row r="53425" s="6" customFormat="1" x14ac:dyDescent="0.4"/>
    <row r="53426" s="6" customFormat="1" x14ac:dyDescent="0.4"/>
    <row r="53427" s="6" customFormat="1" x14ac:dyDescent="0.4"/>
    <row r="53428" s="6" customFormat="1" x14ac:dyDescent="0.4"/>
    <row r="53429" s="6" customFormat="1" x14ac:dyDescent="0.4"/>
    <row r="53430" s="6" customFormat="1" x14ac:dyDescent="0.4"/>
    <row r="53431" s="6" customFormat="1" x14ac:dyDescent="0.4"/>
    <row r="53432" s="6" customFormat="1" x14ac:dyDescent="0.4"/>
    <row r="53433" s="6" customFormat="1" x14ac:dyDescent="0.4"/>
    <row r="53434" s="6" customFormat="1" x14ac:dyDescent="0.4"/>
    <row r="53435" s="6" customFormat="1" x14ac:dyDescent="0.4"/>
    <row r="53436" s="6" customFormat="1" x14ac:dyDescent="0.4"/>
    <row r="53437" s="6" customFormat="1" x14ac:dyDescent="0.4"/>
    <row r="53438" s="6" customFormat="1" x14ac:dyDescent="0.4"/>
    <row r="53439" s="6" customFormat="1" x14ac:dyDescent="0.4"/>
    <row r="53440" s="6" customFormat="1" x14ac:dyDescent="0.4"/>
    <row r="53441" s="6" customFormat="1" x14ac:dyDescent="0.4"/>
    <row r="53442" s="6" customFormat="1" x14ac:dyDescent="0.4"/>
    <row r="53443" s="6" customFormat="1" x14ac:dyDescent="0.4"/>
    <row r="53444" s="6" customFormat="1" x14ac:dyDescent="0.4"/>
    <row r="53445" s="6" customFormat="1" x14ac:dyDescent="0.4"/>
    <row r="53446" s="6" customFormat="1" x14ac:dyDescent="0.4"/>
    <row r="53447" s="6" customFormat="1" x14ac:dyDescent="0.4"/>
    <row r="53448" s="6" customFormat="1" x14ac:dyDescent="0.4"/>
    <row r="53449" s="6" customFormat="1" x14ac:dyDescent="0.4"/>
    <row r="53450" s="6" customFormat="1" x14ac:dyDescent="0.4"/>
    <row r="53451" s="6" customFormat="1" x14ac:dyDescent="0.4"/>
    <row r="53452" s="6" customFormat="1" x14ac:dyDescent="0.4"/>
    <row r="53453" s="6" customFormat="1" x14ac:dyDescent="0.4"/>
    <row r="53454" s="6" customFormat="1" x14ac:dyDescent="0.4"/>
    <row r="53455" s="6" customFormat="1" x14ac:dyDescent="0.4"/>
    <row r="53456" s="6" customFormat="1" x14ac:dyDescent="0.4"/>
    <row r="53457" s="6" customFormat="1" x14ac:dyDescent="0.4"/>
    <row r="53458" s="6" customFormat="1" x14ac:dyDescent="0.4"/>
    <row r="53459" s="6" customFormat="1" x14ac:dyDescent="0.4"/>
    <row r="53460" s="6" customFormat="1" x14ac:dyDescent="0.4"/>
    <row r="53461" s="6" customFormat="1" x14ac:dyDescent="0.4"/>
    <row r="53462" s="6" customFormat="1" x14ac:dyDescent="0.4"/>
    <row r="53463" s="6" customFormat="1" x14ac:dyDescent="0.4"/>
    <row r="53464" s="6" customFormat="1" x14ac:dyDescent="0.4"/>
    <row r="53465" s="6" customFormat="1" x14ac:dyDescent="0.4"/>
    <row r="53466" s="6" customFormat="1" x14ac:dyDescent="0.4"/>
    <row r="53467" s="6" customFormat="1" x14ac:dyDescent="0.4"/>
    <row r="53468" s="6" customFormat="1" x14ac:dyDescent="0.4"/>
    <row r="53469" s="6" customFormat="1" x14ac:dyDescent="0.4"/>
    <row r="53470" s="6" customFormat="1" x14ac:dyDescent="0.4"/>
    <row r="53471" s="6" customFormat="1" x14ac:dyDescent="0.4"/>
    <row r="53472" s="6" customFormat="1" x14ac:dyDescent="0.4"/>
    <row r="53473" s="6" customFormat="1" x14ac:dyDescent="0.4"/>
    <row r="53474" s="6" customFormat="1" x14ac:dyDescent="0.4"/>
    <row r="53475" s="6" customFormat="1" x14ac:dyDescent="0.4"/>
    <row r="53476" s="6" customFormat="1" x14ac:dyDescent="0.4"/>
    <row r="53477" s="6" customFormat="1" x14ac:dyDescent="0.4"/>
    <row r="53478" s="6" customFormat="1" x14ac:dyDescent="0.4"/>
    <row r="53479" s="6" customFormat="1" x14ac:dyDescent="0.4"/>
    <row r="53480" s="6" customFormat="1" x14ac:dyDescent="0.4"/>
    <row r="53481" s="6" customFormat="1" x14ac:dyDescent="0.4"/>
    <row r="53482" s="6" customFormat="1" x14ac:dyDescent="0.4"/>
    <row r="53483" s="6" customFormat="1" x14ac:dyDescent="0.4"/>
    <row r="53484" s="6" customFormat="1" x14ac:dyDescent="0.4"/>
    <row r="53485" s="6" customFormat="1" x14ac:dyDescent="0.4"/>
    <row r="53486" s="6" customFormat="1" x14ac:dyDescent="0.4"/>
    <row r="53487" s="6" customFormat="1" x14ac:dyDescent="0.4"/>
    <row r="53488" s="6" customFormat="1" x14ac:dyDescent="0.4"/>
    <row r="53489" s="6" customFormat="1" x14ac:dyDescent="0.4"/>
    <row r="53490" s="6" customFormat="1" x14ac:dyDescent="0.4"/>
    <row r="53491" s="6" customFormat="1" x14ac:dyDescent="0.4"/>
    <row r="53492" s="6" customFormat="1" x14ac:dyDescent="0.4"/>
    <row r="53493" s="6" customFormat="1" x14ac:dyDescent="0.4"/>
    <row r="53494" s="6" customFormat="1" x14ac:dyDescent="0.4"/>
    <row r="53495" s="6" customFormat="1" x14ac:dyDescent="0.4"/>
    <row r="53496" s="6" customFormat="1" x14ac:dyDescent="0.4"/>
    <row r="53497" s="6" customFormat="1" x14ac:dyDescent="0.4"/>
    <row r="53498" s="6" customFormat="1" x14ac:dyDescent="0.4"/>
    <row r="53499" s="6" customFormat="1" x14ac:dyDescent="0.4"/>
    <row r="53500" s="6" customFormat="1" x14ac:dyDescent="0.4"/>
    <row r="53501" s="6" customFormat="1" x14ac:dyDescent="0.4"/>
    <row r="53502" s="6" customFormat="1" x14ac:dyDescent="0.4"/>
    <row r="53503" s="6" customFormat="1" x14ac:dyDescent="0.4"/>
    <row r="53504" s="6" customFormat="1" x14ac:dyDescent="0.4"/>
    <row r="53505" s="6" customFormat="1" x14ac:dyDescent="0.4"/>
    <row r="53506" s="6" customFormat="1" x14ac:dyDescent="0.4"/>
    <row r="53507" s="6" customFormat="1" x14ac:dyDescent="0.4"/>
    <row r="53508" s="6" customFormat="1" x14ac:dyDescent="0.4"/>
    <row r="53509" s="6" customFormat="1" x14ac:dyDescent="0.4"/>
    <row r="53510" s="6" customFormat="1" x14ac:dyDescent="0.4"/>
    <row r="53511" s="6" customFormat="1" x14ac:dyDescent="0.4"/>
    <row r="53512" s="6" customFormat="1" x14ac:dyDescent="0.4"/>
    <row r="53513" s="6" customFormat="1" x14ac:dyDescent="0.4"/>
    <row r="53514" s="6" customFormat="1" x14ac:dyDescent="0.4"/>
    <row r="53515" s="6" customFormat="1" x14ac:dyDescent="0.4"/>
    <row r="53516" s="6" customFormat="1" x14ac:dyDescent="0.4"/>
    <row r="53517" s="6" customFormat="1" x14ac:dyDescent="0.4"/>
    <row r="53518" s="6" customFormat="1" x14ac:dyDescent="0.4"/>
    <row r="53519" s="6" customFormat="1" x14ac:dyDescent="0.4"/>
    <row r="53520" s="6" customFormat="1" x14ac:dyDescent="0.4"/>
    <row r="53521" s="6" customFormat="1" x14ac:dyDescent="0.4"/>
    <row r="53522" s="6" customFormat="1" x14ac:dyDescent="0.4"/>
    <row r="53523" s="6" customFormat="1" x14ac:dyDescent="0.4"/>
    <row r="53524" s="6" customFormat="1" x14ac:dyDescent="0.4"/>
    <row r="53525" s="6" customFormat="1" x14ac:dyDescent="0.4"/>
    <row r="53526" s="6" customFormat="1" x14ac:dyDescent="0.4"/>
    <row r="53527" s="6" customFormat="1" x14ac:dyDescent="0.4"/>
    <row r="53528" s="6" customFormat="1" x14ac:dyDescent="0.4"/>
    <row r="53529" s="6" customFormat="1" x14ac:dyDescent="0.4"/>
    <row r="53530" s="6" customFormat="1" x14ac:dyDescent="0.4"/>
    <row r="53531" s="6" customFormat="1" x14ac:dyDescent="0.4"/>
    <row r="53532" s="6" customFormat="1" x14ac:dyDescent="0.4"/>
    <row r="53533" s="6" customFormat="1" x14ac:dyDescent="0.4"/>
    <row r="53534" s="6" customFormat="1" x14ac:dyDescent="0.4"/>
    <row r="53535" s="6" customFormat="1" x14ac:dyDescent="0.4"/>
    <row r="53536" s="6" customFormat="1" x14ac:dyDescent="0.4"/>
    <row r="53537" s="6" customFormat="1" x14ac:dyDescent="0.4"/>
    <row r="53538" s="6" customFormat="1" x14ac:dyDescent="0.4"/>
    <row r="53539" s="6" customFormat="1" x14ac:dyDescent="0.4"/>
    <row r="53540" s="6" customFormat="1" x14ac:dyDescent="0.4"/>
    <row r="53541" s="6" customFormat="1" x14ac:dyDescent="0.4"/>
    <row r="53542" s="6" customFormat="1" x14ac:dyDescent="0.4"/>
    <row r="53543" s="6" customFormat="1" x14ac:dyDescent="0.4"/>
    <row r="53544" s="6" customFormat="1" x14ac:dyDescent="0.4"/>
    <row r="53545" s="6" customFormat="1" x14ac:dyDescent="0.4"/>
    <row r="53546" s="6" customFormat="1" x14ac:dyDescent="0.4"/>
    <row r="53547" s="6" customFormat="1" x14ac:dyDescent="0.4"/>
    <row r="53548" s="6" customFormat="1" x14ac:dyDescent="0.4"/>
    <row r="53549" s="6" customFormat="1" x14ac:dyDescent="0.4"/>
    <row r="53550" s="6" customFormat="1" x14ac:dyDescent="0.4"/>
    <row r="53551" s="6" customFormat="1" x14ac:dyDescent="0.4"/>
    <row r="53552" s="6" customFormat="1" x14ac:dyDescent="0.4"/>
    <row r="53553" s="6" customFormat="1" x14ac:dyDescent="0.4"/>
    <row r="53554" s="6" customFormat="1" x14ac:dyDescent="0.4"/>
    <row r="53555" s="6" customFormat="1" x14ac:dyDescent="0.4"/>
    <row r="53556" s="6" customFormat="1" x14ac:dyDescent="0.4"/>
    <row r="53557" s="6" customFormat="1" x14ac:dyDescent="0.4"/>
    <row r="53558" s="6" customFormat="1" x14ac:dyDescent="0.4"/>
    <row r="53559" s="6" customFormat="1" x14ac:dyDescent="0.4"/>
    <row r="53560" s="6" customFormat="1" x14ac:dyDescent="0.4"/>
    <row r="53561" s="6" customFormat="1" x14ac:dyDescent="0.4"/>
    <row r="53562" s="6" customFormat="1" x14ac:dyDescent="0.4"/>
    <row r="53563" s="6" customFormat="1" x14ac:dyDescent="0.4"/>
    <row r="53564" s="6" customFormat="1" x14ac:dyDescent="0.4"/>
    <row r="53565" s="6" customFormat="1" x14ac:dyDescent="0.4"/>
    <row r="53566" s="6" customFormat="1" x14ac:dyDescent="0.4"/>
    <row r="53567" s="6" customFormat="1" x14ac:dyDescent="0.4"/>
    <row r="53568" s="6" customFormat="1" x14ac:dyDescent="0.4"/>
    <row r="53569" s="6" customFormat="1" x14ac:dyDescent="0.4"/>
    <row r="53570" s="6" customFormat="1" x14ac:dyDescent="0.4"/>
    <row r="53571" s="6" customFormat="1" x14ac:dyDescent="0.4"/>
    <row r="53572" s="6" customFormat="1" x14ac:dyDescent="0.4"/>
    <row r="53573" s="6" customFormat="1" x14ac:dyDescent="0.4"/>
    <row r="53574" s="6" customFormat="1" x14ac:dyDescent="0.4"/>
    <row r="53575" s="6" customFormat="1" x14ac:dyDescent="0.4"/>
    <row r="53576" s="6" customFormat="1" x14ac:dyDescent="0.4"/>
    <row r="53577" s="6" customFormat="1" x14ac:dyDescent="0.4"/>
    <row r="53578" s="6" customFormat="1" x14ac:dyDescent="0.4"/>
    <row r="53579" s="6" customFormat="1" x14ac:dyDescent="0.4"/>
    <row r="53580" s="6" customFormat="1" x14ac:dyDescent="0.4"/>
    <row r="53581" s="6" customFormat="1" x14ac:dyDescent="0.4"/>
    <row r="53582" s="6" customFormat="1" x14ac:dyDescent="0.4"/>
    <row r="53583" s="6" customFormat="1" x14ac:dyDescent="0.4"/>
    <row r="53584" s="6" customFormat="1" x14ac:dyDescent="0.4"/>
    <row r="53585" s="6" customFormat="1" x14ac:dyDescent="0.4"/>
    <row r="53586" s="6" customFormat="1" x14ac:dyDescent="0.4"/>
    <row r="53587" s="6" customFormat="1" x14ac:dyDescent="0.4"/>
    <row r="53588" s="6" customFormat="1" x14ac:dyDescent="0.4"/>
    <row r="53589" s="6" customFormat="1" x14ac:dyDescent="0.4"/>
    <row r="53590" s="6" customFormat="1" x14ac:dyDescent="0.4"/>
    <row r="53591" s="6" customFormat="1" x14ac:dyDescent="0.4"/>
    <row r="53592" s="6" customFormat="1" x14ac:dyDescent="0.4"/>
    <row r="53593" s="6" customFormat="1" x14ac:dyDescent="0.4"/>
    <row r="53594" s="6" customFormat="1" x14ac:dyDescent="0.4"/>
    <row r="53595" s="6" customFormat="1" x14ac:dyDescent="0.4"/>
    <row r="53596" s="6" customFormat="1" x14ac:dyDescent="0.4"/>
    <row r="53597" s="6" customFormat="1" x14ac:dyDescent="0.4"/>
    <row r="53598" s="6" customFormat="1" x14ac:dyDescent="0.4"/>
    <row r="53599" s="6" customFormat="1" x14ac:dyDescent="0.4"/>
    <row r="53600" s="6" customFormat="1" x14ac:dyDescent="0.4"/>
    <row r="53601" s="6" customFormat="1" x14ac:dyDescent="0.4"/>
    <row r="53602" s="6" customFormat="1" x14ac:dyDescent="0.4"/>
    <row r="53603" s="6" customFormat="1" x14ac:dyDescent="0.4"/>
    <row r="53604" s="6" customFormat="1" x14ac:dyDescent="0.4"/>
    <row r="53605" s="6" customFormat="1" x14ac:dyDescent="0.4"/>
    <row r="53606" s="6" customFormat="1" x14ac:dyDescent="0.4"/>
    <row r="53607" s="6" customFormat="1" x14ac:dyDescent="0.4"/>
    <row r="53608" s="6" customFormat="1" x14ac:dyDescent="0.4"/>
    <row r="53609" s="6" customFormat="1" x14ac:dyDescent="0.4"/>
    <row r="53610" s="6" customFormat="1" x14ac:dyDescent="0.4"/>
    <row r="53611" s="6" customFormat="1" x14ac:dyDescent="0.4"/>
    <row r="53612" s="6" customFormat="1" x14ac:dyDescent="0.4"/>
    <row r="53613" s="6" customFormat="1" x14ac:dyDescent="0.4"/>
    <row r="53614" s="6" customFormat="1" x14ac:dyDescent="0.4"/>
    <row r="53615" s="6" customFormat="1" x14ac:dyDescent="0.4"/>
    <row r="53616" s="6" customFormat="1" x14ac:dyDescent="0.4"/>
    <row r="53617" s="6" customFormat="1" x14ac:dyDescent="0.4"/>
    <row r="53618" s="6" customFormat="1" x14ac:dyDescent="0.4"/>
    <row r="53619" s="6" customFormat="1" x14ac:dyDescent="0.4"/>
    <row r="53620" s="6" customFormat="1" x14ac:dyDescent="0.4"/>
    <row r="53621" s="6" customFormat="1" x14ac:dyDescent="0.4"/>
    <row r="53622" s="6" customFormat="1" x14ac:dyDescent="0.4"/>
    <row r="53623" s="6" customFormat="1" x14ac:dyDescent="0.4"/>
    <row r="53624" s="6" customFormat="1" x14ac:dyDescent="0.4"/>
    <row r="53625" s="6" customFormat="1" x14ac:dyDescent="0.4"/>
    <row r="53626" s="6" customFormat="1" x14ac:dyDescent="0.4"/>
    <row r="53627" s="6" customFormat="1" x14ac:dyDescent="0.4"/>
    <row r="53628" s="6" customFormat="1" x14ac:dyDescent="0.4"/>
    <row r="53629" s="6" customFormat="1" x14ac:dyDescent="0.4"/>
    <row r="53630" s="6" customFormat="1" x14ac:dyDescent="0.4"/>
    <row r="53631" s="6" customFormat="1" x14ac:dyDescent="0.4"/>
    <row r="53632" s="6" customFormat="1" x14ac:dyDescent="0.4"/>
    <row r="53633" s="6" customFormat="1" x14ac:dyDescent="0.4"/>
    <row r="53634" s="6" customFormat="1" x14ac:dyDescent="0.4"/>
    <row r="53635" s="6" customFormat="1" x14ac:dyDescent="0.4"/>
    <row r="53636" s="6" customFormat="1" x14ac:dyDescent="0.4"/>
    <row r="53637" s="6" customFormat="1" x14ac:dyDescent="0.4"/>
    <row r="53638" s="6" customFormat="1" x14ac:dyDescent="0.4"/>
    <row r="53639" s="6" customFormat="1" x14ac:dyDescent="0.4"/>
    <row r="53640" s="6" customFormat="1" x14ac:dyDescent="0.4"/>
    <row r="53641" s="6" customFormat="1" x14ac:dyDescent="0.4"/>
    <row r="53642" s="6" customFormat="1" x14ac:dyDescent="0.4"/>
    <row r="53643" s="6" customFormat="1" x14ac:dyDescent="0.4"/>
    <row r="53644" s="6" customFormat="1" x14ac:dyDescent="0.4"/>
    <row r="53645" s="6" customFormat="1" x14ac:dyDescent="0.4"/>
    <row r="53646" s="6" customFormat="1" x14ac:dyDescent="0.4"/>
    <row r="53647" s="6" customFormat="1" x14ac:dyDescent="0.4"/>
    <row r="53648" s="6" customFormat="1" x14ac:dyDescent="0.4"/>
    <row r="53649" s="6" customFormat="1" x14ac:dyDescent="0.4"/>
    <row r="53650" s="6" customFormat="1" x14ac:dyDescent="0.4"/>
    <row r="53651" s="6" customFormat="1" x14ac:dyDescent="0.4"/>
    <row r="53652" s="6" customFormat="1" x14ac:dyDescent="0.4"/>
    <row r="53653" s="6" customFormat="1" x14ac:dyDescent="0.4"/>
    <row r="53654" s="6" customFormat="1" x14ac:dyDescent="0.4"/>
    <row r="53655" s="6" customFormat="1" x14ac:dyDescent="0.4"/>
    <row r="53656" s="6" customFormat="1" x14ac:dyDescent="0.4"/>
    <row r="53657" s="6" customFormat="1" x14ac:dyDescent="0.4"/>
    <row r="53658" s="6" customFormat="1" x14ac:dyDescent="0.4"/>
    <row r="53659" s="6" customFormat="1" x14ac:dyDescent="0.4"/>
    <row r="53660" s="6" customFormat="1" x14ac:dyDescent="0.4"/>
    <row r="53661" s="6" customFormat="1" x14ac:dyDescent="0.4"/>
    <row r="53662" s="6" customFormat="1" x14ac:dyDescent="0.4"/>
    <row r="53663" s="6" customFormat="1" x14ac:dyDescent="0.4"/>
    <row r="53664" s="6" customFormat="1" x14ac:dyDescent="0.4"/>
    <row r="53665" s="6" customFormat="1" x14ac:dyDescent="0.4"/>
    <row r="53666" s="6" customFormat="1" x14ac:dyDescent="0.4"/>
    <row r="53667" s="6" customFormat="1" x14ac:dyDescent="0.4"/>
    <row r="53668" s="6" customFormat="1" x14ac:dyDescent="0.4"/>
    <row r="53669" s="6" customFormat="1" x14ac:dyDescent="0.4"/>
    <row r="53670" s="6" customFormat="1" x14ac:dyDescent="0.4"/>
    <row r="53671" s="6" customFormat="1" x14ac:dyDescent="0.4"/>
    <row r="53672" s="6" customFormat="1" x14ac:dyDescent="0.4"/>
    <row r="53673" s="6" customFormat="1" x14ac:dyDescent="0.4"/>
    <row r="53674" s="6" customFormat="1" x14ac:dyDescent="0.4"/>
    <row r="53675" s="6" customFormat="1" x14ac:dyDescent="0.4"/>
    <row r="53676" s="6" customFormat="1" x14ac:dyDescent="0.4"/>
    <row r="53677" s="6" customFormat="1" x14ac:dyDescent="0.4"/>
    <row r="53678" s="6" customFormat="1" x14ac:dyDescent="0.4"/>
    <row r="53679" s="6" customFormat="1" x14ac:dyDescent="0.4"/>
    <row r="53680" s="6" customFormat="1" x14ac:dyDescent="0.4"/>
    <row r="53681" s="6" customFormat="1" x14ac:dyDescent="0.4"/>
    <row r="53682" s="6" customFormat="1" x14ac:dyDescent="0.4"/>
    <row r="53683" s="6" customFormat="1" x14ac:dyDescent="0.4"/>
    <row r="53684" s="6" customFormat="1" x14ac:dyDescent="0.4"/>
    <row r="53685" s="6" customFormat="1" x14ac:dyDescent="0.4"/>
    <row r="53686" s="6" customFormat="1" x14ac:dyDescent="0.4"/>
    <row r="53687" s="6" customFormat="1" x14ac:dyDescent="0.4"/>
    <row r="53688" s="6" customFormat="1" x14ac:dyDescent="0.4"/>
    <row r="53689" s="6" customFormat="1" x14ac:dyDescent="0.4"/>
    <row r="53690" s="6" customFormat="1" x14ac:dyDescent="0.4"/>
    <row r="53691" s="6" customFormat="1" x14ac:dyDescent="0.4"/>
    <row r="53692" s="6" customFormat="1" x14ac:dyDescent="0.4"/>
    <row r="53693" s="6" customFormat="1" x14ac:dyDescent="0.4"/>
    <row r="53694" s="6" customFormat="1" x14ac:dyDescent="0.4"/>
    <row r="53695" s="6" customFormat="1" x14ac:dyDescent="0.4"/>
    <row r="53696" s="6" customFormat="1" x14ac:dyDescent="0.4"/>
    <row r="53697" s="6" customFormat="1" x14ac:dyDescent="0.4"/>
    <row r="53698" s="6" customFormat="1" x14ac:dyDescent="0.4"/>
    <row r="53699" s="6" customFormat="1" x14ac:dyDescent="0.4"/>
    <row r="53700" s="6" customFormat="1" x14ac:dyDescent="0.4"/>
    <row r="53701" s="6" customFormat="1" x14ac:dyDescent="0.4"/>
    <row r="53702" s="6" customFormat="1" x14ac:dyDescent="0.4"/>
    <row r="53703" s="6" customFormat="1" x14ac:dyDescent="0.4"/>
    <row r="53704" s="6" customFormat="1" x14ac:dyDescent="0.4"/>
    <row r="53705" s="6" customFormat="1" x14ac:dyDescent="0.4"/>
    <row r="53706" s="6" customFormat="1" x14ac:dyDescent="0.4"/>
    <row r="53707" s="6" customFormat="1" x14ac:dyDescent="0.4"/>
    <row r="53708" s="6" customFormat="1" x14ac:dyDescent="0.4"/>
    <row r="53709" s="6" customFormat="1" x14ac:dyDescent="0.4"/>
    <row r="53710" s="6" customFormat="1" x14ac:dyDescent="0.4"/>
    <row r="53711" s="6" customFormat="1" x14ac:dyDescent="0.4"/>
    <row r="53712" s="6" customFormat="1" x14ac:dyDescent="0.4"/>
    <row r="53713" s="6" customFormat="1" x14ac:dyDescent="0.4"/>
    <row r="53714" s="6" customFormat="1" x14ac:dyDescent="0.4"/>
    <row r="53715" s="6" customFormat="1" x14ac:dyDescent="0.4"/>
    <row r="53716" s="6" customFormat="1" x14ac:dyDescent="0.4"/>
    <row r="53717" s="6" customFormat="1" x14ac:dyDescent="0.4"/>
    <row r="53718" s="6" customFormat="1" x14ac:dyDescent="0.4"/>
    <row r="53719" s="6" customFormat="1" x14ac:dyDescent="0.4"/>
    <row r="53720" s="6" customFormat="1" x14ac:dyDescent="0.4"/>
    <row r="53721" s="6" customFormat="1" x14ac:dyDescent="0.4"/>
    <row r="53722" s="6" customFormat="1" x14ac:dyDescent="0.4"/>
    <row r="53723" s="6" customFormat="1" x14ac:dyDescent="0.4"/>
    <row r="53724" s="6" customFormat="1" x14ac:dyDescent="0.4"/>
    <row r="53725" s="6" customFormat="1" x14ac:dyDescent="0.4"/>
    <row r="53726" s="6" customFormat="1" x14ac:dyDescent="0.4"/>
    <row r="53727" s="6" customFormat="1" x14ac:dyDescent="0.4"/>
    <row r="53728" s="6" customFormat="1" x14ac:dyDescent="0.4"/>
    <row r="53729" s="6" customFormat="1" x14ac:dyDescent="0.4"/>
    <row r="53730" s="6" customFormat="1" x14ac:dyDescent="0.4"/>
    <row r="53731" s="6" customFormat="1" x14ac:dyDescent="0.4"/>
    <row r="53732" s="6" customFormat="1" x14ac:dyDescent="0.4"/>
    <row r="53733" s="6" customFormat="1" x14ac:dyDescent="0.4"/>
    <row r="53734" s="6" customFormat="1" x14ac:dyDescent="0.4"/>
    <row r="53735" s="6" customFormat="1" x14ac:dyDescent="0.4"/>
    <row r="53736" s="6" customFormat="1" x14ac:dyDescent="0.4"/>
    <row r="53737" s="6" customFormat="1" x14ac:dyDescent="0.4"/>
    <row r="53738" s="6" customFormat="1" x14ac:dyDescent="0.4"/>
    <row r="53739" s="6" customFormat="1" x14ac:dyDescent="0.4"/>
    <row r="53740" s="6" customFormat="1" x14ac:dyDescent="0.4"/>
    <row r="53741" s="6" customFormat="1" x14ac:dyDescent="0.4"/>
    <row r="53742" s="6" customFormat="1" x14ac:dyDescent="0.4"/>
    <row r="53743" s="6" customFormat="1" x14ac:dyDescent="0.4"/>
    <row r="53744" s="6" customFormat="1" x14ac:dyDescent="0.4"/>
    <row r="53745" s="6" customFormat="1" x14ac:dyDescent="0.4"/>
    <row r="53746" s="6" customFormat="1" x14ac:dyDescent="0.4"/>
    <row r="53747" s="6" customFormat="1" x14ac:dyDescent="0.4"/>
    <row r="53748" s="6" customFormat="1" x14ac:dyDescent="0.4"/>
    <row r="53749" s="6" customFormat="1" x14ac:dyDescent="0.4"/>
    <row r="53750" s="6" customFormat="1" x14ac:dyDescent="0.4"/>
    <row r="53751" s="6" customFormat="1" x14ac:dyDescent="0.4"/>
    <row r="53752" s="6" customFormat="1" x14ac:dyDescent="0.4"/>
    <row r="53753" s="6" customFormat="1" x14ac:dyDescent="0.4"/>
    <row r="53754" s="6" customFormat="1" x14ac:dyDescent="0.4"/>
    <row r="53755" s="6" customFormat="1" x14ac:dyDescent="0.4"/>
    <row r="53756" s="6" customFormat="1" x14ac:dyDescent="0.4"/>
    <row r="53757" s="6" customFormat="1" x14ac:dyDescent="0.4"/>
    <row r="53758" s="6" customFormat="1" x14ac:dyDescent="0.4"/>
    <row r="53759" s="6" customFormat="1" x14ac:dyDescent="0.4"/>
    <row r="53760" s="6" customFormat="1" x14ac:dyDescent="0.4"/>
    <row r="53761" s="6" customFormat="1" x14ac:dyDescent="0.4"/>
    <row r="53762" s="6" customFormat="1" x14ac:dyDescent="0.4"/>
    <row r="53763" s="6" customFormat="1" x14ac:dyDescent="0.4"/>
    <row r="53764" s="6" customFormat="1" x14ac:dyDescent="0.4"/>
    <row r="53765" s="6" customFormat="1" x14ac:dyDescent="0.4"/>
    <row r="53766" s="6" customFormat="1" x14ac:dyDescent="0.4"/>
    <row r="53767" s="6" customFormat="1" x14ac:dyDescent="0.4"/>
    <row r="53768" s="6" customFormat="1" x14ac:dyDescent="0.4"/>
    <row r="53769" s="6" customFormat="1" x14ac:dyDescent="0.4"/>
    <row r="53770" s="6" customFormat="1" x14ac:dyDescent="0.4"/>
    <row r="53771" s="6" customFormat="1" x14ac:dyDescent="0.4"/>
    <row r="53772" s="6" customFormat="1" x14ac:dyDescent="0.4"/>
    <row r="53773" s="6" customFormat="1" x14ac:dyDescent="0.4"/>
    <row r="53774" s="6" customFormat="1" x14ac:dyDescent="0.4"/>
    <row r="53775" s="6" customFormat="1" x14ac:dyDescent="0.4"/>
    <row r="53776" s="6" customFormat="1" x14ac:dyDescent="0.4"/>
    <row r="53777" s="6" customFormat="1" x14ac:dyDescent="0.4"/>
    <row r="53778" s="6" customFormat="1" x14ac:dyDescent="0.4"/>
    <row r="53779" s="6" customFormat="1" x14ac:dyDescent="0.4"/>
    <row r="53780" s="6" customFormat="1" x14ac:dyDescent="0.4"/>
    <row r="53781" s="6" customFormat="1" x14ac:dyDescent="0.4"/>
    <row r="53782" s="6" customFormat="1" x14ac:dyDescent="0.4"/>
    <row r="53783" s="6" customFormat="1" x14ac:dyDescent="0.4"/>
    <row r="53784" s="6" customFormat="1" x14ac:dyDescent="0.4"/>
    <row r="53785" s="6" customFormat="1" x14ac:dyDescent="0.4"/>
    <row r="53786" s="6" customFormat="1" x14ac:dyDescent="0.4"/>
    <row r="53787" s="6" customFormat="1" x14ac:dyDescent="0.4"/>
    <row r="53788" s="6" customFormat="1" x14ac:dyDescent="0.4"/>
    <row r="53789" s="6" customFormat="1" x14ac:dyDescent="0.4"/>
    <row r="53790" s="6" customFormat="1" x14ac:dyDescent="0.4"/>
    <row r="53791" s="6" customFormat="1" x14ac:dyDescent="0.4"/>
    <row r="53792" s="6" customFormat="1" x14ac:dyDescent="0.4"/>
    <row r="53793" s="6" customFormat="1" x14ac:dyDescent="0.4"/>
    <row r="53794" s="6" customFormat="1" x14ac:dyDescent="0.4"/>
    <row r="53795" s="6" customFormat="1" x14ac:dyDescent="0.4"/>
    <row r="53796" s="6" customFormat="1" x14ac:dyDescent="0.4"/>
    <row r="53797" s="6" customFormat="1" x14ac:dyDescent="0.4"/>
    <row r="53798" s="6" customFormat="1" x14ac:dyDescent="0.4"/>
    <row r="53799" s="6" customFormat="1" x14ac:dyDescent="0.4"/>
    <row r="53800" s="6" customFormat="1" x14ac:dyDescent="0.4"/>
    <row r="53801" s="6" customFormat="1" x14ac:dyDescent="0.4"/>
    <row r="53802" s="6" customFormat="1" x14ac:dyDescent="0.4"/>
    <row r="53803" s="6" customFormat="1" x14ac:dyDescent="0.4"/>
    <row r="53804" s="6" customFormat="1" x14ac:dyDescent="0.4"/>
    <row r="53805" s="6" customFormat="1" x14ac:dyDescent="0.4"/>
    <row r="53806" s="6" customFormat="1" x14ac:dyDescent="0.4"/>
    <row r="53807" s="6" customFormat="1" x14ac:dyDescent="0.4"/>
    <row r="53808" s="6" customFormat="1" x14ac:dyDescent="0.4"/>
    <row r="53809" s="6" customFormat="1" x14ac:dyDescent="0.4"/>
    <row r="53810" s="6" customFormat="1" x14ac:dyDescent="0.4"/>
    <row r="53811" s="6" customFormat="1" x14ac:dyDescent="0.4"/>
    <row r="53812" s="6" customFormat="1" x14ac:dyDescent="0.4"/>
    <row r="53813" s="6" customFormat="1" x14ac:dyDescent="0.4"/>
    <row r="53814" s="6" customFormat="1" x14ac:dyDescent="0.4"/>
    <row r="53815" s="6" customFormat="1" x14ac:dyDescent="0.4"/>
    <row r="53816" s="6" customFormat="1" x14ac:dyDescent="0.4"/>
    <row r="53817" s="6" customFormat="1" x14ac:dyDescent="0.4"/>
    <row r="53818" s="6" customFormat="1" x14ac:dyDescent="0.4"/>
    <row r="53819" s="6" customFormat="1" x14ac:dyDescent="0.4"/>
    <row r="53820" s="6" customFormat="1" x14ac:dyDescent="0.4"/>
    <row r="53821" s="6" customFormat="1" x14ac:dyDescent="0.4"/>
    <row r="53822" s="6" customFormat="1" x14ac:dyDescent="0.4"/>
    <row r="53823" s="6" customFormat="1" x14ac:dyDescent="0.4"/>
    <row r="53824" s="6" customFormat="1" x14ac:dyDescent="0.4"/>
    <row r="53825" s="6" customFormat="1" x14ac:dyDescent="0.4"/>
    <row r="53826" s="6" customFormat="1" x14ac:dyDescent="0.4"/>
    <row r="53827" s="6" customFormat="1" x14ac:dyDescent="0.4"/>
    <row r="53828" s="6" customFormat="1" x14ac:dyDescent="0.4"/>
    <row r="53829" s="6" customFormat="1" x14ac:dyDescent="0.4"/>
    <row r="53830" s="6" customFormat="1" x14ac:dyDescent="0.4"/>
    <row r="53831" s="6" customFormat="1" x14ac:dyDescent="0.4"/>
    <row r="53832" s="6" customFormat="1" x14ac:dyDescent="0.4"/>
    <row r="53833" s="6" customFormat="1" x14ac:dyDescent="0.4"/>
    <row r="53834" s="6" customFormat="1" x14ac:dyDescent="0.4"/>
    <row r="53835" s="6" customFormat="1" x14ac:dyDescent="0.4"/>
    <row r="53836" s="6" customFormat="1" x14ac:dyDescent="0.4"/>
    <row r="53837" s="6" customFormat="1" x14ac:dyDescent="0.4"/>
    <row r="53838" s="6" customFormat="1" x14ac:dyDescent="0.4"/>
    <row r="53839" s="6" customFormat="1" x14ac:dyDescent="0.4"/>
    <row r="53840" s="6" customFormat="1" x14ac:dyDescent="0.4"/>
    <row r="53841" s="6" customFormat="1" x14ac:dyDescent="0.4"/>
    <row r="53842" s="6" customFormat="1" x14ac:dyDescent="0.4"/>
    <row r="53843" s="6" customFormat="1" x14ac:dyDescent="0.4"/>
    <row r="53844" s="6" customFormat="1" x14ac:dyDescent="0.4"/>
    <row r="53845" s="6" customFormat="1" x14ac:dyDescent="0.4"/>
    <row r="53846" s="6" customFormat="1" x14ac:dyDescent="0.4"/>
    <row r="53847" s="6" customFormat="1" x14ac:dyDescent="0.4"/>
    <row r="53848" s="6" customFormat="1" x14ac:dyDescent="0.4"/>
    <row r="53849" s="6" customFormat="1" x14ac:dyDescent="0.4"/>
    <row r="53850" s="6" customFormat="1" x14ac:dyDescent="0.4"/>
    <row r="53851" s="6" customFormat="1" x14ac:dyDescent="0.4"/>
    <row r="53852" s="6" customFormat="1" x14ac:dyDescent="0.4"/>
    <row r="53853" s="6" customFormat="1" x14ac:dyDescent="0.4"/>
    <row r="53854" s="6" customFormat="1" x14ac:dyDescent="0.4"/>
    <row r="53855" s="6" customFormat="1" x14ac:dyDescent="0.4"/>
    <row r="53856" s="6" customFormat="1" x14ac:dyDescent="0.4"/>
    <row r="53857" s="6" customFormat="1" x14ac:dyDescent="0.4"/>
    <row r="53858" s="6" customFormat="1" x14ac:dyDescent="0.4"/>
    <row r="53859" s="6" customFormat="1" x14ac:dyDescent="0.4"/>
    <row r="53860" s="6" customFormat="1" x14ac:dyDescent="0.4"/>
    <row r="53861" s="6" customFormat="1" x14ac:dyDescent="0.4"/>
    <row r="53862" s="6" customFormat="1" x14ac:dyDescent="0.4"/>
    <row r="53863" s="6" customFormat="1" x14ac:dyDescent="0.4"/>
    <row r="53864" s="6" customFormat="1" x14ac:dyDescent="0.4"/>
    <row r="53865" s="6" customFormat="1" x14ac:dyDescent="0.4"/>
    <row r="53866" s="6" customFormat="1" x14ac:dyDescent="0.4"/>
    <row r="53867" s="6" customFormat="1" x14ac:dyDescent="0.4"/>
    <row r="53868" s="6" customFormat="1" x14ac:dyDescent="0.4"/>
    <row r="53869" s="6" customFormat="1" x14ac:dyDescent="0.4"/>
    <row r="53870" s="6" customFormat="1" x14ac:dyDescent="0.4"/>
    <row r="53871" s="6" customFormat="1" x14ac:dyDescent="0.4"/>
    <row r="53872" s="6" customFormat="1" x14ac:dyDescent="0.4"/>
    <row r="53873" s="6" customFormat="1" x14ac:dyDescent="0.4"/>
    <row r="53874" s="6" customFormat="1" x14ac:dyDescent="0.4"/>
    <row r="53875" s="6" customFormat="1" x14ac:dyDescent="0.4"/>
    <row r="53876" s="6" customFormat="1" x14ac:dyDescent="0.4"/>
    <row r="53877" s="6" customFormat="1" x14ac:dyDescent="0.4"/>
    <row r="53878" s="6" customFormat="1" x14ac:dyDescent="0.4"/>
    <row r="53879" s="6" customFormat="1" x14ac:dyDescent="0.4"/>
    <row r="53880" s="6" customFormat="1" x14ac:dyDescent="0.4"/>
    <row r="53881" s="6" customFormat="1" x14ac:dyDescent="0.4"/>
    <row r="53882" s="6" customFormat="1" x14ac:dyDescent="0.4"/>
    <row r="53883" s="6" customFormat="1" x14ac:dyDescent="0.4"/>
    <row r="53884" s="6" customFormat="1" x14ac:dyDescent="0.4"/>
    <row r="53885" s="6" customFormat="1" x14ac:dyDescent="0.4"/>
    <row r="53886" s="6" customFormat="1" x14ac:dyDescent="0.4"/>
    <row r="53887" s="6" customFormat="1" x14ac:dyDescent="0.4"/>
    <row r="53888" s="6" customFormat="1" x14ac:dyDescent="0.4"/>
    <row r="53889" s="6" customFormat="1" x14ac:dyDescent="0.4"/>
    <row r="53890" s="6" customFormat="1" x14ac:dyDescent="0.4"/>
    <row r="53891" s="6" customFormat="1" x14ac:dyDescent="0.4"/>
    <row r="53892" s="6" customFormat="1" x14ac:dyDescent="0.4"/>
    <row r="53893" s="6" customFormat="1" x14ac:dyDescent="0.4"/>
    <row r="53894" s="6" customFormat="1" x14ac:dyDescent="0.4"/>
    <row r="53895" s="6" customFormat="1" x14ac:dyDescent="0.4"/>
    <row r="53896" s="6" customFormat="1" x14ac:dyDescent="0.4"/>
    <row r="53897" s="6" customFormat="1" x14ac:dyDescent="0.4"/>
    <row r="53898" s="6" customFormat="1" x14ac:dyDescent="0.4"/>
    <row r="53899" s="6" customFormat="1" x14ac:dyDescent="0.4"/>
    <row r="53900" s="6" customFormat="1" x14ac:dyDescent="0.4"/>
    <row r="53901" s="6" customFormat="1" x14ac:dyDescent="0.4"/>
    <row r="53902" s="6" customFormat="1" x14ac:dyDescent="0.4"/>
    <row r="53903" s="6" customFormat="1" x14ac:dyDescent="0.4"/>
    <row r="53904" s="6" customFormat="1" x14ac:dyDescent="0.4"/>
    <row r="53905" s="6" customFormat="1" x14ac:dyDescent="0.4"/>
    <row r="53906" s="6" customFormat="1" x14ac:dyDescent="0.4"/>
    <row r="53907" s="6" customFormat="1" x14ac:dyDescent="0.4"/>
    <row r="53908" s="6" customFormat="1" x14ac:dyDescent="0.4"/>
    <row r="53909" s="6" customFormat="1" x14ac:dyDescent="0.4"/>
    <row r="53910" s="6" customFormat="1" x14ac:dyDescent="0.4"/>
    <row r="53911" s="6" customFormat="1" x14ac:dyDescent="0.4"/>
    <row r="53912" s="6" customFormat="1" x14ac:dyDescent="0.4"/>
    <row r="53913" s="6" customFormat="1" x14ac:dyDescent="0.4"/>
    <row r="53914" s="6" customFormat="1" x14ac:dyDescent="0.4"/>
    <row r="53915" s="6" customFormat="1" x14ac:dyDescent="0.4"/>
    <row r="53916" s="6" customFormat="1" x14ac:dyDescent="0.4"/>
    <row r="53917" s="6" customFormat="1" x14ac:dyDescent="0.4"/>
    <row r="53918" s="6" customFormat="1" x14ac:dyDescent="0.4"/>
    <row r="53919" s="6" customFormat="1" x14ac:dyDescent="0.4"/>
    <row r="53920" s="6" customFormat="1" x14ac:dyDescent="0.4"/>
    <row r="53921" s="6" customFormat="1" x14ac:dyDescent="0.4"/>
    <row r="53922" s="6" customFormat="1" x14ac:dyDescent="0.4"/>
    <row r="53923" s="6" customFormat="1" x14ac:dyDescent="0.4"/>
    <row r="53924" s="6" customFormat="1" x14ac:dyDescent="0.4"/>
    <row r="53925" s="6" customFormat="1" x14ac:dyDescent="0.4"/>
    <row r="53926" s="6" customFormat="1" x14ac:dyDescent="0.4"/>
    <row r="53927" s="6" customFormat="1" x14ac:dyDescent="0.4"/>
    <row r="53928" s="6" customFormat="1" x14ac:dyDescent="0.4"/>
    <row r="53929" s="6" customFormat="1" x14ac:dyDescent="0.4"/>
    <row r="53930" s="6" customFormat="1" x14ac:dyDescent="0.4"/>
    <row r="53931" s="6" customFormat="1" x14ac:dyDescent="0.4"/>
    <row r="53932" s="6" customFormat="1" x14ac:dyDescent="0.4"/>
    <row r="53933" s="6" customFormat="1" x14ac:dyDescent="0.4"/>
    <row r="53934" s="6" customFormat="1" x14ac:dyDescent="0.4"/>
    <row r="53935" s="6" customFormat="1" x14ac:dyDescent="0.4"/>
    <row r="53936" s="6" customFormat="1" x14ac:dyDescent="0.4"/>
    <row r="53937" s="6" customFormat="1" x14ac:dyDescent="0.4"/>
    <row r="53938" s="6" customFormat="1" x14ac:dyDescent="0.4"/>
    <row r="53939" s="6" customFormat="1" x14ac:dyDescent="0.4"/>
    <row r="53940" s="6" customFormat="1" x14ac:dyDescent="0.4"/>
    <row r="53941" s="6" customFormat="1" x14ac:dyDescent="0.4"/>
    <row r="53942" s="6" customFormat="1" x14ac:dyDescent="0.4"/>
    <row r="53943" s="6" customFormat="1" x14ac:dyDescent="0.4"/>
    <row r="53944" s="6" customFormat="1" x14ac:dyDescent="0.4"/>
    <row r="53945" s="6" customFormat="1" x14ac:dyDescent="0.4"/>
    <row r="53946" s="6" customFormat="1" x14ac:dyDescent="0.4"/>
    <row r="53947" s="6" customFormat="1" x14ac:dyDescent="0.4"/>
    <row r="53948" s="6" customFormat="1" x14ac:dyDescent="0.4"/>
    <row r="53949" s="6" customFormat="1" x14ac:dyDescent="0.4"/>
    <row r="53950" s="6" customFormat="1" x14ac:dyDescent="0.4"/>
    <row r="53951" s="6" customFormat="1" x14ac:dyDescent="0.4"/>
    <row r="53952" s="6" customFormat="1" x14ac:dyDescent="0.4"/>
    <row r="53953" s="6" customFormat="1" x14ac:dyDescent="0.4"/>
    <row r="53954" s="6" customFormat="1" x14ac:dyDescent="0.4"/>
    <row r="53955" s="6" customFormat="1" x14ac:dyDescent="0.4"/>
    <row r="53956" s="6" customFormat="1" x14ac:dyDescent="0.4"/>
    <row r="53957" s="6" customFormat="1" x14ac:dyDescent="0.4"/>
    <row r="53958" s="6" customFormat="1" x14ac:dyDescent="0.4"/>
    <row r="53959" s="6" customFormat="1" x14ac:dyDescent="0.4"/>
    <row r="53960" s="6" customFormat="1" x14ac:dyDescent="0.4"/>
    <row r="53961" s="6" customFormat="1" x14ac:dyDescent="0.4"/>
    <row r="53962" s="6" customFormat="1" x14ac:dyDescent="0.4"/>
    <row r="53963" s="6" customFormat="1" x14ac:dyDescent="0.4"/>
    <row r="53964" s="6" customFormat="1" x14ac:dyDescent="0.4"/>
    <row r="53965" s="6" customFormat="1" x14ac:dyDescent="0.4"/>
    <row r="53966" s="6" customFormat="1" x14ac:dyDescent="0.4"/>
    <row r="53967" s="6" customFormat="1" x14ac:dyDescent="0.4"/>
    <row r="53968" s="6" customFormat="1" x14ac:dyDescent="0.4"/>
    <row r="53969" s="6" customFormat="1" x14ac:dyDescent="0.4"/>
    <row r="53970" s="6" customFormat="1" x14ac:dyDescent="0.4"/>
    <row r="53971" s="6" customFormat="1" x14ac:dyDescent="0.4"/>
    <row r="53972" s="6" customFormat="1" x14ac:dyDescent="0.4"/>
    <row r="53973" s="6" customFormat="1" x14ac:dyDescent="0.4"/>
    <row r="53974" s="6" customFormat="1" x14ac:dyDescent="0.4"/>
    <row r="53975" s="6" customFormat="1" x14ac:dyDescent="0.4"/>
    <row r="53976" s="6" customFormat="1" x14ac:dyDescent="0.4"/>
    <row r="53977" s="6" customFormat="1" x14ac:dyDescent="0.4"/>
    <row r="53978" s="6" customFormat="1" x14ac:dyDescent="0.4"/>
    <row r="53979" s="6" customFormat="1" x14ac:dyDescent="0.4"/>
    <row r="53980" s="6" customFormat="1" x14ac:dyDescent="0.4"/>
    <row r="53981" s="6" customFormat="1" x14ac:dyDescent="0.4"/>
    <row r="53982" s="6" customFormat="1" x14ac:dyDescent="0.4"/>
    <row r="53983" s="6" customFormat="1" x14ac:dyDescent="0.4"/>
    <row r="53984" s="6" customFormat="1" x14ac:dyDescent="0.4"/>
    <row r="53985" s="6" customFormat="1" x14ac:dyDescent="0.4"/>
    <row r="53986" s="6" customFormat="1" x14ac:dyDescent="0.4"/>
    <row r="53987" s="6" customFormat="1" x14ac:dyDescent="0.4"/>
    <row r="53988" s="6" customFormat="1" x14ac:dyDescent="0.4"/>
    <row r="53989" s="6" customFormat="1" x14ac:dyDescent="0.4"/>
    <row r="53990" s="6" customFormat="1" x14ac:dyDescent="0.4"/>
    <row r="53991" s="6" customFormat="1" x14ac:dyDescent="0.4"/>
    <row r="53992" s="6" customFormat="1" x14ac:dyDescent="0.4"/>
    <row r="53993" s="6" customFormat="1" x14ac:dyDescent="0.4"/>
    <row r="53994" s="6" customFormat="1" x14ac:dyDescent="0.4"/>
    <row r="53995" s="6" customFormat="1" x14ac:dyDescent="0.4"/>
    <row r="53996" s="6" customFormat="1" x14ac:dyDescent="0.4"/>
    <row r="53997" s="6" customFormat="1" x14ac:dyDescent="0.4"/>
    <row r="53998" s="6" customFormat="1" x14ac:dyDescent="0.4"/>
    <row r="53999" s="6" customFormat="1" x14ac:dyDescent="0.4"/>
    <row r="54000" s="6" customFormat="1" x14ac:dyDescent="0.4"/>
    <row r="54001" s="6" customFormat="1" x14ac:dyDescent="0.4"/>
    <row r="54002" s="6" customFormat="1" x14ac:dyDescent="0.4"/>
    <row r="54003" s="6" customFormat="1" x14ac:dyDescent="0.4"/>
    <row r="54004" s="6" customFormat="1" x14ac:dyDescent="0.4"/>
    <row r="54005" s="6" customFormat="1" x14ac:dyDescent="0.4"/>
    <row r="54006" s="6" customFormat="1" x14ac:dyDescent="0.4"/>
    <row r="54007" s="6" customFormat="1" x14ac:dyDescent="0.4"/>
    <row r="54008" s="6" customFormat="1" x14ac:dyDescent="0.4"/>
    <row r="54009" s="6" customFormat="1" x14ac:dyDescent="0.4"/>
    <row r="54010" s="6" customFormat="1" x14ac:dyDescent="0.4"/>
    <row r="54011" s="6" customFormat="1" x14ac:dyDescent="0.4"/>
    <row r="54012" s="6" customFormat="1" x14ac:dyDescent="0.4"/>
    <row r="54013" s="6" customFormat="1" x14ac:dyDescent="0.4"/>
    <row r="54014" s="6" customFormat="1" x14ac:dyDescent="0.4"/>
    <row r="54015" s="6" customFormat="1" x14ac:dyDescent="0.4"/>
    <row r="54016" s="6" customFormat="1" x14ac:dyDescent="0.4"/>
    <row r="54017" s="6" customFormat="1" x14ac:dyDescent="0.4"/>
    <row r="54018" s="6" customFormat="1" x14ac:dyDescent="0.4"/>
    <row r="54019" s="6" customFormat="1" x14ac:dyDescent="0.4"/>
    <row r="54020" s="6" customFormat="1" x14ac:dyDescent="0.4"/>
    <row r="54021" s="6" customFormat="1" x14ac:dyDescent="0.4"/>
    <row r="54022" s="6" customFormat="1" x14ac:dyDescent="0.4"/>
    <row r="54023" s="6" customFormat="1" x14ac:dyDescent="0.4"/>
    <row r="54024" s="6" customFormat="1" x14ac:dyDescent="0.4"/>
    <row r="54025" s="6" customFormat="1" x14ac:dyDescent="0.4"/>
    <row r="54026" s="6" customFormat="1" x14ac:dyDescent="0.4"/>
    <row r="54027" s="6" customFormat="1" x14ac:dyDescent="0.4"/>
    <row r="54028" s="6" customFormat="1" x14ac:dyDescent="0.4"/>
    <row r="54029" s="6" customFormat="1" x14ac:dyDescent="0.4"/>
    <row r="54030" s="6" customFormat="1" x14ac:dyDescent="0.4"/>
    <row r="54031" s="6" customFormat="1" x14ac:dyDescent="0.4"/>
    <row r="54032" s="6" customFormat="1" x14ac:dyDescent="0.4"/>
    <row r="54033" s="6" customFormat="1" x14ac:dyDescent="0.4"/>
    <row r="54034" s="6" customFormat="1" x14ac:dyDescent="0.4"/>
    <row r="54035" s="6" customFormat="1" x14ac:dyDescent="0.4"/>
    <row r="54036" s="6" customFormat="1" x14ac:dyDescent="0.4"/>
    <row r="54037" s="6" customFormat="1" x14ac:dyDescent="0.4"/>
    <row r="54038" s="6" customFormat="1" x14ac:dyDescent="0.4"/>
    <row r="54039" s="6" customFormat="1" x14ac:dyDescent="0.4"/>
    <row r="54040" s="6" customFormat="1" x14ac:dyDescent="0.4"/>
    <row r="54041" s="6" customFormat="1" x14ac:dyDescent="0.4"/>
    <row r="54042" s="6" customFormat="1" x14ac:dyDescent="0.4"/>
    <row r="54043" s="6" customFormat="1" x14ac:dyDescent="0.4"/>
    <row r="54044" s="6" customFormat="1" x14ac:dyDescent="0.4"/>
    <row r="54045" s="6" customFormat="1" x14ac:dyDescent="0.4"/>
    <row r="54046" s="6" customFormat="1" x14ac:dyDescent="0.4"/>
    <row r="54047" s="6" customFormat="1" x14ac:dyDescent="0.4"/>
    <row r="54048" s="6" customFormat="1" x14ac:dyDescent="0.4"/>
    <row r="54049" s="6" customFormat="1" x14ac:dyDescent="0.4"/>
    <row r="54050" s="6" customFormat="1" x14ac:dyDescent="0.4"/>
    <row r="54051" s="6" customFormat="1" x14ac:dyDescent="0.4"/>
    <row r="54052" s="6" customFormat="1" x14ac:dyDescent="0.4"/>
    <row r="54053" s="6" customFormat="1" x14ac:dyDescent="0.4"/>
    <row r="54054" s="6" customFormat="1" x14ac:dyDescent="0.4"/>
    <row r="54055" s="6" customFormat="1" x14ac:dyDescent="0.4"/>
    <row r="54056" s="6" customFormat="1" x14ac:dyDescent="0.4"/>
    <row r="54057" s="6" customFormat="1" x14ac:dyDescent="0.4"/>
    <row r="54058" s="6" customFormat="1" x14ac:dyDescent="0.4"/>
    <row r="54059" s="6" customFormat="1" x14ac:dyDescent="0.4"/>
    <row r="54060" s="6" customFormat="1" x14ac:dyDescent="0.4"/>
    <row r="54061" s="6" customFormat="1" x14ac:dyDescent="0.4"/>
    <row r="54062" s="6" customFormat="1" x14ac:dyDescent="0.4"/>
    <row r="54063" s="6" customFormat="1" x14ac:dyDescent="0.4"/>
    <row r="54064" s="6" customFormat="1" x14ac:dyDescent="0.4"/>
    <row r="54065" s="6" customFormat="1" x14ac:dyDescent="0.4"/>
    <row r="54066" s="6" customFormat="1" x14ac:dyDescent="0.4"/>
    <row r="54067" s="6" customFormat="1" x14ac:dyDescent="0.4"/>
    <row r="54068" s="6" customFormat="1" x14ac:dyDescent="0.4"/>
    <row r="54069" s="6" customFormat="1" x14ac:dyDescent="0.4"/>
    <row r="54070" s="6" customFormat="1" x14ac:dyDescent="0.4"/>
    <row r="54071" s="6" customFormat="1" x14ac:dyDescent="0.4"/>
    <row r="54072" s="6" customFormat="1" x14ac:dyDescent="0.4"/>
    <row r="54073" s="6" customFormat="1" x14ac:dyDescent="0.4"/>
    <row r="54074" s="6" customFormat="1" x14ac:dyDescent="0.4"/>
    <row r="54075" s="6" customFormat="1" x14ac:dyDescent="0.4"/>
    <row r="54076" s="6" customFormat="1" x14ac:dyDescent="0.4"/>
    <row r="54077" s="6" customFormat="1" x14ac:dyDescent="0.4"/>
    <row r="54078" s="6" customFormat="1" x14ac:dyDescent="0.4"/>
    <row r="54079" s="6" customFormat="1" x14ac:dyDescent="0.4"/>
    <row r="54080" s="6" customFormat="1" x14ac:dyDescent="0.4"/>
    <row r="54081" s="6" customFormat="1" x14ac:dyDescent="0.4"/>
    <row r="54082" s="6" customFormat="1" x14ac:dyDescent="0.4"/>
    <row r="54083" s="6" customFormat="1" x14ac:dyDescent="0.4"/>
    <row r="54084" s="6" customFormat="1" x14ac:dyDescent="0.4"/>
    <row r="54085" s="6" customFormat="1" x14ac:dyDescent="0.4"/>
    <row r="54086" s="6" customFormat="1" x14ac:dyDescent="0.4"/>
    <row r="54087" s="6" customFormat="1" x14ac:dyDescent="0.4"/>
    <row r="54088" s="6" customFormat="1" x14ac:dyDescent="0.4"/>
    <row r="54089" s="6" customFormat="1" x14ac:dyDescent="0.4"/>
    <row r="54090" s="6" customFormat="1" x14ac:dyDescent="0.4"/>
    <row r="54091" s="6" customFormat="1" x14ac:dyDescent="0.4"/>
    <row r="54092" s="6" customFormat="1" x14ac:dyDescent="0.4"/>
    <row r="54093" s="6" customFormat="1" x14ac:dyDescent="0.4"/>
    <row r="54094" s="6" customFormat="1" x14ac:dyDescent="0.4"/>
    <row r="54095" s="6" customFormat="1" x14ac:dyDescent="0.4"/>
    <row r="54096" s="6" customFormat="1" x14ac:dyDescent="0.4"/>
    <row r="54097" s="6" customFormat="1" x14ac:dyDescent="0.4"/>
    <row r="54098" s="6" customFormat="1" x14ac:dyDescent="0.4"/>
    <row r="54099" s="6" customFormat="1" x14ac:dyDescent="0.4"/>
    <row r="54100" s="6" customFormat="1" x14ac:dyDescent="0.4"/>
    <row r="54101" s="6" customFormat="1" x14ac:dyDescent="0.4"/>
    <row r="54102" s="6" customFormat="1" x14ac:dyDescent="0.4"/>
    <row r="54103" s="6" customFormat="1" x14ac:dyDescent="0.4"/>
    <row r="54104" s="6" customFormat="1" x14ac:dyDescent="0.4"/>
    <row r="54105" s="6" customFormat="1" x14ac:dyDescent="0.4"/>
    <row r="54106" s="6" customFormat="1" x14ac:dyDescent="0.4"/>
    <row r="54107" s="6" customFormat="1" x14ac:dyDescent="0.4"/>
    <row r="54108" s="6" customFormat="1" x14ac:dyDescent="0.4"/>
    <row r="54109" s="6" customFormat="1" x14ac:dyDescent="0.4"/>
    <row r="54110" s="6" customFormat="1" x14ac:dyDescent="0.4"/>
    <row r="54111" s="6" customFormat="1" x14ac:dyDescent="0.4"/>
    <row r="54112" s="6" customFormat="1" x14ac:dyDescent="0.4"/>
    <row r="54113" s="6" customFormat="1" x14ac:dyDescent="0.4"/>
    <row r="54114" s="6" customFormat="1" x14ac:dyDescent="0.4"/>
    <row r="54115" s="6" customFormat="1" x14ac:dyDescent="0.4"/>
    <row r="54116" s="6" customFormat="1" x14ac:dyDescent="0.4"/>
    <row r="54117" s="6" customFormat="1" x14ac:dyDescent="0.4"/>
    <row r="54118" s="6" customFormat="1" x14ac:dyDescent="0.4"/>
    <row r="54119" s="6" customFormat="1" x14ac:dyDescent="0.4"/>
    <row r="54120" s="6" customFormat="1" x14ac:dyDescent="0.4"/>
    <row r="54121" s="6" customFormat="1" x14ac:dyDescent="0.4"/>
    <row r="54122" s="6" customFormat="1" x14ac:dyDescent="0.4"/>
    <row r="54123" s="6" customFormat="1" x14ac:dyDescent="0.4"/>
    <row r="54124" s="6" customFormat="1" x14ac:dyDescent="0.4"/>
    <row r="54125" s="6" customFormat="1" x14ac:dyDescent="0.4"/>
    <row r="54126" s="6" customFormat="1" x14ac:dyDescent="0.4"/>
    <row r="54127" s="6" customFormat="1" x14ac:dyDescent="0.4"/>
    <row r="54128" s="6" customFormat="1" x14ac:dyDescent="0.4"/>
    <row r="54129" s="6" customFormat="1" x14ac:dyDescent="0.4"/>
    <row r="54130" s="6" customFormat="1" x14ac:dyDescent="0.4"/>
    <row r="54131" s="6" customFormat="1" x14ac:dyDescent="0.4"/>
    <row r="54132" s="6" customFormat="1" x14ac:dyDescent="0.4"/>
    <row r="54133" s="6" customFormat="1" x14ac:dyDescent="0.4"/>
    <row r="54134" s="6" customFormat="1" x14ac:dyDescent="0.4"/>
    <row r="54135" s="6" customFormat="1" x14ac:dyDescent="0.4"/>
    <row r="54136" s="6" customFormat="1" x14ac:dyDescent="0.4"/>
    <row r="54137" s="6" customFormat="1" x14ac:dyDescent="0.4"/>
    <row r="54138" s="6" customFormat="1" x14ac:dyDescent="0.4"/>
    <row r="54139" s="6" customFormat="1" x14ac:dyDescent="0.4"/>
    <row r="54140" s="6" customFormat="1" x14ac:dyDescent="0.4"/>
    <row r="54141" s="6" customFormat="1" x14ac:dyDescent="0.4"/>
    <row r="54142" s="6" customFormat="1" x14ac:dyDescent="0.4"/>
    <row r="54143" s="6" customFormat="1" x14ac:dyDescent="0.4"/>
    <row r="54144" s="6" customFormat="1" x14ac:dyDescent="0.4"/>
    <row r="54145" s="6" customFormat="1" x14ac:dyDescent="0.4"/>
    <row r="54146" s="6" customFormat="1" x14ac:dyDescent="0.4"/>
    <row r="54147" s="6" customFormat="1" x14ac:dyDescent="0.4"/>
    <row r="54148" s="6" customFormat="1" x14ac:dyDescent="0.4"/>
    <row r="54149" s="6" customFormat="1" x14ac:dyDescent="0.4"/>
    <row r="54150" s="6" customFormat="1" x14ac:dyDescent="0.4"/>
    <row r="54151" s="6" customFormat="1" x14ac:dyDescent="0.4"/>
    <row r="54152" s="6" customFormat="1" x14ac:dyDescent="0.4"/>
    <row r="54153" s="6" customFormat="1" x14ac:dyDescent="0.4"/>
    <row r="54154" s="6" customFormat="1" x14ac:dyDescent="0.4"/>
    <row r="54155" s="6" customFormat="1" x14ac:dyDescent="0.4"/>
    <row r="54156" s="6" customFormat="1" x14ac:dyDescent="0.4"/>
    <row r="54157" s="6" customFormat="1" x14ac:dyDescent="0.4"/>
    <row r="54158" s="6" customFormat="1" x14ac:dyDescent="0.4"/>
    <row r="54159" s="6" customFormat="1" x14ac:dyDescent="0.4"/>
    <row r="54160" s="6" customFormat="1" x14ac:dyDescent="0.4"/>
    <row r="54161" s="6" customFormat="1" x14ac:dyDescent="0.4"/>
    <row r="54162" s="6" customFormat="1" x14ac:dyDescent="0.4"/>
    <row r="54163" s="6" customFormat="1" x14ac:dyDescent="0.4"/>
    <row r="54164" s="6" customFormat="1" x14ac:dyDescent="0.4"/>
    <row r="54165" s="6" customFormat="1" x14ac:dyDescent="0.4"/>
    <row r="54166" s="6" customFormat="1" x14ac:dyDescent="0.4"/>
    <row r="54167" s="6" customFormat="1" x14ac:dyDescent="0.4"/>
    <row r="54168" s="6" customFormat="1" x14ac:dyDescent="0.4"/>
    <row r="54169" s="6" customFormat="1" x14ac:dyDescent="0.4"/>
    <row r="54170" s="6" customFormat="1" x14ac:dyDescent="0.4"/>
    <row r="54171" s="6" customFormat="1" x14ac:dyDescent="0.4"/>
    <row r="54172" s="6" customFormat="1" x14ac:dyDescent="0.4"/>
    <row r="54173" s="6" customFormat="1" x14ac:dyDescent="0.4"/>
    <row r="54174" s="6" customFormat="1" x14ac:dyDescent="0.4"/>
    <row r="54175" s="6" customFormat="1" x14ac:dyDescent="0.4"/>
    <row r="54176" s="6" customFormat="1" x14ac:dyDescent="0.4"/>
    <row r="54177" s="6" customFormat="1" x14ac:dyDescent="0.4"/>
    <row r="54178" s="6" customFormat="1" x14ac:dyDescent="0.4"/>
    <row r="54179" s="6" customFormat="1" x14ac:dyDescent="0.4"/>
    <row r="54180" s="6" customFormat="1" x14ac:dyDescent="0.4"/>
    <row r="54181" s="6" customFormat="1" x14ac:dyDescent="0.4"/>
    <row r="54182" s="6" customFormat="1" x14ac:dyDescent="0.4"/>
    <row r="54183" s="6" customFormat="1" x14ac:dyDescent="0.4"/>
    <row r="54184" s="6" customFormat="1" x14ac:dyDescent="0.4"/>
    <row r="54185" s="6" customFormat="1" x14ac:dyDescent="0.4"/>
    <row r="54186" s="6" customFormat="1" x14ac:dyDescent="0.4"/>
    <row r="54187" s="6" customFormat="1" x14ac:dyDescent="0.4"/>
    <row r="54188" s="6" customFormat="1" x14ac:dyDescent="0.4"/>
    <row r="54189" s="6" customFormat="1" x14ac:dyDescent="0.4"/>
    <row r="54190" s="6" customFormat="1" x14ac:dyDescent="0.4"/>
    <row r="54191" s="6" customFormat="1" x14ac:dyDescent="0.4"/>
    <row r="54192" s="6" customFormat="1" x14ac:dyDescent="0.4"/>
    <row r="54193" s="6" customFormat="1" x14ac:dyDescent="0.4"/>
    <row r="54194" s="6" customFormat="1" x14ac:dyDescent="0.4"/>
    <row r="54195" s="6" customFormat="1" x14ac:dyDescent="0.4"/>
    <row r="54196" s="6" customFormat="1" x14ac:dyDescent="0.4"/>
    <row r="54197" s="6" customFormat="1" x14ac:dyDescent="0.4"/>
    <row r="54198" s="6" customFormat="1" x14ac:dyDescent="0.4"/>
    <row r="54199" s="6" customFormat="1" x14ac:dyDescent="0.4"/>
    <row r="54200" s="6" customFormat="1" x14ac:dyDescent="0.4"/>
    <row r="54201" s="6" customFormat="1" x14ac:dyDescent="0.4"/>
    <row r="54202" s="6" customFormat="1" x14ac:dyDescent="0.4"/>
    <row r="54203" s="6" customFormat="1" x14ac:dyDescent="0.4"/>
    <row r="54204" s="6" customFormat="1" x14ac:dyDescent="0.4"/>
    <row r="54205" s="6" customFormat="1" x14ac:dyDescent="0.4"/>
    <row r="54206" s="6" customFormat="1" x14ac:dyDescent="0.4"/>
    <row r="54207" s="6" customFormat="1" x14ac:dyDescent="0.4"/>
    <row r="54208" s="6" customFormat="1" x14ac:dyDescent="0.4"/>
    <row r="54209" s="6" customFormat="1" x14ac:dyDescent="0.4"/>
    <row r="54210" s="6" customFormat="1" x14ac:dyDescent="0.4"/>
    <row r="54211" s="6" customFormat="1" x14ac:dyDescent="0.4"/>
    <row r="54212" s="6" customFormat="1" x14ac:dyDescent="0.4"/>
    <row r="54213" s="6" customFormat="1" x14ac:dyDescent="0.4"/>
    <row r="54214" s="6" customFormat="1" x14ac:dyDescent="0.4"/>
    <row r="54215" s="6" customFormat="1" x14ac:dyDescent="0.4"/>
    <row r="54216" s="6" customFormat="1" x14ac:dyDescent="0.4"/>
    <row r="54217" s="6" customFormat="1" x14ac:dyDescent="0.4"/>
    <row r="54218" s="6" customFormat="1" x14ac:dyDescent="0.4"/>
    <row r="54219" s="6" customFormat="1" x14ac:dyDescent="0.4"/>
    <row r="54220" s="6" customFormat="1" x14ac:dyDescent="0.4"/>
    <row r="54221" s="6" customFormat="1" x14ac:dyDescent="0.4"/>
    <row r="54222" s="6" customFormat="1" x14ac:dyDescent="0.4"/>
    <row r="54223" s="6" customFormat="1" x14ac:dyDescent="0.4"/>
    <row r="54224" s="6" customFormat="1" x14ac:dyDescent="0.4"/>
    <row r="54225" s="6" customFormat="1" x14ac:dyDescent="0.4"/>
    <row r="54226" s="6" customFormat="1" x14ac:dyDescent="0.4"/>
    <row r="54227" s="6" customFormat="1" x14ac:dyDescent="0.4"/>
    <row r="54228" s="6" customFormat="1" x14ac:dyDescent="0.4"/>
    <row r="54229" s="6" customFormat="1" x14ac:dyDescent="0.4"/>
    <row r="54230" s="6" customFormat="1" x14ac:dyDescent="0.4"/>
    <row r="54231" s="6" customFormat="1" x14ac:dyDescent="0.4"/>
    <row r="54232" s="6" customFormat="1" x14ac:dyDescent="0.4"/>
    <row r="54233" s="6" customFormat="1" x14ac:dyDescent="0.4"/>
    <row r="54234" s="6" customFormat="1" x14ac:dyDescent="0.4"/>
    <row r="54235" s="6" customFormat="1" x14ac:dyDescent="0.4"/>
    <row r="54236" s="6" customFormat="1" x14ac:dyDescent="0.4"/>
    <row r="54237" s="6" customFormat="1" x14ac:dyDescent="0.4"/>
    <row r="54238" s="6" customFormat="1" x14ac:dyDescent="0.4"/>
    <row r="54239" s="6" customFormat="1" x14ac:dyDescent="0.4"/>
    <row r="54240" s="6" customFormat="1" x14ac:dyDescent="0.4"/>
    <row r="54241" s="6" customFormat="1" x14ac:dyDescent="0.4"/>
    <row r="54242" s="6" customFormat="1" x14ac:dyDescent="0.4"/>
    <row r="54243" s="6" customFormat="1" x14ac:dyDescent="0.4"/>
    <row r="54244" s="6" customFormat="1" x14ac:dyDescent="0.4"/>
    <row r="54245" s="6" customFormat="1" x14ac:dyDescent="0.4"/>
    <row r="54246" s="6" customFormat="1" x14ac:dyDescent="0.4"/>
    <row r="54247" s="6" customFormat="1" x14ac:dyDescent="0.4"/>
    <row r="54248" s="6" customFormat="1" x14ac:dyDescent="0.4"/>
    <row r="54249" s="6" customFormat="1" x14ac:dyDescent="0.4"/>
    <row r="54250" s="6" customFormat="1" x14ac:dyDescent="0.4"/>
    <row r="54251" s="6" customFormat="1" x14ac:dyDescent="0.4"/>
    <row r="54252" s="6" customFormat="1" x14ac:dyDescent="0.4"/>
    <row r="54253" s="6" customFormat="1" x14ac:dyDescent="0.4"/>
    <row r="54254" s="6" customFormat="1" x14ac:dyDescent="0.4"/>
    <row r="54255" s="6" customFormat="1" x14ac:dyDescent="0.4"/>
    <row r="54256" s="6" customFormat="1" x14ac:dyDescent="0.4"/>
    <row r="54257" s="6" customFormat="1" x14ac:dyDescent="0.4"/>
    <row r="54258" s="6" customFormat="1" x14ac:dyDescent="0.4"/>
    <row r="54259" s="6" customFormat="1" x14ac:dyDescent="0.4"/>
    <row r="54260" s="6" customFormat="1" x14ac:dyDescent="0.4"/>
    <row r="54261" s="6" customFormat="1" x14ac:dyDescent="0.4"/>
    <row r="54262" s="6" customFormat="1" x14ac:dyDescent="0.4"/>
    <row r="54263" s="6" customFormat="1" x14ac:dyDescent="0.4"/>
    <row r="54264" s="6" customFormat="1" x14ac:dyDescent="0.4"/>
    <row r="54265" s="6" customFormat="1" x14ac:dyDescent="0.4"/>
    <row r="54266" s="6" customFormat="1" x14ac:dyDescent="0.4"/>
    <row r="54267" s="6" customFormat="1" x14ac:dyDescent="0.4"/>
    <row r="54268" s="6" customFormat="1" x14ac:dyDescent="0.4"/>
    <row r="54269" s="6" customFormat="1" x14ac:dyDescent="0.4"/>
    <row r="54270" s="6" customFormat="1" x14ac:dyDescent="0.4"/>
    <row r="54271" s="6" customFormat="1" x14ac:dyDescent="0.4"/>
    <row r="54272" s="6" customFormat="1" x14ac:dyDescent="0.4"/>
    <row r="54273" s="6" customFormat="1" x14ac:dyDescent="0.4"/>
    <row r="54274" s="6" customFormat="1" x14ac:dyDescent="0.4"/>
    <row r="54275" s="6" customFormat="1" x14ac:dyDescent="0.4"/>
    <row r="54276" s="6" customFormat="1" x14ac:dyDescent="0.4"/>
    <row r="54277" s="6" customFormat="1" x14ac:dyDescent="0.4"/>
    <row r="54278" s="6" customFormat="1" x14ac:dyDescent="0.4"/>
    <row r="54279" s="6" customFormat="1" x14ac:dyDescent="0.4"/>
    <row r="54280" s="6" customFormat="1" x14ac:dyDescent="0.4"/>
    <row r="54281" s="6" customFormat="1" x14ac:dyDescent="0.4"/>
    <row r="54282" s="6" customFormat="1" x14ac:dyDescent="0.4"/>
    <row r="54283" s="6" customFormat="1" x14ac:dyDescent="0.4"/>
    <row r="54284" s="6" customFormat="1" x14ac:dyDescent="0.4"/>
    <row r="54285" s="6" customFormat="1" x14ac:dyDescent="0.4"/>
    <row r="54286" s="6" customFormat="1" x14ac:dyDescent="0.4"/>
    <row r="54287" s="6" customFormat="1" x14ac:dyDescent="0.4"/>
    <row r="54288" s="6" customFormat="1" x14ac:dyDescent="0.4"/>
    <row r="54289" s="6" customFormat="1" x14ac:dyDescent="0.4"/>
    <row r="54290" s="6" customFormat="1" x14ac:dyDescent="0.4"/>
    <row r="54291" s="6" customFormat="1" x14ac:dyDescent="0.4"/>
    <row r="54292" s="6" customFormat="1" x14ac:dyDescent="0.4"/>
    <row r="54293" s="6" customFormat="1" x14ac:dyDescent="0.4"/>
    <row r="54294" s="6" customFormat="1" x14ac:dyDescent="0.4"/>
    <row r="54295" s="6" customFormat="1" x14ac:dyDescent="0.4"/>
    <row r="54296" s="6" customFormat="1" x14ac:dyDescent="0.4"/>
    <row r="54297" s="6" customFormat="1" x14ac:dyDescent="0.4"/>
    <row r="54298" s="6" customFormat="1" x14ac:dyDescent="0.4"/>
    <row r="54299" s="6" customFormat="1" x14ac:dyDescent="0.4"/>
    <row r="54300" s="6" customFormat="1" x14ac:dyDescent="0.4"/>
    <row r="54301" s="6" customFormat="1" x14ac:dyDescent="0.4"/>
    <row r="54302" s="6" customFormat="1" x14ac:dyDescent="0.4"/>
    <row r="54303" s="6" customFormat="1" x14ac:dyDescent="0.4"/>
    <row r="54304" s="6" customFormat="1" x14ac:dyDescent="0.4"/>
    <row r="54305" s="6" customFormat="1" x14ac:dyDescent="0.4"/>
    <row r="54306" s="6" customFormat="1" x14ac:dyDescent="0.4"/>
    <row r="54307" s="6" customFormat="1" x14ac:dyDescent="0.4"/>
    <row r="54308" s="6" customFormat="1" x14ac:dyDescent="0.4"/>
    <row r="54309" s="6" customFormat="1" x14ac:dyDescent="0.4"/>
    <row r="54310" s="6" customFormat="1" x14ac:dyDescent="0.4"/>
    <row r="54311" s="6" customFormat="1" x14ac:dyDescent="0.4"/>
    <row r="54312" s="6" customFormat="1" x14ac:dyDescent="0.4"/>
    <row r="54313" s="6" customFormat="1" x14ac:dyDescent="0.4"/>
    <row r="54314" s="6" customFormat="1" x14ac:dyDescent="0.4"/>
    <row r="54315" s="6" customFormat="1" x14ac:dyDescent="0.4"/>
    <row r="54316" s="6" customFormat="1" x14ac:dyDescent="0.4"/>
    <row r="54317" s="6" customFormat="1" x14ac:dyDescent="0.4"/>
    <row r="54318" s="6" customFormat="1" x14ac:dyDescent="0.4"/>
    <row r="54319" s="6" customFormat="1" x14ac:dyDescent="0.4"/>
    <row r="54320" s="6" customFormat="1" x14ac:dyDescent="0.4"/>
    <row r="54321" s="6" customFormat="1" x14ac:dyDescent="0.4"/>
    <row r="54322" s="6" customFormat="1" x14ac:dyDescent="0.4"/>
    <row r="54323" s="6" customFormat="1" x14ac:dyDescent="0.4"/>
    <row r="54324" s="6" customFormat="1" x14ac:dyDescent="0.4"/>
    <row r="54325" s="6" customFormat="1" x14ac:dyDescent="0.4"/>
    <row r="54326" s="6" customFormat="1" x14ac:dyDescent="0.4"/>
    <row r="54327" s="6" customFormat="1" x14ac:dyDescent="0.4"/>
    <row r="54328" s="6" customFormat="1" x14ac:dyDescent="0.4"/>
    <row r="54329" s="6" customFormat="1" x14ac:dyDescent="0.4"/>
    <row r="54330" s="6" customFormat="1" x14ac:dyDescent="0.4"/>
    <row r="54331" s="6" customFormat="1" x14ac:dyDescent="0.4"/>
    <row r="54332" s="6" customFormat="1" x14ac:dyDescent="0.4"/>
    <row r="54333" s="6" customFormat="1" x14ac:dyDescent="0.4"/>
    <row r="54334" s="6" customFormat="1" x14ac:dyDescent="0.4"/>
    <row r="54335" s="6" customFormat="1" x14ac:dyDescent="0.4"/>
    <row r="54336" s="6" customFormat="1" x14ac:dyDescent="0.4"/>
    <row r="54337" s="6" customFormat="1" x14ac:dyDescent="0.4"/>
    <row r="54338" s="6" customFormat="1" x14ac:dyDescent="0.4"/>
    <row r="54339" s="6" customFormat="1" x14ac:dyDescent="0.4"/>
    <row r="54340" s="6" customFormat="1" x14ac:dyDescent="0.4"/>
    <row r="54341" s="6" customFormat="1" x14ac:dyDescent="0.4"/>
    <row r="54342" s="6" customFormat="1" x14ac:dyDescent="0.4"/>
    <row r="54343" s="6" customFormat="1" x14ac:dyDescent="0.4"/>
    <row r="54344" s="6" customFormat="1" x14ac:dyDescent="0.4"/>
    <row r="54345" s="6" customFormat="1" x14ac:dyDescent="0.4"/>
    <row r="54346" s="6" customFormat="1" x14ac:dyDescent="0.4"/>
    <row r="54347" s="6" customFormat="1" x14ac:dyDescent="0.4"/>
    <row r="54348" s="6" customFormat="1" x14ac:dyDescent="0.4"/>
    <row r="54349" s="6" customFormat="1" x14ac:dyDescent="0.4"/>
    <row r="54350" s="6" customFormat="1" x14ac:dyDescent="0.4"/>
    <row r="54351" s="6" customFormat="1" x14ac:dyDescent="0.4"/>
    <row r="54352" s="6" customFormat="1" x14ac:dyDescent="0.4"/>
    <row r="54353" s="6" customFormat="1" x14ac:dyDescent="0.4"/>
    <row r="54354" s="6" customFormat="1" x14ac:dyDescent="0.4"/>
    <row r="54355" s="6" customFormat="1" x14ac:dyDescent="0.4"/>
    <row r="54356" s="6" customFormat="1" x14ac:dyDescent="0.4"/>
    <row r="54357" s="6" customFormat="1" x14ac:dyDescent="0.4"/>
    <row r="54358" s="6" customFormat="1" x14ac:dyDescent="0.4"/>
    <row r="54359" s="6" customFormat="1" x14ac:dyDescent="0.4"/>
    <row r="54360" s="6" customFormat="1" x14ac:dyDescent="0.4"/>
    <row r="54361" s="6" customFormat="1" x14ac:dyDescent="0.4"/>
    <row r="54362" s="6" customFormat="1" x14ac:dyDescent="0.4"/>
    <row r="54363" s="6" customFormat="1" x14ac:dyDescent="0.4"/>
    <row r="54364" s="6" customFormat="1" x14ac:dyDescent="0.4"/>
    <row r="54365" s="6" customFormat="1" x14ac:dyDescent="0.4"/>
    <row r="54366" s="6" customFormat="1" x14ac:dyDescent="0.4"/>
    <row r="54367" s="6" customFormat="1" x14ac:dyDescent="0.4"/>
    <row r="54368" s="6" customFormat="1" x14ac:dyDescent="0.4"/>
    <row r="54369" s="6" customFormat="1" x14ac:dyDescent="0.4"/>
    <row r="54370" s="6" customFormat="1" x14ac:dyDescent="0.4"/>
    <row r="54371" s="6" customFormat="1" x14ac:dyDescent="0.4"/>
    <row r="54372" s="6" customFormat="1" x14ac:dyDescent="0.4"/>
    <row r="54373" s="6" customFormat="1" x14ac:dyDescent="0.4"/>
    <row r="54374" s="6" customFormat="1" x14ac:dyDescent="0.4"/>
    <row r="54375" s="6" customFormat="1" x14ac:dyDescent="0.4"/>
    <row r="54376" s="6" customFormat="1" x14ac:dyDescent="0.4"/>
    <row r="54377" s="6" customFormat="1" x14ac:dyDescent="0.4"/>
    <row r="54378" s="6" customFormat="1" x14ac:dyDescent="0.4"/>
    <row r="54379" s="6" customFormat="1" x14ac:dyDescent="0.4"/>
    <row r="54380" s="6" customFormat="1" x14ac:dyDescent="0.4"/>
    <row r="54381" s="6" customFormat="1" x14ac:dyDescent="0.4"/>
    <row r="54382" s="6" customFormat="1" x14ac:dyDescent="0.4"/>
    <row r="54383" s="6" customFormat="1" x14ac:dyDescent="0.4"/>
    <row r="54384" s="6" customFormat="1" x14ac:dyDescent="0.4"/>
    <row r="54385" s="6" customFormat="1" x14ac:dyDescent="0.4"/>
    <row r="54386" s="6" customFormat="1" x14ac:dyDescent="0.4"/>
    <row r="54387" s="6" customFormat="1" x14ac:dyDescent="0.4"/>
    <row r="54388" s="6" customFormat="1" x14ac:dyDescent="0.4"/>
    <row r="54389" s="6" customFormat="1" x14ac:dyDescent="0.4"/>
    <row r="54390" s="6" customFormat="1" x14ac:dyDescent="0.4"/>
    <row r="54391" s="6" customFormat="1" x14ac:dyDescent="0.4"/>
    <row r="54392" s="6" customFormat="1" x14ac:dyDescent="0.4"/>
    <row r="54393" s="6" customFormat="1" x14ac:dyDescent="0.4"/>
    <row r="54394" s="6" customFormat="1" x14ac:dyDescent="0.4"/>
    <row r="54395" s="6" customFormat="1" x14ac:dyDescent="0.4"/>
    <row r="54396" s="6" customFormat="1" x14ac:dyDescent="0.4"/>
    <row r="54397" s="6" customFormat="1" x14ac:dyDescent="0.4"/>
    <row r="54398" s="6" customFormat="1" x14ac:dyDescent="0.4"/>
    <row r="54399" s="6" customFormat="1" x14ac:dyDescent="0.4"/>
    <row r="54400" s="6" customFormat="1" x14ac:dyDescent="0.4"/>
    <row r="54401" s="6" customFormat="1" x14ac:dyDescent="0.4"/>
    <row r="54402" s="6" customFormat="1" x14ac:dyDescent="0.4"/>
    <row r="54403" s="6" customFormat="1" x14ac:dyDescent="0.4"/>
    <row r="54404" s="6" customFormat="1" x14ac:dyDescent="0.4"/>
    <row r="54405" s="6" customFormat="1" x14ac:dyDescent="0.4"/>
    <row r="54406" s="6" customFormat="1" x14ac:dyDescent="0.4"/>
    <row r="54407" s="6" customFormat="1" x14ac:dyDescent="0.4"/>
    <row r="54408" s="6" customFormat="1" x14ac:dyDescent="0.4"/>
    <row r="54409" s="6" customFormat="1" x14ac:dyDescent="0.4"/>
    <row r="54410" s="6" customFormat="1" x14ac:dyDescent="0.4"/>
    <row r="54411" s="6" customFormat="1" x14ac:dyDescent="0.4"/>
    <row r="54412" s="6" customFormat="1" x14ac:dyDescent="0.4"/>
    <row r="54413" s="6" customFormat="1" x14ac:dyDescent="0.4"/>
    <row r="54414" s="6" customFormat="1" x14ac:dyDescent="0.4"/>
    <row r="54415" s="6" customFormat="1" x14ac:dyDescent="0.4"/>
    <row r="54416" s="6" customFormat="1" x14ac:dyDescent="0.4"/>
    <row r="54417" s="6" customFormat="1" x14ac:dyDescent="0.4"/>
    <row r="54418" s="6" customFormat="1" x14ac:dyDescent="0.4"/>
    <row r="54419" s="6" customFormat="1" x14ac:dyDescent="0.4"/>
    <row r="54420" s="6" customFormat="1" x14ac:dyDescent="0.4"/>
    <row r="54421" s="6" customFormat="1" x14ac:dyDescent="0.4"/>
    <row r="54422" s="6" customFormat="1" x14ac:dyDescent="0.4"/>
    <row r="54423" s="6" customFormat="1" x14ac:dyDescent="0.4"/>
    <row r="54424" s="6" customFormat="1" x14ac:dyDescent="0.4"/>
    <row r="54425" s="6" customFormat="1" x14ac:dyDescent="0.4"/>
    <row r="54426" s="6" customFormat="1" x14ac:dyDescent="0.4"/>
    <row r="54427" s="6" customFormat="1" x14ac:dyDescent="0.4"/>
    <row r="54428" s="6" customFormat="1" x14ac:dyDescent="0.4"/>
    <row r="54429" s="6" customFormat="1" x14ac:dyDescent="0.4"/>
    <row r="54430" s="6" customFormat="1" x14ac:dyDescent="0.4"/>
    <row r="54431" s="6" customFormat="1" x14ac:dyDescent="0.4"/>
    <row r="54432" s="6" customFormat="1" x14ac:dyDescent="0.4"/>
    <row r="54433" s="6" customFormat="1" x14ac:dyDescent="0.4"/>
    <row r="54434" s="6" customFormat="1" x14ac:dyDescent="0.4"/>
    <row r="54435" s="6" customFormat="1" x14ac:dyDescent="0.4"/>
    <row r="54436" s="6" customFormat="1" x14ac:dyDescent="0.4"/>
    <row r="54437" s="6" customFormat="1" x14ac:dyDescent="0.4"/>
    <row r="54438" s="6" customFormat="1" x14ac:dyDescent="0.4"/>
    <row r="54439" s="6" customFormat="1" x14ac:dyDescent="0.4"/>
    <row r="54440" s="6" customFormat="1" x14ac:dyDescent="0.4"/>
    <row r="54441" s="6" customFormat="1" x14ac:dyDescent="0.4"/>
    <row r="54442" s="6" customFormat="1" x14ac:dyDescent="0.4"/>
    <row r="54443" s="6" customFormat="1" x14ac:dyDescent="0.4"/>
    <row r="54444" s="6" customFormat="1" x14ac:dyDescent="0.4"/>
    <row r="54445" s="6" customFormat="1" x14ac:dyDescent="0.4"/>
    <row r="54446" s="6" customFormat="1" x14ac:dyDescent="0.4"/>
    <row r="54447" s="6" customFormat="1" x14ac:dyDescent="0.4"/>
    <row r="54448" s="6" customFormat="1" x14ac:dyDescent="0.4"/>
    <row r="54449" s="6" customFormat="1" x14ac:dyDescent="0.4"/>
    <row r="54450" s="6" customFormat="1" x14ac:dyDescent="0.4"/>
    <row r="54451" s="6" customFormat="1" x14ac:dyDescent="0.4"/>
    <row r="54452" s="6" customFormat="1" x14ac:dyDescent="0.4"/>
    <row r="54453" s="6" customFormat="1" x14ac:dyDescent="0.4"/>
    <row r="54454" s="6" customFormat="1" x14ac:dyDescent="0.4"/>
    <row r="54455" s="6" customFormat="1" x14ac:dyDescent="0.4"/>
    <row r="54456" s="6" customFormat="1" x14ac:dyDescent="0.4"/>
    <row r="54457" s="6" customFormat="1" x14ac:dyDescent="0.4"/>
    <row r="54458" s="6" customFormat="1" x14ac:dyDescent="0.4"/>
    <row r="54459" s="6" customFormat="1" x14ac:dyDescent="0.4"/>
    <row r="54460" s="6" customFormat="1" x14ac:dyDescent="0.4"/>
    <row r="54461" s="6" customFormat="1" x14ac:dyDescent="0.4"/>
    <row r="54462" s="6" customFormat="1" x14ac:dyDescent="0.4"/>
    <row r="54463" s="6" customFormat="1" x14ac:dyDescent="0.4"/>
    <row r="54464" s="6" customFormat="1" x14ac:dyDescent="0.4"/>
    <row r="54465" s="6" customFormat="1" x14ac:dyDescent="0.4"/>
    <row r="54466" s="6" customFormat="1" x14ac:dyDescent="0.4"/>
    <row r="54467" s="6" customFormat="1" x14ac:dyDescent="0.4"/>
    <row r="54468" s="6" customFormat="1" x14ac:dyDescent="0.4"/>
    <row r="54469" s="6" customFormat="1" x14ac:dyDescent="0.4"/>
    <row r="54470" s="6" customFormat="1" x14ac:dyDescent="0.4"/>
    <row r="54471" s="6" customFormat="1" x14ac:dyDescent="0.4"/>
    <row r="54472" s="6" customFormat="1" x14ac:dyDescent="0.4"/>
    <row r="54473" s="6" customFormat="1" x14ac:dyDescent="0.4"/>
    <row r="54474" s="6" customFormat="1" x14ac:dyDescent="0.4"/>
    <row r="54475" s="6" customFormat="1" x14ac:dyDescent="0.4"/>
    <row r="54476" s="6" customFormat="1" x14ac:dyDescent="0.4"/>
    <row r="54477" s="6" customFormat="1" x14ac:dyDescent="0.4"/>
    <row r="54478" s="6" customFormat="1" x14ac:dyDescent="0.4"/>
    <row r="54479" s="6" customFormat="1" x14ac:dyDescent="0.4"/>
    <row r="54480" s="6" customFormat="1" x14ac:dyDescent="0.4"/>
    <row r="54481" s="6" customFormat="1" x14ac:dyDescent="0.4"/>
    <row r="54482" s="6" customFormat="1" x14ac:dyDescent="0.4"/>
    <row r="54483" s="6" customFormat="1" x14ac:dyDescent="0.4"/>
    <row r="54484" s="6" customFormat="1" x14ac:dyDescent="0.4"/>
    <row r="54485" s="6" customFormat="1" x14ac:dyDescent="0.4"/>
    <row r="54486" s="6" customFormat="1" x14ac:dyDescent="0.4"/>
    <row r="54487" s="6" customFormat="1" x14ac:dyDescent="0.4"/>
    <row r="54488" s="6" customFormat="1" x14ac:dyDescent="0.4"/>
    <row r="54489" s="6" customFormat="1" x14ac:dyDescent="0.4"/>
    <row r="54490" s="6" customFormat="1" x14ac:dyDescent="0.4"/>
    <row r="54491" s="6" customFormat="1" x14ac:dyDescent="0.4"/>
    <row r="54492" s="6" customFormat="1" x14ac:dyDescent="0.4"/>
    <row r="54493" s="6" customFormat="1" x14ac:dyDescent="0.4"/>
    <row r="54494" s="6" customFormat="1" x14ac:dyDescent="0.4"/>
    <row r="54495" s="6" customFormat="1" x14ac:dyDescent="0.4"/>
    <row r="54496" s="6" customFormat="1" x14ac:dyDescent="0.4"/>
    <row r="54497" s="6" customFormat="1" x14ac:dyDescent="0.4"/>
    <row r="54498" s="6" customFormat="1" x14ac:dyDescent="0.4"/>
    <row r="54499" s="6" customFormat="1" x14ac:dyDescent="0.4"/>
    <row r="54500" s="6" customFormat="1" x14ac:dyDescent="0.4"/>
    <row r="54501" s="6" customFormat="1" x14ac:dyDescent="0.4"/>
    <row r="54502" s="6" customFormat="1" x14ac:dyDescent="0.4"/>
    <row r="54503" s="6" customFormat="1" x14ac:dyDescent="0.4"/>
    <row r="54504" s="6" customFormat="1" x14ac:dyDescent="0.4"/>
    <row r="54505" s="6" customFormat="1" x14ac:dyDescent="0.4"/>
    <row r="54506" s="6" customFormat="1" x14ac:dyDescent="0.4"/>
    <row r="54507" s="6" customFormat="1" x14ac:dyDescent="0.4"/>
    <row r="54508" s="6" customFormat="1" x14ac:dyDescent="0.4"/>
    <row r="54509" s="6" customFormat="1" x14ac:dyDescent="0.4"/>
    <row r="54510" s="6" customFormat="1" x14ac:dyDescent="0.4"/>
    <row r="54511" s="6" customFormat="1" x14ac:dyDescent="0.4"/>
    <row r="54512" s="6" customFormat="1" x14ac:dyDescent="0.4"/>
    <row r="54513" s="6" customFormat="1" x14ac:dyDescent="0.4"/>
    <row r="54514" s="6" customFormat="1" x14ac:dyDescent="0.4"/>
    <row r="54515" s="6" customFormat="1" x14ac:dyDescent="0.4"/>
    <row r="54516" s="6" customFormat="1" x14ac:dyDescent="0.4"/>
    <row r="54517" s="6" customFormat="1" x14ac:dyDescent="0.4"/>
    <row r="54518" s="6" customFormat="1" x14ac:dyDescent="0.4"/>
    <row r="54519" s="6" customFormat="1" x14ac:dyDescent="0.4"/>
    <row r="54520" s="6" customFormat="1" x14ac:dyDescent="0.4"/>
    <row r="54521" s="6" customFormat="1" x14ac:dyDescent="0.4"/>
    <row r="54522" s="6" customFormat="1" x14ac:dyDescent="0.4"/>
    <row r="54523" s="6" customFormat="1" x14ac:dyDescent="0.4"/>
    <row r="54524" s="6" customFormat="1" x14ac:dyDescent="0.4"/>
    <row r="54525" s="6" customFormat="1" x14ac:dyDescent="0.4"/>
    <row r="54526" s="6" customFormat="1" x14ac:dyDescent="0.4"/>
    <row r="54527" s="6" customFormat="1" x14ac:dyDescent="0.4"/>
    <row r="54528" s="6" customFormat="1" x14ac:dyDescent="0.4"/>
    <row r="54529" s="6" customFormat="1" x14ac:dyDescent="0.4"/>
    <row r="54530" s="6" customFormat="1" x14ac:dyDescent="0.4"/>
    <row r="54531" s="6" customFormat="1" x14ac:dyDescent="0.4"/>
    <row r="54532" s="6" customFormat="1" x14ac:dyDescent="0.4"/>
    <row r="54533" s="6" customFormat="1" x14ac:dyDescent="0.4"/>
    <row r="54534" s="6" customFormat="1" x14ac:dyDescent="0.4"/>
    <row r="54535" s="6" customFormat="1" x14ac:dyDescent="0.4"/>
    <row r="54536" s="6" customFormat="1" x14ac:dyDescent="0.4"/>
    <row r="54537" s="6" customFormat="1" x14ac:dyDescent="0.4"/>
    <row r="54538" s="6" customFormat="1" x14ac:dyDescent="0.4"/>
    <row r="54539" s="6" customFormat="1" x14ac:dyDescent="0.4"/>
    <row r="54540" s="6" customFormat="1" x14ac:dyDescent="0.4"/>
    <row r="54541" s="6" customFormat="1" x14ac:dyDescent="0.4"/>
    <row r="54542" s="6" customFormat="1" x14ac:dyDescent="0.4"/>
    <row r="54543" s="6" customFormat="1" x14ac:dyDescent="0.4"/>
    <row r="54544" s="6" customFormat="1" x14ac:dyDescent="0.4"/>
    <row r="54545" s="6" customFormat="1" x14ac:dyDescent="0.4"/>
    <row r="54546" s="6" customFormat="1" x14ac:dyDescent="0.4"/>
    <row r="54547" s="6" customFormat="1" x14ac:dyDescent="0.4"/>
    <row r="54548" s="6" customFormat="1" x14ac:dyDescent="0.4"/>
    <row r="54549" s="6" customFormat="1" x14ac:dyDescent="0.4"/>
    <row r="54550" s="6" customFormat="1" x14ac:dyDescent="0.4"/>
    <row r="54551" s="6" customFormat="1" x14ac:dyDescent="0.4"/>
    <row r="54552" s="6" customFormat="1" x14ac:dyDescent="0.4"/>
    <row r="54553" s="6" customFormat="1" x14ac:dyDescent="0.4"/>
    <row r="54554" s="6" customFormat="1" x14ac:dyDescent="0.4"/>
    <row r="54555" s="6" customFormat="1" x14ac:dyDescent="0.4"/>
    <row r="54556" s="6" customFormat="1" x14ac:dyDescent="0.4"/>
    <row r="54557" s="6" customFormat="1" x14ac:dyDescent="0.4"/>
    <row r="54558" s="6" customFormat="1" x14ac:dyDescent="0.4"/>
    <row r="54559" s="6" customFormat="1" x14ac:dyDescent="0.4"/>
    <row r="54560" s="6" customFormat="1" x14ac:dyDescent="0.4"/>
    <row r="54561" s="6" customFormat="1" x14ac:dyDescent="0.4"/>
    <row r="54562" s="6" customFormat="1" x14ac:dyDescent="0.4"/>
    <row r="54563" s="6" customFormat="1" x14ac:dyDescent="0.4"/>
    <row r="54564" s="6" customFormat="1" x14ac:dyDescent="0.4"/>
    <row r="54565" s="6" customFormat="1" x14ac:dyDescent="0.4"/>
    <row r="54566" s="6" customFormat="1" x14ac:dyDescent="0.4"/>
    <row r="54567" s="6" customFormat="1" x14ac:dyDescent="0.4"/>
    <row r="54568" s="6" customFormat="1" x14ac:dyDescent="0.4"/>
    <row r="54569" s="6" customFormat="1" x14ac:dyDescent="0.4"/>
    <row r="54570" s="6" customFormat="1" x14ac:dyDescent="0.4"/>
    <row r="54571" s="6" customFormat="1" x14ac:dyDescent="0.4"/>
    <row r="54572" s="6" customFormat="1" x14ac:dyDescent="0.4"/>
    <row r="54573" s="6" customFormat="1" x14ac:dyDescent="0.4"/>
    <row r="54574" s="6" customFormat="1" x14ac:dyDescent="0.4"/>
    <row r="54575" s="6" customFormat="1" x14ac:dyDescent="0.4"/>
    <row r="54576" s="6" customFormat="1" x14ac:dyDescent="0.4"/>
    <row r="54577" s="6" customFormat="1" x14ac:dyDescent="0.4"/>
    <row r="54578" s="6" customFormat="1" x14ac:dyDescent="0.4"/>
    <row r="54579" s="6" customFormat="1" x14ac:dyDescent="0.4"/>
    <row r="54580" s="6" customFormat="1" x14ac:dyDescent="0.4"/>
    <row r="54581" s="6" customFormat="1" x14ac:dyDescent="0.4"/>
    <row r="54582" s="6" customFormat="1" x14ac:dyDescent="0.4"/>
    <row r="54583" s="6" customFormat="1" x14ac:dyDescent="0.4"/>
    <row r="54584" s="6" customFormat="1" x14ac:dyDescent="0.4"/>
    <row r="54585" s="6" customFormat="1" x14ac:dyDescent="0.4"/>
    <row r="54586" s="6" customFormat="1" x14ac:dyDescent="0.4"/>
    <row r="54587" s="6" customFormat="1" x14ac:dyDescent="0.4"/>
    <row r="54588" s="6" customFormat="1" x14ac:dyDescent="0.4"/>
    <row r="54589" s="6" customFormat="1" x14ac:dyDescent="0.4"/>
    <row r="54590" s="6" customFormat="1" x14ac:dyDescent="0.4"/>
    <row r="54591" s="6" customFormat="1" x14ac:dyDescent="0.4"/>
    <row r="54592" s="6" customFormat="1" x14ac:dyDescent="0.4"/>
    <row r="54593" s="6" customFormat="1" x14ac:dyDescent="0.4"/>
    <row r="54594" s="6" customFormat="1" x14ac:dyDescent="0.4"/>
    <row r="54595" s="6" customFormat="1" x14ac:dyDescent="0.4"/>
    <row r="54596" s="6" customFormat="1" x14ac:dyDescent="0.4"/>
    <row r="54597" s="6" customFormat="1" x14ac:dyDescent="0.4"/>
    <row r="54598" s="6" customFormat="1" x14ac:dyDescent="0.4"/>
    <row r="54599" s="6" customFormat="1" x14ac:dyDescent="0.4"/>
    <row r="54600" s="6" customFormat="1" x14ac:dyDescent="0.4"/>
    <row r="54601" s="6" customFormat="1" x14ac:dyDescent="0.4"/>
    <row r="54602" s="6" customFormat="1" x14ac:dyDescent="0.4"/>
    <row r="54603" s="6" customFormat="1" x14ac:dyDescent="0.4"/>
    <row r="54604" s="6" customFormat="1" x14ac:dyDescent="0.4"/>
    <row r="54605" s="6" customFormat="1" x14ac:dyDescent="0.4"/>
    <row r="54606" s="6" customFormat="1" x14ac:dyDescent="0.4"/>
    <row r="54607" s="6" customFormat="1" x14ac:dyDescent="0.4"/>
    <row r="54608" s="6" customFormat="1" x14ac:dyDescent="0.4"/>
    <row r="54609" s="6" customFormat="1" x14ac:dyDescent="0.4"/>
    <row r="54610" s="6" customFormat="1" x14ac:dyDescent="0.4"/>
    <row r="54611" s="6" customFormat="1" x14ac:dyDescent="0.4"/>
    <row r="54612" s="6" customFormat="1" x14ac:dyDescent="0.4"/>
    <row r="54613" s="6" customFormat="1" x14ac:dyDescent="0.4"/>
    <row r="54614" s="6" customFormat="1" x14ac:dyDescent="0.4"/>
    <row r="54615" s="6" customFormat="1" x14ac:dyDescent="0.4"/>
    <row r="54616" s="6" customFormat="1" x14ac:dyDescent="0.4"/>
    <row r="54617" s="6" customFormat="1" x14ac:dyDescent="0.4"/>
    <row r="54618" s="6" customFormat="1" x14ac:dyDescent="0.4"/>
    <row r="54619" s="6" customFormat="1" x14ac:dyDescent="0.4"/>
    <row r="54620" s="6" customFormat="1" x14ac:dyDescent="0.4"/>
    <row r="54621" s="6" customFormat="1" x14ac:dyDescent="0.4"/>
    <row r="54622" s="6" customFormat="1" x14ac:dyDescent="0.4"/>
    <row r="54623" s="6" customFormat="1" x14ac:dyDescent="0.4"/>
    <row r="54624" s="6" customFormat="1" x14ac:dyDescent="0.4"/>
    <row r="54625" s="6" customFormat="1" x14ac:dyDescent="0.4"/>
    <row r="54626" s="6" customFormat="1" x14ac:dyDescent="0.4"/>
    <row r="54627" s="6" customFormat="1" x14ac:dyDescent="0.4"/>
    <row r="54628" s="6" customFormat="1" x14ac:dyDescent="0.4"/>
    <row r="54629" s="6" customFormat="1" x14ac:dyDescent="0.4"/>
    <row r="54630" s="6" customFormat="1" x14ac:dyDescent="0.4"/>
    <row r="54631" s="6" customFormat="1" x14ac:dyDescent="0.4"/>
    <row r="54632" s="6" customFormat="1" x14ac:dyDescent="0.4"/>
    <row r="54633" s="6" customFormat="1" x14ac:dyDescent="0.4"/>
    <row r="54634" s="6" customFormat="1" x14ac:dyDescent="0.4"/>
    <row r="54635" s="6" customFormat="1" x14ac:dyDescent="0.4"/>
    <row r="54636" s="6" customFormat="1" x14ac:dyDescent="0.4"/>
    <row r="54637" s="6" customFormat="1" x14ac:dyDescent="0.4"/>
    <row r="54638" s="6" customFormat="1" x14ac:dyDescent="0.4"/>
    <row r="54639" s="6" customFormat="1" x14ac:dyDescent="0.4"/>
    <row r="54640" s="6" customFormat="1" x14ac:dyDescent="0.4"/>
    <row r="54641" s="6" customFormat="1" x14ac:dyDescent="0.4"/>
    <row r="54642" s="6" customFormat="1" x14ac:dyDescent="0.4"/>
    <row r="54643" s="6" customFormat="1" x14ac:dyDescent="0.4"/>
    <row r="54644" s="6" customFormat="1" x14ac:dyDescent="0.4"/>
    <row r="54645" s="6" customFormat="1" x14ac:dyDescent="0.4"/>
    <row r="54646" s="6" customFormat="1" x14ac:dyDescent="0.4"/>
    <row r="54647" s="6" customFormat="1" x14ac:dyDescent="0.4"/>
    <row r="54648" s="6" customFormat="1" x14ac:dyDescent="0.4"/>
    <row r="54649" s="6" customFormat="1" x14ac:dyDescent="0.4"/>
    <row r="54650" s="6" customFormat="1" x14ac:dyDescent="0.4"/>
    <row r="54651" s="6" customFormat="1" x14ac:dyDescent="0.4"/>
    <row r="54652" s="6" customFormat="1" x14ac:dyDescent="0.4"/>
    <row r="54653" s="6" customFormat="1" x14ac:dyDescent="0.4"/>
    <row r="54654" s="6" customFormat="1" x14ac:dyDescent="0.4"/>
    <row r="54655" s="6" customFormat="1" x14ac:dyDescent="0.4"/>
    <row r="54656" s="6" customFormat="1" x14ac:dyDescent="0.4"/>
    <row r="54657" s="6" customFormat="1" x14ac:dyDescent="0.4"/>
    <row r="54658" s="6" customFormat="1" x14ac:dyDescent="0.4"/>
    <row r="54659" s="6" customFormat="1" x14ac:dyDescent="0.4"/>
    <row r="54660" s="6" customFormat="1" x14ac:dyDescent="0.4"/>
    <row r="54661" s="6" customFormat="1" x14ac:dyDescent="0.4"/>
    <row r="54662" s="6" customFormat="1" x14ac:dyDescent="0.4"/>
    <row r="54663" s="6" customFormat="1" x14ac:dyDescent="0.4"/>
    <row r="54664" s="6" customFormat="1" x14ac:dyDescent="0.4"/>
    <row r="54665" s="6" customFormat="1" x14ac:dyDescent="0.4"/>
    <row r="54666" s="6" customFormat="1" x14ac:dyDescent="0.4"/>
    <row r="54667" s="6" customFormat="1" x14ac:dyDescent="0.4"/>
    <row r="54668" s="6" customFormat="1" x14ac:dyDescent="0.4"/>
    <row r="54669" s="6" customFormat="1" x14ac:dyDescent="0.4"/>
    <row r="54670" s="6" customFormat="1" x14ac:dyDescent="0.4"/>
    <row r="54671" s="6" customFormat="1" x14ac:dyDescent="0.4"/>
    <row r="54672" s="6" customFormat="1" x14ac:dyDescent="0.4"/>
    <row r="54673" s="6" customFormat="1" x14ac:dyDescent="0.4"/>
    <row r="54674" s="6" customFormat="1" x14ac:dyDescent="0.4"/>
    <row r="54675" s="6" customFormat="1" x14ac:dyDescent="0.4"/>
    <row r="54676" s="6" customFormat="1" x14ac:dyDescent="0.4"/>
    <row r="54677" s="6" customFormat="1" x14ac:dyDescent="0.4"/>
    <row r="54678" s="6" customFormat="1" x14ac:dyDescent="0.4"/>
    <row r="54679" s="6" customFormat="1" x14ac:dyDescent="0.4"/>
    <row r="54680" s="6" customFormat="1" x14ac:dyDescent="0.4"/>
    <row r="54681" s="6" customFormat="1" x14ac:dyDescent="0.4"/>
    <row r="54682" s="6" customFormat="1" x14ac:dyDescent="0.4"/>
    <row r="54683" s="6" customFormat="1" x14ac:dyDescent="0.4"/>
    <row r="54684" s="6" customFormat="1" x14ac:dyDescent="0.4"/>
    <row r="54685" s="6" customFormat="1" x14ac:dyDescent="0.4"/>
    <row r="54686" s="6" customFormat="1" x14ac:dyDescent="0.4"/>
    <row r="54687" s="6" customFormat="1" x14ac:dyDescent="0.4"/>
    <row r="54688" s="6" customFormat="1" x14ac:dyDescent="0.4"/>
    <row r="54689" s="6" customFormat="1" x14ac:dyDescent="0.4"/>
    <row r="54690" s="6" customFormat="1" x14ac:dyDescent="0.4"/>
    <row r="54691" s="6" customFormat="1" x14ac:dyDescent="0.4"/>
    <row r="54692" s="6" customFormat="1" x14ac:dyDescent="0.4"/>
    <row r="54693" s="6" customFormat="1" x14ac:dyDescent="0.4"/>
    <row r="54694" s="6" customFormat="1" x14ac:dyDescent="0.4"/>
    <row r="54695" s="6" customFormat="1" x14ac:dyDescent="0.4"/>
    <row r="54696" s="6" customFormat="1" x14ac:dyDescent="0.4"/>
    <row r="54697" s="6" customFormat="1" x14ac:dyDescent="0.4"/>
    <row r="54698" s="6" customFormat="1" x14ac:dyDescent="0.4"/>
    <row r="54699" s="6" customFormat="1" x14ac:dyDescent="0.4"/>
    <row r="54700" s="6" customFormat="1" x14ac:dyDescent="0.4"/>
    <row r="54701" s="6" customFormat="1" x14ac:dyDescent="0.4"/>
    <row r="54702" s="6" customFormat="1" x14ac:dyDescent="0.4"/>
    <row r="54703" s="6" customFormat="1" x14ac:dyDescent="0.4"/>
    <row r="54704" s="6" customFormat="1" x14ac:dyDescent="0.4"/>
    <row r="54705" s="6" customFormat="1" x14ac:dyDescent="0.4"/>
    <row r="54706" s="6" customFormat="1" x14ac:dyDescent="0.4"/>
    <row r="54707" s="6" customFormat="1" x14ac:dyDescent="0.4"/>
    <row r="54708" s="6" customFormat="1" x14ac:dyDescent="0.4"/>
    <row r="54709" s="6" customFormat="1" x14ac:dyDescent="0.4"/>
    <row r="54710" s="6" customFormat="1" x14ac:dyDescent="0.4"/>
    <row r="54711" s="6" customFormat="1" x14ac:dyDescent="0.4"/>
    <row r="54712" s="6" customFormat="1" x14ac:dyDescent="0.4"/>
    <row r="54713" s="6" customFormat="1" x14ac:dyDescent="0.4"/>
    <row r="54714" s="6" customFormat="1" x14ac:dyDescent="0.4"/>
    <row r="54715" s="6" customFormat="1" x14ac:dyDescent="0.4"/>
    <row r="54716" s="6" customFormat="1" x14ac:dyDescent="0.4"/>
    <row r="54717" s="6" customFormat="1" x14ac:dyDescent="0.4"/>
    <row r="54718" s="6" customFormat="1" x14ac:dyDescent="0.4"/>
    <row r="54719" s="6" customFormat="1" x14ac:dyDescent="0.4"/>
    <row r="54720" s="6" customFormat="1" x14ac:dyDescent="0.4"/>
    <row r="54721" s="6" customFormat="1" x14ac:dyDescent="0.4"/>
    <row r="54722" s="6" customFormat="1" x14ac:dyDescent="0.4"/>
    <row r="54723" s="6" customFormat="1" x14ac:dyDescent="0.4"/>
    <row r="54724" s="6" customFormat="1" x14ac:dyDescent="0.4"/>
    <row r="54725" s="6" customFormat="1" x14ac:dyDescent="0.4"/>
    <row r="54726" s="6" customFormat="1" x14ac:dyDescent="0.4"/>
    <row r="54727" s="6" customFormat="1" x14ac:dyDescent="0.4"/>
    <row r="54728" s="6" customFormat="1" x14ac:dyDescent="0.4"/>
    <row r="54729" s="6" customFormat="1" x14ac:dyDescent="0.4"/>
    <row r="54730" s="6" customFormat="1" x14ac:dyDescent="0.4"/>
    <row r="54731" s="6" customFormat="1" x14ac:dyDescent="0.4"/>
    <row r="54732" s="6" customFormat="1" x14ac:dyDescent="0.4"/>
    <row r="54733" s="6" customFormat="1" x14ac:dyDescent="0.4"/>
    <row r="54734" s="6" customFormat="1" x14ac:dyDescent="0.4"/>
    <row r="54735" s="6" customFormat="1" x14ac:dyDescent="0.4"/>
    <row r="54736" s="6" customFormat="1" x14ac:dyDescent="0.4"/>
    <row r="54737" s="6" customFormat="1" x14ac:dyDescent="0.4"/>
    <row r="54738" s="6" customFormat="1" x14ac:dyDescent="0.4"/>
    <row r="54739" s="6" customFormat="1" x14ac:dyDescent="0.4"/>
    <row r="54740" s="6" customFormat="1" x14ac:dyDescent="0.4"/>
    <row r="54741" s="6" customFormat="1" x14ac:dyDescent="0.4"/>
    <row r="54742" s="6" customFormat="1" x14ac:dyDescent="0.4"/>
    <row r="54743" s="6" customFormat="1" x14ac:dyDescent="0.4"/>
    <row r="54744" s="6" customFormat="1" x14ac:dyDescent="0.4"/>
    <row r="54745" s="6" customFormat="1" x14ac:dyDescent="0.4"/>
    <row r="54746" s="6" customFormat="1" x14ac:dyDescent="0.4"/>
    <row r="54747" s="6" customFormat="1" x14ac:dyDescent="0.4"/>
    <row r="54748" s="6" customFormat="1" x14ac:dyDescent="0.4"/>
    <row r="54749" s="6" customFormat="1" x14ac:dyDescent="0.4"/>
    <row r="54750" s="6" customFormat="1" x14ac:dyDescent="0.4"/>
    <row r="54751" s="6" customFormat="1" x14ac:dyDescent="0.4"/>
    <row r="54752" s="6" customFormat="1" x14ac:dyDescent="0.4"/>
    <row r="54753" s="6" customFormat="1" x14ac:dyDescent="0.4"/>
    <row r="54754" s="6" customFormat="1" x14ac:dyDescent="0.4"/>
    <row r="54755" s="6" customFormat="1" x14ac:dyDescent="0.4"/>
    <row r="54756" s="6" customFormat="1" x14ac:dyDescent="0.4"/>
    <row r="54757" s="6" customFormat="1" x14ac:dyDescent="0.4"/>
    <row r="54758" s="6" customFormat="1" x14ac:dyDescent="0.4"/>
    <row r="54759" s="6" customFormat="1" x14ac:dyDescent="0.4"/>
    <row r="54760" s="6" customFormat="1" x14ac:dyDescent="0.4"/>
    <row r="54761" s="6" customFormat="1" x14ac:dyDescent="0.4"/>
    <row r="54762" s="6" customFormat="1" x14ac:dyDescent="0.4"/>
    <row r="54763" s="6" customFormat="1" x14ac:dyDescent="0.4"/>
    <row r="54764" s="6" customFormat="1" x14ac:dyDescent="0.4"/>
    <row r="54765" s="6" customFormat="1" x14ac:dyDescent="0.4"/>
    <row r="54766" s="6" customFormat="1" x14ac:dyDescent="0.4"/>
    <row r="54767" s="6" customFormat="1" x14ac:dyDescent="0.4"/>
    <row r="54768" s="6" customFormat="1" x14ac:dyDescent="0.4"/>
    <row r="54769" s="6" customFormat="1" x14ac:dyDescent="0.4"/>
    <row r="54770" s="6" customFormat="1" x14ac:dyDescent="0.4"/>
    <row r="54771" s="6" customFormat="1" x14ac:dyDescent="0.4"/>
    <row r="54772" s="6" customFormat="1" x14ac:dyDescent="0.4"/>
    <row r="54773" s="6" customFormat="1" x14ac:dyDescent="0.4"/>
    <row r="54774" s="6" customFormat="1" x14ac:dyDescent="0.4"/>
    <row r="54775" s="6" customFormat="1" x14ac:dyDescent="0.4"/>
    <row r="54776" s="6" customFormat="1" x14ac:dyDescent="0.4"/>
    <row r="54777" s="6" customFormat="1" x14ac:dyDescent="0.4"/>
    <row r="54778" s="6" customFormat="1" x14ac:dyDescent="0.4"/>
    <row r="54779" s="6" customFormat="1" x14ac:dyDescent="0.4"/>
    <row r="54780" s="6" customFormat="1" x14ac:dyDescent="0.4"/>
    <row r="54781" s="6" customFormat="1" x14ac:dyDescent="0.4"/>
    <row r="54782" s="6" customFormat="1" x14ac:dyDescent="0.4"/>
    <row r="54783" s="6" customFormat="1" x14ac:dyDescent="0.4"/>
    <row r="54784" s="6" customFormat="1" x14ac:dyDescent="0.4"/>
    <row r="54785" s="6" customFormat="1" x14ac:dyDescent="0.4"/>
    <row r="54786" s="6" customFormat="1" x14ac:dyDescent="0.4"/>
    <row r="54787" s="6" customFormat="1" x14ac:dyDescent="0.4"/>
    <row r="54788" s="6" customFormat="1" x14ac:dyDescent="0.4"/>
    <row r="54789" s="6" customFormat="1" x14ac:dyDescent="0.4"/>
    <row r="54790" s="6" customFormat="1" x14ac:dyDescent="0.4"/>
    <row r="54791" s="6" customFormat="1" x14ac:dyDescent="0.4"/>
    <row r="54792" s="6" customFormat="1" x14ac:dyDescent="0.4"/>
    <row r="54793" s="6" customFormat="1" x14ac:dyDescent="0.4"/>
    <row r="54794" s="6" customFormat="1" x14ac:dyDescent="0.4"/>
    <row r="54795" s="6" customFormat="1" x14ac:dyDescent="0.4"/>
    <row r="54796" s="6" customFormat="1" x14ac:dyDescent="0.4"/>
    <row r="54797" s="6" customFormat="1" x14ac:dyDescent="0.4"/>
    <row r="54798" s="6" customFormat="1" x14ac:dyDescent="0.4"/>
    <row r="54799" s="6" customFormat="1" x14ac:dyDescent="0.4"/>
    <row r="54800" s="6" customFormat="1" x14ac:dyDescent="0.4"/>
    <row r="54801" s="6" customFormat="1" x14ac:dyDescent="0.4"/>
    <row r="54802" s="6" customFormat="1" x14ac:dyDescent="0.4"/>
    <row r="54803" s="6" customFormat="1" x14ac:dyDescent="0.4"/>
    <row r="54804" s="6" customFormat="1" x14ac:dyDescent="0.4"/>
    <row r="54805" s="6" customFormat="1" x14ac:dyDescent="0.4"/>
    <row r="54806" s="6" customFormat="1" x14ac:dyDescent="0.4"/>
    <row r="54807" s="6" customFormat="1" x14ac:dyDescent="0.4"/>
    <row r="54808" s="6" customFormat="1" x14ac:dyDescent="0.4"/>
    <row r="54809" s="6" customFormat="1" x14ac:dyDescent="0.4"/>
    <row r="54810" s="6" customFormat="1" x14ac:dyDescent="0.4"/>
    <row r="54811" s="6" customFormat="1" x14ac:dyDescent="0.4"/>
    <row r="54812" s="6" customFormat="1" x14ac:dyDescent="0.4"/>
    <row r="54813" s="6" customFormat="1" x14ac:dyDescent="0.4"/>
    <row r="54814" s="6" customFormat="1" x14ac:dyDescent="0.4"/>
    <row r="54815" s="6" customFormat="1" x14ac:dyDescent="0.4"/>
    <row r="54816" s="6" customFormat="1" x14ac:dyDescent="0.4"/>
    <row r="54817" s="6" customFormat="1" x14ac:dyDescent="0.4"/>
    <row r="54818" s="6" customFormat="1" x14ac:dyDescent="0.4"/>
    <row r="54819" s="6" customFormat="1" x14ac:dyDescent="0.4"/>
    <row r="54820" s="6" customFormat="1" x14ac:dyDescent="0.4"/>
    <row r="54821" s="6" customFormat="1" x14ac:dyDescent="0.4"/>
    <row r="54822" s="6" customFormat="1" x14ac:dyDescent="0.4"/>
    <row r="54823" s="6" customFormat="1" x14ac:dyDescent="0.4"/>
    <row r="54824" s="6" customFormat="1" x14ac:dyDescent="0.4"/>
    <row r="54825" s="6" customFormat="1" x14ac:dyDescent="0.4"/>
    <row r="54826" s="6" customFormat="1" x14ac:dyDescent="0.4"/>
    <row r="54827" s="6" customFormat="1" x14ac:dyDescent="0.4"/>
    <row r="54828" s="6" customFormat="1" x14ac:dyDescent="0.4"/>
    <row r="54829" s="6" customFormat="1" x14ac:dyDescent="0.4"/>
    <row r="54830" s="6" customFormat="1" x14ac:dyDescent="0.4"/>
    <row r="54831" s="6" customFormat="1" x14ac:dyDescent="0.4"/>
    <row r="54832" s="6" customFormat="1" x14ac:dyDescent="0.4"/>
    <row r="54833" s="6" customFormat="1" x14ac:dyDescent="0.4"/>
    <row r="54834" s="6" customFormat="1" x14ac:dyDescent="0.4"/>
    <row r="54835" s="6" customFormat="1" x14ac:dyDescent="0.4"/>
    <row r="54836" s="6" customFormat="1" x14ac:dyDescent="0.4"/>
    <row r="54837" s="6" customFormat="1" x14ac:dyDescent="0.4"/>
    <row r="54838" s="6" customFormat="1" x14ac:dyDescent="0.4"/>
    <row r="54839" s="6" customFormat="1" x14ac:dyDescent="0.4"/>
    <row r="54840" s="6" customFormat="1" x14ac:dyDescent="0.4"/>
    <row r="54841" s="6" customFormat="1" x14ac:dyDescent="0.4"/>
    <row r="54842" s="6" customFormat="1" x14ac:dyDescent="0.4"/>
    <row r="54843" s="6" customFormat="1" x14ac:dyDescent="0.4"/>
    <row r="54844" s="6" customFormat="1" x14ac:dyDescent="0.4"/>
    <row r="54845" s="6" customFormat="1" x14ac:dyDescent="0.4"/>
    <row r="54846" s="6" customFormat="1" x14ac:dyDescent="0.4"/>
    <row r="54847" s="6" customFormat="1" x14ac:dyDescent="0.4"/>
    <row r="54848" s="6" customFormat="1" x14ac:dyDescent="0.4"/>
    <row r="54849" s="6" customFormat="1" x14ac:dyDescent="0.4"/>
    <row r="54850" s="6" customFormat="1" x14ac:dyDescent="0.4"/>
    <row r="54851" s="6" customFormat="1" x14ac:dyDescent="0.4"/>
    <row r="54852" s="6" customFormat="1" x14ac:dyDescent="0.4"/>
    <row r="54853" s="6" customFormat="1" x14ac:dyDescent="0.4"/>
    <row r="54854" s="6" customFormat="1" x14ac:dyDescent="0.4"/>
    <row r="54855" s="6" customFormat="1" x14ac:dyDescent="0.4"/>
    <row r="54856" s="6" customFormat="1" x14ac:dyDescent="0.4"/>
    <row r="54857" s="6" customFormat="1" x14ac:dyDescent="0.4"/>
    <row r="54858" s="6" customFormat="1" x14ac:dyDescent="0.4"/>
    <row r="54859" s="6" customFormat="1" x14ac:dyDescent="0.4"/>
    <row r="54860" s="6" customFormat="1" x14ac:dyDescent="0.4"/>
    <row r="54861" s="6" customFormat="1" x14ac:dyDescent="0.4"/>
    <row r="54862" s="6" customFormat="1" x14ac:dyDescent="0.4"/>
    <row r="54863" s="6" customFormat="1" x14ac:dyDescent="0.4"/>
    <row r="54864" s="6" customFormat="1" x14ac:dyDescent="0.4"/>
    <row r="54865" s="6" customFormat="1" x14ac:dyDescent="0.4"/>
    <row r="54866" s="6" customFormat="1" x14ac:dyDescent="0.4"/>
    <row r="54867" s="6" customFormat="1" x14ac:dyDescent="0.4"/>
    <row r="54868" s="6" customFormat="1" x14ac:dyDescent="0.4"/>
    <row r="54869" s="6" customFormat="1" x14ac:dyDescent="0.4"/>
    <row r="54870" s="6" customFormat="1" x14ac:dyDescent="0.4"/>
    <row r="54871" s="6" customFormat="1" x14ac:dyDescent="0.4"/>
    <row r="54872" s="6" customFormat="1" x14ac:dyDescent="0.4"/>
    <row r="54873" s="6" customFormat="1" x14ac:dyDescent="0.4"/>
    <row r="54874" s="6" customFormat="1" x14ac:dyDescent="0.4"/>
    <row r="54875" s="6" customFormat="1" x14ac:dyDescent="0.4"/>
    <row r="54876" s="6" customFormat="1" x14ac:dyDescent="0.4"/>
    <row r="54877" s="6" customFormat="1" x14ac:dyDescent="0.4"/>
    <row r="54878" s="6" customFormat="1" x14ac:dyDescent="0.4"/>
    <row r="54879" s="6" customFormat="1" x14ac:dyDescent="0.4"/>
    <row r="54880" s="6" customFormat="1" x14ac:dyDescent="0.4"/>
    <row r="54881" s="6" customFormat="1" x14ac:dyDescent="0.4"/>
    <row r="54882" s="6" customFormat="1" x14ac:dyDescent="0.4"/>
    <row r="54883" s="6" customFormat="1" x14ac:dyDescent="0.4"/>
    <row r="54884" s="6" customFormat="1" x14ac:dyDescent="0.4"/>
    <row r="54885" s="6" customFormat="1" x14ac:dyDescent="0.4"/>
    <row r="54886" s="6" customFormat="1" x14ac:dyDescent="0.4"/>
    <row r="54887" s="6" customFormat="1" x14ac:dyDescent="0.4"/>
    <row r="54888" s="6" customFormat="1" x14ac:dyDescent="0.4"/>
    <row r="54889" s="6" customFormat="1" x14ac:dyDescent="0.4"/>
    <row r="54890" s="6" customFormat="1" x14ac:dyDescent="0.4"/>
    <row r="54891" s="6" customFormat="1" x14ac:dyDescent="0.4"/>
    <row r="54892" s="6" customFormat="1" x14ac:dyDescent="0.4"/>
    <row r="54893" s="6" customFormat="1" x14ac:dyDescent="0.4"/>
    <row r="54894" s="6" customFormat="1" x14ac:dyDescent="0.4"/>
    <row r="54895" s="6" customFormat="1" x14ac:dyDescent="0.4"/>
    <row r="54896" s="6" customFormat="1" x14ac:dyDescent="0.4"/>
    <row r="54897" s="6" customFormat="1" x14ac:dyDescent="0.4"/>
    <row r="54898" s="6" customFormat="1" x14ac:dyDescent="0.4"/>
    <row r="54899" s="6" customFormat="1" x14ac:dyDescent="0.4"/>
    <row r="54900" s="6" customFormat="1" x14ac:dyDescent="0.4"/>
    <row r="54901" s="6" customFormat="1" x14ac:dyDescent="0.4"/>
    <row r="54902" s="6" customFormat="1" x14ac:dyDescent="0.4"/>
    <row r="54903" s="6" customFormat="1" x14ac:dyDescent="0.4"/>
    <row r="54904" s="6" customFormat="1" x14ac:dyDescent="0.4"/>
    <row r="54905" s="6" customFormat="1" x14ac:dyDescent="0.4"/>
    <row r="54906" s="6" customFormat="1" x14ac:dyDescent="0.4"/>
    <row r="54907" s="6" customFormat="1" x14ac:dyDescent="0.4"/>
    <row r="54908" s="6" customFormat="1" x14ac:dyDescent="0.4"/>
    <row r="54909" s="6" customFormat="1" x14ac:dyDescent="0.4"/>
    <row r="54910" s="6" customFormat="1" x14ac:dyDescent="0.4"/>
    <row r="54911" s="6" customFormat="1" x14ac:dyDescent="0.4"/>
    <row r="54912" s="6" customFormat="1" x14ac:dyDescent="0.4"/>
    <row r="54913" s="6" customFormat="1" x14ac:dyDescent="0.4"/>
    <row r="54914" s="6" customFormat="1" x14ac:dyDescent="0.4"/>
    <row r="54915" s="6" customFormat="1" x14ac:dyDescent="0.4"/>
    <row r="54916" s="6" customFormat="1" x14ac:dyDescent="0.4"/>
    <row r="54917" s="6" customFormat="1" x14ac:dyDescent="0.4"/>
    <row r="54918" s="6" customFormat="1" x14ac:dyDescent="0.4"/>
    <row r="54919" s="6" customFormat="1" x14ac:dyDescent="0.4"/>
    <row r="54920" s="6" customFormat="1" x14ac:dyDescent="0.4"/>
    <row r="54921" s="6" customFormat="1" x14ac:dyDescent="0.4"/>
    <row r="54922" s="6" customFormat="1" x14ac:dyDescent="0.4"/>
    <row r="54923" s="6" customFormat="1" x14ac:dyDescent="0.4"/>
    <row r="54924" s="6" customFormat="1" x14ac:dyDescent="0.4"/>
    <row r="54925" s="6" customFormat="1" x14ac:dyDescent="0.4"/>
    <row r="54926" s="6" customFormat="1" x14ac:dyDescent="0.4"/>
    <row r="54927" s="6" customFormat="1" x14ac:dyDescent="0.4"/>
    <row r="54928" s="6" customFormat="1" x14ac:dyDescent="0.4"/>
    <row r="54929" s="6" customFormat="1" x14ac:dyDescent="0.4"/>
    <row r="54930" s="6" customFormat="1" x14ac:dyDescent="0.4"/>
    <row r="54931" s="6" customFormat="1" x14ac:dyDescent="0.4"/>
    <row r="54932" s="6" customFormat="1" x14ac:dyDescent="0.4"/>
    <row r="54933" s="6" customFormat="1" x14ac:dyDescent="0.4"/>
    <row r="54934" s="6" customFormat="1" x14ac:dyDescent="0.4"/>
    <row r="54935" s="6" customFormat="1" x14ac:dyDescent="0.4"/>
    <row r="54936" s="6" customFormat="1" x14ac:dyDescent="0.4"/>
    <row r="54937" s="6" customFormat="1" x14ac:dyDescent="0.4"/>
    <row r="54938" s="6" customFormat="1" x14ac:dyDescent="0.4"/>
    <row r="54939" s="6" customFormat="1" x14ac:dyDescent="0.4"/>
    <row r="54940" s="6" customFormat="1" x14ac:dyDescent="0.4"/>
    <row r="54941" s="6" customFormat="1" x14ac:dyDescent="0.4"/>
    <row r="54942" s="6" customFormat="1" x14ac:dyDescent="0.4"/>
    <row r="54943" s="6" customFormat="1" x14ac:dyDescent="0.4"/>
    <row r="54944" s="6" customFormat="1" x14ac:dyDescent="0.4"/>
    <row r="54945" s="6" customFormat="1" x14ac:dyDescent="0.4"/>
    <row r="54946" s="6" customFormat="1" x14ac:dyDescent="0.4"/>
    <row r="54947" s="6" customFormat="1" x14ac:dyDescent="0.4"/>
    <row r="54948" s="6" customFormat="1" x14ac:dyDescent="0.4"/>
    <row r="54949" s="6" customFormat="1" x14ac:dyDescent="0.4"/>
    <row r="54950" s="6" customFormat="1" x14ac:dyDescent="0.4"/>
    <row r="54951" s="6" customFormat="1" x14ac:dyDescent="0.4"/>
    <row r="54952" s="6" customFormat="1" x14ac:dyDescent="0.4"/>
    <row r="54953" s="6" customFormat="1" x14ac:dyDescent="0.4"/>
    <row r="54954" s="6" customFormat="1" x14ac:dyDescent="0.4"/>
    <row r="54955" s="6" customFormat="1" x14ac:dyDescent="0.4"/>
    <row r="54956" s="6" customFormat="1" x14ac:dyDescent="0.4"/>
    <row r="54957" s="6" customFormat="1" x14ac:dyDescent="0.4"/>
    <row r="54958" s="6" customFormat="1" x14ac:dyDescent="0.4"/>
    <row r="54959" s="6" customFormat="1" x14ac:dyDescent="0.4"/>
    <row r="54960" s="6" customFormat="1" x14ac:dyDescent="0.4"/>
    <row r="54961" s="6" customFormat="1" x14ac:dyDescent="0.4"/>
    <row r="54962" s="6" customFormat="1" x14ac:dyDescent="0.4"/>
    <row r="54963" s="6" customFormat="1" x14ac:dyDescent="0.4"/>
    <row r="54964" s="6" customFormat="1" x14ac:dyDescent="0.4"/>
    <row r="54965" s="6" customFormat="1" x14ac:dyDescent="0.4"/>
    <row r="54966" s="6" customFormat="1" x14ac:dyDescent="0.4"/>
    <row r="54967" s="6" customFormat="1" x14ac:dyDescent="0.4"/>
    <row r="54968" s="6" customFormat="1" x14ac:dyDescent="0.4"/>
    <row r="54969" s="6" customFormat="1" x14ac:dyDescent="0.4"/>
    <row r="54970" s="6" customFormat="1" x14ac:dyDescent="0.4"/>
    <row r="54971" s="6" customFormat="1" x14ac:dyDescent="0.4"/>
    <row r="54972" s="6" customFormat="1" x14ac:dyDescent="0.4"/>
    <row r="54973" s="6" customFormat="1" x14ac:dyDescent="0.4"/>
    <row r="54974" s="6" customFormat="1" x14ac:dyDescent="0.4"/>
    <row r="54975" s="6" customFormat="1" x14ac:dyDescent="0.4"/>
    <row r="54976" s="6" customFormat="1" x14ac:dyDescent="0.4"/>
    <row r="54977" s="6" customFormat="1" x14ac:dyDescent="0.4"/>
    <row r="54978" s="6" customFormat="1" x14ac:dyDescent="0.4"/>
    <row r="54979" s="6" customFormat="1" x14ac:dyDescent="0.4"/>
    <row r="54980" s="6" customFormat="1" x14ac:dyDescent="0.4"/>
    <row r="54981" s="6" customFormat="1" x14ac:dyDescent="0.4"/>
    <row r="54982" s="6" customFormat="1" x14ac:dyDescent="0.4"/>
    <row r="54983" s="6" customFormat="1" x14ac:dyDescent="0.4"/>
    <row r="54984" s="6" customFormat="1" x14ac:dyDescent="0.4"/>
    <row r="54985" s="6" customFormat="1" x14ac:dyDescent="0.4"/>
    <row r="54986" s="6" customFormat="1" x14ac:dyDescent="0.4"/>
    <row r="54987" s="6" customFormat="1" x14ac:dyDescent="0.4"/>
    <row r="54988" s="6" customFormat="1" x14ac:dyDescent="0.4"/>
    <row r="54989" s="6" customFormat="1" x14ac:dyDescent="0.4"/>
    <row r="54990" s="6" customFormat="1" x14ac:dyDescent="0.4"/>
    <row r="54991" s="6" customFormat="1" x14ac:dyDescent="0.4"/>
    <row r="54992" s="6" customFormat="1" x14ac:dyDescent="0.4"/>
    <row r="54993" s="6" customFormat="1" x14ac:dyDescent="0.4"/>
    <row r="54994" s="6" customFormat="1" x14ac:dyDescent="0.4"/>
    <row r="54995" s="6" customFormat="1" x14ac:dyDescent="0.4"/>
    <row r="54996" s="6" customFormat="1" x14ac:dyDescent="0.4"/>
    <row r="54997" s="6" customFormat="1" x14ac:dyDescent="0.4"/>
    <row r="54998" s="6" customFormat="1" x14ac:dyDescent="0.4"/>
    <row r="54999" s="6" customFormat="1" x14ac:dyDescent="0.4"/>
    <row r="55000" s="6" customFormat="1" x14ac:dyDescent="0.4"/>
    <row r="55001" s="6" customFormat="1" x14ac:dyDescent="0.4"/>
    <row r="55002" s="6" customFormat="1" x14ac:dyDescent="0.4"/>
    <row r="55003" s="6" customFormat="1" x14ac:dyDescent="0.4"/>
    <row r="55004" s="6" customFormat="1" x14ac:dyDescent="0.4"/>
    <row r="55005" s="6" customFormat="1" x14ac:dyDescent="0.4"/>
    <row r="55006" s="6" customFormat="1" x14ac:dyDescent="0.4"/>
    <row r="55007" s="6" customFormat="1" x14ac:dyDescent="0.4"/>
    <row r="55008" s="6" customFormat="1" x14ac:dyDescent="0.4"/>
    <row r="55009" s="6" customFormat="1" x14ac:dyDescent="0.4"/>
    <row r="55010" s="6" customFormat="1" x14ac:dyDescent="0.4"/>
    <row r="55011" s="6" customFormat="1" x14ac:dyDescent="0.4"/>
    <row r="55012" s="6" customFormat="1" x14ac:dyDescent="0.4"/>
    <row r="55013" s="6" customFormat="1" x14ac:dyDescent="0.4"/>
    <row r="55014" s="6" customFormat="1" x14ac:dyDescent="0.4"/>
    <row r="55015" s="6" customFormat="1" x14ac:dyDescent="0.4"/>
    <row r="55016" s="6" customFormat="1" x14ac:dyDescent="0.4"/>
    <row r="55017" s="6" customFormat="1" x14ac:dyDescent="0.4"/>
    <row r="55018" s="6" customFormat="1" x14ac:dyDescent="0.4"/>
    <row r="55019" s="6" customFormat="1" x14ac:dyDescent="0.4"/>
    <row r="55020" s="6" customFormat="1" x14ac:dyDescent="0.4"/>
    <row r="55021" s="6" customFormat="1" x14ac:dyDescent="0.4"/>
    <row r="55022" s="6" customFormat="1" x14ac:dyDescent="0.4"/>
    <row r="55023" s="6" customFormat="1" x14ac:dyDescent="0.4"/>
    <row r="55024" s="6" customFormat="1" x14ac:dyDescent="0.4"/>
    <row r="55025" s="6" customFormat="1" x14ac:dyDescent="0.4"/>
    <row r="55026" s="6" customFormat="1" x14ac:dyDescent="0.4"/>
    <row r="55027" s="6" customFormat="1" x14ac:dyDescent="0.4"/>
    <row r="55028" s="6" customFormat="1" x14ac:dyDescent="0.4"/>
    <row r="55029" s="6" customFormat="1" x14ac:dyDescent="0.4"/>
    <row r="55030" s="6" customFormat="1" x14ac:dyDescent="0.4"/>
    <row r="55031" s="6" customFormat="1" x14ac:dyDescent="0.4"/>
    <row r="55032" s="6" customFormat="1" x14ac:dyDescent="0.4"/>
    <row r="55033" s="6" customFormat="1" x14ac:dyDescent="0.4"/>
    <row r="55034" s="6" customFormat="1" x14ac:dyDescent="0.4"/>
    <row r="55035" s="6" customFormat="1" x14ac:dyDescent="0.4"/>
    <row r="55036" s="6" customFormat="1" x14ac:dyDescent="0.4"/>
    <row r="55037" s="6" customFormat="1" x14ac:dyDescent="0.4"/>
    <row r="55038" s="6" customFormat="1" x14ac:dyDescent="0.4"/>
    <row r="55039" s="6" customFormat="1" x14ac:dyDescent="0.4"/>
    <row r="55040" s="6" customFormat="1" x14ac:dyDescent="0.4"/>
    <row r="55041" s="6" customFormat="1" x14ac:dyDescent="0.4"/>
    <row r="55042" s="6" customFormat="1" x14ac:dyDescent="0.4"/>
    <row r="55043" s="6" customFormat="1" x14ac:dyDescent="0.4"/>
    <row r="55044" s="6" customFormat="1" x14ac:dyDescent="0.4"/>
    <row r="55045" s="6" customFormat="1" x14ac:dyDescent="0.4"/>
    <row r="55046" s="6" customFormat="1" x14ac:dyDescent="0.4"/>
    <row r="55047" s="6" customFormat="1" x14ac:dyDescent="0.4"/>
    <row r="55048" s="6" customFormat="1" x14ac:dyDescent="0.4"/>
    <row r="55049" s="6" customFormat="1" x14ac:dyDescent="0.4"/>
    <row r="55050" s="6" customFormat="1" x14ac:dyDescent="0.4"/>
    <row r="55051" s="6" customFormat="1" x14ac:dyDescent="0.4"/>
    <row r="55052" s="6" customFormat="1" x14ac:dyDescent="0.4"/>
    <row r="55053" s="6" customFormat="1" x14ac:dyDescent="0.4"/>
    <row r="55054" s="6" customFormat="1" x14ac:dyDescent="0.4"/>
    <row r="55055" s="6" customFormat="1" x14ac:dyDescent="0.4"/>
    <row r="55056" s="6" customFormat="1" x14ac:dyDescent="0.4"/>
    <row r="55057" s="6" customFormat="1" x14ac:dyDescent="0.4"/>
    <row r="55058" s="6" customFormat="1" x14ac:dyDescent="0.4"/>
    <row r="55059" s="6" customFormat="1" x14ac:dyDescent="0.4"/>
    <row r="55060" s="6" customFormat="1" x14ac:dyDescent="0.4"/>
    <row r="55061" s="6" customFormat="1" x14ac:dyDescent="0.4"/>
    <row r="55062" s="6" customFormat="1" x14ac:dyDescent="0.4"/>
    <row r="55063" s="6" customFormat="1" x14ac:dyDescent="0.4"/>
    <row r="55064" s="6" customFormat="1" x14ac:dyDescent="0.4"/>
    <row r="55065" s="6" customFormat="1" x14ac:dyDescent="0.4"/>
    <row r="55066" s="6" customFormat="1" x14ac:dyDescent="0.4"/>
    <row r="55067" s="6" customFormat="1" x14ac:dyDescent="0.4"/>
    <row r="55068" s="6" customFormat="1" x14ac:dyDescent="0.4"/>
    <row r="55069" s="6" customFormat="1" x14ac:dyDescent="0.4"/>
    <row r="55070" s="6" customFormat="1" x14ac:dyDescent="0.4"/>
    <row r="55071" s="6" customFormat="1" x14ac:dyDescent="0.4"/>
    <row r="55072" s="6" customFormat="1" x14ac:dyDescent="0.4"/>
    <row r="55073" s="6" customFormat="1" x14ac:dyDescent="0.4"/>
    <row r="55074" s="6" customFormat="1" x14ac:dyDescent="0.4"/>
    <row r="55075" s="6" customFormat="1" x14ac:dyDescent="0.4"/>
    <row r="55076" s="6" customFormat="1" x14ac:dyDescent="0.4"/>
    <row r="55077" s="6" customFormat="1" x14ac:dyDescent="0.4"/>
    <row r="55078" s="6" customFormat="1" x14ac:dyDescent="0.4"/>
    <row r="55079" s="6" customFormat="1" x14ac:dyDescent="0.4"/>
    <row r="55080" s="6" customFormat="1" x14ac:dyDescent="0.4"/>
    <row r="55081" s="6" customFormat="1" x14ac:dyDescent="0.4"/>
    <row r="55082" s="6" customFormat="1" x14ac:dyDescent="0.4"/>
    <row r="55083" s="6" customFormat="1" x14ac:dyDescent="0.4"/>
    <row r="55084" s="6" customFormat="1" x14ac:dyDescent="0.4"/>
    <row r="55085" s="6" customFormat="1" x14ac:dyDescent="0.4"/>
    <row r="55086" s="6" customFormat="1" x14ac:dyDescent="0.4"/>
    <row r="55087" s="6" customFormat="1" x14ac:dyDescent="0.4"/>
    <row r="55088" s="6" customFormat="1" x14ac:dyDescent="0.4"/>
    <row r="55089" s="6" customFormat="1" x14ac:dyDescent="0.4"/>
    <row r="55090" s="6" customFormat="1" x14ac:dyDescent="0.4"/>
    <row r="55091" s="6" customFormat="1" x14ac:dyDescent="0.4"/>
    <row r="55092" s="6" customFormat="1" x14ac:dyDescent="0.4"/>
    <row r="55093" s="6" customFormat="1" x14ac:dyDescent="0.4"/>
    <row r="55094" s="6" customFormat="1" x14ac:dyDescent="0.4"/>
    <row r="55095" s="6" customFormat="1" x14ac:dyDescent="0.4"/>
    <row r="55096" s="6" customFormat="1" x14ac:dyDescent="0.4"/>
    <row r="55097" s="6" customFormat="1" x14ac:dyDescent="0.4"/>
    <row r="55098" s="6" customFormat="1" x14ac:dyDescent="0.4"/>
    <row r="55099" s="6" customFormat="1" x14ac:dyDescent="0.4"/>
    <row r="55100" s="6" customFormat="1" x14ac:dyDescent="0.4"/>
    <row r="55101" s="6" customFormat="1" x14ac:dyDescent="0.4"/>
    <row r="55102" s="6" customFormat="1" x14ac:dyDescent="0.4"/>
    <row r="55103" s="6" customFormat="1" x14ac:dyDescent="0.4"/>
    <row r="55104" s="6" customFormat="1" x14ac:dyDescent="0.4"/>
    <row r="55105" s="6" customFormat="1" x14ac:dyDescent="0.4"/>
    <row r="55106" s="6" customFormat="1" x14ac:dyDescent="0.4"/>
    <row r="55107" s="6" customFormat="1" x14ac:dyDescent="0.4"/>
    <row r="55108" s="6" customFormat="1" x14ac:dyDescent="0.4"/>
    <row r="55109" s="6" customFormat="1" x14ac:dyDescent="0.4"/>
    <row r="55110" s="6" customFormat="1" x14ac:dyDescent="0.4"/>
    <row r="55111" s="6" customFormat="1" x14ac:dyDescent="0.4"/>
    <row r="55112" s="6" customFormat="1" x14ac:dyDescent="0.4"/>
    <row r="55113" s="6" customFormat="1" x14ac:dyDescent="0.4"/>
    <row r="55114" s="6" customFormat="1" x14ac:dyDescent="0.4"/>
    <row r="55115" s="6" customFormat="1" x14ac:dyDescent="0.4"/>
    <row r="55116" s="6" customFormat="1" x14ac:dyDescent="0.4"/>
    <row r="55117" s="6" customFormat="1" x14ac:dyDescent="0.4"/>
    <row r="55118" s="6" customFormat="1" x14ac:dyDescent="0.4"/>
    <row r="55119" s="6" customFormat="1" x14ac:dyDescent="0.4"/>
    <row r="55120" s="6" customFormat="1" x14ac:dyDescent="0.4"/>
    <row r="55121" s="6" customFormat="1" x14ac:dyDescent="0.4"/>
    <row r="55122" s="6" customFormat="1" x14ac:dyDescent="0.4"/>
    <row r="55123" s="6" customFormat="1" x14ac:dyDescent="0.4"/>
    <row r="55124" s="6" customFormat="1" x14ac:dyDescent="0.4"/>
    <row r="55125" s="6" customFormat="1" x14ac:dyDescent="0.4"/>
    <row r="55126" s="6" customFormat="1" x14ac:dyDescent="0.4"/>
    <row r="55127" s="6" customFormat="1" x14ac:dyDescent="0.4"/>
    <row r="55128" s="6" customFormat="1" x14ac:dyDescent="0.4"/>
    <row r="55129" s="6" customFormat="1" x14ac:dyDescent="0.4"/>
    <row r="55130" s="6" customFormat="1" x14ac:dyDescent="0.4"/>
    <row r="55131" s="6" customFormat="1" x14ac:dyDescent="0.4"/>
    <row r="55132" s="6" customFormat="1" x14ac:dyDescent="0.4"/>
    <row r="55133" s="6" customFormat="1" x14ac:dyDescent="0.4"/>
    <row r="55134" s="6" customFormat="1" x14ac:dyDescent="0.4"/>
    <row r="55135" s="6" customFormat="1" x14ac:dyDescent="0.4"/>
    <row r="55136" s="6" customFormat="1" x14ac:dyDescent="0.4"/>
    <row r="55137" s="6" customFormat="1" x14ac:dyDescent="0.4"/>
    <row r="55138" s="6" customFormat="1" x14ac:dyDescent="0.4"/>
    <row r="55139" s="6" customFormat="1" x14ac:dyDescent="0.4"/>
    <row r="55140" s="6" customFormat="1" x14ac:dyDescent="0.4"/>
    <row r="55141" s="6" customFormat="1" x14ac:dyDescent="0.4"/>
    <row r="55142" s="6" customFormat="1" x14ac:dyDescent="0.4"/>
    <row r="55143" s="6" customFormat="1" x14ac:dyDescent="0.4"/>
    <row r="55144" s="6" customFormat="1" x14ac:dyDescent="0.4"/>
    <row r="55145" s="6" customFormat="1" x14ac:dyDescent="0.4"/>
    <row r="55146" s="6" customFormat="1" x14ac:dyDescent="0.4"/>
    <row r="55147" s="6" customFormat="1" x14ac:dyDescent="0.4"/>
    <row r="55148" s="6" customFormat="1" x14ac:dyDescent="0.4"/>
    <row r="55149" s="6" customFormat="1" x14ac:dyDescent="0.4"/>
    <row r="55150" s="6" customFormat="1" x14ac:dyDescent="0.4"/>
    <row r="55151" s="6" customFormat="1" x14ac:dyDescent="0.4"/>
    <row r="55152" s="6" customFormat="1" x14ac:dyDescent="0.4"/>
    <row r="55153" s="6" customFormat="1" x14ac:dyDescent="0.4"/>
    <row r="55154" s="6" customFormat="1" x14ac:dyDescent="0.4"/>
    <row r="55155" s="6" customFormat="1" x14ac:dyDescent="0.4"/>
    <row r="55156" s="6" customFormat="1" x14ac:dyDescent="0.4"/>
    <row r="55157" s="6" customFormat="1" x14ac:dyDescent="0.4"/>
    <row r="55158" s="6" customFormat="1" x14ac:dyDescent="0.4"/>
    <row r="55159" s="6" customFormat="1" x14ac:dyDescent="0.4"/>
    <row r="55160" s="6" customFormat="1" x14ac:dyDescent="0.4"/>
    <row r="55161" s="6" customFormat="1" x14ac:dyDescent="0.4"/>
    <row r="55162" s="6" customFormat="1" x14ac:dyDescent="0.4"/>
    <row r="55163" s="6" customFormat="1" x14ac:dyDescent="0.4"/>
    <row r="55164" s="6" customFormat="1" x14ac:dyDescent="0.4"/>
    <row r="55165" s="6" customFormat="1" x14ac:dyDescent="0.4"/>
    <row r="55166" s="6" customFormat="1" x14ac:dyDescent="0.4"/>
    <row r="55167" s="6" customFormat="1" x14ac:dyDescent="0.4"/>
    <row r="55168" s="6" customFormat="1" x14ac:dyDescent="0.4"/>
    <row r="55169" s="6" customFormat="1" x14ac:dyDescent="0.4"/>
    <row r="55170" s="6" customFormat="1" x14ac:dyDescent="0.4"/>
    <row r="55171" s="6" customFormat="1" x14ac:dyDescent="0.4"/>
    <row r="55172" s="6" customFormat="1" x14ac:dyDescent="0.4"/>
    <row r="55173" s="6" customFormat="1" x14ac:dyDescent="0.4"/>
    <row r="55174" s="6" customFormat="1" x14ac:dyDescent="0.4"/>
    <row r="55175" s="6" customFormat="1" x14ac:dyDescent="0.4"/>
    <row r="55176" s="6" customFormat="1" x14ac:dyDescent="0.4"/>
    <row r="55177" s="6" customFormat="1" x14ac:dyDescent="0.4"/>
    <row r="55178" s="6" customFormat="1" x14ac:dyDescent="0.4"/>
    <row r="55179" s="6" customFormat="1" x14ac:dyDescent="0.4"/>
    <row r="55180" s="6" customFormat="1" x14ac:dyDescent="0.4"/>
    <row r="55181" s="6" customFormat="1" x14ac:dyDescent="0.4"/>
    <row r="55182" s="6" customFormat="1" x14ac:dyDescent="0.4"/>
    <row r="55183" s="6" customFormat="1" x14ac:dyDescent="0.4"/>
    <row r="55184" s="6" customFormat="1" x14ac:dyDescent="0.4"/>
    <row r="55185" s="6" customFormat="1" x14ac:dyDescent="0.4"/>
    <row r="55186" s="6" customFormat="1" x14ac:dyDescent="0.4"/>
    <row r="55187" s="6" customFormat="1" x14ac:dyDescent="0.4"/>
    <row r="55188" s="6" customFormat="1" x14ac:dyDescent="0.4"/>
    <row r="55189" s="6" customFormat="1" x14ac:dyDescent="0.4"/>
    <row r="55190" s="6" customFormat="1" x14ac:dyDescent="0.4"/>
    <row r="55191" s="6" customFormat="1" x14ac:dyDescent="0.4"/>
    <row r="55192" s="6" customFormat="1" x14ac:dyDescent="0.4"/>
    <row r="55193" s="6" customFormat="1" x14ac:dyDescent="0.4"/>
    <row r="55194" s="6" customFormat="1" x14ac:dyDescent="0.4"/>
    <row r="55195" s="6" customFormat="1" x14ac:dyDescent="0.4"/>
    <row r="55196" s="6" customFormat="1" x14ac:dyDescent="0.4"/>
    <row r="55197" s="6" customFormat="1" x14ac:dyDescent="0.4"/>
    <row r="55198" s="6" customFormat="1" x14ac:dyDescent="0.4"/>
    <row r="55199" s="6" customFormat="1" x14ac:dyDescent="0.4"/>
    <row r="55200" s="6" customFormat="1" x14ac:dyDescent="0.4"/>
    <row r="55201" s="6" customFormat="1" x14ac:dyDescent="0.4"/>
    <row r="55202" s="6" customFormat="1" x14ac:dyDescent="0.4"/>
    <row r="55203" s="6" customFormat="1" x14ac:dyDescent="0.4"/>
    <row r="55204" s="6" customFormat="1" x14ac:dyDescent="0.4"/>
    <row r="55205" s="6" customFormat="1" x14ac:dyDescent="0.4"/>
    <row r="55206" s="6" customFormat="1" x14ac:dyDescent="0.4"/>
    <row r="55207" s="6" customFormat="1" x14ac:dyDescent="0.4"/>
    <row r="55208" s="6" customFormat="1" x14ac:dyDescent="0.4"/>
    <row r="55209" s="6" customFormat="1" x14ac:dyDescent="0.4"/>
    <row r="55210" s="6" customFormat="1" x14ac:dyDescent="0.4"/>
    <row r="55211" s="6" customFormat="1" x14ac:dyDescent="0.4"/>
    <row r="55212" s="6" customFormat="1" x14ac:dyDescent="0.4"/>
    <row r="55213" s="6" customFormat="1" x14ac:dyDescent="0.4"/>
    <row r="55214" s="6" customFormat="1" x14ac:dyDescent="0.4"/>
    <row r="55215" s="6" customFormat="1" x14ac:dyDescent="0.4"/>
    <row r="55216" s="6" customFormat="1" x14ac:dyDescent="0.4"/>
    <row r="55217" s="6" customFormat="1" x14ac:dyDescent="0.4"/>
    <row r="55218" s="6" customFormat="1" x14ac:dyDescent="0.4"/>
    <row r="55219" s="6" customFormat="1" x14ac:dyDescent="0.4"/>
    <row r="55220" s="6" customFormat="1" x14ac:dyDescent="0.4"/>
    <row r="55221" s="6" customFormat="1" x14ac:dyDescent="0.4"/>
    <row r="55222" s="6" customFormat="1" x14ac:dyDescent="0.4"/>
    <row r="55223" s="6" customFormat="1" x14ac:dyDescent="0.4"/>
    <row r="55224" s="6" customFormat="1" x14ac:dyDescent="0.4"/>
    <row r="55225" s="6" customFormat="1" x14ac:dyDescent="0.4"/>
    <row r="55226" s="6" customFormat="1" x14ac:dyDescent="0.4"/>
    <row r="55227" s="6" customFormat="1" x14ac:dyDescent="0.4"/>
    <row r="55228" s="6" customFormat="1" x14ac:dyDescent="0.4"/>
    <row r="55229" s="6" customFormat="1" x14ac:dyDescent="0.4"/>
    <row r="55230" s="6" customFormat="1" x14ac:dyDescent="0.4"/>
    <row r="55231" s="6" customFormat="1" x14ac:dyDescent="0.4"/>
    <row r="55232" s="6" customFormat="1" x14ac:dyDescent="0.4"/>
    <row r="55233" s="6" customFormat="1" x14ac:dyDescent="0.4"/>
    <row r="55234" s="6" customFormat="1" x14ac:dyDescent="0.4"/>
    <row r="55235" s="6" customFormat="1" x14ac:dyDescent="0.4"/>
    <row r="55236" s="6" customFormat="1" x14ac:dyDescent="0.4"/>
    <row r="55237" s="6" customFormat="1" x14ac:dyDescent="0.4"/>
    <row r="55238" s="6" customFormat="1" x14ac:dyDescent="0.4"/>
    <row r="55239" s="6" customFormat="1" x14ac:dyDescent="0.4"/>
    <row r="55240" s="6" customFormat="1" x14ac:dyDescent="0.4"/>
    <row r="55241" s="6" customFormat="1" x14ac:dyDescent="0.4"/>
    <row r="55242" s="6" customFormat="1" x14ac:dyDescent="0.4"/>
    <row r="55243" s="6" customFormat="1" x14ac:dyDescent="0.4"/>
    <row r="55244" s="6" customFormat="1" x14ac:dyDescent="0.4"/>
    <row r="55245" s="6" customFormat="1" x14ac:dyDescent="0.4"/>
    <row r="55246" s="6" customFormat="1" x14ac:dyDescent="0.4"/>
    <row r="55247" s="6" customFormat="1" x14ac:dyDescent="0.4"/>
    <row r="55248" s="6" customFormat="1" x14ac:dyDescent="0.4"/>
    <row r="55249" s="6" customFormat="1" x14ac:dyDescent="0.4"/>
    <row r="55250" s="6" customFormat="1" x14ac:dyDescent="0.4"/>
    <row r="55251" s="6" customFormat="1" x14ac:dyDescent="0.4"/>
    <row r="55252" s="6" customFormat="1" x14ac:dyDescent="0.4"/>
    <row r="55253" s="6" customFormat="1" x14ac:dyDescent="0.4"/>
    <row r="55254" s="6" customFormat="1" x14ac:dyDescent="0.4"/>
    <row r="55255" s="6" customFormat="1" x14ac:dyDescent="0.4"/>
    <row r="55256" s="6" customFormat="1" x14ac:dyDescent="0.4"/>
    <row r="55257" s="6" customFormat="1" x14ac:dyDescent="0.4"/>
    <row r="55258" s="6" customFormat="1" x14ac:dyDescent="0.4"/>
    <row r="55259" s="6" customFormat="1" x14ac:dyDescent="0.4"/>
    <row r="55260" s="6" customFormat="1" x14ac:dyDescent="0.4"/>
    <row r="55261" s="6" customFormat="1" x14ac:dyDescent="0.4"/>
    <row r="55262" s="6" customFormat="1" x14ac:dyDescent="0.4"/>
    <row r="55263" s="6" customFormat="1" x14ac:dyDescent="0.4"/>
    <row r="55264" s="6" customFormat="1" x14ac:dyDescent="0.4"/>
    <row r="55265" s="6" customFormat="1" x14ac:dyDescent="0.4"/>
    <row r="55266" s="6" customFormat="1" x14ac:dyDescent="0.4"/>
    <row r="55267" s="6" customFormat="1" x14ac:dyDescent="0.4"/>
    <row r="55268" s="6" customFormat="1" x14ac:dyDescent="0.4"/>
    <row r="55269" s="6" customFormat="1" x14ac:dyDescent="0.4"/>
    <row r="55270" s="6" customFormat="1" x14ac:dyDescent="0.4"/>
    <row r="55271" s="6" customFormat="1" x14ac:dyDescent="0.4"/>
    <row r="55272" s="6" customFormat="1" x14ac:dyDescent="0.4"/>
    <row r="55273" s="6" customFormat="1" x14ac:dyDescent="0.4"/>
    <row r="55274" s="6" customFormat="1" x14ac:dyDescent="0.4"/>
    <row r="55275" s="6" customFormat="1" x14ac:dyDescent="0.4"/>
    <row r="55276" s="6" customFormat="1" x14ac:dyDescent="0.4"/>
    <row r="55277" s="6" customFormat="1" x14ac:dyDescent="0.4"/>
    <row r="55278" s="6" customFormat="1" x14ac:dyDescent="0.4"/>
    <row r="55279" s="6" customFormat="1" x14ac:dyDescent="0.4"/>
    <row r="55280" s="6" customFormat="1" x14ac:dyDescent="0.4"/>
    <row r="55281" s="6" customFormat="1" x14ac:dyDescent="0.4"/>
    <row r="55282" s="6" customFormat="1" x14ac:dyDescent="0.4"/>
    <row r="55283" s="6" customFormat="1" x14ac:dyDescent="0.4"/>
    <row r="55284" s="6" customFormat="1" x14ac:dyDescent="0.4"/>
    <row r="55285" s="6" customFormat="1" x14ac:dyDescent="0.4"/>
    <row r="55286" s="6" customFormat="1" x14ac:dyDescent="0.4"/>
    <row r="55287" s="6" customFormat="1" x14ac:dyDescent="0.4"/>
    <row r="55288" s="6" customFormat="1" x14ac:dyDescent="0.4"/>
    <row r="55289" s="6" customFormat="1" x14ac:dyDescent="0.4"/>
    <row r="55290" s="6" customFormat="1" x14ac:dyDescent="0.4"/>
    <row r="55291" s="6" customFormat="1" x14ac:dyDescent="0.4"/>
    <row r="55292" s="6" customFormat="1" x14ac:dyDescent="0.4"/>
    <row r="55293" s="6" customFormat="1" x14ac:dyDescent="0.4"/>
    <row r="55294" s="6" customFormat="1" x14ac:dyDescent="0.4"/>
    <row r="55295" s="6" customFormat="1" x14ac:dyDescent="0.4"/>
    <row r="55296" s="6" customFormat="1" x14ac:dyDescent="0.4"/>
    <row r="55297" s="6" customFormat="1" x14ac:dyDescent="0.4"/>
    <row r="55298" s="6" customFormat="1" x14ac:dyDescent="0.4"/>
    <row r="55299" s="6" customFormat="1" x14ac:dyDescent="0.4"/>
    <row r="55300" s="6" customFormat="1" x14ac:dyDescent="0.4"/>
    <row r="55301" s="6" customFormat="1" x14ac:dyDescent="0.4"/>
    <row r="55302" s="6" customFormat="1" x14ac:dyDescent="0.4"/>
    <row r="55303" s="6" customFormat="1" x14ac:dyDescent="0.4"/>
    <row r="55304" s="6" customFormat="1" x14ac:dyDescent="0.4"/>
    <row r="55305" s="6" customFormat="1" x14ac:dyDescent="0.4"/>
    <row r="55306" s="6" customFormat="1" x14ac:dyDescent="0.4"/>
    <row r="55307" s="6" customFormat="1" x14ac:dyDescent="0.4"/>
    <row r="55308" s="6" customFormat="1" x14ac:dyDescent="0.4"/>
    <row r="55309" s="6" customFormat="1" x14ac:dyDescent="0.4"/>
    <row r="55310" s="6" customFormat="1" x14ac:dyDescent="0.4"/>
    <row r="55311" s="6" customFormat="1" x14ac:dyDescent="0.4"/>
    <row r="55312" s="6" customFormat="1" x14ac:dyDescent="0.4"/>
    <row r="55313" s="6" customFormat="1" x14ac:dyDescent="0.4"/>
    <row r="55314" s="6" customFormat="1" x14ac:dyDescent="0.4"/>
    <row r="55315" s="6" customFormat="1" x14ac:dyDescent="0.4"/>
    <row r="55316" s="6" customFormat="1" x14ac:dyDescent="0.4"/>
    <row r="55317" s="6" customFormat="1" x14ac:dyDescent="0.4"/>
    <row r="55318" s="6" customFormat="1" x14ac:dyDescent="0.4"/>
    <row r="55319" s="6" customFormat="1" x14ac:dyDescent="0.4"/>
    <row r="55320" s="6" customFormat="1" x14ac:dyDescent="0.4"/>
    <row r="55321" s="6" customFormat="1" x14ac:dyDescent="0.4"/>
    <row r="55322" s="6" customFormat="1" x14ac:dyDescent="0.4"/>
    <row r="55323" s="6" customFormat="1" x14ac:dyDescent="0.4"/>
    <row r="55324" s="6" customFormat="1" x14ac:dyDescent="0.4"/>
    <row r="55325" s="6" customFormat="1" x14ac:dyDescent="0.4"/>
    <row r="55326" s="6" customFormat="1" x14ac:dyDescent="0.4"/>
    <row r="55327" s="6" customFormat="1" x14ac:dyDescent="0.4"/>
    <row r="55328" s="6" customFormat="1" x14ac:dyDescent="0.4"/>
    <row r="55329" s="6" customFormat="1" x14ac:dyDescent="0.4"/>
    <row r="55330" s="6" customFormat="1" x14ac:dyDescent="0.4"/>
    <row r="55331" s="6" customFormat="1" x14ac:dyDescent="0.4"/>
    <row r="55332" s="6" customFormat="1" x14ac:dyDescent="0.4"/>
    <row r="55333" s="6" customFormat="1" x14ac:dyDescent="0.4"/>
    <row r="55334" s="6" customFormat="1" x14ac:dyDescent="0.4"/>
    <row r="55335" s="6" customFormat="1" x14ac:dyDescent="0.4"/>
    <row r="55336" s="6" customFormat="1" x14ac:dyDescent="0.4"/>
    <row r="55337" s="6" customFormat="1" x14ac:dyDescent="0.4"/>
    <row r="55338" s="6" customFormat="1" x14ac:dyDescent="0.4"/>
    <row r="55339" s="6" customFormat="1" x14ac:dyDescent="0.4"/>
    <row r="55340" s="6" customFormat="1" x14ac:dyDescent="0.4"/>
    <row r="55341" s="6" customFormat="1" x14ac:dyDescent="0.4"/>
    <row r="55342" s="6" customFormat="1" x14ac:dyDescent="0.4"/>
    <row r="55343" s="6" customFormat="1" x14ac:dyDescent="0.4"/>
    <row r="55344" s="6" customFormat="1" x14ac:dyDescent="0.4"/>
    <row r="55345" s="6" customFormat="1" x14ac:dyDescent="0.4"/>
    <row r="55346" s="6" customFormat="1" x14ac:dyDescent="0.4"/>
    <row r="55347" s="6" customFormat="1" x14ac:dyDescent="0.4"/>
    <row r="55348" s="6" customFormat="1" x14ac:dyDescent="0.4"/>
    <row r="55349" s="6" customFormat="1" x14ac:dyDescent="0.4"/>
    <row r="55350" s="6" customFormat="1" x14ac:dyDescent="0.4"/>
    <row r="55351" s="6" customFormat="1" x14ac:dyDescent="0.4"/>
    <row r="55352" s="6" customFormat="1" x14ac:dyDescent="0.4"/>
    <row r="55353" s="6" customFormat="1" x14ac:dyDescent="0.4"/>
    <row r="55354" s="6" customFormat="1" x14ac:dyDescent="0.4"/>
    <row r="55355" s="6" customFormat="1" x14ac:dyDescent="0.4"/>
    <row r="55356" s="6" customFormat="1" x14ac:dyDescent="0.4"/>
    <row r="55357" s="6" customFormat="1" x14ac:dyDescent="0.4"/>
    <row r="55358" s="6" customFormat="1" x14ac:dyDescent="0.4"/>
    <row r="55359" s="6" customFormat="1" x14ac:dyDescent="0.4"/>
    <row r="55360" s="6" customFormat="1" x14ac:dyDescent="0.4"/>
    <row r="55361" s="6" customFormat="1" x14ac:dyDescent="0.4"/>
    <row r="55362" s="6" customFormat="1" x14ac:dyDescent="0.4"/>
    <row r="55363" s="6" customFormat="1" x14ac:dyDescent="0.4"/>
    <row r="55364" s="6" customFormat="1" x14ac:dyDescent="0.4"/>
    <row r="55365" s="6" customFormat="1" x14ac:dyDescent="0.4"/>
    <row r="55366" s="6" customFormat="1" x14ac:dyDescent="0.4"/>
    <row r="55367" s="6" customFormat="1" x14ac:dyDescent="0.4"/>
    <row r="55368" s="6" customFormat="1" x14ac:dyDescent="0.4"/>
    <row r="55369" s="6" customFormat="1" x14ac:dyDescent="0.4"/>
    <row r="55370" s="6" customFormat="1" x14ac:dyDescent="0.4"/>
    <row r="55371" s="6" customFormat="1" x14ac:dyDescent="0.4"/>
    <row r="55372" s="6" customFormat="1" x14ac:dyDescent="0.4"/>
    <row r="55373" s="6" customFormat="1" x14ac:dyDescent="0.4"/>
    <row r="55374" s="6" customFormat="1" x14ac:dyDescent="0.4"/>
    <row r="55375" s="6" customFormat="1" x14ac:dyDescent="0.4"/>
    <row r="55376" s="6" customFormat="1" x14ac:dyDescent="0.4"/>
    <row r="55377" s="6" customFormat="1" x14ac:dyDescent="0.4"/>
    <row r="55378" s="6" customFormat="1" x14ac:dyDescent="0.4"/>
    <row r="55379" s="6" customFormat="1" x14ac:dyDescent="0.4"/>
    <row r="55380" s="6" customFormat="1" x14ac:dyDescent="0.4"/>
    <row r="55381" s="6" customFormat="1" x14ac:dyDescent="0.4"/>
    <row r="55382" s="6" customFormat="1" x14ac:dyDescent="0.4"/>
    <row r="55383" s="6" customFormat="1" x14ac:dyDescent="0.4"/>
    <row r="55384" s="6" customFormat="1" x14ac:dyDescent="0.4"/>
    <row r="55385" s="6" customFormat="1" x14ac:dyDescent="0.4"/>
    <row r="55386" s="6" customFormat="1" x14ac:dyDescent="0.4"/>
    <row r="55387" s="6" customFormat="1" x14ac:dyDescent="0.4"/>
    <row r="55388" s="6" customFormat="1" x14ac:dyDescent="0.4"/>
    <row r="55389" s="6" customFormat="1" x14ac:dyDescent="0.4"/>
    <row r="55390" s="6" customFormat="1" x14ac:dyDescent="0.4"/>
    <row r="55391" s="6" customFormat="1" x14ac:dyDescent="0.4"/>
    <row r="55392" s="6" customFormat="1" x14ac:dyDescent="0.4"/>
    <row r="55393" s="6" customFormat="1" x14ac:dyDescent="0.4"/>
    <row r="55394" s="6" customFormat="1" x14ac:dyDescent="0.4"/>
    <row r="55395" s="6" customFormat="1" x14ac:dyDescent="0.4"/>
    <row r="55396" s="6" customFormat="1" x14ac:dyDescent="0.4"/>
    <row r="55397" s="6" customFormat="1" x14ac:dyDescent="0.4"/>
    <row r="55398" s="6" customFormat="1" x14ac:dyDescent="0.4"/>
    <row r="55399" s="6" customFormat="1" x14ac:dyDescent="0.4"/>
    <row r="55400" s="6" customFormat="1" x14ac:dyDescent="0.4"/>
    <row r="55401" s="6" customFormat="1" x14ac:dyDescent="0.4"/>
    <row r="55402" s="6" customFormat="1" x14ac:dyDescent="0.4"/>
    <row r="55403" s="6" customFormat="1" x14ac:dyDescent="0.4"/>
    <row r="55404" s="6" customFormat="1" x14ac:dyDescent="0.4"/>
    <row r="55405" s="6" customFormat="1" x14ac:dyDescent="0.4"/>
    <row r="55406" s="6" customFormat="1" x14ac:dyDescent="0.4"/>
    <row r="55407" s="6" customFormat="1" x14ac:dyDescent="0.4"/>
    <row r="55408" s="6" customFormat="1" x14ac:dyDescent="0.4"/>
    <row r="55409" s="6" customFormat="1" x14ac:dyDescent="0.4"/>
    <row r="55410" s="6" customFormat="1" x14ac:dyDescent="0.4"/>
    <row r="55411" s="6" customFormat="1" x14ac:dyDescent="0.4"/>
    <row r="55412" s="6" customFormat="1" x14ac:dyDescent="0.4"/>
    <row r="55413" s="6" customFormat="1" x14ac:dyDescent="0.4"/>
    <row r="55414" s="6" customFormat="1" x14ac:dyDescent="0.4"/>
    <row r="55415" s="6" customFormat="1" x14ac:dyDescent="0.4"/>
    <row r="55416" s="6" customFormat="1" x14ac:dyDescent="0.4"/>
    <row r="55417" s="6" customFormat="1" x14ac:dyDescent="0.4"/>
    <row r="55418" s="6" customFormat="1" x14ac:dyDescent="0.4"/>
    <row r="55419" s="6" customFormat="1" x14ac:dyDescent="0.4"/>
    <row r="55420" s="6" customFormat="1" x14ac:dyDescent="0.4"/>
    <row r="55421" s="6" customFormat="1" x14ac:dyDescent="0.4"/>
    <row r="55422" s="6" customFormat="1" x14ac:dyDescent="0.4"/>
    <row r="55423" s="6" customFormat="1" x14ac:dyDescent="0.4"/>
    <row r="55424" s="6" customFormat="1" x14ac:dyDescent="0.4"/>
    <row r="55425" s="6" customFormat="1" x14ac:dyDescent="0.4"/>
    <row r="55426" s="6" customFormat="1" x14ac:dyDescent="0.4"/>
    <row r="55427" s="6" customFormat="1" x14ac:dyDescent="0.4"/>
    <row r="55428" s="6" customFormat="1" x14ac:dyDescent="0.4"/>
    <row r="55429" s="6" customFormat="1" x14ac:dyDescent="0.4"/>
    <row r="55430" s="6" customFormat="1" x14ac:dyDescent="0.4"/>
    <row r="55431" s="6" customFormat="1" x14ac:dyDescent="0.4"/>
    <row r="55432" s="6" customFormat="1" x14ac:dyDescent="0.4"/>
    <row r="55433" s="6" customFormat="1" x14ac:dyDescent="0.4"/>
    <row r="55434" s="6" customFormat="1" x14ac:dyDescent="0.4"/>
    <row r="55435" s="6" customFormat="1" x14ac:dyDescent="0.4"/>
    <row r="55436" s="6" customFormat="1" x14ac:dyDescent="0.4"/>
    <row r="55437" s="6" customFormat="1" x14ac:dyDescent="0.4"/>
    <row r="55438" s="6" customFormat="1" x14ac:dyDescent="0.4"/>
    <row r="55439" s="6" customFormat="1" x14ac:dyDescent="0.4"/>
    <row r="55440" s="6" customFormat="1" x14ac:dyDescent="0.4"/>
    <row r="55441" s="6" customFormat="1" x14ac:dyDescent="0.4"/>
    <row r="55442" s="6" customFormat="1" x14ac:dyDescent="0.4"/>
    <row r="55443" s="6" customFormat="1" x14ac:dyDescent="0.4"/>
    <row r="55444" s="6" customFormat="1" x14ac:dyDescent="0.4"/>
    <row r="55445" s="6" customFormat="1" x14ac:dyDescent="0.4"/>
    <row r="55446" s="6" customFormat="1" x14ac:dyDescent="0.4"/>
    <row r="55447" s="6" customFormat="1" x14ac:dyDescent="0.4"/>
    <row r="55448" s="6" customFormat="1" x14ac:dyDescent="0.4"/>
    <row r="55449" s="6" customFormat="1" x14ac:dyDescent="0.4"/>
    <row r="55450" s="6" customFormat="1" x14ac:dyDescent="0.4"/>
    <row r="55451" s="6" customFormat="1" x14ac:dyDescent="0.4"/>
    <row r="55452" s="6" customFormat="1" x14ac:dyDescent="0.4"/>
    <row r="55453" s="6" customFormat="1" x14ac:dyDescent="0.4"/>
    <row r="55454" s="6" customFormat="1" x14ac:dyDescent="0.4"/>
    <row r="55455" s="6" customFormat="1" x14ac:dyDescent="0.4"/>
    <row r="55456" s="6" customFormat="1" x14ac:dyDescent="0.4"/>
    <row r="55457" s="6" customFormat="1" x14ac:dyDescent="0.4"/>
    <row r="55458" s="6" customFormat="1" x14ac:dyDescent="0.4"/>
    <row r="55459" s="6" customFormat="1" x14ac:dyDescent="0.4"/>
    <row r="55460" s="6" customFormat="1" x14ac:dyDescent="0.4"/>
    <row r="55461" s="6" customFormat="1" x14ac:dyDescent="0.4"/>
    <row r="55462" s="6" customFormat="1" x14ac:dyDescent="0.4"/>
    <row r="55463" s="6" customFormat="1" x14ac:dyDescent="0.4"/>
    <row r="55464" s="6" customFormat="1" x14ac:dyDescent="0.4"/>
    <row r="55465" s="6" customFormat="1" x14ac:dyDescent="0.4"/>
    <row r="55466" s="6" customFormat="1" x14ac:dyDescent="0.4"/>
    <row r="55467" s="6" customFormat="1" x14ac:dyDescent="0.4"/>
    <row r="55468" s="6" customFormat="1" x14ac:dyDescent="0.4"/>
    <row r="55469" s="6" customFormat="1" x14ac:dyDescent="0.4"/>
    <row r="55470" s="6" customFormat="1" x14ac:dyDescent="0.4"/>
    <row r="55471" s="6" customFormat="1" x14ac:dyDescent="0.4"/>
    <row r="55472" s="6" customFormat="1" x14ac:dyDescent="0.4"/>
    <row r="55473" s="6" customFormat="1" x14ac:dyDescent="0.4"/>
    <row r="55474" s="6" customFormat="1" x14ac:dyDescent="0.4"/>
    <row r="55475" s="6" customFormat="1" x14ac:dyDescent="0.4"/>
    <row r="55476" s="6" customFormat="1" x14ac:dyDescent="0.4"/>
    <row r="55477" s="6" customFormat="1" x14ac:dyDescent="0.4"/>
    <row r="55478" s="6" customFormat="1" x14ac:dyDescent="0.4"/>
    <row r="55479" s="6" customFormat="1" x14ac:dyDescent="0.4"/>
    <row r="55480" s="6" customFormat="1" x14ac:dyDescent="0.4"/>
    <row r="55481" s="6" customFormat="1" x14ac:dyDescent="0.4"/>
    <row r="55482" s="6" customFormat="1" x14ac:dyDescent="0.4"/>
    <row r="55483" s="6" customFormat="1" x14ac:dyDescent="0.4"/>
    <row r="55484" s="6" customFormat="1" x14ac:dyDescent="0.4"/>
    <row r="55485" s="6" customFormat="1" x14ac:dyDescent="0.4"/>
    <row r="55486" s="6" customFormat="1" x14ac:dyDescent="0.4"/>
    <row r="55487" s="6" customFormat="1" x14ac:dyDescent="0.4"/>
    <row r="55488" s="6" customFormat="1" x14ac:dyDescent="0.4"/>
    <row r="55489" s="6" customFormat="1" x14ac:dyDescent="0.4"/>
    <row r="55490" s="6" customFormat="1" x14ac:dyDescent="0.4"/>
    <row r="55491" s="6" customFormat="1" x14ac:dyDescent="0.4"/>
    <row r="55492" s="6" customFormat="1" x14ac:dyDescent="0.4"/>
    <row r="55493" s="6" customFormat="1" x14ac:dyDescent="0.4"/>
    <row r="55494" s="6" customFormat="1" x14ac:dyDescent="0.4"/>
    <row r="55495" s="6" customFormat="1" x14ac:dyDescent="0.4"/>
    <row r="55496" s="6" customFormat="1" x14ac:dyDescent="0.4"/>
    <row r="55497" s="6" customFormat="1" x14ac:dyDescent="0.4"/>
    <row r="55498" s="6" customFormat="1" x14ac:dyDescent="0.4"/>
    <row r="55499" s="6" customFormat="1" x14ac:dyDescent="0.4"/>
    <row r="55500" s="6" customFormat="1" x14ac:dyDescent="0.4"/>
    <row r="55501" s="6" customFormat="1" x14ac:dyDescent="0.4"/>
    <row r="55502" s="6" customFormat="1" x14ac:dyDescent="0.4"/>
    <row r="55503" s="6" customFormat="1" x14ac:dyDescent="0.4"/>
    <row r="55504" s="6" customFormat="1" x14ac:dyDescent="0.4"/>
    <row r="55505" s="6" customFormat="1" x14ac:dyDescent="0.4"/>
    <row r="55506" s="6" customFormat="1" x14ac:dyDescent="0.4"/>
    <row r="55507" s="6" customFormat="1" x14ac:dyDescent="0.4"/>
    <row r="55508" s="6" customFormat="1" x14ac:dyDescent="0.4"/>
    <row r="55509" s="6" customFormat="1" x14ac:dyDescent="0.4"/>
    <row r="55510" s="6" customFormat="1" x14ac:dyDescent="0.4"/>
    <row r="55511" s="6" customFormat="1" x14ac:dyDescent="0.4"/>
    <row r="55512" s="6" customFormat="1" x14ac:dyDescent="0.4"/>
    <row r="55513" s="6" customFormat="1" x14ac:dyDescent="0.4"/>
    <row r="55514" s="6" customFormat="1" x14ac:dyDescent="0.4"/>
    <row r="55515" s="6" customFormat="1" x14ac:dyDescent="0.4"/>
    <row r="55516" s="6" customFormat="1" x14ac:dyDescent="0.4"/>
    <row r="55517" s="6" customFormat="1" x14ac:dyDescent="0.4"/>
    <row r="55518" s="6" customFormat="1" x14ac:dyDescent="0.4"/>
    <row r="55519" s="6" customFormat="1" x14ac:dyDescent="0.4"/>
    <row r="55520" s="6" customFormat="1" x14ac:dyDescent="0.4"/>
    <row r="55521" s="6" customFormat="1" x14ac:dyDescent="0.4"/>
    <row r="55522" s="6" customFormat="1" x14ac:dyDescent="0.4"/>
    <row r="55523" s="6" customFormat="1" x14ac:dyDescent="0.4"/>
    <row r="55524" s="6" customFormat="1" x14ac:dyDescent="0.4"/>
    <row r="55525" s="6" customFormat="1" x14ac:dyDescent="0.4"/>
    <row r="55526" s="6" customFormat="1" x14ac:dyDescent="0.4"/>
    <row r="55527" s="6" customFormat="1" x14ac:dyDescent="0.4"/>
    <row r="55528" s="6" customFormat="1" x14ac:dyDescent="0.4"/>
    <row r="55529" s="6" customFormat="1" x14ac:dyDescent="0.4"/>
    <row r="55530" s="6" customFormat="1" x14ac:dyDescent="0.4"/>
    <row r="55531" s="6" customFormat="1" x14ac:dyDescent="0.4"/>
    <row r="55532" s="6" customFormat="1" x14ac:dyDescent="0.4"/>
    <row r="55533" s="6" customFormat="1" x14ac:dyDescent="0.4"/>
    <row r="55534" s="6" customFormat="1" x14ac:dyDescent="0.4"/>
    <row r="55535" s="6" customFormat="1" x14ac:dyDescent="0.4"/>
    <row r="55536" s="6" customFormat="1" x14ac:dyDescent="0.4"/>
    <row r="55537" s="6" customFormat="1" x14ac:dyDescent="0.4"/>
    <row r="55538" s="6" customFormat="1" x14ac:dyDescent="0.4"/>
    <row r="55539" s="6" customFormat="1" x14ac:dyDescent="0.4"/>
    <row r="55540" s="6" customFormat="1" x14ac:dyDescent="0.4"/>
    <row r="55541" s="6" customFormat="1" x14ac:dyDescent="0.4"/>
    <row r="55542" s="6" customFormat="1" x14ac:dyDescent="0.4"/>
    <row r="55543" s="6" customFormat="1" x14ac:dyDescent="0.4"/>
    <row r="55544" s="6" customFormat="1" x14ac:dyDescent="0.4"/>
    <row r="55545" s="6" customFormat="1" x14ac:dyDescent="0.4"/>
    <row r="55546" s="6" customFormat="1" x14ac:dyDescent="0.4"/>
    <row r="55547" s="6" customFormat="1" x14ac:dyDescent="0.4"/>
    <row r="55548" s="6" customFormat="1" x14ac:dyDescent="0.4"/>
    <row r="55549" s="6" customFormat="1" x14ac:dyDescent="0.4"/>
    <row r="55550" s="6" customFormat="1" x14ac:dyDescent="0.4"/>
    <row r="55551" s="6" customFormat="1" x14ac:dyDescent="0.4"/>
    <row r="55552" s="6" customFormat="1" x14ac:dyDescent="0.4"/>
    <row r="55553" s="6" customFormat="1" x14ac:dyDescent="0.4"/>
    <row r="55554" s="6" customFormat="1" x14ac:dyDescent="0.4"/>
    <row r="55555" s="6" customFormat="1" x14ac:dyDescent="0.4"/>
    <row r="55556" s="6" customFormat="1" x14ac:dyDescent="0.4"/>
    <row r="55557" s="6" customFormat="1" x14ac:dyDescent="0.4"/>
    <row r="55558" s="6" customFormat="1" x14ac:dyDescent="0.4"/>
    <row r="55559" s="6" customFormat="1" x14ac:dyDescent="0.4"/>
    <row r="55560" s="6" customFormat="1" x14ac:dyDescent="0.4"/>
    <row r="55561" s="6" customFormat="1" x14ac:dyDescent="0.4"/>
    <row r="55562" s="6" customFormat="1" x14ac:dyDescent="0.4"/>
    <row r="55563" s="6" customFormat="1" x14ac:dyDescent="0.4"/>
    <row r="55564" s="6" customFormat="1" x14ac:dyDescent="0.4"/>
    <row r="55565" s="6" customFormat="1" x14ac:dyDescent="0.4"/>
    <row r="55566" s="6" customFormat="1" x14ac:dyDescent="0.4"/>
    <row r="55567" s="6" customFormat="1" x14ac:dyDescent="0.4"/>
    <row r="55568" s="6" customFormat="1" x14ac:dyDescent="0.4"/>
    <row r="55569" s="6" customFormat="1" x14ac:dyDescent="0.4"/>
    <row r="55570" s="6" customFormat="1" x14ac:dyDescent="0.4"/>
    <row r="55571" s="6" customFormat="1" x14ac:dyDescent="0.4"/>
    <row r="55572" s="6" customFormat="1" x14ac:dyDescent="0.4"/>
    <row r="55573" s="6" customFormat="1" x14ac:dyDescent="0.4"/>
    <row r="55574" s="6" customFormat="1" x14ac:dyDescent="0.4"/>
    <row r="55575" s="6" customFormat="1" x14ac:dyDescent="0.4"/>
    <row r="55576" s="6" customFormat="1" x14ac:dyDescent="0.4"/>
    <row r="55577" s="6" customFormat="1" x14ac:dyDescent="0.4"/>
    <row r="55578" s="6" customFormat="1" x14ac:dyDescent="0.4"/>
    <row r="55579" s="6" customFormat="1" x14ac:dyDescent="0.4"/>
    <row r="55580" s="6" customFormat="1" x14ac:dyDescent="0.4"/>
    <row r="55581" s="6" customFormat="1" x14ac:dyDescent="0.4"/>
    <row r="55582" s="6" customFormat="1" x14ac:dyDescent="0.4"/>
    <row r="55583" s="6" customFormat="1" x14ac:dyDescent="0.4"/>
    <row r="55584" s="6" customFormat="1" x14ac:dyDescent="0.4"/>
    <row r="55585" s="6" customFormat="1" x14ac:dyDescent="0.4"/>
    <row r="55586" s="6" customFormat="1" x14ac:dyDescent="0.4"/>
    <row r="55587" s="6" customFormat="1" x14ac:dyDescent="0.4"/>
    <row r="55588" s="6" customFormat="1" x14ac:dyDescent="0.4"/>
    <row r="55589" s="6" customFormat="1" x14ac:dyDescent="0.4"/>
    <row r="55590" s="6" customFormat="1" x14ac:dyDescent="0.4"/>
    <row r="55591" s="6" customFormat="1" x14ac:dyDescent="0.4"/>
    <row r="55592" s="6" customFormat="1" x14ac:dyDescent="0.4"/>
    <row r="55593" s="6" customFormat="1" x14ac:dyDescent="0.4"/>
    <row r="55594" s="6" customFormat="1" x14ac:dyDescent="0.4"/>
    <row r="55595" s="6" customFormat="1" x14ac:dyDescent="0.4"/>
    <row r="55596" s="6" customFormat="1" x14ac:dyDescent="0.4"/>
    <row r="55597" s="6" customFormat="1" x14ac:dyDescent="0.4"/>
    <row r="55598" s="6" customFormat="1" x14ac:dyDescent="0.4"/>
    <row r="55599" s="6" customFormat="1" x14ac:dyDescent="0.4"/>
    <row r="55600" s="6" customFormat="1" x14ac:dyDescent="0.4"/>
    <row r="55601" s="6" customFormat="1" x14ac:dyDescent="0.4"/>
    <row r="55602" s="6" customFormat="1" x14ac:dyDescent="0.4"/>
    <row r="55603" s="6" customFormat="1" x14ac:dyDescent="0.4"/>
    <row r="55604" s="6" customFormat="1" x14ac:dyDescent="0.4"/>
    <row r="55605" s="6" customFormat="1" x14ac:dyDescent="0.4"/>
    <row r="55606" s="6" customFormat="1" x14ac:dyDescent="0.4"/>
    <row r="55607" s="6" customFormat="1" x14ac:dyDescent="0.4"/>
    <row r="55608" s="6" customFormat="1" x14ac:dyDescent="0.4"/>
    <row r="55609" s="6" customFormat="1" x14ac:dyDescent="0.4"/>
    <row r="55610" s="6" customFormat="1" x14ac:dyDescent="0.4"/>
    <row r="55611" s="6" customFormat="1" x14ac:dyDescent="0.4"/>
    <row r="55612" s="6" customFormat="1" x14ac:dyDescent="0.4"/>
    <row r="55613" s="6" customFormat="1" x14ac:dyDescent="0.4"/>
    <row r="55614" s="6" customFormat="1" x14ac:dyDescent="0.4"/>
    <row r="55615" s="6" customFormat="1" x14ac:dyDescent="0.4"/>
    <row r="55616" s="6" customFormat="1" x14ac:dyDescent="0.4"/>
    <row r="55617" s="6" customFormat="1" x14ac:dyDescent="0.4"/>
    <row r="55618" s="6" customFormat="1" x14ac:dyDescent="0.4"/>
    <row r="55619" s="6" customFormat="1" x14ac:dyDescent="0.4"/>
    <row r="55620" s="6" customFormat="1" x14ac:dyDescent="0.4"/>
    <row r="55621" s="6" customFormat="1" x14ac:dyDescent="0.4"/>
    <row r="55622" s="6" customFormat="1" x14ac:dyDescent="0.4"/>
    <row r="55623" s="6" customFormat="1" x14ac:dyDescent="0.4"/>
    <row r="55624" s="6" customFormat="1" x14ac:dyDescent="0.4"/>
    <row r="55625" s="6" customFormat="1" x14ac:dyDescent="0.4"/>
    <row r="55626" s="6" customFormat="1" x14ac:dyDescent="0.4"/>
    <row r="55627" s="6" customFormat="1" x14ac:dyDescent="0.4"/>
    <row r="55628" s="6" customFormat="1" x14ac:dyDescent="0.4"/>
    <row r="55629" s="6" customFormat="1" x14ac:dyDescent="0.4"/>
    <row r="55630" s="6" customFormat="1" x14ac:dyDescent="0.4"/>
    <row r="55631" s="6" customFormat="1" x14ac:dyDescent="0.4"/>
    <row r="55632" s="6" customFormat="1" x14ac:dyDescent="0.4"/>
    <row r="55633" s="6" customFormat="1" x14ac:dyDescent="0.4"/>
    <row r="55634" s="6" customFormat="1" x14ac:dyDescent="0.4"/>
    <row r="55635" s="6" customFormat="1" x14ac:dyDescent="0.4"/>
    <row r="55636" s="6" customFormat="1" x14ac:dyDescent="0.4"/>
    <row r="55637" s="6" customFormat="1" x14ac:dyDescent="0.4"/>
    <row r="55638" s="6" customFormat="1" x14ac:dyDescent="0.4"/>
    <row r="55639" s="6" customFormat="1" x14ac:dyDescent="0.4"/>
    <row r="55640" s="6" customFormat="1" x14ac:dyDescent="0.4"/>
    <row r="55641" s="6" customFormat="1" x14ac:dyDescent="0.4"/>
    <row r="55642" s="6" customFormat="1" x14ac:dyDescent="0.4"/>
    <row r="55643" s="6" customFormat="1" x14ac:dyDescent="0.4"/>
    <row r="55644" s="6" customFormat="1" x14ac:dyDescent="0.4"/>
    <row r="55645" s="6" customFormat="1" x14ac:dyDescent="0.4"/>
    <row r="55646" s="6" customFormat="1" x14ac:dyDescent="0.4"/>
    <row r="55647" s="6" customFormat="1" x14ac:dyDescent="0.4"/>
    <row r="55648" s="6" customFormat="1" x14ac:dyDescent="0.4"/>
    <row r="55649" s="6" customFormat="1" x14ac:dyDescent="0.4"/>
    <row r="55650" s="6" customFormat="1" x14ac:dyDescent="0.4"/>
    <row r="55651" s="6" customFormat="1" x14ac:dyDescent="0.4"/>
    <row r="55652" s="6" customFormat="1" x14ac:dyDescent="0.4"/>
    <row r="55653" s="6" customFormat="1" x14ac:dyDescent="0.4"/>
    <row r="55654" s="6" customFormat="1" x14ac:dyDescent="0.4"/>
    <row r="55655" s="6" customFormat="1" x14ac:dyDescent="0.4"/>
    <row r="55656" s="6" customFormat="1" x14ac:dyDescent="0.4"/>
    <row r="55657" s="6" customFormat="1" x14ac:dyDescent="0.4"/>
    <row r="55658" s="6" customFormat="1" x14ac:dyDescent="0.4"/>
    <row r="55659" s="6" customFormat="1" x14ac:dyDescent="0.4"/>
    <row r="55660" s="6" customFormat="1" x14ac:dyDescent="0.4"/>
    <row r="55661" s="6" customFormat="1" x14ac:dyDescent="0.4"/>
    <row r="55662" s="6" customFormat="1" x14ac:dyDescent="0.4"/>
    <row r="55663" s="6" customFormat="1" x14ac:dyDescent="0.4"/>
    <row r="55664" s="6" customFormat="1" x14ac:dyDescent="0.4"/>
    <row r="55665" s="6" customFormat="1" x14ac:dyDescent="0.4"/>
    <row r="55666" s="6" customFormat="1" x14ac:dyDescent="0.4"/>
    <row r="55667" s="6" customFormat="1" x14ac:dyDescent="0.4"/>
    <row r="55668" s="6" customFormat="1" x14ac:dyDescent="0.4"/>
    <row r="55669" s="6" customFormat="1" x14ac:dyDescent="0.4"/>
    <row r="55670" s="6" customFormat="1" x14ac:dyDescent="0.4"/>
    <row r="55671" s="6" customFormat="1" x14ac:dyDescent="0.4"/>
    <row r="55672" s="6" customFormat="1" x14ac:dyDescent="0.4"/>
    <row r="55673" s="6" customFormat="1" x14ac:dyDescent="0.4"/>
    <row r="55674" s="6" customFormat="1" x14ac:dyDescent="0.4"/>
    <row r="55675" s="6" customFormat="1" x14ac:dyDescent="0.4"/>
    <row r="55676" s="6" customFormat="1" x14ac:dyDescent="0.4"/>
    <row r="55677" s="6" customFormat="1" x14ac:dyDescent="0.4"/>
    <row r="55678" s="6" customFormat="1" x14ac:dyDescent="0.4"/>
    <row r="55679" s="6" customFormat="1" x14ac:dyDescent="0.4"/>
    <row r="55680" s="6" customFormat="1" x14ac:dyDescent="0.4"/>
    <row r="55681" s="6" customFormat="1" x14ac:dyDescent="0.4"/>
    <row r="55682" s="6" customFormat="1" x14ac:dyDescent="0.4"/>
    <row r="55683" s="6" customFormat="1" x14ac:dyDescent="0.4"/>
    <row r="55684" s="6" customFormat="1" x14ac:dyDescent="0.4"/>
    <row r="55685" s="6" customFormat="1" x14ac:dyDescent="0.4"/>
    <row r="55686" s="6" customFormat="1" x14ac:dyDescent="0.4"/>
    <row r="55687" s="6" customFormat="1" x14ac:dyDescent="0.4"/>
    <row r="55688" s="6" customFormat="1" x14ac:dyDescent="0.4"/>
    <row r="55689" s="6" customFormat="1" x14ac:dyDescent="0.4"/>
    <row r="55690" s="6" customFormat="1" x14ac:dyDescent="0.4"/>
    <row r="55691" s="6" customFormat="1" x14ac:dyDescent="0.4"/>
    <row r="55692" s="6" customFormat="1" x14ac:dyDescent="0.4"/>
    <row r="55693" s="6" customFormat="1" x14ac:dyDescent="0.4"/>
    <row r="55694" s="6" customFormat="1" x14ac:dyDescent="0.4"/>
    <row r="55695" s="6" customFormat="1" x14ac:dyDescent="0.4"/>
    <row r="55696" s="6" customFormat="1" x14ac:dyDescent="0.4"/>
    <row r="55697" s="6" customFormat="1" x14ac:dyDescent="0.4"/>
    <row r="55698" s="6" customFormat="1" x14ac:dyDescent="0.4"/>
    <row r="55699" s="6" customFormat="1" x14ac:dyDescent="0.4"/>
    <row r="55700" s="6" customFormat="1" x14ac:dyDescent="0.4"/>
    <row r="55701" s="6" customFormat="1" x14ac:dyDescent="0.4"/>
    <row r="55702" s="6" customFormat="1" x14ac:dyDescent="0.4"/>
    <row r="55703" s="6" customFormat="1" x14ac:dyDescent="0.4"/>
    <row r="55704" s="6" customFormat="1" x14ac:dyDescent="0.4"/>
    <row r="55705" s="6" customFormat="1" x14ac:dyDescent="0.4"/>
    <row r="55706" s="6" customFormat="1" x14ac:dyDescent="0.4"/>
    <row r="55707" s="6" customFormat="1" x14ac:dyDescent="0.4"/>
    <row r="55708" s="6" customFormat="1" x14ac:dyDescent="0.4"/>
    <row r="55709" s="6" customFormat="1" x14ac:dyDescent="0.4"/>
    <row r="55710" s="6" customFormat="1" x14ac:dyDescent="0.4"/>
    <row r="55711" s="6" customFormat="1" x14ac:dyDescent="0.4"/>
    <row r="55712" s="6" customFormat="1" x14ac:dyDescent="0.4"/>
    <row r="55713" s="6" customFormat="1" x14ac:dyDescent="0.4"/>
    <row r="55714" s="6" customFormat="1" x14ac:dyDescent="0.4"/>
    <row r="55715" s="6" customFormat="1" x14ac:dyDescent="0.4"/>
    <row r="55716" s="6" customFormat="1" x14ac:dyDescent="0.4"/>
    <row r="55717" s="6" customFormat="1" x14ac:dyDescent="0.4"/>
    <row r="55718" s="6" customFormat="1" x14ac:dyDescent="0.4"/>
    <row r="55719" s="6" customFormat="1" x14ac:dyDescent="0.4"/>
    <row r="55720" s="6" customFormat="1" x14ac:dyDescent="0.4"/>
    <row r="55721" s="6" customFormat="1" x14ac:dyDescent="0.4"/>
    <row r="55722" s="6" customFormat="1" x14ac:dyDescent="0.4"/>
    <row r="55723" s="6" customFormat="1" x14ac:dyDescent="0.4"/>
    <row r="55724" s="6" customFormat="1" x14ac:dyDescent="0.4"/>
    <row r="55725" s="6" customFormat="1" x14ac:dyDescent="0.4"/>
    <row r="55726" s="6" customFormat="1" x14ac:dyDescent="0.4"/>
    <row r="55727" s="6" customFormat="1" x14ac:dyDescent="0.4"/>
    <row r="55728" s="6" customFormat="1" x14ac:dyDescent="0.4"/>
    <row r="55729" s="6" customFormat="1" x14ac:dyDescent="0.4"/>
    <row r="55730" s="6" customFormat="1" x14ac:dyDescent="0.4"/>
    <row r="55731" s="6" customFormat="1" x14ac:dyDescent="0.4"/>
    <row r="55732" s="6" customFormat="1" x14ac:dyDescent="0.4"/>
    <row r="55733" s="6" customFormat="1" x14ac:dyDescent="0.4"/>
    <row r="55734" s="6" customFormat="1" x14ac:dyDescent="0.4"/>
    <row r="55735" s="6" customFormat="1" x14ac:dyDescent="0.4"/>
    <row r="55736" s="6" customFormat="1" x14ac:dyDescent="0.4"/>
    <row r="55737" s="6" customFormat="1" x14ac:dyDescent="0.4"/>
    <row r="55738" s="6" customFormat="1" x14ac:dyDescent="0.4"/>
    <row r="55739" s="6" customFormat="1" x14ac:dyDescent="0.4"/>
    <row r="55740" s="6" customFormat="1" x14ac:dyDescent="0.4"/>
    <row r="55741" s="6" customFormat="1" x14ac:dyDescent="0.4"/>
    <row r="55742" s="6" customFormat="1" x14ac:dyDescent="0.4"/>
    <row r="55743" s="6" customFormat="1" x14ac:dyDescent="0.4"/>
    <row r="55744" s="6" customFormat="1" x14ac:dyDescent="0.4"/>
    <row r="55745" s="6" customFormat="1" x14ac:dyDescent="0.4"/>
    <row r="55746" s="6" customFormat="1" x14ac:dyDescent="0.4"/>
    <row r="55747" s="6" customFormat="1" x14ac:dyDescent="0.4"/>
    <row r="55748" s="6" customFormat="1" x14ac:dyDescent="0.4"/>
    <row r="55749" s="6" customFormat="1" x14ac:dyDescent="0.4"/>
    <row r="55750" s="6" customFormat="1" x14ac:dyDescent="0.4"/>
    <row r="55751" s="6" customFormat="1" x14ac:dyDescent="0.4"/>
    <row r="55752" s="6" customFormat="1" x14ac:dyDescent="0.4"/>
    <row r="55753" s="6" customFormat="1" x14ac:dyDescent="0.4"/>
    <row r="55754" s="6" customFormat="1" x14ac:dyDescent="0.4"/>
    <row r="55755" s="6" customFormat="1" x14ac:dyDescent="0.4"/>
    <row r="55756" s="6" customFormat="1" x14ac:dyDescent="0.4"/>
    <row r="55757" s="6" customFormat="1" x14ac:dyDescent="0.4"/>
    <row r="55758" s="6" customFormat="1" x14ac:dyDescent="0.4"/>
    <row r="55759" s="6" customFormat="1" x14ac:dyDescent="0.4"/>
    <row r="55760" s="6" customFormat="1" x14ac:dyDescent="0.4"/>
    <row r="55761" s="6" customFormat="1" x14ac:dyDescent="0.4"/>
    <row r="55762" s="6" customFormat="1" x14ac:dyDescent="0.4"/>
    <row r="55763" s="6" customFormat="1" x14ac:dyDescent="0.4"/>
    <row r="55764" s="6" customFormat="1" x14ac:dyDescent="0.4"/>
    <row r="55765" s="6" customFormat="1" x14ac:dyDescent="0.4"/>
    <row r="55766" s="6" customFormat="1" x14ac:dyDescent="0.4"/>
    <row r="55767" s="6" customFormat="1" x14ac:dyDescent="0.4"/>
    <row r="55768" s="6" customFormat="1" x14ac:dyDescent="0.4"/>
    <row r="55769" s="6" customFormat="1" x14ac:dyDescent="0.4"/>
    <row r="55770" s="6" customFormat="1" x14ac:dyDescent="0.4"/>
    <row r="55771" s="6" customFormat="1" x14ac:dyDescent="0.4"/>
    <row r="55772" s="6" customFormat="1" x14ac:dyDescent="0.4"/>
    <row r="55773" s="6" customFormat="1" x14ac:dyDescent="0.4"/>
    <row r="55774" s="6" customFormat="1" x14ac:dyDescent="0.4"/>
    <row r="55775" s="6" customFormat="1" x14ac:dyDescent="0.4"/>
    <row r="55776" s="6" customFormat="1" x14ac:dyDescent="0.4"/>
    <row r="55777" s="6" customFormat="1" x14ac:dyDescent="0.4"/>
    <row r="55778" s="6" customFormat="1" x14ac:dyDescent="0.4"/>
    <row r="55779" s="6" customFormat="1" x14ac:dyDescent="0.4"/>
    <row r="55780" s="6" customFormat="1" x14ac:dyDescent="0.4"/>
    <row r="55781" s="6" customFormat="1" x14ac:dyDescent="0.4"/>
    <row r="55782" s="6" customFormat="1" x14ac:dyDescent="0.4"/>
    <row r="55783" s="6" customFormat="1" x14ac:dyDescent="0.4"/>
    <row r="55784" s="6" customFormat="1" x14ac:dyDescent="0.4"/>
    <row r="55785" s="6" customFormat="1" x14ac:dyDescent="0.4"/>
    <row r="55786" s="6" customFormat="1" x14ac:dyDescent="0.4"/>
    <row r="55787" s="6" customFormat="1" x14ac:dyDescent="0.4"/>
    <row r="55788" s="6" customFormat="1" x14ac:dyDescent="0.4"/>
    <row r="55789" s="6" customFormat="1" x14ac:dyDescent="0.4"/>
    <row r="55790" s="6" customFormat="1" x14ac:dyDescent="0.4"/>
    <row r="55791" s="6" customFormat="1" x14ac:dyDescent="0.4"/>
    <row r="55792" s="6" customFormat="1" x14ac:dyDescent="0.4"/>
    <row r="55793" s="6" customFormat="1" x14ac:dyDescent="0.4"/>
    <row r="55794" s="6" customFormat="1" x14ac:dyDescent="0.4"/>
    <row r="55795" s="6" customFormat="1" x14ac:dyDescent="0.4"/>
    <row r="55796" s="6" customFormat="1" x14ac:dyDescent="0.4"/>
    <row r="55797" s="6" customFormat="1" x14ac:dyDescent="0.4"/>
    <row r="55798" s="6" customFormat="1" x14ac:dyDescent="0.4"/>
    <row r="55799" s="6" customFormat="1" x14ac:dyDescent="0.4"/>
    <row r="55800" s="6" customFormat="1" x14ac:dyDescent="0.4"/>
    <row r="55801" s="6" customFormat="1" x14ac:dyDescent="0.4"/>
    <row r="55802" s="6" customFormat="1" x14ac:dyDescent="0.4"/>
    <row r="55803" s="6" customFormat="1" x14ac:dyDescent="0.4"/>
    <row r="55804" s="6" customFormat="1" x14ac:dyDescent="0.4"/>
    <row r="55805" s="6" customFormat="1" x14ac:dyDescent="0.4"/>
    <row r="55806" s="6" customFormat="1" x14ac:dyDescent="0.4"/>
    <row r="55807" s="6" customFormat="1" x14ac:dyDescent="0.4"/>
    <row r="55808" s="6" customFormat="1" x14ac:dyDescent="0.4"/>
    <row r="55809" s="6" customFormat="1" x14ac:dyDescent="0.4"/>
    <row r="55810" s="6" customFormat="1" x14ac:dyDescent="0.4"/>
    <row r="55811" s="6" customFormat="1" x14ac:dyDescent="0.4"/>
    <row r="55812" s="6" customFormat="1" x14ac:dyDescent="0.4"/>
    <row r="55813" s="6" customFormat="1" x14ac:dyDescent="0.4"/>
    <row r="55814" s="6" customFormat="1" x14ac:dyDescent="0.4"/>
    <row r="55815" s="6" customFormat="1" x14ac:dyDescent="0.4"/>
    <row r="55816" s="6" customFormat="1" x14ac:dyDescent="0.4"/>
    <row r="55817" s="6" customFormat="1" x14ac:dyDescent="0.4"/>
    <row r="55818" s="6" customFormat="1" x14ac:dyDescent="0.4"/>
    <row r="55819" s="6" customFormat="1" x14ac:dyDescent="0.4"/>
    <row r="55820" s="6" customFormat="1" x14ac:dyDescent="0.4"/>
    <row r="55821" s="6" customFormat="1" x14ac:dyDescent="0.4"/>
    <row r="55822" s="6" customFormat="1" x14ac:dyDescent="0.4"/>
    <row r="55823" s="6" customFormat="1" x14ac:dyDescent="0.4"/>
    <row r="55824" s="6" customFormat="1" x14ac:dyDescent="0.4"/>
    <row r="55825" s="6" customFormat="1" x14ac:dyDescent="0.4"/>
    <row r="55826" s="6" customFormat="1" x14ac:dyDescent="0.4"/>
    <row r="55827" s="6" customFormat="1" x14ac:dyDescent="0.4"/>
    <row r="55828" s="6" customFormat="1" x14ac:dyDescent="0.4"/>
    <row r="55829" s="6" customFormat="1" x14ac:dyDescent="0.4"/>
    <row r="55830" s="6" customFormat="1" x14ac:dyDescent="0.4"/>
    <row r="55831" s="6" customFormat="1" x14ac:dyDescent="0.4"/>
    <row r="55832" s="6" customFormat="1" x14ac:dyDescent="0.4"/>
    <row r="55833" s="6" customFormat="1" x14ac:dyDescent="0.4"/>
    <row r="55834" s="6" customFormat="1" x14ac:dyDescent="0.4"/>
    <row r="55835" s="6" customFormat="1" x14ac:dyDescent="0.4"/>
    <row r="55836" s="6" customFormat="1" x14ac:dyDescent="0.4"/>
    <row r="55837" s="6" customFormat="1" x14ac:dyDescent="0.4"/>
    <row r="55838" s="6" customFormat="1" x14ac:dyDescent="0.4"/>
    <row r="55839" s="6" customFormat="1" x14ac:dyDescent="0.4"/>
    <row r="55840" s="6" customFormat="1" x14ac:dyDescent="0.4"/>
    <row r="55841" s="6" customFormat="1" x14ac:dyDescent="0.4"/>
    <row r="55842" s="6" customFormat="1" x14ac:dyDescent="0.4"/>
    <row r="55843" s="6" customFormat="1" x14ac:dyDescent="0.4"/>
    <row r="55844" s="6" customFormat="1" x14ac:dyDescent="0.4"/>
    <row r="55845" s="6" customFormat="1" x14ac:dyDescent="0.4"/>
    <row r="55846" s="6" customFormat="1" x14ac:dyDescent="0.4"/>
    <row r="55847" s="6" customFormat="1" x14ac:dyDescent="0.4"/>
    <row r="55848" s="6" customFormat="1" x14ac:dyDescent="0.4"/>
    <row r="55849" s="6" customFormat="1" x14ac:dyDescent="0.4"/>
    <row r="55850" s="6" customFormat="1" x14ac:dyDescent="0.4"/>
    <row r="55851" s="6" customFormat="1" x14ac:dyDescent="0.4"/>
    <row r="55852" s="6" customFormat="1" x14ac:dyDescent="0.4"/>
    <row r="55853" s="6" customFormat="1" x14ac:dyDescent="0.4"/>
    <row r="55854" s="6" customFormat="1" x14ac:dyDescent="0.4"/>
    <row r="55855" s="6" customFormat="1" x14ac:dyDescent="0.4"/>
    <row r="55856" s="6" customFormat="1" x14ac:dyDescent="0.4"/>
    <row r="55857" s="6" customFormat="1" x14ac:dyDescent="0.4"/>
    <row r="55858" s="6" customFormat="1" x14ac:dyDescent="0.4"/>
    <row r="55859" s="6" customFormat="1" x14ac:dyDescent="0.4"/>
    <row r="55860" s="6" customFormat="1" x14ac:dyDescent="0.4"/>
    <row r="55861" s="6" customFormat="1" x14ac:dyDescent="0.4"/>
    <row r="55862" s="6" customFormat="1" x14ac:dyDescent="0.4"/>
    <row r="55863" s="6" customFormat="1" x14ac:dyDescent="0.4"/>
    <row r="55864" s="6" customFormat="1" x14ac:dyDescent="0.4"/>
    <row r="55865" s="6" customFormat="1" x14ac:dyDescent="0.4"/>
    <row r="55866" s="6" customFormat="1" x14ac:dyDescent="0.4"/>
    <row r="55867" s="6" customFormat="1" x14ac:dyDescent="0.4"/>
    <row r="55868" s="6" customFormat="1" x14ac:dyDescent="0.4"/>
    <row r="55869" s="6" customFormat="1" x14ac:dyDescent="0.4"/>
    <row r="55870" s="6" customFormat="1" x14ac:dyDescent="0.4"/>
    <row r="55871" s="6" customFormat="1" x14ac:dyDescent="0.4"/>
    <row r="55872" s="6" customFormat="1" x14ac:dyDescent="0.4"/>
    <row r="55873" s="6" customFormat="1" x14ac:dyDescent="0.4"/>
    <row r="55874" s="6" customFormat="1" x14ac:dyDescent="0.4"/>
    <row r="55875" s="6" customFormat="1" x14ac:dyDescent="0.4"/>
    <row r="55876" s="6" customFormat="1" x14ac:dyDescent="0.4"/>
    <row r="55877" s="6" customFormat="1" x14ac:dyDescent="0.4"/>
    <row r="55878" s="6" customFormat="1" x14ac:dyDescent="0.4"/>
    <row r="55879" s="6" customFormat="1" x14ac:dyDescent="0.4"/>
    <row r="55880" s="6" customFormat="1" x14ac:dyDescent="0.4"/>
    <row r="55881" s="6" customFormat="1" x14ac:dyDescent="0.4"/>
    <row r="55882" s="6" customFormat="1" x14ac:dyDescent="0.4"/>
    <row r="55883" s="6" customFormat="1" x14ac:dyDescent="0.4"/>
    <row r="55884" s="6" customFormat="1" x14ac:dyDescent="0.4"/>
    <row r="55885" s="6" customFormat="1" x14ac:dyDescent="0.4"/>
    <row r="55886" s="6" customFormat="1" x14ac:dyDescent="0.4"/>
    <row r="55887" s="6" customFormat="1" x14ac:dyDescent="0.4"/>
    <row r="55888" s="6" customFormat="1" x14ac:dyDescent="0.4"/>
    <row r="55889" s="6" customFormat="1" x14ac:dyDescent="0.4"/>
    <row r="55890" s="6" customFormat="1" x14ac:dyDescent="0.4"/>
    <row r="55891" s="6" customFormat="1" x14ac:dyDescent="0.4"/>
    <row r="55892" s="6" customFormat="1" x14ac:dyDescent="0.4"/>
    <row r="55893" s="6" customFormat="1" x14ac:dyDescent="0.4"/>
    <row r="55894" s="6" customFormat="1" x14ac:dyDescent="0.4"/>
    <row r="55895" s="6" customFormat="1" x14ac:dyDescent="0.4"/>
    <row r="55896" s="6" customFormat="1" x14ac:dyDescent="0.4"/>
    <row r="55897" s="6" customFormat="1" x14ac:dyDescent="0.4"/>
    <row r="55898" s="6" customFormat="1" x14ac:dyDescent="0.4"/>
    <row r="55899" s="6" customFormat="1" x14ac:dyDescent="0.4"/>
    <row r="55900" s="6" customFormat="1" x14ac:dyDescent="0.4"/>
    <row r="55901" s="6" customFormat="1" x14ac:dyDescent="0.4"/>
    <row r="55902" s="6" customFormat="1" x14ac:dyDescent="0.4"/>
    <row r="55903" s="6" customFormat="1" x14ac:dyDescent="0.4"/>
    <row r="55904" s="6" customFormat="1" x14ac:dyDescent="0.4"/>
    <row r="55905" s="6" customFormat="1" x14ac:dyDescent="0.4"/>
    <row r="55906" s="6" customFormat="1" x14ac:dyDescent="0.4"/>
    <row r="55907" s="6" customFormat="1" x14ac:dyDescent="0.4"/>
    <row r="55908" s="6" customFormat="1" x14ac:dyDescent="0.4"/>
    <row r="55909" s="6" customFormat="1" x14ac:dyDescent="0.4"/>
    <row r="55910" s="6" customFormat="1" x14ac:dyDescent="0.4"/>
    <row r="55911" s="6" customFormat="1" x14ac:dyDescent="0.4"/>
    <row r="55912" s="6" customFormat="1" x14ac:dyDescent="0.4"/>
    <row r="55913" s="6" customFormat="1" x14ac:dyDescent="0.4"/>
    <row r="55914" s="6" customFormat="1" x14ac:dyDescent="0.4"/>
    <row r="55915" s="6" customFormat="1" x14ac:dyDescent="0.4"/>
    <row r="55916" s="6" customFormat="1" x14ac:dyDescent="0.4"/>
    <row r="55917" s="6" customFormat="1" x14ac:dyDescent="0.4"/>
    <row r="55918" s="6" customFormat="1" x14ac:dyDescent="0.4"/>
    <row r="55919" s="6" customFormat="1" x14ac:dyDescent="0.4"/>
    <row r="55920" s="6" customFormat="1" x14ac:dyDescent="0.4"/>
    <row r="55921" s="6" customFormat="1" x14ac:dyDescent="0.4"/>
    <row r="55922" s="6" customFormat="1" x14ac:dyDescent="0.4"/>
    <row r="55923" s="6" customFormat="1" x14ac:dyDescent="0.4"/>
    <row r="55924" s="6" customFormat="1" x14ac:dyDescent="0.4"/>
    <row r="55925" s="6" customFormat="1" x14ac:dyDescent="0.4"/>
    <row r="55926" s="6" customFormat="1" x14ac:dyDescent="0.4"/>
    <row r="55927" s="6" customFormat="1" x14ac:dyDescent="0.4"/>
    <row r="55928" s="6" customFormat="1" x14ac:dyDescent="0.4"/>
    <row r="55929" s="6" customFormat="1" x14ac:dyDescent="0.4"/>
    <row r="55930" s="6" customFormat="1" x14ac:dyDescent="0.4"/>
    <row r="55931" s="6" customFormat="1" x14ac:dyDescent="0.4"/>
    <row r="55932" s="6" customFormat="1" x14ac:dyDescent="0.4"/>
    <row r="55933" s="6" customFormat="1" x14ac:dyDescent="0.4"/>
    <row r="55934" s="6" customFormat="1" x14ac:dyDescent="0.4"/>
    <row r="55935" s="6" customFormat="1" x14ac:dyDescent="0.4"/>
    <row r="55936" s="6" customFormat="1" x14ac:dyDescent="0.4"/>
    <row r="55937" s="6" customFormat="1" x14ac:dyDescent="0.4"/>
    <row r="55938" s="6" customFormat="1" x14ac:dyDescent="0.4"/>
    <row r="55939" s="6" customFormat="1" x14ac:dyDescent="0.4"/>
    <row r="55940" s="6" customFormat="1" x14ac:dyDescent="0.4"/>
    <row r="55941" s="6" customFormat="1" x14ac:dyDescent="0.4"/>
    <row r="55942" s="6" customFormat="1" x14ac:dyDescent="0.4"/>
    <row r="55943" s="6" customFormat="1" x14ac:dyDescent="0.4"/>
    <row r="55944" s="6" customFormat="1" x14ac:dyDescent="0.4"/>
    <row r="55945" s="6" customFormat="1" x14ac:dyDescent="0.4"/>
    <row r="55946" s="6" customFormat="1" x14ac:dyDescent="0.4"/>
    <row r="55947" s="6" customFormat="1" x14ac:dyDescent="0.4"/>
    <row r="55948" s="6" customFormat="1" x14ac:dyDescent="0.4"/>
    <row r="55949" s="6" customFormat="1" x14ac:dyDescent="0.4"/>
    <row r="55950" s="6" customFormat="1" x14ac:dyDescent="0.4"/>
    <row r="55951" s="6" customFormat="1" x14ac:dyDescent="0.4"/>
    <row r="55952" s="6" customFormat="1" x14ac:dyDescent="0.4"/>
    <row r="55953" s="6" customFormat="1" x14ac:dyDescent="0.4"/>
    <row r="55954" s="6" customFormat="1" x14ac:dyDescent="0.4"/>
    <row r="55955" s="6" customFormat="1" x14ac:dyDescent="0.4"/>
    <row r="55956" s="6" customFormat="1" x14ac:dyDescent="0.4"/>
    <row r="55957" s="6" customFormat="1" x14ac:dyDescent="0.4"/>
    <row r="55958" s="6" customFormat="1" x14ac:dyDescent="0.4"/>
    <row r="55959" s="6" customFormat="1" x14ac:dyDescent="0.4"/>
    <row r="55960" s="6" customFormat="1" x14ac:dyDescent="0.4"/>
    <row r="55961" s="6" customFormat="1" x14ac:dyDescent="0.4"/>
    <row r="55962" s="6" customFormat="1" x14ac:dyDescent="0.4"/>
    <row r="55963" s="6" customFormat="1" x14ac:dyDescent="0.4"/>
    <row r="55964" s="6" customFormat="1" x14ac:dyDescent="0.4"/>
    <row r="55965" s="6" customFormat="1" x14ac:dyDescent="0.4"/>
    <row r="55966" s="6" customFormat="1" x14ac:dyDescent="0.4"/>
    <row r="55967" s="6" customFormat="1" x14ac:dyDescent="0.4"/>
    <row r="55968" s="6" customFormat="1" x14ac:dyDescent="0.4"/>
    <row r="55969" s="6" customFormat="1" x14ac:dyDescent="0.4"/>
    <row r="55970" s="6" customFormat="1" x14ac:dyDescent="0.4"/>
    <row r="55971" s="6" customFormat="1" x14ac:dyDescent="0.4"/>
    <row r="55972" s="6" customFormat="1" x14ac:dyDescent="0.4"/>
    <row r="55973" s="6" customFormat="1" x14ac:dyDescent="0.4"/>
    <row r="55974" s="6" customFormat="1" x14ac:dyDescent="0.4"/>
    <row r="55975" s="6" customFormat="1" x14ac:dyDescent="0.4"/>
    <row r="55976" s="6" customFormat="1" x14ac:dyDescent="0.4"/>
    <row r="55977" s="6" customFormat="1" x14ac:dyDescent="0.4"/>
    <row r="55978" s="6" customFormat="1" x14ac:dyDescent="0.4"/>
    <row r="55979" s="6" customFormat="1" x14ac:dyDescent="0.4"/>
    <row r="55980" s="6" customFormat="1" x14ac:dyDescent="0.4"/>
    <row r="55981" s="6" customFormat="1" x14ac:dyDescent="0.4"/>
    <row r="55982" s="6" customFormat="1" x14ac:dyDescent="0.4"/>
    <row r="55983" s="6" customFormat="1" x14ac:dyDescent="0.4"/>
    <row r="55984" s="6" customFormat="1" x14ac:dyDescent="0.4"/>
    <row r="55985" s="6" customFormat="1" x14ac:dyDescent="0.4"/>
    <row r="55986" s="6" customFormat="1" x14ac:dyDescent="0.4"/>
    <row r="55987" s="6" customFormat="1" x14ac:dyDescent="0.4"/>
    <row r="55988" s="6" customFormat="1" x14ac:dyDescent="0.4"/>
    <row r="55989" s="6" customFormat="1" x14ac:dyDescent="0.4"/>
    <row r="55990" s="6" customFormat="1" x14ac:dyDescent="0.4"/>
    <row r="55991" s="6" customFormat="1" x14ac:dyDescent="0.4"/>
    <row r="55992" s="6" customFormat="1" x14ac:dyDescent="0.4"/>
    <row r="55993" s="6" customFormat="1" x14ac:dyDescent="0.4"/>
    <row r="55994" s="6" customFormat="1" x14ac:dyDescent="0.4"/>
    <row r="55995" s="6" customFormat="1" x14ac:dyDescent="0.4"/>
    <row r="55996" s="6" customFormat="1" x14ac:dyDescent="0.4"/>
    <row r="55997" s="6" customFormat="1" x14ac:dyDescent="0.4"/>
    <row r="55998" s="6" customFormat="1" x14ac:dyDescent="0.4"/>
    <row r="55999" s="6" customFormat="1" x14ac:dyDescent="0.4"/>
    <row r="56000" s="6" customFormat="1" x14ac:dyDescent="0.4"/>
    <row r="56001" s="6" customFormat="1" x14ac:dyDescent="0.4"/>
    <row r="56002" s="6" customFormat="1" x14ac:dyDescent="0.4"/>
    <row r="56003" s="6" customFormat="1" x14ac:dyDescent="0.4"/>
    <row r="56004" s="6" customFormat="1" x14ac:dyDescent="0.4"/>
    <row r="56005" s="6" customFormat="1" x14ac:dyDescent="0.4"/>
    <row r="56006" s="6" customFormat="1" x14ac:dyDescent="0.4"/>
    <row r="56007" s="6" customFormat="1" x14ac:dyDescent="0.4"/>
    <row r="56008" s="6" customFormat="1" x14ac:dyDescent="0.4"/>
    <row r="56009" s="6" customFormat="1" x14ac:dyDescent="0.4"/>
    <row r="56010" s="6" customFormat="1" x14ac:dyDescent="0.4"/>
    <row r="56011" s="6" customFormat="1" x14ac:dyDescent="0.4"/>
    <row r="56012" s="6" customFormat="1" x14ac:dyDescent="0.4"/>
    <row r="56013" s="6" customFormat="1" x14ac:dyDescent="0.4"/>
    <row r="56014" s="6" customFormat="1" x14ac:dyDescent="0.4"/>
    <row r="56015" s="6" customFormat="1" x14ac:dyDescent="0.4"/>
    <row r="56016" s="6" customFormat="1" x14ac:dyDescent="0.4"/>
    <row r="56017" s="6" customFormat="1" x14ac:dyDescent="0.4"/>
    <row r="56018" s="6" customFormat="1" x14ac:dyDescent="0.4"/>
    <row r="56019" s="6" customFormat="1" x14ac:dyDescent="0.4"/>
    <row r="56020" s="6" customFormat="1" x14ac:dyDescent="0.4"/>
    <row r="56021" s="6" customFormat="1" x14ac:dyDescent="0.4"/>
    <row r="56022" s="6" customFormat="1" x14ac:dyDescent="0.4"/>
    <row r="56023" s="6" customFormat="1" x14ac:dyDescent="0.4"/>
    <row r="56024" s="6" customFormat="1" x14ac:dyDescent="0.4"/>
    <row r="56025" s="6" customFormat="1" x14ac:dyDescent="0.4"/>
    <row r="56026" s="6" customFormat="1" x14ac:dyDescent="0.4"/>
    <row r="56027" s="6" customFormat="1" x14ac:dyDescent="0.4"/>
    <row r="56028" s="6" customFormat="1" x14ac:dyDescent="0.4"/>
    <row r="56029" s="6" customFormat="1" x14ac:dyDescent="0.4"/>
    <row r="56030" s="6" customFormat="1" x14ac:dyDescent="0.4"/>
    <row r="56031" s="6" customFormat="1" x14ac:dyDescent="0.4"/>
    <row r="56032" s="6" customFormat="1" x14ac:dyDescent="0.4"/>
    <row r="56033" s="6" customFormat="1" x14ac:dyDescent="0.4"/>
    <row r="56034" s="6" customFormat="1" x14ac:dyDescent="0.4"/>
    <row r="56035" s="6" customFormat="1" x14ac:dyDescent="0.4"/>
    <row r="56036" s="6" customFormat="1" x14ac:dyDescent="0.4"/>
    <row r="56037" s="6" customFormat="1" x14ac:dyDescent="0.4"/>
    <row r="56038" s="6" customFormat="1" x14ac:dyDescent="0.4"/>
    <row r="56039" s="6" customFormat="1" x14ac:dyDescent="0.4"/>
    <row r="56040" s="6" customFormat="1" x14ac:dyDescent="0.4"/>
    <row r="56041" s="6" customFormat="1" x14ac:dyDescent="0.4"/>
    <row r="56042" s="6" customFormat="1" x14ac:dyDescent="0.4"/>
    <row r="56043" s="6" customFormat="1" x14ac:dyDescent="0.4"/>
    <row r="56044" s="6" customFormat="1" x14ac:dyDescent="0.4"/>
    <row r="56045" s="6" customFormat="1" x14ac:dyDescent="0.4"/>
    <row r="56046" s="6" customFormat="1" x14ac:dyDescent="0.4"/>
    <row r="56047" s="6" customFormat="1" x14ac:dyDescent="0.4"/>
    <row r="56048" s="6" customFormat="1" x14ac:dyDescent="0.4"/>
    <row r="56049" s="6" customFormat="1" x14ac:dyDescent="0.4"/>
    <row r="56050" s="6" customFormat="1" x14ac:dyDescent="0.4"/>
    <row r="56051" s="6" customFormat="1" x14ac:dyDescent="0.4"/>
    <row r="56052" s="6" customFormat="1" x14ac:dyDescent="0.4"/>
    <row r="56053" s="6" customFormat="1" x14ac:dyDescent="0.4"/>
    <row r="56054" s="6" customFormat="1" x14ac:dyDescent="0.4"/>
    <row r="56055" s="6" customFormat="1" x14ac:dyDescent="0.4"/>
    <row r="56056" s="6" customFormat="1" x14ac:dyDescent="0.4"/>
    <row r="56057" s="6" customFormat="1" x14ac:dyDescent="0.4"/>
    <row r="56058" s="6" customFormat="1" x14ac:dyDescent="0.4"/>
    <row r="56059" s="6" customFormat="1" x14ac:dyDescent="0.4"/>
    <row r="56060" s="6" customFormat="1" x14ac:dyDescent="0.4"/>
    <row r="56061" s="6" customFormat="1" x14ac:dyDescent="0.4"/>
    <row r="56062" s="6" customFormat="1" x14ac:dyDescent="0.4"/>
    <row r="56063" s="6" customFormat="1" x14ac:dyDescent="0.4"/>
    <row r="56064" s="6" customFormat="1" x14ac:dyDescent="0.4"/>
    <row r="56065" s="6" customFormat="1" x14ac:dyDescent="0.4"/>
    <row r="56066" s="6" customFormat="1" x14ac:dyDescent="0.4"/>
    <row r="56067" s="6" customFormat="1" x14ac:dyDescent="0.4"/>
    <row r="56068" s="6" customFormat="1" x14ac:dyDescent="0.4"/>
    <row r="56069" s="6" customFormat="1" x14ac:dyDescent="0.4"/>
    <row r="56070" s="6" customFormat="1" x14ac:dyDescent="0.4"/>
    <row r="56071" s="6" customFormat="1" x14ac:dyDescent="0.4"/>
    <row r="56072" s="6" customFormat="1" x14ac:dyDescent="0.4"/>
    <row r="56073" s="6" customFormat="1" x14ac:dyDescent="0.4"/>
    <row r="56074" s="6" customFormat="1" x14ac:dyDescent="0.4"/>
    <row r="56075" s="6" customFormat="1" x14ac:dyDescent="0.4"/>
    <row r="56076" s="6" customFormat="1" x14ac:dyDescent="0.4"/>
    <row r="56077" s="6" customFormat="1" x14ac:dyDescent="0.4"/>
    <row r="56078" s="6" customFormat="1" x14ac:dyDescent="0.4"/>
    <row r="56079" s="6" customFormat="1" x14ac:dyDescent="0.4"/>
    <row r="56080" s="6" customFormat="1" x14ac:dyDescent="0.4"/>
    <row r="56081" s="6" customFormat="1" x14ac:dyDescent="0.4"/>
    <row r="56082" s="6" customFormat="1" x14ac:dyDescent="0.4"/>
    <row r="56083" s="6" customFormat="1" x14ac:dyDescent="0.4"/>
    <row r="56084" s="6" customFormat="1" x14ac:dyDescent="0.4"/>
    <row r="56085" s="6" customFormat="1" x14ac:dyDescent="0.4"/>
    <row r="56086" s="6" customFormat="1" x14ac:dyDescent="0.4"/>
    <row r="56087" s="6" customFormat="1" x14ac:dyDescent="0.4"/>
    <row r="56088" s="6" customFormat="1" x14ac:dyDescent="0.4"/>
    <row r="56089" s="6" customFormat="1" x14ac:dyDescent="0.4"/>
    <row r="56090" s="6" customFormat="1" x14ac:dyDescent="0.4"/>
    <row r="56091" s="6" customFormat="1" x14ac:dyDescent="0.4"/>
    <row r="56092" s="6" customFormat="1" x14ac:dyDescent="0.4"/>
    <row r="56093" s="6" customFormat="1" x14ac:dyDescent="0.4"/>
    <row r="56094" s="6" customFormat="1" x14ac:dyDescent="0.4"/>
    <row r="56095" s="6" customFormat="1" x14ac:dyDescent="0.4"/>
    <row r="56096" s="6" customFormat="1" x14ac:dyDescent="0.4"/>
    <row r="56097" s="6" customFormat="1" x14ac:dyDescent="0.4"/>
    <row r="56098" s="6" customFormat="1" x14ac:dyDescent="0.4"/>
    <row r="56099" s="6" customFormat="1" x14ac:dyDescent="0.4"/>
    <row r="56100" s="6" customFormat="1" x14ac:dyDescent="0.4"/>
    <row r="56101" s="6" customFormat="1" x14ac:dyDescent="0.4"/>
    <row r="56102" s="6" customFormat="1" x14ac:dyDescent="0.4"/>
    <row r="56103" s="6" customFormat="1" x14ac:dyDescent="0.4"/>
    <row r="56104" s="6" customFormat="1" x14ac:dyDescent="0.4"/>
    <row r="56105" s="6" customFormat="1" x14ac:dyDescent="0.4"/>
    <row r="56106" s="6" customFormat="1" x14ac:dyDescent="0.4"/>
    <row r="56107" s="6" customFormat="1" x14ac:dyDescent="0.4"/>
    <row r="56108" s="6" customFormat="1" x14ac:dyDescent="0.4"/>
    <row r="56109" s="6" customFormat="1" x14ac:dyDescent="0.4"/>
    <row r="56110" s="6" customFormat="1" x14ac:dyDescent="0.4"/>
    <row r="56111" s="6" customFormat="1" x14ac:dyDescent="0.4"/>
    <row r="56112" s="6" customFormat="1" x14ac:dyDescent="0.4"/>
    <row r="56113" s="6" customFormat="1" x14ac:dyDescent="0.4"/>
    <row r="56114" s="6" customFormat="1" x14ac:dyDescent="0.4"/>
    <row r="56115" s="6" customFormat="1" x14ac:dyDescent="0.4"/>
    <row r="56116" s="6" customFormat="1" x14ac:dyDescent="0.4"/>
    <row r="56117" s="6" customFormat="1" x14ac:dyDescent="0.4"/>
    <row r="56118" s="6" customFormat="1" x14ac:dyDescent="0.4"/>
    <row r="56119" s="6" customFormat="1" x14ac:dyDescent="0.4"/>
    <row r="56120" s="6" customFormat="1" x14ac:dyDescent="0.4"/>
    <row r="56121" s="6" customFormat="1" x14ac:dyDescent="0.4"/>
    <row r="56122" s="6" customFormat="1" x14ac:dyDescent="0.4"/>
    <row r="56123" s="6" customFormat="1" x14ac:dyDescent="0.4"/>
    <row r="56124" s="6" customFormat="1" x14ac:dyDescent="0.4"/>
    <row r="56125" s="6" customFormat="1" x14ac:dyDescent="0.4"/>
    <row r="56126" s="6" customFormat="1" x14ac:dyDescent="0.4"/>
    <row r="56127" s="6" customFormat="1" x14ac:dyDescent="0.4"/>
    <row r="56128" s="6" customFormat="1" x14ac:dyDescent="0.4"/>
    <row r="56129" s="6" customFormat="1" x14ac:dyDescent="0.4"/>
    <row r="56130" s="6" customFormat="1" x14ac:dyDescent="0.4"/>
    <row r="56131" s="6" customFormat="1" x14ac:dyDescent="0.4"/>
    <row r="56132" s="6" customFormat="1" x14ac:dyDescent="0.4"/>
    <row r="56133" s="6" customFormat="1" x14ac:dyDescent="0.4"/>
    <row r="56134" s="6" customFormat="1" x14ac:dyDescent="0.4"/>
    <row r="56135" s="6" customFormat="1" x14ac:dyDescent="0.4"/>
    <row r="56136" s="6" customFormat="1" x14ac:dyDescent="0.4"/>
    <row r="56137" s="6" customFormat="1" x14ac:dyDescent="0.4"/>
    <row r="56138" s="6" customFormat="1" x14ac:dyDescent="0.4"/>
    <row r="56139" s="6" customFormat="1" x14ac:dyDescent="0.4"/>
    <row r="56140" s="6" customFormat="1" x14ac:dyDescent="0.4"/>
    <row r="56141" s="6" customFormat="1" x14ac:dyDescent="0.4"/>
    <row r="56142" s="6" customFormat="1" x14ac:dyDescent="0.4"/>
    <row r="56143" s="6" customFormat="1" x14ac:dyDescent="0.4"/>
    <row r="56144" s="6" customFormat="1" x14ac:dyDescent="0.4"/>
    <row r="56145" s="6" customFormat="1" x14ac:dyDescent="0.4"/>
    <row r="56146" s="6" customFormat="1" x14ac:dyDescent="0.4"/>
    <row r="56147" s="6" customFormat="1" x14ac:dyDescent="0.4"/>
    <row r="56148" s="6" customFormat="1" x14ac:dyDescent="0.4"/>
    <row r="56149" s="6" customFormat="1" x14ac:dyDescent="0.4"/>
    <row r="56150" s="6" customFormat="1" x14ac:dyDescent="0.4"/>
    <row r="56151" s="6" customFormat="1" x14ac:dyDescent="0.4"/>
    <row r="56152" s="6" customFormat="1" x14ac:dyDescent="0.4"/>
    <row r="56153" s="6" customFormat="1" x14ac:dyDescent="0.4"/>
    <row r="56154" s="6" customFormat="1" x14ac:dyDescent="0.4"/>
    <row r="56155" s="6" customFormat="1" x14ac:dyDescent="0.4"/>
    <row r="56156" s="6" customFormat="1" x14ac:dyDescent="0.4"/>
    <row r="56157" s="6" customFormat="1" x14ac:dyDescent="0.4"/>
    <row r="56158" s="6" customFormat="1" x14ac:dyDescent="0.4"/>
    <row r="56159" s="6" customFormat="1" x14ac:dyDescent="0.4"/>
    <row r="56160" s="6" customFormat="1" x14ac:dyDescent="0.4"/>
    <row r="56161" s="6" customFormat="1" x14ac:dyDescent="0.4"/>
    <row r="56162" s="6" customFormat="1" x14ac:dyDescent="0.4"/>
    <row r="56163" s="6" customFormat="1" x14ac:dyDescent="0.4"/>
    <row r="56164" s="6" customFormat="1" x14ac:dyDescent="0.4"/>
    <row r="56165" s="6" customFormat="1" x14ac:dyDescent="0.4"/>
    <row r="56166" s="6" customFormat="1" x14ac:dyDescent="0.4"/>
    <row r="56167" s="6" customFormat="1" x14ac:dyDescent="0.4"/>
    <row r="56168" s="6" customFormat="1" x14ac:dyDescent="0.4"/>
    <row r="56169" s="6" customFormat="1" x14ac:dyDescent="0.4"/>
    <row r="56170" s="6" customFormat="1" x14ac:dyDescent="0.4"/>
    <row r="56171" s="6" customFormat="1" x14ac:dyDescent="0.4"/>
    <row r="56172" s="6" customFormat="1" x14ac:dyDescent="0.4"/>
    <row r="56173" s="6" customFormat="1" x14ac:dyDescent="0.4"/>
    <row r="56174" s="6" customFormat="1" x14ac:dyDescent="0.4"/>
    <row r="56175" s="6" customFormat="1" x14ac:dyDescent="0.4"/>
    <row r="56176" s="6" customFormat="1" x14ac:dyDescent="0.4"/>
    <row r="56177" s="6" customFormat="1" x14ac:dyDescent="0.4"/>
    <row r="56178" s="6" customFormat="1" x14ac:dyDescent="0.4"/>
    <row r="56179" s="6" customFormat="1" x14ac:dyDescent="0.4"/>
    <row r="56180" s="6" customFormat="1" x14ac:dyDescent="0.4"/>
    <row r="56181" s="6" customFormat="1" x14ac:dyDescent="0.4"/>
    <row r="56182" s="6" customFormat="1" x14ac:dyDescent="0.4"/>
    <row r="56183" s="6" customFormat="1" x14ac:dyDescent="0.4"/>
    <row r="56184" s="6" customFormat="1" x14ac:dyDescent="0.4"/>
    <row r="56185" s="6" customFormat="1" x14ac:dyDescent="0.4"/>
    <row r="56186" s="6" customFormat="1" x14ac:dyDescent="0.4"/>
    <row r="56187" s="6" customFormat="1" x14ac:dyDescent="0.4"/>
    <row r="56188" s="6" customFormat="1" x14ac:dyDescent="0.4"/>
    <row r="56189" s="6" customFormat="1" x14ac:dyDescent="0.4"/>
    <row r="56190" s="6" customFormat="1" x14ac:dyDescent="0.4"/>
    <row r="56191" s="6" customFormat="1" x14ac:dyDescent="0.4"/>
    <row r="56192" s="6" customFormat="1" x14ac:dyDescent="0.4"/>
    <row r="56193" s="6" customFormat="1" x14ac:dyDescent="0.4"/>
    <row r="56194" s="6" customFormat="1" x14ac:dyDescent="0.4"/>
    <row r="56195" s="6" customFormat="1" x14ac:dyDescent="0.4"/>
    <row r="56196" s="6" customFormat="1" x14ac:dyDescent="0.4"/>
    <row r="56197" s="6" customFormat="1" x14ac:dyDescent="0.4"/>
    <row r="56198" s="6" customFormat="1" x14ac:dyDescent="0.4"/>
    <row r="56199" s="6" customFormat="1" x14ac:dyDescent="0.4"/>
    <row r="56200" s="6" customFormat="1" x14ac:dyDescent="0.4"/>
    <row r="56201" s="6" customFormat="1" x14ac:dyDescent="0.4"/>
    <row r="56202" s="6" customFormat="1" x14ac:dyDescent="0.4"/>
    <row r="56203" s="6" customFormat="1" x14ac:dyDescent="0.4"/>
    <row r="56204" s="6" customFormat="1" x14ac:dyDescent="0.4"/>
    <row r="56205" s="6" customFormat="1" x14ac:dyDescent="0.4"/>
    <row r="56206" s="6" customFormat="1" x14ac:dyDescent="0.4"/>
    <row r="56207" s="6" customFormat="1" x14ac:dyDescent="0.4"/>
    <row r="56208" s="6" customFormat="1" x14ac:dyDescent="0.4"/>
    <row r="56209" s="6" customFormat="1" x14ac:dyDescent="0.4"/>
    <row r="56210" s="6" customFormat="1" x14ac:dyDescent="0.4"/>
    <row r="56211" s="6" customFormat="1" x14ac:dyDescent="0.4"/>
    <row r="56212" s="6" customFormat="1" x14ac:dyDescent="0.4"/>
    <row r="56213" s="6" customFormat="1" x14ac:dyDescent="0.4"/>
    <row r="56214" s="6" customFormat="1" x14ac:dyDescent="0.4"/>
    <row r="56215" s="6" customFormat="1" x14ac:dyDescent="0.4"/>
    <row r="56216" s="6" customFormat="1" x14ac:dyDescent="0.4"/>
    <row r="56217" s="6" customFormat="1" x14ac:dyDescent="0.4"/>
    <row r="56218" s="6" customFormat="1" x14ac:dyDescent="0.4"/>
    <row r="56219" s="6" customFormat="1" x14ac:dyDescent="0.4"/>
    <row r="56220" s="6" customFormat="1" x14ac:dyDescent="0.4"/>
    <row r="56221" s="6" customFormat="1" x14ac:dyDescent="0.4"/>
    <row r="56222" s="6" customFormat="1" x14ac:dyDescent="0.4"/>
    <row r="56223" s="6" customFormat="1" x14ac:dyDescent="0.4"/>
    <row r="56224" s="6" customFormat="1" x14ac:dyDescent="0.4"/>
    <row r="56225" s="6" customFormat="1" x14ac:dyDescent="0.4"/>
    <row r="56226" s="6" customFormat="1" x14ac:dyDescent="0.4"/>
    <row r="56227" s="6" customFormat="1" x14ac:dyDescent="0.4"/>
    <row r="56228" s="6" customFormat="1" x14ac:dyDescent="0.4"/>
    <row r="56229" s="6" customFormat="1" x14ac:dyDescent="0.4"/>
    <row r="56230" s="6" customFormat="1" x14ac:dyDescent="0.4"/>
    <row r="56231" s="6" customFormat="1" x14ac:dyDescent="0.4"/>
    <row r="56232" s="6" customFormat="1" x14ac:dyDescent="0.4"/>
    <row r="56233" s="6" customFormat="1" x14ac:dyDescent="0.4"/>
    <row r="56234" s="6" customFormat="1" x14ac:dyDescent="0.4"/>
    <row r="56235" s="6" customFormat="1" x14ac:dyDescent="0.4"/>
    <row r="56236" s="6" customFormat="1" x14ac:dyDescent="0.4"/>
    <row r="56237" s="6" customFormat="1" x14ac:dyDescent="0.4"/>
    <row r="56238" s="6" customFormat="1" x14ac:dyDescent="0.4"/>
    <row r="56239" s="6" customFormat="1" x14ac:dyDescent="0.4"/>
    <row r="56240" s="6" customFormat="1" x14ac:dyDescent="0.4"/>
    <row r="56241" s="6" customFormat="1" x14ac:dyDescent="0.4"/>
    <row r="56242" s="6" customFormat="1" x14ac:dyDescent="0.4"/>
    <row r="56243" s="6" customFormat="1" x14ac:dyDescent="0.4"/>
    <row r="56244" s="6" customFormat="1" x14ac:dyDescent="0.4"/>
    <row r="56245" s="6" customFormat="1" x14ac:dyDescent="0.4"/>
    <row r="56246" s="6" customFormat="1" x14ac:dyDescent="0.4"/>
    <row r="56247" s="6" customFormat="1" x14ac:dyDescent="0.4"/>
    <row r="56248" s="6" customFormat="1" x14ac:dyDescent="0.4"/>
    <row r="56249" s="6" customFormat="1" x14ac:dyDescent="0.4"/>
    <row r="56250" s="6" customFormat="1" x14ac:dyDescent="0.4"/>
    <row r="56251" s="6" customFormat="1" x14ac:dyDescent="0.4"/>
    <row r="56252" s="6" customFormat="1" x14ac:dyDescent="0.4"/>
    <row r="56253" s="6" customFormat="1" x14ac:dyDescent="0.4"/>
    <row r="56254" s="6" customFormat="1" x14ac:dyDescent="0.4"/>
    <row r="56255" s="6" customFormat="1" x14ac:dyDescent="0.4"/>
    <row r="56256" s="6" customFormat="1" x14ac:dyDescent="0.4"/>
    <row r="56257" s="6" customFormat="1" x14ac:dyDescent="0.4"/>
    <row r="56258" s="6" customFormat="1" x14ac:dyDescent="0.4"/>
    <row r="56259" s="6" customFormat="1" x14ac:dyDescent="0.4"/>
    <row r="56260" s="6" customFormat="1" x14ac:dyDescent="0.4"/>
    <row r="56261" s="6" customFormat="1" x14ac:dyDescent="0.4"/>
    <row r="56262" s="6" customFormat="1" x14ac:dyDescent="0.4"/>
    <row r="56263" s="6" customFormat="1" x14ac:dyDescent="0.4"/>
    <row r="56264" s="6" customFormat="1" x14ac:dyDescent="0.4"/>
    <row r="56265" s="6" customFormat="1" x14ac:dyDescent="0.4"/>
    <row r="56266" s="6" customFormat="1" x14ac:dyDescent="0.4"/>
    <row r="56267" s="6" customFormat="1" x14ac:dyDescent="0.4"/>
    <row r="56268" s="6" customFormat="1" x14ac:dyDescent="0.4"/>
    <row r="56269" s="6" customFormat="1" x14ac:dyDescent="0.4"/>
    <row r="56270" s="6" customFormat="1" x14ac:dyDescent="0.4"/>
    <row r="56271" s="6" customFormat="1" x14ac:dyDescent="0.4"/>
    <row r="56272" s="6" customFormat="1" x14ac:dyDescent="0.4"/>
    <row r="56273" s="6" customFormat="1" x14ac:dyDescent="0.4"/>
    <row r="56274" s="6" customFormat="1" x14ac:dyDescent="0.4"/>
    <row r="56275" s="6" customFormat="1" x14ac:dyDescent="0.4"/>
    <row r="56276" s="6" customFormat="1" x14ac:dyDescent="0.4"/>
    <row r="56277" s="6" customFormat="1" x14ac:dyDescent="0.4"/>
    <row r="56278" s="6" customFormat="1" x14ac:dyDescent="0.4"/>
    <row r="56279" s="6" customFormat="1" x14ac:dyDescent="0.4"/>
    <row r="56280" s="6" customFormat="1" x14ac:dyDescent="0.4"/>
    <row r="56281" s="6" customFormat="1" x14ac:dyDescent="0.4"/>
    <row r="56282" s="6" customFormat="1" x14ac:dyDescent="0.4"/>
    <row r="56283" s="6" customFormat="1" x14ac:dyDescent="0.4"/>
    <row r="56284" s="6" customFormat="1" x14ac:dyDescent="0.4"/>
    <row r="56285" s="6" customFormat="1" x14ac:dyDescent="0.4"/>
    <row r="56286" s="6" customFormat="1" x14ac:dyDescent="0.4"/>
    <row r="56287" s="6" customFormat="1" x14ac:dyDescent="0.4"/>
    <row r="56288" s="6" customFormat="1" x14ac:dyDescent="0.4"/>
    <row r="56289" s="6" customFormat="1" x14ac:dyDescent="0.4"/>
    <row r="56290" s="6" customFormat="1" x14ac:dyDescent="0.4"/>
    <row r="56291" s="6" customFormat="1" x14ac:dyDescent="0.4"/>
    <row r="56292" s="6" customFormat="1" x14ac:dyDescent="0.4"/>
    <row r="56293" s="6" customFormat="1" x14ac:dyDescent="0.4"/>
    <row r="56294" s="6" customFormat="1" x14ac:dyDescent="0.4"/>
    <row r="56295" s="6" customFormat="1" x14ac:dyDescent="0.4"/>
    <row r="56296" s="6" customFormat="1" x14ac:dyDescent="0.4"/>
    <row r="56297" s="6" customFormat="1" x14ac:dyDescent="0.4"/>
    <row r="56298" s="6" customFormat="1" x14ac:dyDescent="0.4"/>
    <row r="56299" s="6" customFormat="1" x14ac:dyDescent="0.4"/>
    <row r="56300" s="6" customFormat="1" x14ac:dyDescent="0.4"/>
    <row r="56301" s="6" customFormat="1" x14ac:dyDescent="0.4"/>
    <row r="56302" s="6" customFormat="1" x14ac:dyDescent="0.4"/>
    <row r="56303" s="6" customFormat="1" x14ac:dyDescent="0.4"/>
    <row r="56304" s="6" customFormat="1" x14ac:dyDescent="0.4"/>
    <row r="56305" s="6" customFormat="1" x14ac:dyDescent="0.4"/>
    <row r="56306" s="6" customFormat="1" x14ac:dyDescent="0.4"/>
    <row r="56307" s="6" customFormat="1" x14ac:dyDescent="0.4"/>
    <row r="56308" s="6" customFormat="1" x14ac:dyDescent="0.4"/>
    <row r="56309" s="6" customFormat="1" x14ac:dyDescent="0.4"/>
    <row r="56310" s="6" customFormat="1" x14ac:dyDescent="0.4"/>
    <row r="56311" s="6" customFormat="1" x14ac:dyDescent="0.4"/>
    <row r="56312" s="6" customFormat="1" x14ac:dyDescent="0.4"/>
    <row r="56313" s="6" customFormat="1" x14ac:dyDescent="0.4"/>
    <row r="56314" s="6" customFormat="1" x14ac:dyDescent="0.4"/>
    <row r="56315" s="6" customFormat="1" x14ac:dyDescent="0.4"/>
    <row r="56316" s="6" customFormat="1" x14ac:dyDescent="0.4"/>
    <row r="56317" s="6" customFormat="1" x14ac:dyDescent="0.4"/>
    <row r="56318" s="6" customFormat="1" x14ac:dyDescent="0.4"/>
    <row r="56319" s="6" customFormat="1" x14ac:dyDescent="0.4"/>
    <row r="56320" s="6" customFormat="1" x14ac:dyDescent="0.4"/>
    <row r="56321" s="6" customFormat="1" x14ac:dyDescent="0.4"/>
    <row r="56322" s="6" customFormat="1" x14ac:dyDescent="0.4"/>
    <row r="56323" s="6" customFormat="1" x14ac:dyDescent="0.4"/>
    <row r="56324" s="6" customFormat="1" x14ac:dyDescent="0.4"/>
    <row r="56325" s="6" customFormat="1" x14ac:dyDescent="0.4"/>
    <row r="56326" s="6" customFormat="1" x14ac:dyDescent="0.4"/>
    <row r="56327" s="6" customFormat="1" x14ac:dyDescent="0.4"/>
    <row r="56328" s="6" customFormat="1" x14ac:dyDescent="0.4"/>
    <row r="56329" s="6" customFormat="1" x14ac:dyDescent="0.4"/>
    <row r="56330" s="6" customFormat="1" x14ac:dyDescent="0.4"/>
    <row r="56331" s="6" customFormat="1" x14ac:dyDescent="0.4"/>
    <row r="56332" s="6" customFormat="1" x14ac:dyDescent="0.4"/>
    <row r="56333" s="6" customFormat="1" x14ac:dyDescent="0.4"/>
    <row r="56334" s="6" customFormat="1" x14ac:dyDescent="0.4"/>
    <row r="56335" s="6" customFormat="1" x14ac:dyDescent="0.4"/>
    <row r="56336" s="6" customFormat="1" x14ac:dyDescent="0.4"/>
    <row r="56337" s="6" customFormat="1" x14ac:dyDescent="0.4"/>
    <row r="56338" s="6" customFormat="1" x14ac:dyDescent="0.4"/>
    <row r="56339" s="6" customFormat="1" x14ac:dyDescent="0.4"/>
    <row r="56340" s="6" customFormat="1" x14ac:dyDescent="0.4"/>
    <row r="56341" s="6" customFormat="1" x14ac:dyDescent="0.4"/>
    <row r="56342" s="6" customFormat="1" x14ac:dyDescent="0.4"/>
    <row r="56343" s="6" customFormat="1" x14ac:dyDescent="0.4"/>
    <row r="56344" s="6" customFormat="1" x14ac:dyDescent="0.4"/>
    <row r="56345" s="6" customFormat="1" x14ac:dyDescent="0.4"/>
    <row r="56346" s="6" customFormat="1" x14ac:dyDescent="0.4"/>
    <row r="56347" s="6" customFormat="1" x14ac:dyDescent="0.4"/>
    <row r="56348" s="6" customFormat="1" x14ac:dyDescent="0.4"/>
    <row r="56349" s="6" customFormat="1" x14ac:dyDescent="0.4"/>
    <row r="56350" s="6" customFormat="1" x14ac:dyDescent="0.4"/>
    <row r="56351" s="6" customFormat="1" x14ac:dyDescent="0.4"/>
    <row r="56352" s="6" customFormat="1" x14ac:dyDescent="0.4"/>
    <row r="56353" s="6" customFormat="1" x14ac:dyDescent="0.4"/>
    <row r="56354" s="6" customFormat="1" x14ac:dyDescent="0.4"/>
    <row r="56355" s="6" customFormat="1" x14ac:dyDescent="0.4"/>
    <row r="56356" s="6" customFormat="1" x14ac:dyDescent="0.4"/>
    <row r="56357" s="6" customFormat="1" x14ac:dyDescent="0.4"/>
    <row r="56358" s="6" customFormat="1" x14ac:dyDescent="0.4"/>
    <row r="56359" s="6" customFormat="1" x14ac:dyDescent="0.4"/>
    <row r="56360" s="6" customFormat="1" x14ac:dyDescent="0.4"/>
    <row r="56361" s="6" customFormat="1" x14ac:dyDescent="0.4"/>
    <row r="56362" s="6" customFormat="1" x14ac:dyDescent="0.4"/>
    <row r="56363" s="6" customFormat="1" x14ac:dyDescent="0.4"/>
    <row r="56364" s="6" customFormat="1" x14ac:dyDescent="0.4"/>
    <row r="56365" s="6" customFormat="1" x14ac:dyDescent="0.4"/>
    <row r="56366" s="6" customFormat="1" x14ac:dyDescent="0.4"/>
    <row r="56367" s="6" customFormat="1" x14ac:dyDescent="0.4"/>
    <row r="56368" s="6" customFormat="1" x14ac:dyDescent="0.4"/>
    <row r="56369" s="6" customFormat="1" x14ac:dyDescent="0.4"/>
    <row r="56370" s="6" customFormat="1" x14ac:dyDescent="0.4"/>
    <row r="56371" s="6" customFormat="1" x14ac:dyDescent="0.4"/>
    <row r="56372" s="6" customFormat="1" x14ac:dyDescent="0.4"/>
    <row r="56373" s="6" customFormat="1" x14ac:dyDescent="0.4"/>
    <row r="56374" s="6" customFormat="1" x14ac:dyDescent="0.4"/>
    <row r="56375" s="6" customFormat="1" x14ac:dyDescent="0.4"/>
    <row r="56376" s="6" customFormat="1" x14ac:dyDescent="0.4"/>
    <row r="56377" s="6" customFormat="1" x14ac:dyDescent="0.4"/>
    <row r="56378" s="6" customFormat="1" x14ac:dyDescent="0.4"/>
    <row r="56379" s="6" customFormat="1" x14ac:dyDescent="0.4"/>
    <row r="56380" s="6" customFormat="1" x14ac:dyDescent="0.4"/>
    <row r="56381" s="6" customFormat="1" x14ac:dyDescent="0.4"/>
    <row r="56382" s="6" customFormat="1" x14ac:dyDescent="0.4"/>
    <row r="56383" s="6" customFormat="1" x14ac:dyDescent="0.4"/>
    <row r="56384" s="6" customFormat="1" x14ac:dyDescent="0.4"/>
    <row r="56385" s="6" customFormat="1" x14ac:dyDescent="0.4"/>
    <row r="56386" s="6" customFormat="1" x14ac:dyDescent="0.4"/>
    <row r="56387" s="6" customFormat="1" x14ac:dyDescent="0.4"/>
    <row r="56388" s="6" customFormat="1" x14ac:dyDescent="0.4"/>
    <row r="56389" s="6" customFormat="1" x14ac:dyDescent="0.4"/>
    <row r="56390" s="6" customFormat="1" x14ac:dyDescent="0.4"/>
    <row r="56391" s="6" customFormat="1" x14ac:dyDescent="0.4"/>
    <row r="56392" s="6" customFormat="1" x14ac:dyDescent="0.4"/>
    <row r="56393" s="6" customFormat="1" x14ac:dyDescent="0.4"/>
    <row r="56394" s="6" customFormat="1" x14ac:dyDescent="0.4"/>
    <row r="56395" s="6" customFormat="1" x14ac:dyDescent="0.4"/>
    <row r="56396" s="6" customFormat="1" x14ac:dyDescent="0.4"/>
    <row r="56397" s="6" customFormat="1" x14ac:dyDescent="0.4"/>
    <row r="56398" s="6" customFormat="1" x14ac:dyDescent="0.4"/>
    <row r="56399" s="6" customFormat="1" x14ac:dyDescent="0.4"/>
    <row r="56400" s="6" customFormat="1" x14ac:dyDescent="0.4"/>
    <row r="56401" s="6" customFormat="1" x14ac:dyDescent="0.4"/>
    <row r="56402" s="6" customFormat="1" x14ac:dyDescent="0.4"/>
    <row r="56403" s="6" customFormat="1" x14ac:dyDescent="0.4"/>
    <row r="56404" s="6" customFormat="1" x14ac:dyDescent="0.4"/>
    <row r="56405" s="6" customFormat="1" x14ac:dyDescent="0.4"/>
    <row r="56406" s="6" customFormat="1" x14ac:dyDescent="0.4"/>
    <row r="56407" s="6" customFormat="1" x14ac:dyDescent="0.4"/>
    <row r="56408" s="6" customFormat="1" x14ac:dyDescent="0.4"/>
    <row r="56409" s="6" customFormat="1" x14ac:dyDescent="0.4"/>
    <row r="56410" s="6" customFormat="1" x14ac:dyDescent="0.4"/>
    <row r="56411" s="6" customFormat="1" x14ac:dyDescent="0.4"/>
    <row r="56412" s="6" customFormat="1" x14ac:dyDescent="0.4"/>
    <row r="56413" s="6" customFormat="1" x14ac:dyDescent="0.4"/>
    <row r="56414" s="6" customFormat="1" x14ac:dyDescent="0.4"/>
    <row r="56415" s="6" customFormat="1" x14ac:dyDescent="0.4"/>
    <row r="56416" s="6" customFormat="1" x14ac:dyDescent="0.4"/>
    <row r="56417" s="6" customFormat="1" x14ac:dyDescent="0.4"/>
    <row r="56418" s="6" customFormat="1" x14ac:dyDescent="0.4"/>
    <row r="56419" s="6" customFormat="1" x14ac:dyDescent="0.4"/>
    <row r="56420" s="6" customFormat="1" x14ac:dyDescent="0.4"/>
    <row r="56421" s="6" customFormat="1" x14ac:dyDescent="0.4"/>
    <row r="56422" s="6" customFormat="1" x14ac:dyDescent="0.4"/>
    <row r="56423" s="6" customFormat="1" x14ac:dyDescent="0.4"/>
    <row r="56424" s="6" customFormat="1" x14ac:dyDescent="0.4"/>
    <row r="56425" s="6" customFormat="1" x14ac:dyDescent="0.4"/>
    <row r="56426" s="6" customFormat="1" x14ac:dyDescent="0.4"/>
    <row r="56427" s="6" customFormat="1" x14ac:dyDescent="0.4"/>
    <row r="56428" s="6" customFormat="1" x14ac:dyDescent="0.4"/>
    <row r="56429" s="6" customFormat="1" x14ac:dyDescent="0.4"/>
    <row r="56430" s="6" customFormat="1" x14ac:dyDescent="0.4"/>
    <row r="56431" s="6" customFormat="1" x14ac:dyDescent="0.4"/>
    <row r="56432" s="6" customFormat="1" x14ac:dyDescent="0.4"/>
    <row r="56433" s="6" customFormat="1" x14ac:dyDescent="0.4"/>
    <row r="56434" s="6" customFormat="1" x14ac:dyDescent="0.4"/>
    <row r="56435" s="6" customFormat="1" x14ac:dyDescent="0.4"/>
    <row r="56436" s="6" customFormat="1" x14ac:dyDescent="0.4"/>
    <row r="56437" s="6" customFormat="1" x14ac:dyDescent="0.4"/>
    <row r="56438" s="6" customFormat="1" x14ac:dyDescent="0.4"/>
    <row r="56439" s="6" customFormat="1" x14ac:dyDescent="0.4"/>
    <row r="56440" s="6" customFormat="1" x14ac:dyDescent="0.4"/>
    <row r="56441" s="6" customFormat="1" x14ac:dyDescent="0.4"/>
    <row r="56442" s="6" customFormat="1" x14ac:dyDescent="0.4"/>
    <row r="56443" s="6" customFormat="1" x14ac:dyDescent="0.4"/>
    <row r="56444" s="6" customFormat="1" x14ac:dyDescent="0.4"/>
    <row r="56445" s="6" customFormat="1" x14ac:dyDescent="0.4"/>
    <row r="56446" s="6" customFormat="1" x14ac:dyDescent="0.4"/>
    <row r="56447" s="6" customFormat="1" x14ac:dyDescent="0.4"/>
    <row r="56448" s="6" customFormat="1" x14ac:dyDescent="0.4"/>
    <row r="56449" s="6" customFormat="1" x14ac:dyDescent="0.4"/>
    <row r="56450" s="6" customFormat="1" x14ac:dyDescent="0.4"/>
    <row r="56451" s="6" customFormat="1" x14ac:dyDescent="0.4"/>
    <row r="56452" s="6" customFormat="1" x14ac:dyDescent="0.4"/>
    <row r="56453" s="6" customFormat="1" x14ac:dyDescent="0.4"/>
    <row r="56454" s="6" customFormat="1" x14ac:dyDescent="0.4"/>
    <row r="56455" s="6" customFormat="1" x14ac:dyDescent="0.4"/>
    <row r="56456" s="6" customFormat="1" x14ac:dyDescent="0.4"/>
    <row r="56457" s="6" customFormat="1" x14ac:dyDescent="0.4"/>
    <row r="56458" s="6" customFormat="1" x14ac:dyDescent="0.4"/>
    <row r="56459" s="6" customFormat="1" x14ac:dyDescent="0.4"/>
    <row r="56460" s="6" customFormat="1" x14ac:dyDescent="0.4"/>
    <row r="56461" s="6" customFormat="1" x14ac:dyDescent="0.4"/>
    <row r="56462" s="6" customFormat="1" x14ac:dyDescent="0.4"/>
    <row r="56463" s="6" customFormat="1" x14ac:dyDescent="0.4"/>
    <row r="56464" s="6" customFormat="1" x14ac:dyDescent="0.4"/>
    <row r="56465" s="6" customFormat="1" x14ac:dyDescent="0.4"/>
    <row r="56466" s="6" customFormat="1" x14ac:dyDescent="0.4"/>
    <row r="56467" s="6" customFormat="1" x14ac:dyDescent="0.4"/>
    <row r="56468" s="6" customFormat="1" x14ac:dyDescent="0.4"/>
    <row r="56469" s="6" customFormat="1" x14ac:dyDescent="0.4"/>
    <row r="56470" s="6" customFormat="1" x14ac:dyDescent="0.4"/>
    <row r="56471" s="6" customFormat="1" x14ac:dyDescent="0.4"/>
    <row r="56472" s="6" customFormat="1" x14ac:dyDescent="0.4"/>
    <row r="56473" s="6" customFormat="1" x14ac:dyDescent="0.4"/>
    <row r="56474" s="6" customFormat="1" x14ac:dyDescent="0.4"/>
    <row r="56475" s="6" customFormat="1" x14ac:dyDescent="0.4"/>
    <row r="56476" s="6" customFormat="1" x14ac:dyDescent="0.4"/>
    <row r="56477" s="6" customFormat="1" x14ac:dyDescent="0.4"/>
    <row r="56478" s="6" customFormat="1" x14ac:dyDescent="0.4"/>
    <row r="56479" s="6" customFormat="1" x14ac:dyDescent="0.4"/>
    <row r="56480" s="6" customFormat="1" x14ac:dyDescent="0.4"/>
    <row r="56481" s="6" customFormat="1" x14ac:dyDescent="0.4"/>
    <row r="56482" s="6" customFormat="1" x14ac:dyDescent="0.4"/>
    <row r="56483" s="6" customFormat="1" x14ac:dyDescent="0.4"/>
    <row r="56484" s="6" customFormat="1" x14ac:dyDescent="0.4"/>
    <row r="56485" s="6" customFormat="1" x14ac:dyDescent="0.4"/>
    <row r="56486" s="6" customFormat="1" x14ac:dyDescent="0.4"/>
    <row r="56487" s="6" customFormat="1" x14ac:dyDescent="0.4"/>
    <row r="56488" s="6" customFormat="1" x14ac:dyDescent="0.4"/>
    <row r="56489" s="6" customFormat="1" x14ac:dyDescent="0.4"/>
    <row r="56490" s="6" customFormat="1" x14ac:dyDescent="0.4"/>
    <row r="56491" s="6" customFormat="1" x14ac:dyDescent="0.4"/>
    <row r="56492" s="6" customFormat="1" x14ac:dyDescent="0.4"/>
    <row r="56493" s="6" customFormat="1" x14ac:dyDescent="0.4"/>
    <row r="56494" s="6" customFormat="1" x14ac:dyDescent="0.4"/>
    <row r="56495" s="6" customFormat="1" x14ac:dyDescent="0.4"/>
    <row r="56496" s="6" customFormat="1" x14ac:dyDescent="0.4"/>
    <row r="56497" s="6" customFormat="1" x14ac:dyDescent="0.4"/>
    <row r="56498" s="6" customFormat="1" x14ac:dyDescent="0.4"/>
    <row r="56499" s="6" customFormat="1" x14ac:dyDescent="0.4"/>
    <row r="56500" s="6" customFormat="1" x14ac:dyDescent="0.4"/>
    <row r="56501" s="6" customFormat="1" x14ac:dyDescent="0.4"/>
    <row r="56502" s="6" customFormat="1" x14ac:dyDescent="0.4"/>
    <row r="56503" s="6" customFormat="1" x14ac:dyDescent="0.4"/>
    <row r="56504" s="6" customFormat="1" x14ac:dyDescent="0.4"/>
    <row r="56505" s="6" customFormat="1" x14ac:dyDescent="0.4"/>
    <row r="56506" s="6" customFormat="1" x14ac:dyDescent="0.4"/>
    <row r="56507" s="6" customFormat="1" x14ac:dyDescent="0.4"/>
    <row r="56508" s="6" customFormat="1" x14ac:dyDescent="0.4"/>
    <row r="56509" s="6" customFormat="1" x14ac:dyDescent="0.4"/>
    <row r="56510" s="6" customFormat="1" x14ac:dyDescent="0.4"/>
    <row r="56511" s="6" customFormat="1" x14ac:dyDescent="0.4"/>
    <row r="56512" s="6" customFormat="1" x14ac:dyDescent="0.4"/>
    <row r="56513" s="6" customFormat="1" x14ac:dyDescent="0.4"/>
    <row r="56514" s="6" customFormat="1" x14ac:dyDescent="0.4"/>
    <row r="56515" s="6" customFormat="1" x14ac:dyDescent="0.4"/>
    <row r="56516" s="6" customFormat="1" x14ac:dyDescent="0.4"/>
    <row r="56517" s="6" customFormat="1" x14ac:dyDescent="0.4"/>
    <row r="56518" s="6" customFormat="1" x14ac:dyDescent="0.4"/>
    <row r="56519" s="6" customFormat="1" x14ac:dyDescent="0.4"/>
    <row r="56520" s="6" customFormat="1" x14ac:dyDescent="0.4"/>
    <row r="56521" s="6" customFormat="1" x14ac:dyDescent="0.4"/>
    <row r="56522" s="6" customFormat="1" x14ac:dyDescent="0.4"/>
    <row r="56523" s="6" customFormat="1" x14ac:dyDescent="0.4"/>
    <row r="56524" s="6" customFormat="1" x14ac:dyDescent="0.4"/>
    <row r="56525" s="6" customFormat="1" x14ac:dyDescent="0.4"/>
    <row r="56526" s="6" customFormat="1" x14ac:dyDescent="0.4"/>
    <row r="56527" s="6" customFormat="1" x14ac:dyDescent="0.4"/>
    <row r="56528" s="6" customFormat="1" x14ac:dyDescent="0.4"/>
    <row r="56529" s="6" customFormat="1" x14ac:dyDescent="0.4"/>
    <row r="56530" s="6" customFormat="1" x14ac:dyDescent="0.4"/>
    <row r="56531" s="6" customFormat="1" x14ac:dyDescent="0.4"/>
    <row r="56532" s="6" customFormat="1" x14ac:dyDescent="0.4"/>
    <row r="56533" s="6" customFormat="1" x14ac:dyDescent="0.4"/>
    <row r="56534" s="6" customFormat="1" x14ac:dyDescent="0.4"/>
    <row r="56535" s="6" customFormat="1" x14ac:dyDescent="0.4"/>
    <row r="56536" s="6" customFormat="1" x14ac:dyDescent="0.4"/>
    <row r="56537" s="6" customFormat="1" x14ac:dyDescent="0.4"/>
    <row r="56538" s="6" customFormat="1" x14ac:dyDescent="0.4"/>
    <row r="56539" s="6" customFormat="1" x14ac:dyDescent="0.4"/>
    <row r="56540" s="6" customFormat="1" x14ac:dyDescent="0.4"/>
    <row r="56541" s="6" customFormat="1" x14ac:dyDescent="0.4"/>
    <row r="56542" s="6" customFormat="1" x14ac:dyDescent="0.4"/>
    <row r="56543" s="6" customFormat="1" x14ac:dyDescent="0.4"/>
    <row r="56544" s="6" customFormat="1" x14ac:dyDescent="0.4"/>
    <row r="56545" s="6" customFormat="1" x14ac:dyDescent="0.4"/>
    <row r="56546" s="6" customFormat="1" x14ac:dyDescent="0.4"/>
    <row r="56547" s="6" customFormat="1" x14ac:dyDescent="0.4"/>
    <row r="56548" s="6" customFormat="1" x14ac:dyDescent="0.4"/>
    <row r="56549" s="6" customFormat="1" x14ac:dyDescent="0.4"/>
    <row r="56550" s="6" customFormat="1" x14ac:dyDescent="0.4"/>
    <row r="56551" s="6" customFormat="1" x14ac:dyDescent="0.4"/>
    <row r="56552" s="6" customFormat="1" x14ac:dyDescent="0.4"/>
    <row r="56553" s="6" customFormat="1" x14ac:dyDescent="0.4"/>
    <row r="56554" s="6" customFormat="1" x14ac:dyDescent="0.4"/>
    <row r="56555" s="6" customFormat="1" x14ac:dyDescent="0.4"/>
    <row r="56556" s="6" customFormat="1" x14ac:dyDescent="0.4"/>
    <row r="56557" s="6" customFormat="1" x14ac:dyDescent="0.4"/>
    <row r="56558" s="6" customFormat="1" x14ac:dyDescent="0.4"/>
    <row r="56559" s="6" customFormat="1" x14ac:dyDescent="0.4"/>
    <row r="56560" s="6" customFormat="1" x14ac:dyDescent="0.4"/>
    <row r="56561" s="6" customFormat="1" x14ac:dyDescent="0.4"/>
    <row r="56562" s="6" customFormat="1" x14ac:dyDescent="0.4"/>
    <row r="56563" s="6" customFormat="1" x14ac:dyDescent="0.4"/>
    <row r="56564" s="6" customFormat="1" x14ac:dyDescent="0.4"/>
    <row r="56565" s="6" customFormat="1" x14ac:dyDescent="0.4"/>
    <row r="56566" s="6" customFormat="1" x14ac:dyDescent="0.4"/>
    <row r="56567" s="6" customFormat="1" x14ac:dyDescent="0.4"/>
    <row r="56568" s="6" customFormat="1" x14ac:dyDescent="0.4"/>
    <row r="56569" s="6" customFormat="1" x14ac:dyDescent="0.4"/>
    <row r="56570" s="6" customFormat="1" x14ac:dyDescent="0.4"/>
    <row r="56571" s="6" customFormat="1" x14ac:dyDescent="0.4"/>
    <row r="56572" s="6" customFormat="1" x14ac:dyDescent="0.4"/>
    <row r="56573" s="6" customFormat="1" x14ac:dyDescent="0.4"/>
    <row r="56574" s="6" customFormat="1" x14ac:dyDescent="0.4"/>
    <row r="56575" s="6" customFormat="1" x14ac:dyDescent="0.4"/>
    <row r="56576" s="6" customFormat="1" x14ac:dyDescent="0.4"/>
    <row r="56577" s="6" customFormat="1" x14ac:dyDescent="0.4"/>
    <row r="56578" s="6" customFormat="1" x14ac:dyDescent="0.4"/>
    <row r="56579" s="6" customFormat="1" x14ac:dyDescent="0.4"/>
    <row r="56580" s="6" customFormat="1" x14ac:dyDescent="0.4"/>
    <row r="56581" s="6" customFormat="1" x14ac:dyDescent="0.4"/>
    <row r="56582" s="6" customFormat="1" x14ac:dyDescent="0.4"/>
    <row r="56583" s="6" customFormat="1" x14ac:dyDescent="0.4"/>
    <row r="56584" s="6" customFormat="1" x14ac:dyDescent="0.4"/>
    <row r="56585" s="6" customFormat="1" x14ac:dyDescent="0.4"/>
    <row r="56586" s="6" customFormat="1" x14ac:dyDescent="0.4"/>
    <row r="56587" s="6" customFormat="1" x14ac:dyDescent="0.4"/>
    <row r="56588" s="6" customFormat="1" x14ac:dyDescent="0.4"/>
    <row r="56589" s="6" customFormat="1" x14ac:dyDescent="0.4"/>
    <row r="56590" s="6" customFormat="1" x14ac:dyDescent="0.4"/>
    <row r="56591" s="6" customFormat="1" x14ac:dyDescent="0.4"/>
    <row r="56592" s="6" customFormat="1" x14ac:dyDescent="0.4"/>
    <row r="56593" s="6" customFormat="1" x14ac:dyDescent="0.4"/>
    <row r="56594" s="6" customFormat="1" x14ac:dyDescent="0.4"/>
    <row r="56595" s="6" customFormat="1" x14ac:dyDescent="0.4"/>
    <row r="56596" s="6" customFormat="1" x14ac:dyDescent="0.4"/>
    <row r="56597" s="6" customFormat="1" x14ac:dyDescent="0.4"/>
    <row r="56598" s="6" customFormat="1" x14ac:dyDescent="0.4"/>
    <row r="56599" s="6" customFormat="1" x14ac:dyDescent="0.4"/>
    <row r="56600" s="6" customFormat="1" x14ac:dyDescent="0.4"/>
    <row r="56601" s="6" customFormat="1" x14ac:dyDescent="0.4"/>
    <row r="56602" s="6" customFormat="1" x14ac:dyDescent="0.4"/>
    <row r="56603" s="6" customFormat="1" x14ac:dyDescent="0.4"/>
    <row r="56604" s="6" customFormat="1" x14ac:dyDescent="0.4"/>
    <row r="56605" s="6" customFormat="1" x14ac:dyDescent="0.4"/>
    <row r="56606" s="6" customFormat="1" x14ac:dyDescent="0.4"/>
    <row r="56607" s="6" customFormat="1" x14ac:dyDescent="0.4"/>
    <row r="56608" s="6" customFormat="1" x14ac:dyDescent="0.4"/>
    <row r="56609" s="6" customFormat="1" x14ac:dyDescent="0.4"/>
    <row r="56610" s="6" customFormat="1" x14ac:dyDescent="0.4"/>
    <row r="56611" s="6" customFormat="1" x14ac:dyDescent="0.4"/>
    <row r="56612" s="6" customFormat="1" x14ac:dyDescent="0.4"/>
    <row r="56613" s="6" customFormat="1" x14ac:dyDescent="0.4"/>
    <row r="56614" s="6" customFormat="1" x14ac:dyDescent="0.4"/>
    <row r="56615" s="6" customFormat="1" x14ac:dyDescent="0.4"/>
    <row r="56616" s="6" customFormat="1" x14ac:dyDescent="0.4"/>
    <row r="56617" s="6" customFormat="1" x14ac:dyDescent="0.4"/>
    <row r="56618" s="6" customFormat="1" x14ac:dyDescent="0.4"/>
    <row r="56619" s="6" customFormat="1" x14ac:dyDescent="0.4"/>
    <row r="56620" s="6" customFormat="1" x14ac:dyDescent="0.4"/>
    <row r="56621" s="6" customFormat="1" x14ac:dyDescent="0.4"/>
    <row r="56622" s="6" customFormat="1" x14ac:dyDescent="0.4"/>
    <row r="56623" s="6" customFormat="1" x14ac:dyDescent="0.4"/>
    <row r="56624" s="6" customFormat="1" x14ac:dyDescent="0.4"/>
    <row r="56625" s="6" customFormat="1" x14ac:dyDescent="0.4"/>
    <row r="56626" s="6" customFormat="1" x14ac:dyDescent="0.4"/>
    <row r="56627" s="6" customFormat="1" x14ac:dyDescent="0.4"/>
    <row r="56628" s="6" customFormat="1" x14ac:dyDescent="0.4"/>
    <row r="56629" s="6" customFormat="1" x14ac:dyDescent="0.4"/>
    <row r="56630" s="6" customFormat="1" x14ac:dyDescent="0.4"/>
    <row r="56631" s="6" customFormat="1" x14ac:dyDescent="0.4"/>
    <row r="56632" s="6" customFormat="1" x14ac:dyDescent="0.4"/>
    <row r="56633" s="6" customFormat="1" x14ac:dyDescent="0.4"/>
    <row r="56634" s="6" customFormat="1" x14ac:dyDescent="0.4"/>
    <row r="56635" s="6" customFormat="1" x14ac:dyDescent="0.4"/>
    <row r="56636" s="6" customFormat="1" x14ac:dyDescent="0.4"/>
    <row r="56637" s="6" customFormat="1" x14ac:dyDescent="0.4"/>
    <row r="56638" s="6" customFormat="1" x14ac:dyDescent="0.4"/>
    <row r="56639" s="6" customFormat="1" x14ac:dyDescent="0.4"/>
    <row r="56640" s="6" customFormat="1" x14ac:dyDescent="0.4"/>
    <row r="56641" s="6" customFormat="1" x14ac:dyDescent="0.4"/>
    <row r="56642" s="6" customFormat="1" x14ac:dyDescent="0.4"/>
    <row r="56643" s="6" customFormat="1" x14ac:dyDescent="0.4"/>
    <row r="56644" s="6" customFormat="1" x14ac:dyDescent="0.4"/>
    <row r="56645" s="6" customFormat="1" x14ac:dyDescent="0.4"/>
    <row r="56646" s="6" customFormat="1" x14ac:dyDescent="0.4"/>
    <row r="56647" s="6" customFormat="1" x14ac:dyDescent="0.4"/>
    <row r="56648" s="6" customFormat="1" x14ac:dyDescent="0.4"/>
    <row r="56649" s="6" customFormat="1" x14ac:dyDescent="0.4"/>
    <row r="56650" s="6" customFormat="1" x14ac:dyDescent="0.4"/>
    <row r="56651" s="6" customFormat="1" x14ac:dyDescent="0.4"/>
    <row r="56652" s="6" customFormat="1" x14ac:dyDescent="0.4"/>
    <row r="56653" s="6" customFormat="1" x14ac:dyDescent="0.4"/>
    <row r="56654" s="6" customFormat="1" x14ac:dyDescent="0.4"/>
    <row r="56655" s="6" customFormat="1" x14ac:dyDescent="0.4"/>
    <row r="56656" s="6" customFormat="1" x14ac:dyDescent="0.4"/>
    <row r="56657" s="6" customFormat="1" x14ac:dyDescent="0.4"/>
    <row r="56658" s="6" customFormat="1" x14ac:dyDescent="0.4"/>
    <row r="56659" s="6" customFormat="1" x14ac:dyDescent="0.4"/>
    <row r="56660" s="6" customFormat="1" x14ac:dyDescent="0.4"/>
    <row r="56661" s="6" customFormat="1" x14ac:dyDescent="0.4"/>
    <row r="56662" s="6" customFormat="1" x14ac:dyDescent="0.4"/>
    <row r="56663" s="6" customFormat="1" x14ac:dyDescent="0.4"/>
    <row r="56664" s="6" customFormat="1" x14ac:dyDescent="0.4"/>
    <row r="56665" s="6" customFormat="1" x14ac:dyDescent="0.4"/>
    <row r="56666" s="6" customFormat="1" x14ac:dyDescent="0.4"/>
    <row r="56667" s="6" customFormat="1" x14ac:dyDescent="0.4"/>
    <row r="56668" s="6" customFormat="1" x14ac:dyDescent="0.4"/>
    <row r="56669" s="6" customFormat="1" x14ac:dyDescent="0.4"/>
    <row r="56670" s="6" customFormat="1" x14ac:dyDescent="0.4"/>
    <row r="56671" s="6" customFormat="1" x14ac:dyDescent="0.4"/>
    <row r="56672" s="6" customFormat="1" x14ac:dyDescent="0.4"/>
    <row r="56673" s="6" customFormat="1" x14ac:dyDescent="0.4"/>
    <row r="56674" s="6" customFormat="1" x14ac:dyDescent="0.4"/>
    <row r="56675" s="6" customFormat="1" x14ac:dyDescent="0.4"/>
    <row r="56676" s="6" customFormat="1" x14ac:dyDescent="0.4"/>
    <row r="56677" s="6" customFormat="1" x14ac:dyDescent="0.4"/>
    <row r="56678" s="6" customFormat="1" x14ac:dyDescent="0.4"/>
    <row r="56679" s="6" customFormat="1" x14ac:dyDescent="0.4"/>
    <row r="56680" s="6" customFormat="1" x14ac:dyDescent="0.4"/>
    <row r="56681" s="6" customFormat="1" x14ac:dyDescent="0.4"/>
    <row r="56682" s="6" customFormat="1" x14ac:dyDescent="0.4"/>
    <row r="56683" s="6" customFormat="1" x14ac:dyDescent="0.4"/>
    <row r="56684" s="6" customFormat="1" x14ac:dyDescent="0.4"/>
    <row r="56685" s="6" customFormat="1" x14ac:dyDescent="0.4"/>
    <row r="56686" s="6" customFormat="1" x14ac:dyDescent="0.4"/>
    <row r="56687" s="6" customFormat="1" x14ac:dyDescent="0.4"/>
    <row r="56688" s="6" customFormat="1" x14ac:dyDescent="0.4"/>
    <row r="56689" s="6" customFormat="1" x14ac:dyDescent="0.4"/>
    <row r="56690" s="6" customFormat="1" x14ac:dyDescent="0.4"/>
    <row r="56691" s="6" customFormat="1" x14ac:dyDescent="0.4"/>
    <row r="56692" s="6" customFormat="1" x14ac:dyDescent="0.4"/>
    <row r="56693" s="6" customFormat="1" x14ac:dyDescent="0.4"/>
    <row r="56694" s="6" customFormat="1" x14ac:dyDescent="0.4"/>
    <row r="56695" s="6" customFormat="1" x14ac:dyDescent="0.4"/>
    <row r="56696" s="6" customFormat="1" x14ac:dyDescent="0.4"/>
    <row r="56697" s="6" customFormat="1" x14ac:dyDescent="0.4"/>
    <row r="56698" s="6" customFormat="1" x14ac:dyDescent="0.4"/>
    <row r="56699" s="6" customFormat="1" x14ac:dyDescent="0.4"/>
    <row r="56700" s="6" customFormat="1" x14ac:dyDescent="0.4"/>
    <row r="56701" s="6" customFormat="1" x14ac:dyDescent="0.4"/>
    <row r="56702" s="6" customFormat="1" x14ac:dyDescent="0.4"/>
    <row r="56703" s="6" customFormat="1" x14ac:dyDescent="0.4"/>
    <row r="56704" s="6" customFormat="1" x14ac:dyDescent="0.4"/>
    <row r="56705" s="6" customFormat="1" x14ac:dyDescent="0.4"/>
    <row r="56706" s="6" customFormat="1" x14ac:dyDescent="0.4"/>
    <row r="56707" s="6" customFormat="1" x14ac:dyDescent="0.4"/>
    <row r="56708" s="6" customFormat="1" x14ac:dyDescent="0.4"/>
    <row r="56709" s="6" customFormat="1" x14ac:dyDescent="0.4"/>
    <row r="56710" s="6" customFormat="1" x14ac:dyDescent="0.4"/>
    <row r="56711" s="6" customFormat="1" x14ac:dyDescent="0.4"/>
    <row r="56712" s="6" customFormat="1" x14ac:dyDescent="0.4"/>
    <row r="56713" s="6" customFormat="1" x14ac:dyDescent="0.4"/>
    <row r="56714" s="6" customFormat="1" x14ac:dyDescent="0.4"/>
    <row r="56715" s="6" customFormat="1" x14ac:dyDescent="0.4"/>
    <row r="56716" s="6" customFormat="1" x14ac:dyDescent="0.4"/>
    <row r="56717" s="6" customFormat="1" x14ac:dyDescent="0.4"/>
    <row r="56718" s="6" customFormat="1" x14ac:dyDescent="0.4"/>
    <row r="56719" s="6" customFormat="1" x14ac:dyDescent="0.4"/>
    <row r="56720" s="6" customFormat="1" x14ac:dyDescent="0.4"/>
    <row r="56721" s="6" customFormat="1" x14ac:dyDescent="0.4"/>
    <row r="56722" s="6" customFormat="1" x14ac:dyDescent="0.4"/>
    <row r="56723" s="6" customFormat="1" x14ac:dyDescent="0.4"/>
    <row r="56724" s="6" customFormat="1" x14ac:dyDescent="0.4"/>
    <row r="56725" s="6" customFormat="1" x14ac:dyDescent="0.4"/>
    <row r="56726" s="6" customFormat="1" x14ac:dyDescent="0.4"/>
    <row r="56727" s="6" customFormat="1" x14ac:dyDescent="0.4"/>
    <row r="56728" s="6" customFormat="1" x14ac:dyDescent="0.4"/>
    <row r="56729" s="6" customFormat="1" x14ac:dyDescent="0.4"/>
    <row r="56730" s="6" customFormat="1" x14ac:dyDescent="0.4"/>
    <row r="56731" s="6" customFormat="1" x14ac:dyDescent="0.4"/>
    <row r="56732" s="6" customFormat="1" x14ac:dyDescent="0.4"/>
    <row r="56733" s="6" customFormat="1" x14ac:dyDescent="0.4"/>
    <row r="56734" s="6" customFormat="1" x14ac:dyDescent="0.4"/>
    <row r="56735" s="6" customFormat="1" x14ac:dyDescent="0.4"/>
    <row r="56736" s="6" customFormat="1" x14ac:dyDescent="0.4"/>
    <row r="56737" s="6" customFormat="1" x14ac:dyDescent="0.4"/>
    <row r="56738" s="6" customFormat="1" x14ac:dyDescent="0.4"/>
    <row r="56739" s="6" customFormat="1" x14ac:dyDescent="0.4"/>
    <row r="56740" s="6" customFormat="1" x14ac:dyDescent="0.4"/>
    <row r="56741" s="6" customFormat="1" x14ac:dyDescent="0.4"/>
    <row r="56742" s="6" customFormat="1" x14ac:dyDescent="0.4"/>
    <row r="56743" s="6" customFormat="1" x14ac:dyDescent="0.4"/>
    <row r="56744" s="6" customFormat="1" x14ac:dyDescent="0.4"/>
    <row r="56745" s="6" customFormat="1" x14ac:dyDescent="0.4"/>
    <row r="56746" s="6" customFormat="1" x14ac:dyDescent="0.4"/>
    <row r="56747" s="6" customFormat="1" x14ac:dyDescent="0.4"/>
    <row r="56748" s="6" customFormat="1" x14ac:dyDescent="0.4"/>
    <row r="56749" s="6" customFormat="1" x14ac:dyDescent="0.4"/>
    <row r="56750" s="6" customFormat="1" x14ac:dyDescent="0.4"/>
    <row r="56751" s="6" customFormat="1" x14ac:dyDescent="0.4"/>
    <row r="56752" s="6" customFormat="1" x14ac:dyDescent="0.4"/>
    <row r="56753" s="6" customFormat="1" x14ac:dyDescent="0.4"/>
    <row r="56754" s="6" customFormat="1" x14ac:dyDescent="0.4"/>
    <row r="56755" s="6" customFormat="1" x14ac:dyDescent="0.4"/>
    <row r="56756" s="6" customFormat="1" x14ac:dyDescent="0.4"/>
    <row r="56757" s="6" customFormat="1" x14ac:dyDescent="0.4"/>
    <row r="56758" s="6" customFormat="1" x14ac:dyDescent="0.4"/>
    <row r="56759" s="6" customFormat="1" x14ac:dyDescent="0.4"/>
    <row r="56760" s="6" customFormat="1" x14ac:dyDescent="0.4"/>
    <row r="56761" s="6" customFormat="1" x14ac:dyDescent="0.4"/>
    <row r="56762" s="6" customFormat="1" x14ac:dyDescent="0.4"/>
    <row r="56763" s="6" customFormat="1" x14ac:dyDescent="0.4"/>
    <row r="56764" s="6" customFormat="1" x14ac:dyDescent="0.4"/>
    <row r="56765" s="6" customFormat="1" x14ac:dyDescent="0.4"/>
    <row r="56766" s="6" customFormat="1" x14ac:dyDescent="0.4"/>
    <row r="56767" s="6" customFormat="1" x14ac:dyDescent="0.4"/>
    <row r="56768" s="6" customFormat="1" x14ac:dyDescent="0.4"/>
    <row r="56769" s="6" customFormat="1" x14ac:dyDescent="0.4"/>
    <row r="56770" s="6" customFormat="1" x14ac:dyDescent="0.4"/>
    <row r="56771" s="6" customFormat="1" x14ac:dyDescent="0.4"/>
    <row r="56772" s="6" customFormat="1" x14ac:dyDescent="0.4"/>
    <row r="56773" s="6" customFormat="1" x14ac:dyDescent="0.4"/>
    <row r="56774" s="6" customFormat="1" x14ac:dyDescent="0.4"/>
    <row r="56775" s="6" customFormat="1" x14ac:dyDescent="0.4"/>
    <row r="56776" s="6" customFormat="1" x14ac:dyDescent="0.4"/>
    <row r="56777" s="6" customFormat="1" x14ac:dyDescent="0.4"/>
    <row r="56778" s="6" customFormat="1" x14ac:dyDescent="0.4"/>
    <row r="56779" s="6" customFormat="1" x14ac:dyDescent="0.4"/>
    <row r="56780" s="6" customFormat="1" x14ac:dyDescent="0.4"/>
    <row r="56781" s="6" customFormat="1" x14ac:dyDescent="0.4"/>
    <row r="56782" s="6" customFormat="1" x14ac:dyDescent="0.4"/>
    <row r="56783" s="6" customFormat="1" x14ac:dyDescent="0.4"/>
    <row r="56784" s="6" customFormat="1" x14ac:dyDescent="0.4"/>
    <row r="56785" s="6" customFormat="1" x14ac:dyDescent="0.4"/>
    <row r="56786" s="6" customFormat="1" x14ac:dyDescent="0.4"/>
    <row r="56787" s="6" customFormat="1" x14ac:dyDescent="0.4"/>
    <row r="56788" s="6" customFormat="1" x14ac:dyDescent="0.4"/>
    <row r="56789" s="6" customFormat="1" x14ac:dyDescent="0.4"/>
    <row r="56790" s="6" customFormat="1" x14ac:dyDescent="0.4"/>
    <row r="56791" s="6" customFormat="1" x14ac:dyDescent="0.4"/>
    <row r="56792" s="6" customFormat="1" x14ac:dyDescent="0.4"/>
    <row r="56793" s="6" customFormat="1" x14ac:dyDescent="0.4"/>
    <row r="56794" s="6" customFormat="1" x14ac:dyDescent="0.4"/>
    <row r="56795" s="6" customFormat="1" x14ac:dyDescent="0.4"/>
    <row r="56796" s="6" customFormat="1" x14ac:dyDescent="0.4"/>
    <row r="56797" s="6" customFormat="1" x14ac:dyDescent="0.4"/>
    <row r="56798" s="6" customFormat="1" x14ac:dyDescent="0.4"/>
    <row r="56799" s="6" customFormat="1" x14ac:dyDescent="0.4"/>
    <row r="56800" s="6" customFormat="1" x14ac:dyDescent="0.4"/>
    <row r="56801" s="6" customFormat="1" x14ac:dyDescent="0.4"/>
    <row r="56802" s="6" customFormat="1" x14ac:dyDescent="0.4"/>
    <row r="56803" s="6" customFormat="1" x14ac:dyDescent="0.4"/>
    <row r="56804" s="6" customFormat="1" x14ac:dyDescent="0.4"/>
    <row r="56805" s="6" customFormat="1" x14ac:dyDescent="0.4"/>
    <row r="56806" s="6" customFormat="1" x14ac:dyDescent="0.4"/>
    <row r="56807" s="6" customFormat="1" x14ac:dyDescent="0.4"/>
    <row r="56808" s="6" customFormat="1" x14ac:dyDescent="0.4"/>
    <row r="56809" s="6" customFormat="1" x14ac:dyDescent="0.4"/>
    <row r="56810" s="6" customFormat="1" x14ac:dyDescent="0.4"/>
    <row r="56811" s="6" customFormat="1" x14ac:dyDescent="0.4"/>
    <row r="56812" s="6" customFormat="1" x14ac:dyDescent="0.4"/>
    <row r="56813" s="6" customFormat="1" x14ac:dyDescent="0.4"/>
    <row r="56814" s="6" customFormat="1" x14ac:dyDescent="0.4"/>
    <row r="56815" s="6" customFormat="1" x14ac:dyDescent="0.4"/>
    <row r="56816" s="6" customFormat="1" x14ac:dyDescent="0.4"/>
    <row r="56817" s="6" customFormat="1" x14ac:dyDescent="0.4"/>
    <row r="56818" s="6" customFormat="1" x14ac:dyDescent="0.4"/>
    <row r="56819" s="6" customFormat="1" x14ac:dyDescent="0.4"/>
    <row r="56820" s="6" customFormat="1" x14ac:dyDescent="0.4"/>
    <row r="56821" s="6" customFormat="1" x14ac:dyDescent="0.4"/>
    <row r="56822" s="6" customFormat="1" x14ac:dyDescent="0.4"/>
    <row r="56823" s="6" customFormat="1" x14ac:dyDescent="0.4"/>
    <row r="56824" s="6" customFormat="1" x14ac:dyDescent="0.4"/>
    <row r="56825" s="6" customFormat="1" x14ac:dyDescent="0.4"/>
    <row r="56826" s="6" customFormat="1" x14ac:dyDescent="0.4"/>
    <row r="56827" s="6" customFormat="1" x14ac:dyDescent="0.4"/>
    <row r="56828" s="6" customFormat="1" x14ac:dyDescent="0.4"/>
    <row r="56829" s="6" customFormat="1" x14ac:dyDescent="0.4"/>
    <row r="56830" s="6" customFormat="1" x14ac:dyDescent="0.4"/>
    <row r="56831" s="6" customFormat="1" x14ac:dyDescent="0.4"/>
    <row r="56832" s="6" customFormat="1" x14ac:dyDescent="0.4"/>
    <row r="56833" s="6" customFormat="1" x14ac:dyDescent="0.4"/>
    <row r="56834" s="6" customFormat="1" x14ac:dyDescent="0.4"/>
    <row r="56835" s="6" customFormat="1" x14ac:dyDescent="0.4"/>
    <row r="56836" s="6" customFormat="1" x14ac:dyDescent="0.4"/>
    <row r="56837" s="6" customFormat="1" x14ac:dyDescent="0.4"/>
    <row r="56838" s="6" customFormat="1" x14ac:dyDescent="0.4"/>
    <row r="56839" s="6" customFormat="1" x14ac:dyDescent="0.4"/>
    <row r="56840" s="6" customFormat="1" x14ac:dyDescent="0.4"/>
    <row r="56841" s="6" customFormat="1" x14ac:dyDescent="0.4"/>
    <row r="56842" s="6" customFormat="1" x14ac:dyDescent="0.4"/>
    <row r="56843" s="6" customFormat="1" x14ac:dyDescent="0.4"/>
    <row r="56844" s="6" customFormat="1" x14ac:dyDescent="0.4"/>
    <row r="56845" s="6" customFormat="1" x14ac:dyDescent="0.4"/>
    <row r="56846" s="6" customFormat="1" x14ac:dyDescent="0.4"/>
    <row r="56847" s="6" customFormat="1" x14ac:dyDescent="0.4"/>
    <row r="56848" s="6" customFormat="1" x14ac:dyDescent="0.4"/>
    <row r="56849" s="6" customFormat="1" x14ac:dyDescent="0.4"/>
    <row r="56850" s="6" customFormat="1" x14ac:dyDescent="0.4"/>
    <row r="56851" s="6" customFormat="1" x14ac:dyDescent="0.4"/>
    <row r="56852" s="6" customFormat="1" x14ac:dyDescent="0.4"/>
    <row r="56853" s="6" customFormat="1" x14ac:dyDescent="0.4"/>
    <row r="56854" s="6" customFormat="1" x14ac:dyDescent="0.4"/>
    <row r="56855" s="6" customFormat="1" x14ac:dyDescent="0.4"/>
    <row r="56856" s="6" customFormat="1" x14ac:dyDescent="0.4"/>
    <row r="56857" s="6" customFormat="1" x14ac:dyDescent="0.4"/>
    <row r="56858" s="6" customFormat="1" x14ac:dyDescent="0.4"/>
    <row r="56859" s="6" customFormat="1" x14ac:dyDescent="0.4"/>
    <row r="56860" s="6" customFormat="1" x14ac:dyDescent="0.4"/>
    <row r="56861" s="6" customFormat="1" x14ac:dyDescent="0.4"/>
    <row r="56862" s="6" customFormat="1" x14ac:dyDescent="0.4"/>
    <row r="56863" s="6" customFormat="1" x14ac:dyDescent="0.4"/>
    <row r="56864" s="6" customFormat="1" x14ac:dyDescent="0.4"/>
    <row r="56865" s="6" customFormat="1" x14ac:dyDescent="0.4"/>
    <row r="56866" s="6" customFormat="1" x14ac:dyDescent="0.4"/>
    <row r="56867" s="6" customFormat="1" x14ac:dyDescent="0.4"/>
    <row r="56868" s="6" customFormat="1" x14ac:dyDescent="0.4"/>
    <row r="56869" s="6" customFormat="1" x14ac:dyDescent="0.4"/>
    <row r="56870" s="6" customFormat="1" x14ac:dyDescent="0.4"/>
    <row r="56871" s="6" customFormat="1" x14ac:dyDescent="0.4"/>
    <row r="56872" s="6" customFormat="1" x14ac:dyDescent="0.4"/>
    <row r="56873" s="6" customFormat="1" x14ac:dyDescent="0.4"/>
    <row r="56874" s="6" customFormat="1" x14ac:dyDescent="0.4"/>
    <row r="56875" s="6" customFormat="1" x14ac:dyDescent="0.4"/>
    <row r="56876" s="6" customFormat="1" x14ac:dyDescent="0.4"/>
    <row r="56877" s="6" customFormat="1" x14ac:dyDescent="0.4"/>
    <row r="56878" s="6" customFormat="1" x14ac:dyDescent="0.4"/>
    <row r="56879" s="6" customFormat="1" x14ac:dyDescent="0.4"/>
    <row r="56880" s="6" customFormat="1" x14ac:dyDescent="0.4"/>
    <row r="56881" s="6" customFormat="1" x14ac:dyDescent="0.4"/>
    <row r="56882" s="6" customFormat="1" x14ac:dyDescent="0.4"/>
    <row r="56883" s="6" customFormat="1" x14ac:dyDescent="0.4"/>
    <row r="56884" s="6" customFormat="1" x14ac:dyDescent="0.4"/>
    <row r="56885" s="6" customFormat="1" x14ac:dyDescent="0.4"/>
    <row r="56886" s="6" customFormat="1" x14ac:dyDescent="0.4"/>
    <row r="56887" s="6" customFormat="1" x14ac:dyDescent="0.4"/>
    <row r="56888" s="6" customFormat="1" x14ac:dyDescent="0.4"/>
    <row r="56889" s="6" customFormat="1" x14ac:dyDescent="0.4"/>
    <row r="56890" s="6" customFormat="1" x14ac:dyDescent="0.4"/>
    <row r="56891" s="6" customFormat="1" x14ac:dyDescent="0.4"/>
    <row r="56892" s="6" customFormat="1" x14ac:dyDescent="0.4"/>
    <row r="56893" s="6" customFormat="1" x14ac:dyDescent="0.4"/>
    <row r="56894" s="6" customFormat="1" x14ac:dyDescent="0.4"/>
    <row r="56895" s="6" customFormat="1" x14ac:dyDescent="0.4"/>
    <row r="56896" s="6" customFormat="1" x14ac:dyDescent="0.4"/>
    <row r="56897" s="6" customFormat="1" x14ac:dyDescent="0.4"/>
    <row r="56898" s="6" customFormat="1" x14ac:dyDescent="0.4"/>
    <row r="56899" s="6" customFormat="1" x14ac:dyDescent="0.4"/>
    <row r="56900" s="6" customFormat="1" x14ac:dyDescent="0.4"/>
    <row r="56901" s="6" customFormat="1" x14ac:dyDescent="0.4"/>
    <row r="56902" s="6" customFormat="1" x14ac:dyDescent="0.4"/>
    <row r="56903" s="6" customFormat="1" x14ac:dyDescent="0.4"/>
    <row r="56904" s="6" customFormat="1" x14ac:dyDescent="0.4"/>
    <row r="56905" s="6" customFormat="1" x14ac:dyDescent="0.4"/>
    <row r="56906" s="6" customFormat="1" x14ac:dyDescent="0.4"/>
    <row r="56907" s="6" customFormat="1" x14ac:dyDescent="0.4"/>
    <row r="56908" s="6" customFormat="1" x14ac:dyDescent="0.4"/>
    <row r="56909" s="6" customFormat="1" x14ac:dyDescent="0.4"/>
    <row r="56910" s="6" customFormat="1" x14ac:dyDescent="0.4"/>
    <row r="56911" s="6" customFormat="1" x14ac:dyDescent="0.4"/>
    <row r="56912" s="6" customFormat="1" x14ac:dyDescent="0.4"/>
    <row r="56913" s="6" customFormat="1" x14ac:dyDescent="0.4"/>
    <row r="56914" s="6" customFormat="1" x14ac:dyDescent="0.4"/>
    <row r="56915" s="6" customFormat="1" x14ac:dyDescent="0.4"/>
    <row r="56916" s="6" customFormat="1" x14ac:dyDescent="0.4"/>
    <row r="56917" s="6" customFormat="1" x14ac:dyDescent="0.4"/>
    <row r="56918" s="6" customFormat="1" x14ac:dyDescent="0.4"/>
    <row r="56919" s="6" customFormat="1" x14ac:dyDescent="0.4"/>
    <row r="56920" s="6" customFormat="1" x14ac:dyDescent="0.4"/>
    <row r="56921" s="6" customFormat="1" x14ac:dyDescent="0.4"/>
    <row r="56922" s="6" customFormat="1" x14ac:dyDescent="0.4"/>
    <row r="56923" s="6" customFormat="1" x14ac:dyDescent="0.4"/>
    <row r="56924" s="6" customFormat="1" x14ac:dyDescent="0.4"/>
    <row r="56925" s="6" customFormat="1" x14ac:dyDescent="0.4"/>
    <row r="56926" s="6" customFormat="1" x14ac:dyDescent="0.4"/>
    <row r="56927" s="6" customFormat="1" x14ac:dyDescent="0.4"/>
    <row r="56928" s="6" customFormat="1" x14ac:dyDescent="0.4"/>
    <row r="56929" s="6" customFormat="1" x14ac:dyDescent="0.4"/>
    <row r="56930" s="6" customFormat="1" x14ac:dyDescent="0.4"/>
    <row r="56931" s="6" customFormat="1" x14ac:dyDescent="0.4"/>
    <row r="56932" s="6" customFormat="1" x14ac:dyDescent="0.4"/>
    <row r="56933" s="6" customFormat="1" x14ac:dyDescent="0.4"/>
    <row r="56934" s="6" customFormat="1" x14ac:dyDescent="0.4"/>
    <row r="56935" s="6" customFormat="1" x14ac:dyDescent="0.4"/>
    <row r="56936" s="6" customFormat="1" x14ac:dyDescent="0.4"/>
    <row r="56937" s="6" customFormat="1" x14ac:dyDescent="0.4"/>
    <row r="56938" s="6" customFormat="1" x14ac:dyDescent="0.4"/>
    <row r="56939" s="6" customFormat="1" x14ac:dyDescent="0.4"/>
    <row r="56940" s="6" customFormat="1" x14ac:dyDescent="0.4"/>
    <row r="56941" s="6" customFormat="1" x14ac:dyDescent="0.4"/>
    <row r="56942" s="6" customFormat="1" x14ac:dyDescent="0.4"/>
    <row r="56943" s="6" customFormat="1" x14ac:dyDescent="0.4"/>
    <row r="56944" s="6" customFormat="1" x14ac:dyDescent="0.4"/>
    <row r="56945" s="6" customFormat="1" x14ac:dyDescent="0.4"/>
    <row r="56946" s="6" customFormat="1" x14ac:dyDescent="0.4"/>
    <row r="56947" s="6" customFormat="1" x14ac:dyDescent="0.4"/>
    <row r="56948" s="6" customFormat="1" x14ac:dyDescent="0.4"/>
    <row r="56949" s="6" customFormat="1" x14ac:dyDescent="0.4"/>
    <row r="56950" s="6" customFormat="1" x14ac:dyDescent="0.4"/>
    <row r="56951" s="6" customFormat="1" x14ac:dyDescent="0.4"/>
    <row r="56952" s="6" customFormat="1" x14ac:dyDescent="0.4"/>
    <row r="56953" s="6" customFormat="1" x14ac:dyDescent="0.4"/>
    <row r="56954" s="6" customFormat="1" x14ac:dyDescent="0.4"/>
    <row r="56955" s="6" customFormat="1" x14ac:dyDescent="0.4"/>
    <row r="56956" s="6" customFormat="1" x14ac:dyDescent="0.4"/>
    <row r="56957" s="6" customFormat="1" x14ac:dyDescent="0.4"/>
    <row r="56958" s="6" customFormat="1" x14ac:dyDescent="0.4"/>
    <row r="56959" s="6" customFormat="1" x14ac:dyDescent="0.4"/>
    <row r="56960" s="6" customFormat="1" x14ac:dyDescent="0.4"/>
    <row r="56961" s="6" customFormat="1" x14ac:dyDescent="0.4"/>
    <row r="56962" s="6" customFormat="1" x14ac:dyDescent="0.4"/>
    <row r="56963" s="6" customFormat="1" x14ac:dyDescent="0.4"/>
    <row r="56964" s="6" customFormat="1" x14ac:dyDescent="0.4"/>
    <row r="56965" s="6" customFormat="1" x14ac:dyDescent="0.4"/>
    <row r="56966" s="6" customFormat="1" x14ac:dyDescent="0.4"/>
    <row r="56967" s="6" customFormat="1" x14ac:dyDescent="0.4"/>
    <row r="56968" s="6" customFormat="1" x14ac:dyDescent="0.4"/>
    <row r="56969" s="6" customFormat="1" x14ac:dyDescent="0.4"/>
    <row r="56970" s="6" customFormat="1" x14ac:dyDescent="0.4"/>
    <row r="56971" s="6" customFormat="1" x14ac:dyDescent="0.4"/>
    <row r="56972" s="6" customFormat="1" x14ac:dyDescent="0.4"/>
    <row r="56973" s="6" customFormat="1" x14ac:dyDescent="0.4"/>
    <row r="56974" s="6" customFormat="1" x14ac:dyDescent="0.4"/>
    <row r="56975" s="6" customFormat="1" x14ac:dyDescent="0.4"/>
    <row r="56976" s="6" customFormat="1" x14ac:dyDescent="0.4"/>
    <row r="56977" s="6" customFormat="1" x14ac:dyDescent="0.4"/>
    <row r="56978" s="6" customFormat="1" x14ac:dyDescent="0.4"/>
    <row r="56979" s="6" customFormat="1" x14ac:dyDescent="0.4"/>
    <row r="56980" s="6" customFormat="1" x14ac:dyDescent="0.4"/>
    <row r="56981" s="6" customFormat="1" x14ac:dyDescent="0.4"/>
    <row r="56982" s="6" customFormat="1" x14ac:dyDescent="0.4"/>
    <row r="56983" s="6" customFormat="1" x14ac:dyDescent="0.4"/>
    <row r="56984" s="6" customFormat="1" x14ac:dyDescent="0.4"/>
    <row r="56985" s="6" customFormat="1" x14ac:dyDescent="0.4"/>
    <row r="56986" s="6" customFormat="1" x14ac:dyDescent="0.4"/>
    <row r="56987" s="6" customFormat="1" x14ac:dyDescent="0.4"/>
    <row r="56988" s="6" customFormat="1" x14ac:dyDescent="0.4"/>
    <row r="56989" s="6" customFormat="1" x14ac:dyDescent="0.4"/>
    <row r="56990" s="6" customFormat="1" x14ac:dyDescent="0.4"/>
    <row r="56991" s="6" customFormat="1" x14ac:dyDescent="0.4"/>
    <row r="56992" s="6" customFormat="1" x14ac:dyDescent="0.4"/>
    <row r="56993" s="6" customFormat="1" x14ac:dyDescent="0.4"/>
    <row r="56994" s="6" customFormat="1" x14ac:dyDescent="0.4"/>
    <row r="56995" s="6" customFormat="1" x14ac:dyDescent="0.4"/>
    <row r="56996" s="6" customFormat="1" x14ac:dyDescent="0.4"/>
    <row r="56997" s="6" customFormat="1" x14ac:dyDescent="0.4"/>
    <row r="56998" s="6" customFormat="1" x14ac:dyDescent="0.4"/>
    <row r="56999" s="6" customFormat="1" x14ac:dyDescent="0.4"/>
    <row r="57000" s="6" customFormat="1" x14ac:dyDescent="0.4"/>
    <row r="57001" s="6" customFormat="1" x14ac:dyDescent="0.4"/>
    <row r="57002" s="6" customFormat="1" x14ac:dyDescent="0.4"/>
    <row r="57003" s="6" customFormat="1" x14ac:dyDescent="0.4"/>
    <row r="57004" s="6" customFormat="1" x14ac:dyDescent="0.4"/>
    <row r="57005" s="6" customFormat="1" x14ac:dyDescent="0.4"/>
    <row r="57006" s="6" customFormat="1" x14ac:dyDescent="0.4"/>
    <row r="57007" s="6" customFormat="1" x14ac:dyDescent="0.4"/>
    <row r="57008" s="6" customFormat="1" x14ac:dyDescent="0.4"/>
    <row r="57009" s="6" customFormat="1" x14ac:dyDescent="0.4"/>
    <row r="57010" s="6" customFormat="1" x14ac:dyDescent="0.4"/>
    <row r="57011" s="6" customFormat="1" x14ac:dyDescent="0.4"/>
    <row r="57012" s="6" customFormat="1" x14ac:dyDescent="0.4"/>
    <row r="57013" s="6" customFormat="1" x14ac:dyDescent="0.4"/>
    <row r="57014" s="6" customFormat="1" x14ac:dyDescent="0.4"/>
    <row r="57015" s="6" customFormat="1" x14ac:dyDescent="0.4"/>
    <row r="57016" s="6" customFormat="1" x14ac:dyDescent="0.4"/>
    <row r="57017" s="6" customFormat="1" x14ac:dyDescent="0.4"/>
    <row r="57018" s="6" customFormat="1" x14ac:dyDescent="0.4"/>
    <row r="57019" s="6" customFormat="1" x14ac:dyDescent="0.4"/>
    <row r="57020" s="6" customFormat="1" x14ac:dyDescent="0.4"/>
    <row r="57021" s="6" customFormat="1" x14ac:dyDescent="0.4"/>
    <row r="57022" s="6" customFormat="1" x14ac:dyDescent="0.4"/>
    <row r="57023" s="6" customFormat="1" x14ac:dyDescent="0.4"/>
    <row r="57024" s="6" customFormat="1" x14ac:dyDescent="0.4"/>
    <row r="57025" s="6" customFormat="1" x14ac:dyDescent="0.4"/>
    <row r="57026" s="6" customFormat="1" x14ac:dyDescent="0.4"/>
    <row r="57027" s="6" customFormat="1" x14ac:dyDescent="0.4"/>
    <row r="57028" s="6" customFormat="1" x14ac:dyDescent="0.4"/>
    <row r="57029" s="6" customFormat="1" x14ac:dyDescent="0.4"/>
    <row r="57030" s="6" customFormat="1" x14ac:dyDescent="0.4"/>
    <row r="57031" s="6" customFormat="1" x14ac:dyDescent="0.4"/>
    <row r="57032" s="6" customFormat="1" x14ac:dyDescent="0.4"/>
    <row r="57033" s="6" customFormat="1" x14ac:dyDescent="0.4"/>
    <row r="57034" s="6" customFormat="1" x14ac:dyDescent="0.4"/>
    <row r="57035" s="6" customFormat="1" x14ac:dyDescent="0.4"/>
    <row r="57036" s="6" customFormat="1" x14ac:dyDescent="0.4"/>
    <row r="57037" s="6" customFormat="1" x14ac:dyDescent="0.4"/>
    <row r="57038" s="6" customFormat="1" x14ac:dyDescent="0.4"/>
    <row r="57039" s="6" customFormat="1" x14ac:dyDescent="0.4"/>
    <row r="57040" s="6" customFormat="1" x14ac:dyDescent="0.4"/>
    <row r="57041" s="6" customFormat="1" x14ac:dyDescent="0.4"/>
    <row r="57042" s="6" customFormat="1" x14ac:dyDescent="0.4"/>
    <row r="57043" s="6" customFormat="1" x14ac:dyDescent="0.4"/>
    <row r="57044" s="6" customFormat="1" x14ac:dyDescent="0.4"/>
    <row r="57045" s="6" customFormat="1" x14ac:dyDescent="0.4"/>
    <row r="57046" s="6" customFormat="1" x14ac:dyDescent="0.4"/>
    <row r="57047" s="6" customFormat="1" x14ac:dyDescent="0.4"/>
    <row r="57048" s="6" customFormat="1" x14ac:dyDescent="0.4"/>
    <row r="57049" s="6" customFormat="1" x14ac:dyDescent="0.4"/>
    <row r="57050" s="6" customFormat="1" x14ac:dyDescent="0.4"/>
    <row r="57051" s="6" customFormat="1" x14ac:dyDescent="0.4"/>
    <row r="57052" s="6" customFormat="1" x14ac:dyDescent="0.4"/>
    <row r="57053" s="6" customFormat="1" x14ac:dyDescent="0.4"/>
    <row r="57054" s="6" customFormat="1" x14ac:dyDescent="0.4"/>
    <row r="57055" s="6" customFormat="1" x14ac:dyDescent="0.4"/>
    <row r="57056" s="6" customFormat="1" x14ac:dyDescent="0.4"/>
    <row r="57057" s="6" customFormat="1" x14ac:dyDescent="0.4"/>
    <row r="57058" s="6" customFormat="1" x14ac:dyDescent="0.4"/>
    <row r="57059" s="6" customFormat="1" x14ac:dyDescent="0.4"/>
    <row r="57060" s="6" customFormat="1" x14ac:dyDescent="0.4"/>
    <row r="57061" s="6" customFormat="1" x14ac:dyDescent="0.4"/>
    <row r="57062" s="6" customFormat="1" x14ac:dyDescent="0.4"/>
    <row r="57063" s="6" customFormat="1" x14ac:dyDescent="0.4"/>
    <row r="57064" s="6" customFormat="1" x14ac:dyDescent="0.4"/>
    <row r="57065" s="6" customFormat="1" x14ac:dyDescent="0.4"/>
    <row r="57066" s="6" customFormat="1" x14ac:dyDescent="0.4"/>
    <row r="57067" s="6" customFormat="1" x14ac:dyDescent="0.4"/>
    <row r="57068" s="6" customFormat="1" x14ac:dyDescent="0.4"/>
    <row r="57069" s="6" customFormat="1" x14ac:dyDescent="0.4"/>
    <row r="57070" s="6" customFormat="1" x14ac:dyDescent="0.4"/>
    <row r="57071" s="6" customFormat="1" x14ac:dyDescent="0.4"/>
    <row r="57072" s="6" customFormat="1" x14ac:dyDescent="0.4"/>
    <row r="57073" s="6" customFormat="1" x14ac:dyDescent="0.4"/>
    <row r="57074" s="6" customFormat="1" x14ac:dyDescent="0.4"/>
    <row r="57075" s="6" customFormat="1" x14ac:dyDescent="0.4"/>
    <row r="57076" s="6" customFormat="1" x14ac:dyDescent="0.4"/>
    <row r="57077" s="6" customFormat="1" x14ac:dyDescent="0.4"/>
    <row r="57078" s="6" customFormat="1" x14ac:dyDescent="0.4"/>
    <row r="57079" s="6" customFormat="1" x14ac:dyDescent="0.4"/>
    <row r="57080" s="6" customFormat="1" x14ac:dyDescent="0.4"/>
    <row r="57081" s="6" customFormat="1" x14ac:dyDescent="0.4"/>
    <row r="57082" s="6" customFormat="1" x14ac:dyDescent="0.4"/>
    <row r="57083" s="6" customFormat="1" x14ac:dyDescent="0.4"/>
    <row r="57084" s="6" customFormat="1" x14ac:dyDescent="0.4"/>
    <row r="57085" s="6" customFormat="1" x14ac:dyDescent="0.4"/>
    <row r="57086" s="6" customFormat="1" x14ac:dyDescent="0.4"/>
    <row r="57087" s="6" customFormat="1" x14ac:dyDescent="0.4"/>
    <row r="57088" s="6" customFormat="1" x14ac:dyDescent="0.4"/>
    <row r="57089" s="6" customFormat="1" x14ac:dyDescent="0.4"/>
    <row r="57090" s="6" customFormat="1" x14ac:dyDescent="0.4"/>
    <row r="57091" s="6" customFormat="1" x14ac:dyDescent="0.4"/>
    <row r="57092" s="6" customFormat="1" x14ac:dyDescent="0.4"/>
    <row r="57093" s="6" customFormat="1" x14ac:dyDescent="0.4"/>
    <row r="57094" s="6" customFormat="1" x14ac:dyDescent="0.4"/>
    <row r="57095" s="6" customFormat="1" x14ac:dyDescent="0.4"/>
    <row r="57096" s="6" customFormat="1" x14ac:dyDescent="0.4"/>
    <row r="57097" s="6" customFormat="1" x14ac:dyDescent="0.4"/>
    <row r="57098" s="6" customFormat="1" x14ac:dyDescent="0.4"/>
    <row r="57099" s="6" customFormat="1" x14ac:dyDescent="0.4"/>
    <row r="57100" s="6" customFormat="1" x14ac:dyDescent="0.4"/>
    <row r="57101" s="6" customFormat="1" x14ac:dyDescent="0.4"/>
    <row r="57102" s="6" customFormat="1" x14ac:dyDescent="0.4"/>
    <row r="57103" s="6" customFormat="1" x14ac:dyDescent="0.4"/>
    <row r="57104" s="6" customFormat="1" x14ac:dyDescent="0.4"/>
    <row r="57105" s="6" customFormat="1" x14ac:dyDescent="0.4"/>
    <row r="57106" s="6" customFormat="1" x14ac:dyDescent="0.4"/>
    <row r="57107" s="6" customFormat="1" x14ac:dyDescent="0.4"/>
    <row r="57108" s="6" customFormat="1" x14ac:dyDescent="0.4"/>
    <row r="57109" s="6" customFormat="1" x14ac:dyDescent="0.4"/>
    <row r="57110" s="6" customFormat="1" x14ac:dyDescent="0.4"/>
    <row r="57111" s="6" customFormat="1" x14ac:dyDescent="0.4"/>
    <row r="57112" s="6" customFormat="1" x14ac:dyDescent="0.4"/>
    <row r="57113" s="6" customFormat="1" x14ac:dyDescent="0.4"/>
    <row r="57114" s="6" customFormat="1" x14ac:dyDescent="0.4"/>
    <row r="57115" s="6" customFormat="1" x14ac:dyDescent="0.4"/>
    <row r="57116" s="6" customFormat="1" x14ac:dyDescent="0.4"/>
    <row r="57117" s="6" customFormat="1" x14ac:dyDescent="0.4"/>
    <row r="57118" s="6" customFormat="1" x14ac:dyDescent="0.4"/>
    <row r="57119" s="6" customFormat="1" x14ac:dyDescent="0.4"/>
    <row r="57120" s="6" customFormat="1" x14ac:dyDescent="0.4"/>
    <row r="57121" s="6" customFormat="1" x14ac:dyDescent="0.4"/>
    <row r="57122" s="6" customFormat="1" x14ac:dyDescent="0.4"/>
    <row r="57123" s="6" customFormat="1" x14ac:dyDescent="0.4"/>
    <row r="57124" s="6" customFormat="1" x14ac:dyDescent="0.4"/>
    <row r="57125" s="6" customFormat="1" x14ac:dyDescent="0.4"/>
    <row r="57126" s="6" customFormat="1" x14ac:dyDescent="0.4"/>
    <row r="57127" s="6" customFormat="1" x14ac:dyDescent="0.4"/>
    <row r="57128" s="6" customFormat="1" x14ac:dyDescent="0.4"/>
    <row r="57129" s="6" customFormat="1" x14ac:dyDescent="0.4"/>
    <row r="57130" s="6" customFormat="1" x14ac:dyDescent="0.4"/>
    <row r="57131" s="6" customFormat="1" x14ac:dyDescent="0.4"/>
    <row r="57132" s="6" customFormat="1" x14ac:dyDescent="0.4"/>
    <row r="57133" s="6" customFormat="1" x14ac:dyDescent="0.4"/>
    <row r="57134" s="6" customFormat="1" x14ac:dyDescent="0.4"/>
    <row r="57135" s="6" customFormat="1" x14ac:dyDescent="0.4"/>
    <row r="57136" s="6" customFormat="1" x14ac:dyDescent="0.4"/>
    <row r="57137" s="6" customFormat="1" x14ac:dyDescent="0.4"/>
    <row r="57138" s="6" customFormat="1" x14ac:dyDescent="0.4"/>
    <row r="57139" s="6" customFormat="1" x14ac:dyDescent="0.4"/>
    <row r="57140" s="6" customFormat="1" x14ac:dyDescent="0.4"/>
    <row r="57141" s="6" customFormat="1" x14ac:dyDescent="0.4"/>
    <row r="57142" s="6" customFormat="1" x14ac:dyDescent="0.4"/>
    <row r="57143" s="6" customFormat="1" x14ac:dyDescent="0.4"/>
    <row r="57144" s="6" customFormat="1" x14ac:dyDescent="0.4"/>
    <row r="57145" s="6" customFormat="1" x14ac:dyDescent="0.4"/>
    <row r="57146" s="6" customFormat="1" x14ac:dyDescent="0.4"/>
    <row r="57147" s="6" customFormat="1" x14ac:dyDescent="0.4"/>
    <row r="57148" s="6" customFormat="1" x14ac:dyDescent="0.4"/>
    <row r="57149" s="6" customFormat="1" x14ac:dyDescent="0.4"/>
    <row r="57150" s="6" customFormat="1" x14ac:dyDescent="0.4"/>
    <row r="57151" s="6" customFormat="1" x14ac:dyDescent="0.4"/>
    <row r="57152" s="6" customFormat="1" x14ac:dyDescent="0.4"/>
    <row r="57153" s="6" customFormat="1" x14ac:dyDescent="0.4"/>
    <row r="57154" s="6" customFormat="1" x14ac:dyDescent="0.4"/>
    <row r="57155" s="6" customFormat="1" x14ac:dyDescent="0.4"/>
    <row r="57156" s="6" customFormat="1" x14ac:dyDescent="0.4"/>
    <row r="57157" s="6" customFormat="1" x14ac:dyDescent="0.4"/>
    <row r="57158" s="6" customFormat="1" x14ac:dyDescent="0.4"/>
    <row r="57159" s="6" customFormat="1" x14ac:dyDescent="0.4"/>
    <row r="57160" s="6" customFormat="1" x14ac:dyDescent="0.4"/>
    <row r="57161" s="6" customFormat="1" x14ac:dyDescent="0.4"/>
    <row r="57162" s="6" customFormat="1" x14ac:dyDescent="0.4"/>
    <row r="57163" s="6" customFormat="1" x14ac:dyDescent="0.4"/>
    <row r="57164" s="6" customFormat="1" x14ac:dyDescent="0.4"/>
    <row r="57165" s="6" customFormat="1" x14ac:dyDescent="0.4"/>
    <row r="57166" s="6" customFormat="1" x14ac:dyDescent="0.4"/>
    <row r="57167" s="6" customFormat="1" x14ac:dyDescent="0.4"/>
    <row r="57168" s="6" customFormat="1" x14ac:dyDescent="0.4"/>
    <row r="57169" s="6" customFormat="1" x14ac:dyDescent="0.4"/>
    <row r="57170" s="6" customFormat="1" x14ac:dyDescent="0.4"/>
    <row r="57171" s="6" customFormat="1" x14ac:dyDescent="0.4"/>
    <row r="57172" s="6" customFormat="1" x14ac:dyDescent="0.4"/>
    <row r="57173" s="6" customFormat="1" x14ac:dyDescent="0.4"/>
    <row r="57174" s="6" customFormat="1" x14ac:dyDescent="0.4"/>
    <row r="57175" s="6" customFormat="1" x14ac:dyDescent="0.4"/>
    <row r="57176" s="6" customFormat="1" x14ac:dyDescent="0.4"/>
    <row r="57177" s="6" customFormat="1" x14ac:dyDescent="0.4"/>
    <row r="57178" s="6" customFormat="1" x14ac:dyDescent="0.4"/>
    <row r="57179" s="6" customFormat="1" x14ac:dyDescent="0.4"/>
    <row r="57180" s="6" customFormat="1" x14ac:dyDescent="0.4"/>
    <row r="57181" s="6" customFormat="1" x14ac:dyDescent="0.4"/>
    <row r="57182" s="6" customFormat="1" x14ac:dyDescent="0.4"/>
    <row r="57183" s="6" customFormat="1" x14ac:dyDescent="0.4"/>
    <row r="57184" s="6" customFormat="1" x14ac:dyDescent="0.4"/>
    <row r="57185" s="6" customFormat="1" x14ac:dyDescent="0.4"/>
    <row r="57186" s="6" customFormat="1" x14ac:dyDescent="0.4"/>
    <row r="57187" s="6" customFormat="1" x14ac:dyDescent="0.4"/>
    <row r="57188" s="6" customFormat="1" x14ac:dyDescent="0.4"/>
    <row r="57189" s="6" customFormat="1" x14ac:dyDescent="0.4"/>
    <row r="57190" s="6" customFormat="1" x14ac:dyDescent="0.4"/>
    <row r="57191" s="6" customFormat="1" x14ac:dyDescent="0.4"/>
    <row r="57192" s="6" customFormat="1" x14ac:dyDescent="0.4"/>
    <row r="57193" s="6" customFormat="1" x14ac:dyDescent="0.4"/>
    <row r="57194" s="6" customFormat="1" x14ac:dyDescent="0.4"/>
    <row r="57195" s="6" customFormat="1" x14ac:dyDescent="0.4"/>
    <row r="57196" s="6" customFormat="1" x14ac:dyDescent="0.4"/>
    <row r="57197" s="6" customFormat="1" x14ac:dyDescent="0.4"/>
    <row r="57198" s="6" customFormat="1" x14ac:dyDescent="0.4"/>
    <row r="57199" s="6" customFormat="1" x14ac:dyDescent="0.4"/>
    <row r="57200" s="6" customFormat="1" x14ac:dyDescent="0.4"/>
    <row r="57201" s="6" customFormat="1" x14ac:dyDescent="0.4"/>
    <row r="57202" s="6" customFormat="1" x14ac:dyDescent="0.4"/>
    <row r="57203" s="6" customFormat="1" x14ac:dyDescent="0.4"/>
    <row r="57204" s="6" customFormat="1" x14ac:dyDescent="0.4"/>
    <row r="57205" s="6" customFormat="1" x14ac:dyDescent="0.4"/>
    <row r="57206" s="6" customFormat="1" x14ac:dyDescent="0.4"/>
    <row r="57207" s="6" customFormat="1" x14ac:dyDescent="0.4"/>
    <row r="57208" s="6" customFormat="1" x14ac:dyDescent="0.4"/>
    <row r="57209" s="6" customFormat="1" x14ac:dyDescent="0.4"/>
    <row r="57210" s="6" customFormat="1" x14ac:dyDescent="0.4"/>
    <row r="57211" s="6" customFormat="1" x14ac:dyDescent="0.4"/>
    <row r="57212" s="6" customFormat="1" x14ac:dyDescent="0.4"/>
    <row r="57213" s="6" customFormat="1" x14ac:dyDescent="0.4"/>
    <row r="57214" s="6" customFormat="1" x14ac:dyDescent="0.4"/>
    <row r="57215" s="6" customFormat="1" x14ac:dyDescent="0.4"/>
    <row r="57216" s="6" customFormat="1" x14ac:dyDescent="0.4"/>
    <row r="57217" s="6" customFormat="1" x14ac:dyDescent="0.4"/>
    <row r="57218" s="6" customFormat="1" x14ac:dyDescent="0.4"/>
    <row r="57219" s="6" customFormat="1" x14ac:dyDescent="0.4"/>
    <row r="57220" s="6" customFormat="1" x14ac:dyDescent="0.4"/>
    <row r="57221" s="6" customFormat="1" x14ac:dyDescent="0.4"/>
    <row r="57222" s="6" customFormat="1" x14ac:dyDescent="0.4"/>
    <row r="57223" s="6" customFormat="1" x14ac:dyDescent="0.4"/>
    <row r="57224" s="6" customFormat="1" x14ac:dyDescent="0.4"/>
    <row r="57225" s="6" customFormat="1" x14ac:dyDescent="0.4"/>
    <row r="57226" s="6" customFormat="1" x14ac:dyDescent="0.4"/>
    <row r="57227" s="6" customFormat="1" x14ac:dyDescent="0.4"/>
    <row r="57228" s="6" customFormat="1" x14ac:dyDescent="0.4"/>
    <row r="57229" s="6" customFormat="1" x14ac:dyDescent="0.4"/>
    <row r="57230" s="6" customFormat="1" x14ac:dyDescent="0.4"/>
    <row r="57231" s="6" customFormat="1" x14ac:dyDescent="0.4"/>
    <row r="57232" s="6" customFormat="1" x14ac:dyDescent="0.4"/>
    <row r="57233" s="6" customFormat="1" x14ac:dyDescent="0.4"/>
    <row r="57234" s="6" customFormat="1" x14ac:dyDescent="0.4"/>
    <row r="57235" s="6" customFormat="1" x14ac:dyDescent="0.4"/>
    <row r="57236" s="6" customFormat="1" x14ac:dyDescent="0.4"/>
    <row r="57237" s="6" customFormat="1" x14ac:dyDescent="0.4"/>
    <row r="57238" s="6" customFormat="1" x14ac:dyDescent="0.4"/>
    <row r="57239" s="6" customFormat="1" x14ac:dyDescent="0.4"/>
    <row r="57240" s="6" customFormat="1" x14ac:dyDescent="0.4"/>
    <row r="57241" s="6" customFormat="1" x14ac:dyDescent="0.4"/>
    <row r="57242" s="6" customFormat="1" x14ac:dyDescent="0.4"/>
    <row r="57243" s="6" customFormat="1" x14ac:dyDescent="0.4"/>
    <row r="57244" s="6" customFormat="1" x14ac:dyDescent="0.4"/>
    <row r="57245" s="6" customFormat="1" x14ac:dyDescent="0.4"/>
    <row r="57246" s="6" customFormat="1" x14ac:dyDescent="0.4"/>
    <row r="57247" s="6" customFormat="1" x14ac:dyDescent="0.4"/>
    <row r="57248" s="6" customFormat="1" x14ac:dyDescent="0.4"/>
    <row r="57249" s="6" customFormat="1" x14ac:dyDescent="0.4"/>
    <row r="57250" s="6" customFormat="1" x14ac:dyDescent="0.4"/>
    <row r="57251" s="6" customFormat="1" x14ac:dyDescent="0.4"/>
    <row r="57252" s="6" customFormat="1" x14ac:dyDescent="0.4"/>
    <row r="57253" s="6" customFormat="1" x14ac:dyDescent="0.4"/>
    <row r="57254" s="6" customFormat="1" x14ac:dyDescent="0.4"/>
    <row r="57255" s="6" customFormat="1" x14ac:dyDescent="0.4"/>
    <row r="57256" s="6" customFormat="1" x14ac:dyDescent="0.4"/>
    <row r="57257" s="6" customFormat="1" x14ac:dyDescent="0.4"/>
    <row r="57258" s="6" customFormat="1" x14ac:dyDescent="0.4"/>
    <row r="57259" s="6" customFormat="1" x14ac:dyDescent="0.4"/>
    <row r="57260" s="6" customFormat="1" x14ac:dyDescent="0.4"/>
    <row r="57261" s="6" customFormat="1" x14ac:dyDescent="0.4"/>
    <row r="57262" s="6" customFormat="1" x14ac:dyDescent="0.4"/>
    <row r="57263" s="6" customFormat="1" x14ac:dyDescent="0.4"/>
    <row r="57264" s="6" customFormat="1" x14ac:dyDescent="0.4"/>
    <row r="57265" s="6" customFormat="1" x14ac:dyDescent="0.4"/>
    <row r="57266" s="6" customFormat="1" x14ac:dyDescent="0.4"/>
    <row r="57267" s="6" customFormat="1" x14ac:dyDescent="0.4"/>
    <row r="57268" s="6" customFormat="1" x14ac:dyDescent="0.4"/>
    <row r="57269" s="6" customFormat="1" x14ac:dyDescent="0.4"/>
    <row r="57270" s="6" customFormat="1" x14ac:dyDescent="0.4"/>
    <row r="57271" s="6" customFormat="1" x14ac:dyDescent="0.4"/>
    <row r="57272" s="6" customFormat="1" x14ac:dyDescent="0.4"/>
    <row r="57273" s="6" customFormat="1" x14ac:dyDescent="0.4"/>
    <row r="57274" s="6" customFormat="1" x14ac:dyDescent="0.4"/>
    <row r="57275" s="6" customFormat="1" x14ac:dyDescent="0.4"/>
    <row r="57276" s="6" customFormat="1" x14ac:dyDescent="0.4"/>
    <row r="57277" s="6" customFormat="1" x14ac:dyDescent="0.4"/>
    <row r="57278" s="6" customFormat="1" x14ac:dyDescent="0.4"/>
    <row r="57279" s="6" customFormat="1" x14ac:dyDescent="0.4"/>
    <row r="57280" s="6" customFormat="1" x14ac:dyDescent="0.4"/>
    <row r="57281" s="6" customFormat="1" x14ac:dyDescent="0.4"/>
    <row r="57282" s="6" customFormat="1" x14ac:dyDescent="0.4"/>
    <row r="57283" s="6" customFormat="1" x14ac:dyDescent="0.4"/>
    <row r="57284" s="6" customFormat="1" x14ac:dyDescent="0.4"/>
    <row r="57285" s="6" customFormat="1" x14ac:dyDescent="0.4"/>
    <row r="57286" s="6" customFormat="1" x14ac:dyDescent="0.4"/>
    <row r="57287" s="6" customFormat="1" x14ac:dyDescent="0.4"/>
    <row r="57288" s="6" customFormat="1" x14ac:dyDescent="0.4"/>
    <row r="57289" s="6" customFormat="1" x14ac:dyDescent="0.4"/>
    <row r="57290" s="6" customFormat="1" x14ac:dyDescent="0.4"/>
    <row r="57291" s="6" customFormat="1" x14ac:dyDescent="0.4"/>
    <row r="57292" s="6" customFormat="1" x14ac:dyDescent="0.4"/>
    <row r="57293" s="6" customFormat="1" x14ac:dyDescent="0.4"/>
    <row r="57294" s="6" customFormat="1" x14ac:dyDescent="0.4"/>
    <row r="57295" s="6" customFormat="1" x14ac:dyDescent="0.4"/>
    <row r="57296" s="6" customFormat="1" x14ac:dyDescent="0.4"/>
    <row r="57297" s="6" customFormat="1" x14ac:dyDescent="0.4"/>
    <row r="57298" s="6" customFormat="1" x14ac:dyDescent="0.4"/>
    <row r="57299" s="6" customFormat="1" x14ac:dyDescent="0.4"/>
    <row r="57300" s="6" customFormat="1" x14ac:dyDescent="0.4"/>
    <row r="57301" s="6" customFormat="1" x14ac:dyDescent="0.4"/>
    <row r="57302" s="6" customFormat="1" x14ac:dyDescent="0.4"/>
    <row r="57303" s="6" customFormat="1" x14ac:dyDescent="0.4"/>
    <row r="57304" s="6" customFormat="1" x14ac:dyDescent="0.4"/>
    <row r="57305" s="6" customFormat="1" x14ac:dyDescent="0.4"/>
    <row r="57306" s="6" customFormat="1" x14ac:dyDescent="0.4"/>
    <row r="57307" s="6" customFormat="1" x14ac:dyDescent="0.4"/>
    <row r="57308" s="6" customFormat="1" x14ac:dyDescent="0.4"/>
    <row r="57309" s="6" customFormat="1" x14ac:dyDescent="0.4"/>
    <row r="57310" s="6" customFormat="1" x14ac:dyDescent="0.4"/>
    <row r="57311" s="6" customFormat="1" x14ac:dyDescent="0.4"/>
    <row r="57312" s="6" customFormat="1" x14ac:dyDescent="0.4"/>
    <row r="57313" s="6" customFormat="1" x14ac:dyDescent="0.4"/>
    <row r="57314" s="6" customFormat="1" x14ac:dyDescent="0.4"/>
    <row r="57315" s="6" customFormat="1" x14ac:dyDescent="0.4"/>
    <row r="57316" s="6" customFormat="1" x14ac:dyDescent="0.4"/>
    <row r="57317" s="6" customFormat="1" x14ac:dyDescent="0.4"/>
    <row r="57318" s="6" customFormat="1" x14ac:dyDescent="0.4"/>
    <row r="57319" s="6" customFormat="1" x14ac:dyDescent="0.4"/>
    <row r="57320" s="6" customFormat="1" x14ac:dyDescent="0.4"/>
    <row r="57321" s="6" customFormat="1" x14ac:dyDescent="0.4"/>
    <row r="57322" s="6" customFormat="1" x14ac:dyDescent="0.4"/>
    <row r="57323" s="6" customFormat="1" x14ac:dyDescent="0.4"/>
    <row r="57324" s="6" customFormat="1" x14ac:dyDescent="0.4"/>
    <row r="57325" s="6" customFormat="1" x14ac:dyDescent="0.4"/>
    <row r="57326" s="6" customFormat="1" x14ac:dyDescent="0.4"/>
    <row r="57327" s="6" customFormat="1" x14ac:dyDescent="0.4"/>
    <row r="57328" s="6" customFormat="1" x14ac:dyDescent="0.4"/>
    <row r="57329" s="6" customFormat="1" x14ac:dyDescent="0.4"/>
    <row r="57330" s="6" customFormat="1" x14ac:dyDescent="0.4"/>
    <row r="57331" s="6" customFormat="1" x14ac:dyDescent="0.4"/>
    <row r="57332" s="6" customFormat="1" x14ac:dyDescent="0.4"/>
    <row r="57333" s="6" customFormat="1" x14ac:dyDescent="0.4"/>
    <row r="57334" s="6" customFormat="1" x14ac:dyDescent="0.4"/>
    <row r="57335" s="6" customFormat="1" x14ac:dyDescent="0.4"/>
    <row r="57336" s="6" customFormat="1" x14ac:dyDescent="0.4"/>
    <row r="57337" s="6" customFormat="1" x14ac:dyDescent="0.4"/>
    <row r="57338" s="6" customFormat="1" x14ac:dyDescent="0.4"/>
    <row r="57339" s="6" customFormat="1" x14ac:dyDescent="0.4"/>
    <row r="57340" s="6" customFormat="1" x14ac:dyDescent="0.4"/>
    <row r="57341" s="6" customFormat="1" x14ac:dyDescent="0.4"/>
    <row r="57342" s="6" customFormat="1" x14ac:dyDescent="0.4"/>
    <row r="57343" s="6" customFormat="1" x14ac:dyDescent="0.4"/>
    <row r="57344" s="6" customFormat="1" x14ac:dyDescent="0.4"/>
    <row r="57345" s="6" customFormat="1" x14ac:dyDescent="0.4"/>
    <row r="57346" s="6" customFormat="1" x14ac:dyDescent="0.4"/>
    <row r="57347" s="6" customFormat="1" x14ac:dyDescent="0.4"/>
    <row r="57348" s="6" customFormat="1" x14ac:dyDescent="0.4"/>
    <row r="57349" s="6" customFormat="1" x14ac:dyDescent="0.4"/>
    <row r="57350" s="6" customFormat="1" x14ac:dyDescent="0.4"/>
    <row r="57351" s="6" customFormat="1" x14ac:dyDescent="0.4"/>
    <row r="57352" s="6" customFormat="1" x14ac:dyDescent="0.4"/>
    <row r="57353" s="6" customFormat="1" x14ac:dyDescent="0.4"/>
    <row r="57354" s="6" customFormat="1" x14ac:dyDescent="0.4"/>
    <row r="57355" s="6" customFormat="1" x14ac:dyDescent="0.4"/>
    <row r="57356" s="6" customFormat="1" x14ac:dyDescent="0.4"/>
    <row r="57357" s="6" customFormat="1" x14ac:dyDescent="0.4"/>
    <row r="57358" s="6" customFormat="1" x14ac:dyDescent="0.4"/>
    <row r="57359" s="6" customFormat="1" x14ac:dyDescent="0.4"/>
    <row r="57360" s="6" customFormat="1" x14ac:dyDescent="0.4"/>
    <row r="57361" s="6" customFormat="1" x14ac:dyDescent="0.4"/>
    <row r="57362" s="6" customFormat="1" x14ac:dyDescent="0.4"/>
    <row r="57363" s="6" customFormat="1" x14ac:dyDescent="0.4"/>
    <row r="57364" s="6" customFormat="1" x14ac:dyDescent="0.4"/>
    <row r="57365" s="6" customFormat="1" x14ac:dyDescent="0.4"/>
    <row r="57366" s="6" customFormat="1" x14ac:dyDescent="0.4"/>
    <row r="57367" s="6" customFormat="1" x14ac:dyDescent="0.4"/>
    <row r="57368" s="6" customFormat="1" x14ac:dyDescent="0.4"/>
    <row r="57369" s="6" customFormat="1" x14ac:dyDescent="0.4"/>
    <row r="57370" s="6" customFormat="1" x14ac:dyDescent="0.4"/>
    <row r="57371" s="6" customFormat="1" x14ac:dyDescent="0.4"/>
    <row r="57372" s="6" customFormat="1" x14ac:dyDescent="0.4"/>
    <row r="57373" s="6" customFormat="1" x14ac:dyDescent="0.4"/>
    <row r="57374" s="6" customFormat="1" x14ac:dyDescent="0.4"/>
    <row r="57375" s="6" customFormat="1" x14ac:dyDescent="0.4"/>
    <row r="57376" s="6" customFormat="1" x14ac:dyDescent="0.4"/>
    <row r="57377" s="6" customFormat="1" x14ac:dyDescent="0.4"/>
    <row r="57378" s="6" customFormat="1" x14ac:dyDescent="0.4"/>
    <row r="57379" s="6" customFormat="1" x14ac:dyDescent="0.4"/>
    <row r="57380" s="6" customFormat="1" x14ac:dyDescent="0.4"/>
    <row r="57381" s="6" customFormat="1" x14ac:dyDescent="0.4"/>
    <row r="57382" s="6" customFormat="1" x14ac:dyDescent="0.4"/>
    <row r="57383" s="6" customFormat="1" x14ac:dyDescent="0.4"/>
    <row r="57384" s="6" customFormat="1" x14ac:dyDescent="0.4"/>
    <row r="57385" s="6" customFormat="1" x14ac:dyDescent="0.4"/>
    <row r="57386" s="6" customFormat="1" x14ac:dyDescent="0.4"/>
    <row r="57387" s="6" customFormat="1" x14ac:dyDescent="0.4"/>
    <row r="57388" s="6" customFormat="1" x14ac:dyDescent="0.4"/>
    <row r="57389" s="6" customFormat="1" x14ac:dyDescent="0.4"/>
    <row r="57390" s="6" customFormat="1" x14ac:dyDescent="0.4"/>
    <row r="57391" s="6" customFormat="1" x14ac:dyDescent="0.4"/>
    <row r="57392" s="6" customFormat="1" x14ac:dyDescent="0.4"/>
    <row r="57393" s="6" customFormat="1" x14ac:dyDescent="0.4"/>
    <row r="57394" s="6" customFormat="1" x14ac:dyDescent="0.4"/>
    <row r="57395" s="6" customFormat="1" x14ac:dyDescent="0.4"/>
    <row r="57396" s="6" customFormat="1" x14ac:dyDescent="0.4"/>
    <row r="57397" s="6" customFormat="1" x14ac:dyDescent="0.4"/>
    <row r="57398" s="6" customFormat="1" x14ac:dyDescent="0.4"/>
    <row r="57399" s="6" customFormat="1" x14ac:dyDescent="0.4"/>
    <row r="57400" s="6" customFormat="1" x14ac:dyDescent="0.4"/>
    <row r="57401" s="6" customFormat="1" x14ac:dyDescent="0.4"/>
    <row r="57402" s="6" customFormat="1" x14ac:dyDescent="0.4"/>
    <row r="57403" s="6" customFormat="1" x14ac:dyDescent="0.4"/>
    <row r="57404" s="6" customFormat="1" x14ac:dyDescent="0.4"/>
    <row r="57405" s="6" customFormat="1" x14ac:dyDescent="0.4"/>
    <row r="57406" s="6" customFormat="1" x14ac:dyDescent="0.4"/>
    <row r="57407" s="6" customFormat="1" x14ac:dyDescent="0.4"/>
    <row r="57408" s="6" customFormat="1" x14ac:dyDescent="0.4"/>
    <row r="57409" s="6" customFormat="1" x14ac:dyDescent="0.4"/>
    <row r="57410" s="6" customFormat="1" x14ac:dyDescent="0.4"/>
    <row r="57411" s="6" customFormat="1" x14ac:dyDescent="0.4"/>
    <row r="57412" s="6" customFormat="1" x14ac:dyDescent="0.4"/>
    <row r="57413" s="6" customFormat="1" x14ac:dyDescent="0.4"/>
    <row r="57414" s="6" customFormat="1" x14ac:dyDescent="0.4"/>
    <row r="57415" s="6" customFormat="1" x14ac:dyDescent="0.4"/>
    <row r="57416" s="6" customFormat="1" x14ac:dyDescent="0.4"/>
    <row r="57417" s="6" customFormat="1" x14ac:dyDescent="0.4"/>
    <row r="57418" s="6" customFormat="1" x14ac:dyDescent="0.4"/>
    <row r="57419" s="6" customFormat="1" x14ac:dyDescent="0.4"/>
    <row r="57420" s="6" customFormat="1" x14ac:dyDescent="0.4"/>
    <row r="57421" s="6" customFormat="1" x14ac:dyDescent="0.4"/>
    <row r="57422" s="6" customFormat="1" x14ac:dyDescent="0.4"/>
    <row r="57423" s="6" customFormat="1" x14ac:dyDescent="0.4"/>
    <row r="57424" s="6" customFormat="1" x14ac:dyDescent="0.4"/>
    <row r="57425" s="6" customFormat="1" x14ac:dyDescent="0.4"/>
    <row r="57426" s="6" customFormat="1" x14ac:dyDescent="0.4"/>
    <row r="57427" s="6" customFormat="1" x14ac:dyDescent="0.4"/>
    <row r="57428" s="6" customFormat="1" x14ac:dyDescent="0.4"/>
    <row r="57429" s="6" customFormat="1" x14ac:dyDescent="0.4"/>
    <row r="57430" s="6" customFormat="1" x14ac:dyDescent="0.4"/>
    <row r="57431" s="6" customFormat="1" x14ac:dyDescent="0.4"/>
    <row r="57432" s="6" customFormat="1" x14ac:dyDescent="0.4"/>
    <row r="57433" s="6" customFormat="1" x14ac:dyDescent="0.4"/>
    <row r="57434" s="6" customFormat="1" x14ac:dyDescent="0.4"/>
    <row r="57435" s="6" customFormat="1" x14ac:dyDescent="0.4"/>
    <row r="57436" s="6" customFormat="1" x14ac:dyDescent="0.4"/>
    <row r="57437" s="6" customFormat="1" x14ac:dyDescent="0.4"/>
    <row r="57438" s="6" customFormat="1" x14ac:dyDescent="0.4"/>
    <row r="57439" s="6" customFormat="1" x14ac:dyDescent="0.4"/>
    <row r="57440" s="6" customFormat="1" x14ac:dyDescent="0.4"/>
    <row r="57441" s="6" customFormat="1" x14ac:dyDescent="0.4"/>
    <row r="57442" s="6" customFormat="1" x14ac:dyDescent="0.4"/>
    <row r="57443" s="6" customFormat="1" x14ac:dyDescent="0.4"/>
    <row r="57444" s="6" customFormat="1" x14ac:dyDescent="0.4"/>
    <row r="57445" s="6" customFormat="1" x14ac:dyDescent="0.4"/>
    <row r="57446" s="6" customFormat="1" x14ac:dyDescent="0.4"/>
    <row r="57447" s="6" customFormat="1" x14ac:dyDescent="0.4"/>
    <row r="57448" s="6" customFormat="1" x14ac:dyDescent="0.4"/>
    <row r="57449" s="6" customFormat="1" x14ac:dyDescent="0.4"/>
    <row r="57450" s="6" customFormat="1" x14ac:dyDescent="0.4"/>
    <row r="57451" s="6" customFormat="1" x14ac:dyDescent="0.4"/>
    <row r="57452" s="6" customFormat="1" x14ac:dyDescent="0.4"/>
    <row r="57453" s="6" customFormat="1" x14ac:dyDescent="0.4"/>
    <row r="57454" s="6" customFormat="1" x14ac:dyDescent="0.4"/>
    <row r="57455" s="6" customFormat="1" x14ac:dyDescent="0.4"/>
    <row r="57456" s="6" customFormat="1" x14ac:dyDescent="0.4"/>
    <row r="57457" s="6" customFormat="1" x14ac:dyDescent="0.4"/>
    <row r="57458" s="6" customFormat="1" x14ac:dyDescent="0.4"/>
    <row r="57459" s="6" customFormat="1" x14ac:dyDescent="0.4"/>
    <row r="57460" s="6" customFormat="1" x14ac:dyDescent="0.4"/>
    <row r="57461" s="6" customFormat="1" x14ac:dyDescent="0.4"/>
    <row r="57462" s="6" customFormat="1" x14ac:dyDescent="0.4"/>
    <row r="57463" s="6" customFormat="1" x14ac:dyDescent="0.4"/>
    <row r="57464" s="6" customFormat="1" x14ac:dyDescent="0.4"/>
    <row r="57465" s="6" customFormat="1" x14ac:dyDescent="0.4"/>
    <row r="57466" s="6" customFormat="1" x14ac:dyDescent="0.4"/>
    <row r="57467" s="6" customFormat="1" x14ac:dyDescent="0.4"/>
    <row r="57468" s="6" customFormat="1" x14ac:dyDescent="0.4"/>
    <row r="57469" s="6" customFormat="1" x14ac:dyDescent="0.4"/>
    <row r="57470" s="6" customFormat="1" x14ac:dyDescent="0.4"/>
    <row r="57471" s="6" customFormat="1" x14ac:dyDescent="0.4"/>
    <row r="57472" s="6" customFormat="1" x14ac:dyDescent="0.4"/>
    <row r="57473" s="6" customFormat="1" x14ac:dyDescent="0.4"/>
    <row r="57474" s="6" customFormat="1" x14ac:dyDescent="0.4"/>
    <row r="57475" s="6" customFormat="1" x14ac:dyDescent="0.4"/>
    <row r="57476" s="6" customFormat="1" x14ac:dyDescent="0.4"/>
    <row r="57477" s="6" customFormat="1" x14ac:dyDescent="0.4"/>
    <row r="57478" s="6" customFormat="1" x14ac:dyDescent="0.4"/>
    <row r="57479" s="6" customFormat="1" x14ac:dyDescent="0.4"/>
    <row r="57480" s="6" customFormat="1" x14ac:dyDescent="0.4"/>
    <row r="57481" s="6" customFormat="1" x14ac:dyDescent="0.4"/>
    <row r="57482" s="6" customFormat="1" x14ac:dyDescent="0.4"/>
    <row r="57483" s="6" customFormat="1" x14ac:dyDescent="0.4"/>
    <row r="57484" s="6" customFormat="1" x14ac:dyDescent="0.4"/>
    <row r="57485" s="6" customFormat="1" x14ac:dyDescent="0.4"/>
    <row r="57486" s="6" customFormat="1" x14ac:dyDescent="0.4"/>
    <row r="57487" s="6" customFormat="1" x14ac:dyDescent="0.4"/>
    <row r="57488" s="6" customFormat="1" x14ac:dyDescent="0.4"/>
    <row r="57489" s="6" customFormat="1" x14ac:dyDescent="0.4"/>
    <row r="57490" s="6" customFormat="1" x14ac:dyDescent="0.4"/>
    <row r="57491" s="6" customFormat="1" x14ac:dyDescent="0.4"/>
    <row r="57492" s="6" customFormat="1" x14ac:dyDescent="0.4"/>
    <row r="57493" s="6" customFormat="1" x14ac:dyDescent="0.4"/>
    <row r="57494" s="6" customFormat="1" x14ac:dyDescent="0.4"/>
    <row r="57495" s="6" customFormat="1" x14ac:dyDescent="0.4"/>
    <row r="57496" s="6" customFormat="1" x14ac:dyDescent="0.4"/>
    <row r="57497" s="6" customFormat="1" x14ac:dyDescent="0.4"/>
    <row r="57498" s="6" customFormat="1" x14ac:dyDescent="0.4"/>
    <row r="57499" s="6" customFormat="1" x14ac:dyDescent="0.4"/>
    <row r="57500" s="6" customFormat="1" x14ac:dyDescent="0.4"/>
    <row r="57501" s="6" customFormat="1" x14ac:dyDescent="0.4"/>
    <row r="57502" s="6" customFormat="1" x14ac:dyDescent="0.4"/>
    <row r="57503" s="6" customFormat="1" x14ac:dyDescent="0.4"/>
    <row r="57504" s="6" customFormat="1" x14ac:dyDescent="0.4"/>
    <row r="57505" s="6" customFormat="1" x14ac:dyDescent="0.4"/>
    <row r="57506" s="6" customFormat="1" x14ac:dyDescent="0.4"/>
    <row r="57507" s="6" customFormat="1" x14ac:dyDescent="0.4"/>
    <row r="57508" s="6" customFormat="1" x14ac:dyDescent="0.4"/>
    <row r="57509" s="6" customFormat="1" x14ac:dyDescent="0.4"/>
    <row r="57510" s="6" customFormat="1" x14ac:dyDescent="0.4"/>
    <row r="57511" s="6" customFormat="1" x14ac:dyDescent="0.4"/>
    <row r="57512" s="6" customFormat="1" x14ac:dyDescent="0.4"/>
    <row r="57513" s="6" customFormat="1" x14ac:dyDescent="0.4"/>
    <row r="57514" s="6" customFormat="1" x14ac:dyDescent="0.4"/>
    <row r="57515" s="6" customFormat="1" x14ac:dyDescent="0.4"/>
    <row r="57516" s="6" customFormat="1" x14ac:dyDescent="0.4"/>
    <row r="57517" s="6" customFormat="1" x14ac:dyDescent="0.4"/>
    <row r="57518" s="6" customFormat="1" x14ac:dyDescent="0.4"/>
    <row r="57519" s="6" customFormat="1" x14ac:dyDescent="0.4"/>
    <row r="57520" s="6" customFormat="1" x14ac:dyDescent="0.4"/>
    <row r="57521" s="6" customFormat="1" x14ac:dyDescent="0.4"/>
    <row r="57522" s="6" customFormat="1" x14ac:dyDescent="0.4"/>
    <row r="57523" s="6" customFormat="1" x14ac:dyDescent="0.4"/>
    <row r="57524" s="6" customFormat="1" x14ac:dyDescent="0.4"/>
    <row r="57525" s="6" customFormat="1" x14ac:dyDescent="0.4"/>
    <row r="57526" s="6" customFormat="1" x14ac:dyDescent="0.4"/>
    <row r="57527" s="6" customFormat="1" x14ac:dyDescent="0.4"/>
    <row r="57528" s="6" customFormat="1" x14ac:dyDescent="0.4"/>
    <row r="57529" s="6" customFormat="1" x14ac:dyDescent="0.4"/>
    <row r="57530" s="6" customFormat="1" x14ac:dyDescent="0.4"/>
    <row r="57531" s="6" customFormat="1" x14ac:dyDescent="0.4"/>
    <row r="57532" s="6" customFormat="1" x14ac:dyDescent="0.4"/>
    <row r="57533" s="6" customFormat="1" x14ac:dyDescent="0.4"/>
    <row r="57534" s="6" customFormat="1" x14ac:dyDescent="0.4"/>
    <row r="57535" s="6" customFormat="1" x14ac:dyDescent="0.4"/>
    <row r="57536" s="6" customFormat="1" x14ac:dyDescent="0.4"/>
    <row r="57537" s="6" customFormat="1" x14ac:dyDescent="0.4"/>
    <row r="57538" s="6" customFormat="1" x14ac:dyDescent="0.4"/>
    <row r="57539" s="6" customFormat="1" x14ac:dyDescent="0.4"/>
    <row r="57540" s="6" customFormat="1" x14ac:dyDescent="0.4"/>
    <row r="57541" s="6" customFormat="1" x14ac:dyDescent="0.4"/>
    <row r="57542" s="6" customFormat="1" x14ac:dyDescent="0.4"/>
    <row r="57543" s="6" customFormat="1" x14ac:dyDescent="0.4"/>
    <row r="57544" s="6" customFormat="1" x14ac:dyDescent="0.4"/>
    <row r="57545" s="6" customFormat="1" x14ac:dyDescent="0.4"/>
    <row r="57546" s="6" customFormat="1" x14ac:dyDescent="0.4"/>
    <row r="57547" s="6" customFormat="1" x14ac:dyDescent="0.4"/>
    <row r="57548" s="6" customFormat="1" x14ac:dyDescent="0.4"/>
    <row r="57549" s="6" customFormat="1" x14ac:dyDescent="0.4"/>
    <row r="57550" s="6" customFormat="1" x14ac:dyDescent="0.4"/>
    <row r="57551" s="6" customFormat="1" x14ac:dyDescent="0.4"/>
    <row r="57552" s="6" customFormat="1" x14ac:dyDescent="0.4"/>
    <row r="57553" s="6" customFormat="1" x14ac:dyDescent="0.4"/>
    <row r="57554" s="6" customFormat="1" x14ac:dyDescent="0.4"/>
    <row r="57555" s="6" customFormat="1" x14ac:dyDescent="0.4"/>
    <row r="57556" s="6" customFormat="1" x14ac:dyDescent="0.4"/>
    <row r="57557" s="6" customFormat="1" x14ac:dyDescent="0.4"/>
    <row r="57558" s="6" customFormat="1" x14ac:dyDescent="0.4"/>
    <row r="57559" s="6" customFormat="1" x14ac:dyDescent="0.4"/>
    <row r="57560" s="6" customFormat="1" x14ac:dyDescent="0.4"/>
    <row r="57561" s="6" customFormat="1" x14ac:dyDescent="0.4"/>
    <row r="57562" s="6" customFormat="1" x14ac:dyDescent="0.4"/>
    <row r="57563" s="6" customFormat="1" x14ac:dyDescent="0.4"/>
    <row r="57564" s="6" customFormat="1" x14ac:dyDescent="0.4"/>
    <row r="57565" s="6" customFormat="1" x14ac:dyDescent="0.4"/>
    <row r="57566" s="6" customFormat="1" x14ac:dyDescent="0.4"/>
    <row r="57567" s="6" customFormat="1" x14ac:dyDescent="0.4"/>
    <row r="57568" s="6" customFormat="1" x14ac:dyDescent="0.4"/>
    <row r="57569" s="6" customFormat="1" x14ac:dyDescent="0.4"/>
    <row r="57570" s="6" customFormat="1" x14ac:dyDescent="0.4"/>
    <row r="57571" s="6" customFormat="1" x14ac:dyDescent="0.4"/>
    <row r="57572" s="6" customFormat="1" x14ac:dyDescent="0.4"/>
    <row r="57573" s="6" customFormat="1" x14ac:dyDescent="0.4"/>
    <row r="57574" s="6" customFormat="1" x14ac:dyDescent="0.4"/>
    <row r="57575" s="6" customFormat="1" x14ac:dyDescent="0.4"/>
    <row r="57576" s="6" customFormat="1" x14ac:dyDescent="0.4"/>
    <row r="57577" s="6" customFormat="1" x14ac:dyDescent="0.4"/>
    <row r="57578" s="6" customFormat="1" x14ac:dyDescent="0.4"/>
    <row r="57579" s="6" customFormat="1" x14ac:dyDescent="0.4"/>
    <row r="57580" s="6" customFormat="1" x14ac:dyDescent="0.4"/>
    <row r="57581" s="6" customFormat="1" x14ac:dyDescent="0.4"/>
    <row r="57582" s="6" customFormat="1" x14ac:dyDescent="0.4"/>
    <row r="57583" s="6" customFormat="1" x14ac:dyDescent="0.4"/>
    <row r="57584" s="6" customFormat="1" x14ac:dyDescent="0.4"/>
    <row r="57585" s="6" customFormat="1" x14ac:dyDescent="0.4"/>
    <row r="57586" s="6" customFormat="1" x14ac:dyDescent="0.4"/>
    <row r="57587" s="6" customFormat="1" x14ac:dyDescent="0.4"/>
    <row r="57588" s="6" customFormat="1" x14ac:dyDescent="0.4"/>
    <row r="57589" s="6" customFormat="1" x14ac:dyDescent="0.4"/>
    <row r="57590" s="6" customFormat="1" x14ac:dyDescent="0.4"/>
    <row r="57591" s="6" customFormat="1" x14ac:dyDescent="0.4"/>
    <row r="57592" s="6" customFormat="1" x14ac:dyDescent="0.4"/>
    <row r="57593" s="6" customFormat="1" x14ac:dyDescent="0.4"/>
    <row r="57594" s="6" customFormat="1" x14ac:dyDescent="0.4"/>
    <row r="57595" s="6" customFormat="1" x14ac:dyDescent="0.4"/>
    <row r="57596" s="6" customFormat="1" x14ac:dyDescent="0.4"/>
    <row r="57597" s="6" customFormat="1" x14ac:dyDescent="0.4"/>
    <row r="57598" s="6" customFormat="1" x14ac:dyDescent="0.4"/>
    <row r="57599" s="6" customFormat="1" x14ac:dyDescent="0.4"/>
    <row r="57600" s="6" customFormat="1" x14ac:dyDescent="0.4"/>
    <row r="57601" s="6" customFormat="1" x14ac:dyDescent="0.4"/>
    <row r="57602" s="6" customFormat="1" x14ac:dyDescent="0.4"/>
    <row r="57603" s="6" customFormat="1" x14ac:dyDescent="0.4"/>
    <row r="57604" s="6" customFormat="1" x14ac:dyDescent="0.4"/>
    <row r="57605" s="6" customFormat="1" x14ac:dyDescent="0.4"/>
    <row r="57606" s="6" customFormat="1" x14ac:dyDescent="0.4"/>
    <row r="57607" s="6" customFormat="1" x14ac:dyDescent="0.4"/>
    <row r="57608" s="6" customFormat="1" x14ac:dyDescent="0.4"/>
    <row r="57609" s="6" customFormat="1" x14ac:dyDescent="0.4"/>
    <row r="57610" s="6" customFormat="1" x14ac:dyDescent="0.4"/>
    <row r="57611" s="6" customFormat="1" x14ac:dyDescent="0.4"/>
    <row r="57612" s="6" customFormat="1" x14ac:dyDescent="0.4"/>
    <row r="57613" s="6" customFormat="1" x14ac:dyDescent="0.4"/>
    <row r="57614" s="6" customFormat="1" x14ac:dyDescent="0.4"/>
    <row r="57615" s="6" customFormat="1" x14ac:dyDescent="0.4"/>
    <row r="57616" s="6" customFormat="1" x14ac:dyDescent="0.4"/>
    <row r="57617" s="6" customFormat="1" x14ac:dyDescent="0.4"/>
    <row r="57618" s="6" customFormat="1" x14ac:dyDescent="0.4"/>
    <row r="57619" s="6" customFormat="1" x14ac:dyDescent="0.4"/>
    <row r="57620" s="6" customFormat="1" x14ac:dyDescent="0.4"/>
    <row r="57621" s="6" customFormat="1" x14ac:dyDescent="0.4"/>
    <row r="57622" s="6" customFormat="1" x14ac:dyDescent="0.4"/>
    <row r="57623" s="6" customFormat="1" x14ac:dyDescent="0.4"/>
    <row r="57624" s="6" customFormat="1" x14ac:dyDescent="0.4"/>
    <row r="57625" s="6" customFormat="1" x14ac:dyDescent="0.4"/>
    <row r="57626" s="6" customFormat="1" x14ac:dyDescent="0.4"/>
    <row r="57627" s="6" customFormat="1" x14ac:dyDescent="0.4"/>
    <row r="57628" s="6" customFormat="1" x14ac:dyDescent="0.4"/>
    <row r="57629" s="6" customFormat="1" x14ac:dyDescent="0.4"/>
    <row r="57630" s="6" customFormat="1" x14ac:dyDescent="0.4"/>
    <row r="57631" s="6" customFormat="1" x14ac:dyDescent="0.4"/>
    <row r="57632" s="6" customFormat="1" x14ac:dyDescent="0.4"/>
    <row r="57633" s="6" customFormat="1" x14ac:dyDescent="0.4"/>
    <row r="57634" s="6" customFormat="1" x14ac:dyDescent="0.4"/>
    <row r="57635" s="6" customFormat="1" x14ac:dyDescent="0.4"/>
    <row r="57636" s="6" customFormat="1" x14ac:dyDescent="0.4"/>
    <row r="57637" s="6" customFormat="1" x14ac:dyDescent="0.4"/>
    <row r="57638" s="6" customFormat="1" x14ac:dyDescent="0.4"/>
    <row r="57639" s="6" customFormat="1" x14ac:dyDescent="0.4"/>
    <row r="57640" s="6" customFormat="1" x14ac:dyDescent="0.4"/>
    <row r="57641" s="6" customFormat="1" x14ac:dyDescent="0.4"/>
    <row r="57642" s="6" customFormat="1" x14ac:dyDescent="0.4"/>
    <row r="57643" s="6" customFormat="1" x14ac:dyDescent="0.4"/>
    <row r="57644" s="6" customFormat="1" x14ac:dyDescent="0.4"/>
    <row r="57645" s="6" customFormat="1" x14ac:dyDescent="0.4"/>
    <row r="57646" s="6" customFormat="1" x14ac:dyDescent="0.4"/>
    <row r="57647" s="6" customFormat="1" x14ac:dyDescent="0.4"/>
    <row r="57648" s="6" customFormat="1" x14ac:dyDescent="0.4"/>
    <row r="57649" s="6" customFormat="1" x14ac:dyDescent="0.4"/>
    <row r="57650" s="6" customFormat="1" x14ac:dyDescent="0.4"/>
    <row r="57651" s="6" customFormat="1" x14ac:dyDescent="0.4"/>
    <row r="57652" s="6" customFormat="1" x14ac:dyDescent="0.4"/>
    <row r="57653" s="6" customFormat="1" x14ac:dyDescent="0.4"/>
    <row r="57654" s="6" customFormat="1" x14ac:dyDescent="0.4"/>
    <row r="57655" s="6" customFormat="1" x14ac:dyDescent="0.4"/>
    <row r="57656" s="6" customFormat="1" x14ac:dyDescent="0.4"/>
    <row r="57657" s="6" customFormat="1" x14ac:dyDescent="0.4"/>
    <row r="57658" s="6" customFormat="1" x14ac:dyDescent="0.4"/>
    <row r="57659" s="6" customFormat="1" x14ac:dyDescent="0.4"/>
    <row r="57660" s="6" customFormat="1" x14ac:dyDescent="0.4"/>
    <row r="57661" s="6" customFormat="1" x14ac:dyDescent="0.4"/>
    <row r="57662" s="6" customFormat="1" x14ac:dyDescent="0.4"/>
    <row r="57663" s="6" customFormat="1" x14ac:dyDescent="0.4"/>
    <row r="57664" s="6" customFormat="1" x14ac:dyDescent="0.4"/>
    <row r="57665" s="6" customFormat="1" x14ac:dyDescent="0.4"/>
    <row r="57666" s="6" customFormat="1" x14ac:dyDescent="0.4"/>
    <row r="57667" s="6" customFormat="1" x14ac:dyDescent="0.4"/>
    <row r="57668" s="6" customFormat="1" x14ac:dyDescent="0.4"/>
    <row r="57669" s="6" customFormat="1" x14ac:dyDescent="0.4"/>
    <row r="57670" s="6" customFormat="1" x14ac:dyDescent="0.4"/>
    <row r="57671" s="6" customFormat="1" x14ac:dyDescent="0.4"/>
    <row r="57672" s="6" customFormat="1" x14ac:dyDescent="0.4"/>
    <row r="57673" s="6" customFormat="1" x14ac:dyDescent="0.4"/>
    <row r="57674" s="6" customFormat="1" x14ac:dyDescent="0.4"/>
    <row r="57675" s="6" customFormat="1" x14ac:dyDescent="0.4"/>
    <row r="57676" s="6" customFormat="1" x14ac:dyDescent="0.4"/>
    <row r="57677" s="6" customFormat="1" x14ac:dyDescent="0.4"/>
    <row r="57678" s="6" customFormat="1" x14ac:dyDescent="0.4"/>
    <row r="57679" s="6" customFormat="1" x14ac:dyDescent="0.4"/>
    <row r="57680" s="6" customFormat="1" x14ac:dyDescent="0.4"/>
    <row r="57681" s="6" customFormat="1" x14ac:dyDescent="0.4"/>
    <row r="57682" s="6" customFormat="1" x14ac:dyDescent="0.4"/>
    <row r="57683" s="6" customFormat="1" x14ac:dyDescent="0.4"/>
    <row r="57684" s="6" customFormat="1" x14ac:dyDescent="0.4"/>
    <row r="57685" s="6" customFormat="1" x14ac:dyDescent="0.4"/>
    <row r="57686" s="6" customFormat="1" x14ac:dyDescent="0.4"/>
    <row r="57687" s="6" customFormat="1" x14ac:dyDescent="0.4"/>
    <row r="57688" s="6" customFormat="1" x14ac:dyDescent="0.4"/>
    <row r="57689" s="6" customFormat="1" x14ac:dyDescent="0.4"/>
    <row r="57690" s="6" customFormat="1" x14ac:dyDescent="0.4"/>
    <row r="57691" s="6" customFormat="1" x14ac:dyDescent="0.4"/>
    <row r="57692" s="6" customFormat="1" x14ac:dyDescent="0.4"/>
    <row r="57693" s="6" customFormat="1" x14ac:dyDescent="0.4"/>
    <row r="57694" s="6" customFormat="1" x14ac:dyDescent="0.4"/>
    <row r="57695" s="6" customFormat="1" x14ac:dyDescent="0.4"/>
    <row r="57696" s="6" customFormat="1" x14ac:dyDescent="0.4"/>
    <row r="57697" s="6" customFormat="1" x14ac:dyDescent="0.4"/>
    <row r="57698" s="6" customFormat="1" x14ac:dyDescent="0.4"/>
    <row r="57699" s="6" customFormat="1" x14ac:dyDescent="0.4"/>
    <row r="57700" s="6" customFormat="1" x14ac:dyDescent="0.4"/>
    <row r="57701" s="6" customFormat="1" x14ac:dyDescent="0.4"/>
    <row r="57702" s="6" customFormat="1" x14ac:dyDescent="0.4"/>
    <row r="57703" s="6" customFormat="1" x14ac:dyDescent="0.4"/>
    <row r="57704" s="6" customFormat="1" x14ac:dyDescent="0.4"/>
    <row r="57705" s="6" customFormat="1" x14ac:dyDescent="0.4"/>
    <row r="57706" s="6" customFormat="1" x14ac:dyDescent="0.4"/>
    <row r="57707" s="6" customFormat="1" x14ac:dyDescent="0.4"/>
    <row r="57708" s="6" customFormat="1" x14ac:dyDescent="0.4"/>
    <row r="57709" s="6" customFormat="1" x14ac:dyDescent="0.4"/>
    <row r="57710" s="6" customFormat="1" x14ac:dyDescent="0.4"/>
    <row r="57711" s="6" customFormat="1" x14ac:dyDescent="0.4"/>
    <row r="57712" s="6" customFormat="1" x14ac:dyDescent="0.4"/>
    <row r="57713" s="6" customFormat="1" x14ac:dyDescent="0.4"/>
    <row r="57714" s="6" customFormat="1" x14ac:dyDescent="0.4"/>
    <row r="57715" s="6" customFormat="1" x14ac:dyDescent="0.4"/>
    <row r="57716" s="6" customFormat="1" x14ac:dyDescent="0.4"/>
    <row r="57717" s="6" customFormat="1" x14ac:dyDescent="0.4"/>
    <row r="57718" s="6" customFormat="1" x14ac:dyDescent="0.4"/>
    <row r="57719" s="6" customFormat="1" x14ac:dyDescent="0.4"/>
    <row r="57720" s="6" customFormat="1" x14ac:dyDescent="0.4"/>
    <row r="57721" s="6" customFormat="1" x14ac:dyDescent="0.4"/>
    <row r="57722" s="6" customFormat="1" x14ac:dyDescent="0.4"/>
    <row r="57723" s="6" customFormat="1" x14ac:dyDescent="0.4"/>
    <row r="57724" s="6" customFormat="1" x14ac:dyDescent="0.4"/>
    <row r="57725" s="6" customFormat="1" x14ac:dyDescent="0.4"/>
    <row r="57726" s="6" customFormat="1" x14ac:dyDescent="0.4"/>
    <row r="57727" s="6" customFormat="1" x14ac:dyDescent="0.4"/>
    <row r="57728" s="6" customFormat="1" x14ac:dyDescent="0.4"/>
    <row r="57729" s="6" customFormat="1" x14ac:dyDescent="0.4"/>
    <row r="57730" s="6" customFormat="1" x14ac:dyDescent="0.4"/>
    <row r="57731" s="6" customFormat="1" x14ac:dyDescent="0.4"/>
    <row r="57732" s="6" customFormat="1" x14ac:dyDescent="0.4"/>
    <row r="57733" s="6" customFormat="1" x14ac:dyDescent="0.4"/>
    <row r="57734" s="6" customFormat="1" x14ac:dyDescent="0.4"/>
    <row r="57735" s="6" customFormat="1" x14ac:dyDescent="0.4"/>
    <row r="57736" s="6" customFormat="1" x14ac:dyDescent="0.4"/>
    <row r="57737" s="6" customFormat="1" x14ac:dyDescent="0.4"/>
    <row r="57738" s="6" customFormat="1" x14ac:dyDescent="0.4"/>
    <row r="57739" s="6" customFormat="1" x14ac:dyDescent="0.4"/>
    <row r="57740" s="6" customFormat="1" x14ac:dyDescent="0.4"/>
    <row r="57741" s="6" customFormat="1" x14ac:dyDescent="0.4"/>
    <row r="57742" s="6" customFormat="1" x14ac:dyDescent="0.4"/>
    <row r="57743" s="6" customFormat="1" x14ac:dyDescent="0.4"/>
    <row r="57744" s="6" customFormat="1" x14ac:dyDescent="0.4"/>
    <row r="57745" s="6" customFormat="1" x14ac:dyDescent="0.4"/>
    <row r="57746" s="6" customFormat="1" x14ac:dyDescent="0.4"/>
    <row r="57747" s="6" customFormat="1" x14ac:dyDescent="0.4"/>
    <row r="57748" s="6" customFormat="1" x14ac:dyDescent="0.4"/>
    <row r="57749" s="6" customFormat="1" x14ac:dyDescent="0.4"/>
    <row r="57750" s="6" customFormat="1" x14ac:dyDescent="0.4"/>
    <row r="57751" s="6" customFormat="1" x14ac:dyDescent="0.4"/>
    <row r="57752" s="6" customFormat="1" x14ac:dyDescent="0.4"/>
    <row r="57753" s="6" customFormat="1" x14ac:dyDescent="0.4"/>
    <row r="57754" s="6" customFormat="1" x14ac:dyDescent="0.4"/>
    <row r="57755" s="6" customFormat="1" x14ac:dyDescent="0.4"/>
    <row r="57756" s="6" customFormat="1" x14ac:dyDescent="0.4"/>
    <row r="57757" s="6" customFormat="1" x14ac:dyDescent="0.4"/>
    <row r="57758" s="6" customFormat="1" x14ac:dyDescent="0.4"/>
    <row r="57759" s="6" customFormat="1" x14ac:dyDescent="0.4"/>
    <row r="57760" s="6" customFormat="1" x14ac:dyDescent="0.4"/>
    <row r="57761" s="6" customFormat="1" x14ac:dyDescent="0.4"/>
    <row r="57762" s="6" customFormat="1" x14ac:dyDescent="0.4"/>
    <row r="57763" s="6" customFormat="1" x14ac:dyDescent="0.4"/>
    <row r="57764" s="6" customFormat="1" x14ac:dyDescent="0.4"/>
    <row r="57765" s="6" customFormat="1" x14ac:dyDescent="0.4"/>
    <row r="57766" s="6" customFormat="1" x14ac:dyDescent="0.4"/>
    <row r="57767" s="6" customFormat="1" x14ac:dyDescent="0.4"/>
    <row r="57768" s="6" customFormat="1" x14ac:dyDescent="0.4"/>
    <row r="57769" s="6" customFormat="1" x14ac:dyDescent="0.4"/>
    <row r="57770" s="6" customFormat="1" x14ac:dyDescent="0.4"/>
    <row r="57771" s="6" customFormat="1" x14ac:dyDescent="0.4"/>
    <row r="57772" s="6" customFormat="1" x14ac:dyDescent="0.4"/>
    <row r="57773" s="6" customFormat="1" x14ac:dyDescent="0.4"/>
    <row r="57774" s="6" customFormat="1" x14ac:dyDescent="0.4"/>
    <row r="57775" s="6" customFormat="1" x14ac:dyDescent="0.4"/>
    <row r="57776" s="6" customFormat="1" x14ac:dyDescent="0.4"/>
    <row r="57777" s="6" customFormat="1" x14ac:dyDescent="0.4"/>
    <row r="57778" s="6" customFormat="1" x14ac:dyDescent="0.4"/>
    <row r="57779" s="6" customFormat="1" x14ac:dyDescent="0.4"/>
    <row r="57780" s="6" customFormat="1" x14ac:dyDescent="0.4"/>
    <row r="57781" s="6" customFormat="1" x14ac:dyDescent="0.4"/>
    <row r="57782" s="6" customFormat="1" x14ac:dyDescent="0.4"/>
    <row r="57783" s="6" customFormat="1" x14ac:dyDescent="0.4"/>
    <row r="57784" s="6" customFormat="1" x14ac:dyDescent="0.4"/>
    <row r="57785" s="6" customFormat="1" x14ac:dyDescent="0.4"/>
    <row r="57786" s="6" customFormat="1" x14ac:dyDescent="0.4"/>
    <row r="57787" s="6" customFormat="1" x14ac:dyDescent="0.4"/>
    <row r="57788" s="6" customFormat="1" x14ac:dyDescent="0.4"/>
    <row r="57789" s="6" customFormat="1" x14ac:dyDescent="0.4"/>
    <row r="57790" s="6" customFormat="1" x14ac:dyDescent="0.4"/>
    <row r="57791" s="6" customFormat="1" x14ac:dyDescent="0.4"/>
    <row r="57792" s="6" customFormat="1" x14ac:dyDescent="0.4"/>
    <row r="57793" s="6" customFormat="1" x14ac:dyDescent="0.4"/>
    <row r="57794" s="6" customFormat="1" x14ac:dyDescent="0.4"/>
    <row r="57795" s="6" customFormat="1" x14ac:dyDescent="0.4"/>
    <row r="57796" s="6" customFormat="1" x14ac:dyDescent="0.4"/>
    <row r="57797" s="6" customFormat="1" x14ac:dyDescent="0.4"/>
    <row r="57798" s="6" customFormat="1" x14ac:dyDescent="0.4"/>
    <row r="57799" s="6" customFormat="1" x14ac:dyDescent="0.4"/>
    <row r="57800" s="6" customFormat="1" x14ac:dyDescent="0.4"/>
    <row r="57801" s="6" customFormat="1" x14ac:dyDescent="0.4"/>
    <row r="57802" s="6" customFormat="1" x14ac:dyDescent="0.4"/>
    <row r="57803" s="6" customFormat="1" x14ac:dyDescent="0.4"/>
    <row r="57804" s="6" customFormat="1" x14ac:dyDescent="0.4"/>
    <row r="57805" s="6" customFormat="1" x14ac:dyDescent="0.4"/>
    <row r="57806" s="6" customFormat="1" x14ac:dyDescent="0.4"/>
    <row r="57807" s="6" customFormat="1" x14ac:dyDescent="0.4"/>
    <row r="57808" s="6" customFormat="1" x14ac:dyDescent="0.4"/>
    <row r="57809" s="6" customFormat="1" x14ac:dyDescent="0.4"/>
    <row r="57810" s="6" customFormat="1" x14ac:dyDescent="0.4"/>
    <row r="57811" s="6" customFormat="1" x14ac:dyDescent="0.4"/>
    <row r="57812" s="6" customFormat="1" x14ac:dyDescent="0.4"/>
    <row r="57813" s="6" customFormat="1" x14ac:dyDescent="0.4"/>
    <row r="57814" s="6" customFormat="1" x14ac:dyDescent="0.4"/>
    <row r="57815" s="6" customFormat="1" x14ac:dyDescent="0.4"/>
    <row r="57816" s="6" customFormat="1" x14ac:dyDescent="0.4"/>
    <row r="57817" s="6" customFormat="1" x14ac:dyDescent="0.4"/>
    <row r="57818" s="6" customFormat="1" x14ac:dyDescent="0.4"/>
    <row r="57819" s="6" customFormat="1" x14ac:dyDescent="0.4"/>
    <row r="57820" s="6" customFormat="1" x14ac:dyDescent="0.4"/>
    <row r="57821" s="6" customFormat="1" x14ac:dyDescent="0.4"/>
    <row r="57822" s="6" customFormat="1" x14ac:dyDescent="0.4"/>
    <row r="57823" s="6" customFormat="1" x14ac:dyDescent="0.4"/>
    <row r="57824" s="6" customFormat="1" x14ac:dyDescent="0.4"/>
    <row r="57825" s="6" customFormat="1" x14ac:dyDescent="0.4"/>
    <row r="57826" s="6" customFormat="1" x14ac:dyDescent="0.4"/>
    <row r="57827" s="6" customFormat="1" x14ac:dyDescent="0.4"/>
    <row r="57828" s="6" customFormat="1" x14ac:dyDescent="0.4"/>
    <row r="57829" s="6" customFormat="1" x14ac:dyDescent="0.4"/>
    <row r="57830" s="6" customFormat="1" x14ac:dyDescent="0.4"/>
    <row r="57831" s="6" customFormat="1" x14ac:dyDescent="0.4"/>
    <row r="57832" s="6" customFormat="1" x14ac:dyDescent="0.4"/>
    <row r="57833" s="6" customFormat="1" x14ac:dyDescent="0.4"/>
    <row r="57834" s="6" customFormat="1" x14ac:dyDescent="0.4"/>
    <row r="57835" s="6" customFormat="1" x14ac:dyDescent="0.4"/>
    <row r="57836" s="6" customFormat="1" x14ac:dyDescent="0.4"/>
    <row r="57837" s="6" customFormat="1" x14ac:dyDescent="0.4"/>
    <row r="57838" s="6" customFormat="1" x14ac:dyDescent="0.4"/>
    <row r="57839" s="6" customFormat="1" x14ac:dyDescent="0.4"/>
    <row r="57840" s="6" customFormat="1" x14ac:dyDescent="0.4"/>
    <row r="57841" s="6" customFormat="1" x14ac:dyDescent="0.4"/>
    <row r="57842" s="6" customFormat="1" x14ac:dyDescent="0.4"/>
    <row r="57843" s="6" customFormat="1" x14ac:dyDescent="0.4"/>
    <row r="57844" s="6" customFormat="1" x14ac:dyDescent="0.4"/>
    <row r="57845" s="6" customFormat="1" x14ac:dyDescent="0.4"/>
    <row r="57846" s="6" customFormat="1" x14ac:dyDescent="0.4"/>
    <row r="57847" s="6" customFormat="1" x14ac:dyDescent="0.4"/>
    <row r="57848" s="6" customFormat="1" x14ac:dyDescent="0.4"/>
    <row r="57849" s="6" customFormat="1" x14ac:dyDescent="0.4"/>
    <row r="57850" s="6" customFormat="1" x14ac:dyDescent="0.4"/>
    <row r="57851" s="6" customFormat="1" x14ac:dyDescent="0.4"/>
    <row r="57852" s="6" customFormat="1" x14ac:dyDescent="0.4"/>
    <row r="57853" s="6" customFormat="1" x14ac:dyDescent="0.4"/>
    <row r="57854" s="6" customFormat="1" x14ac:dyDescent="0.4"/>
    <row r="57855" s="6" customFormat="1" x14ac:dyDescent="0.4"/>
    <row r="57856" s="6" customFormat="1" x14ac:dyDescent="0.4"/>
    <row r="57857" s="6" customFormat="1" x14ac:dyDescent="0.4"/>
    <row r="57858" s="6" customFormat="1" x14ac:dyDescent="0.4"/>
    <row r="57859" s="6" customFormat="1" x14ac:dyDescent="0.4"/>
    <row r="57860" s="6" customFormat="1" x14ac:dyDescent="0.4"/>
    <row r="57861" s="6" customFormat="1" x14ac:dyDescent="0.4"/>
    <row r="57862" s="6" customFormat="1" x14ac:dyDescent="0.4"/>
    <row r="57863" s="6" customFormat="1" x14ac:dyDescent="0.4"/>
    <row r="57864" s="6" customFormat="1" x14ac:dyDescent="0.4"/>
    <row r="57865" s="6" customFormat="1" x14ac:dyDescent="0.4"/>
    <row r="57866" s="6" customFormat="1" x14ac:dyDescent="0.4"/>
    <row r="57867" s="6" customFormat="1" x14ac:dyDescent="0.4"/>
    <row r="57868" s="6" customFormat="1" x14ac:dyDescent="0.4"/>
    <row r="57869" s="6" customFormat="1" x14ac:dyDescent="0.4"/>
    <row r="57870" s="6" customFormat="1" x14ac:dyDescent="0.4"/>
    <row r="57871" s="6" customFormat="1" x14ac:dyDescent="0.4"/>
    <row r="57872" s="6" customFormat="1" x14ac:dyDescent="0.4"/>
    <row r="57873" s="6" customFormat="1" x14ac:dyDescent="0.4"/>
    <row r="57874" s="6" customFormat="1" x14ac:dyDescent="0.4"/>
    <row r="57875" s="6" customFormat="1" x14ac:dyDescent="0.4"/>
    <row r="57876" s="6" customFormat="1" x14ac:dyDescent="0.4"/>
    <row r="57877" s="6" customFormat="1" x14ac:dyDescent="0.4"/>
    <row r="57878" s="6" customFormat="1" x14ac:dyDescent="0.4"/>
    <row r="57879" s="6" customFormat="1" x14ac:dyDescent="0.4"/>
    <row r="57880" s="6" customFormat="1" x14ac:dyDescent="0.4"/>
    <row r="57881" s="6" customFormat="1" x14ac:dyDescent="0.4"/>
    <row r="57882" s="6" customFormat="1" x14ac:dyDescent="0.4"/>
    <row r="57883" s="6" customFormat="1" x14ac:dyDescent="0.4"/>
    <row r="57884" s="6" customFormat="1" x14ac:dyDescent="0.4"/>
    <row r="57885" s="6" customFormat="1" x14ac:dyDescent="0.4"/>
    <row r="57886" s="6" customFormat="1" x14ac:dyDescent="0.4"/>
    <row r="57887" s="6" customFormat="1" x14ac:dyDescent="0.4"/>
    <row r="57888" s="6" customFormat="1" x14ac:dyDescent="0.4"/>
    <row r="57889" s="6" customFormat="1" x14ac:dyDescent="0.4"/>
    <row r="57890" s="6" customFormat="1" x14ac:dyDescent="0.4"/>
    <row r="57891" s="6" customFormat="1" x14ac:dyDescent="0.4"/>
    <row r="57892" s="6" customFormat="1" x14ac:dyDescent="0.4"/>
    <row r="57893" s="6" customFormat="1" x14ac:dyDescent="0.4"/>
    <row r="57894" s="6" customFormat="1" x14ac:dyDescent="0.4"/>
    <row r="57895" s="6" customFormat="1" x14ac:dyDescent="0.4"/>
    <row r="57896" s="6" customFormat="1" x14ac:dyDescent="0.4"/>
    <row r="57897" s="6" customFormat="1" x14ac:dyDescent="0.4"/>
    <row r="57898" s="6" customFormat="1" x14ac:dyDescent="0.4"/>
    <row r="57899" s="6" customFormat="1" x14ac:dyDescent="0.4"/>
    <row r="57900" s="6" customFormat="1" x14ac:dyDescent="0.4"/>
    <row r="57901" s="6" customFormat="1" x14ac:dyDescent="0.4"/>
    <row r="57902" s="6" customFormat="1" x14ac:dyDescent="0.4"/>
    <row r="57903" s="6" customFormat="1" x14ac:dyDescent="0.4"/>
    <row r="57904" s="6" customFormat="1" x14ac:dyDescent="0.4"/>
    <row r="57905" s="6" customFormat="1" x14ac:dyDescent="0.4"/>
    <row r="57906" s="6" customFormat="1" x14ac:dyDescent="0.4"/>
    <row r="57907" s="6" customFormat="1" x14ac:dyDescent="0.4"/>
    <row r="57908" s="6" customFormat="1" x14ac:dyDescent="0.4"/>
    <row r="57909" s="6" customFormat="1" x14ac:dyDescent="0.4"/>
    <row r="57910" s="6" customFormat="1" x14ac:dyDescent="0.4"/>
    <row r="57911" s="6" customFormat="1" x14ac:dyDescent="0.4"/>
    <row r="57912" s="6" customFormat="1" x14ac:dyDescent="0.4"/>
    <row r="57913" s="6" customFormat="1" x14ac:dyDescent="0.4"/>
    <row r="57914" s="6" customFormat="1" x14ac:dyDescent="0.4"/>
    <row r="57915" s="6" customFormat="1" x14ac:dyDescent="0.4"/>
    <row r="57916" s="6" customFormat="1" x14ac:dyDescent="0.4"/>
    <row r="57917" s="6" customFormat="1" x14ac:dyDescent="0.4"/>
    <row r="57918" s="6" customFormat="1" x14ac:dyDescent="0.4"/>
    <row r="57919" s="6" customFormat="1" x14ac:dyDescent="0.4"/>
    <row r="57920" s="6" customFormat="1" x14ac:dyDescent="0.4"/>
    <row r="57921" s="6" customFormat="1" x14ac:dyDescent="0.4"/>
    <row r="57922" s="6" customFormat="1" x14ac:dyDescent="0.4"/>
    <row r="57923" s="6" customFormat="1" x14ac:dyDescent="0.4"/>
    <row r="57924" s="6" customFormat="1" x14ac:dyDescent="0.4"/>
    <row r="57925" s="6" customFormat="1" x14ac:dyDescent="0.4"/>
    <row r="57926" s="6" customFormat="1" x14ac:dyDescent="0.4"/>
    <row r="57927" s="6" customFormat="1" x14ac:dyDescent="0.4"/>
    <row r="57928" s="6" customFormat="1" x14ac:dyDescent="0.4"/>
    <row r="57929" s="6" customFormat="1" x14ac:dyDescent="0.4"/>
    <row r="57930" s="6" customFormat="1" x14ac:dyDescent="0.4"/>
    <row r="57931" s="6" customFormat="1" x14ac:dyDescent="0.4"/>
    <row r="57932" s="6" customFormat="1" x14ac:dyDescent="0.4"/>
    <row r="57933" s="6" customFormat="1" x14ac:dyDescent="0.4"/>
    <row r="57934" s="6" customFormat="1" x14ac:dyDescent="0.4"/>
    <row r="57935" s="6" customFormat="1" x14ac:dyDescent="0.4"/>
    <row r="57936" s="6" customFormat="1" x14ac:dyDescent="0.4"/>
    <row r="57937" s="6" customFormat="1" x14ac:dyDescent="0.4"/>
    <row r="57938" s="6" customFormat="1" x14ac:dyDescent="0.4"/>
    <row r="57939" s="6" customFormat="1" x14ac:dyDescent="0.4"/>
    <row r="57940" s="6" customFormat="1" x14ac:dyDescent="0.4"/>
    <row r="57941" s="6" customFormat="1" x14ac:dyDescent="0.4"/>
    <row r="57942" s="6" customFormat="1" x14ac:dyDescent="0.4"/>
    <row r="57943" s="6" customFormat="1" x14ac:dyDescent="0.4"/>
    <row r="57944" s="6" customFormat="1" x14ac:dyDescent="0.4"/>
    <row r="57945" s="6" customFormat="1" x14ac:dyDescent="0.4"/>
    <row r="57946" s="6" customFormat="1" x14ac:dyDescent="0.4"/>
    <row r="57947" s="6" customFormat="1" x14ac:dyDescent="0.4"/>
    <row r="57948" s="6" customFormat="1" x14ac:dyDescent="0.4"/>
    <row r="57949" s="6" customFormat="1" x14ac:dyDescent="0.4"/>
    <row r="57950" s="6" customFormat="1" x14ac:dyDescent="0.4"/>
    <row r="57951" s="6" customFormat="1" x14ac:dyDescent="0.4"/>
    <row r="57952" s="6" customFormat="1" x14ac:dyDescent="0.4"/>
    <row r="57953" s="6" customFormat="1" x14ac:dyDescent="0.4"/>
    <row r="57954" s="6" customFormat="1" x14ac:dyDescent="0.4"/>
    <row r="57955" s="6" customFormat="1" x14ac:dyDescent="0.4"/>
    <row r="57956" s="6" customFormat="1" x14ac:dyDescent="0.4"/>
    <row r="57957" s="6" customFormat="1" x14ac:dyDescent="0.4"/>
    <row r="57958" s="6" customFormat="1" x14ac:dyDescent="0.4"/>
    <row r="57959" s="6" customFormat="1" x14ac:dyDescent="0.4"/>
    <row r="57960" s="6" customFormat="1" x14ac:dyDescent="0.4"/>
    <row r="57961" s="6" customFormat="1" x14ac:dyDescent="0.4"/>
    <row r="57962" s="6" customFormat="1" x14ac:dyDescent="0.4"/>
    <row r="57963" s="6" customFormat="1" x14ac:dyDescent="0.4"/>
    <row r="57964" s="6" customFormat="1" x14ac:dyDescent="0.4"/>
    <row r="57965" s="6" customFormat="1" x14ac:dyDescent="0.4"/>
    <row r="57966" s="6" customFormat="1" x14ac:dyDescent="0.4"/>
    <row r="57967" s="6" customFormat="1" x14ac:dyDescent="0.4"/>
    <row r="57968" s="6" customFormat="1" x14ac:dyDescent="0.4"/>
    <row r="57969" s="6" customFormat="1" x14ac:dyDescent="0.4"/>
    <row r="57970" s="6" customFormat="1" x14ac:dyDescent="0.4"/>
    <row r="57971" s="6" customFormat="1" x14ac:dyDescent="0.4"/>
    <row r="57972" s="6" customFormat="1" x14ac:dyDescent="0.4"/>
    <row r="57973" s="6" customFormat="1" x14ac:dyDescent="0.4"/>
    <row r="57974" s="6" customFormat="1" x14ac:dyDescent="0.4"/>
    <row r="57975" s="6" customFormat="1" x14ac:dyDescent="0.4"/>
    <row r="57976" s="6" customFormat="1" x14ac:dyDescent="0.4"/>
    <row r="57977" s="6" customFormat="1" x14ac:dyDescent="0.4"/>
    <row r="57978" s="6" customFormat="1" x14ac:dyDescent="0.4"/>
    <row r="57979" s="6" customFormat="1" x14ac:dyDescent="0.4"/>
    <row r="57980" s="6" customFormat="1" x14ac:dyDescent="0.4"/>
    <row r="57981" s="6" customFormat="1" x14ac:dyDescent="0.4"/>
    <row r="57982" s="6" customFormat="1" x14ac:dyDescent="0.4"/>
    <row r="57983" s="6" customFormat="1" x14ac:dyDescent="0.4"/>
    <row r="57984" s="6" customFormat="1" x14ac:dyDescent="0.4"/>
    <row r="57985" s="6" customFormat="1" x14ac:dyDescent="0.4"/>
    <row r="57986" s="6" customFormat="1" x14ac:dyDescent="0.4"/>
    <row r="57987" s="6" customFormat="1" x14ac:dyDescent="0.4"/>
    <row r="57988" s="6" customFormat="1" x14ac:dyDescent="0.4"/>
    <row r="57989" s="6" customFormat="1" x14ac:dyDescent="0.4"/>
    <row r="57990" s="6" customFormat="1" x14ac:dyDescent="0.4"/>
    <row r="57991" s="6" customFormat="1" x14ac:dyDescent="0.4"/>
    <row r="57992" s="6" customFormat="1" x14ac:dyDescent="0.4"/>
    <row r="57993" s="6" customFormat="1" x14ac:dyDescent="0.4"/>
    <row r="57994" s="6" customFormat="1" x14ac:dyDescent="0.4"/>
    <row r="57995" s="6" customFormat="1" x14ac:dyDescent="0.4"/>
    <row r="57996" s="6" customFormat="1" x14ac:dyDescent="0.4"/>
    <row r="57997" s="6" customFormat="1" x14ac:dyDescent="0.4"/>
    <row r="57998" s="6" customFormat="1" x14ac:dyDescent="0.4"/>
    <row r="57999" s="6" customFormat="1" x14ac:dyDescent="0.4"/>
    <row r="58000" s="6" customFormat="1" x14ac:dyDescent="0.4"/>
    <row r="58001" s="6" customFormat="1" x14ac:dyDescent="0.4"/>
    <row r="58002" s="6" customFormat="1" x14ac:dyDescent="0.4"/>
    <row r="58003" s="6" customFormat="1" x14ac:dyDescent="0.4"/>
    <row r="58004" s="6" customFormat="1" x14ac:dyDescent="0.4"/>
    <row r="58005" s="6" customFormat="1" x14ac:dyDescent="0.4"/>
    <row r="58006" s="6" customFormat="1" x14ac:dyDescent="0.4"/>
    <row r="58007" s="6" customFormat="1" x14ac:dyDescent="0.4"/>
    <row r="58008" s="6" customFormat="1" x14ac:dyDescent="0.4"/>
    <row r="58009" s="6" customFormat="1" x14ac:dyDescent="0.4"/>
    <row r="58010" s="6" customFormat="1" x14ac:dyDescent="0.4"/>
    <row r="58011" s="6" customFormat="1" x14ac:dyDescent="0.4"/>
    <row r="58012" s="6" customFormat="1" x14ac:dyDescent="0.4"/>
    <row r="58013" s="6" customFormat="1" x14ac:dyDescent="0.4"/>
    <row r="58014" s="6" customFormat="1" x14ac:dyDescent="0.4"/>
    <row r="58015" s="6" customFormat="1" x14ac:dyDescent="0.4"/>
    <row r="58016" s="6" customFormat="1" x14ac:dyDescent="0.4"/>
    <row r="58017" s="6" customFormat="1" x14ac:dyDescent="0.4"/>
    <row r="58018" s="6" customFormat="1" x14ac:dyDescent="0.4"/>
    <row r="58019" s="6" customFormat="1" x14ac:dyDescent="0.4"/>
    <row r="58020" s="6" customFormat="1" x14ac:dyDescent="0.4"/>
    <row r="58021" s="6" customFormat="1" x14ac:dyDescent="0.4"/>
    <row r="58022" s="6" customFormat="1" x14ac:dyDescent="0.4"/>
    <row r="58023" s="6" customFormat="1" x14ac:dyDescent="0.4"/>
    <row r="58024" s="6" customFormat="1" x14ac:dyDescent="0.4"/>
    <row r="58025" s="6" customFormat="1" x14ac:dyDescent="0.4"/>
    <row r="58026" s="6" customFormat="1" x14ac:dyDescent="0.4"/>
    <row r="58027" s="6" customFormat="1" x14ac:dyDescent="0.4"/>
    <row r="58028" s="6" customFormat="1" x14ac:dyDescent="0.4"/>
    <row r="58029" s="6" customFormat="1" x14ac:dyDescent="0.4"/>
    <row r="58030" s="6" customFormat="1" x14ac:dyDescent="0.4"/>
    <row r="58031" s="6" customFormat="1" x14ac:dyDescent="0.4"/>
    <row r="58032" s="6" customFormat="1" x14ac:dyDescent="0.4"/>
    <row r="58033" s="6" customFormat="1" x14ac:dyDescent="0.4"/>
    <row r="58034" s="6" customFormat="1" x14ac:dyDescent="0.4"/>
    <row r="58035" s="6" customFormat="1" x14ac:dyDescent="0.4"/>
    <row r="58036" s="6" customFormat="1" x14ac:dyDescent="0.4"/>
    <row r="58037" s="6" customFormat="1" x14ac:dyDescent="0.4"/>
    <row r="58038" s="6" customFormat="1" x14ac:dyDescent="0.4"/>
    <row r="58039" s="6" customFormat="1" x14ac:dyDescent="0.4"/>
    <row r="58040" s="6" customFormat="1" x14ac:dyDescent="0.4"/>
    <row r="58041" s="6" customFormat="1" x14ac:dyDescent="0.4"/>
    <row r="58042" s="6" customFormat="1" x14ac:dyDescent="0.4"/>
    <row r="58043" s="6" customFormat="1" x14ac:dyDescent="0.4"/>
    <row r="58044" s="6" customFormat="1" x14ac:dyDescent="0.4"/>
    <row r="58045" s="6" customFormat="1" x14ac:dyDescent="0.4"/>
    <row r="58046" s="6" customFormat="1" x14ac:dyDescent="0.4"/>
    <row r="58047" s="6" customFormat="1" x14ac:dyDescent="0.4"/>
    <row r="58048" s="6" customFormat="1" x14ac:dyDescent="0.4"/>
    <row r="58049" s="6" customFormat="1" x14ac:dyDescent="0.4"/>
    <row r="58050" s="6" customFormat="1" x14ac:dyDescent="0.4"/>
    <row r="58051" s="6" customFormat="1" x14ac:dyDescent="0.4"/>
    <row r="58052" s="6" customFormat="1" x14ac:dyDescent="0.4"/>
    <row r="58053" s="6" customFormat="1" x14ac:dyDescent="0.4"/>
    <row r="58054" s="6" customFormat="1" x14ac:dyDescent="0.4"/>
    <row r="58055" s="6" customFormat="1" x14ac:dyDescent="0.4"/>
    <row r="58056" s="6" customFormat="1" x14ac:dyDescent="0.4"/>
    <row r="58057" s="6" customFormat="1" x14ac:dyDescent="0.4"/>
    <row r="58058" s="6" customFormat="1" x14ac:dyDescent="0.4"/>
    <row r="58059" s="6" customFormat="1" x14ac:dyDescent="0.4"/>
    <row r="58060" s="6" customFormat="1" x14ac:dyDescent="0.4"/>
    <row r="58061" s="6" customFormat="1" x14ac:dyDescent="0.4"/>
    <row r="58062" s="6" customFormat="1" x14ac:dyDescent="0.4"/>
    <row r="58063" s="6" customFormat="1" x14ac:dyDescent="0.4"/>
    <row r="58064" s="6" customFormat="1" x14ac:dyDescent="0.4"/>
    <row r="58065" s="6" customFormat="1" x14ac:dyDescent="0.4"/>
    <row r="58066" s="6" customFormat="1" x14ac:dyDescent="0.4"/>
    <row r="58067" s="6" customFormat="1" x14ac:dyDescent="0.4"/>
    <row r="58068" s="6" customFormat="1" x14ac:dyDescent="0.4"/>
    <row r="58069" s="6" customFormat="1" x14ac:dyDescent="0.4"/>
    <row r="58070" s="6" customFormat="1" x14ac:dyDescent="0.4"/>
    <row r="58071" s="6" customFormat="1" x14ac:dyDescent="0.4"/>
    <row r="58072" s="6" customFormat="1" x14ac:dyDescent="0.4"/>
    <row r="58073" s="6" customFormat="1" x14ac:dyDescent="0.4"/>
    <row r="58074" s="6" customFormat="1" x14ac:dyDescent="0.4"/>
    <row r="58075" s="6" customFormat="1" x14ac:dyDescent="0.4"/>
    <row r="58076" s="6" customFormat="1" x14ac:dyDescent="0.4"/>
    <row r="58077" s="6" customFormat="1" x14ac:dyDescent="0.4"/>
    <row r="58078" s="6" customFormat="1" x14ac:dyDescent="0.4"/>
    <row r="58079" s="6" customFormat="1" x14ac:dyDescent="0.4"/>
    <row r="58080" s="6" customFormat="1" x14ac:dyDescent="0.4"/>
    <row r="58081" s="6" customFormat="1" x14ac:dyDescent="0.4"/>
    <row r="58082" s="6" customFormat="1" x14ac:dyDescent="0.4"/>
    <row r="58083" s="6" customFormat="1" x14ac:dyDescent="0.4"/>
    <row r="58084" s="6" customFormat="1" x14ac:dyDescent="0.4"/>
    <row r="58085" s="6" customFormat="1" x14ac:dyDescent="0.4"/>
    <row r="58086" s="6" customFormat="1" x14ac:dyDescent="0.4"/>
    <row r="58087" s="6" customFormat="1" x14ac:dyDescent="0.4"/>
    <row r="58088" s="6" customFormat="1" x14ac:dyDescent="0.4"/>
    <row r="58089" s="6" customFormat="1" x14ac:dyDescent="0.4"/>
    <row r="58090" s="6" customFormat="1" x14ac:dyDescent="0.4"/>
    <row r="58091" s="6" customFormat="1" x14ac:dyDescent="0.4"/>
    <row r="58092" s="6" customFormat="1" x14ac:dyDescent="0.4"/>
    <row r="58093" s="6" customFormat="1" x14ac:dyDescent="0.4"/>
    <row r="58094" s="6" customFormat="1" x14ac:dyDescent="0.4"/>
    <row r="58095" s="6" customFormat="1" x14ac:dyDescent="0.4"/>
    <row r="58096" s="6" customFormat="1" x14ac:dyDescent="0.4"/>
    <row r="58097" s="6" customFormat="1" x14ac:dyDescent="0.4"/>
    <row r="58098" s="6" customFormat="1" x14ac:dyDescent="0.4"/>
    <row r="58099" s="6" customFormat="1" x14ac:dyDescent="0.4"/>
    <row r="58100" s="6" customFormat="1" x14ac:dyDescent="0.4"/>
    <row r="58101" s="6" customFormat="1" x14ac:dyDescent="0.4"/>
    <row r="58102" s="6" customFormat="1" x14ac:dyDescent="0.4"/>
    <row r="58103" s="6" customFormat="1" x14ac:dyDescent="0.4"/>
    <row r="58104" s="6" customFormat="1" x14ac:dyDescent="0.4"/>
    <row r="58105" s="6" customFormat="1" x14ac:dyDescent="0.4"/>
    <row r="58106" s="6" customFormat="1" x14ac:dyDescent="0.4"/>
    <row r="58107" s="6" customFormat="1" x14ac:dyDescent="0.4"/>
    <row r="58108" s="6" customFormat="1" x14ac:dyDescent="0.4"/>
    <row r="58109" s="6" customFormat="1" x14ac:dyDescent="0.4"/>
    <row r="58110" s="6" customFormat="1" x14ac:dyDescent="0.4"/>
    <row r="58111" s="6" customFormat="1" x14ac:dyDescent="0.4"/>
    <row r="58112" s="6" customFormat="1" x14ac:dyDescent="0.4"/>
    <row r="58113" s="6" customFormat="1" x14ac:dyDescent="0.4"/>
    <row r="58114" s="6" customFormat="1" x14ac:dyDescent="0.4"/>
    <row r="58115" s="6" customFormat="1" x14ac:dyDescent="0.4"/>
    <row r="58116" s="6" customFormat="1" x14ac:dyDescent="0.4"/>
    <row r="58117" s="6" customFormat="1" x14ac:dyDescent="0.4"/>
    <row r="58118" s="6" customFormat="1" x14ac:dyDescent="0.4"/>
    <row r="58119" s="6" customFormat="1" x14ac:dyDescent="0.4"/>
    <row r="58120" s="6" customFormat="1" x14ac:dyDescent="0.4"/>
    <row r="58121" s="6" customFormat="1" x14ac:dyDescent="0.4"/>
    <row r="58122" s="6" customFormat="1" x14ac:dyDescent="0.4"/>
    <row r="58123" s="6" customFormat="1" x14ac:dyDescent="0.4"/>
    <row r="58124" s="6" customFormat="1" x14ac:dyDescent="0.4"/>
    <row r="58125" s="6" customFormat="1" x14ac:dyDescent="0.4"/>
    <row r="58126" s="6" customFormat="1" x14ac:dyDescent="0.4"/>
    <row r="58127" s="6" customFormat="1" x14ac:dyDescent="0.4"/>
    <row r="58128" s="6" customFormat="1" x14ac:dyDescent="0.4"/>
    <row r="58129" s="6" customFormat="1" x14ac:dyDescent="0.4"/>
    <row r="58130" s="6" customFormat="1" x14ac:dyDescent="0.4"/>
    <row r="58131" s="6" customFormat="1" x14ac:dyDescent="0.4"/>
    <row r="58132" s="6" customFormat="1" x14ac:dyDescent="0.4"/>
    <row r="58133" s="6" customFormat="1" x14ac:dyDescent="0.4"/>
    <row r="58134" s="6" customFormat="1" x14ac:dyDescent="0.4"/>
    <row r="58135" s="6" customFormat="1" x14ac:dyDescent="0.4"/>
    <row r="58136" s="6" customFormat="1" x14ac:dyDescent="0.4"/>
    <row r="58137" s="6" customFormat="1" x14ac:dyDescent="0.4"/>
    <row r="58138" s="6" customFormat="1" x14ac:dyDescent="0.4"/>
    <row r="58139" s="6" customFormat="1" x14ac:dyDescent="0.4"/>
    <row r="58140" s="6" customFormat="1" x14ac:dyDescent="0.4"/>
    <row r="58141" s="6" customFormat="1" x14ac:dyDescent="0.4"/>
    <row r="58142" s="6" customFormat="1" x14ac:dyDescent="0.4"/>
    <row r="58143" s="6" customFormat="1" x14ac:dyDescent="0.4"/>
    <row r="58144" s="6" customFormat="1" x14ac:dyDescent="0.4"/>
    <row r="58145" s="6" customFormat="1" x14ac:dyDescent="0.4"/>
    <row r="58146" s="6" customFormat="1" x14ac:dyDescent="0.4"/>
    <row r="58147" s="6" customFormat="1" x14ac:dyDescent="0.4"/>
    <row r="58148" s="6" customFormat="1" x14ac:dyDescent="0.4"/>
    <row r="58149" s="6" customFormat="1" x14ac:dyDescent="0.4"/>
    <row r="58150" s="6" customFormat="1" x14ac:dyDescent="0.4"/>
    <row r="58151" s="6" customFormat="1" x14ac:dyDescent="0.4"/>
    <row r="58152" s="6" customFormat="1" x14ac:dyDescent="0.4"/>
    <row r="58153" s="6" customFormat="1" x14ac:dyDescent="0.4"/>
    <row r="58154" s="6" customFormat="1" x14ac:dyDescent="0.4"/>
    <row r="58155" s="6" customFormat="1" x14ac:dyDescent="0.4"/>
    <row r="58156" s="6" customFormat="1" x14ac:dyDescent="0.4"/>
    <row r="58157" s="6" customFormat="1" x14ac:dyDescent="0.4"/>
    <row r="58158" s="6" customFormat="1" x14ac:dyDescent="0.4"/>
    <row r="58159" s="6" customFormat="1" x14ac:dyDescent="0.4"/>
    <row r="58160" s="6" customFormat="1" x14ac:dyDescent="0.4"/>
    <row r="58161" s="6" customFormat="1" x14ac:dyDescent="0.4"/>
    <row r="58162" s="6" customFormat="1" x14ac:dyDescent="0.4"/>
    <row r="58163" s="6" customFormat="1" x14ac:dyDescent="0.4"/>
    <row r="58164" s="6" customFormat="1" x14ac:dyDescent="0.4"/>
    <row r="58165" s="6" customFormat="1" x14ac:dyDescent="0.4"/>
    <row r="58166" s="6" customFormat="1" x14ac:dyDescent="0.4"/>
    <row r="58167" s="6" customFormat="1" x14ac:dyDescent="0.4"/>
    <row r="58168" s="6" customFormat="1" x14ac:dyDescent="0.4"/>
    <row r="58169" s="6" customFormat="1" x14ac:dyDescent="0.4"/>
    <row r="58170" s="6" customFormat="1" x14ac:dyDescent="0.4"/>
    <row r="58171" s="6" customFormat="1" x14ac:dyDescent="0.4"/>
    <row r="58172" s="6" customFormat="1" x14ac:dyDescent="0.4"/>
    <row r="58173" s="6" customFormat="1" x14ac:dyDescent="0.4"/>
    <row r="58174" s="6" customFormat="1" x14ac:dyDescent="0.4"/>
    <row r="58175" s="6" customFormat="1" x14ac:dyDescent="0.4"/>
    <row r="58176" s="6" customFormat="1" x14ac:dyDescent="0.4"/>
    <row r="58177" s="6" customFormat="1" x14ac:dyDescent="0.4"/>
    <row r="58178" s="6" customFormat="1" x14ac:dyDescent="0.4"/>
    <row r="58179" s="6" customFormat="1" x14ac:dyDescent="0.4"/>
    <row r="58180" s="6" customFormat="1" x14ac:dyDescent="0.4"/>
    <row r="58181" s="6" customFormat="1" x14ac:dyDescent="0.4"/>
    <row r="58182" s="6" customFormat="1" x14ac:dyDescent="0.4"/>
    <row r="58183" s="6" customFormat="1" x14ac:dyDescent="0.4"/>
    <row r="58184" s="6" customFormat="1" x14ac:dyDescent="0.4"/>
    <row r="58185" s="6" customFormat="1" x14ac:dyDescent="0.4"/>
    <row r="58186" s="6" customFormat="1" x14ac:dyDescent="0.4"/>
    <row r="58187" s="6" customFormat="1" x14ac:dyDescent="0.4"/>
    <row r="58188" s="6" customFormat="1" x14ac:dyDescent="0.4"/>
    <row r="58189" s="6" customFormat="1" x14ac:dyDescent="0.4"/>
    <row r="58190" s="6" customFormat="1" x14ac:dyDescent="0.4"/>
    <row r="58191" s="6" customFormat="1" x14ac:dyDescent="0.4"/>
    <row r="58192" s="6" customFormat="1" x14ac:dyDescent="0.4"/>
    <row r="58193" s="6" customFormat="1" x14ac:dyDescent="0.4"/>
    <row r="58194" s="6" customFormat="1" x14ac:dyDescent="0.4"/>
    <row r="58195" s="6" customFormat="1" x14ac:dyDescent="0.4"/>
    <row r="58196" s="6" customFormat="1" x14ac:dyDescent="0.4"/>
    <row r="58197" s="6" customFormat="1" x14ac:dyDescent="0.4"/>
    <row r="58198" s="6" customFormat="1" x14ac:dyDescent="0.4"/>
    <row r="58199" s="6" customFormat="1" x14ac:dyDescent="0.4"/>
    <row r="58200" s="6" customFormat="1" x14ac:dyDescent="0.4"/>
    <row r="58201" s="6" customFormat="1" x14ac:dyDescent="0.4"/>
    <row r="58202" s="6" customFormat="1" x14ac:dyDescent="0.4"/>
    <row r="58203" s="6" customFormat="1" x14ac:dyDescent="0.4"/>
    <row r="58204" s="6" customFormat="1" x14ac:dyDescent="0.4"/>
    <row r="58205" s="6" customFormat="1" x14ac:dyDescent="0.4"/>
    <row r="58206" s="6" customFormat="1" x14ac:dyDescent="0.4"/>
    <row r="58207" s="6" customFormat="1" x14ac:dyDescent="0.4"/>
    <row r="58208" s="6" customFormat="1" x14ac:dyDescent="0.4"/>
    <row r="58209" s="6" customFormat="1" x14ac:dyDescent="0.4"/>
    <row r="58210" s="6" customFormat="1" x14ac:dyDescent="0.4"/>
    <row r="58211" s="6" customFormat="1" x14ac:dyDescent="0.4"/>
    <row r="58212" s="6" customFormat="1" x14ac:dyDescent="0.4"/>
    <row r="58213" s="6" customFormat="1" x14ac:dyDescent="0.4"/>
    <row r="58214" s="6" customFormat="1" x14ac:dyDescent="0.4"/>
    <row r="58215" s="6" customFormat="1" x14ac:dyDescent="0.4"/>
    <row r="58216" s="6" customFormat="1" x14ac:dyDescent="0.4"/>
    <row r="58217" s="6" customFormat="1" x14ac:dyDescent="0.4"/>
    <row r="58218" s="6" customFormat="1" x14ac:dyDescent="0.4"/>
    <row r="58219" s="6" customFormat="1" x14ac:dyDescent="0.4"/>
    <row r="58220" s="6" customFormat="1" x14ac:dyDescent="0.4"/>
    <row r="58221" s="6" customFormat="1" x14ac:dyDescent="0.4"/>
    <row r="58222" s="6" customFormat="1" x14ac:dyDescent="0.4"/>
    <row r="58223" s="6" customFormat="1" x14ac:dyDescent="0.4"/>
    <row r="58224" s="6" customFormat="1" x14ac:dyDescent="0.4"/>
    <row r="58225" s="6" customFormat="1" x14ac:dyDescent="0.4"/>
    <row r="58226" s="6" customFormat="1" x14ac:dyDescent="0.4"/>
    <row r="58227" s="6" customFormat="1" x14ac:dyDescent="0.4"/>
    <row r="58228" s="6" customFormat="1" x14ac:dyDescent="0.4"/>
    <row r="58229" s="6" customFormat="1" x14ac:dyDescent="0.4"/>
    <row r="58230" s="6" customFormat="1" x14ac:dyDescent="0.4"/>
    <row r="58231" s="6" customFormat="1" x14ac:dyDescent="0.4"/>
    <row r="58232" s="6" customFormat="1" x14ac:dyDescent="0.4"/>
    <row r="58233" s="6" customFormat="1" x14ac:dyDescent="0.4"/>
    <row r="58234" s="6" customFormat="1" x14ac:dyDescent="0.4"/>
    <row r="58235" s="6" customFormat="1" x14ac:dyDescent="0.4"/>
    <row r="58236" s="6" customFormat="1" x14ac:dyDescent="0.4"/>
    <row r="58237" s="6" customFormat="1" x14ac:dyDescent="0.4"/>
    <row r="58238" s="6" customFormat="1" x14ac:dyDescent="0.4"/>
    <row r="58239" s="6" customFormat="1" x14ac:dyDescent="0.4"/>
    <row r="58240" s="6" customFormat="1" x14ac:dyDescent="0.4"/>
    <row r="58241" s="6" customFormat="1" x14ac:dyDescent="0.4"/>
    <row r="58242" s="6" customFormat="1" x14ac:dyDescent="0.4"/>
    <row r="58243" s="6" customFormat="1" x14ac:dyDescent="0.4"/>
    <row r="58244" s="6" customFormat="1" x14ac:dyDescent="0.4"/>
    <row r="58245" s="6" customFormat="1" x14ac:dyDescent="0.4"/>
    <row r="58246" s="6" customFormat="1" x14ac:dyDescent="0.4"/>
    <row r="58247" s="6" customFormat="1" x14ac:dyDescent="0.4"/>
    <row r="58248" s="6" customFormat="1" x14ac:dyDescent="0.4"/>
    <row r="58249" s="6" customFormat="1" x14ac:dyDescent="0.4"/>
    <row r="58250" s="6" customFormat="1" x14ac:dyDescent="0.4"/>
    <row r="58251" s="6" customFormat="1" x14ac:dyDescent="0.4"/>
    <row r="58252" s="6" customFormat="1" x14ac:dyDescent="0.4"/>
    <row r="58253" s="6" customFormat="1" x14ac:dyDescent="0.4"/>
    <row r="58254" s="6" customFormat="1" x14ac:dyDescent="0.4"/>
    <row r="58255" s="6" customFormat="1" x14ac:dyDescent="0.4"/>
    <row r="58256" s="6" customFormat="1" x14ac:dyDescent="0.4"/>
    <row r="58257" s="6" customFormat="1" x14ac:dyDescent="0.4"/>
    <row r="58258" s="6" customFormat="1" x14ac:dyDescent="0.4"/>
    <row r="58259" s="6" customFormat="1" x14ac:dyDescent="0.4"/>
    <row r="58260" s="6" customFormat="1" x14ac:dyDescent="0.4"/>
    <row r="58261" s="6" customFormat="1" x14ac:dyDescent="0.4"/>
    <row r="58262" s="6" customFormat="1" x14ac:dyDescent="0.4"/>
    <row r="58263" s="6" customFormat="1" x14ac:dyDescent="0.4"/>
    <row r="58264" s="6" customFormat="1" x14ac:dyDescent="0.4"/>
    <row r="58265" s="6" customFormat="1" x14ac:dyDescent="0.4"/>
    <row r="58266" s="6" customFormat="1" x14ac:dyDescent="0.4"/>
    <row r="58267" s="6" customFormat="1" x14ac:dyDescent="0.4"/>
    <row r="58268" s="6" customFormat="1" x14ac:dyDescent="0.4"/>
    <row r="58269" s="6" customFormat="1" x14ac:dyDescent="0.4"/>
    <row r="58270" s="6" customFormat="1" x14ac:dyDescent="0.4"/>
    <row r="58271" s="6" customFormat="1" x14ac:dyDescent="0.4"/>
    <row r="58272" s="6" customFormat="1" x14ac:dyDescent="0.4"/>
    <row r="58273" s="6" customFormat="1" x14ac:dyDescent="0.4"/>
    <row r="58274" s="6" customFormat="1" x14ac:dyDescent="0.4"/>
    <row r="58275" s="6" customFormat="1" x14ac:dyDescent="0.4"/>
    <row r="58276" s="6" customFormat="1" x14ac:dyDescent="0.4"/>
    <row r="58277" s="6" customFormat="1" x14ac:dyDescent="0.4"/>
    <row r="58278" s="6" customFormat="1" x14ac:dyDescent="0.4"/>
    <row r="58279" s="6" customFormat="1" x14ac:dyDescent="0.4"/>
    <row r="58280" s="6" customFormat="1" x14ac:dyDescent="0.4"/>
    <row r="58281" s="6" customFormat="1" x14ac:dyDescent="0.4"/>
    <row r="58282" s="6" customFormat="1" x14ac:dyDescent="0.4"/>
    <row r="58283" s="6" customFormat="1" x14ac:dyDescent="0.4"/>
    <row r="58284" s="6" customFormat="1" x14ac:dyDescent="0.4"/>
    <row r="58285" s="6" customFormat="1" x14ac:dyDescent="0.4"/>
    <row r="58286" s="6" customFormat="1" x14ac:dyDescent="0.4"/>
    <row r="58287" s="6" customFormat="1" x14ac:dyDescent="0.4"/>
    <row r="58288" s="6" customFormat="1" x14ac:dyDescent="0.4"/>
    <row r="58289" s="6" customFormat="1" x14ac:dyDescent="0.4"/>
    <row r="58290" s="6" customFormat="1" x14ac:dyDescent="0.4"/>
    <row r="58291" s="6" customFormat="1" x14ac:dyDescent="0.4"/>
    <row r="58292" s="6" customFormat="1" x14ac:dyDescent="0.4"/>
    <row r="58293" s="6" customFormat="1" x14ac:dyDescent="0.4"/>
    <row r="58294" s="6" customFormat="1" x14ac:dyDescent="0.4"/>
    <row r="58295" s="6" customFormat="1" x14ac:dyDescent="0.4"/>
    <row r="58296" s="6" customFormat="1" x14ac:dyDescent="0.4"/>
    <row r="58297" s="6" customFormat="1" x14ac:dyDescent="0.4"/>
    <row r="58298" s="6" customFormat="1" x14ac:dyDescent="0.4"/>
    <row r="58299" s="6" customFormat="1" x14ac:dyDescent="0.4"/>
    <row r="58300" s="6" customFormat="1" x14ac:dyDescent="0.4"/>
    <row r="58301" s="6" customFormat="1" x14ac:dyDescent="0.4"/>
    <row r="58302" s="6" customFormat="1" x14ac:dyDescent="0.4"/>
    <row r="58303" s="6" customFormat="1" x14ac:dyDescent="0.4"/>
    <row r="58304" s="6" customFormat="1" x14ac:dyDescent="0.4"/>
    <row r="58305" s="6" customFormat="1" x14ac:dyDescent="0.4"/>
    <row r="58306" s="6" customFormat="1" x14ac:dyDescent="0.4"/>
    <row r="58307" s="6" customFormat="1" x14ac:dyDescent="0.4"/>
    <row r="58308" s="6" customFormat="1" x14ac:dyDescent="0.4"/>
    <row r="58309" s="6" customFormat="1" x14ac:dyDescent="0.4"/>
    <row r="58310" s="6" customFormat="1" x14ac:dyDescent="0.4"/>
    <row r="58311" s="6" customFormat="1" x14ac:dyDescent="0.4"/>
    <row r="58312" s="6" customFormat="1" x14ac:dyDescent="0.4"/>
    <row r="58313" s="6" customFormat="1" x14ac:dyDescent="0.4"/>
    <row r="58314" s="6" customFormat="1" x14ac:dyDescent="0.4"/>
    <row r="58315" s="6" customFormat="1" x14ac:dyDescent="0.4"/>
    <row r="58316" s="6" customFormat="1" x14ac:dyDescent="0.4"/>
    <row r="58317" s="6" customFormat="1" x14ac:dyDescent="0.4"/>
    <row r="58318" s="6" customFormat="1" x14ac:dyDescent="0.4"/>
    <row r="58319" s="6" customFormat="1" x14ac:dyDescent="0.4"/>
    <row r="58320" s="6" customFormat="1" x14ac:dyDescent="0.4"/>
    <row r="58321" s="6" customFormat="1" x14ac:dyDescent="0.4"/>
    <row r="58322" s="6" customFormat="1" x14ac:dyDescent="0.4"/>
    <row r="58323" s="6" customFormat="1" x14ac:dyDescent="0.4"/>
    <row r="58324" s="6" customFormat="1" x14ac:dyDescent="0.4"/>
    <row r="58325" s="6" customFormat="1" x14ac:dyDescent="0.4"/>
    <row r="58326" s="6" customFormat="1" x14ac:dyDescent="0.4"/>
    <row r="58327" s="6" customFormat="1" x14ac:dyDescent="0.4"/>
    <row r="58328" s="6" customFormat="1" x14ac:dyDescent="0.4"/>
    <row r="58329" s="6" customFormat="1" x14ac:dyDescent="0.4"/>
    <row r="58330" s="6" customFormat="1" x14ac:dyDescent="0.4"/>
    <row r="58331" s="6" customFormat="1" x14ac:dyDescent="0.4"/>
    <row r="58332" s="6" customFormat="1" x14ac:dyDescent="0.4"/>
    <row r="58333" s="6" customFormat="1" x14ac:dyDescent="0.4"/>
    <row r="58334" s="6" customFormat="1" x14ac:dyDescent="0.4"/>
    <row r="58335" s="6" customFormat="1" x14ac:dyDescent="0.4"/>
    <row r="58336" s="6" customFormat="1" x14ac:dyDescent="0.4"/>
    <row r="58337" s="6" customFormat="1" x14ac:dyDescent="0.4"/>
    <row r="58338" s="6" customFormat="1" x14ac:dyDescent="0.4"/>
    <row r="58339" s="6" customFormat="1" x14ac:dyDescent="0.4"/>
    <row r="58340" s="6" customFormat="1" x14ac:dyDescent="0.4"/>
    <row r="58341" s="6" customFormat="1" x14ac:dyDescent="0.4"/>
    <row r="58342" s="6" customFormat="1" x14ac:dyDescent="0.4"/>
    <row r="58343" s="6" customFormat="1" x14ac:dyDescent="0.4"/>
    <row r="58344" s="6" customFormat="1" x14ac:dyDescent="0.4"/>
    <row r="58345" s="6" customFormat="1" x14ac:dyDescent="0.4"/>
    <row r="58346" s="6" customFormat="1" x14ac:dyDescent="0.4"/>
    <row r="58347" s="6" customFormat="1" x14ac:dyDescent="0.4"/>
    <row r="58348" s="6" customFormat="1" x14ac:dyDescent="0.4"/>
    <row r="58349" s="6" customFormat="1" x14ac:dyDescent="0.4"/>
    <row r="58350" s="6" customFormat="1" x14ac:dyDescent="0.4"/>
    <row r="58351" s="6" customFormat="1" x14ac:dyDescent="0.4"/>
    <row r="58352" s="6" customFormat="1" x14ac:dyDescent="0.4"/>
    <row r="58353" s="6" customFormat="1" x14ac:dyDescent="0.4"/>
    <row r="58354" s="6" customFormat="1" x14ac:dyDescent="0.4"/>
    <row r="58355" s="6" customFormat="1" x14ac:dyDescent="0.4"/>
    <row r="58356" s="6" customFormat="1" x14ac:dyDescent="0.4"/>
    <row r="58357" s="6" customFormat="1" x14ac:dyDescent="0.4"/>
    <row r="58358" s="6" customFormat="1" x14ac:dyDescent="0.4"/>
    <row r="58359" s="6" customFormat="1" x14ac:dyDescent="0.4"/>
    <row r="58360" s="6" customFormat="1" x14ac:dyDescent="0.4"/>
    <row r="58361" s="6" customFormat="1" x14ac:dyDescent="0.4"/>
    <row r="58362" s="6" customFormat="1" x14ac:dyDescent="0.4"/>
    <row r="58363" s="6" customFormat="1" x14ac:dyDescent="0.4"/>
    <row r="58364" s="6" customFormat="1" x14ac:dyDescent="0.4"/>
    <row r="58365" s="6" customFormat="1" x14ac:dyDescent="0.4"/>
    <row r="58366" s="6" customFormat="1" x14ac:dyDescent="0.4"/>
    <row r="58367" s="6" customFormat="1" x14ac:dyDescent="0.4"/>
    <row r="58368" s="6" customFormat="1" x14ac:dyDescent="0.4"/>
    <row r="58369" s="6" customFormat="1" x14ac:dyDescent="0.4"/>
    <row r="58370" s="6" customFormat="1" x14ac:dyDescent="0.4"/>
    <row r="58371" s="6" customFormat="1" x14ac:dyDescent="0.4"/>
    <row r="58372" s="6" customFormat="1" x14ac:dyDescent="0.4"/>
    <row r="58373" s="6" customFormat="1" x14ac:dyDescent="0.4"/>
    <row r="58374" s="6" customFormat="1" x14ac:dyDescent="0.4"/>
    <row r="58375" s="6" customFormat="1" x14ac:dyDescent="0.4"/>
    <row r="58376" s="6" customFormat="1" x14ac:dyDescent="0.4"/>
    <row r="58377" s="6" customFormat="1" x14ac:dyDescent="0.4"/>
    <row r="58378" s="6" customFormat="1" x14ac:dyDescent="0.4"/>
    <row r="58379" s="6" customFormat="1" x14ac:dyDescent="0.4"/>
    <row r="58380" s="6" customFormat="1" x14ac:dyDescent="0.4"/>
    <row r="58381" s="6" customFormat="1" x14ac:dyDescent="0.4"/>
    <row r="58382" s="6" customFormat="1" x14ac:dyDescent="0.4"/>
    <row r="58383" s="6" customFormat="1" x14ac:dyDescent="0.4"/>
    <row r="58384" s="6" customFormat="1" x14ac:dyDescent="0.4"/>
    <row r="58385" s="6" customFormat="1" x14ac:dyDescent="0.4"/>
    <row r="58386" s="6" customFormat="1" x14ac:dyDescent="0.4"/>
    <row r="58387" s="6" customFormat="1" x14ac:dyDescent="0.4"/>
    <row r="58388" s="6" customFormat="1" x14ac:dyDescent="0.4"/>
    <row r="58389" s="6" customFormat="1" x14ac:dyDescent="0.4"/>
    <row r="58390" s="6" customFormat="1" x14ac:dyDescent="0.4"/>
    <row r="58391" s="6" customFormat="1" x14ac:dyDescent="0.4"/>
    <row r="58392" s="6" customFormat="1" x14ac:dyDescent="0.4"/>
    <row r="58393" s="6" customFormat="1" x14ac:dyDescent="0.4"/>
    <row r="58394" s="6" customFormat="1" x14ac:dyDescent="0.4"/>
    <row r="58395" s="6" customFormat="1" x14ac:dyDescent="0.4"/>
    <row r="58396" s="6" customFormat="1" x14ac:dyDescent="0.4"/>
    <row r="58397" s="6" customFormat="1" x14ac:dyDescent="0.4"/>
    <row r="58398" s="6" customFormat="1" x14ac:dyDescent="0.4"/>
    <row r="58399" s="6" customFormat="1" x14ac:dyDescent="0.4"/>
    <row r="58400" s="6" customFormat="1" x14ac:dyDescent="0.4"/>
    <row r="58401" s="6" customFormat="1" x14ac:dyDescent="0.4"/>
    <row r="58402" s="6" customFormat="1" x14ac:dyDescent="0.4"/>
    <row r="58403" s="6" customFormat="1" x14ac:dyDescent="0.4"/>
    <row r="58404" s="6" customFormat="1" x14ac:dyDescent="0.4"/>
    <row r="58405" s="6" customFormat="1" x14ac:dyDescent="0.4"/>
    <row r="58406" s="6" customFormat="1" x14ac:dyDescent="0.4"/>
    <row r="58407" s="6" customFormat="1" x14ac:dyDescent="0.4"/>
    <row r="58408" s="6" customFormat="1" x14ac:dyDescent="0.4"/>
    <row r="58409" s="6" customFormat="1" x14ac:dyDescent="0.4"/>
    <row r="58410" s="6" customFormat="1" x14ac:dyDescent="0.4"/>
    <row r="58411" s="6" customFormat="1" x14ac:dyDescent="0.4"/>
    <row r="58412" s="6" customFormat="1" x14ac:dyDescent="0.4"/>
    <row r="58413" s="6" customFormat="1" x14ac:dyDescent="0.4"/>
    <row r="58414" s="6" customFormat="1" x14ac:dyDescent="0.4"/>
    <row r="58415" s="6" customFormat="1" x14ac:dyDescent="0.4"/>
    <row r="58416" s="6" customFormat="1" x14ac:dyDescent="0.4"/>
    <row r="58417" s="6" customFormat="1" x14ac:dyDescent="0.4"/>
    <row r="58418" s="6" customFormat="1" x14ac:dyDescent="0.4"/>
    <row r="58419" s="6" customFormat="1" x14ac:dyDescent="0.4"/>
    <row r="58420" s="6" customFormat="1" x14ac:dyDescent="0.4"/>
    <row r="58421" s="6" customFormat="1" x14ac:dyDescent="0.4"/>
    <row r="58422" s="6" customFormat="1" x14ac:dyDescent="0.4"/>
    <row r="58423" s="6" customFormat="1" x14ac:dyDescent="0.4"/>
    <row r="58424" s="6" customFormat="1" x14ac:dyDescent="0.4"/>
    <row r="58425" s="6" customFormat="1" x14ac:dyDescent="0.4"/>
    <row r="58426" s="6" customFormat="1" x14ac:dyDescent="0.4"/>
    <row r="58427" s="6" customFormat="1" x14ac:dyDescent="0.4"/>
    <row r="58428" s="6" customFormat="1" x14ac:dyDescent="0.4"/>
    <row r="58429" s="6" customFormat="1" x14ac:dyDescent="0.4"/>
    <row r="58430" s="6" customFormat="1" x14ac:dyDescent="0.4"/>
    <row r="58431" s="6" customFormat="1" x14ac:dyDescent="0.4"/>
    <row r="58432" s="6" customFormat="1" x14ac:dyDescent="0.4"/>
    <row r="58433" s="6" customFormat="1" x14ac:dyDescent="0.4"/>
    <row r="58434" s="6" customFormat="1" x14ac:dyDescent="0.4"/>
    <row r="58435" s="6" customFormat="1" x14ac:dyDescent="0.4"/>
    <row r="58436" s="6" customFormat="1" x14ac:dyDescent="0.4"/>
    <row r="58437" s="6" customFormat="1" x14ac:dyDescent="0.4"/>
    <row r="58438" s="6" customFormat="1" x14ac:dyDescent="0.4"/>
    <row r="58439" s="6" customFormat="1" x14ac:dyDescent="0.4"/>
    <row r="58440" s="6" customFormat="1" x14ac:dyDescent="0.4"/>
    <row r="58441" s="6" customFormat="1" x14ac:dyDescent="0.4"/>
    <row r="58442" s="6" customFormat="1" x14ac:dyDescent="0.4"/>
    <row r="58443" s="6" customFormat="1" x14ac:dyDescent="0.4"/>
    <row r="58444" s="6" customFormat="1" x14ac:dyDescent="0.4"/>
    <row r="58445" s="6" customFormat="1" x14ac:dyDescent="0.4"/>
    <row r="58446" s="6" customFormat="1" x14ac:dyDescent="0.4"/>
    <row r="58447" s="6" customFormat="1" x14ac:dyDescent="0.4"/>
    <row r="58448" s="6" customFormat="1" x14ac:dyDescent="0.4"/>
    <row r="58449" s="6" customFormat="1" x14ac:dyDescent="0.4"/>
    <row r="58450" s="6" customFormat="1" x14ac:dyDescent="0.4"/>
    <row r="58451" s="6" customFormat="1" x14ac:dyDescent="0.4"/>
    <row r="58452" s="6" customFormat="1" x14ac:dyDescent="0.4"/>
    <row r="58453" s="6" customFormat="1" x14ac:dyDescent="0.4"/>
    <row r="58454" s="6" customFormat="1" x14ac:dyDescent="0.4"/>
    <row r="58455" s="6" customFormat="1" x14ac:dyDescent="0.4"/>
    <row r="58456" s="6" customFormat="1" x14ac:dyDescent="0.4"/>
    <row r="58457" s="6" customFormat="1" x14ac:dyDescent="0.4"/>
    <row r="58458" s="6" customFormat="1" x14ac:dyDescent="0.4"/>
    <row r="58459" s="6" customFormat="1" x14ac:dyDescent="0.4"/>
    <row r="58460" s="6" customFormat="1" x14ac:dyDescent="0.4"/>
    <row r="58461" s="6" customFormat="1" x14ac:dyDescent="0.4"/>
    <row r="58462" s="6" customFormat="1" x14ac:dyDescent="0.4"/>
    <row r="58463" s="6" customFormat="1" x14ac:dyDescent="0.4"/>
    <row r="58464" s="6" customFormat="1" x14ac:dyDescent="0.4"/>
    <row r="58465" s="6" customFormat="1" x14ac:dyDescent="0.4"/>
    <row r="58466" s="6" customFormat="1" x14ac:dyDescent="0.4"/>
    <row r="58467" s="6" customFormat="1" x14ac:dyDescent="0.4"/>
    <row r="58468" s="6" customFormat="1" x14ac:dyDescent="0.4"/>
    <row r="58469" s="6" customFormat="1" x14ac:dyDescent="0.4"/>
    <row r="58470" s="6" customFormat="1" x14ac:dyDescent="0.4"/>
    <row r="58471" s="6" customFormat="1" x14ac:dyDescent="0.4"/>
    <row r="58472" s="6" customFormat="1" x14ac:dyDescent="0.4"/>
    <row r="58473" s="6" customFormat="1" x14ac:dyDescent="0.4"/>
    <row r="58474" s="6" customFormat="1" x14ac:dyDescent="0.4"/>
    <row r="58475" s="6" customFormat="1" x14ac:dyDescent="0.4"/>
    <row r="58476" s="6" customFormat="1" x14ac:dyDescent="0.4"/>
    <row r="58477" s="6" customFormat="1" x14ac:dyDescent="0.4"/>
    <row r="58478" s="6" customFormat="1" x14ac:dyDescent="0.4"/>
    <row r="58479" s="6" customFormat="1" x14ac:dyDescent="0.4"/>
    <row r="58480" s="6" customFormat="1" x14ac:dyDescent="0.4"/>
    <row r="58481" s="6" customFormat="1" x14ac:dyDescent="0.4"/>
    <row r="58482" s="6" customFormat="1" x14ac:dyDescent="0.4"/>
    <row r="58483" s="6" customFormat="1" x14ac:dyDescent="0.4"/>
    <row r="58484" s="6" customFormat="1" x14ac:dyDescent="0.4"/>
    <row r="58485" s="6" customFormat="1" x14ac:dyDescent="0.4"/>
    <row r="58486" s="6" customFormat="1" x14ac:dyDescent="0.4"/>
    <row r="58487" s="6" customFormat="1" x14ac:dyDescent="0.4"/>
    <row r="58488" s="6" customFormat="1" x14ac:dyDescent="0.4"/>
    <row r="58489" s="6" customFormat="1" x14ac:dyDescent="0.4"/>
    <row r="58490" s="6" customFormat="1" x14ac:dyDescent="0.4"/>
    <row r="58491" s="6" customFormat="1" x14ac:dyDescent="0.4"/>
    <row r="58492" s="6" customFormat="1" x14ac:dyDescent="0.4"/>
    <row r="58493" s="6" customFormat="1" x14ac:dyDescent="0.4"/>
    <row r="58494" s="6" customFormat="1" x14ac:dyDescent="0.4"/>
    <row r="58495" s="6" customFormat="1" x14ac:dyDescent="0.4"/>
    <row r="58496" s="6" customFormat="1" x14ac:dyDescent="0.4"/>
    <row r="58497" s="6" customFormat="1" x14ac:dyDescent="0.4"/>
    <row r="58498" s="6" customFormat="1" x14ac:dyDescent="0.4"/>
    <row r="58499" s="6" customFormat="1" x14ac:dyDescent="0.4"/>
    <row r="58500" s="6" customFormat="1" x14ac:dyDescent="0.4"/>
    <row r="58501" s="6" customFormat="1" x14ac:dyDescent="0.4"/>
    <row r="58502" s="6" customFormat="1" x14ac:dyDescent="0.4"/>
    <row r="58503" s="6" customFormat="1" x14ac:dyDescent="0.4"/>
    <row r="58504" s="6" customFormat="1" x14ac:dyDescent="0.4"/>
    <row r="58505" s="6" customFormat="1" x14ac:dyDescent="0.4"/>
    <row r="58506" s="6" customFormat="1" x14ac:dyDescent="0.4"/>
    <row r="58507" s="6" customFormat="1" x14ac:dyDescent="0.4"/>
    <row r="58508" s="6" customFormat="1" x14ac:dyDescent="0.4"/>
    <row r="58509" s="6" customFormat="1" x14ac:dyDescent="0.4"/>
    <row r="58510" s="6" customFormat="1" x14ac:dyDescent="0.4"/>
    <row r="58511" s="6" customFormat="1" x14ac:dyDescent="0.4"/>
    <row r="58512" s="6" customFormat="1" x14ac:dyDescent="0.4"/>
    <row r="58513" s="6" customFormat="1" x14ac:dyDescent="0.4"/>
    <row r="58514" s="6" customFormat="1" x14ac:dyDescent="0.4"/>
    <row r="58515" s="6" customFormat="1" x14ac:dyDescent="0.4"/>
    <row r="58516" s="6" customFormat="1" x14ac:dyDescent="0.4"/>
    <row r="58517" s="6" customFormat="1" x14ac:dyDescent="0.4"/>
    <row r="58518" s="6" customFormat="1" x14ac:dyDescent="0.4"/>
    <row r="58519" s="6" customFormat="1" x14ac:dyDescent="0.4"/>
    <row r="58520" s="6" customFormat="1" x14ac:dyDescent="0.4"/>
    <row r="58521" s="6" customFormat="1" x14ac:dyDescent="0.4"/>
    <row r="58522" s="6" customFormat="1" x14ac:dyDescent="0.4"/>
    <row r="58523" s="6" customFormat="1" x14ac:dyDescent="0.4"/>
    <row r="58524" s="6" customFormat="1" x14ac:dyDescent="0.4"/>
    <row r="58525" s="6" customFormat="1" x14ac:dyDescent="0.4"/>
    <row r="58526" s="6" customFormat="1" x14ac:dyDescent="0.4"/>
    <row r="58527" s="6" customFormat="1" x14ac:dyDescent="0.4"/>
    <row r="58528" s="6" customFormat="1" x14ac:dyDescent="0.4"/>
    <row r="58529" s="6" customFormat="1" x14ac:dyDescent="0.4"/>
    <row r="58530" s="6" customFormat="1" x14ac:dyDescent="0.4"/>
    <row r="58531" s="6" customFormat="1" x14ac:dyDescent="0.4"/>
    <row r="58532" s="6" customFormat="1" x14ac:dyDescent="0.4"/>
    <row r="58533" s="6" customFormat="1" x14ac:dyDescent="0.4"/>
    <row r="58534" s="6" customFormat="1" x14ac:dyDescent="0.4"/>
    <row r="58535" s="6" customFormat="1" x14ac:dyDescent="0.4"/>
    <row r="58536" s="6" customFormat="1" x14ac:dyDescent="0.4"/>
    <row r="58537" s="6" customFormat="1" x14ac:dyDescent="0.4"/>
    <row r="58538" s="6" customFormat="1" x14ac:dyDescent="0.4"/>
    <row r="58539" s="6" customFormat="1" x14ac:dyDescent="0.4"/>
    <row r="58540" s="6" customFormat="1" x14ac:dyDescent="0.4"/>
    <row r="58541" s="6" customFormat="1" x14ac:dyDescent="0.4"/>
    <row r="58542" s="6" customFormat="1" x14ac:dyDescent="0.4"/>
    <row r="58543" s="6" customFormat="1" x14ac:dyDescent="0.4"/>
    <row r="58544" s="6" customFormat="1" x14ac:dyDescent="0.4"/>
    <row r="58545" s="6" customFormat="1" x14ac:dyDescent="0.4"/>
    <row r="58546" s="6" customFormat="1" x14ac:dyDescent="0.4"/>
    <row r="58547" s="6" customFormat="1" x14ac:dyDescent="0.4"/>
    <row r="58548" s="6" customFormat="1" x14ac:dyDescent="0.4"/>
    <row r="58549" s="6" customFormat="1" x14ac:dyDescent="0.4"/>
    <row r="58550" s="6" customFormat="1" x14ac:dyDescent="0.4"/>
    <row r="58551" s="6" customFormat="1" x14ac:dyDescent="0.4"/>
    <row r="58552" s="6" customFormat="1" x14ac:dyDescent="0.4"/>
    <row r="58553" s="6" customFormat="1" x14ac:dyDescent="0.4"/>
    <row r="58554" s="6" customFormat="1" x14ac:dyDescent="0.4"/>
    <row r="58555" s="6" customFormat="1" x14ac:dyDescent="0.4"/>
    <row r="58556" s="6" customFormat="1" x14ac:dyDescent="0.4"/>
    <row r="58557" s="6" customFormat="1" x14ac:dyDescent="0.4"/>
    <row r="58558" s="6" customFormat="1" x14ac:dyDescent="0.4"/>
    <row r="58559" s="6" customFormat="1" x14ac:dyDescent="0.4"/>
    <row r="58560" s="6" customFormat="1" x14ac:dyDescent="0.4"/>
    <row r="58561" s="6" customFormat="1" x14ac:dyDescent="0.4"/>
    <row r="58562" s="6" customFormat="1" x14ac:dyDescent="0.4"/>
    <row r="58563" s="6" customFormat="1" x14ac:dyDescent="0.4"/>
    <row r="58564" s="6" customFormat="1" x14ac:dyDescent="0.4"/>
    <row r="58565" s="6" customFormat="1" x14ac:dyDescent="0.4"/>
    <row r="58566" s="6" customFormat="1" x14ac:dyDescent="0.4"/>
    <row r="58567" s="6" customFormat="1" x14ac:dyDescent="0.4"/>
    <row r="58568" s="6" customFormat="1" x14ac:dyDescent="0.4"/>
    <row r="58569" s="6" customFormat="1" x14ac:dyDescent="0.4"/>
    <row r="58570" s="6" customFormat="1" x14ac:dyDescent="0.4"/>
    <row r="58571" s="6" customFormat="1" x14ac:dyDescent="0.4"/>
    <row r="58572" s="6" customFormat="1" x14ac:dyDescent="0.4"/>
    <row r="58573" s="6" customFormat="1" x14ac:dyDescent="0.4"/>
    <row r="58574" s="6" customFormat="1" x14ac:dyDescent="0.4"/>
    <row r="58575" s="6" customFormat="1" x14ac:dyDescent="0.4"/>
    <row r="58576" s="6" customFormat="1" x14ac:dyDescent="0.4"/>
    <row r="58577" s="6" customFormat="1" x14ac:dyDescent="0.4"/>
    <row r="58578" s="6" customFormat="1" x14ac:dyDescent="0.4"/>
    <row r="58579" s="6" customFormat="1" x14ac:dyDescent="0.4"/>
    <row r="58580" s="6" customFormat="1" x14ac:dyDescent="0.4"/>
    <row r="58581" s="6" customFormat="1" x14ac:dyDescent="0.4"/>
    <row r="58582" s="6" customFormat="1" x14ac:dyDescent="0.4"/>
    <row r="58583" s="6" customFormat="1" x14ac:dyDescent="0.4"/>
    <row r="58584" s="6" customFormat="1" x14ac:dyDescent="0.4"/>
    <row r="58585" s="6" customFormat="1" x14ac:dyDescent="0.4"/>
    <row r="58586" s="6" customFormat="1" x14ac:dyDescent="0.4"/>
    <row r="58587" s="6" customFormat="1" x14ac:dyDescent="0.4"/>
    <row r="58588" s="6" customFormat="1" x14ac:dyDescent="0.4"/>
    <row r="58589" s="6" customFormat="1" x14ac:dyDescent="0.4"/>
    <row r="58590" s="6" customFormat="1" x14ac:dyDescent="0.4"/>
    <row r="58591" s="6" customFormat="1" x14ac:dyDescent="0.4"/>
    <row r="58592" s="6" customFormat="1" x14ac:dyDescent="0.4"/>
    <row r="58593" s="6" customFormat="1" x14ac:dyDescent="0.4"/>
    <row r="58594" s="6" customFormat="1" x14ac:dyDescent="0.4"/>
    <row r="58595" s="6" customFormat="1" x14ac:dyDescent="0.4"/>
    <row r="58596" s="6" customFormat="1" x14ac:dyDescent="0.4"/>
    <row r="58597" s="6" customFormat="1" x14ac:dyDescent="0.4"/>
    <row r="58598" s="6" customFormat="1" x14ac:dyDescent="0.4"/>
    <row r="58599" s="6" customFormat="1" x14ac:dyDescent="0.4"/>
    <row r="58600" s="6" customFormat="1" x14ac:dyDescent="0.4"/>
    <row r="58601" s="6" customFormat="1" x14ac:dyDescent="0.4"/>
    <row r="58602" s="6" customFormat="1" x14ac:dyDescent="0.4"/>
    <row r="58603" s="6" customFormat="1" x14ac:dyDescent="0.4"/>
    <row r="58604" s="6" customFormat="1" x14ac:dyDescent="0.4"/>
    <row r="58605" s="6" customFormat="1" x14ac:dyDescent="0.4"/>
    <row r="58606" s="6" customFormat="1" x14ac:dyDescent="0.4"/>
    <row r="58607" s="6" customFormat="1" x14ac:dyDescent="0.4"/>
    <row r="58608" s="6" customFormat="1" x14ac:dyDescent="0.4"/>
    <row r="58609" s="6" customFormat="1" x14ac:dyDescent="0.4"/>
    <row r="58610" s="6" customFormat="1" x14ac:dyDescent="0.4"/>
    <row r="58611" s="6" customFormat="1" x14ac:dyDescent="0.4"/>
    <row r="58612" s="6" customFormat="1" x14ac:dyDescent="0.4"/>
    <row r="58613" s="6" customFormat="1" x14ac:dyDescent="0.4"/>
    <row r="58614" s="6" customFormat="1" x14ac:dyDescent="0.4"/>
    <row r="58615" s="6" customFormat="1" x14ac:dyDescent="0.4"/>
    <row r="58616" s="6" customFormat="1" x14ac:dyDescent="0.4"/>
    <row r="58617" s="6" customFormat="1" x14ac:dyDescent="0.4"/>
    <row r="58618" s="6" customFormat="1" x14ac:dyDescent="0.4"/>
    <row r="58619" s="6" customFormat="1" x14ac:dyDescent="0.4"/>
    <row r="58620" s="6" customFormat="1" x14ac:dyDescent="0.4"/>
    <row r="58621" s="6" customFormat="1" x14ac:dyDescent="0.4"/>
    <row r="58622" s="6" customFormat="1" x14ac:dyDescent="0.4"/>
    <row r="58623" s="6" customFormat="1" x14ac:dyDescent="0.4"/>
    <row r="58624" s="6" customFormat="1" x14ac:dyDescent="0.4"/>
    <row r="58625" s="6" customFormat="1" x14ac:dyDescent="0.4"/>
    <row r="58626" s="6" customFormat="1" x14ac:dyDescent="0.4"/>
    <row r="58627" s="6" customFormat="1" x14ac:dyDescent="0.4"/>
    <row r="58628" s="6" customFormat="1" x14ac:dyDescent="0.4"/>
    <row r="58629" s="6" customFormat="1" x14ac:dyDescent="0.4"/>
    <row r="58630" s="6" customFormat="1" x14ac:dyDescent="0.4"/>
    <row r="58631" s="6" customFormat="1" x14ac:dyDescent="0.4"/>
    <row r="58632" s="6" customFormat="1" x14ac:dyDescent="0.4"/>
    <row r="58633" s="6" customFormat="1" x14ac:dyDescent="0.4"/>
    <row r="58634" s="6" customFormat="1" x14ac:dyDescent="0.4"/>
    <row r="58635" s="6" customFormat="1" x14ac:dyDescent="0.4"/>
    <row r="58636" s="6" customFormat="1" x14ac:dyDescent="0.4"/>
    <row r="58637" s="6" customFormat="1" x14ac:dyDescent="0.4"/>
    <row r="58638" s="6" customFormat="1" x14ac:dyDescent="0.4"/>
    <row r="58639" s="6" customFormat="1" x14ac:dyDescent="0.4"/>
    <row r="58640" s="6" customFormat="1" x14ac:dyDescent="0.4"/>
    <row r="58641" s="6" customFormat="1" x14ac:dyDescent="0.4"/>
    <row r="58642" s="6" customFormat="1" x14ac:dyDescent="0.4"/>
    <row r="58643" s="6" customFormat="1" x14ac:dyDescent="0.4"/>
    <row r="58644" s="6" customFormat="1" x14ac:dyDescent="0.4"/>
    <row r="58645" s="6" customFormat="1" x14ac:dyDescent="0.4"/>
    <row r="58646" s="6" customFormat="1" x14ac:dyDescent="0.4"/>
    <row r="58647" s="6" customFormat="1" x14ac:dyDescent="0.4"/>
    <row r="58648" s="6" customFormat="1" x14ac:dyDescent="0.4"/>
    <row r="58649" s="6" customFormat="1" x14ac:dyDescent="0.4"/>
    <row r="58650" s="6" customFormat="1" x14ac:dyDescent="0.4"/>
    <row r="58651" s="6" customFormat="1" x14ac:dyDescent="0.4"/>
    <row r="58652" s="6" customFormat="1" x14ac:dyDescent="0.4"/>
    <row r="58653" s="6" customFormat="1" x14ac:dyDescent="0.4"/>
    <row r="58654" s="6" customFormat="1" x14ac:dyDescent="0.4"/>
    <row r="58655" s="6" customFormat="1" x14ac:dyDescent="0.4"/>
    <row r="58656" s="6" customFormat="1" x14ac:dyDescent="0.4"/>
    <row r="58657" s="6" customFormat="1" x14ac:dyDescent="0.4"/>
    <row r="58658" s="6" customFormat="1" x14ac:dyDescent="0.4"/>
    <row r="58659" s="6" customFormat="1" x14ac:dyDescent="0.4"/>
    <row r="58660" s="6" customFormat="1" x14ac:dyDescent="0.4"/>
    <row r="58661" s="6" customFormat="1" x14ac:dyDescent="0.4"/>
    <row r="58662" s="6" customFormat="1" x14ac:dyDescent="0.4"/>
    <row r="58663" s="6" customFormat="1" x14ac:dyDescent="0.4"/>
    <row r="58664" s="6" customFormat="1" x14ac:dyDescent="0.4"/>
    <row r="58665" s="6" customFormat="1" x14ac:dyDescent="0.4"/>
    <row r="58666" s="6" customFormat="1" x14ac:dyDescent="0.4"/>
    <row r="58667" s="6" customFormat="1" x14ac:dyDescent="0.4"/>
    <row r="58668" s="6" customFormat="1" x14ac:dyDescent="0.4"/>
    <row r="58669" s="6" customFormat="1" x14ac:dyDescent="0.4"/>
    <row r="58670" s="6" customFormat="1" x14ac:dyDescent="0.4"/>
    <row r="58671" s="6" customFormat="1" x14ac:dyDescent="0.4"/>
    <row r="58672" s="6" customFormat="1" x14ac:dyDescent="0.4"/>
    <row r="58673" s="6" customFormat="1" x14ac:dyDescent="0.4"/>
    <row r="58674" s="6" customFormat="1" x14ac:dyDescent="0.4"/>
    <row r="58675" s="6" customFormat="1" x14ac:dyDescent="0.4"/>
    <row r="58676" s="6" customFormat="1" x14ac:dyDescent="0.4"/>
    <row r="58677" s="6" customFormat="1" x14ac:dyDescent="0.4"/>
    <row r="58678" s="6" customFormat="1" x14ac:dyDescent="0.4"/>
    <row r="58679" s="6" customFormat="1" x14ac:dyDescent="0.4"/>
    <row r="58680" s="6" customFormat="1" x14ac:dyDescent="0.4"/>
    <row r="58681" s="6" customFormat="1" x14ac:dyDescent="0.4"/>
    <row r="58682" s="6" customFormat="1" x14ac:dyDescent="0.4"/>
    <row r="58683" s="6" customFormat="1" x14ac:dyDescent="0.4"/>
    <row r="58684" s="6" customFormat="1" x14ac:dyDescent="0.4"/>
    <row r="58685" s="6" customFormat="1" x14ac:dyDescent="0.4"/>
    <row r="58686" s="6" customFormat="1" x14ac:dyDescent="0.4"/>
    <row r="58687" s="6" customFormat="1" x14ac:dyDescent="0.4"/>
    <row r="58688" s="6" customFormat="1" x14ac:dyDescent="0.4"/>
    <row r="58689" s="6" customFormat="1" x14ac:dyDescent="0.4"/>
    <row r="58690" s="6" customFormat="1" x14ac:dyDescent="0.4"/>
    <row r="58691" s="6" customFormat="1" x14ac:dyDescent="0.4"/>
    <row r="58692" s="6" customFormat="1" x14ac:dyDescent="0.4"/>
    <row r="58693" s="6" customFormat="1" x14ac:dyDescent="0.4"/>
    <row r="58694" s="6" customFormat="1" x14ac:dyDescent="0.4"/>
    <row r="58695" s="6" customFormat="1" x14ac:dyDescent="0.4"/>
    <row r="58696" s="6" customFormat="1" x14ac:dyDescent="0.4"/>
    <row r="58697" s="6" customFormat="1" x14ac:dyDescent="0.4"/>
    <row r="58698" s="6" customFormat="1" x14ac:dyDescent="0.4"/>
    <row r="58699" s="6" customFormat="1" x14ac:dyDescent="0.4"/>
    <row r="58700" s="6" customFormat="1" x14ac:dyDescent="0.4"/>
    <row r="58701" s="6" customFormat="1" x14ac:dyDescent="0.4"/>
    <row r="58702" s="6" customFormat="1" x14ac:dyDescent="0.4"/>
    <row r="58703" s="6" customFormat="1" x14ac:dyDescent="0.4"/>
    <row r="58704" s="6" customFormat="1" x14ac:dyDescent="0.4"/>
    <row r="58705" s="6" customFormat="1" x14ac:dyDescent="0.4"/>
    <row r="58706" s="6" customFormat="1" x14ac:dyDescent="0.4"/>
    <row r="58707" s="6" customFormat="1" x14ac:dyDescent="0.4"/>
    <row r="58708" s="6" customFormat="1" x14ac:dyDescent="0.4"/>
    <row r="58709" s="6" customFormat="1" x14ac:dyDescent="0.4"/>
    <row r="58710" s="6" customFormat="1" x14ac:dyDescent="0.4"/>
    <row r="58711" s="6" customFormat="1" x14ac:dyDescent="0.4"/>
    <row r="58712" s="6" customFormat="1" x14ac:dyDescent="0.4"/>
    <row r="58713" s="6" customFormat="1" x14ac:dyDescent="0.4"/>
    <row r="58714" s="6" customFormat="1" x14ac:dyDescent="0.4"/>
    <row r="58715" s="6" customFormat="1" x14ac:dyDescent="0.4"/>
    <row r="58716" s="6" customFormat="1" x14ac:dyDescent="0.4"/>
    <row r="58717" s="6" customFormat="1" x14ac:dyDescent="0.4"/>
    <row r="58718" s="6" customFormat="1" x14ac:dyDescent="0.4"/>
    <row r="58719" s="6" customFormat="1" x14ac:dyDescent="0.4"/>
    <row r="58720" s="6" customFormat="1" x14ac:dyDescent="0.4"/>
    <row r="58721" s="6" customFormat="1" x14ac:dyDescent="0.4"/>
    <row r="58722" s="6" customFormat="1" x14ac:dyDescent="0.4"/>
    <row r="58723" s="6" customFormat="1" x14ac:dyDescent="0.4"/>
    <row r="58724" s="6" customFormat="1" x14ac:dyDescent="0.4"/>
    <row r="58725" s="6" customFormat="1" x14ac:dyDescent="0.4"/>
    <row r="58726" s="6" customFormat="1" x14ac:dyDescent="0.4"/>
    <row r="58727" s="6" customFormat="1" x14ac:dyDescent="0.4"/>
    <row r="58728" s="6" customFormat="1" x14ac:dyDescent="0.4"/>
    <row r="58729" s="6" customFormat="1" x14ac:dyDescent="0.4"/>
    <row r="58730" s="6" customFormat="1" x14ac:dyDescent="0.4"/>
    <row r="58731" s="6" customFormat="1" x14ac:dyDescent="0.4"/>
    <row r="58732" s="6" customFormat="1" x14ac:dyDescent="0.4"/>
    <row r="58733" s="6" customFormat="1" x14ac:dyDescent="0.4"/>
    <row r="58734" s="6" customFormat="1" x14ac:dyDescent="0.4"/>
    <row r="58735" s="6" customFormat="1" x14ac:dyDescent="0.4"/>
    <row r="58736" s="6" customFormat="1" x14ac:dyDescent="0.4"/>
    <row r="58737" s="6" customFormat="1" x14ac:dyDescent="0.4"/>
    <row r="58738" s="6" customFormat="1" x14ac:dyDescent="0.4"/>
    <row r="58739" s="6" customFormat="1" x14ac:dyDescent="0.4"/>
    <row r="58740" s="6" customFormat="1" x14ac:dyDescent="0.4"/>
    <row r="58741" s="6" customFormat="1" x14ac:dyDescent="0.4"/>
    <row r="58742" s="6" customFormat="1" x14ac:dyDescent="0.4"/>
    <row r="58743" s="6" customFormat="1" x14ac:dyDescent="0.4"/>
    <row r="58744" s="6" customFormat="1" x14ac:dyDescent="0.4"/>
    <row r="58745" s="6" customFormat="1" x14ac:dyDescent="0.4"/>
    <row r="58746" s="6" customFormat="1" x14ac:dyDescent="0.4"/>
    <row r="58747" s="6" customFormat="1" x14ac:dyDescent="0.4"/>
    <row r="58748" s="6" customFormat="1" x14ac:dyDescent="0.4"/>
    <row r="58749" s="6" customFormat="1" x14ac:dyDescent="0.4"/>
    <row r="58750" s="6" customFormat="1" x14ac:dyDescent="0.4"/>
    <row r="58751" s="6" customFormat="1" x14ac:dyDescent="0.4"/>
    <row r="58752" s="6" customFormat="1" x14ac:dyDescent="0.4"/>
    <row r="58753" s="6" customFormat="1" x14ac:dyDescent="0.4"/>
    <row r="58754" s="6" customFormat="1" x14ac:dyDescent="0.4"/>
    <row r="58755" s="6" customFormat="1" x14ac:dyDescent="0.4"/>
    <row r="58756" s="6" customFormat="1" x14ac:dyDescent="0.4"/>
    <row r="58757" s="6" customFormat="1" x14ac:dyDescent="0.4"/>
    <row r="58758" s="6" customFormat="1" x14ac:dyDescent="0.4"/>
    <row r="58759" s="6" customFormat="1" x14ac:dyDescent="0.4"/>
    <row r="58760" s="6" customFormat="1" x14ac:dyDescent="0.4"/>
    <row r="58761" s="6" customFormat="1" x14ac:dyDescent="0.4"/>
    <row r="58762" s="6" customFormat="1" x14ac:dyDescent="0.4"/>
    <row r="58763" s="6" customFormat="1" x14ac:dyDescent="0.4"/>
    <row r="58764" s="6" customFormat="1" x14ac:dyDescent="0.4"/>
    <row r="58765" s="6" customFormat="1" x14ac:dyDescent="0.4"/>
    <row r="58766" s="6" customFormat="1" x14ac:dyDescent="0.4"/>
    <row r="58767" s="6" customFormat="1" x14ac:dyDescent="0.4"/>
    <row r="58768" s="6" customFormat="1" x14ac:dyDescent="0.4"/>
    <row r="58769" s="6" customFormat="1" x14ac:dyDescent="0.4"/>
    <row r="58770" s="6" customFormat="1" x14ac:dyDescent="0.4"/>
    <row r="58771" s="6" customFormat="1" x14ac:dyDescent="0.4"/>
    <row r="58772" s="6" customFormat="1" x14ac:dyDescent="0.4"/>
    <row r="58773" s="6" customFormat="1" x14ac:dyDescent="0.4"/>
    <row r="58774" s="6" customFormat="1" x14ac:dyDescent="0.4"/>
    <row r="58775" s="6" customFormat="1" x14ac:dyDescent="0.4"/>
    <row r="58776" s="6" customFormat="1" x14ac:dyDescent="0.4"/>
    <row r="58777" s="6" customFormat="1" x14ac:dyDescent="0.4"/>
    <row r="58778" s="6" customFormat="1" x14ac:dyDescent="0.4"/>
    <row r="58779" s="6" customFormat="1" x14ac:dyDescent="0.4"/>
    <row r="58780" s="6" customFormat="1" x14ac:dyDescent="0.4"/>
    <row r="58781" s="6" customFormat="1" x14ac:dyDescent="0.4"/>
    <row r="58782" s="6" customFormat="1" x14ac:dyDescent="0.4"/>
    <row r="58783" s="6" customFormat="1" x14ac:dyDescent="0.4"/>
    <row r="58784" s="6" customFormat="1" x14ac:dyDescent="0.4"/>
    <row r="58785" s="6" customFormat="1" x14ac:dyDescent="0.4"/>
    <row r="58786" s="6" customFormat="1" x14ac:dyDescent="0.4"/>
    <row r="58787" s="6" customFormat="1" x14ac:dyDescent="0.4"/>
    <row r="58788" s="6" customFormat="1" x14ac:dyDescent="0.4"/>
    <row r="58789" s="6" customFormat="1" x14ac:dyDescent="0.4"/>
    <row r="58790" s="6" customFormat="1" x14ac:dyDescent="0.4"/>
    <row r="58791" s="6" customFormat="1" x14ac:dyDescent="0.4"/>
    <row r="58792" s="6" customFormat="1" x14ac:dyDescent="0.4"/>
    <row r="58793" s="6" customFormat="1" x14ac:dyDescent="0.4"/>
    <row r="58794" s="6" customFormat="1" x14ac:dyDescent="0.4"/>
    <row r="58795" s="6" customFormat="1" x14ac:dyDescent="0.4"/>
    <row r="58796" s="6" customFormat="1" x14ac:dyDescent="0.4"/>
    <row r="58797" s="6" customFormat="1" x14ac:dyDescent="0.4"/>
    <row r="58798" s="6" customFormat="1" x14ac:dyDescent="0.4"/>
    <row r="58799" s="6" customFormat="1" x14ac:dyDescent="0.4"/>
    <row r="58800" s="6" customFormat="1" x14ac:dyDescent="0.4"/>
    <row r="58801" s="6" customFormat="1" x14ac:dyDescent="0.4"/>
    <row r="58802" s="6" customFormat="1" x14ac:dyDescent="0.4"/>
    <row r="58803" s="6" customFormat="1" x14ac:dyDescent="0.4"/>
    <row r="58804" s="6" customFormat="1" x14ac:dyDescent="0.4"/>
    <row r="58805" s="6" customFormat="1" x14ac:dyDescent="0.4"/>
    <row r="58806" s="6" customFormat="1" x14ac:dyDescent="0.4"/>
    <row r="58807" s="6" customFormat="1" x14ac:dyDescent="0.4"/>
    <row r="58808" s="6" customFormat="1" x14ac:dyDescent="0.4"/>
    <row r="58809" s="6" customFormat="1" x14ac:dyDescent="0.4"/>
    <row r="58810" s="6" customFormat="1" x14ac:dyDescent="0.4"/>
    <row r="58811" s="6" customFormat="1" x14ac:dyDescent="0.4"/>
    <row r="58812" s="6" customFormat="1" x14ac:dyDescent="0.4"/>
    <row r="58813" s="6" customFormat="1" x14ac:dyDescent="0.4"/>
    <row r="58814" s="6" customFormat="1" x14ac:dyDescent="0.4"/>
    <row r="58815" s="6" customFormat="1" x14ac:dyDescent="0.4"/>
    <row r="58816" s="6" customFormat="1" x14ac:dyDescent="0.4"/>
    <row r="58817" s="6" customFormat="1" x14ac:dyDescent="0.4"/>
    <row r="58818" s="6" customFormat="1" x14ac:dyDescent="0.4"/>
    <row r="58819" s="6" customFormat="1" x14ac:dyDescent="0.4"/>
    <row r="58820" s="6" customFormat="1" x14ac:dyDescent="0.4"/>
    <row r="58821" s="6" customFormat="1" x14ac:dyDescent="0.4"/>
    <row r="58822" s="6" customFormat="1" x14ac:dyDescent="0.4"/>
    <row r="58823" s="6" customFormat="1" x14ac:dyDescent="0.4"/>
    <row r="58824" s="6" customFormat="1" x14ac:dyDescent="0.4"/>
    <row r="58825" s="6" customFormat="1" x14ac:dyDescent="0.4"/>
    <row r="58826" s="6" customFormat="1" x14ac:dyDescent="0.4"/>
    <row r="58827" s="6" customFormat="1" x14ac:dyDescent="0.4"/>
    <row r="58828" s="6" customFormat="1" x14ac:dyDescent="0.4"/>
    <row r="58829" s="6" customFormat="1" x14ac:dyDescent="0.4"/>
    <row r="58830" s="6" customFormat="1" x14ac:dyDescent="0.4"/>
    <row r="58831" s="6" customFormat="1" x14ac:dyDescent="0.4"/>
    <row r="58832" s="6" customFormat="1" x14ac:dyDescent="0.4"/>
    <row r="58833" s="6" customFormat="1" x14ac:dyDescent="0.4"/>
    <row r="58834" s="6" customFormat="1" x14ac:dyDescent="0.4"/>
    <row r="58835" s="6" customFormat="1" x14ac:dyDescent="0.4"/>
    <row r="58836" s="6" customFormat="1" x14ac:dyDescent="0.4"/>
    <row r="58837" s="6" customFormat="1" x14ac:dyDescent="0.4"/>
    <row r="58838" s="6" customFormat="1" x14ac:dyDescent="0.4"/>
    <row r="58839" s="6" customFormat="1" x14ac:dyDescent="0.4"/>
    <row r="58840" s="6" customFormat="1" x14ac:dyDescent="0.4"/>
    <row r="58841" s="6" customFormat="1" x14ac:dyDescent="0.4"/>
    <row r="58842" s="6" customFormat="1" x14ac:dyDescent="0.4"/>
    <row r="58843" s="6" customFormat="1" x14ac:dyDescent="0.4"/>
    <row r="58844" s="6" customFormat="1" x14ac:dyDescent="0.4"/>
    <row r="58845" s="6" customFormat="1" x14ac:dyDescent="0.4"/>
    <row r="58846" s="6" customFormat="1" x14ac:dyDescent="0.4"/>
    <row r="58847" s="6" customFormat="1" x14ac:dyDescent="0.4"/>
    <row r="58848" s="6" customFormat="1" x14ac:dyDescent="0.4"/>
    <row r="58849" s="6" customFormat="1" x14ac:dyDescent="0.4"/>
    <row r="58850" s="6" customFormat="1" x14ac:dyDescent="0.4"/>
    <row r="58851" s="6" customFormat="1" x14ac:dyDescent="0.4"/>
    <row r="58852" s="6" customFormat="1" x14ac:dyDescent="0.4"/>
    <row r="58853" s="6" customFormat="1" x14ac:dyDescent="0.4"/>
    <row r="58854" s="6" customFormat="1" x14ac:dyDescent="0.4"/>
    <row r="58855" s="6" customFormat="1" x14ac:dyDescent="0.4"/>
    <row r="58856" s="6" customFormat="1" x14ac:dyDescent="0.4"/>
    <row r="58857" s="6" customFormat="1" x14ac:dyDescent="0.4"/>
    <row r="58858" s="6" customFormat="1" x14ac:dyDescent="0.4"/>
    <row r="58859" s="6" customFormat="1" x14ac:dyDescent="0.4"/>
    <row r="58860" s="6" customFormat="1" x14ac:dyDescent="0.4"/>
    <row r="58861" s="6" customFormat="1" x14ac:dyDescent="0.4"/>
    <row r="58862" s="6" customFormat="1" x14ac:dyDescent="0.4"/>
    <row r="58863" s="6" customFormat="1" x14ac:dyDescent="0.4"/>
    <row r="58864" s="6" customFormat="1" x14ac:dyDescent="0.4"/>
    <row r="58865" s="6" customFormat="1" x14ac:dyDescent="0.4"/>
    <row r="58866" s="6" customFormat="1" x14ac:dyDescent="0.4"/>
    <row r="58867" s="6" customFormat="1" x14ac:dyDescent="0.4"/>
    <row r="58868" s="6" customFormat="1" x14ac:dyDescent="0.4"/>
    <row r="58869" s="6" customFormat="1" x14ac:dyDescent="0.4"/>
    <row r="58870" s="6" customFormat="1" x14ac:dyDescent="0.4"/>
    <row r="58871" s="6" customFormat="1" x14ac:dyDescent="0.4"/>
    <row r="58872" s="6" customFormat="1" x14ac:dyDescent="0.4"/>
    <row r="58873" s="6" customFormat="1" x14ac:dyDescent="0.4"/>
    <row r="58874" s="6" customFormat="1" x14ac:dyDescent="0.4"/>
    <row r="58875" s="6" customFormat="1" x14ac:dyDescent="0.4"/>
    <row r="58876" s="6" customFormat="1" x14ac:dyDescent="0.4"/>
    <row r="58877" s="6" customFormat="1" x14ac:dyDescent="0.4"/>
    <row r="58878" s="6" customFormat="1" x14ac:dyDescent="0.4"/>
    <row r="58879" s="6" customFormat="1" x14ac:dyDescent="0.4"/>
    <row r="58880" s="6" customFormat="1" x14ac:dyDescent="0.4"/>
    <row r="58881" s="6" customFormat="1" x14ac:dyDescent="0.4"/>
    <row r="58882" s="6" customFormat="1" x14ac:dyDescent="0.4"/>
    <row r="58883" s="6" customFormat="1" x14ac:dyDescent="0.4"/>
    <row r="58884" s="6" customFormat="1" x14ac:dyDescent="0.4"/>
    <row r="58885" s="6" customFormat="1" x14ac:dyDescent="0.4"/>
    <row r="58886" s="6" customFormat="1" x14ac:dyDescent="0.4"/>
    <row r="58887" s="6" customFormat="1" x14ac:dyDescent="0.4"/>
    <row r="58888" s="6" customFormat="1" x14ac:dyDescent="0.4"/>
    <row r="58889" s="6" customFormat="1" x14ac:dyDescent="0.4"/>
    <row r="58890" s="6" customFormat="1" x14ac:dyDescent="0.4"/>
    <row r="58891" s="6" customFormat="1" x14ac:dyDescent="0.4"/>
    <row r="58892" s="6" customFormat="1" x14ac:dyDescent="0.4"/>
    <row r="58893" s="6" customFormat="1" x14ac:dyDescent="0.4"/>
    <row r="58894" s="6" customFormat="1" x14ac:dyDescent="0.4"/>
    <row r="58895" s="6" customFormat="1" x14ac:dyDescent="0.4"/>
    <row r="58896" s="6" customFormat="1" x14ac:dyDescent="0.4"/>
    <row r="58897" s="6" customFormat="1" x14ac:dyDescent="0.4"/>
    <row r="58898" s="6" customFormat="1" x14ac:dyDescent="0.4"/>
    <row r="58899" s="6" customFormat="1" x14ac:dyDescent="0.4"/>
    <row r="58900" s="6" customFormat="1" x14ac:dyDescent="0.4"/>
    <row r="58901" s="6" customFormat="1" x14ac:dyDescent="0.4"/>
    <row r="58902" s="6" customFormat="1" x14ac:dyDescent="0.4"/>
    <row r="58903" s="6" customFormat="1" x14ac:dyDescent="0.4"/>
    <row r="58904" s="6" customFormat="1" x14ac:dyDescent="0.4"/>
    <row r="58905" s="6" customFormat="1" x14ac:dyDescent="0.4"/>
    <row r="58906" s="6" customFormat="1" x14ac:dyDescent="0.4"/>
    <row r="58907" s="6" customFormat="1" x14ac:dyDescent="0.4"/>
    <row r="58908" s="6" customFormat="1" x14ac:dyDescent="0.4"/>
    <row r="58909" s="6" customFormat="1" x14ac:dyDescent="0.4"/>
    <row r="58910" s="6" customFormat="1" x14ac:dyDescent="0.4"/>
    <row r="58911" s="6" customFormat="1" x14ac:dyDescent="0.4"/>
    <row r="58912" s="6" customFormat="1" x14ac:dyDescent="0.4"/>
    <row r="58913" s="6" customFormat="1" x14ac:dyDescent="0.4"/>
    <row r="58914" s="6" customFormat="1" x14ac:dyDescent="0.4"/>
    <row r="58915" s="6" customFormat="1" x14ac:dyDescent="0.4"/>
    <row r="58916" s="6" customFormat="1" x14ac:dyDescent="0.4"/>
    <row r="58917" s="6" customFormat="1" x14ac:dyDescent="0.4"/>
    <row r="58918" s="6" customFormat="1" x14ac:dyDescent="0.4"/>
    <row r="58919" s="6" customFormat="1" x14ac:dyDescent="0.4"/>
    <row r="58920" s="6" customFormat="1" x14ac:dyDescent="0.4"/>
    <row r="58921" s="6" customFormat="1" x14ac:dyDescent="0.4"/>
    <row r="58922" s="6" customFormat="1" x14ac:dyDescent="0.4"/>
    <row r="58923" s="6" customFormat="1" x14ac:dyDescent="0.4"/>
    <row r="58924" s="6" customFormat="1" x14ac:dyDescent="0.4"/>
    <row r="58925" s="6" customFormat="1" x14ac:dyDescent="0.4"/>
    <row r="58926" s="6" customFormat="1" x14ac:dyDescent="0.4"/>
    <row r="58927" s="6" customFormat="1" x14ac:dyDescent="0.4"/>
    <row r="58928" s="6" customFormat="1" x14ac:dyDescent="0.4"/>
    <row r="58929" s="6" customFormat="1" x14ac:dyDescent="0.4"/>
    <row r="58930" s="6" customFormat="1" x14ac:dyDescent="0.4"/>
    <row r="58931" s="6" customFormat="1" x14ac:dyDescent="0.4"/>
    <row r="58932" s="6" customFormat="1" x14ac:dyDescent="0.4"/>
    <row r="58933" s="6" customFormat="1" x14ac:dyDescent="0.4"/>
    <row r="58934" s="6" customFormat="1" x14ac:dyDescent="0.4"/>
    <row r="58935" s="6" customFormat="1" x14ac:dyDescent="0.4"/>
    <row r="58936" s="6" customFormat="1" x14ac:dyDescent="0.4"/>
    <row r="58937" s="6" customFormat="1" x14ac:dyDescent="0.4"/>
    <row r="58938" s="6" customFormat="1" x14ac:dyDescent="0.4"/>
    <row r="58939" s="6" customFormat="1" x14ac:dyDescent="0.4"/>
    <row r="58940" s="6" customFormat="1" x14ac:dyDescent="0.4"/>
    <row r="58941" s="6" customFormat="1" x14ac:dyDescent="0.4"/>
    <row r="58942" s="6" customFormat="1" x14ac:dyDescent="0.4"/>
    <row r="58943" s="6" customFormat="1" x14ac:dyDescent="0.4"/>
    <row r="58944" s="6" customFormat="1" x14ac:dyDescent="0.4"/>
    <row r="58945" s="6" customFormat="1" x14ac:dyDescent="0.4"/>
    <row r="58946" s="6" customFormat="1" x14ac:dyDescent="0.4"/>
    <row r="58947" s="6" customFormat="1" x14ac:dyDescent="0.4"/>
    <row r="58948" s="6" customFormat="1" x14ac:dyDescent="0.4"/>
    <row r="58949" s="6" customFormat="1" x14ac:dyDescent="0.4"/>
    <row r="58950" s="6" customFormat="1" x14ac:dyDescent="0.4"/>
    <row r="58951" s="6" customFormat="1" x14ac:dyDescent="0.4"/>
    <row r="58952" s="6" customFormat="1" x14ac:dyDescent="0.4"/>
    <row r="58953" s="6" customFormat="1" x14ac:dyDescent="0.4"/>
    <row r="58954" s="6" customFormat="1" x14ac:dyDescent="0.4"/>
    <row r="58955" s="6" customFormat="1" x14ac:dyDescent="0.4"/>
    <row r="58956" s="6" customFormat="1" x14ac:dyDescent="0.4"/>
    <row r="58957" s="6" customFormat="1" x14ac:dyDescent="0.4"/>
    <row r="58958" s="6" customFormat="1" x14ac:dyDescent="0.4"/>
    <row r="58959" s="6" customFormat="1" x14ac:dyDescent="0.4"/>
    <row r="58960" s="6" customFormat="1" x14ac:dyDescent="0.4"/>
    <row r="58961" s="6" customFormat="1" x14ac:dyDescent="0.4"/>
    <row r="58962" s="6" customFormat="1" x14ac:dyDescent="0.4"/>
    <row r="58963" s="6" customFormat="1" x14ac:dyDescent="0.4"/>
    <row r="58964" s="6" customFormat="1" x14ac:dyDescent="0.4"/>
    <row r="58965" s="6" customFormat="1" x14ac:dyDescent="0.4"/>
    <row r="58966" s="6" customFormat="1" x14ac:dyDescent="0.4"/>
    <row r="58967" s="6" customFormat="1" x14ac:dyDescent="0.4"/>
    <row r="58968" s="6" customFormat="1" x14ac:dyDescent="0.4"/>
    <row r="58969" s="6" customFormat="1" x14ac:dyDescent="0.4"/>
    <row r="58970" s="6" customFormat="1" x14ac:dyDescent="0.4"/>
    <row r="58971" s="6" customFormat="1" x14ac:dyDescent="0.4"/>
    <row r="58972" s="6" customFormat="1" x14ac:dyDescent="0.4"/>
    <row r="58973" s="6" customFormat="1" x14ac:dyDescent="0.4"/>
    <row r="58974" s="6" customFormat="1" x14ac:dyDescent="0.4"/>
    <row r="58975" s="6" customFormat="1" x14ac:dyDescent="0.4"/>
    <row r="58976" s="6" customFormat="1" x14ac:dyDescent="0.4"/>
    <row r="58977" s="6" customFormat="1" x14ac:dyDescent="0.4"/>
    <row r="58978" s="6" customFormat="1" x14ac:dyDescent="0.4"/>
    <row r="58979" s="6" customFormat="1" x14ac:dyDescent="0.4"/>
    <row r="58980" s="6" customFormat="1" x14ac:dyDescent="0.4"/>
    <row r="58981" s="6" customFormat="1" x14ac:dyDescent="0.4"/>
    <row r="58982" s="6" customFormat="1" x14ac:dyDescent="0.4"/>
    <row r="58983" s="6" customFormat="1" x14ac:dyDescent="0.4"/>
    <row r="58984" s="6" customFormat="1" x14ac:dyDescent="0.4"/>
    <row r="58985" s="6" customFormat="1" x14ac:dyDescent="0.4"/>
    <row r="58986" s="6" customFormat="1" x14ac:dyDescent="0.4"/>
    <row r="58987" s="6" customFormat="1" x14ac:dyDescent="0.4"/>
    <row r="58988" s="6" customFormat="1" x14ac:dyDescent="0.4"/>
    <row r="58989" s="6" customFormat="1" x14ac:dyDescent="0.4"/>
    <row r="58990" s="6" customFormat="1" x14ac:dyDescent="0.4"/>
    <row r="58991" s="6" customFormat="1" x14ac:dyDescent="0.4"/>
    <row r="58992" s="6" customFormat="1" x14ac:dyDescent="0.4"/>
    <row r="58993" s="6" customFormat="1" x14ac:dyDescent="0.4"/>
    <row r="58994" s="6" customFormat="1" x14ac:dyDescent="0.4"/>
    <row r="58995" s="6" customFormat="1" x14ac:dyDescent="0.4"/>
    <row r="58996" s="6" customFormat="1" x14ac:dyDescent="0.4"/>
    <row r="58997" s="6" customFormat="1" x14ac:dyDescent="0.4"/>
    <row r="58998" s="6" customFormat="1" x14ac:dyDescent="0.4"/>
    <row r="58999" s="6" customFormat="1" x14ac:dyDescent="0.4"/>
    <row r="59000" s="6" customFormat="1" x14ac:dyDescent="0.4"/>
    <row r="59001" s="6" customFormat="1" x14ac:dyDescent="0.4"/>
    <row r="59002" s="6" customFormat="1" x14ac:dyDescent="0.4"/>
    <row r="59003" s="6" customFormat="1" x14ac:dyDescent="0.4"/>
    <row r="59004" s="6" customFormat="1" x14ac:dyDescent="0.4"/>
    <row r="59005" s="6" customFormat="1" x14ac:dyDescent="0.4"/>
    <row r="59006" s="6" customFormat="1" x14ac:dyDescent="0.4"/>
    <row r="59007" s="6" customFormat="1" x14ac:dyDescent="0.4"/>
    <row r="59008" s="6" customFormat="1" x14ac:dyDescent="0.4"/>
    <row r="59009" s="6" customFormat="1" x14ac:dyDescent="0.4"/>
    <row r="59010" s="6" customFormat="1" x14ac:dyDescent="0.4"/>
    <row r="59011" s="6" customFormat="1" x14ac:dyDescent="0.4"/>
    <row r="59012" s="6" customFormat="1" x14ac:dyDescent="0.4"/>
    <row r="59013" s="6" customFormat="1" x14ac:dyDescent="0.4"/>
    <row r="59014" s="6" customFormat="1" x14ac:dyDescent="0.4"/>
    <row r="59015" s="6" customFormat="1" x14ac:dyDescent="0.4"/>
    <row r="59016" s="6" customFormat="1" x14ac:dyDescent="0.4"/>
    <row r="59017" s="6" customFormat="1" x14ac:dyDescent="0.4"/>
    <row r="59018" s="6" customFormat="1" x14ac:dyDescent="0.4"/>
    <row r="59019" s="6" customFormat="1" x14ac:dyDescent="0.4"/>
    <row r="59020" s="6" customFormat="1" x14ac:dyDescent="0.4"/>
    <row r="59021" s="6" customFormat="1" x14ac:dyDescent="0.4"/>
    <row r="59022" s="6" customFormat="1" x14ac:dyDescent="0.4"/>
    <row r="59023" s="6" customFormat="1" x14ac:dyDescent="0.4"/>
    <row r="59024" s="6" customFormat="1" x14ac:dyDescent="0.4"/>
    <row r="59025" s="6" customFormat="1" x14ac:dyDescent="0.4"/>
    <row r="59026" s="6" customFormat="1" x14ac:dyDescent="0.4"/>
    <row r="59027" s="6" customFormat="1" x14ac:dyDescent="0.4"/>
    <row r="59028" s="6" customFormat="1" x14ac:dyDescent="0.4"/>
    <row r="59029" s="6" customFormat="1" x14ac:dyDescent="0.4"/>
    <row r="59030" s="6" customFormat="1" x14ac:dyDescent="0.4"/>
    <row r="59031" s="6" customFormat="1" x14ac:dyDescent="0.4"/>
    <row r="59032" s="6" customFormat="1" x14ac:dyDescent="0.4"/>
    <row r="59033" s="6" customFormat="1" x14ac:dyDescent="0.4"/>
    <row r="59034" s="6" customFormat="1" x14ac:dyDescent="0.4"/>
    <row r="59035" s="6" customFormat="1" x14ac:dyDescent="0.4"/>
    <row r="59036" s="6" customFormat="1" x14ac:dyDescent="0.4"/>
    <row r="59037" s="6" customFormat="1" x14ac:dyDescent="0.4"/>
    <row r="59038" s="6" customFormat="1" x14ac:dyDescent="0.4"/>
    <row r="59039" s="6" customFormat="1" x14ac:dyDescent="0.4"/>
    <row r="59040" s="6" customFormat="1" x14ac:dyDescent="0.4"/>
    <row r="59041" s="6" customFormat="1" x14ac:dyDescent="0.4"/>
    <row r="59042" s="6" customFormat="1" x14ac:dyDescent="0.4"/>
    <row r="59043" s="6" customFormat="1" x14ac:dyDescent="0.4"/>
    <row r="59044" s="6" customFormat="1" x14ac:dyDescent="0.4"/>
    <row r="59045" s="6" customFormat="1" x14ac:dyDescent="0.4"/>
    <row r="59046" s="6" customFormat="1" x14ac:dyDescent="0.4"/>
    <row r="59047" s="6" customFormat="1" x14ac:dyDescent="0.4"/>
    <row r="59048" s="6" customFormat="1" x14ac:dyDescent="0.4"/>
    <row r="59049" s="6" customFormat="1" x14ac:dyDescent="0.4"/>
    <row r="59050" s="6" customFormat="1" x14ac:dyDescent="0.4"/>
    <row r="59051" s="6" customFormat="1" x14ac:dyDescent="0.4"/>
    <row r="59052" s="6" customFormat="1" x14ac:dyDescent="0.4"/>
    <row r="59053" s="6" customFormat="1" x14ac:dyDescent="0.4"/>
    <row r="59054" s="6" customFormat="1" x14ac:dyDescent="0.4"/>
    <row r="59055" s="6" customFormat="1" x14ac:dyDescent="0.4"/>
    <row r="59056" s="6" customFormat="1" x14ac:dyDescent="0.4"/>
    <row r="59057" s="6" customFormat="1" x14ac:dyDescent="0.4"/>
    <row r="59058" s="6" customFormat="1" x14ac:dyDescent="0.4"/>
    <row r="59059" s="6" customFormat="1" x14ac:dyDescent="0.4"/>
    <row r="59060" s="6" customFormat="1" x14ac:dyDescent="0.4"/>
    <row r="59061" s="6" customFormat="1" x14ac:dyDescent="0.4"/>
    <row r="59062" s="6" customFormat="1" x14ac:dyDescent="0.4"/>
    <row r="59063" s="6" customFormat="1" x14ac:dyDescent="0.4"/>
    <row r="59064" s="6" customFormat="1" x14ac:dyDescent="0.4"/>
    <row r="59065" s="6" customFormat="1" x14ac:dyDescent="0.4"/>
    <row r="59066" s="6" customFormat="1" x14ac:dyDescent="0.4"/>
    <row r="59067" s="6" customFormat="1" x14ac:dyDescent="0.4"/>
    <row r="59068" s="6" customFormat="1" x14ac:dyDescent="0.4"/>
    <row r="59069" s="6" customFormat="1" x14ac:dyDescent="0.4"/>
    <row r="59070" s="6" customFormat="1" x14ac:dyDescent="0.4"/>
    <row r="59071" s="6" customFormat="1" x14ac:dyDescent="0.4"/>
    <row r="59072" s="6" customFormat="1" x14ac:dyDescent="0.4"/>
    <row r="59073" s="6" customFormat="1" x14ac:dyDescent="0.4"/>
    <row r="59074" s="6" customFormat="1" x14ac:dyDescent="0.4"/>
    <row r="59075" s="6" customFormat="1" x14ac:dyDescent="0.4"/>
    <row r="59076" s="6" customFormat="1" x14ac:dyDescent="0.4"/>
    <row r="59077" s="6" customFormat="1" x14ac:dyDescent="0.4"/>
    <row r="59078" s="6" customFormat="1" x14ac:dyDescent="0.4"/>
    <row r="59079" s="6" customFormat="1" x14ac:dyDescent="0.4"/>
    <row r="59080" s="6" customFormat="1" x14ac:dyDescent="0.4"/>
    <row r="59081" s="6" customFormat="1" x14ac:dyDescent="0.4"/>
    <row r="59082" s="6" customFormat="1" x14ac:dyDescent="0.4"/>
    <row r="59083" s="6" customFormat="1" x14ac:dyDescent="0.4"/>
    <row r="59084" s="6" customFormat="1" x14ac:dyDescent="0.4"/>
    <row r="59085" s="6" customFormat="1" x14ac:dyDescent="0.4"/>
    <row r="59086" s="6" customFormat="1" x14ac:dyDescent="0.4"/>
    <row r="59087" s="6" customFormat="1" x14ac:dyDescent="0.4"/>
    <row r="59088" s="6" customFormat="1" x14ac:dyDescent="0.4"/>
    <row r="59089" s="6" customFormat="1" x14ac:dyDescent="0.4"/>
    <row r="59090" s="6" customFormat="1" x14ac:dyDescent="0.4"/>
    <row r="59091" s="6" customFormat="1" x14ac:dyDescent="0.4"/>
    <row r="59092" s="6" customFormat="1" x14ac:dyDescent="0.4"/>
    <row r="59093" s="6" customFormat="1" x14ac:dyDescent="0.4"/>
    <row r="59094" s="6" customFormat="1" x14ac:dyDescent="0.4"/>
    <row r="59095" s="6" customFormat="1" x14ac:dyDescent="0.4"/>
    <row r="59096" s="6" customFormat="1" x14ac:dyDescent="0.4"/>
    <row r="59097" s="6" customFormat="1" x14ac:dyDescent="0.4"/>
    <row r="59098" s="6" customFormat="1" x14ac:dyDescent="0.4"/>
    <row r="59099" s="6" customFormat="1" x14ac:dyDescent="0.4"/>
    <row r="59100" s="6" customFormat="1" x14ac:dyDescent="0.4"/>
    <row r="59101" s="6" customFormat="1" x14ac:dyDescent="0.4"/>
    <row r="59102" s="6" customFormat="1" x14ac:dyDescent="0.4"/>
    <row r="59103" s="6" customFormat="1" x14ac:dyDescent="0.4"/>
    <row r="59104" s="6" customFormat="1" x14ac:dyDescent="0.4"/>
    <row r="59105" s="6" customFormat="1" x14ac:dyDescent="0.4"/>
    <row r="59106" s="6" customFormat="1" x14ac:dyDescent="0.4"/>
    <row r="59107" s="6" customFormat="1" x14ac:dyDescent="0.4"/>
    <row r="59108" s="6" customFormat="1" x14ac:dyDescent="0.4"/>
    <row r="59109" s="6" customFormat="1" x14ac:dyDescent="0.4"/>
    <row r="59110" s="6" customFormat="1" x14ac:dyDescent="0.4"/>
    <row r="59111" s="6" customFormat="1" x14ac:dyDescent="0.4"/>
    <row r="59112" s="6" customFormat="1" x14ac:dyDescent="0.4"/>
    <row r="59113" s="6" customFormat="1" x14ac:dyDescent="0.4"/>
    <row r="59114" s="6" customFormat="1" x14ac:dyDescent="0.4"/>
    <row r="59115" s="6" customFormat="1" x14ac:dyDescent="0.4"/>
    <row r="59116" s="6" customFormat="1" x14ac:dyDescent="0.4"/>
    <row r="59117" s="6" customFormat="1" x14ac:dyDescent="0.4"/>
    <row r="59118" s="6" customFormat="1" x14ac:dyDescent="0.4"/>
    <row r="59119" s="6" customFormat="1" x14ac:dyDescent="0.4"/>
    <row r="59120" s="6" customFormat="1" x14ac:dyDescent="0.4"/>
    <row r="59121" s="6" customFormat="1" x14ac:dyDescent="0.4"/>
    <row r="59122" s="6" customFormat="1" x14ac:dyDescent="0.4"/>
    <row r="59123" s="6" customFormat="1" x14ac:dyDescent="0.4"/>
    <row r="59124" s="6" customFormat="1" x14ac:dyDescent="0.4"/>
    <row r="59125" s="6" customFormat="1" x14ac:dyDescent="0.4"/>
    <row r="59126" s="6" customFormat="1" x14ac:dyDescent="0.4"/>
    <row r="59127" s="6" customFormat="1" x14ac:dyDescent="0.4"/>
    <row r="59128" s="6" customFormat="1" x14ac:dyDescent="0.4"/>
    <row r="59129" s="6" customFormat="1" x14ac:dyDescent="0.4"/>
    <row r="59130" s="6" customFormat="1" x14ac:dyDescent="0.4"/>
    <row r="59131" s="6" customFormat="1" x14ac:dyDescent="0.4"/>
    <row r="59132" s="6" customFormat="1" x14ac:dyDescent="0.4"/>
    <row r="59133" s="6" customFormat="1" x14ac:dyDescent="0.4"/>
    <row r="59134" s="6" customFormat="1" x14ac:dyDescent="0.4"/>
    <row r="59135" s="6" customFormat="1" x14ac:dyDescent="0.4"/>
    <row r="59136" s="6" customFormat="1" x14ac:dyDescent="0.4"/>
    <row r="59137" s="6" customFormat="1" x14ac:dyDescent="0.4"/>
    <row r="59138" s="6" customFormat="1" x14ac:dyDescent="0.4"/>
    <row r="59139" s="6" customFormat="1" x14ac:dyDescent="0.4"/>
    <row r="59140" s="6" customFormat="1" x14ac:dyDescent="0.4"/>
    <row r="59141" s="6" customFormat="1" x14ac:dyDescent="0.4"/>
    <row r="59142" s="6" customFormat="1" x14ac:dyDescent="0.4"/>
    <row r="59143" s="6" customFormat="1" x14ac:dyDescent="0.4"/>
    <row r="59144" s="6" customFormat="1" x14ac:dyDescent="0.4"/>
    <row r="59145" s="6" customFormat="1" x14ac:dyDescent="0.4"/>
    <row r="59146" s="6" customFormat="1" x14ac:dyDescent="0.4"/>
    <row r="59147" s="6" customFormat="1" x14ac:dyDescent="0.4"/>
    <row r="59148" s="6" customFormat="1" x14ac:dyDescent="0.4"/>
    <row r="59149" s="6" customFormat="1" x14ac:dyDescent="0.4"/>
    <row r="59150" s="6" customFormat="1" x14ac:dyDescent="0.4"/>
    <row r="59151" s="6" customFormat="1" x14ac:dyDescent="0.4"/>
    <row r="59152" s="6" customFormat="1" x14ac:dyDescent="0.4"/>
    <row r="59153" s="6" customFormat="1" x14ac:dyDescent="0.4"/>
    <row r="59154" s="6" customFormat="1" x14ac:dyDescent="0.4"/>
    <row r="59155" s="6" customFormat="1" x14ac:dyDescent="0.4"/>
    <row r="59156" s="6" customFormat="1" x14ac:dyDescent="0.4"/>
    <row r="59157" s="6" customFormat="1" x14ac:dyDescent="0.4"/>
    <row r="59158" s="6" customFormat="1" x14ac:dyDescent="0.4"/>
    <row r="59159" s="6" customFormat="1" x14ac:dyDescent="0.4"/>
    <row r="59160" s="6" customFormat="1" x14ac:dyDescent="0.4"/>
    <row r="59161" s="6" customFormat="1" x14ac:dyDescent="0.4"/>
    <row r="59162" s="6" customFormat="1" x14ac:dyDescent="0.4"/>
    <row r="59163" s="6" customFormat="1" x14ac:dyDescent="0.4"/>
    <row r="59164" s="6" customFormat="1" x14ac:dyDescent="0.4"/>
    <row r="59165" s="6" customFormat="1" x14ac:dyDescent="0.4"/>
    <row r="59166" s="6" customFormat="1" x14ac:dyDescent="0.4"/>
    <row r="59167" s="6" customFormat="1" x14ac:dyDescent="0.4"/>
    <row r="59168" s="6" customFormat="1" x14ac:dyDescent="0.4"/>
    <row r="59169" s="6" customFormat="1" x14ac:dyDescent="0.4"/>
    <row r="59170" s="6" customFormat="1" x14ac:dyDescent="0.4"/>
    <row r="59171" s="6" customFormat="1" x14ac:dyDescent="0.4"/>
    <row r="59172" s="6" customFormat="1" x14ac:dyDescent="0.4"/>
    <row r="59173" s="6" customFormat="1" x14ac:dyDescent="0.4"/>
    <row r="59174" s="6" customFormat="1" x14ac:dyDescent="0.4"/>
    <row r="59175" s="6" customFormat="1" x14ac:dyDescent="0.4"/>
    <row r="59176" s="6" customFormat="1" x14ac:dyDescent="0.4"/>
    <row r="59177" s="6" customFormat="1" x14ac:dyDescent="0.4"/>
    <row r="59178" s="6" customFormat="1" x14ac:dyDescent="0.4"/>
    <row r="59179" s="6" customFormat="1" x14ac:dyDescent="0.4"/>
    <row r="59180" s="6" customFormat="1" x14ac:dyDescent="0.4"/>
    <row r="59181" s="6" customFormat="1" x14ac:dyDescent="0.4"/>
    <row r="59182" s="6" customFormat="1" x14ac:dyDescent="0.4"/>
    <row r="59183" s="6" customFormat="1" x14ac:dyDescent="0.4"/>
    <row r="59184" s="6" customFormat="1" x14ac:dyDescent="0.4"/>
    <row r="59185" s="6" customFormat="1" x14ac:dyDescent="0.4"/>
    <row r="59186" s="6" customFormat="1" x14ac:dyDescent="0.4"/>
    <row r="59187" s="6" customFormat="1" x14ac:dyDescent="0.4"/>
    <row r="59188" s="6" customFormat="1" x14ac:dyDescent="0.4"/>
    <row r="59189" s="6" customFormat="1" x14ac:dyDescent="0.4"/>
    <row r="59190" s="6" customFormat="1" x14ac:dyDescent="0.4"/>
    <row r="59191" s="6" customFormat="1" x14ac:dyDescent="0.4"/>
    <row r="59192" s="6" customFormat="1" x14ac:dyDescent="0.4"/>
    <row r="59193" s="6" customFormat="1" x14ac:dyDescent="0.4"/>
    <row r="59194" s="6" customFormat="1" x14ac:dyDescent="0.4"/>
    <row r="59195" s="6" customFormat="1" x14ac:dyDescent="0.4"/>
    <row r="59196" s="6" customFormat="1" x14ac:dyDescent="0.4"/>
    <row r="59197" s="6" customFormat="1" x14ac:dyDescent="0.4"/>
    <row r="59198" s="6" customFormat="1" x14ac:dyDescent="0.4"/>
    <row r="59199" s="6" customFormat="1" x14ac:dyDescent="0.4"/>
    <row r="59200" s="6" customFormat="1" x14ac:dyDescent="0.4"/>
    <row r="59201" s="6" customFormat="1" x14ac:dyDescent="0.4"/>
    <row r="59202" s="6" customFormat="1" x14ac:dyDescent="0.4"/>
    <row r="59203" s="6" customFormat="1" x14ac:dyDescent="0.4"/>
    <row r="59204" s="6" customFormat="1" x14ac:dyDescent="0.4"/>
    <row r="59205" s="6" customFormat="1" x14ac:dyDescent="0.4"/>
    <row r="59206" s="6" customFormat="1" x14ac:dyDescent="0.4"/>
    <row r="59207" s="6" customFormat="1" x14ac:dyDescent="0.4"/>
    <row r="59208" s="6" customFormat="1" x14ac:dyDescent="0.4"/>
    <row r="59209" s="6" customFormat="1" x14ac:dyDescent="0.4"/>
    <row r="59210" s="6" customFormat="1" x14ac:dyDescent="0.4"/>
    <row r="59211" s="6" customFormat="1" x14ac:dyDescent="0.4"/>
    <row r="59212" s="6" customFormat="1" x14ac:dyDescent="0.4"/>
    <row r="59213" s="6" customFormat="1" x14ac:dyDescent="0.4"/>
    <row r="59214" s="6" customFormat="1" x14ac:dyDescent="0.4"/>
    <row r="59215" s="6" customFormat="1" x14ac:dyDescent="0.4"/>
    <row r="59216" s="6" customFormat="1" x14ac:dyDescent="0.4"/>
    <row r="59217" s="6" customFormat="1" x14ac:dyDescent="0.4"/>
    <row r="59218" s="6" customFormat="1" x14ac:dyDescent="0.4"/>
    <row r="59219" s="6" customFormat="1" x14ac:dyDescent="0.4"/>
    <row r="59220" s="6" customFormat="1" x14ac:dyDescent="0.4"/>
    <row r="59221" s="6" customFormat="1" x14ac:dyDescent="0.4"/>
    <row r="59222" s="6" customFormat="1" x14ac:dyDescent="0.4"/>
    <row r="59223" s="6" customFormat="1" x14ac:dyDescent="0.4"/>
    <row r="59224" s="6" customFormat="1" x14ac:dyDescent="0.4"/>
    <row r="59225" s="6" customFormat="1" x14ac:dyDescent="0.4"/>
    <row r="59226" s="6" customFormat="1" x14ac:dyDescent="0.4"/>
    <row r="59227" s="6" customFormat="1" x14ac:dyDescent="0.4"/>
    <row r="59228" s="6" customFormat="1" x14ac:dyDescent="0.4"/>
    <row r="59229" s="6" customFormat="1" x14ac:dyDescent="0.4"/>
    <row r="59230" s="6" customFormat="1" x14ac:dyDescent="0.4"/>
    <row r="59231" s="6" customFormat="1" x14ac:dyDescent="0.4"/>
    <row r="59232" s="6" customFormat="1" x14ac:dyDescent="0.4"/>
    <row r="59233" s="6" customFormat="1" x14ac:dyDescent="0.4"/>
    <row r="59234" s="6" customFormat="1" x14ac:dyDescent="0.4"/>
    <row r="59235" s="6" customFormat="1" x14ac:dyDescent="0.4"/>
    <row r="59236" s="6" customFormat="1" x14ac:dyDescent="0.4"/>
    <row r="59237" s="6" customFormat="1" x14ac:dyDescent="0.4"/>
    <row r="59238" s="6" customFormat="1" x14ac:dyDescent="0.4"/>
    <row r="59239" s="6" customFormat="1" x14ac:dyDescent="0.4"/>
    <row r="59240" s="6" customFormat="1" x14ac:dyDescent="0.4"/>
    <row r="59241" s="6" customFormat="1" x14ac:dyDescent="0.4"/>
    <row r="59242" s="6" customFormat="1" x14ac:dyDescent="0.4"/>
    <row r="59243" s="6" customFormat="1" x14ac:dyDescent="0.4"/>
    <row r="59244" s="6" customFormat="1" x14ac:dyDescent="0.4"/>
    <row r="59245" s="6" customFormat="1" x14ac:dyDescent="0.4"/>
    <row r="59246" s="6" customFormat="1" x14ac:dyDescent="0.4"/>
    <row r="59247" s="6" customFormat="1" x14ac:dyDescent="0.4"/>
    <row r="59248" s="6" customFormat="1" x14ac:dyDescent="0.4"/>
    <row r="59249" s="6" customFormat="1" x14ac:dyDescent="0.4"/>
    <row r="59250" s="6" customFormat="1" x14ac:dyDescent="0.4"/>
    <row r="59251" s="6" customFormat="1" x14ac:dyDescent="0.4"/>
    <row r="59252" s="6" customFormat="1" x14ac:dyDescent="0.4"/>
    <row r="59253" s="6" customFormat="1" x14ac:dyDescent="0.4"/>
    <row r="59254" s="6" customFormat="1" x14ac:dyDescent="0.4"/>
    <row r="59255" s="6" customFormat="1" x14ac:dyDescent="0.4"/>
    <row r="59256" s="6" customFormat="1" x14ac:dyDescent="0.4"/>
    <row r="59257" s="6" customFormat="1" x14ac:dyDescent="0.4"/>
    <row r="59258" s="6" customFormat="1" x14ac:dyDescent="0.4"/>
    <row r="59259" s="6" customFormat="1" x14ac:dyDescent="0.4"/>
    <row r="59260" s="6" customFormat="1" x14ac:dyDescent="0.4"/>
    <row r="59261" s="6" customFormat="1" x14ac:dyDescent="0.4"/>
    <row r="59262" s="6" customFormat="1" x14ac:dyDescent="0.4"/>
    <row r="59263" s="6" customFormat="1" x14ac:dyDescent="0.4"/>
    <row r="59264" s="6" customFormat="1" x14ac:dyDescent="0.4"/>
    <row r="59265" s="6" customFormat="1" x14ac:dyDescent="0.4"/>
    <row r="59266" s="6" customFormat="1" x14ac:dyDescent="0.4"/>
    <row r="59267" s="6" customFormat="1" x14ac:dyDescent="0.4"/>
    <row r="59268" s="6" customFormat="1" x14ac:dyDescent="0.4"/>
    <row r="59269" s="6" customFormat="1" x14ac:dyDescent="0.4"/>
    <row r="59270" s="6" customFormat="1" x14ac:dyDescent="0.4"/>
    <row r="59271" s="6" customFormat="1" x14ac:dyDescent="0.4"/>
    <row r="59272" s="6" customFormat="1" x14ac:dyDescent="0.4"/>
    <row r="59273" s="6" customFormat="1" x14ac:dyDescent="0.4"/>
    <row r="59274" s="6" customFormat="1" x14ac:dyDescent="0.4"/>
    <row r="59275" s="6" customFormat="1" x14ac:dyDescent="0.4"/>
    <row r="59276" s="6" customFormat="1" x14ac:dyDescent="0.4"/>
    <row r="59277" s="6" customFormat="1" x14ac:dyDescent="0.4"/>
    <row r="59278" s="6" customFormat="1" x14ac:dyDescent="0.4"/>
    <row r="59279" s="6" customFormat="1" x14ac:dyDescent="0.4"/>
    <row r="59280" s="6" customFormat="1" x14ac:dyDescent="0.4"/>
    <row r="59281" s="6" customFormat="1" x14ac:dyDescent="0.4"/>
    <row r="59282" s="6" customFormat="1" x14ac:dyDescent="0.4"/>
    <row r="59283" s="6" customFormat="1" x14ac:dyDescent="0.4"/>
    <row r="59284" s="6" customFormat="1" x14ac:dyDescent="0.4"/>
    <row r="59285" s="6" customFormat="1" x14ac:dyDescent="0.4"/>
    <row r="59286" s="6" customFormat="1" x14ac:dyDescent="0.4"/>
    <row r="59287" s="6" customFormat="1" x14ac:dyDescent="0.4"/>
    <row r="59288" s="6" customFormat="1" x14ac:dyDescent="0.4"/>
    <row r="59289" s="6" customFormat="1" x14ac:dyDescent="0.4"/>
    <row r="59290" s="6" customFormat="1" x14ac:dyDescent="0.4"/>
    <row r="59291" s="6" customFormat="1" x14ac:dyDescent="0.4"/>
    <row r="59292" s="6" customFormat="1" x14ac:dyDescent="0.4"/>
    <row r="59293" s="6" customFormat="1" x14ac:dyDescent="0.4"/>
    <row r="59294" s="6" customFormat="1" x14ac:dyDescent="0.4"/>
    <row r="59295" s="6" customFormat="1" x14ac:dyDescent="0.4"/>
    <row r="59296" s="6" customFormat="1" x14ac:dyDescent="0.4"/>
    <row r="59297" s="6" customFormat="1" x14ac:dyDescent="0.4"/>
    <row r="59298" s="6" customFormat="1" x14ac:dyDescent="0.4"/>
    <row r="59299" s="6" customFormat="1" x14ac:dyDescent="0.4"/>
    <row r="59300" s="6" customFormat="1" x14ac:dyDescent="0.4"/>
    <row r="59301" s="6" customFormat="1" x14ac:dyDescent="0.4"/>
    <row r="59302" s="6" customFormat="1" x14ac:dyDescent="0.4"/>
    <row r="59303" s="6" customFormat="1" x14ac:dyDescent="0.4"/>
    <row r="59304" s="6" customFormat="1" x14ac:dyDescent="0.4"/>
    <row r="59305" s="6" customFormat="1" x14ac:dyDescent="0.4"/>
    <row r="59306" s="6" customFormat="1" x14ac:dyDescent="0.4"/>
    <row r="59307" s="6" customFormat="1" x14ac:dyDescent="0.4"/>
    <row r="59308" s="6" customFormat="1" x14ac:dyDescent="0.4"/>
    <row r="59309" s="6" customFormat="1" x14ac:dyDescent="0.4"/>
    <row r="59310" s="6" customFormat="1" x14ac:dyDescent="0.4"/>
    <row r="59311" s="6" customFormat="1" x14ac:dyDescent="0.4"/>
    <row r="59312" s="6" customFormat="1" x14ac:dyDescent="0.4"/>
    <row r="59313" s="6" customFormat="1" x14ac:dyDescent="0.4"/>
    <row r="59314" s="6" customFormat="1" x14ac:dyDescent="0.4"/>
    <row r="59315" s="6" customFormat="1" x14ac:dyDescent="0.4"/>
    <row r="59316" s="6" customFormat="1" x14ac:dyDescent="0.4"/>
    <row r="59317" s="6" customFormat="1" x14ac:dyDescent="0.4"/>
    <row r="59318" s="6" customFormat="1" x14ac:dyDescent="0.4"/>
    <row r="59319" s="6" customFormat="1" x14ac:dyDescent="0.4"/>
    <row r="59320" s="6" customFormat="1" x14ac:dyDescent="0.4"/>
    <row r="59321" s="6" customFormat="1" x14ac:dyDescent="0.4"/>
    <row r="59322" s="6" customFormat="1" x14ac:dyDescent="0.4"/>
    <row r="59323" s="6" customFormat="1" x14ac:dyDescent="0.4"/>
    <row r="59324" s="6" customFormat="1" x14ac:dyDescent="0.4"/>
    <row r="59325" s="6" customFormat="1" x14ac:dyDescent="0.4"/>
    <row r="59326" s="6" customFormat="1" x14ac:dyDescent="0.4"/>
    <row r="59327" s="6" customFormat="1" x14ac:dyDescent="0.4"/>
    <row r="59328" s="6" customFormat="1" x14ac:dyDescent="0.4"/>
    <row r="59329" s="6" customFormat="1" x14ac:dyDescent="0.4"/>
    <row r="59330" s="6" customFormat="1" x14ac:dyDescent="0.4"/>
    <row r="59331" s="6" customFormat="1" x14ac:dyDescent="0.4"/>
    <row r="59332" s="6" customFormat="1" x14ac:dyDescent="0.4"/>
    <row r="59333" s="6" customFormat="1" x14ac:dyDescent="0.4"/>
    <row r="59334" s="6" customFormat="1" x14ac:dyDescent="0.4"/>
    <row r="59335" s="6" customFormat="1" x14ac:dyDescent="0.4"/>
    <row r="59336" s="6" customFormat="1" x14ac:dyDescent="0.4"/>
    <row r="59337" s="6" customFormat="1" x14ac:dyDescent="0.4"/>
    <row r="59338" s="6" customFormat="1" x14ac:dyDescent="0.4"/>
    <row r="59339" s="6" customFormat="1" x14ac:dyDescent="0.4"/>
    <row r="59340" s="6" customFormat="1" x14ac:dyDescent="0.4"/>
    <row r="59341" s="6" customFormat="1" x14ac:dyDescent="0.4"/>
    <row r="59342" s="6" customFormat="1" x14ac:dyDescent="0.4"/>
    <row r="59343" s="6" customFormat="1" x14ac:dyDescent="0.4"/>
    <row r="59344" s="6" customFormat="1" x14ac:dyDescent="0.4"/>
    <row r="59345" s="6" customFormat="1" x14ac:dyDescent="0.4"/>
    <row r="59346" s="6" customFormat="1" x14ac:dyDescent="0.4"/>
    <row r="59347" s="6" customFormat="1" x14ac:dyDescent="0.4"/>
    <row r="59348" s="6" customFormat="1" x14ac:dyDescent="0.4"/>
    <row r="59349" s="6" customFormat="1" x14ac:dyDescent="0.4"/>
    <row r="59350" s="6" customFormat="1" x14ac:dyDescent="0.4"/>
    <row r="59351" s="6" customFormat="1" x14ac:dyDescent="0.4"/>
    <row r="59352" s="6" customFormat="1" x14ac:dyDescent="0.4"/>
    <row r="59353" s="6" customFormat="1" x14ac:dyDescent="0.4"/>
    <row r="59354" s="6" customFormat="1" x14ac:dyDescent="0.4"/>
    <row r="59355" s="6" customFormat="1" x14ac:dyDescent="0.4"/>
    <row r="59356" s="6" customFormat="1" x14ac:dyDescent="0.4"/>
    <row r="59357" s="6" customFormat="1" x14ac:dyDescent="0.4"/>
    <row r="59358" s="6" customFormat="1" x14ac:dyDescent="0.4"/>
    <row r="59359" s="6" customFormat="1" x14ac:dyDescent="0.4"/>
    <row r="59360" s="6" customFormat="1" x14ac:dyDescent="0.4"/>
    <row r="59361" s="6" customFormat="1" x14ac:dyDescent="0.4"/>
    <row r="59362" s="6" customFormat="1" x14ac:dyDescent="0.4"/>
    <row r="59363" s="6" customFormat="1" x14ac:dyDescent="0.4"/>
    <row r="59364" s="6" customFormat="1" x14ac:dyDescent="0.4"/>
    <row r="59365" s="6" customFormat="1" x14ac:dyDescent="0.4"/>
    <row r="59366" s="6" customFormat="1" x14ac:dyDescent="0.4"/>
    <row r="59367" s="6" customFormat="1" x14ac:dyDescent="0.4"/>
    <row r="59368" s="6" customFormat="1" x14ac:dyDescent="0.4"/>
    <row r="59369" s="6" customFormat="1" x14ac:dyDescent="0.4"/>
    <row r="59370" s="6" customFormat="1" x14ac:dyDescent="0.4"/>
    <row r="59371" s="6" customFormat="1" x14ac:dyDescent="0.4"/>
    <row r="59372" s="6" customFormat="1" x14ac:dyDescent="0.4"/>
    <row r="59373" s="6" customFormat="1" x14ac:dyDescent="0.4"/>
    <row r="59374" s="6" customFormat="1" x14ac:dyDescent="0.4"/>
    <row r="59375" s="6" customFormat="1" x14ac:dyDescent="0.4"/>
    <row r="59376" s="6" customFormat="1" x14ac:dyDescent="0.4"/>
    <row r="59377" s="6" customFormat="1" x14ac:dyDescent="0.4"/>
    <row r="59378" s="6" customFormat="1" x14ac:dyDescent="0.4"/>
    <row r="59379" s="6" customFormat="1" x14ac:dyDescent="0.4"/>
    <row r="59380" s="6" customFormat="1" x14ac:dyDescent="0.4"/>
    <row r="59381" s="6" customFormat="1" x14ac:dyDescent="0.4"/>
    <row r="59382" s="6" customFormat="1" x14ac:dyDescent="0.4"/>
    <row r="59383" s="6" customFormat="1" x14ac:dyDescent="0.4"/>
    <row r="59384" s="6" customFormat="1" x14ac:dyDescent="0.4"/>
    <row r="59385" s="6" customFormat="1" x14ac:dyDescent="0.4"/>
    <row r="59386" s="6" customFormat="1" x14ac:dyDescent="0.4"/>
    <row r="59387" s="6" customFormat="1" x14ac:dyDescent="0.4"/>
    <row r="59388" s="6" customFormat="1" x14ac:dyDescent="0.4"/>
    <row r="59389" s="6" customFormat="1" x14ac:dyDescent="0.4"/>
    <row r="59390" s="6" customFormat="1" x14ac:dyDescent="0.4"/>
    <row r="59391" s="6" customFormat="1" x14ac:dyDescent="0.4"/>
    <row r="59392" s="6" customFormat="1" x14ac:dyDescent="0.4"/>
    <row r="59393" s="6" customFormat="1" x14ac:dyDescent="0.4"/>
    <row r="59394" s="6" customFormat="1" x14ac:dyDescent="0.4"/>
    <row r="59395" s="6" customFormat="1" x14ac:dyDescent="0.4"/>
    <row r="59396" s="6" customFormat="1" x14ac:dyDescent="0.4"/>
    <row r="59397" s="6" customFormat="1" x14ac:dyDescent="0.4"/>
    <row r="59398" s="6" customFormat="1" x14ac:dyDescent="0.4"/>
    <row r="59399" s="6" customFormat="1" x14ac:dyDescent="0.4"/>
    <row r="59400" s="6" customFormat="1" x14ac:dyDescent="0.4"/>
    <row r="59401" s="6" customFormat="1" x14ac:dyDescent="0.4"/>
    <row r="59402" s="6" customFormat="1" x14ac:dyDescent="0.4"/>
    <row r="59403" s="6" customFormat="1" x14ac:dyDescent="0.4"/>
    <row r="59404" s="6" customFormat="1" x14ac:dyDescent="0.4"/>
    <row r="59405" s="6" customFormat="1" x14ac:dyDescent="0.4"/>
    <row r="59406" s="6" customFormat="1" x14ac:dyDescent="0.4"/>
    <row r="59407" s="6" customFormat="1" x14ac:dyDescent="0.4"/>
    <row r="59408" s="6" customFormat="1" x14ac:dyDescent="0.4"/>
    <row r="59409" s="6" customFormat="1" x14ac:dyDescent="0.4"/>
    <row r="59410" s="6" customFormat="1" x14ac:dyDescent="0.4"/>
    <row r="59411" s="6" customFormat="1" x14ac:dyDescent="0.4"/>
    <row r="59412" s="6" customFormat="1" x14ac:dyDescent="0.4"/>
    <row r="59413" s="6" customFormat="1" x14ac:dyDescent="0.4"/>
    <row r="59414" s="6" customFormat="1" x14ac:dyDescent="0.4"/>
    <row r="59415" s="6" customFormat="1" x14ac:dyDescent="0.4"/>
    <row r="59416" s="6" customFormat="1" x14ac:dyDescent="0.4"/>
    <row r="59417" s="6" customFormat="1" x14ac:dyDescent="0.4"/>
    <row r="59418" s="6" customFormat="1" x14ac:dyDescent="0.4"/>
    <row r="59419" s="6" customFormat="1" x14ac:dyDescent="0.4"/>
    <row r="59420" s="6" customFormat="1" x14ac:dyDescent="0.4"/>
    <row r="59421" s="6" customFormat="1" x14ac:dyDescent="0.4"/>
    <row r="59422" s="6" customFormat="1" x14ac:dyDescent="0.4"/>
    <row r="59423" s="6" customFormat="1" x14ac:dyDescent="0.4"/>
    <row r="59424" s="6" customFormat="1" x14ac:dyDescent="0.4"/>
    <row r="59425" s="6" customFormat="1" x14ac:dyDescent="0.4"/>
    <row r="59426" s="6" customFormat="1" x14ac:dyDescent="0.4"/>
    <row r="59427" s="6" customFormat="1" x14ac:dyDescent="0.4"/>
    <row r="59428" s="6" customFormat="1" x14ac:dyDescent="0.4"/>
    <row r="59429" s="6" customFormat="1" x14ac:dyDescent="0.4"/>
    <row r="59430" s="6" customFormat="1" x14ac:dyDescent="0.4"/>
    <row r="59431" s="6" customFormat="1" x14ac:dyDescent="0.4"/>
    <row r="59432" s="6" customFormat="1" x14ac:dyDescent="0.4"/>
    <row r="59433" s="6" customFormat="1" x14ac:dyDescent="0.4"/>
    <row r="59434" s="6" customFormat="1" x14ac:dyDescent="0.4"/>
    <row r="59435" s="6" customFormat="1" x14ac:dyDescent="0.4"/>
    <row r="59436" s="6" customFormat="1" x14ac:dyDescent="0.4"/>
    <row r="59437" s="6" customFormat="1" x14ac:dyDescent="0.4"/>
    <row r="59438" s="6" customFormat="1" x14ac:dyDescent="0.4"/>
    <row r="59439" s="6" customFormat="1" x14ac:dyDescent="0.4"/>
    <row r="59440" s="6" customFormat="1" x14ac:dyDescent="0.4"/>
    <row r="59441" s="6" customFormat="1" x14ac:dyDescent="0.4"/>
    <row r="59442" s="6" customFormat="1" x14ac:dyDescent="0.4"/>
    <row r="59443" s="6" customFormat="1" x14ac:dyDescent="0.4"/>
    <row r="59444" s="6" customFormat="1" x14ac:dyDescent="0.4"/>
    <row r="59445" s="6" customFormat="1" x14ac:dyDescent="0.4"/>
    <row r="59446" s="6" customFormat="1" x14ac:dyDescent="0.4"/>
    <row r="59447" s="6" customFormat="1" x14ac:dyDescent="0.4"/>
    <row r="59448" s="6" customFormat="1" x14ac:dyDescent="0.4"/>
    <row r="59449" s="6" customFormat="1" x14ac:dyDescent="0.4"/>
    <row r="59450" s="6" customFormat="1" x14ac:dyDescent="0.4"/>
    <row r="59451" s="6" customFormat="1" x14ac:dyDescent="0.4"/>
    <row r="59452" s="6" customFormat="1" x14ac:dyDescent="0.4"/>
    <row r="59453" s="6" customFormat="1" x14ac:dyDescent="0.4"/>
    <row r="59454" s="6" customFormat="1" x14ac:dyDescent="0.4"/>
    <row r="59455" s="6" customFormat="1" x14ac:dyDescent="0.4"/>
    <row r="59456" s="6" customFormat="1" x14ac:dyDescent="0.4"/>
    <row r="59457" s="6" customFormat="1" x14ac:dyDescent="0.4"/>
    <row r="59458" s="6" customFormat="1" x14ac:dyDescent="0.4"/>
    <row r="59459" s="6" customFormat="1" x14ac:dyDescent="0.4"/>
    <row r="59460" s="6" customFormat="1" x14ac:dyDescent="0.4"/>
    <row r="59461" s="6" customFormat="1" x14ac:dyDescent="0.4"/>
    <row r="59462" s="6" customFormat="1" x14ac:dyDescent="0.4"/>
    <row r="59463" s="6" customFormat="1" x14ac:dyDescent="0.4"/>
    <row r="59464" s="6" customFormat="1" x14ac:dyDescent="0.4"/>
    <row r="59465" s="6" customFormat="1" x14ac:dyDescent="0.4"/>
    <row r="59466" s="6" customFormat="1" x14ac:dyDescent="0.4"/>
    <row r="59467" s="6" customFormat="1" x14ac:dyDescent="0.4"/>
    <row r="59468" s="6" customFormat="1" x14ac:dyDescent="0.4"/>
    <row r="59469" s="6" customFormat="1" x14ac:dyDescent="0.4"/>
    <row r="59470" s="6" customFormat="1" x14ac:dyDescent="0.4"/>
    <row r="59471" s="6" customFormat="1" x14ac:dyDescent="0.4"/>
    <row r="59472" s="6" customFormat="1" x14ac:dyDescent="0.4"/>
    <row r="59473" s="6" customFormat="1" x14ac:dyDescent="0.4"/>
    <row r="59474" s="6" customFormat="1" x14ac:dyDescent="0.4"/>
    <row r="59475" s="6" customFormat="1" x14ac:dyDescent="0.4"/>
    <row r="59476" s="6" customFormat="1" x14ac:dyDescent="0.4"/>
    <row r="59477" s="6" customFormat="1" x14ac:dyDescent="0.4"/>
    <row r="59478" s="6" customFormat="1" x14ac:dyDescent="0.4"/>
    <row r="59479" s="6" customFormat="1" x14ac:dyDescent="0.4"/>
    <row r="59480" s="6" customFormat="1" x14ac:dyDescent="0.4"/>
    <row r="59481" s="6" customFormat="1" x14ac:dyDescent="0.4"/>
    <row r="59482" s="6" customFormat="1" x14ac:dyDescent="0.4"/>
    <row r="59483" s="6" customFormat="1" x14ac:dyDescent="0.4"/>
    <row r="59484" s="6" customFormat="1" x14ac:dyDescent="0.4"/>
    <row r="59485" s="6" customFormat="1" x14ac:dyDescent="0.4"/>
    <row r="59486" s="6" customFormat="1" x14ac:dyDescent="0.4"/>
    <row r="59487" s="6" customFormat="1" x14ac:dyDescent="0.4"/>
    <row r="59488" s="6" customFormat="1" x14ac:dyDescent="0.4"/>
    <row r="59489" s="6" customFormat="1" x14ac:dyDescent="0.4"/>
    <row r="59490" s="6" customFormat="1" x14ac:dyDescent="0.4"/>
    <row r="59491" s="6" customFormat="1" x14ac:dyDescent="0.4"/>
    <row r="59492" s="6" customFormat="1" x14ac:dyDescent="0.4"/>
    <row r="59493" s="6" customFormat="1" x14ac:dyDescent="0.4"/>
    <row r="59494" s="6" customFormat="1" x14ac:dyDescent="0.4"/>
    <row r="59495" s="6" customFormat="1" x14ac:dyDescent="0.4"/>
    <row r="59496" s="6" customFormat="1" x14ac:dyDescent="0.4"/>
    <row r="59497" s="6" customFormat="1" x14ac:dyDescent="0.4"/>
    <row r="59498" s="6" customFormat="1" x14ac:dyDescent="0.4"/>
    <row r="59499" s="6" customFormat="1" x14ac:dyDescent="0.4"/>
    <row r="59500" s="6" customFormat="1" x14ac:dyDescent="0.4"/>
    <row r="59501" s="6" customFormat="1" x14ac:dyDescent="0.4"/>
    <row r="59502" s="6" customFormat="1" x14ac:dyDescent="0.4"/>
    <row r="59503" s="6" customFormat="1" x14ac:dyDescent="0.4"/>
    <row r="59504" s="6" customFormat="1" x14ac:dyDescent="0.4"/>
    <row r="59505" s="6" customFormat="1" x14ac:dyDescent="0.4"/>
    <row r="59506" s="6" customFormat="1" x14ac:dyDescent="0.4"/>
    <row r="59507" s="6" customFormat="1" x14ac:dyDescent="0.4"/>
    <row r="59508" s="6" customFormat="1" x14ac:dyDescent="0.4"/>
    <row r="59509" s="6" customFormat="1" x14ac:dyDescent="0.4"/>
    <row r="59510" s="6" customFormat="1" x14ac:dyDescent="0.4"/>
    <row r="59511" s="6" customFormat="1" x14ac:dyDescent="0.4"/>
    <row r="59512" s="6" customFormat="1" x14ac:dyDescent="0.4"/>
    <row r="59513" s="6" customFormat="1" x14ac:dyDescent="0.4"/>
    <row r="59514" s="6" customFormat="1" x14ac:dyDescent="0.4"/>
    <row r="59515" s="6" customFormat="1" x14ac:dyDescent="0.4"/>
    <row r="59516" s="6" customFormat="1" x14ac:dyDescent="0.4"/>
    <row r="59517" s="6" customFormat="1" x14ac:dyDescent="0.4"/>
    <row r="59518" s="6" customFormat="1" x14ac:dyDescent="0.4"/>
    <row r="59519" s="6" customFormat="1" x14ac:dyDescent="0.4"/>
    <row r="59520" s="6" customFormat="1" x14ac:dyDescent="0.4"/>
    <row r="59521" s="6" customFormat="1" x14ac:dyDescent="0.4"/>
    <row r="59522" s="6" customFormat="1" x14ac:dyDescent="0.4"/>
    <row r="59523" s="6" customFormat="1" x14ac:dyDescent="0.4"/>
    <row r="59524" s="6" customFormat="1" x14ac:dyDescent="0.4"/>
    <row r="59525" s="6" customFormat="1" x14ac:dyDescent="0.4"/>
    <row r="59526" s="6" customFormat="1" x14ac:dyDescent="0.4"/>
    <row r="59527" s="6" customFormat="1" x14ac:dyDescent="0.4"/>
    <row r="59528" s="6" customFormat="1" x14ac:dyDescent="0.4"/>
    <row r="59529" s="6" customFormat="1" x14ac:dyDescent="0.4"/>
    <row r="59530" s="6" customFormat="1" x14ac:dyDescent="0.4"/>
    <row r="59531" s="6" customFormat="1" x14ac:dyDescent="0.4"/>
    <row r="59532" s="6" customFormat="1" x14ac:dyDescent="0.4"/>
    <row r="59533" s="6" customFormat="1" x14ac:dyDescent="0.4"/>
    <row r="59534" s="6" customFormat="1" x14ac:dyDescent="0.4"/>
    <row r="59535" s="6" customFormat="1" x14ac:dyDescent="0.4"/>
    <row r="59536" s="6" customFormat="1" x14ac:dyDescent="0.4"/>
    <row r="59537" s="6" customFormat="1" x14ac:dyDescent="0.4"/>
    <row r="59538" s="6" customFormat="1" x14ac:dyDescent="0.4"/>
    <row r="59539" s="6" customFormat="1" x14ac:dyDescent="0.4"/>
    <row r="59540" s="6" customFormat="1" x14ac:dyDescent="0.4"/>
    <row r="59541" s="6" customFormat="1" x14ac:dyDescent="0.4"/>
    <row r="59542" s="6" customFormat="1" x14ac:dyDescent="0.4"/>
    <row r="59543" s="6" customFormat="1" x14ac:dyDescent="0.4"/>
    <row r="59544" s="6" customFormat="1" x14ac:dyDescent="0.4"/>
    <row r="59545" s="6" customFormat="1" x14ac:dyDescent="0.4"/>
    <row r="59546" s="6" customFormat="1" x14ac:dyDescent="0.4"/>
    <row r="59547" s="6" customFormat="1" x14ac:dyDescent="0.4"/>
    <row r="59548" s="6" customFormat="1" x14ac:dyDescent="0.4"/>
    <row r="59549" s="6" customFormat="1" x14ac:dyDescent="0.4"/>
    <row r="59550" s="6" customFormat="1" x14ac:dyDescent="0.4"/>
    <row r="59551" s="6" customFormat="1" x14ac:dyDescent="0.4"/>
    <row r="59552" s="6" customFormat="1" x14ac:dyDescent="0.4"/>
    <row r="59553" s="6" customFormat="1" x14ac:dyDescent="0.4"/>
    <row r="59554" s="6" customFormat="1" x14ac:dyDescent="0.4"/>
    <row r="59555" s="6" customFormat="1" x14ac:dyDescent="0.4"/>
    <row r="59556" s="6" customFormat="1" x14ac:dyDescent="0.4"/>
    <row r="59557" s="6" customFormat="1" x14ac:dyDescent="0.4"/>
    <row r="59558" s="6" customFormat="1" x14ac:dyDescent="0.4"/>
    <row r="59559" s="6" customFormat="1" x14ac:dyDescent="0.4"/>
    <row r="59560" s="6" customFormat="1" x14ac:dyDescent="0.4"/>
    <row r="59561" s="6" customFormat="1" x14ac:dyDescent="0.4"/>
    <row r="59562" s="6" customFormat="1" x14ac:dyDescent="0.4"/>
    <row r="59563" s="6" customFormat="1" x14ac:dyDescent="0.4"/>
    <row r="59564" s="6" customFormat="1" x14ac:dyDescent="0.4"/>
    <row r="59565" s="6" customFormat="1" x14ac:dyDescent="0.4"/>
    <row r="59566" s="6" customFormat="1" x14ac:dyDescent="0.4"/>
    <row r="59567" s="6" customFormat="1" x14ac:dyDescent="0.4"/>
    <row r="59568" s="6" customFormat="1" x14ac:dyDescent="0.4"/>
    <row r="59569" s="6" customFormat="1" x14ac:dyDescent="0.4"/>
    <row r="59570" s="6" customFormat="1" x14ac:dyDescent="0.4"/>
    <row r="59571" s="6" customFormat="1" x14ac:dyDescent="0.4"/>
    <row r="59572" s="6" customFormat="1" x14ac:dyDescent="0.4"/>
    <row r="59573" s="6" customFormat="1" x14ac:dyDescent="0.4"/>
    <row r="59574" s="6" customFormat="1" x14ac:dyDescent="0.4"/>
    <row r="59575" s="6" customFormat="1" x14ac:dyDescent="0.4"/>
    <row r="59576" s="6" customFormat="1" x14ac:dyDescent="0.4"/>
    <row r="59577" s="6" customFormat="1" x14ac:dyDescent="0.4"/>
    <row r="59578" s="6" customFormat="1" x14ac:dyDescent="0.4"/>
    <row r="59579" s="6" customFormat="1" x14ac:dyDescent="0.4"/>
    <row r="59580" s="6" customFormat="1" x14ac:dyDescent="0.4"/>
    <row r="59581" s="6" customFormat="1" x14ac:dyDescent="0.4"/>
    <row r="59582" s="6" customFormat="1" x14ac:dyDescent="0.4"/>
    <row r="59583" s="6" customFormat="1" x14ac:dyDescent="0.4"/>
    <row r="59584" s="6" customFormat="1" x14ac:dyDescent="0.4"/>
    <row r="59585" s="6" customFormat="1" x14ac:dyDescent="0.4"/>
    <row r="59586" s="6" customFormat="1" x14ac:dyDescent="0.4"/>
    <row r="59587" s="6" customFormat="1" x14ac:dyDescent="0.4"/>
    <row r="59588" s="6" customFormat="1" x14ac:dyDescent="0.4"/>
    <row r="59589" s="6" customFormat="1" x14ac:dyDescent="0.4"/>
    <row r="59590" s="6" customFormat="1" x14ac:dyDescent="0.4"/>
    <row r="59591" s="6" customFormat="1" x14ac:dyDescent="0.4"/>
    <row r="59592" s="6" customFormat="1" x14ac:dyDescent="0.4"/>
    <row r="59593" s="6" customFormat="1" x14ac:dyDescent="0.4"/>
    <row r="59594" s="6" customFormat="1" x14ac:dyDescent="0.4"/>
    <row r="59595" s="6" customFormat="1" x14ac:dyDescent="0.4"/>
    <row r="59596" s="6" customFormat="1" x14ac:dyDescent="0.4"/>
    <row r="59597" s="6" customFormat="1" x14ac:dyDescent="0.4"/>
    <row r="59598" s="6" customFormat="1" x14ac:dyDescent="0.4"/>
    <row r="59599" s="6" customFormat="1" x14ac:dyDescent="0.4"/>
    <row r="59600" s="6" customFormat="1" x14ac:dyDescent="0.4"/>
    <row r="59601" s="6" customFormat="1" x14ac:dyDescent="0.4"/>
    <row r="59602" s="6" customFormat="1" x14ac:dyDescent="0.4"/>
    <row r="59603" s="6" customFormat="1" x14ac:dyDescent="0.4"/>
    <row r="59604" s="6" customFormat="1" x14ac:dyDescent="0.4"/>
    <row r="59605" s="6" customFormat="1" x14ac:dyDescent="0.4"/>
    <row r="59606" s="6" customFormat="1" x14ac:dyDescent="0.4"/>
    <row r="59607" s="6" customFormat="1" x14ac:dyDescent="0.4"/>
    <row r="59608" s="6" customFormat="1" x14ac:dyDescent="0.4"/>
    <row r="59609" s="6" customFormat="1" x14ac:dyDescent="0.4"/>
    <row r="59610" s="6" customFormat="1" x14ac:dyDescent="0.4"/>
    <row r="59611" s="6" customFormat="1" x14ac:dyDescent="0.4"/>
    <row r="59612" s="6" customFormat="1" x14ac:dyDescent="0.4"/>
    <row r="59613" s="6" customFormat="1" x14ac:dyDescent="0.4"/>
    <row r="59614" s="6" customFormat="1" x14ac:dyDescent="0.4"/>
    <row r="59615" s="6" customFormat="1" x14ac:dyDescent="0.4"/>
    <row r="59616" s="6" customFormat="1" x14ac:dyDescent="0.4"/>
    <row r="59617" s="6" customFormat="1" x14ac:dyDescent="0.4"/>
    <row r="59618" s="6" customFormat="1" x14ac:dyDescent="0.4"/>
    <row r="59619" s="6" customFormat="1" x14ac:dyDescent="0.4"/>
    <row r="59620" s="6" customFormat="1" x14ac:dyDescent="0.4"/>
    <row r="59621" s="6" customFormat="1" x14ac:dyDescent="0.4"/>
    <row r="59622" s="6" customFormat="1" x14ac:dyDescent="0.4"/>
    <row r="59623" s="6" customFormat="1" x14ac:dyDescent="0.4"/>
    <row r="59624" s="6" customFormat="1" x14ac:dyDescent="0.4"/>
    <row r="59625" s="6" customFormat="1" x14ac:dyDescent="0.4"/>
    <row r="59626" s="6" customFormat="1" x14ac:dyDescent="0.4"/>
    <row r="59627" s="6" customFormat="1" x14ac:dyDescent="0.4"/>
    <row r="59628" s="6" customFormat="1" x14ac:dyDescent="0.4"/>
    <row r="59629" s="6" customFormat="1" x14ac:dyDescent="0.4"/>
    <row r="59630" s="6" customFormat="1" x14ac:dyDescent="0.4"/>
    <row r="59631" s="6" customFormat="1" x14ac:dyDescent="0.4"/>
    <row r="59632" s="6" customFormat="1" x14ac:dyDescent="0.4"/>
    <row r="59633" s="6" customFormat="1" x14ac:dyDescent="0.4"/>
    <row r="59634" s="6" customFormat="1" x14ac:dyDescent="0.4"/>
    <row r="59635" s="6" customFormat="1" x14ac:dyDescent="0.4"/>
    <row r="59636" s="6" customFormat="1" x14ac:dyDescent="0.4"/>
    <row r="59637" s="6" customFormat="1" x14ac:dyDescent="0.4"/>
    <row r="59638" s="6" customFormat="1" x14ac:dyDescent="0.4"/>
    <row r="59639" s="6" customFormat="1" x14ac:dyDescent="0.4"/>
    <row r="59640" s="6" customFormat="1" x14ac:dyDescent="0.4"/>
    <row r="59641" s="6" customFormat="1" x14ac:dyDescent="0.4"/>
    <row r="59642" s="6" customFormat="1" x14ac:dyDescent="0.4"/>
    <row r="59643" s="6" customFormat="1" x14ac:dyDescent="0.4"/>
    <row r="59644" s="6" customFormat="1" x14ac:dyDescent="0.4"/>
    <row r="59645" s="6" customFormat="1" x14ac:dyDescent="0.4"/>
    <row r="59646" s="6" customFormat="1" x14ac:dyDescent="0.4"/>
    <row r="59647" s="6" customFormat="1" x14ac:dyDescent="0.4"/>
    <row r="59648" s="6" customFormat="1" x14ac:dyDescent="0.4"/>
    <row r="59649" s="6" customFormat="1" x14ac:dyDescent="0.4"/>
    <row r="59650" s="6" customFormat="1" x14ac:dyDescent="0.4"/>
    <row r="59651" s="6" customFormat="1" x14ac:dyDescent="0.4"/>
    <row r="59652" s="6" customFormat="1" x14ac:dyDescent="0.4"/>
    <row r="59653" s="6" customFormat="1" x14ac:dyDescent="0.4"/>
    <row r="59654" s="6" customFormat="1" x14ac:dyDescent="0.4"/>
    <row r="59655" s="6" customFormat="1" x14ac:dyDescent="0.4"/>
    <row r="59656" s="6" customFormat="1" x14ac:dyDescent="0.4"/>
    <row r="59657" s="6" customFormat="1" x14ac:dyDescent="0.4"/>
    <row r="59658" s="6" customFormat="1" x14ac:dyDescent="0.4"/>
    <row r="59659" s="6" customFormat="1" x14ac:dyDescent="0.4"/>
    <row r="59660" s="6" customFormat="1" x14ac:dyDescent="0.4"/>
    <row r="59661" s="6" customFormat="1" x14ac:dyDescent="0.4"/>
    <row r="59662" s="6" customFormat="1" x14ac:dyDescent="0.4"/>
    <row r="59663" s="6" customFormat="1" x14ac:dyDescent="0.4"/>
    <row r="59664" s="6" customFormat="1" x14ac:dyDescent="0.4"/>
    <row r="59665" s="6" customFormat="1" x14ac:dyDescent="0.4"/>
    <row r="59666" s="6" customFormat="1" x14ac:dyDescent="0.4"/>
    <row r="59667" s="6" customFormat="1" x14ac:dyDescent="0.4"/>
    <row r="59668" s="6" customFormat="1" x14ac:dyDescent="0.4"/>
    <row r="59669" s="6" customFormat="1" x14ac:dyDescent="0.4"/>
    <row r="59670" s="6" customFormat="1" x14ac:dyDescent="0.4"/>
    <row r="59671" s="6" customFormat="1" x14ac:dyDescent="0.4"/>
    <row r="59672" s="6" customFormat="1" x14ac:dyDescent="0.4"/>
    <row r="59673" s="6" customFormat="1" x14ac:dyDescent="0.4"/>
    <row r="59674" s="6" customFormat="1" x14ac:dyDescent="0.4"/>
    <row r="59675" s="6" customFormat="1" x14ac:dyDescent="0.4"/>
    <row r="59676" s="6" customFormat="1" x14ac:dyDescent="0.4"/>
    <row r="59677" s="6" customFormat="1" x14ac:dyDescent="0.4"/>
    <row r="59678" s="6" customFormat="1" x14ac:dyDescent="0.4"/>
    <row r="59679" s="6" customFormat="1" x14ac:dyDescent="0.4"/>
    <row r="59680" s="6" customFormat="1" x14ac:dyDescent="0.4"/>
    <row r="59681" s="6" customFormat="1" x14ac:dyDescent="0.4"/>
    <row r="59682" s="6" customFormat="1" x14ac:dyDescent="0.4"/>
    <row r="59683" s="6" customFormat="1" x14ac:dyDescent="0.4"/>
    <row r="59684" s="6" customFormat="1" x14ac:dyDescent="0.4"/>
    <row r="59685" s="6" customFormat="1" x14ac:dyDescent="0.4"/>
    <row r="59686" s="6" customFormat="1" x14ac:dyDescent="0.4"/>
    <row r="59687" s="6" customFormat="1" x14ac:dyDescent="0.4"/>
    <row r="59688" s="6" customFormat="1" x14ac:dyDescent="0.4"/>
    <row r="59689" s="6" customFormat="1" x14ac:dyDescent="0.4"/>
    <row r="59690" s="6" customFormat="1" x14ac:dyDescent="0.4"/>
    <row r="59691" s="6" customFormat="1" x14ac:dyDescent="0.4"/>
    <row r="59692" s="6" customFormat="1" x14ac:dyDescent="0.4"/>
    <row r="59693" s="6" customFormat="1" x14ac:dyDescent="0.4"/>
    <row r="59694" s="6" customFormat="1" x14ac:dyDescent="0.4"/>
    <row r="59695" s="6" customFormat="1" x14ac:dyDescent="0.4"/>
    <row r="59696" s="6" customFormat="1" x14ac:dyDescent="0.4"/>
    <row r="59697" s="6" customFormat="1" x14ac:dyDescent="0.4"/>
    <row r="59698" s="6" customFormat="1" x14ac:dyDescent="0.4"/>
    <row r="59699" s="6" customFormat="1" x14ac:dyDescent="0.4"/>
    <row r="59700" s="6" customFormat="1" x14ac:dyDescent="0.4"/>
    <row r="59701" s="6" customFormat="1" x14ac:dyDescent="0.4"/>
    <row r="59702" s="6" customFormat="1" x14ac:dyDescent="0.4"/>
    <row r="59703" s="6" customFormat="1" x14ac:dyDescent="0.4"/>
    <row r="59704" s="6" customFormat="1" x14ac:dyDescent="0.4"/>
    <row r="59705" s="6" customFormat="1" x14ac:dyDescent="0.4"/>
    <row r="59706" s="6" customFormat="1" x14ac:dyDescent="0.4"/>
    <row r="59707" s="6" customFormat="1" x14ac:dyDescent="0.4"/>
    <row r="59708" s="6" customFormat="1" x14ac:dyDescent="0.4"/>
    <row r="59709" s="6" customFormat="1" x14ac:dyDescent="0.4"/>
    <row r="59710" s="6" customFormat="1" x14ac:dyDescent="0.4"/>
    <row r="59711" s="6" customFormat="1" x14ac:dyDescent="0.4"/>
    <row r="59712" s="6" customFormat="1" x14ac:dyDescent="0.4"/>
    <row r="59713" s="6" customFormat="1" x14ac:dyDescent="0.4"/>
    <row r="59714" s="6" customFormat="1" x14ac:dyDescent="0.4"/>
    <row r="59715" s="6" customFormat="1" x14ac:dyDescent="0.4"/>
    <row r="59716" s="6" customFormat="1" x14ac:dyDescent="0.4"/>
    <row r="59717" s="6" customFormat="1" x14ac:dyDescent="0.4"/>
    <row r="59718" s="6" customFormat="1" x14ac:dyDescent="0.4"/>
    <row r="59719" s="6" customFormat="1" x14ac:dyDescent="0.4"/>
    <row r="59720" s="6" customFormat="1" x14ac:dyDescent="0.4"/>
    <row r="59721" s="6" customFormat="1" x14ac:dyDescent="0.4"/>
    <row r="59722" s="6" customFormat="1" x14ac:dyDescent="0.4"/>
    <row r="59723" s="6" customFormat="1" x14ac:dyDescent="0.4"/>
    <row r="59724" s="6" customFormat="1" x14ac:dyDescent="0.4"/>
    <row r="59725" s="6" customFormat="1" x14ac:dyDescent="0.4"/>
    <row r="59726" s="6" customFormat="1" x14ac:dyDescent="0.4"/>
    <row r="59727" s="6" customFormat="1" x14ac:dyDescent="0.4"/>
    <row r="59728" s="6" customFormat="1" x14ac:dyDescent="0.4"/>
    <row r="59729" s="6" customFormat="1" x14ac:dyDescent="0.4"/>
    <row r="59730" s="6" customFormat="1" x14ac:dyDescent="0.4"/>
    <row r="59731" s="6" customFormat="1" x14ac:dyDescent="0.4"/>
    <row r="59732" s="6" customFormat="1" x14ac:dyDescent="0.4"/>
    <row r="59733" s="6" customFormat="1" x14ac:dyDescent="0.4"/>
    <row r="59734" s="6" customFormat="1" x14ac:dyDescent="0.4"/>
    <row r="59735" s="6" customFormat="1" x14ac:dyDescent="0.4"/>
    <row r="59736" s="6" customFormat="1" x14ac:dyDescent="0.4"/>
    <row r="59737" s="6" customFormat="1" x14ac:dyDescent="0.4"/>
    <row r="59738" s="6" customFormat="1" x14ac:dyDescent="0.4"/>
    <row r="59739" s="6" customFormat="1" x14ac:dyDescent="0.4"/>
    <row r="59740" s="6" customFormat="1" x14ac:dyDescent="0.4"/>
    <row r="59741" s="6" customFormat="1" x14ac:dyDescent="0.4"/>
    <row r="59742" s="6" customFormat="1" x14ac:dyDescent="0.4"/>
    <row r="59743" s="6" customFormat="1" x14ac:dyDescent="0.4"/>
    <row r="59744" s="6" customFormat="1" x14ac:dyDescent="0.4"/>
    <row r="59745" s="6" customFormat="1" x14ac:dyDescent="0.4"/>
    <row r="59746" s="6" customFormat="1" x14ac:dyDescent="0.4"/>
    <row r="59747" s="6" customFormat="1" x14ac:dyDescent="0.4"/>
    <row r="59748" s="6" customFormat="1" x14ac:dyDescent="0.4"/>
    <row r="59749" s="6" customFormat="1" x14ac:dyDescent="0.4"/>
    <row r="59750" s="6" customFormat="1" x14ac:dyDescent="0.4"/>
    <row r="59751" s="6" customFormat="1" x14ac:dyDescent="0.4"/>
    <row r="59752" s="6" customFormat="1" x14ac:dyDescent="0.4"/>
    <row r="59753" s="6" customFormat="1" x14ac:dyDescent="0.4"/>
    <row r="59754" s="6" customFormat="1" x14ac:dyDescent="0.4"/>
    <row r="59755" s="6" customFormat="1" x14ac:dyDescent="0.4"/>
    <row r="59756" s="6" customFormat="1" x14ac:dyDescent="0.4"/>
    <row r="59757" s="6" customFormat="1" x14ac:dyDescent="0.4"/>
    <row r="59758" s="6" customFormat="1" x14ac:dyDescent="0.4"/>
    <row r="59759" s="6" customFormat="1" x14ac:dyDescent="0.4"/>
    <row r="59760" s="6" customFormat="1" x14ac:dyDescent="0.4"/>
    <row r="59761" s="6" customFormat="1" x14ac:dyDescent="0.4"/>
    <row r="59762" s="6" customFormat="1" x14ac:dyDescent="0.4"/>
    <row r="59763" s="6" customFormat="1" x14ac:dyDescent="0.4"/>
    <row r="59764" s="6" customFormat="1" x14ac:dyDescent="0.4"/>
    <row r="59765" s="6" customFormat="1" x14ac:dyDescent="0.4"/>
    <row r="59766" s="6" customFormat="1" x14ac:dyDescent="0.4"/>
    <row r="59767" s="6" customFormat="1" x14ac:dyDescent="0.4"/>
    <row r="59768" s="6" customFormat="1" x14ac:dyDescent="0.4"/>
    <row r="59769" s="6" customFormat="1" x14ac:dyDescent="0.4"/>
    <row r="59770" s="6" customFormat="1" x14ac:dyDescent="0.4"/>
    <row r="59771" s="6" customFormat="1" x14ac:dyDescent="0.4"/>
    <row r="59772" s="6" customFormat="1" x14ac:dyDescent="0.4"/>
    <row r="59773" s="6" customFormat="1" x14ac:dyDescent="0.4"/>
    <row r="59774" s="6" customFormat="1" x14ac:dyDescent="0.4"/>
    <row r="59775" s="6" customFormat="1" x14ac:dyDescent="0.4"/>
    <row r="59776" s="6" customFormat="1" x14ac:dyDescent="0.4"/>
    <row r="59777" s="6" customFormat="1" x14ac:dyDescent="0.4"/>
    <row r="59778" s="6" customFormat="1" x14ac:dyDescent="0.4"/>
    <row r="59779" s="6" customFormat="1" x14ac:dyDescent="0.4"/>
    <row r="59780" s="6" customFormat="1" x14ac:dyDescent="0.4"/>
    <row r="59781" s="6" customFormat="1" x14ac:dyDescent="0.4"/>
    <row r="59782" s="6" customFormat="1" x14ac:dyDescent="0.4"/>
    <row r="59783" s="6" customFormat="1" x14ac:dyDescent="0.4"/>
    <row r="59784" s="6" customFormat="1" x14ac:dyDescent="0.4"/>
    <row r="59785" s="6" customFormat="1" x14ac:dyDescent="0.4"/>
    <row r="59786" s="6" customFormat="1" x14ac:dyDescent="0.4"/>
    <row r="59787" s="6" customFormat="1" x14ac:dyDescent="0.4"/>
    <row r="59788" s="6" customFormat="1" x14ac:dyDescent="0.4"/>
    <row r="59789" s="6" customFormat="1" x14ac:dyDescent="0.4"/>
    <row r="59790" s="6" customFormat="1" x14ac:dyDescent="0.4"/>
    <row r="59791" s="6" customFormat="1" x14ac:dyDescent="0.4"/>
    <row r="59792" s="6" customFormat="1" x14ac:dyDescent="0.4"/>
    <row r="59793" s="6" customFormat="1" x14ac:dyDescent="0.4"/>
    <row r="59794" s="6" customFormat="1" x14ac:dyDescent="0.4"/>
    <row r="59795" s="6" customFormat="1" x14ac:dyDescent="0.4"/>
    <row r="59796" s="6" customFormat="1" x14ac:dyDescent="0.4"/>
    <row r="59797" s="6" customFormat="1" x14ac:dyDescent="0.4"/>
    <row r="59798" s="6" customFormat="1" x14ac:dyDescent="0.4"/>
    <row r="59799" s="6" customFormat="1" x14ac:dyDescent="0.4"/>
    <row r="59800" s="6" customFormat="1" x14ac:dyDescent="0.4"/>
    <row r="59801" s="6" customFormat="1" x14ac:dyDescent="0.4"/>
    <row r="59802" s="6" customFormat="1" x14ac:dyDescent="0.4"/>
    <row r="59803" s="6" customFormat="1" x14ac:dyDescent="0.4"/>
    <row r="59804" s="6" customFormat="1" x14ac:dyDescent="0.4"/>
    <row r="59805" s="6" customFormat="1" x14ac:dyDescent="0.4"/>
    <row r="59806" s="6" customFormat="1" x14ac:dyDescent="0.4"/>
    <row r="59807" s="6" customFormat="1" x14ac:dyDescent="0.4"/>
    <row r="59808" s="6" customFormat="1" x14ac:dyDescent="0.4"/>
    <row r="59809" s="6" customFormat="1" x14ac:dyDescent="0.4"/>
    <row r="59810" s="6" customFormat="1" x14ac:dyDescent="0.4"/>
    <row r="59811" s="6" customFormat="1" x14ac:dyDescent="0.4"/>
    <row r="59812" s="6" customFormat="1" x14ac:dyDescent="0.4"/>
    <row r="59813" s="6" customFormat="1" x14ac:dyDescent="0.4"/>
    <row r="59814" s="6" customFormat="1" x14ac:dyDescent="0.4"/>
    <row r="59815" s="6" customFormat="1" x14ac:dyDescent="0.4"/>
    <row r="59816" s="6" customFormat="1" x14ac:dyDescent="0.4"/>
    <row r="59817" s="6" customFormat="1" x14ac:dyDescent="0.4"/>
    <row r="59818" s="6" customFormat="1" x14ac:dyDescent="0.4"/>
    <row r="59819" s="6" customFormat="1" x14ac:dyDescent="0.4"/>
    <row r="59820" s="6" customFormat="1" x14ac:dyDescent="0.4"/>
    <row r="59821" s="6" customFormat="1" x14ac:dyDescent="0.4"/>
    <row r="59822" s="6" customFormat="1" x14ac:dyDescent="0.4"/>
    <row r="59823" s="6" customFormat="1" x14ac:dyDescent="0.4"/>
    <row r="59824" s="6" customFormat="1" x14ac:dyDescent="0.4"/>
    <row r="59825" s="6" customFormat="1" x14ac:dyDescent="0.4"/>
    <row r="59826" s="6" customFormat="1" x14ac:dyDescent="0.4"/>
    <row r="59827" s="6" customFormat="1" x14ac:dyDescent="0.4"/>
    <row r="59828" s="6" customFormat="1" x14ac:dyDescent="0.4"/>
    <row r="59829" s="6" customFormat="1" x14ac:dyDescent="0.4"/>
    <row r="59830" s="6" customFormat="1" x14ac:dyDescent="0.4"/>
    <row r="59831" s="6" customFormat="1" x14ac:dyDescent="0.4"/>
    <row r="59832" s="6" customFormat="1" x14ac:dyDescent="0.4"/>
    <row r="59833" s="6" customFormat="1" x14ac:dyDescent="0.4"/>
    <row r="59834" s="6" customFormat="1" x14ac:dyDescent="0.4"/>
    <row r="59835" s="6" customFormat="1" x14ac:dyDescent="0.4"/>
    <row r="59836" s="6" customFormat="1" x14ac:dyDescent="0.4"/>
    <row r="59837" s="6" customFormat="1" x14ac:dyDescent="0.4"/>
    <row r="59838" s="6" customFormat="1" x14ac:dyDescent="0.4"/>
    <row r="59839" s="6" customFormat="1" x14ac:dyDescent="0.4"/>
    <row r="59840" s="6" customFormat="1" x14ac:dyDescent="0.4"/>
    <row r="59841" s="6" customFormat="1" x14ac:dyDescent="0.4"/>
    <row r="59842" s="6" customFormat="1" x14ac:dyDescent="0.4"/>
    <row r="59843" s="6" customFormat="1" x14ac:dyDescent="0.4"/>
    <row r="59844" s="6" customFormat="1" x14ac:dyDescent="0.4"/>
    <row r="59845" s="6" customFormat="1" x14ac:dyDescent="0.4"/>
    <row r="59846" s="6" customFormat="1" x14ac:dyDescent="0.4"/>
    <row r="59847" s="6" customFormat="1" x14ac:dyDescent="0.4"/>
    <row r="59848" s="6" customFormat="1" x14ac:dyDescent="0.4"/>
    <row r="59849" s="6" customFormat="1" x14ac:dyDescent="0.4"/>
    <row r="59850" s="6" customFormat="1" x14ac:dyDescent="0.4"/>
    <row r="59851" s="6" customFormat="1" x14ac:dyDescent="0.4"/>
    <row r="59852" s="6" customFormat="1" x14ac:dyDescent="0.4"/>
    <row r="59853" s="6" customFormat="1" x14ac:dyDescent="0.4"/>
    <row r="59854" s="6" customFormat="1" x14ac:dyDescent="0.4"/>
    <row r="59855" s="6" customFormat="1" x14ac:dyDescent="0.4"/>
    <row r="59856" s="6" customFormat="1" x14ac:dyDescent="0.4"/>
    <row r="59857" s="6" customFormat="1" x14ac:dyDescent="0.4"/>
    <row r="59858" s="6" customFormat="1" x14ac:dyDescent="0.4"/>
    <row r="59859" s="6" customFormat="1" x14ac:dyDescent="0.4"/>
    <row r="59860" s="6" customFormat="1" x14ac:dyDescent="0.4"/>
    <row r="59861" s="6" customFormat="1" x14ac:dyDescent="0.4"/>
    <row r="59862" s="6" customFormat="1" x14ac:dyDescent="0.4"/>
    <row r="59863" s="6" customFormat="1" x14ac:dyDescent="0.4"/>
    <row r="59864" s="6" customFormat="1" x14ac:dyDescent="0.4"/>
    <row r="59865" s="6" customFormat="1" x14ac:dyDescent="0.4"/>
    <row r="59866" s="6" customFormat="1" x14ac:dyDescent="0.4"/>
    <row r="59867" s="6" customFormat="1" x14ac:dyDescent="0.4"/>
    <row r="59868" s="6" customFormat="1" x14ac:dyDescent="0.4"/>
    <row r="59869" s="6" customFormat="1" x14ac:dyDescent="0.4"/>
    <row r="59870" s="6" customFormat="1" x14ac:dyDescent="0.4"/>
    <row r="59871" s="6" customFormat="1" x14ac:dyDescent="0.4"/>
    <row r="59872" s="6" customFormat="1" x14ac:dyDescent="0.4"/>
    <row r="59873" s="6" customFormat="1" x14ac:dyDescent="0.4"/>
    <row r="59874" s="6" customFormat="1" x14ac:dyDescent="0.4"/>
    <row r="59875" s="6" customFormat="1" x14ac:dyDescent="0.4"/>
    <row r="59876" s="6" customFormat="1" x14ac:dyDescent="0.4"/>
    <row r="59877" s="6" customFormat="1" x14ac:dyDescent="0.4"/>
    <row r="59878" s="6" customFormat="1" x14ac:dyDescent="0.4"/>
    <row r="59879" s="6" customFormat="1" x14ac:dyDescent="0.4"/>
    <row r="59880" s="6" customFormat="1" x14ac:dyDescent="0.4"/>
    <row r="59881" s="6" customFormat="1" x14ac:dyDescent="0.4"/>
    <row r="59882" s="6" customFormat="1" x14ac:dyDescent="0.4"/>
    <row r="59883" s="6" customFormat="1" x14ac:dyDescent="0.4"/>
    <row r="59884" s="6" customFormat="1" x14ac:dyDescent="0.4"/>
    <row r="59885" s="6" customFormat="1" x14ac:dyDescent="0.4"/>
    <row r="59886" s="6" customFormat="1" x14ac:dyDescent="0.4"/>
    <row r="59887" s="6" customFormat="1" x14ac:dyDescent="0.4"/>
    <row r="59888" s="6" customFormat="1" x14ac:dyDescent="0.4"/>
    <row r="59889" s="6" customFormat="1" x14ac:dyDescent="0.4"/>
    <row r="59890" s="6" customFormat="1" x14ac:dyDescent="0.4"/>
    <row r="59891" s="6" customFormat="1" x14ac:dyDescent="0.4"/>
    <row r="59892" s="6" customFormat="1" x14ac:dyDescent="0.4"/>
    <row r="59893" s="6" customFormat="1" x14ac:dyDescent="0.4"/>
    <row r="59894" s="6" customFormat="1" x14ac:dyDescent="0.4"/>
    <row r="59895" s="6" customFormat="1" x14ac:dyDescent="0.4"/>
    <row r="59896" s="6" customFormat="1" x14ac:dyDescent="0.4"/>
    <row r="59897" s="6" customFormat="1" x14ac:dyDescent="0.4"/>
    <row r="59898" s="6" customFormat="1" x14ac:dyDescent="0.4"/>
    <row r="59899" s="6" customFormat="1" x14ac:dyDescent="0.4"/>
    <row r="59900" s="6" customFormat="1" x14ac:dyDescent="0.4"/>
    <row r="59901" s="6" customFormat="1" x14ac:dyDescent="0.4"/>
    <row r="59902" s="6" customFormat="1" x14ac:dyDescent="0.4"/>
    <row r="59903" s="6" customFormat="1" x14ac:dyDescent="0.4"/>
    <row r="59904" s="6" customFormat="1" x14ac:dyDescent="0.4"/>
    <row r="59905" s="6" customFormat="1" x14ac:dyDescent="0.4"/>
    <row r="59906" s="6" customFormat="1" x14ac:dyDescent="0.4"/>
    <row r="59907" s="6" customFormat="1" x14ac:dyDescent="0.4"/>
    <row r="59908" s="6" customFormat="1" x14ac:dyDescent="0.4"/>
    <row r="59909" s="6" customFormat="1" x14ac:dyDescent="0.4"/>
    <row r="59910" s="6" customFormat="1" x14ac:dyDescent="0.4"/>
    <row r="59911" s="6" customFormat="1" x14ac:dyDescent="0.4"/>
    <row r="59912" s="6" customFormat="1" x14ac:dyDescent="0.4"/>
    <row r="59913" s="6" customFormat="1" x14ac:dyDescent="0.4"/>
    <row r="59914" s="6" customFormat="1" x14ac:dyDescent="0.4"/>
    <row r="59915" s="6" customFormat="1" x14ac:dyDescent="0.4"/>
    <row r="59916" s="6" customFormat="1" x14ac:dyDescent="0.4"/>
    <row r="59917" s="6" customFormat="1" x14ac:dyDescent="0.4"/>
    <row r="59918" s="6" customFormat="1" x14ac:dyDescent="0.4"/>
    <row r="59919" s="6" customFormat="1" x14ac:dyDescent="0.4"/>
    <row r="59920" s="6" customFormat="1" x14ac:dyDescent="0.4"/>
    <row r="59921" s="6" customFormat="1" x14ac:dyDescent="0.4"/>
    <row r="59922" s="6" customFormat="1" x14ac:dyDescent="0.4"/>
    <row r="59923" s="6" customFormat="1" x14ac:dyDescent="0.4"/>
    <row r="59924" s="6" customFormat="1" x14ac:dyDescent="0.4"/>
    <row r="59925" s="6" customFormat="1" x14ac:dyDescent="0.4"/>
    <row r="59926" s="6" customFormat="1" x14ac:dyDescent="0.4"/>
    <row r="59927" s="6" customFormat="1" x14ac:dyDescent="0.4"/>
    <row r="59928" s="6" customFormat="1" x14ac:dyDescent="0.4"/>
    <row r="59929" s="6" customFormat="1" x14ac:dyDescent="0.4"/>
    <row r="59930" s="6" customFormat="1" x14ac:dyDescent="0.4"/>
    <row r="59931" s="6" customFormat="1" x14ac:dyDescent="0.4"/>
    <row r="59932" s="6" customFormat="1" x14ac:dyDescent="0.4"/>
    <row r="59933" s="6" customFormat="1" x14ac:dyDescent="0.4"/>
    <row r="59934" s="6" customFormat="1" x14ac:dyDescent="0.4"/>
    <row r="59935" s="6" customFormat="1" x14ac:dyDescent="0.4"/>
    <row r="59936" s="6" customFormat="1" x14ac:dyDescent="0.4"/>
    <row r="59937" s="6" customFormat="1" x14ac:dyDescent="0.4"/>
    <row r="59938" s="6" customFormat="1" x14ac:dyDescent="0.4"/>
    <row r="59939" s="6" customFormat="1" x14ac:dyDescent="0.4"/>
    <row r="59940" s="6" customFormat="1" x14ac:dyDescent="0.4"/>
    <row r="59941" s="6" customFormat="1" x14ac:dyDescent="0.4"/>
    <row r="59942" s="6" customFormat="1" x14ac:dyDescent="0.4"/>
    <row r="59943" s="6" customFormat="1" x14ac:dyDescent="0.4"/>
    <row r="59944" s="6" customFormat="1" x14ac:dyDescent="0.4"/>
    <row r="59945" s="6" customFormat="1" x14ac:dyDescent="0.4"/>
    <row r="59946" s="6" customFormat="1" x14ac:dyDescent="0.4"/>
    <row r="59947" s="6" customFormat="1" x14ac:dyDescent="0.4"/>
    <row r="59948" s="6" customFormat="1" x14ac:dyDescent="0.4"/>
    <row r="59949" s="6" customFormat="1" x14ac:dyDescent="0.4"/>
    <row r="59950" s="6" customFormat="1" x14ac:dyDescent="0.4"/>
    <row r="59951" s="6" customFormat="1" x14ac:dyDescent="0.4"/>
    <row r="59952" s="6" customFormat="1" x14ac:dyDescent="0.4"/>
    <row r="59953" s="6" customFormat="1" x14ac:dyDescent="0.4"/>
    <row r="59954" s="6" customFormat="1" x14ac:dyDescent="0.4"/>
    <row r="59955" s="6" customFormat="1" x14ac:dyDescent="0.4"/>
    <row r="59956" s="6" customFormat="1" x14ac:dyDescent="0.4"/>
    <row r="59957" s="6" customFormat="1" x14ac:dyDescent="0.4"/>
    <row r="59958" s="6" customFormat="1" x14ac:dyDescent="0.4"/>
    <row r="59959" s="6" customFormat="1" x14ac:dyDescent="0.4"/>
    <row r="59960" s="6" customFormat="1" x14ac:dyDescent="0.4"/>
    <row r="59961" s="6" customFormat="1" x14ac:dyDescent="0.4"/>
    <row r="59962" s="6" customFormat="1" x14ac:dyDescent="0.4"/>
    <row r="59963" s="6" customFormat="1" x14ac:dyDescent="0.4"/>
    <row r="59964" s="6" customFormat="1" x14ac:dyDescent="0.4"/>
    <row r="59965" s="6" customFormat="1" x14ac:dyDescent="0.4"/>
    <row r="59966" s="6" customFormat="1" x14ac:dyDescent="0.4"/>
    <row r="59967" s="6" customFormat="1" x14ac:dyDescent="0.4"/>
    <row r="59968" s="6" customFormat="1" x14ac:dyDescent="0.4"/>
    <row r="59969" s="6" customFormat="1" x14ac:dyDescent="0.4"/>
    <row r="59970" s="6" customFormat="1" x14ac:dyDescent="0.4"/>
    <row r="59971" s="6" customFormat="1" x14ac:dyDescent="0.4"/>
    <row r="59972" s="6" customFormat="1" x14ac:dyDescent="0.4"/>
    <row r="59973" s="6" customFormat="1" x14ac:dyDescent="0.4"/>
    <row r="59974" s="6" customFormat="1" x14ac:dyDescent="0.4"/>
    <row r="59975" s="6" customFormat="1" x14ac:dyDescent="0.4"/>
    <row r="59976" s="6" customFormat="1" x14ac:dyDescent="0.4"/>
    <row r="59977" s="6" customFormat="1" x14ac:dyDescent="0.4"/>
    <row r="59978" s="6" customFormat="1" x14ac:dyDescent="0.4"/>
    <row r="59979" s="6" customFormat="1" x14ac:dyDescent="0.4"/>
    <row r="59980" s="6" customFormat="1" x14ac:dyDescent="0.4"/>
    <row r="59981" s="6" customFormat="1" x14ac:dyDescent="0.4"/>
    <row r="59982" s="6" customFormat="1" x14ac:dyDescent="0.4"/>
    <row r="59983" s="6" customFormat="1" x14ac:dyDescent="0.4"/>
    <row r="59984" s="6" customFormat="1" x14ac:dyDescent="0.4"/>
    <row r="59985" s="6" customFormat="1" x14ac:dyDescent="0.4"/>
    <row r="59986" s="6" customFormat="1" x14ac:dyDescent="0.4"/>
    <row r="59987" s="6" customFormat="1" x14ac:dyDescent="0.4"/>
    <row r="59988" s="6" customFormat="1" x14ac:dyDescent="0.4"/>
    <row r="59989" s="6" customFormat="1" x14ac:dyDescent="0.4"/>
    <row r="59990" s="6" customFormat="1" x14ac:dyDescent="0.4"/>
    <row r="59991" s="6" customFormat="1" x14ac:dyDescent="0.4"/>
    <row r="59992" s="6" customFormat="1" x14ac:dyDescent="0.4"/>
    <row r="59993" s="6" customFormat="1" x14ac:dyDescent="0.4"/>
    <row r="59994" s="6" customFormat="1" x14ac:dyDescent="0.4"/>
    <row r="59995" s="6" customFormat="1" x14ac:dyDescent="0.4"/>
    <row r="59996" s="6" customFormat="1" x14ac:dyDescent="0.4"/>
    <row r="59997" s="6" customFormat="1" x14ac:dyDescent="0.4"/>
    <row r="59998" s="6" customFormat="1" x14ac:dyDescent="0.4"/>
    <row r="59999" s="6" customFormat="1" x14ac:dyDescent="0.4"/>
    <row r="60000" s="6" customFormat="1" x14ac:dyDescent="0.4"/>
    <row r="60001" s="6" customFormat="1" x14ac:dyDescent="0.4"/>
    <row r="60002" s="6" customFormat="1" x14ac:dyDescent="0.4"/>
    <row r="60003" s="6" customFormat="1" x14ac:dyDescent="0.4"/>
    <row r="60004" s="6" customFormat="1" x14ac:dyDescent="0.4"/>
    <row r="60005" s="6" customFormat="1" x14ac:dyDescent="0.4"/>
    <row r="60006" s="6" customFormat="1" x14ac:dyDescent="0.4"/>
    <row r="60007" s="6" customFormat="1" x14ac:dyDescent="0.4"/>
    <row r="60008" s="6" customFormat="1" x14ac:dyDescent="0.4"/>
    <row r="60009" s="6" customFormat="1" x14ac:dyDescent="0.4"/>
    <row r="60010" s="6" customFormat="1" x14ac:dyDescent="0.4"/>
    <row r="60011" s="6" customFormat="1" x14ac:dyDescent="0.4"/>
    <row r="60012" s="6" customFormat="1" x14ac:dyDescent="0.4"/>
    <row r="60013" s="6" customFormat="1" x14ac:dyDescent="0.4"/>
    <row r="60014" s="6" customFormat="1" x14ac:dyDescent="0.4"/>
    <row r="60015" s="6" customFormat="1" x14ac:dyDescent="0.4"/>
    <row r="60016" s="6" customFormat="1" x14ac:dyDescent="0.4"/>
    <row r="60017" s="6" customFormat="1" x14ac:dyDescent="0.4"/>
    <row r="60018" s="6" customFormat="1" x14ac:dyDescent="0.4"/>
    <row r="60019" s="6" customFormat="1" x14ac:dyDescent="0.4"/>
    <row r="60020" s="6" customFormat="1" x14ac:dyDescent="0.4"/>
    <row r="60021" s="6" customFormat="1" x14ac:dyDescent="0.4"/>
    <row r="60022" s="6" customFormat="1" x14ac:dyDescent="0.4"/>
    <row r="60023" s="6" customFormat="1" x14ac:dyDescent="0.4"/>
    <row r="60024" s="6" customFormat="1" x14ac:dyDescent="0.4"/>
    <row r="60025" s="6" customFormat="1" x14ac:dyDescent="0.4"/>
    <row r="60026" s="6" customFormat="1" x14ac:dyDescent="0.4"/>
    <row r="60027" s="6" customFormat="1" x14ac:dyDescent="0.4"/>
    <row r="60028" s="6" customFormat="1" x14ac:dyDescent="0.4"/>
    <row r="60029" s="6" customFormat="1" x14ac:dyDescent="0.4"/>
    <row r="60030" s="6" customFormat="1" x14ac:dyDescent="0.4"/>
    <row r="60031" s="6" customFormat="1" x14ac:dyDescent="0.4"/>
    <row r="60032" s="6" customFormat="1" x14ac:dyDescent="0.4"/>
    <row r="60033" s="6" customFormat="1" x14ac:dyDescent="0.4"/>
    <row r="60034" s="6" customFormat="1" x14ac:dyDescent="0.4"/>
    <row r="60035" s="6" customFormat="1" x14ac:dyDescent="0.4"/>
    <row r="60036" s="6" customFormat="1" x14ac:dyDescent="0.4"/>
    <row r="60037" s="6" customFormat="1" x14ac:dyDescent="0.4"/>
    <row r="60038" s="6" customFormat="1" x14ac:dyDescent="0.4"/>
    <row r="60039" s="6" customFormat="1" x14ac:dyDescent="0.4"/>
    <row r="60040" s="6" customFormat="1" x14ac:dyDescent="0.4"/>
    <row r="60041" s="6" customFormat="1" x14ac:dyDescent="0.4"/>
    <row r="60042" s="6" customFormat="1" x14ac:dyDescent="0.4"/>
    <row r="60043" s="6" customFormat="1" x14ac:dyDescent="0.4"/>
    <row r="60044" s="6" customFormat="1" x14ac:dyDescent="0.4"/>
    <row r="60045" s="6" customFormat="1" x14ac:dyDescent="0.4"/>
    <row r="60046" s="6" customFormat="1" x14ac:dyDescent="0.4"/>
    <row r="60047" s="6" customFormat="1" x14ac:dyDescent="0.4"/>
    <row r="60048" s="6" customFormat="1" x14ac:dyDescent="0.4"/>
    <row r="60049" s="6" customFormat="1" x14ac:dyDescent="0.4"/>
    <row r="60050" s="6" customFormat="1" x14ac:dyDescent="0.4"/>
    <row r="60051" s="6" customFormat="1" x14ac:dyDescent="0.4"/>
    <row r="60052" s="6" customFormat="1" x14ac:dyDescent="0.4"/>
    <row r="60053" s="6" customFormat="1" x14ac:dyDescent="0.4"/>
    <row r="60054" s="6" customFormat="1" x14ac:dyDescent="0.4"/>
    <row r="60055" s="6" customFormat="1" x14ac:dyDescent="0.4"/>
    <row r="60056" s="6" customFormat="1" x14ac:dyDescent="0.4"/>
    <row r="60057" s="6" customFormat="1" x14ac:dyDescent="0.4"/>
    <row r="60058" s="6" customFormat="1" x14ac:dyDescent="0.4"/>
    <row r="60059" s="6" customFormat="1" x14ac:dyDescent="0.4"/>
    <row r="60060" s="6" customFormat="1" x14ac:dyDescent="0.4"/>
    <row r="60061" s="6" customFormat="1" x14ac:dyDescent="0.4"/>
    <row r="60062" s="6" customFormat="1" x14ac:dyDescent="0.4"/>
    <row r="60063" s="6" customFormat="1" x14ac:dyDescent="0.4"/>
    <row r="60064" s="6" customFormat="1" x14ac:dyDescent="0.4"/>
    <row r="60065" s="6" customFormat="1" x14ac:dyDescent="0.4"/>
    <row r="60066" s="6" customFormat="1" x14ac:dyDescent="0.4"/>
    <row r="60067" s="6" customFormat="1" x14ac:dyDescent="0.4"/>
    <row r="60068" s="6" customFormat="1" x14ac:dyDescent="0.4"/>
    <row r="60069" s="6" customFormat="1" x14ac:dyDescent="0.4"/>
    <row r="60070" s="6" customFormat="1" x14ac:dyDescent="0.4"/>
    <row r="60071" s="6" customFormat="1" x14ac:dyDescent="0.4"/>
    <row r="60072" s="6" customFormat="1" x14ac:dyDescent="0.4"/>
    <row r="60073" s="6" customFormat="1" x14ac:dyDescent="0.4"/>
    <row r="60074" s="6" customFormat="1" x14ac:dyDescent="0.4"/>
    <row r="60075" s="6" customFormat="1" x14ac:dyDescent="0.4"/>
    <row r="60076" s="6" customFormat="1" x14ac:dyDescent="0.4"/>
    <row r="60077" s="6" customFormat="1" x14ac:dyDescent="0.4"/>
    <row r="60078" s="6" customFormat="1" x14ac:dyDescent="0.4"/>
    <row r="60079" s="6" customFormat="1" x14ac:dyDescent="0.4"/>
    <row r="60080" s="6" customFormat="1" x14ac:dyDescent="0.4"/>
    <row r="60081" s="6" customFormat="1" x14ac:dyDescent="0.4"/>
    <row r="60082" s="6" customFormat="1" x14ac:dyDescent="0.4"/>
    <row r="60083" s="6" customFormat="1" x14ac:dyDescent="0.4"/>
    <row r="60084" s="6" customFormat="1" x14ac:dyDescent="0.4"/>
    <row r="60085" s="6" customFormat="1" x14ac:dyDescent="0.4"/>
    <row r="60086" s="6" customFormat="1" x14ac:dyDescent="0.4"/>
    <row r="60087" s="6" customFormat="1" x14ac:dyDescent="0.4"/>
    <row r="60088" s="6" customFormat="1" x14ac:dyDescent="0.4"/>
    <row r="60089" s="6" customFormat="1" x14ac:dyDescent="0.4"/>
    <row r="60090" s="6" customFormat="1" x14ac:dyDescent="0.4"/>
    <row r="60091" s="6" customFormat="1" x14ac:dyDescent="0.4"/>
    <row r="60092" s="6" customFormat="1" x14ac:dyDescent="0.4"/>
    <row r="60093" s="6" customFormat="1" x14ac:dyDescent="0.4"/>
    <row r="60094" s="6" customFormat="1" x14ac:dyDescent="0.4"/>
    <row r="60095" s="6" customFormat="1" x14ac:dyDescent="0.4"/>
    <row r="60096" s="6" customFormat="1" x14ac:dyDescent="0.4"/>
    <row r="60097" s="6" customFormat="1" x14ac:dyDescent="0.4"/>
    <row r="60098" s="6" customFormat="1" x14ac:dyDescent="0.4"/>
    <row r="60099" s="6" customFormat="1" x14ac:dyDescent="0.4"/>
    <row r="60100" s="6" customFormat="1" x14ac:dyDescent="0.4"/>
    <row r="60101" s="6" customFormat="1" x14ac:dyDescent="0.4"/>
    <row r="60102" s="6" customFormat="1" x14ac:dyDescent="0.4"/>
    <row r="60103" s="6" customFormat="1" x14ac:dyDescent="0.4"/>
    <row r="60104" s="6" customFormat="1" x14ac:dyDescent="0.4"/>
    <row r="60105" s="6" customFormat="1" x14ac:dyDescent="0.4"/>
    <row r="60106" s="6" customFormat="1" x14ac:dyDescent="0.4"/>
    <row r="60107" s="6" customFormat="1" x14ac:dyDescent="0.4"/>
    <row r="60108" s="6" customFormat="1" x14ac:dyDescent="0.4"/>
    <row r="60109" s="6" customFormat="1" x14ac:dyDescent="0.4"/>
    <row r="60110" s="6" customFormat="1" x14ac:dyDescent="0.4"/>
    <row r="60111" s="6" customFormat="1" x14ac:dyDescent="0.4"/>
    <row r="60112" s="6" customFormat="1" x14ac:dyDescent="0.4"/>
    <row r="60113" s="6" customFormat="1" x14ac:dyDescent="0.4"/>
    <row r="60114" s="6" customFormat="1" x14ac:dyDescent="0.4"/>
    <row r="60115" s="6" customFormat="1" x14ac:dyDescent="0.4"/>
    <row r="60116" s="6" customFormat="1" x14ac:dyDescent="0.4"/>
    <row r="60117" s="6" customFormat="1" x14ac:dyDescent="0.4"/>
    <row r="60118" s="6" customFormat="1" x14ac:dyDescent="0.4"/>
    <row r="60119" s="6" customFormat="1" x14ac:dyDescent="0.4"/>
    <row r="60120" s="6" customFormat="1" x14ac:dyDescent="0.4"/>
    <row r="60121" s="6" customFormat="1" x14ac:dyDescent="0.4"/>
    <row r="60122" s="6" customFormat="1" x14ac:dyDescent="0.4"/>
    <row r="60123" s="6" customFormat="1" x14ac:dyDescent="0.4"/>
    <row r="60124" s="6" customFormat="1" x14ac:dyDescent="0.4"/>
    <row r="60125" s="6" customFormat="1" x14ac:dyDescent="0.4"/>
    <row r="60126" s="6" customFormat="1" x14ac:dyDescent="0.4"/>
    <row r="60127" s="6" customFormat="1" x14ac:dyDescent="0.4"/>
    <row r="60128" s="6" customFormat="1" x14ac:dyDescent="0.4"/>
    <row r="60129" s="6" customFormat="1" x14ac:dyDescent="0.4"/>
    <row r="60130" s="6" customFormat="1" x14ac:dyDescent="0.4"/>
    <row r="60131" s="6" customFormat="1" x14ac:dyDescent="0.4"/>
    <row r="60132" s="6" customFormat="1" x14ac:dyDescent="0.4"/>
    <row r="60133" s="6" customFormat="1" x14ac:dyDescent="0.4"/>
    <row r="60134" s="6" customFormat="1" x14ac:dyDescent="0.4"/>
    <row r="60135" s="6" customFormat="1" x14ac:dyDescent="0.4"/>
    <row r="60136" s="6" customFormat="1" x14ac:dyDescent="0.4"/>
    <row r="60137" s="6" customFormat="1" x14ac:dyDescent="0.4"/>
    <row r="60138" s="6" customFormat="1" x14ac:dyDescent="0.4"/>
    <row r="60139" s="6" customFormat="1" x14ac:dyDescent="0.4"/>
    <row r="60140" s="6" customFormat="1" x14ac:dyDescent="0.4"/>
    <row r="60141" s="6" customFormat="1" x14ac:dyDescent="0.4"/>
    <row r="60142" s="6" customFormat="1" x14ac:dyDescent="0.4"/>
    <row r="60143" s="6" customFormat="1" x14ac:dyDescent="0.4"/>
    <row r="60144" s="6" customFormat="1" x14ac:dyDescent="0.4"/>
    <row r="60145" s="6" customFormat="1" x14ac:dyDescent="0.4"/>
    <row r="60146" s="6" customFormat="1" x14ac:dyDescent="0.4"/>
    <row r="60147" s="6" customFormat="1" x14ac:dyDescent="0.4"/>
    <row r="60148" s="6" customFormat="1" x14ac:dyDescent="0.4"/>
    <row r="60149" s="6" customFormat="1" x14ac:dyDescent="0.4"/>
    <row r="60150" s="6" customFormat="1" x14ac:dyDescent="0.4"/>
    <row r="60151" s="6" customFormat="1" x14ac:dyDescent="0.4"/>
    <row r="60152" s="6" customFormat="1" x14ac:dyDescent="0.4"/>
    <row r="60153" s="6" customFormat="1" x14ac:dyDescent="0.4"/>
    <row r="60154" s="6" customFormat="1" x14ac:dyDescent="0.4"/>
    <row r="60155" s="6" customFormat="1" x14ac:dyDescent="0.4"/>
    <row r="60156" s="6" customFormat="1" x14ac:dyDescent="0.4"/>
    <row r="60157" s="6" customFormat="1" x14ac:dyDescent="0.4"/>
    <row r="60158" s="6" customFormat="1" x14ac:dyDescent="0.4"/>
    <row r="60159" s="6" customFormat="1" x14ac:dyDescent="0.4"/>
    <row r="60160" s="6" customFormat="1" x14ac:dyDescent="0.4"/>
    <row r="60161" s="6" customFormat="1" x14ac:dyDescent="0.4"/>
    <row r="60162" s="6" customFormat="1" x14ac:dyDescent="0.4"/>
    <row r="60163" s="6" customFormat="1" x14ac:dyDescent="0.4"/>
    <row r="60164" s="6" customFormat="1" x14ac:dyDescent="0.4"/>
    <row r="60165" s="6" customFormat="1" x14ac:dyDescent="0.4"/>
    <row r="60166" s="6" customFormat="1" x14ac:dyDescent="0.4"/>
    <row r="60167" s="6" customFormat="1" x14ac:dyDescent="0.4"/>
    <row r="60168" s="6" customFormat="1" x14ac:dyDescent="0.4"/>
    <row r="60169" s="6" customFormat="1" x14ac:dyDescent="0.4"/>
    <row r="60170" s="6" customFormat="1" x14ac:dyDescent="0.4"/>
    <row r="60171" s="6" customFormat="1" x14ac:dyDescent="0.4"/>
    <row r="60172" s="6" customFormat="1" x14ac:dyDescent="0.4"/>
    <row r="60173" s="6" customFormat="1" x14ac:dyDescent="0.4"/>
    <row r="60174" s="6" customFormat="1" x14ac:dyDescent="0.4"/>
    <row r="60175" s="6" customFormat="1" x14ac:dyDescent="0.4"/>
    <row r="60176" s="6" customFormat="1" x14ac:dyDescent="0.4"/>
    <row r="60177" s="6" customFormat="1" x14ac:dyDescent="0.4"/>
    <row r="60178" s="6" customFormat="1" x14ac:dyDescent="0.4"/>
    <row r="60179" s="6" customFormat="1" x14ac:dyDescent="0.4"/>
    <row r="60180" s="6" customFormat="1" x14ac:dyDescent="0.4"/>
    <row r="60181" s="6" customFormat="1" x14ac:dyDescent="0.4"/>
    <row r="60182" s="6" customFormat="1" x14ac:dyDescent="0.4"/>
    <row r="60183" s="6" customFormat="1" x14ac:dyDescent="0.4"/>
    <row r="60184" s="6" customFormat="1" x14ac:dyDescent="0.4"/>
    <row r="60185" s="6" customFormat="1" x14ac:dyDescent="0.4"/>
    <row r="60186" s="6" customFormat="1" x14ac:dyDescent="0.4"/>
    <row r="60187" s="6" customFormat="1" x14ac:dyDescent="0.4"/>
    <row r="60188" s="6" customFormat="1" x14ac:dyDescent="0.4"/>
    <row r="60189" s="6" customFormat="1" x14ac:dyDescent="0.4"/>
    <row r="60190" s="6" customFormat="1" x14ac:dyDescent="0.4"/>
    <row r="60191" s="6" customFormat="1" x14ac:dyDescent="0.4"/>
    <row r="60192" s="6" customFormat="1" x14ac:dyDescent="0.4"/>
    <row r="60193" s="6" customFormat="1" x14ac:dyDescent="0.4"/>
    <row r="60194" s="6" customFormat="1" x14ac:dyDescent="0.4"/>
    <row r="60195" s="6" customFormat="1" x14ac:dyDescent="0.4"/>
    <row r="60196" s="6" customFormat="1" x14ac:dyDescent="0.4"/>
    <row r="60197" s="6" customFormat="1" x14ac:dyDescent="0.4"/>
    <row r="60198" s="6" customFormat="1" x14ac:dyDescent="0.4"/>
    <row r="60199" s="6" customFormat="1" x14ac:dyDescent="0.4"/>
    <row r="60200" s="6" customFormat="1" x14ac:dyDescent="0.4"/>
    <row r="60201" s="6" customFormat="1" x14ac:dyDescent="0.4"/>
    <row r="60202" s="6" customFormat="1" x14ac:dyDescent="0.4"/>
    <row r="60203" s="6" customFormat="1" x14ac:dyDescent="0.4"/>
    <row r="60204" s="6" customFormat="1" x14ac:dyDescent="0.4"/>
    <row r="60205" s="6" customFormat="1" x14ac:dyDescent="0.4"/>
    <row r="60206" s="6" customFormat="1" x14ac:dyDescent="0.4"/>
    <row r="60207" s="6" customFormat="1" x14ac:dyDescent="0.4"/>
    <row r="60208" s="6" customFormat="1" x14ac:dyDescent="0.4"/>
    <row r="60209" s="6" customFormat="1" x14ac:dyDescent="0.4"/>
    <row r="60210" s="6" customFormat="1" x14ac:dyDescent="0.4"/>
    <row r="60211" s="6" customFormat="1" x14ac:dyDescent="0.4"/>
    <row r="60212" s="6" customFormat="1" x14ac:dyDescent="0.4"/>
    <row r="60213" s="6" customFormat="1" x14ac:dyDescent="0.4"/>
    <row r="60214" s="6" customFormat="1" x14ac:dyDescent="0.4"/>
    <row r="60215" s="6" customFormat="1" x14ac:dyDescent="0.4"/>
    <row r="60216" s="6" customFormat="1" x14ac:dyDescent="0.4"/>
    <row r="60217" s="6" customFormat="1" x14ac:dyDescent="0.4"/>
    <row r="60218" s="6" customFormat="1" x14ac:dyDescent="0.4"/>
    <row r="60219" s="6" customFormat="1" x14ac:dyDescent="0.4"/>
    <row r="60220" s="6" customFormat="1" x14ac:dyDescent="0.4"/>
    <row r="60221" s="6" customFormat="1" x14ac:dyDescent="0.4"/>
    <row r="60222" s="6" customFormat="1" x14ac:dyDescent="0.4"/>
    <row r="60223" s="6" customFormat="1" x14ac:dyDescent="0.4"/>
    <row r="60224" s="6" customFormat="1" x14ac:dyDescent="0.4"/>
    <row r="60225" s="6" customFormat="1" x14ac:dyDescent="0.4"/>
    <row r="60226" s="6" customFormat="1" x14ac:dyDescent="0.4"/>
    <row r="60227" s="6" customFormat="1" x14ac:dyDescent="0.4"/>
    <row r="60228" s="6" customFormat="1" x14ac:dyDescent="0.4"/>
    <row r="60229" s="6" customFormat="1" x14ac:dyDescent="0.4"/>
    <row r="60230" s="6" customFormat="1" x14ac:dyDescent="0.4"/>
    <row r="60231" s="6" customFormat="1" x14ac:dyDescent="0.4"/>
    <row r="60232" s="6" customFormat="1" x14ac:dyDescent="0.4"/>
    <row r="60233" s="6" customFormat="1" x14ac:dyDescent="0.4"/>
    <row r="60234" s="6" customFormat="1" x14ac:dyDescent="0.4"/>
    <row r="60235" s="6" customFormat="1" x14ac:dyDescent="0.4"/>
    <row r="60236" s="6" customFormat="1" x14ac:dyDescent="0.4"/>
    <row r="60237" s="6" customFormat="1" x14ac:dyDescent="0.4"/>
    <row r="60238" s="6" customFormat="1" x14ac:dyDescent="0.4"/>
    <row r="60239" s="6" customFormat="1" x14ac:dyDescent="0.4"/>
    <row r="60240" s="6" customFormat="1" x14ac:dyDescent="0.4"/>
    <row r="60241" s="6" customFormat="1" x14ac:dyDescent="0.4"/>
    <row r="60242" s="6" customFormat="1" x14ac:dyDescent="0.4"/>
    <row r="60243" s="6" customFormat="1" x14ac:dyDescent="0.4"/>
    <row r="60244" s="6" customFormat="1" x14ac:dyDescent="0.4"/>
    <row r="60245" s="6" customFormat="1" x14ac:dyDescent="0.4"/>
    <row r="60246" s="6" customFormat="1" x14ac:dyDescent="0.4"/>
    <row r="60247" s="6" customFormat="1" x14ac:dyDescent="0.4"/>
    <row r="60248" s="6" customFormat="1" x14ac:dyDescent="0.4"/>
    <row r="60249" s="6" customFormat="1" x14ac:dyDescent="0.4"/>
    <row r="60250" s="6" customFormat="1" x14ac:dyDescent="0.4"/>
    <row r="60251" s="6" customFormat="1" x14ac:dyDescent="0.4"/>
    <row r="60252" s="6" customFormat="1" x14ac:dyDescent="0.4"/>
    <row r="60253" s="6" customFormat="1" x14ac:dyDescent="0.4"/>
    <row r="60254" s="6" customFormat="1" x14ac:dyDescent="0.4"/>
    <row r="60255" s="6" customFormat="1" x14ac:dyDescent="0.4"/>
    <row r="60256" s="6" customFormat="1" x14ac:dyDescent="0.4"/>
    <row r="60257" s="6" customFormat="1" x14ac:dyDescent="0.4"/>
    <row r="60258" s="6" customFormat="1" x14ac:dyDescent="0.4"/>
    <row r="60259" s="6" customFormat="1" x14ac:dyDescent="0.4"/>
    <row r="60260" s="6" customFormat="1" x14ac:dyDescent="0.4"/>
    <row r="60261" s="6" customFormat="1" x14ac:dyDescent="0.4"/>
    <row r="60262" s="6" customFormat="1" x14ac:dyDescent="0.4"/>
    <row r="60263" s="6" customFormat="1" x14ac:dyDescent="0.4"/>
    <row r="60264" s="6" customFormat="1" x14ac:dyDescent="0.4"/>
    <row r="60265" s="6" customFormat="1" x14ac:dyDescent="0.4"/>
    <row r="60266" s="6" customFormat="1" x14ac:dyDescent="0.4"/>
    <row r="60267" s="6" customFormat="1" x14ac:dyDescent="0.4"/>
    <row r="60268" s="6" customFormat="1" x14ac:dyDescent="0.4"/>
    <row r="60269" s="6" customFormat="1" x14ac:dyDescent="0.4"/>
    <row r="60270" s="6" customFormat="1" x14ac:dyDescent="0.4"/>
    <row r="60271" s="6" customFormat="1" x14ac:dyDescent="0.4"/>
    <row r="60272" s="6" customFormat="1" x14ac:dyDescent="0.4"/>
    <row r="60273" s="6" customFormat="1" x14ac:dyDescent="0.4"/>
    <row r="60274" s="6" customFormat="1" x14ac:dyDescent="0.4"/>
    <row r="60275" s="6" customFormat="1" x14ac:dyDescent="0.4"/>
    <row r="60276" s="6" customFormat="1" x14ac:dyDescent="0.4"/>
    <row r="60277" s="6" customFormat="1" x14ac:dyDescent="0.4"/>
    <row r="60278" s="6" customFormat="1" x14ac:dyDescent="0.4"/>
    <row r="60279" s="6" customFormat="1" x14ac:dyDescent="0.4"/>
    <row r="60280" s="6" customFormat="1" x14ac:dyDescent="0.4"/>
    <row r="60281" s="6" customFormat="1" x14ac:dyDescent="0.4"/>
    <row r="60282" s="6" customFormat="1" x14ac:dyDescent="0.4"/>
    <row r="60283" s="6" customFormat="1" x14ac:dyDescent="0.4"/>
    <row r="60284" s="6" customFormat="1" x14ac:dyDescent="0.4"/>
    <row r="60285" s="6" customFormat="1" x14ac:dyDescent="0.4"/>
    <row r="60286" s="6" customFormat="1" x14ac:dyDescent="0.4"/>
    <row r="60287" s="6" customFormat="1" x14ac:dyDescent="0.4"/>
    <row r="60288" s="6" customFormat="1" x14ac:dyDescent="0.4"/>
    <row r="60289" s="6" customFormat="1" x14ac:dyDescent="0.4"/>
    <row r="60290" s="6" customFormat="1" x14ac:dyDescent="0.4"/>
    <row r="60291" s="6" customFormat="1" x14ac:dyDescent="0.4"/>
    <row r="60292" s="6" customFormat="1" x14ac:dyDescent="0.4"/>
    <row r="60293" s="6" customFormat="1" x14ac:dyDescent="0.4"/>
    <row r="60294" s="6" customFormat="1" x14ac:dyDescent="0.4"/>
    <row r="60295" s="6" customFormat="1" x14ac:dyDescent="0.4"/>
    <row r="60296" s="6" customFormat="1" x14ac:dyDescent="0.4"/>
    <row r="60297" s="6" customFormat="1" x14ac:dyDescent="0.4"/>
    <row r="60298" s="6" customFormat="1" x14ac:dyDescent="0.4"/>
    <row r="60299" s="6" customFormat="1" x14ac:dyDescent="0.4"/>
    <row r="60300" s="6" customFormat="1" x14ac:dyDescent="0.4"/>
    <row r="60301" s="6" customFormat="1" x14ac:dyDescent="0.4"/>
    <row r="60302" s="6" customFormat="1" x14ac:dyDescent="0.4"/>
    <row r="60303" s="6" customFormat="1" x14ac:dyDescent="0.4"/>
    <row r="60304" s="6" customFormat="1" x14ac:dyDescent="0.4"/>
    <row r="60305" s="6" customFormat="1" x14ac:dyDescent="0.4"/>
    <row r="60306" s="6" customFormat="1" x14ac:dyDescent="0.4"/>
    <row r="60307" s="6" customFormat="1" x14ac:dyDescent="0.4"/>
    <row r="60308" s="6" customFormat="1" x14ac:dyDescent="0.4"/>
    <row r="60309" s="6" customFormat="1" x14ac:dyDescent="0.4"/>
    <row r="60310" s="6" customFormat="1" x14ac:dyDescent="0.4"/>
    <row r="60311" s="6" customFormat="1" x14ac:dyDescent="0.4"/>
    <row r="60312" s="6" customFormat="1" x14ac:dyDescent="0.4"/>
    <row r="60313" s="6" customFormat="1" x14ac:dyDescent="0.4"/>
    <row r="60314" s="6" customFormat="1" x14ac:dyDescent="0.4"/>
    <row r="60315" s="6" customFormat="1" x14ac:dyDescent="0.4"/>
    <row r="60316" s="6" customFormat="1" x14ac:dyDescent="0.4"/>
    <row r="60317" s="6" customFormat="1" x14ac:dyDescent="0.4"/>
    <row r="60318" s="6" customFormat="1" x14ac:dyDescent="0.4"/>
    <row r="60319" s="6" customFormat="1" x14ac:dyDescent="0.4"/>
    <row r="60320" s="6" customFormat="1" x14ac:dyDescent="0.4"/>
    <row r="60321" s="6" customFormat="1" x14ac:dyDescent="0.4"/>
    <row r="60322" s="6" customFormat="1" x14ac:dyDescent="0.4"/>
    <row r="60323" s="6" customFormat="1" x14ac:dyDescent="0.4"/>
    <row r="60324" s="6" customFormat="1" x14ac:dyDescent="0.4"/>
    <row r="60325" s="6" customFormat="1" x14ac:dyDescent="0.4"/>
    <row r="60326" s="6" customFormat="1" x14ac:dyDescent="0.4"/>
    <row r="60327" s="6" customFormat="1" x14ac:dyDescent="0.4"/>
    <row r="60328" s="6" customFormat="1" x14ac:dyDescent="0.4"/>
    <row r="60329" s="6" customFormat="1" x14ac:dyDescent="0.4"/>
    <row r="60330" s="6" customFormat="1" x14ac:dyDescent="0.4"/>
    <row r="60331" s="6" customFormat="1" x14ac:dyDescent="0.4"/>
    <row r="60332" s="6" customFormat="1" x14ac:dyDescent="0.4"/>
    <row r="60333" s="6" customFormat="1" x14ac:dyDescent="0.4"/>
    <row r="60334" s="6" customFormat="1" x14ac:dyDescent="0.4"/>
    <row r="60335" s="6" customFormat="1" x14ac:dyDescent="0.4"/>
    <row r="60336" s="6" customFormat="1" x14ac:dyDescent="0.4"/>
    <row r="60337" s="6" customFormat="1" x14ac:dyDescent="0.4"/>
    <row r="60338" s="6" customFormat="1" x14ac:dyDescent="0.4"/>
    <row r="60339" s="6" customFormat="1" x14ac:dyDescent="0.4"/>
    <row r="60340" s="6" customFormat="1" x14ac:dyDescent="0.4"/>
    <row r="60341" s="6" customFormat="1" x14ac:dyDescent="0.4"/>
    <row r="60342" s="6" customFormat="1" x14ac:dyDescent="0.4"/>
    <row r="60343" s="6" customFormat="1" x14ac:dyDescent="0.4"/>
    <row r="60344" s="6" customFormat="1" x14ac:dyDescent="0.4"/>
    <row r="60345" s="6" customFormat="1" x14ac:dyDescent="0.4"/>
    <row r="60346" s="6" customFormat="1" x14ac:dyDescent="0.4"/>
    <row r="60347" s="6" customFormat="1" x14ac:dyDescent="0.4"/>
    <row r="60348" s="6" customFormat="1" x14ac:dyDescent="0.4"/>
    <row r="60349" s="6" customFormat="1" x14ac:dyDescent="0.4"/>
    <row r="60350" s="6" customFormat="1" x14ac:dyDescent="0.4"/>
    <row r="60351" s="6" customFormat="1" x14ac:dyDescent="0.4"/>
    <row r="60352" s="6" customFormat="1" x14ac:dyDescent="0.4"/>
    <row r="60353" s="6" customFormat="1" x14ac:dyDescent="0.4"/>
    <row r="60354" s="6" customFormat="1" x14ac:dyDescent="0.4"/>
    <row r="60355" s="6" customFormat="1" x14ac:dyDescent="0.4"/>
    <row r="60356" s="6" customFormat="1" x14ac:dyDescent="0.4"/>
    <row r="60357" s="6" customFormat="1" x14ac:dyDescent="0.4"/>
    <row r="60358" s="6" customFormat="1" x14ac:dyDescent="0.4"/>
    <row r="60359" s="6" customFormat="1" x14ac:dyDescent="0.4"/>
    <row r="60360" s="6" customFormat="1" x14ac:dyDescent="0.4"/>
    <row r="60361" s="6" customFormat="1" x14ac:dyDescent="0.4"/>
    <row r="60362" s="6" customFormat="1" x14ac:dyDescent="0.4"/>
    <row r="60363" s="6" customFormat="1" x14ac:dyDescent="0.4"/>
    <row r="60364" s="6" customFormat="1" x14ac:dyDescent="0.4"/>
    <row r="60365" s="6" customFormat="1" x14ac:dyDescent="0.4"/>
    <row r="60366" s="6" customFormat="1" x14ac:dyDescent="0.4"/>
    <row r="60367" s="6" customFormat="1" x14ac:dyDescent="0.4"/>
    <row r="60368" s="6" customFormat="1" x14ac:dyDescent="0.4"/>
    <row r="60369" s="6" customFormat="1" x14ac:dyDescent="0.4"/>
    <row r="60370" s="6" customFormat="1" x14ac:dyDescent="0.4"/>
    <row r="60371" s="6" customFormat="1" x14ac:dyDescent="0.4"/>
    <row r="60372" s="6" customFormat="1" x14ac:dyDescent="0.4"/>
    <row r="60373" s="6" customFormat="1" x14ac:dyDescent="0.4"/>
    <row r="60374" s="6" customFormat="1" x14ac:dyDescent="0.4"/>
    <row r="60375" s="6" customFormat="1" x14ac:dyDescent="0.4"/>
    <row r="60376" s="6" customFormat="1" x14ac:dyDescent="0.4"/>
    <row r="60377" s="6" customFormat="1" x14ac:dyDescent="0.4"/>
    <row r="60378" s="6" customFormat="1" x14ac:dyDescent="0.4"/>
    <row r="60379" s="6" customFormat="1" x14ac:dyDescent="0.4"/>
    <row r="60380" s="6" customFormat="1" x14ac:dyDescent="0.4"/>
    <row r="60381" s="6" customFormat="1" x14ac:dyDescent="0.4"/>
    <row r="60382" s="6" customFormat="1" x14ac:dyDescent="0.4"/>
    <row r="60383" s="6" customFormat="1" x14ac:dyDescent="0.4"/>
    <row r="60384" s="6" customFormat="1" x14ac:dyDescent="0.4"/>
    <row r="60385" s="6" customFormat="1" x14ac:dyDescent="0.4"/>
    <row r="60386" s="6" customFormat="1" x14ac:dyDescent="0.4"/>
    <row r="60387" s="6" customFormat="1" x14ac:dyDescent="0.4"/>
    <row r="60388" s="6" customFormat="1" x14ac:dyDescent="0.4"/>
    <row r="60389" s="6" customFormat="1" x14ac:dyDescent="0.4"/>
    <row r="60390" s="6" customFormat="1" x14ac:dyDescent="0.4"/>
    <row r="60391" s="6" customFormat="1" x14ac:dyDescent="0.4"/>
    <row r="60392" s="6" customFormat="1" x14ac:dyDescent="0.4"/>
    <row r="60393" s="6" customFormat="1" x14ac:dyDescent="0.4"/>
    <row r="60394" s="6" customFormat="1" x14ac:dyDescent="0.4"/>
    <row r="60395" s="6" customFormat="1" x14ac:dyDescent="0.4"/>
    <row r="60396" s="6" customFormat="1" x14ac:dyDescent="0.4"/>
    <row r="60397" s="6" customFormat="1" x14ac:dyDescent="0.4"/>
    <row r="60398" s="6" customFormat="1" x14ac:dyDescent="0.4"/>
    <row r="60399" s="6" customFormat="1" x14ac:dyDescent="0.4"/>
    <row r="60400" s="6" customFormat="1" x14ac:dyDescent="0.4"/>
    <row r="60401" s="6" customFormat="1" x14ac:dyDescent="0.4"/>
    <row r="60402" s="6" customFormat="1" x14ac:dyDescent="0.4"/>
    <row r="60403" s="6" customFormat="1" x14ac:dyDescent="0.4"/>
    <row r="60404" s="6" customFormat="1" x14ac:dyDescent="0.4"/>
    <row r="60405" s="6" customFormat="1" x14ac:dyDescent="0.4"/>
    <row r="60406" s="6" customFormat="1" x14ac:dyDescent="0.4"/>
    <row r="60407" s="6" customFormat="1" x14ac:dyDescent="0.4"/>
    <row r="60408" s="6" customFormat="1" x14ac:dyDescent="0.4"/>
    <row r="60409" s="6" customFormat="1" x14ac:dyDescent="0.4"/>
    <row r="60410" s="6" customFormat="1" x14ac:dyDescent="0.4"/>
    <row r="60411" s="6" customFormat="1" x14ac:dyDescent="0.4"/>
    <row r="60412" s="6" customFormat="1" x14ac:dyDescent="0.4"/>
    <row r="60413" s="6" customFormat="1" x14ac:dyDescent="0.4"/>
    <row r="60414" s="6" customFormat="1" x14ac:dyDescent="0.4"/>
    <row r="60415" s="6" customFormat="1" x14ac:dyDescent="0.4"/>
    <row r="60416" s="6" customFormat="1" x14ac:dyDescent="0.4"/>
    <row r="60417" s="6" customFormat="1" x14ac:dyDescent="0.4"/>
    <row r="60418" s="6" customFormat="1" x14ac:dyDescent="0.4"/>
    <row r="60419" s="6" customFormat="1" x14ac:dyDescent="0.4"/>
    <row r="60420" s="6" customFormat="1" x14ac:dyDescent="0.4"/>
    <row r="60421" s="6" customFormat="1" x14ac:dyDescent="0.4"/>
    <row r="60422" s="6" customFormat="1" x14ac:dyDescent="0.4"/>
    <row r="60423" s="6" customFormat="1" x14ac:dyDescent="0.4"/>
    <row r="60424" s="6" customFormat="1" x14ac:dyDescent="0.4"/>
    <row r="60425" s="6" customFormat="1" x14ac:dyDescent="0.4"/>
    <row r="60426" s="6" customFormat="1" x14ac:dyDescent="0.4"/>
    <row r="60427" s="6" customFormat="1" x14ac:dyDescent="0.4"/>
    <row r="60428" s="6" customFormat="1" x14ac:dyDescent="0.4"/>
    <row r="60429" s="6" customFormat="1" x14ac:dyDescent="0.4"/>
    <row r="60430" s="6" customFormat="1" x14ac:dyDescent="0.4"/>
    <row r="60431" s="6" customFormat="1" x14ac:dyDescent="0.4"/>
    <row r="60432" s="6" customFormat="1" x14ac:dyDescent="0.4"/>
    <row r="60433" s="6" customFormat="1" x14ac:dyDescent="0.4"/>
    <row r="60434" s="6" customFormat="1" x14ac:dyDescent="0.4"/>
    <row r="60435" s="6" customFormat="1" x14ac:dyDescent="0.4"/>
    <row r="60436" s="6" customFormat="1" x14ac:dyDescent="0.4"/>
    <row r="60437" s="6" customFormat="1" x14ac:dyDescent="0.4"/>
    <row r="60438" s="6" customFormat="1" x14ac:dyDescent="0.4"/>
    <row r="60439" s="6" customFormat="1" x14ac:dyDescent="0.4"/>
    <row r="60440" s="6" customFormat="1" x14ac:dyDescent="0.4"/>
    <row r="60441" s="6" customFormat="1" x14ac:dyDescent="0.4"/>
    <row r="60442" s="6" customFormat="1" x14ac:dyDescent="0.4"/>
    <row r="60443" s="6" customFormat="1" x14ac:dyDescent="0.4"/>
    <row r="60444" s="6" customFormat="1" x14ac:dyDescent="0.4"/>
    <row r="60445" s="6" customFormat="1" x14ac:dyDescent="0.4"/>
    <row r="60446" s="6" customFormat="1" x14ac:dyDescent="0.4"/>
    <row r="60447" s="6" customFormat="1" x14ac:dyDescent="0.4"/>
    <row r="60448" s="6" customFormat="1" x14ac:dyDescent="0.4"/>
    <row r="60449" s="6" customFormat="1" x14ac:dyDescent="0.4"/>
    <row r="60450" s="6" customFormat="1" x14ac:dyDescent="0.4"/>
    <row r="60451" s="6" customFormat="1" x14ac:dyDescent="0.4"/>
    <row r="60452" s="6" customFormat="1" x14ac:dyDescent="0.4"/>
    <row r="60453" s="6" customFormat="1" x14ac:dyDescent="0.4"/>
    <row r="60454" s="6" customFormat="1" x14ac:dyDescent="0.4"/>
    <row r="60455" s="6" customFormat="1" x14ac:dyDescent="0.4"/>
    <row r="60456" s="6" customFormat="1" x14ac:dyDescent="0.4"/>
    <row r="60457" s="6" customFormat="1" x14ac:dyDescent="0.4"/>
    <row r="60458" s="6" customFormat="1" x14ac:dyDescent="0.4"/>
    <row r="60459" s="6" customFormat="1" x14ac:dyDescent="0.4"/>
    <row r="60460" s="6" customFormat="1" x14ac:dyDescent="0.4"/>
    <row r="60461" s="6" customFormat="1" x14ac:dyDescent="0.4"/>
    <row r="60462" s="6" customFormat="1" x14ac:dyDescent="0.4"/>
    <row r="60463" s="6" customFormat="1" x14ac:dyDescent="0.4"/>
    <row r="60464" s="6" customFormat="1" x14ac:dyDescent="0.4"/>
    <row r="60465" s="6" customFormat="1" x14ac:dyDescent="0.4"/>
    <row r="60466" s="6" customFormat="1" x14ac:dyDescent="0.4"/>
    <row r="60467" s="6" customFormat="1" x14ac:dyDescent="0.4"/>
    <row r="60468" s="6" customFormat="1" x14ac:dyDescent="0.4"/>
    <row r="60469" s="6" customFormat="1" x14ac:dyDescent="0.4"/>
    <row r="60470" s="6" customFormat="1" x14ac:dyDescent="0.4"/>
    <row r="60471" s="6" customFormat="1" x14ac:dyDescent="0.4"/>
    <row r="60472" s="6" customFormat="1" x14ac:dyDescent="0.4"/>
    <row r="60473" s="6" customFormat="1" x14ac:dyDescent="0.4"/>
    <row r="60474" s="6" customFormat="1" x14ac:dyDescent="0.4"/>
    <row r="60475" s="6" customFormat="1" x14ac:dyDescent="0.4"/>
    <row r="60476" s="6" customFormat="1" x14ac:dyDescent="0.4"/>
    <row r="60477" s="6" customFormat="1" x14ac:dyDescent="0.4"/>
    <row r="60478" s="6" customFormat="1" x14ac:dyDescent="0.4"/>
    <row r="60479" s="6" customFormat="1" x14ac:dyDescent="0.4"/>
    <row r="60480" s="6" customFormat="1" x14ac:dyDescent="0.4"/>
    <row r="60481" s="6" customFormat="1" x14ac:dyDescent="0.4"/>
    <row r="60482" s="6" customFormat="1" x14ac:dyDescent="0.4"/>
    <row r="60483" s="6" customFormat="1" x14ac:dyDescent="0.4"/>
    <row r="60484" s="6" customFormat="1" x14ac:dyDescent="0.4"/>
    <row r="60485" s="6" customFormat="1" x14ac:dyDescent="0.4"/>
    <row r="60486" s="6" customFormat="1" x14ac:dyDescent="0.4"/>
    <row r="60487" s="6" customFormat="1" x14ac:dyDescent="0.4"/>
    <row r="60488" s="6" customFormat="1" x14ac:dyDescent="0.4"/>
    <row r="60489" s="6" customFormat="1" x14ac:dyDescent="0.4"/>
    <row r="60490" s="6" customFormat="1" x14ac:dyDescent="0.4"/>
    <row r="60491" s="6" customFormat="1" x14ac:dyDescent="0.4"/>
    <row r="60492" s="6" customFormat="1" x14ac:dyDescent="0.4"/>
    <row r="60493" s="6" customFormat="1" x14ac:dyDescent="0.4"/>
    <row r="60494" s="6" customFormat="1" x14ac:dyDescent="0.4"/>
    <row r="60495" s="6" customFormat="1" x14ac:dyDescent="0.4"/>
    <row r="60496" s="6" customFormat="1" x14ac:dyDescent="0.4"/>
    <row r="60497" s="6" customFormat="1" x14ac:dyDescent="0.4"/>
    <row r="60498" s="6" customFormat="1" x14ac:dyDescent="0.4"/>
    <row r="60499" s="6" customFormat="1" x14ac:dyDescent="0.4"/>
    <row r="60500" s="6" customFormat="1" x14ac:dyDescent="0.4"/>
    <row r="60501" s="6" customFormat="1" x14ac:dyDescent="0.4"/>
    <row r="60502" s="6" customFormat="1" x14ac:dyDescent="0.4"/>
    <row r="60503" s="6" customFormat="1" x14ac:dyDescent="0.4"/>
    <row r="60504" s="6" customFormat="1" x14ac:dyDescent="0.4"/>
    <row r="60505" s="6" customFormat="1" x14ac:dyDescent="0.4"/>
    <row r="60506" s="6" customFormat="1" x14ac:dyDescent="0.4"/>
    <row r="60507" s="6" customFormat="1" x14ac:dyDescent="0.4"/>
    <row r="60508" s="6" customFormat="1" x14ac:dyDescent="0.4"/>
    <row r="60509" s="6" customFormat="1" x14ac:dyDescent="0.4"/>
    <row r="60510" s="6" customFormat="1" x14ac:dyDescent="0.4"/>
    <row r="60511" s="6" customFormat="1" x14ac:dyDescent="0.4"/>
    <row r="60512" s="6" customFormat="1" x14ac:dyDescent="0.4"/>
    <row r="60513" s="6" customFormat="1" x14ac:dyDescent="0.4"/>
    <row r="60514" s="6" customFormat="1" x14ac:dyDescent="0.4"/>
    <row r="60515" s="6" customFormat="1" x14ac:dyDescent="0.4"/>
    <row r="60516" s="6" customFormat="1" x14ac:dyDescent="0.4"/>
    <row r="60517" s="6" customFormat="1" x14ac:dyDescent="0.4"/>
    <row r="60518" s="6" customFormat="1" x14ac:dyDescent="0.4"/>
    <row r="60519" s="6" customFormat="1" x14ac:dyDescent="0.4"/>
    <row r="60520" s="6" customFormat="1" x14ac:dyDescent="0.4"/>
    <row r="60521" s="6" customFormat="1" x14ac:dyDescent="0.4"/>
    <row r="60522" s="6" customFormat="1" x14ac:dyDescent="0.4"/>
    <row r="60523" s="6" customFormat="1" x14ac:dyDescent="0.4"/>
    <row r="60524" s="6" customFormat="1" x14ac:dyDescent="0.4"/>
    <row r="60525" s="6" customFormat="1" x14ac:dyDescent="0.4"/>
    <row r="60526" s="6" customFormat="1" x14ac:dyDescent="0.4"/>
    <row r="60527" s="6" customFormat="1" x14ac:dyDescent="0.4"/>
    <row r="60528" s="6" customFormat="1" x14ac:dyDescent="0.4"/>
    <row r="60529" s="6" customFormat="1" x14ac:dyDescent="0.4"/>
    <row r="60530" s="6" customFormat="1" x14ac:dyDescent="0.4"/>
    <row r="60531" s="6" customFormat="1" x14ac:dyDescent="0.4"/>
    <row r="60532" s="6" customFormat="1" x14ac:dyDescent="0.4"/>
    <row r="60533" s="6" customFormat="1" x14ac:dyDescent="0.4"/>
    <row r="60534" s="6" customFormat="1" x14ac:dyDescent="0.4"/>
    <row r="60535" s="6" customFormat="1" x14ac:dyDescent="0.4"/>
    <row r="60536" s="6" customFormat="1" x14ac:dyDescent="0.4"/>
    <row r="60537" s="6" customFormat="1" x14ac:dyDescent="0.4"/>
    <row r="60538" s="6" customFormat="1" x14ac:dyDescent="0.4"/>
    <row r="60539" s="6" customFormat="1" x14ac:dyDescent="0.4"/>
    <row r="60540" s="6" customFormat="1" x14ac:dyDescent="0.4"/>
    <row r="60541" s="6" customFormat="1" x14ac:dyDescent="0.4"/>
    <row r="60542" s="6" customFormat="1" x14ac:dyDescent="0.4"/>
    <row r="60543" s="6" customFormat="1" x14ac:dyDescent="0.4"/>
    <row r="60544" s="6" customFormat="1" x14ac:dyDescent="0.4"/>
    <row r="60545" s="6" customFormat="1" x14ac:dyDescent="0.4"/>
    <row r="60546" s="6" customFormat="1" x14ac:dyDescent="0.4"/>
    <row r="60547" s="6" customFormat="1" x14ac:dyDescent="0.4"/>
    <row r="60548" s="6" customFormat="1" x14ac:dyDescent="0.4"/>
    <row r="60549" s="6" customFormat="1" x14ac:dyDescent="0.4"/>
    <row r="60550" s="6" customFormat="1" x14ac:dyDescent="0.4"/>
    <row r="60551" s="6" customFormat="1" x14ac:dyDescent="0.4"/>
    <row r="60552" s="6" customFormat="1" x14ac:dyDescent="0.4"/>
    <row r="60553" s="6" customFormat="1" x14ac:dyDescent="0.4"/>
    <row r="60554" s="6" customFormat="1" x14ac:dyDescent="0.4"/>
    <row r="60555" s="6" customFormat="1" x14ac:dyDescent="0.4"/>
    <row r="60556" s="6" customFormat="1" x14ac:dyDescent="0.4"/>
    <row r="60557" s="6" customFormat="1" x14ac:dyDescent="0.4"/>
    <row r="60558" s="6" customFormat="1" x14ac:dyDescent="0.4"/>
    <row r="60559" s="6" customFormat="1" x14ac:dyDescent="0.4"/>
    <row r="60560" s="6" customFormat="1" x14ac:dyDescent="0.4"/>
    <row r="60561" s="6" customFormat="1" x14ac:dyDescent="0.4"/>
    <row r="60562" s="6" customFormat="1" x14ac:dyDescent="0.4"/>
    <row r="60563" s="6" customFormat="1" x14ac:dyDescent="0.4"/>
    <row r="60564" s="6" customFormat="1" x14ac:dyDescent="0.4"/>
    <row r="60565" s="6" customFormat="1" x14ac:dyDescent="0.4"/>
    <row r="60566" s="6" customFormat="1" x14ac:dyDescent="0.4"/>
    <row r="60567" s="6" customFormat="1" x14ac:dyDescent="0.4"/>
    <row r="60568" s="6" customFormat="1" x14ac:dyDescent="0.4"/>
    <row r="60569" s="6" customFormat="1" x14ac:dyDescent="0.4"/>
    <row r="60570" s="6" customFormat="1" x14ac:dyDescent="0.4"/>
    <row r="60571" s="6" customFormat="1" x14ac:dyDescent="0.4"/>
    <row r="60572" s="6" customFormat="1" x14ac:dyDescent="0.4"/>
    <row r="60573" s="6" customFormat="1" x14ac:dyDescent="0.4"/>
    <row r="60574" s="6" customFormat="1" x14ac:dyDescent="0.4"/>
    <row r="60575" s="6" customFormat="1" x14ac:dyDescent="0.4"/>
    <row r="60576" s="6" customFormat="1" x14ac:dyDescent="0.4"/>
    <row r="60577" s="6" customFormat="1" x14ac:dyDescent="0.4"/>
    <row r="60578" s="6" customFormat="1" x14ac:dyDescent="0.4"/>
    <row r="60579" s="6" customFormat="1" x14ac:dyDescent="0.4"/>
    <row r="60580" s="6" customFormat="1" x14ac:dyDescent="0.4"/>
    <row r="60581" s="6" customFormat="1" x14ac:dyDescent="0.4"/>
    <row r="60582" s="6" customFormat="1" x14ac:dyDescent="0.4"/>
    <row r="60583" s="6" customFormat="1" x14ac:dyDescent="0.4"/>
    <row r="60584" s="6" customFormat="1" x14ac:dyDescent="0.4"/>
    <row r="60585" s="6" customFormat="1" x14ac:dyDescent="0.4"/>
    <row r="60586" s="6" customFormat="1" x14ac:dyDescent="0.4"/>
    <row r="60587" s="6" customFormat="1" x14ac:dyDescent="0.4"/>
    <row r="60588" s="6" customFormat="1" x14ac:dyDescent="0.4"/>
    <row r="60589" s="6" customFormat="1" x14ac:dyDescent="0.4"/>
    <row r="60590" s="6" customFormat="1" x14ac:dyDescent="0.4"/>
    <row r="60591" s="6" customFormat="1" x14ac:dyDescent="0.4"/>
    <row r="60592" s="6" customFormat="1" x14ac:dyDescent="0.4"/>
    <row r="60593" s="6" customFormat="1" x14ac:dyDescent="0.4"/>
    <row r="60594" s="6" customFormat="1" x14ac:dyDescent="0.4"/>
    <row r="60595" s="6" customFormat="1" x14ac:dyDescent="0.4"/>
    <row r="60596" s="6" customFormat="1" x14ac:dyDescent="0.4"/>
    <row r="60597" s="6" customFormat="1" x14ac:dyDescent="0.4"/>
    <row r="60598" s="6" customFormat="1" x14ac:dyDescent="0.4"/>
    <row r="60599" s="6" customFormat="1" x14ac:dyDescent="0.4"/>
    <row r="60600" s="6" customFormat="1" x14ac:dyDescent="0.4"/>
    <row r="60601" s="6" customFormat="1" x14ac:dyDescent="0.4"/>
    <row r="60602" s="6" customFormat="1" x14ac:dyDescent="0.4"/>
    <row r="60603" s="6" customFormat="1" x14ac:dyDescent="0.4"/>
    <row r="60604" s="6" customFormat="1" x14ac:dyDescent="0.4"/>
    <row r="60605" s="6" customFormat="1" x14ac:dyDescent="0.4"/>
    <row r="60606" s="6" customFormat="1" x14ac:dyDescent="0.4"/>
    <row r="60607" s="6" customFormat="1" x14ac:dyDescent="0.4"/>
    <row r="60608" s="6" customFormat="1" x14ac:dyDescent="0.4"/>
    <row r="60609" s="6" customFormat="1" x14ac:dyDescent="0.4"/>
    <row r="60610" s="6" customFormat="1" x14ac:dyDescent="0.4"/>
    <row r="60611" s="6" customFormat="1" x14ac:dyDescent="0.4"/>
    <row r="60612" s="6" customFormat="1" x14ac:dyDescent="0.4"/>
    <row r="60613" s="6" customFormat="1" x14ac:dyDescent="0.4"/>
    <row r="60614" s="6" customFormat="1" x14ac:dyDescent="0.4"/>
    <row r="60615" s="6" customFormat="1" x14ac:dyDescent="0.4"/>
    <row r="60616" s="6" customFormat="1" x14ac:dyDescent="0.4"/>
    <row r="60617" s="6" customFormat="1" x14ac:dyDescent="0.4"/>
    <row r="60618" s="6" customFormat="1" x14ac:dyDescent="0.4"/>
    <row r="60619" s="6" customFormat="1" x14ac:dyDescent="0.4"/>
    <row r="60620" s="6" customFormat="1" x14ac:dyDescent="0.4"/>
    <row r="60621" s="6" customFormat="1" x14ac:dyDescent="0.4"/>
    <row r="60622" s="6" customFormat="1" x14ac:dyDescent="0.4"/>
    <row r="60623" s="6" customFormat="1" x14ac:dyDescent="0.4"/>
    <row r="60624" s="6" customFormat="1" x14ac:dyDescent="0.4"/>
    <row r="60625" s="6" customFormat="1" x14ac:dyDescent="0.4"/>
    <row r="60626" s="6" customFormat="1" x14ac:dyDescent="0.4"/>
    <row r="60627" s="6" customFormat="1" x14ac:dyDescent="0.4"/>
    <row r="60628" s="6" customFormat="1" x14ac:dyDescent="0.4"/>
    <row r="60629" s="6" customFormat="1" x14ac:dyDescent="0.4"/>
    <row r="60630" s="6" customFormat="1" x14ac:dyDescent="0.4"/>
    <row r="60631" s="6" customFormat="1" x14ac:dyDescent="0.4"/>
    <row r="60632" s="6" customFormat="1" x14ac:dyDescent="0.4"/>
    <row r="60633" s="6" customFormat="1" x14ac:dyDescent="0.4"/>
    <row r="60634" s="6" customFormat="1" x14ac:dyDescent="0.4"/>
    <row r="60635" s="6" customFormat="1" x14ac:dyDescent="0.4"/>
    <row r="60636" s="6" customFormat="1" x14ac:dyDescent="0.4"/>
    <row r="60637" s="6" customFormat="1" x14ac:dyDescent="0.4"/>
    <row r="60638" s="6" customFormat="1" x14ac:dyDescent="0.4"/>
    <row r="60639" s="6" customFormat="1" x14ac:dyDescent="0.4"/>
    <row r="60640" s="6" customFormat="1" x14ac:dyDescent="0.4"/>
    <row r="60641" s="6" customFormat="1" x14ac:dyDescent="0.4"/>
    <row r="60642" s="6" customFormat="1" x14ac:dyDescent="0.4"/>
    <row r="60643" s="6" customFormat="1" x14ac:dyDescent="0.4"/>
    <row r="60644" s="6" customFormat="1" x14ac:dyDescent="0.4"/>
    <row r="60645" s="6" customFormat="1" x14ac:dyDescent="0.4"/>
    <row r="60646" s="6" customFormat="1" x14ac:dyDescent="0.4"/>
    <row r="60647" s="6" customFormat="1" x14ac:dyDescent="0.4"/>
    <row r="60648" s="6" customFormat="1" x14ac:dyDescent="0.4"/>
    <row r="60649" s="6" customFormat="1" x14ac:dyDescent="0.4"/>
    <row r="60650" s="6" customFormat="1" x14ac:dyDescent="0.4"/>
    <row r="60651" s="6" customFormat="1" x14ac:dyDescent="0.4"/>
    <row r="60652" s="6" customFormat="1" x14ac:dyDescent="0.4"/>
    <row r="60653" s="6" customFormat="1" x14ac:dyDescent="0.4"/>
    <row r="60654" s="6" customFormat="1" x14ac:dyDescent="0.4"/>
    <row r="60655" s="6" customFormat="1" x14ac:dyDescent="0.4"/>
    <row r="60656" s="6" customFormat="1" x14ac:dyDescent="0.4"/>
    <row r="60657" s="6" customFormat="1" x14ac:dyDescent="0.4"/>
    <row r="60658" s="6" customFormat="1" x14ac:dyDescent="0.4"/>
    <row r="60659" s="6" customFormat="1" x14ac:dyDescent="0.4"/>
    <row r="60660" s="6" customFormat="1" x14ac:dyDescent="0.4"/>
    <row r="60661" s="6" customFormat="1" x14ac:dyDescent="0.4"/>
    <row r="60662" s="6" customFormat="1" x14ac:dyDescent="0.4"/>
    <row r="60663" s="6" customFormat="1" x14ac:dyDescent="0.4"/>
    <row r="60664" s="6" customFormat="1" x14ac:dyDescent="0.4"/>
    <row r="60665" s="6" customFormat="1" x14ac:dyDescent="0.4"/>
    <row r="60666" s="6" customFormat="1" x14ac:dyDescent="0.4"/>
    <row r="60667" s="6" customFormat="1" x14ac:dyDescent="0.4"/>
    <row r="60668" s="6" customFormat="1" x14ac:dyDescent="0.4"/>
    <row r="60669" s="6" customFormat="1" x14ac:dyDescent="0.4"/>
    <row r="60670" s="6" customFormat="1" x14ac:dyDescent="0.4"/>
    <row r="60671" s="6" customFormat="1" x14ac:dyDescent="0.4"/>
    <row r="60672" s="6" customFormat="1" x14ac:dyDescent="0.4"/>
    <row r="60673" s="6" customFormat="1" x14ac:dyDescent="0.4"/>
    <row r="60674" s="6" customFormat="1" x14ac:dyDescent="0.4"/>
    <row r="60675" s="6" customFormat="1" x14ac:dyDescent="0.4"/>
    <row r="60676" s="6" customFormat="1" x14ac:dyDescent="0.4"/>
    <row r="60677" s="6" customFormat="1" x14ac:dyDescent="0.4"/>
    <row r="60678" s="6" customFormat="1" x14ac:dyDescent="0.4"/>
    <row r="60679" s="6" customFormat="1" x14ac:dyDescent="0.4"/>
    <row r="60680" s="6" customFormat="1" x14ac:dyDescent="0.4"/>
    <row r="60681" s="6" customFormat="1" x14ac:dyDescent="0.4"/>
    <row r="60682" s="6" customFormat="1" x14ac:dyDescent="0.4"/>
    <row r="60683" s="6" customFormat="1" x14ac:dyDescent="0.4"/>
    <row r="60684" s="6" customFormat="1" x14ac:dyDescent="0.4"/>
    <row r="60685" s="6" customFormat="1" x14ac:dyDescent="0.4"/>
    <row r="60686" s="6" customFormat="1" x14ac:dyDescent="0.4"/>
    <row r="60687" s="6" customFormat="1" x14ac:dyDescent="0.4"/>
    <row r="60688" s="6" customFormat="1" x14ac:dyDescent="0.4"/>
    <row r="60689" s="6" customFormat="1" x14ac:dyDescent="0.4"/>
    <row r="60690" s="6" customFormat="1" x14ac:dyDescent="0.4"/>
    <row r="60691" s="6" customFormat="1" x14ac:dyDescent="0.4"/>
    <row r="60692" s="6" customFormat="1" x14ac:dyDescent="0.4"/>
    <row r="60693" s="6" customFormat="1" x14ac:dyDescent="0.4"/>
    <row r="60694" s="6" customFormat="1" x14ac:dyDescent="0.4"/>
    <row r="60695" s="6" customFormat="1" x14ac:dyDescent="0.4"/>
    <row r="60696" s="6" customFormat="1" x14ac:dyDescent="0.4"/>
    <row r="60697" s="6" customFormat="1" x14ac:dyDescent="0.4"/>
    <row r="60698" s="6" customFormat="1" x14ac:dyDescent="0.4"/>
    <row r="60699" s="6" customFormat="1" x14ac:dyDescent="0.4"/>
    <row r="60700" s="6" customFormat="1" x14ac:dyDescent="0.4"/>
    <row r="60701" s="6" customFormat="1" x14ac:dyDescent="0.4"/>
    <row r="60702" s="6" customFormat="1" x14ac:dyDescent="0.4"/>
    <row r="60703" s="6" customFormat="1" x14ac:dyDescent="0.4"/>
    <row r="60704" s="6" customFormat="1" x14ac:dyDescent="0.4"/>
    <row r="60705" s="6" customFormat="1" x14ac:dyDescent="0.4"/>
    <row r="60706" s="6" customFormat="1" x14ac:dyDescent="0.4"/>
    <row r="60707" s="6" customFormat="1" x14ac:dyDescent="0.4"/>
    <row r="60708" s="6" customFormat="1" x14ac:dyDescent="0.4"/>
    <row r="60709" s="6" customFormat="1" x14ac:dyDescent="0.4"/>
    <row r="60710" s="6" customFormat="1" x14ac:dyDescent="0.4"/>
    <row r="60711" s="6" customFormat="1" x14ac:dyDescent="0.4"/>
    <row r="60712" s="6" customFormat="1" x14ac:dyDescent="0.4"/>
    <row r="60713" s="6" customFormat="1" x14ac:dyDescent="0.4"/>
    <row r="60714" s="6" customFormat="1" x14ac:dyDescent="0.4"/>
    <row r="60715" s="6" customFormat="1" x14ac:dyDescent="0.4"/>
    <row r="60716" s="6" customFormat="1" x14ac:dyDescent="0.4"/>
    <row r="60717" s="6" customFormat="1" x14ac:dyDescent="0.4"/>
    <row r="60718" s="6" customFormat="1" x14ac:dyDescent="0.4"/>
    <row r="60719" s="6" customFormat="1" x14ac:dyDescent="0.4"/>
    <row r="60720" s="6" customFormat="1" x14ac:dyDescent="0.4"/>
    <row r="60721" s="6" customFormat="1" x14ac:dyDescent="0.4"/>
    <row r="60722" s="6" customFormat="1" x14ac:dyDescent="0.4"/>
    <row r="60723" s="6" customFormat="1" x14ac:dyDescent="0.4"/>
    <row r="60724" s="6" customFormat="1" x14ac:dyDescent="0.4"/>
    <row r="60725" s="6" customFormat="1" x14ac:dyDescent="0.4"/>
    <row r="60726" s="6" customFormat="1" x14ac:dyDescent="0.4"/>
    <row r="60727" s="6" customFormat="1" x14ac:dyDescent="0.4"/>
    <row r="60728" s="6" customFormat="1" x14ac:dyDescent="0.4"/>
    <row r="60729" s="6" customFormat="1" x14ac:dyDescent="0.4"/>
    <row r="60730" s="6" customFormat="1" x14ac:dyDescent="0.4"/>
    <row r="60731" s="6" customFormat="1" x14ac:dyDescent="0.4"/>
    <row r="60732" s="6" customFormat="1" x14ac:dyDescent="0.4"/>
    <row r="60733" s="6" customFormat="1" x14ac:dyDescent="0.4"/>
    <row r="60734" s="6" customFormat="1" x14ac:dyDescent="0.4"/>
    <row r="60735" s="6" customFormat="1" x14ac:dyDescent="0.4"/>
    <row r="60736" s="6" customFormat="1" x14ac:dyDescent="0.4"/>
    <row r="60737" s="6" customFormat="1" x14ac:dyDescent="0.4"/>
    <row r="60738" s="6" customFormat="1" x14ac:dyDescent="0.4"/>
    <row r="60739" s="6" customFormat="1" x14ac:dyDescent="0.4"/>
    <row r="60740" s="6" customFormat="1" x14ac:dyDescent="0.4"/>
    <row r="60741" s="6" customFormat="1" x14ac:dyDescent="0.4"/>
    <row r="60742" s="6" customFormat="1" x14ac:dyDescent="0.4"/>
    <row r="60743" s="6" customFormat="1" x14ac:dyDescent="0.4"/>
    <row r="60744" s="6" customFormat="1" x14ac:dyDescent="0.4"/>
    <row r="60745" s="6" customFormat="1" x14ac:dyDescent="0.4"/>
    <row r="60746" s="6" customFormat="1" x14ac:dyDescent="0.4"/>
    <row r="60747" s="6" customFormat="1" x14ac:dyDescent="0.4"/>
    <row r="60748" s="6" customFormat="1" x14ac:dyDescent="0.4"/>
    <row r="60749" s="6" customFormat="1" x14ac:dyDescent="0.4"/>
    <row r="60750" s="6" customFormat="1" x14ac:dyDescent="0.4"/>
    <row r="60751" s="6" customFormat="1" x14ac:dyDescent="0.4"/>
    <row r="60752" s="6" customFormat="1" x14ac:dyDescent="0.4"/>
    <row r="60753" s="6" customFormat="1" x14ac:dyDescent="0.4"/>
    <row r="60754" s="6" customFormat="1" x14ac:dyDescent="0.4"/>
    <row r="60755" s="6" customFormat="1" x14ac:dyDescent="0.4"/>
    <row r="60756" s="6" customFormat="1" x14ac:dyDescent="0.4"/>
    <row r="60757" s="6" customFormat="1" x14ac:dyDescent="0.4"/>
    <row r="60758" s="6" customFormat="1" x14ac:dyDescent="0.4"/>
    <row r="60759" s="6" customFormat="1" x14ac:dyDescent="0.4"/>
    <row r="60760" s="6" customFormat="1" x14ac:dyDescent="0.4"/>
    <row r="60761" s="6" customFormat="1" x14ac:dyDescent="0.4"/>
    <row r="60762" s="6" customFormat="1" x14ac:dyDescent="0.4"/>
    <row r="60763" s="6" customFormat="1" x14ac:dyDescent="0.4"/>
    <row r="60764" s="6" customFormat="1" x14ac:dyDescent="0.4"/>
    <row r="60765" s="6" customFormat="1" x14ac:dyDescent="0.4"/>
    <row r="60766" s="6" customFormat="1" x14ac:dyDescent="0.4"/>
    <row r="60767" s="6" customFormat="1" x14ac:dyDescent="0.4"/>
    <row r="60768" s="6" customFormat="1" x14ac:dyDescent="0.4"/>
    <row r="60769" s="6" customFormat="1" x14ac:dyDescent="0.4"/>
    <row r="60770" s="6" customFormat="1" x14ac:dyDescent="0.4"/>
    <row r="60771" s="6" customFormat="1" x14ac:dyDescent="0.4"/>
    <row r="60772" s="6" customFormat="1" x14ac:dyDescent="0.4"/>
    <row r="60773" s="6" customFormat="1" x14ac:dyDescent="0.4"/>
    <row r="60774" s="6" customFormat="1" x14ac:dyDescent="0.4"/>
    <row r="60775" s="6" customFormat="1" x14ac:dyDescent="0.4"/>
    <row r="60776" s="6" customFormat="1" x14ac:dyDescent="0.4"/>
    <row r="60777" s="6" customFormat="1" x14ac:dyDescent="0.4"/>
    <row r="60778" s="6" customFormat="1" x14ac:dyDescent="0.4"/>
    <row r="60779" s="6" customFormat="1" x14ac:dyDescent="0.4"/>
    <row r="60780" s="6" customFormat="1" x14ac:dyDescent="0.4"/>
    <row r="60781" s="6" customFormat="1" x14ac:dyDescent="0.4"/>
    <row r="60782" s="6" customFormat="1" x14ac:dyDescent="0.4"/>
    <row r="60783" s="6" customFormat="1" x14ac:dyDescent="0.4"/>
    <row r="60784" s="6" customFormat="1" x14ac:dyDescent="0.4"/>
    <row r="60785" s="6" customFormat="1" x14ac:dyDescent="0.4"/>
    <row r="60786" s="6" customFormat="1" x14ac:dyDescent="0.4"/>
    <row r="60787" s="6" customFormat="1" x14ac:dyDescent="0.4"/>
    <row r="60788" s="6" customFormat="1" x14ac:dyDescent="0.4"/>
    <row r="60789" s="6" customFormat="1" x14ac:dyDescent="0.4"/>
    <row r="60790" s="6" customFormat="1" x14ac:dyDescent="0.4"/>
    <row r="60791" s="6" customFormat="1" x14ac:dyDescent="0.4"/>
    <row r="60792" s="6" customFormat="1" x14ac:dyDescent="0.4"/>
    <row r="60793" s="6" customFormat="1" x14ac:dyDescent="0.4"/>
    <row r="60794" s="6" customFormat="1" x14ac:dyDescent="0.4"/>
    <row r="60795" s="6" customFormat="1" x14ac:dyDescent="0.4"/>
    <row r="60796" s="6" customFormat="1" x14ac:dyDescent="0.4"/>
    <row r="60797" s="6" customFormat="1" x14ac:dyDescent="0.4"/>
    <row r="60798" s="6" customFormat="1" x14ac:dyDescent="0.4"/>
    <row r="60799" s="6" customFormat="1" x14ac:dyDescent="0.4"/>
    <row r="60800" s="6" customFormat="1" x14ac:dyDescent="0.4"/>
    <row r="60801" s="6" customFormat="1" x14ac:dyDescent="0.4"/>
    <row r="60802" s="6" customFormat="1" x14ac:dyDescent="0.4"/>
    <row r="60803" s="6" customFormat="1" x14ac:dyDescent="0.4"/>
    <row r="60804" s="6" customFormat="1" x14ac:dyDescent="0.4"/>
    <row r="60805" s="6" customFormat="1" x14ac:dyDescent="0.4"/>
    <row r="60806" s="6" customFormat="1" x14ac:dyDescent="0.4"/>
    <row r="60807" s="6" customFormat="1" x14ac:dyDescent="0.4"/>
    <row r="60808" s="6" customFormat="1" x14ac:dyDescent="0.4"/>
    <row r="60809" s="6" customFormat="1" x14ac:dyDescent="0.4"/>
    <row r="60810" s="6" customFormat="1" x14ac:dyDescent="0.4"/>
    <row r="60811" s="6" customFormat="1" x14ac:dyDescent="0.4"/>
    <row r="60812" s="6" customFormat="1" x14ac:dyDescent="0.4"/>
    <row r="60813" s="6" customFormat="1" x14ac:dyDescent="0.4"/>
    <row r="60814" s="6" customFormat="1" x14ac:dyDescent="0.4"/>
    <row r="60815" s="6" customFormat="1" x14ac:dyDescent="0.4"/>
    <row r="60816" s="6" customFormat="1" x14ac:dyDescent="0.4"/>
    <row r="60817" s="6" customFormat="1" x14ac:dyDescent="0.4"/>
    <row r="60818" s="6" customFormat="1" x14ac:dyDescent="0.4"/>
    <row r="60819" s="6" customFormat="1" x14ac:dyDescent="0.4"/>
    <row r="60820" s="6" customFormat="1" x14ac:dyDescent="0.4"/>
    <row r="60821" s="6" customFormat="1" x14ac:dyDescent="0.4"/>
    <row r="60822" s="6" customFormat="1" x14ac:dyDescent="0.4"/>
    <row r="60823" s="6" customFormat="1" x14ac:dyDescent="0.4"/>
    <row r="60824" s="6" customFormat="1" x14ac:dyDescent="0.4"/>
    <row r="60825" s="6" customFormat="1" x14ac:dyDescent="0.4"/>
    <row r="60826" s="6" customFormat="1" x14ac:dyDescent="0.4"/>
    <row r="60827" s="6" customFormat="1" x14ac:dyDescent="0.4"/>
    <row r="60828" s="6" customFormat="1" x14ac:dyDescent="0.4"/>
    <row r="60829" s="6" customFormat="1" x14ac:dyDescent="0.4"/>
    <row r="60830" s="6" customFormat="1" x14ac:dyDescent="0.4"/>
    <row r="60831" s="6" customFormat="1" x14ac:dyDescent="0.4"/>
    <row r="60832" s="6" customFormat="1" x14ac:dyDescent="0.4"/>
    <row r="60833" s="6" customFormat="1" x14ac:dyDescent="0.4"/>
    <row r="60834" s="6" customFormat="1" x14ac:dyDescent="0.4"/>
    <row r="60835" s="6" customFormat="1" x14ac:dyDescent="0.4"/>
    <row r="60836" s="6" customFormat="1" x14ac:dyDescent="0.4"/>
    <row r="60837" s="6" customFormat="1" x14ac:dyDescent="0.4"/>
    <row r="60838" s="6" customFormat="1" x14ac:dyDescent="0.4"/>
    <row r="60839" s="6" customFormat="1" x14ac:dyDescent="0.4"/>
    <row r="60840" s="6" customFormat="1" x14ac:dyDescent="0.4"/>
    <row r="60841" s="6" customFormat="1" x14ac:dyDescent="0.4"/>
    <row r="60842" s="6" customFormat="1" x14ac:dyDescent="0.4"/>
    <row r="60843" s="6" customFormat="1" x14ac:dyDescent="0.4"/>
    <row r="60844" s="6" customFormat="1" x14ac:dyDescent="0.4"/>
    <row r="60845" s="6" customFormat="1" x14ac:dyDescent="0.4"/>
    <row r="60846" s="6" customFormat="1" x14ac:dyDescent="0.4"/>
    <row r="60847" s="6" customFormat="1" x14ac:dyDescent="0.4"/>
    <row r="60848" s="6" customFormat="1" x14ac:dyDescent="0.4"/>
    <row r="60849" s="6" customFormat="1" x14ac:dyDescent="0.4"/>
    <row r="60850" s="6" customFormat="1" x14ac:dyDescent="0.4"/>
    <row r="60851" s="6" customFormat="1" x14ac:dyDescent="0.4"/>
    <row r="60852" s="6" customFormat="1" x14ac:dyDescent="0.4"/>
    <row r="60853" s="6" customFormat="1" x14ac:dyDescent="0.4"/>
    <row r="60854" s="6" customFormat="1" x14ac:dyDescent="0.4"/>
    <row r="60855" s="6" customFormat="1" x14ac:dyDescent="0.4"/>
    <row r="60856" s="6" customFormat="1" x14ac:dyDescent="0.4"/>
    <row r="60857" s="6" customFormat="1" x14ac:dyDescent="0.4"/>
    <row r="60858" s="6" customFormat="1" x14ac:dyDescent="0.4"/>
    <row r="60859" s="6" customFormat="1" x14ac:dyDescent="0.4"/>
    <row r="60860" s="6" customFormat="1" x14ac:dyDescent="0.4"/>
    <row r="60861" s="6" customFormat="1" x14ac:dyDescent="0.4"/>
    <row r="60862" s="6" customFormat="1" x14ac:dyDescent="0.4"/>
    <row r="60863" s="6" customFormat="1" x14ac:dyDescent="0.4"/>
    <row r="60864" s="6" customFormat="1" x14ac:dyDescent="0.4"/>
    <row r="60865" s="6" customFormat="1" x14ac:dyDescent="0.4"/>
    <row r="60866" s="6" customFormat="1" x14ac:dyDescent="0.4"/>
    <row r="60867" s="6" customFormat="1" x14ac:dyDescent="0.4"/>
    <row r="60868" s="6" customFormat="1" x14ac:dyDescent="0.4"/>
    <row r="60869" s="6" customFormat="1" x14ac:dyDescent="0.4"/>
    <row r="60870" s="6" customFormat="1" x14ac:dyDescent="0.4"/>
    <row r="60871" s="6" customFormat="1" x14ac:dyDescent="0.4"/>
    <row r="60872" s="6" customFormat="1" x14ac:dyDescent="0.4"/>
    <row r="60873" s="6" customFormat="1" x14ac:dyDescent="0.4"/>
    <row r="60874" s="6" customFormat="1" x14ac:dyDescent="0.4"/>
    <row r="60875" s="6" customFormat="1" x14ac:dyDescent="0.4"/>
    <row r="60876" s="6" customFormat="1" x14ac:dyDescent="0.4"/>
    <row r="60877" s="6" customFormat="1" x14ac:dyDescent="0.4"/>
    <row r="60878" s="6" customFormat="1" x14ac:dyDescent="0.4"/>
    <row r="60879" s="6" customFormat="1" x14ac:dyDescent="0.4"/>
    <row r="60880" s="6" customFormat="1" x14ac:dyDescent="0.4"/>
    <row r="60881" s="6" customFormat="1" x14ac:dyDescent="0.4"/>
    <row r="60882" s="6" customFormat="1" x14ac:dyDescent="0.4"/>
    <row r="60883" s="6" customFormat="1" x14ac:dyDescent="0.4"/>
    <row r="60884" s="6" customFormat="1" x14ac:dyDescent="0.4"/>
    <row r="60885" s="6" customFormat="1" x14ac:dyDescent="0.4"/>
    <row r="60886" s="6" customFormat="1" x14ac:dyDescent="0.4"/>
    <row r="60887" s="6" customFormat="1" x14ac:dyDescent="0.4"/>
    <row r="60888" s="6" customFormat="1" x14ac:dyDescent="0.4"/>
    <row r="60889" s="6" customFormat="1" x14ac:dyDescent="0.4"/>
    <row r="60890" s="6" customFormat="1" x14ac:dyDescent="0.4"/>
    <row r="60891" s="6" customFormat="1" x14ac:dyDescent="0.4"/>
    <row r="60892" s="6" customFormat="1" x14ac:dyDescent="0.4"/>
    <row r="60893" s="6" customFormat="1" x14ac:dyDescent="0.4"/>
    <row r="60894" s="6" customFormat="1" x14ac:dyDescent="0.4"/>
    <row r="60895" s="6" customFormat="1" x14ac:dyDescent="0.4"/>
    <row r="60896" s="6" customFormat="1" x14ac:dyDescent="0.4"/>
    <row r="60897" s="6" customFormat="1" x14ac:dyDescent="0.4"/>
    <row r="60898" s="6" customFormat="1" x14ac:dyDescent="0.4"/>
    <row r="60899" s="6" customFormat="1" x14ac:dyDescent="0.4"/>
    <row r="60900" s="6" customFormat="1" x14ac:dyDescent="0.4"/>
    <row r="60901" s="6" customFormat="1" x14ac:dyDescent="0.4"/>
    <row r="60902" s="6" customFormat="1" x14ac:dyDescent="0.4"/>
    <row r="60903" s="6" customFormat="1" x14ac:dyDescent="0.4"/>
    <row r="60904" s="6" customFormat="1" x14ac:dyDescent="0.4"/>
    <row r="60905" s="6" customFormat="1" x14ac:dyDescent="0.4"/>
    <row r="60906" s="6" customFormat="1" x14ac:dyDescent="0.4"/>
    <row r="60907" s="6" customFormat="1" x14ac:dyDescent="0.4"/>
    <row r="60908" s="6" customFormat="1" x14ac:dyDescent="0.4"/>
    <row r="60909" s="6" customFormat="1" x14ac:dyDescent="0.4"/>
    <row r="60910" s="6" customFormat="1" x14ac:dyDescent="0.4"/>
    <row r="60911" s="6" customFormat="1" x14ac:dyDescent="0.4"/>
    <row r="60912" s="6" customFormat="1" x14ac:dyDescent="0.4"/>
    <row r="60913" s="6" customFormat="1" x14ac:dyDescent="0.4"/>
    <row r="60914" s="6" customFormat="1" x14ac:dyDescent="0.4"/>
    <row r="60915" s="6" customFormat="1" x14ac:dyDescent="0.4"/>
    <row r="60916" s="6" customFormat="1" x14ac:dyDescent="0.4"/>
    <row r="60917" s="6" customFormat="1" x14ac:dyDescent="0.4"/>
    <row r="60918" s="6" customFormat="1" x14ac:dyDescent="0.4"/>
    <row r="60919" s="6" customFormat="1" x14ac:dyDescent="0.4"/>
    <row r="60920" s="6" customFormat="1" x14ac:dyDescent="0.4"/>
    <row r="60921" s="6" customFormat="1" x14ac:dyDescent="0.4"/>
    <row r="60922" s="6" customFormat="1" x14ac:dyDescent="0.4"/>
    <row r="60923" s="6" customFormat="1" x14ac:dyDescent="0.4"/>
    <row r="60924" s="6" customFormat="1" x14ac:dyDescent="0.4"/>
    <row r="60925" s="6" customFormat="1" x14ac:dyDescent="0.4"/>
    <row r="60926" s="6" customFormat="1" x14ac:dyDescent="0.4"/>
    <row r="60927" s="6" customFormat="1" x14ac:dyDescent="0.4"/>
    <row r="60928" s="6" customFormat="1" x14ac:dyDescent="0.4"/>
    <row r="60929" s="6" customFormat="1" x14ac:dyDescent="0.4"/>
    <row r="60930" s="6" customFormat="1" x14ac:dyDescent="0.4"/>
    <row r="60931" s="6" customFormat="1" x14ac:dyDescent="0.4"/>
    <row r="60932" s="6" customFormat="1" x14ac:dyDescent="0.4"/>
    <row r="60933" s="6" customFormat="1" x14ac:dyDescent="0.4"/>
    <row r="60934" s="6" customFormat="1" x14ac:dyDescent="0.4"/>
    <row r="60935" s="6" customFormat="1" x14ac:dyDescent="0.4"/>
    <row r="60936" s="6" customFormat="1" x14ac:dyDescent="0.4"/>
    <row r="60937" s="6" customFormat="1" x14ac:dyDescent="0.4"/>
    <row r="60938" s="6" customFormat="1" x14ac:dyDescent="0.4"/>
    <row r="60939" s="6" customFormat="1" x14ac:dyDescent="0.4"/>
    <row r="60940" s="6" customFormat="1" x14ac:dyDescent="0.4"/>
    <row r="60941" s="6" customFormat="1" x14ac:dyDescent="0.4"/>
    <row r="60942" s="6" customFormat="1" x14ac:dyDescent="0.4"/>
    <row r="60943" s="6" customFormat="1" x14ac:dyDescent="0.4"/>
    <row r="60944" s="6" customFormat="1" x14ac:dyDescent="0.4"/>
    <row r="60945" s="6" customFormat="1" x14ac:dyDescent="0.4"/>
    <row r="60946" s="6" customFormat="1" x14ac:dyDescent="0.4"/>
    <row r="60947" s="6" customFormat="1" x14ac:dyDescent="0.4"/>
    <row r="60948" s="6" customFormat="1" x14ac:dyDescent="0.4"/>
    <row r="60949" s="6" customFormat="1" x14ac:dyDescent="0.4"/>
    <row r="60950" s="6" customFormat="1" x14ac:dyDescent="0.4"/>
    <row r="60951" s="6" customFormat="1" x14ac:dyDescent="0.4"/>
    <row r="60952" s="6" customFormat="1" x14ac:dyDescent="0.4"/>
    <row r="60953" s="6" customFormat="1" x14ac:dyDescent="0.4"/>
    <row r="60954" s="6" customFormat="1" x14ac:dyDescent="0.4"/>
    <row r="60955" s="6" customFormat="1" x14ac:dyDescent="0.4"/>
    <row r="60956" s="6" customFormat="1" x14ac:dyDescent="0.4"/>
    <row r="60957" s="6" customFormat="1" x14ac:dyDescent="0.4"/>
    <row r="60958" s="6" customFormat="1" x14ac:dyDescent="0.4"/>
    <row r="60959" s="6" customFormat="1" x14ac:dyDescent="0.4"/>
    <row r="60960" s="6" customFormat="1" x14ac:dyDescent="0.4"/>
    <row r="60961" s="6" customFormat="1" x14ac:dyDescent="0.4"/>
    <row r="60962" s="6" customFormat="1" x14ac:dyDescent="0.4"/>
    <row r="60963" s="6" customFormat="1" x14ac:dyDescent="0.4"/>
    <row r="60964" s="6" customFormat="1" x14ac:dyDescent="0.4"/>
    <row r="60965" s="6" customFormat="1" x14ac:dyDescent="0.4"/>
    <row r="60966" s="6" customFormat="1" x14ac:dyDescent="0.4"/>
    <row r="60967" s="6" customFormat="1" x14ac:dyDescent="0.4"/>
    <row r="60968" s="6" customFormat="1" x14ac:dyDescent="0.4"/>
    <row r="60969" s="6" customFormat="1" x14ac:dyDescent="0.4"/>
    <row r="60970" s="6" customFormat="1" x14ac:dyDescent="0.4"/>
    <row r="60971" s="6" customFormat="1" x14ac:dyDescent="0.4"/>
    <row r="60972" s="6" customFormat="1" x14ac:dyDescent="0.4"/>
    <row r="60973" s="6" customFormat="1" x14ac:dyDescent="0.4"/>
    <row r="60974" s="6" customFormat="1" x14ac:dyDescent="0.4"/>
    <row r="60975" s="6" customFormat="1" x14ac:dyDescent="0.4"/>
    <row r="60976" s="6" customFormat="1" x14ac:dyDescent="0.4"/>
    <row r="60977" s="6" customFormat="1" x14ac:dyDescent="0.4"/>
    <row r="60978" s="6" customFormat="1" x14ac:dyDescent="0.4"/>
    <row r="60979" s="6" customFormat="1" x14ac:dyDescent="0.4"/>
    <row r="60980" s="6" customFormat="1" x14ac:dyDescent="0.4"/>
    <row r="60981" s="6" customFormat="1" x14ac:dyDescent="0.4"/>
    <row r="60982" s="6" customFormat="1" x14ac:dyDescent="0.4"/>
    <row r="60983" s="6" customFormat="1" x14ac:dyDescent="0.4"/>
    <row r="60984" s="6" customFormat="1" x14ac:dyDescent="0.4"/>
    <row r="60985" s="6" customFormat="1" x14ac:dyDescent="0.4"/>
    <row r="60986" s="6" customFormat="1" x14ac:dyDescent="0.4"/>
    <row r="60987" s="6" customFormat="1" x14ac:dyDescent="0.4"/>
    <row r="60988" s="6" customFormat="1" x14ac:dyDescent="0.4"/>
    <row r="60989" s="6" customFormat="1" x14ac:dyDescent="0.4"/>
    <row r="60990" s="6" customFormat="1" x14ac:dyDescent="0.4"/>
    <row r="60991" s="6" customFormat="1" x14ac:dyDescent="0.4"/>
    <row r="60992" s="6" customFormat="1" x14ac:dyDescent="0.4"/>
    <row r="60993" s="6" customFormat="1" x14ac:dyDescent="0.4"/>
    <row r="60994" s="6" customFormat="1" x14ac:dyDescent="0.4"/>
    <row r="60995" s="6" customFormat="1" x14ac:dyDescent="0.4"/>
    <row r="60996" s="6" customFormat="1" x14ac:dyDescent="0.4"/>
    <row r="60997" s="6" customFormat="1" x14ac:dyDescent="0.4"/>
    <row r="60998" s="6" customFormat="1" x14ac:dyDescent="0.4"/>
    <row r="60999" s="6" customFormat="1" x14ac:dyDescent="0.4"/>
    <row r="61000" s="6" customFormat="1" x14ac:dyDescent="0.4"/>
    <row r="61001" s="6" customFormat="1" x14ac:dyDescent="0.4"/>
    <row r="61002" s="6" customFormat="1" x14ac:dyDescent="0.4"/>
    <row r="61003" s="6" customFormat="1" x14ac:dyDescent="0.4"/>
    <row r="61004" s="6" customFormat="1" x14ac:dyDescent="0.4"/>
    <row r="61005" s="6" customFormat="1" x14ac:dyDescent="0.4"/>
    <row r="61006" s="6" customFormat="1" x14ac:dyDescent="0.4"/>
    <row r="61007" s="6" customFormat="1" x14ac:dyDescent="0.4"/>
    <row r="61008" s="6" customFormat="1" x14ac:dyDescent="0.4"/>
    <row r="61009" s="6" customFormat="1" x14ac:dyDescent="0.4"/>
    <row r="61010" s="6" customFormat="1" x14ac:dyDescent="0.4"/>
    <row r="61011" s="6" customFormat="1" x14ac:dyDescent="0.4"/>
    <row r="61012" s="6" customFormat="1" x14ac:dyDescent="0.4"/>
    <row r="61013" s="6" customFormat="1" x14ac:dyDescent="0.4"/>
    <row r="61014" s="6" customFormat="1" x14ac:dyDescent="0.4"/>
    <row r="61015" s="6" customFormat="1" x14ac:dyDescent="0.4"/>
    <row r="61016" s="6" customFormat="1" x14ac:dyDescent="0.4"/>
    <row r="61017" s="6" customFormat="1" x14ac:dyDescent="0.4"/>
    <row r="61018" s="6" customFormat="1" x14ac:dyDescent="0.4"/>
    <row r="61019" s="6" customFormat="1" x14ac:dyDescent="0.4"/>
    <row r="61020" s="6" customFormat="1" x14ac:dyDescent="0.4"/>
    <row r="61021" s="6" customFormat="1" x14ac:dyDescent="0.4"/>
    <row r="61022" s="6" customFormat="1" x14ac:dyDescent="0.4"/>
    <row r="61023" s="6" customFormat="1" x14ac:dyDescent="0.4"/>
    <row r="61024" s="6" customFormat="1" x14ac:dyDescent="0.4"/>
    <row r="61025" s="6" customFormat="1" x14ac:dyDescent="0.4"/>
    <row r="61026" s="6" customFormat="1" x14ac:dyDescent="0.4"/>
    <row r="61027" s="6" customFormat="1" x14ac:dyDescent="0.4"/>
    <row r="61028" s="6" customFormat="1" x14ac:dyDescent="0.4"/>
    <row r="61029" s="6" customFormat="1" x14ac:dyDescent="0.4"/>
    <row r="61030" s="6" customFormat="1" x14ac:dyDescent="0.4"/>
    <row r="61031" s="6" customFormat="1" x14ac:dyDescent="0.4"/>
    <row r="61032" s="6" customFormat="1" x14ac:dyDescent="0.4"/>
    <row r="61033" s="6" customFormat="1" x14ac:dyDescent="0.4"/>
    <row r="61034" s="6" customFormat="1" x14ac:dyDescent="0.4"/>
    <row r="61035" s="6" customFormat="1" x14ac:dyDescent="0.4"/>
    <row r="61036" s="6" customFormat="1" x14ac:dyDescent="0.4"/>
    <row r="61037" s="6" customFormat="1" x14ac:dyDescent="0.4"/>
    <row r="61038" s="6" customFormat="1" x14ac:dyDescent="0.4"/>
    <row r="61039" s="6" customFormat="1" x14ac:dyDescent="0.4"/>
    <row r="61040" s="6" customFormat="1" x14ac:dyDescent="0.4"/>
    <row r="61041" s="6" customFormat="1" x14ac:dyDescent="0.4"/>
    <row r="61042" s="6" customFormat="1" x14ac:dyDescent="0.4"/>
    <row r="61043" s="6" customFormat="1" x14ac:dyDescent="0.4"/>
    <row r="61044" s="6" customFormat="1" x14ac:dyDescent="0.4"/>
    <row r="61045" s="6" customFormat="1" x14ac:dyDescent="0.4"/>
    <row r="61046" s="6" customFormat="1" x14ac:dyDescent="0.4"/>
    <row r="61047" s="6" customFormat="1" x14ac:dyDescent="0.4"/>
    <row r="61048" s="6" customFormat="1" x14ac:dyDescent="0.4"/>
    <row r="61049" s="6" customFormat="1" x14ac:dyDescent="0.4"/>
    <row r="61050" s="6" customFormat="1" x14ac:dyDescent="0.4"/>
    <row r="61051" s="6" customFormat="1" x14ac:dyDescent="0.4"/>
    <row r="61052" s="6" customFormat="1" x14ac:dyDescent="0.4"/>
    <row r="61053" s="6" customFormat="1" x14ac:dyDescent="0.4"/>
    <row r="61054" s="6" customFormat="1" x14ac:dyDescent="0.4"/>
    <row r="61055" s="6" customFormat="1" x14ac:dyDescent="0.4"/>
    <row r="61056" s="6" customFormat="1" x14ac:dyDescent="0.4"/>
    <row r="61057" s="6" customFormat="1" x14ac:dyDescent="0.4"/>
    <row r="61058" s="6" customFormat="1" x14ac:dyDescent="0.4"/>
    <row r="61059" s="6" customFormat="1" x14ac:dyDescent="0.4"/>
    <row r="61060" s="6" customFormat="1" x14ac:dyDescent="0.4"/>
    <row r="61061" s="6" customFormat="1" x14ac:dyDescent="0.4"/>
    <row r="61062" s="6" customFormat="1" x14ac:dyDescent="0.4"/>
    <row r="61063" s="6" customFormat="1" x14ac:dyDescent="0.4"/>
    <row r="61064" s="6" customFormat="1" x14ac:dyDescent="0.4"/>
    <row r="61065" s="6" customFormat="1" x14ac:dyDescent="0.4"/>
    <row r="61066" s="6" customFormat="1" x14ac:dyDescent="0.4"/>
    <row r="61067" s="6" customFormat="1" x14ac:dyDescent="0.4"/>
    <row r="61068" s="6" customFormat="1" x14ac:dyDescent="0.4"/>
    <row r="61069" s="6" customFormat="1" x14ac:dyDescent="0.4"/>
    <row r="61070" s="6" customFormat="1" x14ac:dyDescent="0.4"/>
    <row r="61071" s="6" customFormat="1" x14ac:dyDescent="0.4"/>
    <row r="61072" s="6" customFormat="1" x14ac:dyDescent="0.4"/>
    <row r="61073" s="6" customFormat="1" x14ac:dyDescent="0.4"/>
    <row r="61074" s="6" customFormat="1" x14ac:dyDescent="0.4"/>
    <row r="61075" s="6" customFormat="1" x14ac:dyDescent="0.4"/>
    <row r="61076" s="6" customFormat="1" x14ac:dyDescent="0.4"/>
    <row r="61077" s="6" customFormat="1" x14ac:dyDescent="0.4"/>
    <row r="61078" s="6" customFormat="1" x14ac:dyDescent="0.4"/>
    <row r="61079" s="6" customFormat="1" x14ac:dyDescent="0.4"/>
    <row r="61080" s="6" customFormat="1" x14ac:dyDescent="0.4"/>
    <row r="61081" s="6" customFormat="1" x14ac:dyDescent="0.4"/>
    <row r="61082" s="6" customFormat="1" x14ac:dyDescent="0.4"/>
    <row r="61083" s="6" customFormat="1" x14ac:dyDescent="0.4"/>
    <row r="61084" s="6" customFormat="1" x14ac:dyDescent="0.4"/>
    <row r="61085" s="6" customFormat="1" x14ac:dyDescent="0.4"/>
    <row r="61086" s="6" customFormat="1" x14ac:dyDescent="0.4"/>
    <row r="61087" s="6" customFormat="1" x14ac:dyDescent="0.4"/>
    <row r="61088" s="6" customFormat="1" x14ac:dyDescent="0.4"/>
    <row r="61089" s="6" customFormat="1" x14ac:dyDescent="0.4"/>
    <row r="61090" s="6" customFormat="1" x14ac:dyDescent="0.4"/>
    <row r="61091" s="6" customFormat="1" x14ac:dyDescent="0.4"/>
    <row r="61092" s="6" customFormat="1" x14ac:dyDescent="0.4"/>
    <row r="61093" s="6" customFormat="1" x14ac:dyDescent="0.4"/>
    <row r="61094" s="6" customFormat="1" x14ac:dyDescent="0.4"/>
    <row r="61095" s="6" customFormat="1" x14ac:dyDescent="0.4"/>
    <row r="61096" s="6" customFormat="1" x14ac:dyDescent="0.4"/>
    <row r="61097" s="6" customFormat="1" x14ac:dyDescent="0.4"/>
    <row r="61098" s="6" customFormat="1" x14ac:dyDescent="0.4"/>
    <row r="61099" s="6" customFormat="1" x14ac:dyDescent="0.4"/>
    <row r="61100" s="6" customFormat="1" x14ac:dyDescent="0.4"/>
    <row r="61101" s="6" customFormat="1" x14ac:dyDescent="0.4"/>
    <row r="61102" s="6" customFormat="1" x14ac:dyDescent="0.4"/>
    <row r="61103" s="6" customFormat="1" x14ac:dyDescent="0.4"/>
    <row r="61104" s="6" customFormat="1" x14ac:dyDescent="0.4"/>
    <row r="61105" s="6" customFormat="1" x14ac:dyDescent="0.4"/>
    <row r="61106" s="6" customFormat="1" x14ac:dyDescent="0.4"/>
    <row r="61107" s="6" customFormat="1" x14ac:dyDescent="0.4"/>
    <row r="61108" s="6" customFormat="1" x14ac:dyDescent="0.4"/>
    <row r="61109" s="6" customFormat="1" x14ac:dyDescent="0.4"/>
    <row r="61110" s="6" customFormat="1" x14ac:dyDescent="0.4"/>
    <row r="61111" s="6" customFormat="1" x14ac:dyDescent="0.4"/>
    <row r="61112" s="6" customFormat="1" x14ac:dyDescent="0.4"/>
    <row r="61113" s="6" customFormat="1" x14ac:dyDescent="0.4"/>
    <row r="61114" s="6" customFormat="1" x14ac:dyDescent="0.4"/>
    <row r="61115" s="6" customFormat="1" x14ac:dyDescent="0.4"/>
    <row r="61116" s="6" customFormat="1" x14ac:dyDescent="0.4"/>
    <row r="61117" s="6" customFormat="1" x14ac:dyDescent="0.4"/>
    <row r="61118" s="6" customFormat="1" x14ac:dyDescent="0.4"/>
    <row r="61119" s="6" customFormat="1" x14ac:dyDescent="0.4"/>
    <row r="61120" s="6" customFormat="1" x14ac:dyDescent="0.4"/>
    <row r="61121" s="6" customFormat="1" x14ac:dyDescent="0.4"/>
    <row r="61122" s="6" customFormat="1" x14ac:dyDescent="0.4"/>
    <row r="61123" s="6" customFormat="1" x14ac:dyDescent="0.4"/>
    <row r="61124" s="6" customFormat="1" x14ac:dyDescent="0.4"/>
    <row r="61125" s="6" customFormat="1" x14ac:dyDescent="0.4"/>
    <row r="61126" s="6" customFormat="1" x14ac:dyDescent="0.4"/>
    <row r="61127" s="6" customFormat="1" x14ac:dyDescent="0.4"/>
    <row r="61128" s="6" customFormat="1" x14ac:dyDescent="0.4"/>
    <row r="61129" s="6" customFormat="1" x14ac:dyDescent="0.4"/>
    <row r="61130" s="6" customFormat="1" x14ac:dyDescent="0.4"/>
    <row r="61131" s="6" customFormat="1" x14ac:dyDescent="0.4"/>
    <row r="61132" s="6" customFormat="1" x14ac:dyDescent="0.4"/>
    <row r="61133" s="6" customFormat="1" x14ac:dyDescent="0.4"/>
    <row r="61134" s="6" customFormat="1" x14ac:dyDescent="0.4"/>
    <row r="61135" s="6" customFormat="1" x14ac:dyDescent="0.4"/>
    <row r="61136" s="6" customFormat="1" x14ac:dyDescent="0.4"/>
    <row r="61137" s="6" customFormat="1" x14ac:dyDescent="0.4"/>
    <row r="61138" s="6" customFormat="1" x14ac:dyDescent="0.4"/>
    <row r="61139" s="6" customFormat="1" x14ac:dyDescent="0.4"/>
    <row r="61140" s="6" customFormat="1" x14ac:dyDescent="0.4"/>
    <row r="61141" s="6" customFormat="1" x14ac:dyDescent="0.4"/>
    <row r="61142" s="6" customFormat="1" x14ac:dyDescent="0.4"/>
    <row r="61143" s="6" customFormat="1" x14ac:dyDescent="0.4"/>
    <row r="61144" s="6" customFormat="1" x14ac:dyDescent="0.4"/>
    <row r="61145" s="6" customFormat="1" x14ac:dyDescent="0.4"/>
    <row r="61146" s="6" customFormat="1" x14ac:dyDescent="0.4"/>
    <row r="61147" s="6" customFormat="1" x14ac:dyDescent="0.4"/>
    <row r="61148" s="6" customFormat="1" x14ac:dyDescent="0.4"/>
    <row r="61149" s="6" customFormat="1" x14ac:dyDescent="0.4"/>
    <row r="61150" s="6" customFormat="1" x14ac:dyDescent="0.4"/>
    <row r="61151" s="6" customFormat="1" x14ac:dyDescent="0.4"/>
    <row r="61152" s="6" customFormat="1" x14ac:dyDescent="0.4"/>
    <row r="61153" s="6" customFormat="1" x14ac:dyDescent="0.4"/>
    <row r="61154" s="6" customFormat="1" x14ac:dyDescent="0.4"/>
    <row r="61155" s="6" customFormat="1" x14ac:dyDescent="0.4"/>
    <row r="61156" s="6" customFormat="1" x14ac:dyDescent="0.4"/>
    <row r="61157" s="6" customFormat="1" x14ac:dyDescent="0.4"/>
    <row r="61158" s="6" customFormat="1" x14ac:dyDescent="0.4"/>
    <row r="61159" s="6" customFormat="1" x14ac:dyDescent="0.4"/>
    <row r="61160" s="6" customFormat="1" x14ac:dyDescent="0.4"/>
    <row r="61161" s="6" customFormat="1" x14ac:dyDescent="0.4"/>
    <row r="61162" s="6" customFormat="1" x14ac:dyDescent="0.4"/>
    <row r="61163" s="6" customFormat="1" x14ac:dyDescent="0.4"/>
    <row r="61164" s="6" customFormat="1" x14ac:dyDescent="0.4"/>
    <row r="61165" s="6" customFormat="1" x14ac:dyDescent="0.4"/>
    <row r="61166" s="6" customFormat="1" x14ac:dyDescent="0.4"/>
    <row r="61167" s="6" customFormat="1" x14ac:dyDescent="0.4"/>
    <row r="61168" s="6" customFormat="1" x14ac:dyDescent="0.4"/>
    <row r="61169" s="6" customFormat="1" x14ac:dyDescent="0.4"/>
    <row r="61170" s="6" customFormat="1" x14ac:dyDescent="0.4"/>
    <row r="61171" s="6" customFormat="1" x14ac:dyDescent="0.4"/>
    <row r="61172" s="6" customFormat="1" x14ac:dyDescent="0.4"/>
    <row r="61173" s="6" customFormat="1" x14ac:dyDescent="0.4"/>
    <row r="61174" s="6" customFormat="1" x14ac:dyDescent="0.4"/>
    <row r="61175" s="6" customFormat="1" x14ac:dyDescent="0.4"/>
    <row r="61176" s="6" customFormat="1" x14ac:dyDescent="0.4"/>
    <row r="61177" s="6" customFormat="1" x14ac:dyDescent="0.4"/>
    <row r="61178" s="6" customFormat="1" x14ac:dyDescent="0.4"/>
    <row r="61179" s="6" customFormat="1" x14ac:dyDescent="0.4"/>
    <row r="61180" s="6" customFormat="1" x14ac:dyDescent="0.4"/>
    <row r="61181" s="6" customFormat="1" x14ac:dyDescent="0.4"/>
    <row r="61182" s="6" customFormat="1" x14ac:dyDescent="0.4"/>
    <row r="61183" s="6" customFormat="1" x14ac:dyDescent="0.4"/>
    <row r="61184" s="6" customFormat="1" x14ac:dyDescent="0.4"/>
    <row r="61185" s="6" customFormat="1" x14ac:dyDescent="0.4"/>
    <row r="61186" s="6" customFormat="1" x14ac:dyDescent="0.4"/>
    <row r="61187" s="6" customFormat="1" x14ac:dyDescent="0.4"/>
    <row r="61188" s="6" customFormat="1" x14ac:dyDescent="0.4"/>
    <row r="61189" s="6" customFormat="1" x14ac:dyDescent="0.4"/>
    <row r="61190" s="6" customFormat="1" x14ac:dyDescent="0.4"/>
    <row r="61191" s="6" customFormat="1" x14ac:dyDescent="0.4"/>
    <row r="61192" s="6" customFormat="1" x14ac:dyDescent="0.4"/>
    <row r="61193" s="6" customFormat="1" x14ac:dyDescent="0.4"/>
    <row r="61194" s="6" customFormat="1" x14ac:dyDescent="0.4"/>
    <row r="61195" s="6" customFormat="1" x14ac:dyDescent="0.4"/>
    <row r="61196" s="6" customFormat="1" x14ac:dyDescent="0.4"/>
    <row r="61197" s="6" customFormat="1" x14ac:dyDescent="0.4"/>
    <row r="61198" s="6" customFormat="1" x14ac:dyDescent="0.4"/>
    <row r="61199" s="6" customFormat="1" x14ac:dyDescent="0.4"/>
    <row r="61200" s="6" customFormat="1" x14ac:dyDescent="0.4"/>
    <row r="61201" s="6" customFormat="1" x14ac:dyDescent="0.4"/>
    <row r="61202" s="6" customFormat="1" x14ac:dyDescent="0.4"/>
    <row r="61203" s="6" customFormat="1" x14ac:dyDescent="0.4"/>
    <row r="61204" s="6" customFormat="1" x14ac:dyDescent="0.4"/>
    <row r="61205" s="6" customFormat="1" x14ac:dyDescent="0.4"/>
    <row r="61206" s="6" customFormat="1" x14ac:dyDescent="0.4"/>
    <row r="61207" s="6" customFormat="1" x14ac:dyDescent="0.4"/>
    <row r="61208" s="6" customFormat="1" x14ac:dyDescent="0.4"/>
    <row r="61209" s="6" customFormat="1" x14ac:dyDescent="0.4"/>
    <row r="61210" s="6" customFormat="1" x14ac:dyDescent="0.4"/>
    <row r="61211" s="6" customFormat="1" x14ac:dyDescent="0.4"/>
    <row r="61212" s="6" customFormat="1" x14ac:dyDescent="0.4"/>
    <row r="61213" s="6" customFormat="1" x14ac:dyDescent="0.4"/>
    <row r="61214" s="6" customFormat="1" x14ac:dyDescent="0.4"/>
    <row r="61215" s="6" customFormat="1" x14ac:dyDescent="0.4"/>
    <row r="61216" s="6" customFormat="1" x14ac:dyDescent="0.4"/>
    <row r="61217" s="6" customFormat="1" x14ac:dyDescent="0.4"/>
    <row r="61218" s="6" customFormat="1" x14ac:dyDescent="0.4"/>
    <row r="61219" s="6" customFormat="1" x14ac:dyDescent="0.4"/>
    <row r="61220" s="6" customFormat="1" x14ac:dyDescent="0.4"/>
    <row r="61221" s="6" customFormat="1" x14ac:dyDescent="0.4"/>
    <row r="61222" s="6" customFormat="1" x14ac:dyDescent="0.4"/>
    <row r="61223" s="6" customFormat="1" x14ac:dyDescent="0.4"/>
    <row r="61224" s="6" customFormat="1" x14ac:dyDescent="0.4"/>
    <row r="61225" s="6" customFormat="1" x14ac:dyDescent="0.4"/>
    <row r="61226" s="6" customFormat="1" x14ac:dyDescent="0.4"/>
    <row r="61227" s="6" customFormat="1" x14ac:dyDescent="0.4"/>
    <row r="61228" s="6" customFormat="1" x14ac:dyDescent="0.4"/>
    <row r="61229" s="6" customFormat="1" x14ac:dyDescent="0.4"/>
    <row r="61230" s="6" customFormat="1" x14ac:dyDescent="0.4"/>
    <row r="61231" s="6" customFormat="1" x14ac:dyDescent="0.4"/>
    <row r="61232" s="6" customFormat="1" x14ac:dyDescent="0.4"/>
    <row r="61233" s="6" customFormat="1" x14ac:dyDescent="0.4"/>
    <row r="61234" s="6" customFormat="1" x14ac:dyDescent="0.4"/>
    <row r="61235" s="6" customFormat="1" x14ac:dyDescent="0.4"/>
    <row r="61236" s="6" customFormat="1" x14ac:dyDescent="0.4"/>
    <row r="61237" s="6" customFormat="1" x14ac:dyDescent="0.4"/>
    <row r="61238" s="6" customFormat="1" x14ac:dyDescent="0.4"/>
    <row r="61239" s="6" customFormat="1" x14ac:dyDescent="0.4"/>
    <row r="61240" s="6" customFormat="1" x14ac:dyDescent="0.4"/>
    <row r="61241" s="6" customFormat="1" x14ac:dyDescent="0.4"/>
    <row r="61242" s="6" customFormat="1" x14ac:dyDescent="0.4"/>
    <row r="61243" s="6" customFormat="1" x14ac:dyDescent="0.4"/>
    <row r="61244" s="6" customFormat="1" x14ac:dyDescent="0.4"/>
    <row r="61245" s="6" customFormat="1" x14ac:dyDescent="0.4"/>
    <row r="61246" s="6" customFormat="1" x14ac:dyDescent="0.4"/>
    <row r="61247" s="6" customFormat="1" x14ac:dyDescent="0.4"/>
    <row r="61248" s="6" customFormat="1" x14ac:dyDescent="0.4"/>
    <row r="61249" s="6" customFormat="1" x14ac:dyDescent="0.4"/>
    <row r="61250" s="6" customFormat="1" x14ac:dyDescent="0.4"/>
    <row r="61251" s="6" customFormat="1" x14ac:dyDescent="0.4"/>
    <row r="61252" s="6" customFormat="1" x14ac:dyDescent="0.4"/>
    <row r="61253" s="6" customFormat="1" x14ac:dyDescent="0.4"/>
    <row r="61254" s="6" customFormat="1" x14ac:dyDescent="0.4"/>
    <row r="61255" s="6" customFormat="1" x14ac:dyDescent="0.4"/>
    <row r="61256" s="6" customFormat="1" x14ac:dyDescent="0.4"/>
    <row r="61257" s="6" customFormat="1" x14ac:dyDescent="0.4"/>
    <row r="61258" s="6" customFormat="1" x14ac:dyDescent="0.4"/>
    <row r="61259" s="6" customFormat="1" x14ac:dyDescent="0.4"/>
    <row r="61260" s="6" customFormat="1" x14ac:dyDescent="0.4"/>
    <row r="61261" s="6" customFormat="1" x14ac:dyDescent="0.4"/>
    <row r="61262" s="6" customFormat="1" x14ac:dyDescent="0.4"/>
    <row r="61263" s="6" customFormat="1" x14ac:dyDescent="0.4"/>
    <row r="61264" s="6" customFormat="1" x14ac:dyDescent="0.4"/>
    <row r="61265" s="6" customFormat="1" x14ac:dyDescent="0.4"/>
    <row r="61266" s="6" customFormat="1" x14ac:dyDescent="0.4"/>
    <row r="61267" s="6" customFormat="1" x14ac:dyDescent="0.4"/>
    <row r="61268" s="6" customFormat="1" x14ac:dyDescent="0.4"/>
    <row r="61269" s="6" customFormat="1" x14ac:dyDescent="0.4"/>
    <row r="61270" s="6" customFormat="1" x14ac:dyDescent="0.4"/>
    <row r="61271" s="6" customFormat="1" x14ac:dyDescent="0.4"/>
    <row r="61272" s="6" customFormat="1" x14ac:dyDescent="0.4"/>
    <row r="61273" s="6" customFormat="1" x14ac:dyDescent="0.4"/>
    <row r="61274" s="6" customFormat="1" x14ac:dyDescent="0.4"/>
    <row r="61275" s="6" customFormat="1" x14ac:dyDescent="0.4"/>
    <row r="61276" s="6" customFormat="1" x14ac:dyDescent="0.4"/>
    <row r="61277" s="6" customFormat="1" x14ac:dyDescent="0.4"/>
    <row r="61278" s="6" customFormat="1" x14ac:dyDescent="0.4"/>
    <row r="61279" s="6" customFormat="1" x14ac:dyDescent="0.4"/>
    <row r="61280" s="6" customFormat="1" x14ac:dyDescent="0.4"/>
    <row r="61281" s="6" customFormat="1" x14ac:dyDescent="0.4"/>
    <row r="61282" s="6" customFormat="1" x14ac:dyDescent="0.4"/>
    <row r="61283" s="6" customFormat="1" x14ac:dyDescent="0.4"/>
    <row r="61284" s="6" customFormat="1" x14ac:dyDescent="0.4"/>
    <row r="61285" s="6" customFormat="1" x14ac:dyDescent="0.4"/>
    <row r="61286" s="6" customFormat="1" x14ac:dyDescent="0.4"/>
    <row r="61287" s="6" customFormat="1" x14ac:dyDescent="0.4"/>
    <row r="61288" s="6" customFormat="1" x14ac:dyDescent="0.4"/>
    <row r="61289" s="6" customFormat="1" x14ac:dyDescent="0.4"/>
    <row r="61290" s="6" customFormat="1" x14ac:dyDescent="0.4"/>
    <row r="61291" s="6" customFormat="1" x14ac:dyDescent="0.4"/>
    <row r="61292" s="6" customFormat="1" x14ac:dyDescent="0.4"/>
    <row r="61293" s="6" customFormat="1" x14ac:dyDescent="0.4"/>
    <row r="61294" s="6" customFormat="1" x14ac:dyDescent="0.4"/>
    <row r="61295" s="6" customFormat="1" x14ac:dyDescent="0.4"/>
    <row r="61296" s="6" customFormat="1" x14ac:dyDescent="0.4"/>
    <row r="61297" s="6" customFormat="1" x14ac:dyDescent="0.4"/>
    <row r="61298" s="6" customFormat="1" x14ac:dyDescent="0.4"/>
    <row r="61299" s="6" customFormat="1" x14ac:dyDescent="0.4"/>
    <row r="61300" s="6" customFormat="1" x14ac:dyDescent="0.4"/>
    <row r="61301" s="6" customFormat="1" x14ac:dyDescent="0.4"/>
    <row r="61302" s="6" customFormat="1" x14ac:dyDescent="0.4"/>
    <row r="61303" s="6" customFormat="1" x14ac:dyDescent="0.4"/>
    <row r="61304" s="6" customFormat="1" x14ac:dyDescent="0.4"/>
    <row r="61305" s="6" customFormat="1" x14ac:dyDescent="0.4"/>
    <row r="61306" s="6" customFormat="1" x14ac:dyDescent="0.4"/>
    <row r="61307" s="6" customFormat="1" x14ac:dyDescent="0.4"/>
    <row r="61308" s="6" customFormat="1" x14ac:dyDescent="0.4"/>
    <row r="61309" s="6" customFormat="1" x14ac:dyDescent="0.4"/>
    <row r="61310" s="6" customFormat="1" x14ac:dyDescent="0.4"/>
    <row r="61311" s="6" customFormat="1" x14ac:dyDescent="0.4"/>
    <row r="61312" s="6" customFormat="1" x14ac:dyDescent="0.4"/>
    <row r="61313" s="6" customFormat="1" x14ac:dyDescent="0.4"/>
    <row r="61314" s="6" customFormat="1" x14ac:dyDescent="0.4"/>
    <row r="61315" s="6" customFormat="1" x14ac:dyDescent="0.4"/>
    <row r="61316" s="6" customFormat="1" x14ac:dyDescent="0.4"/>
    <row r="61317" s="6" customFormat="1" x14ac:dyDescent="0.4"/>
    <row r="61318" s="6" customFormat="1" x14ac:dyDescent="0.4"/>
    <row r="61319" s="6" customFormat="1" x14ac:dyDescent="0.4"/>
    <row r="61320" s="6" customFormat="1" x14ac:dyDescent="0.4"/>
    <row r="61321" s="6" customFormat="1" x14ac:dyDescent="0.4"/>
    <row r="61322" s="6" customFormat="1" x14ac:dyDescent="0.4"/>
    <row r="61323" s="6" customFormat="1" x14ac:dyDescent="0.4"/>
    <row r="61324" s="6" customFormat="1" x14ac:dyDescent="0.4"/>
    <row r="61325" s="6" customFormat="1" x14ac:dyDescent="0.4"/>
    <row r="61326" s="6" customFormat="1" x14ac:dyDescent="0.4"/>
    <row r="61327" s="6" customFormat="1" x14ac:dyDescent="0.4"/>
    <row r="61328" s="6" customFormat="1" x14ac:dyDescent="0.4"/>
    <row r="61329" s="6" customFormat="1" x14ac:dyDescent="0.4"/>
    <row r="61330" s="6" customFormat="1" x14ac:dyDescent="0.4"/>
    <row r="61331" s="6" customFormat="1" x14ac:dyDescent="0.4"/>
    <row r="61332" s="6" customFormat="1" x14ac:dyDescent="0.4"/>
    <row r="61333" s="6" customFormat="1" x14ac:dyDescent="0.4"/>
    <row r="61334" s="6" customFormat="1" x14ac:dyDescent="0.4"/>
    <row r="61335" s="6" customFormat="1" x14ac:dyDescent="0.4"/>
    <row r="61336" s="6" customFormat="1" x14ac:dyDescent="0.4"/>
    <row r="61337" s="6" customFormat="1" x14ac:dyDescent="0.4"/>
    <row r="61338" s="6" customFormat="1" x14ac:dyDescent="0.4"/>
    <row r="61339" s="6" customFormat="1" x14ac:dyDescent="0.4"/>
    <row r="61340" s="6" customFormat="1" x14ac:dyDescent="0.4"/>
    <row r="61341" s="6" customFormat="1" x14ac:dyDescent="0.4"/>
    <row r="61342" s="6" customFormat="1" x14ac:dyDescent="0.4"/>
    <row r="61343" s="6" customFormat="1" x14ac:dyDescent="0.4"/>
    <row r="61344" s="6" customFormat="1" x14ac:dyDescent="0.4"/>
    <row r="61345" s="6" customFormat="1" x14ac:dyDescent="0.4"/>
    <row r="61346" s="6" customFormat="1" x14ac:dyDescent="0.4"/>
    <row r="61347" s="6" customFormat="1" x14ac:dyDescent="0.4"/>
    <row r="61348" s="6" customFormat="1" x14ac:dyDescent="0.4"/>
    <row r="61349" s="6" customFormat="1" x14ac:dyDescent="0.4"/>
    <row r="61350" s="6" customFormat="1" x14ac:dyDescent="0.4"/>
    <row r="61351" s="6" customFormat="1" x14ac:dyDescent="0.4"/>
    <row r="61352" s="6" customFormat="1" x14ac:dyDescent="0.4"/>
    <row r="61353" s="6" customFormat="1" x14ac:dyDescent="0.4"/>
    <row r="61354" s="6" customFormat="1" x14ac:dyDescent="0.4"/>
    <row r="61355" s="6" customFormat="1" x14ac:dyDescent="0.4"/>
    <row r="61356" s="6" customFormat="1" x14ac:dyDescent="0.4"/>
    <row r="61357" s="6" customFormat="1" x14ac:dyDescent="0.4"/>
    <row r="61358" s="6" customFormat="1" x14ac:dyDescent="0.4"/>
    <row r="61359" s="6" customFormat="1" x14ac:dyDescent="0.4"/>
    <row r="61360" s="6" customFormat="1" x14ac:dyDescent="0.4"/>
    <row r="61361" s="6" customFormat="1" x14ac:dyDescent="0.4"/>
    <row r="61362" s="6" customFormat="1" x14ac:dyDescent="0.4"/>
    <row r="61363" s="6" customFormat="1" x14ac:dyDescent="0.4"/>
    <row r="61364" s="6" customFormat="1" x14ac:dyDescent="0.4"/>
    <row r="61365" s="6" customFormat="1" x14ac:dyDescent="0.4"/>
    <row r="61366" s="6" customFormat="1" x14ac:dyDescent="0.4"/>
    <row r="61367" s="6" customFormat="1" x14ac:dyDescent="0.4"/>
    <row r="61368" s="6" customFormat="1" x14ac:dyDescent="0.4"/>
    <row r="61369" s="6" customFormat="1" x14ac:dyDescent="0.4"/>
    <row r="61370" s="6" customFormat="1" x14ac:dyDescent="0.4"/>
    <row r="61371" s="6" customFormat="1" x14ac:dyDescent="0.4"/>
    <row r="61372" s="6" customFormat="1" x14ac:dyDescent="0.4"/>
    <row r="61373" s="6" customFormat="1" x14ac:dyDescent="0.4"/>
    <row r="61374" s="6" customFormat="1" x14ac:dyDescent="0.4"/>
    <row r="61375" s="6" customFormat="1" x14ac:dyDescent="0.4"/>
    <row r="61376" s="6" customFormat="1" x14ac:dyDescent="0.4"/>
    <row r="61377" s="6" customFormat="1" x14ac:dyDescent="0.4"/>
    <row r="61378" s="6" customFormat="1" x14ac:dyDescent="0.4"/>
    <row r="61379" s="6" customFormat="1" x14ac:dyDescent="0.4"/>
    <row r="61380" s="6" customFormat="1" x14ac:dyDescent="0.4"/>
    <row r="61381" s="6" customFormat="1" x14ac:dyDescent="0.4"/>
    <row r="61382" s="6" customFormat="1" x14ac:dyDescent="0.4"/>
    <row r="61383" s="6" customFormat="1" x14ac:dyDescent="0.4"/>
    <row r="61384" s="6" customFormat="1" x14ac:dyDescent="0.4"/>
    <row r="61385" s="6" customFormat="1" x14ac:dyDescent="0.4"/>
    <row r="61386" s="6" customFormat="1" x14ac:dyDescent="0.4"/>
    <row r="61387" s="6" customFormat="1" x14ac:dyDescent="0.4"/>
    <row r="61388" s="6" customFormat="1" x14ac:dyDescent="0.4"/>
    <row r="61389" s="6" customFormat="1" x14ac:dyDescent="0.4"/>
    <row r="61390" s="6" customFormat="1" x14ac:dyDescent="0.4"/>
    <row r="61391" s="6" customFormat="1" x14ac:dyDescent="0.4"/>
    <row r="61392" s="6" customFormat="1" x14ac:dyDescent="0.4"/>
    <row r="61393" s="6" customFormat="1" x14ac:dyDescent="0.4"/>
    <row r="61394" s="6" customFormat="1" x14ac:dyDescent="0.4"/>
    <row r="61395" s="6" customFormat="1" x14ac:dyDescent="0.4"/>
    <row r="61396" s="6" customFormat="1" x14ac:dyDescent="0.4"/>
    <row r="61397" s="6" customFormat="1" x14ac:dyDescent="0.4"/>
    <row r="61398" s="6" customFormat="1" x14ac:dyDescent="0.4"/>
    <row r="61399" s="6" customFormat="1" x14ac:dyDescent="0.4"/>
    <row r="61400" s="6" customFormat="1" x14ac:dyDescent="0.4"/>
    <row r="61401" s="6" customFormat="1" x14ac:dyDescent="0.4"/>
    <row r="61402" s="6" customFormat="1" x14ac:dyDescent="0.4"/>
    <row r="61403" s="6" customFormat="1" x14ac:dyDescent="0.4"/>
    <row r="61404" s="6" customFormat="1" x14ac:dyDescent="0.4"/>
    <row r="61405" s="6" customFormat="1" x14ac:dyDescent="0.4"/>
    <row r="61406" s="6" customFormat="1" x14ac:dyDescent="0.4"/>
    <row r="61407" s="6" customFormat="1" x14ac:dyDescent="0.4"/>
    <row r="61408" s="6" customFormat="1" x14ac:dyDescent="0.4"/>
    <row r="61409" s="6" customFormat="1" x14ac:dyDescent="0.4"/>
    <row r="61410" s="6" customFormat="1" x14ac:dyDescent="0.4"/>
    <row r="61411" s="6" customFormat="1" x14ac:dyDescent="0.4"/>
    <row r="61412" s="6" customFormat="1" x14ac:dyDescent="0.4"/>
    <row r="61413" s="6" customFormat="1" x14ac:dyDescent="0.4"/>
    <row r="61414" s="6" customFormat="1" x14ac:dyDescent="0.4"/>
    <row r="61415" s="6" customFormat="1" x14ac:dyDescent="0.4"/>
    <row r="61416" s="6" customFormat="1" x14ac:dyDescent="0.4"/>
    <row r="61417" s="6" customFormat="1" x14ac:dyDescent="0.4"/>
    <row r="61418" s="6" customFormat="1" x14ac:dyDescent="0.4"/>
    <row r="61419" s="6" customFormat="1" x14ac:dyDescent="0.4"/>
    <row r="61420" s="6" customFormat="1" x14ac:dyDescent="0.4"/>
    <row r="61421" s="6" customFormat="1" x14ac:dyDescent="0.4"/>
    <row r="61422" s="6" customFormat="1" x14ac:dyDescent="0.4"/>
    <row r="61423" s="6" customFormat="1" x14ac:dyDescent="0.4"/>
    <row r="61424" s="6" customFormat="1" x14ac:dyDescent="0.4"/>
    <row r="61425" s="6" customFormat="1" x14ac:dyDescent="0.4"/>
    <row r="61426" s="6" customFormat="1" x14ac:dyDescent="0.4"/>
    <row r="61427" s="6" customFormat="1" x14ac:dyDescent="0.4"/>
    <row r="61428" s="6" customFormat="1" x14ac:dyDescent="0.4"/>
    <row r="61429" s="6" customFormat="1" x14ac:dyDescent="0.4"/>
    <row r="61430" s="6" customFormat="1" x14ac:dyDescent="0.4"/>
    <row r="61431" s="6" customFormat="1" x14ac:dyDescent="0.4"/>
    <row r="61432" s="6" customFormat="1" x14ac:dyDescent="0.4"/>
    <row r="61433" s="6" customFormat="1" x14ac:dyDescent="0.4"/>
    <row r="61434" s="6" customFormat="1" x14ac:dyDescent="0.4"/>
    <row r="61435" s="6" customFormat="1" x14ac:dyDescent="0.4"/>
    <row r="61436" s="6" customFormat="1" x14ac:dyDescent="0.4"/>
    <row r="61437" s="6" customFormat="1" x14ac:dyDescent="0.4"/>
    <row r="61438" s="6" customFormat="1" x14ac:dyDescent="0.4"/>
    <row r="61439" s="6" customFormat="1" x14ac:dyDescent="0.4"/>
    <row r="61440" s="6" customFormat="1" x14ac:dyDescent="0.4"/>
    <row r="61441" s="6" customFormat="1" x14ac:dyDescent="0.4"/>
    <row r="61442" s="6" customFormat="1" x14ac:dyDescent="0.4"/>
    <row r="61443" s="6" customFormat="1" x14ac:dyDescent="0.4"/>
    <row r="61444" s="6" customFormat="1" x14ac:dyDescent="0.4"/>
    <row r="61445" s="6" customFormat="1" x14ac:dyDescent="0.4"/>
    <row r="61446" s="6" customFormat="1" x14ac:dyDescent="0.4"/>
    <row r="61447" s="6" customFormat="1" x14ac:dyDescent="0.4"/>
    <row r="61448" s="6" customFormat="1" x14ac:dyDescent="0.4"/>
    <row r="61449" s="6" customFormat="1" x14ac:dyDescent="0.4"/>
    <row r="61450" s="6" customFormat="1" x14ac:dyDescent="0.4"/>
    <row r="61451" s="6" customFormat="1" x14ac:dyDescent="0.4"/>
    <row r="61452" s="6" customFormat="1" x14ac:dyDescent="0.4"/>
    <row r="61453" s="6" customFormat="1" x14ac:dyDescent="0.4"/>
    <row r="61454" s="6" customFormat="1" x14ac:dyDescent="0.4"/>
    <row r="61455" s="6" customFormat="1" x14ac:dyDescent="0.4"/>
    <row r="61456" s="6" customFormat="1" x14ac:dyDescent="0.4"/>
    <row r="61457" s="6" customFormat="1" x14ac:dyDescent="0.4"/>
    <row r="61458" s="6" customFormat="1" x14ac:dyDescent="0.4"/>
    <row r="61459" s="6" customFormat="1" x14ac:dyDescent="0.4"/>
    <row r="61460" s="6" customFormat="1" x14ac:dyDescent="0.4"/>
    <row r="61461" s="6" customFormat="1" x14ac:dyDescent="0.4"/>
    <row r="61462" s="6" customFormat="1" x14ac:dyDescent="0.4"/>
    <row r="61463" s="6" customFormat="1" x14ac:dyDescent="0.4"/>
    <row r="61464" s="6" customFormat="1" x14ac:dyDescent="0.4"/>
    <row r="61465" s="6" customFormat="1" x14ac:dyDescent="0.4"/>
    <row r="61466" s="6" customFormat="1" x14ac:dyDescent="0.4"/>
    <row r="61467" s="6" customFormat="1" x14ac:dyDescent="0.4"/>
    <row r="61468" s="6" customFormat="1" x14ac:dyDescent="0.4"/>
    <row r="61469" s="6" customFormat="1" x14ac:dyDescent="0.4"/>
    <row r="61470" s="6" customFormat="1" x14ac:dyDescent="0.4"/>
    <row r="61471" s="6" customFormat="1" x14ac:dyDescent="0.4"/>
    <row r="61472" s="6" customFormat="1" x14ac:dyDescent="0.4"/>
    <row r="61473" s="6" customFormat="1" x14ac:dyDescent="0.4"/>
    <row r="61474" s="6" customFormat="1" x14ac:dyDescent="0.4"/>
    <row r="61475" s="6" customFormat="1" x14ac:dyDescent="0.4"/>
    <row r="61476" s="6" customFormat="1" x14ac:dyDescent="0.4"/>
    <row r="61477" s="6" customFormat="1" x14ac:dyDescent="0.4"/>
    <row r="61478" s="6" customFormat="1" x14ac:dyDescent="0.4"/>
    <row r="61479" s="6" customFormat="1" x14ac:dyDescent="0.4"/>
    <row r="61480" s="6" customFormat="1" x14ac:dyDescent="0.4"/>
    <row r="61481" s="6" customFormat="1" x14ac:dyDescent="0.4"/>
    <row r="61482" s="6" customFormat="1" x14ac:dyDescent="0.4"/>
    <row r="61483" s="6" customFormat="1" x14ac:dyDescent="0.4"/>
    <row r="61484" s="6" customFormat="1" x14ac:dyDescent="0.4"/>
    <row r="61485" s="6" customFormat="1" x14ac:dyDescent="0.4"/>
    <row r="61486" s="6" customFormat="1" x14ac:dyDescent="0.4"/>
    <row r="61487" s="6" customFormat="1" x14ac:dyDescent="0.4"/>
    <row r="61488" s="6" customFormat="1" x14ac:dyDescent="0.4"/>
    <row r="61489" s="6" customFormat="1" x14ac:dyDescent="0.4"/>
    <row r="61490" s="6" customFormat="1" x14ac:dyDescent="0.4"/>
    <row r="61491" s="6" customFormat="1" x14ac:dyDescent="0.4"/>
    <row r="61492" s="6" customFormat="1" x14ac:dyDescent="0.4"/>
    <row r="61493" s="6" customFormat="1" x14ac:dyDescent="0.4"/>
    <row r="61494" s="6" customFormat="1" x14ac:dyDescent="0.4"/>
    <row r="61495" s="6" customFormat="1" x14ac:dyDescent="0.4"/>
    <row r="61496" s="6" customFormat="1" x14ac:dyDescent="0.4"/>
    <row r="61497" s="6" customFormat="1" x14ac:dyDescent="0.4"/>
    <row r="61498" s="6" customFormat="1" x14ac:dyDescent="0.4"/>
    <row r="61499" s="6" customFormat="1" x14ac:dyDescent="0.4"/>
    <row r="61500" s="6" customFormat="1" x14ac:dyDescent="0.4"/>
    <row r="61501" s="6" customFormat="1" x14ac:dyDescent="0.4"/>
    <row r="61502" s="6" customFormat="1" x14ac:dyDescent="0.4"/>
    <row r="61503" s="6" customFormat="1" x14ac:dyDescent="0.4"/>
    <row r="61504" s="6" customFormat="1" x14ac:dyDescent="0.4"/>
    <row r="61505" s="6" customFormat="1" x14ac:dyDescent="0.4"/>
    <row r="61506" s="6" customFormat="1" x14ac:dyDescent="0.4"/>
    <row r="61507" s="6" customFormat="1" x14ac:dyDescent="0.4"/>
    <row r="61508" s="6" customFormat="1" x14ac:dyDescent="0.4"/>
    <row r="61509" s="6" customFormat="1" x14ac:dyDescent="0.4"/>
    <row r="61510" s="6" customFormat="1" x14ac:dyDescent="0.4"/>
    <row r="61511" s="6" customFormat="1" x14ac:dyDescent="0.4"/>
    <row r="61512" s="6" customFormat="1" x14ac:dyDescent="0.4"/>
    <row r="61513" s="6" customFormat="1" x14ac:dyDescent="0.4"/>
    <row r="61514" s="6" customFormat="1" x14ac:dyDescent="0.4"/>
    <row r="61515" s="6" customFormat="1" x14ac:dyDescent="0.4"/>
    <row r="61516" s="6" customFormat="1" x14ac:dyDescent="0.4"/>
    <row r="61517" s="6" customFormat="1" x14ac:dyDescent="0.4"/>
    <row r="61518" s="6" customFormat="1" x14ac:dyDescent="0.4"/>
    <row r="61519" s="6" customFormat="1" x14ac:dyDescent="0.4"/>
    <row r="61520" s="6" customFormat="1" x14ac:dyDescent="0.4"/>
    <row r="61521" s="6" customFormat="1" x14ac:dyDescent="0.4"/>
    <row r="61522" s="6" customFormat="1" x14ac:dyDescent="0.4"/>
    <row r="61523" s="6" customFormat="1" x14ac:dyDescent="0.4"/>
    <row r="61524" s="6" customFormat="1" x14ac:dyDescent="0.4"/>
    <row r="61525" s="6" customFormat="1" x14ac:dyDescent="0.4"/>
    <row r="61526" s="6" customFormat="1" x14ac:dyDescent="0.4"/>
    <row r="61527" s="6" customFormat="1" x14ac:dyDescent="0.4"/>
    <row r="61528" s="6" customFormat="1" x14ac:dyDescent="0.4"/>
    <row r="61529" s="6" customFormat="1" x14ac:dyDescent="0.4"/>
    <row r="61530" s="6" customFormat="1" x14ac:dyDescent="0.4"/>
    <row r="61531" s="6" customFormat="1" x14ac:dyDescent="0.4"/>
    <row r="61532" s="6" customFormat="1" x14ac:dyDescent="0.4"/>
    <row r="61533" s="6" customFormat="1" x14ac:dyDescent="0.4"/>
    <row r="61534" s="6" customFormat="1" x14ac:dyDescent="0.4"/>
    <row r="61535" s="6" customFormat="1" x14ac:dyDescent="0.4"/>
    <row r="61536" s="6" customFormat="1" x14ac:dyDescent="0.4"/>
    <row r="61537" s="6" customFormat="1" x14ac:dyDescent="0.4"/>
    <row r="61538" s="6" customFormat="1" x14ac:dyDescent="0.4"/>
    <row r="61539" s="6" customFormat="1" x14ac:dyDescent="0.4"/>
    <row r="61540" s="6" customFormat="1" x14ac:dyDescent="0.4"/>
    <row r="61541" s="6" customFormat="1" x14ac:dyDescent="0.4"/>
    <row r="61542" s="6" customFormat="1" x14ac:dyDescent="0.4"/>
    <row r="61543" s="6" customFormat="1" x14ac:dyDescent="0.4"/>
    <row r="61544" s="6" customFormat="1" x14ac:dyDescent="0.4"/>
    <row r="61545" s="6" customFormat="1" x14ac:dyDescent="0.4"/>
    <row r="61546" s="6" customFormat="1" x14ac:dyDescent="0.4"/>
    <row r="61547" s="6" customFormat="1" x14ac:dyDescent="0.4"/>
    <row r="61548" s="6" customFormat="1" x14ac:dyDescent="0.4"/>
    <row r="61549" s="6" customFormat="1" x14ac:dyDescent="0.4"/>
    <row r="61550" s="6" customFormat="1" x14ac:dyDescent="0.4"/>
    <row r="61551" s="6" customFormat="1" x14ac:dyDescent="0.4"/>
    <row r="61552" s="6" customFormat="1" x14ac:dyDescent="0.4"/>
    <row r="61553" s="6" customFormat="1" x14ac:dyDescent="0.4"/>
    <row r="61554" s="6" customFormat="1" x14ac:dyDescent="0.4"/>
    <row r="61555" s="6" customFormat="1" x14ac:dyDescent="0.4"/>
    <row r="61556" s="6" customFormat="1" x14ac:dyDescent="0.4"/>
    <row r="61557" s="6" customFormat="1" x14ac:dyDescent="0.4"/>
    <row r="61558" s="6" customFormat="1" x14ac:dyDescent="0.4"/>
    <row r="61559" s="6" customFormat="1" x14ac:dyDescent="0.4"/>
    <row r="61560" s="6" customFormat="1" x14ac:dyDescent="0.4"/>
    <row r="61561" s="6" customFormat="1" x14ac:dyDescent="0.4"/>
    <row r="61562" s="6" customFormat="1" x14ac:dyDescent="0.4"/>
    <row r="61563" s="6" customFormat="1" x14ac:dyDescent="0.4"/>
    <row r="61564" s="6" customFormat="1" x14ac:dyDescent="0.4"/>
    <row r="61565" s="6" customFormat="1" x14ac:dyDescent="0.4"/>
    <row r="61566" s="6" customFormat="1" x14ac:dyDescent="0.4"/>
    <row r="61567" s="6" customFormat="1" x14ac:dyDescent="0.4"/>
    <row r="61568" s="6" customFormat="1" x14ac:dyDescent="0.4"/>
    <row r="61569" s="6" customFormat="1" x14ac:dyDescent="0.4"/>
    <row r="61570" s="6" customFormat="1" x14ac:dyDescent="0.4"/>
    <row r="61571" s="6" customFormat="1" x14ac:dyDescent="0.4"/>
    <row r="61572" s="6" customFormat="1" x14ac:dyDescent="0.4"/>
    <row r="61573" s="6" customFormat="1" x14ac:dyDescent="0.4"/>
    <row r="61574" s="6" customFormat="1" x14ac:dyDescent="0.4"/>
    <row r="61575" s="6" customFormat="1" x14ac:dyDescent="0.4"/>
    <row r="61576" s="6" customFormat="1" x14ac:dyDescent="0.4"/>
    <row r="61577" s="6" customFormat="1" x14ac:dyDescent="0.4"/>
    <row r="61578" s="6" customFormat="1" x14ac:dyDescent="0.4"/>
    <row r="61579" s="6" customFormat="1" x14ac:dyDescent="0.4"/>
    <row r="61580" s="6" customFormat="1" x14ac:dyDescent="0.4"/>
    <row r="61581" s="6" customFormat="1" x14ac:dyDescent="0.4"/>
    <row r="61582" s="6" customFormat="1" x14ac:dyDescent="0.4"/>
    <row r="61583" s="6" customFormat="1" x14ac:dyDescent="0.4"/>
    <row r="61584" s="6" customFormat="1" x14ac:dyDescent="0.4"/>
    <row r="61585" s="6" customFormat="1" x14ac:dyDescent="0.4"/>
    <row r="61586" s="6" customFormat="1" x14ac:dyDescent="0.4"/>
    <row r="61587" s="6" customFormat="1" x14ac:dyDescent="0.4"/>
    <row r="61588" s="6" customFormat="1" x14ac:dyDescent="0.4"/>
    <row r="61589" s="6" customFormat="1" x14ac:dyDescent="0.4"/>
    <row r="61590" s="6" customFormat="1" x14ac:dyDescent="0.4"/>
    <row r="61591" s="6" customFormat="1" x14ac:dyDescent="0.4"/>
    <row r="61592" s="6" customFormat="1" x14ac:dyDescent="0.4"/>
    <row r="61593" s="6" customFormat="1" x14ac:dyDescent="0.4"/>
    <row r="61594" s="6" customFormat="1" x14ac:dyDescent="0.4"/>
    <row r="61595" s="6" customFormat="1" x14ac:dyDescent="0.4"/>
    <row r="61596" s="6" customFormat="1" x14ac:dyDescent="0.4"/>
    <row r="61597" s="6" customFormat="1" x14ac:dyDescent="0.4"/>
    <row r="61598" s="6" customFormat="1" x14ac:dyDescent="0.4"/>
    <row r="61599" s="6" customFormat="1" x14ac:dyDescent="0.4"/>
    <row r="61600" s="6" customFormat="1" x14ac:dyDescent="0.4"/>
    <row r="61601" s="6" customFormat="1" x14ac:dyDescent="0.4"/>
    <row r="61602" s="6" customFormat="1" x14ac:dyDescent="0.4"/>
    <row r="61603" s="6" customFormat="1" x14ac:dyDescent="0.4"/>
    <row r="61604" s="6" customFormat="1" x14ac:dyDescent="0.4"/>
    <row r="61605" s="6" customFormat="1" x14ac:dyDescent="0.4"/>
    <row r="61606" s="6" customFormat="1" x14ac:dyDescent="0.4"/>
    <row r="61607" s="6" customFormat="1" x14ac:dyDescent="0.4"/>
    <row r="61608" s="6" customFormat="1" x14ac:dyDescent="0.4"/>
    <row r="61609" s="6" customFormat="1" x14ac:dyDescent="0.4"/>
    <row r="61610" s="6" customFormat="1" x14ac:dyDescent="0.4"/>
    <row r="61611" s="6" customFormat="1" x14ac:dyDescent="0.4"/>
    <row r="61612" s="6" customFormat="1" x14ac:dyDescent="0.4"/>
    <row r="61613" s="6" customFormat="1" x14ac:dyDescent="0.4"/>
    <row r="61614" s="6" customFormat="1" x14ac:dyDescent="0.4"/>
    <row r="61615" s="6" customFormat="1" x14ac:dyDescent="0.4"/>
    <row r="61616" s="6" customFormat="1" x14ac:dyDescent="0.4"/>
    <row r="61617" s="6" customFormat="1" x14ac:dyDescent="0.4"/>
    <row r="61618" s="6" customFormat="1" x14ac:dyDescent="0.4"/>
    <row r="61619" s="6" customFormat="1" x14ac:dyDescent="0.4"/>
    <row r="61620" s="6" customFormat="1" x14ac:dyDescent="0.4"/>
    <row r="61621" s="6" customFormat="1" x14ac:dyDescent="0.4"/>
    <row r="61622" s="6" customFormat="1" x14ac:dyDescent="0.4"/>
    <row r="61623" s="6" customFormat="1" x14ac:dyDescent="0.4"/>
    <row r="61624" s="6" customFormat="1" x14ac:dyDescent="0.4"/>
    <row r="61625" s="6" customFormat="1" x14ac:dyDescent="0.4"/>
    <row r="61626" s="6" customFormat="1" x14ac:dyDescent="0.4"/>
    <row r="61627" s="6" customFormat="1" x14ac:dyDescent="0.4"/>
    <row r="61628" s="6" customFormat="1" x14ac:dyDescent="0.4"/>
    <row r="61629" s="6" customFormat="1" x14ac:dyDescent="0.4"/>
    <row r="61630" s="6" customFormat="1" x14ac:dyDescent="0.4"/>
    <row r="61631" s="6" customFormat="1" x14ac:dyDescent="0.4"/>
    <row r="61632" s="6" customFormat="1" x14ac:dyDescent="0.4"/>
    <row r="61633" s="6" customFormat="1" x14ac:dyDescent="0.4"/>
    <row r="61634" s="6" customFormat="1" x14ac:dyDescent="0.4"/>
    <row r="61635" s="6" customFormat="1" x14ac:dyDescent="0.4"/>
    <row r="61636" s="6" customFormat="1" x14ac:dyDescent="0.4"/>
    <row r="61637" s="6" customFormat="1" x14ac:dyDescent="0.4"/>
    <row r="61638" s="6" customFormat="1" x14ac:dyDescent="0.4"/>
    <row r="61639" s="6" customFormat="1" x14ac:dyDescent="0.4"/>
    <row r="61640" s="6" customFormat="1" x14ac:dyDescent="0.4"/>
    <row r="61641" s="6" customFormat="1" x14ac:dyDescent="0.4"/>
    <row r="61642" s="6" customFormat="1" x14ac:dyDescent="0.4"/>
    <row r="61643" s="6" customFormat="1" x14ac:dyDescent="0.4"/>
    <row r="61644" s="6" customFormat="1" x14ac:dyDescent="0.4"/>
    <row r="61645" s="6" customFormat="1" x14ac:dyDescent="0.4"/>
    <row r="61646" s="6" customFormat="1" x14ac:dyDescent="0.4"/>
    <row r="61647" s="6" customFormat="1" x14ac:dyDescent="0.4"/>
    <row r="61648" s="6" customFormat="1" x14ac:dyDescent="0.4"/>
    <row r="61649" s="6" customFormat="1" x14ac:dyDescent="0.4"/>
    <row r="61650" s="6" customFormat="1" x14ac:dyDescent="0.4"/>
    <row r="61651" s="6" customFormat="1" x14ac:dyDescent="0.4"/>
    <row r="61652" s="6" customFormat="1" x14ac:dyDescent="0.4"/>
    <row r="61653" s="6" customFormat="1" x14ac:dyDescent="0.4"/>
    <row r="61654" s="6" customFormat="1" x14ac:dyDescent="0.4"/>
    <row r="61655" s="6" customFormat="1" x14ac:dyDescent="0.4"/>
    <row r="61656" s="6" customFormat="1" x14ac:dyDescent="0.4"/>
    <row r="61657" s="6" customFormat="1" x14ac:dyDescent="0.4"/>
    <row r="61658" s="6" customFormat="1" x14ac:dyDescent="0.4"/>
    <row r="61659" s="6" customFormat="1" x14ac:dyDescent="0.4"/>
    <row r="61660" s="6" customFormat="1" x14ac:dyDescent="0.4"/>
    <row r="61661" s="6" customFormat="1" x14ac:dyDescent="0.4"/>
    <row r="61662" s="6" customFormat="1" x14ac:dyDescent="0.4"/>
    <row r="61663" s="6" customFormat="1" x14ac:dyDescent="0.4"/>
    <row r="61664" s="6" customFormat="1" x14ac:dyDescent="0.4"/>
    <row r="61665" s="6" customFormat="1" x14ac:dyDescent="0.4"/>
    <row r="61666" s="6" customFormat="1" x14ac:dyDescent="0.4"/>
    <row r="61667" s="6" customFormat="1" x14ac:dyDescent="0.4"/>
    <row r="61668" s="6" customFormat="1" x14ac:dyDescent="0.4"/>
    <row r="61669" s="6" customFormat="1" x14ac:dyDescent="0.4"/>
    <row r="61670" s="6" customFormat="1" x14ac:dyDescent="0.4"/>
    <row r="61671" s="6" customFormat="1" x14ac:dyDescent="0.4"/>
    <row r="61672" s="6" customFormat="1" x14ac:dyDescent="0.4"/>
    <row r="61673" s="6" customFormat="1" x14ac:dyDescent="0.4"/>
    <row r="61674" s="6" customFormat="1" x14ac:dyDescent="0.4"/>
    <row r="61675" s="6" customFormat="1" x14ac:dyDescent="0.4"/>
    <row r="61676" s="6" customFormat="1" x14ac:dyDescent="0.4"/>
    <row r="61677" s="6" customFormat="1" x14ac:dyDescent="0.4"/>
    <row r="61678" s="6" customFormat="1" x14ac:dyDescent="0.4"/>
    <row r="61679" s="6" customFormat="1" x14ac:dyDescent="0.4"/>
    <row r="61680" s="6" customFormat="1" x14ac:dyDescent="0.4"/>
    <row r="61681" s="6" customFormat="1" x14ac:dyDescent="0.4"/>
    <row r="61682" s="6" customFormat="1" x14ac:dyDescent="0.4"/>
    <row r="61683" s="6" customFormat="1" x14ac:dyDescent="0.4"/>
    <row r="61684" s="6" customFormat="1" x14ac:dyDescent="0.4"/>
    <row r="61685" s="6" customFormat="1" x14ac:dyDescent="0.4"/>
    <row r="61686" s="6" customFormat="1" x14ac:dyDescent="0.4"/>
    <row r="61687" s="6" customFormat="1" x14ac:dyDescent="0.4"/>
    <row r="61688" s="6" customFormat="1" x14ac:dyDescent="0.4"/>
    <row r="61689" s="6" customFormat="1" x14ac:dyDescent="0.4"/>
    <row r="61690" s="6" customFormat="1" x14ac:dyDescent="0.4"/>
    <row r="61691" s="6" customFormat="1" x14ac:dyDescent="0.4"/>
    <row r="61692" s="6" customFormat="1" x14ac:dyDescent="0.4"/>
    <row r="61693" s="6" customFormat="1" x14ac:dyDescent="0.4"/>
    <row r="61694" s="6" customFormat="1" x14ac:dyDescent="0.4"/>
    <row r="61695" s="6" customFormat="1" x14ac:dyDescent="0.4"/>
    <row r="61696" s="6" customFormat="1" x14ac:dyDescent="0.4"/>
    <row r="61697" s="6" customFormat="1" x14ac:dyDescent="0.4"/>
    <row r="61698" s="6" customFormat="1" x14ac:dyDescent="0.4"/>
    <row r="61699" s="6" customFormat="1" x14ac:dyDescent="0.4"/>
    <row r="61700" s="6" customFormat="1" x14ac:dyDescent="0.4"/>
    <row r="61701" s="6" customFormat="1" x14ac:dyDescent="0.4"/>
    <row r="61702" s="6" customFormat="1" x14ac:dyDescent="0.4"/>
    <row r="61703" s="6" customFormat="1" x14ac:dyDescent="0.4"/>
    <row r="61704" s="6" customFormat="1" x14ac:dyDescent="0.4"/>
    <row r="61705" s="6" customFormat="1" x14ac:dyDescent="0.4"/>
    <row r="61706" s="6" customFormat="1" x14ac:dyDescent="0.4"/>
    <row r="61707" s="6" customFormat="1" x14ac:dyDescent="0.4"/>
    <row r="61708" s="6" customFormat="1" x14ac:dyDescent="0.4"/>
    <row r="61709" s="6" customFormat="1" x14ac:dyDescent="0.4"/>
    <row r="61710" s="6" customFormat="1" x14ac:dyDescent="0.4"/>
    <row r="61711" s="6" customFormat="1" x14ac:dyDescent="0.4"/>
    <row r="61712" s="6" customFormat="1" x14ac:dyDescent="0.4"/>
    <row r="61713" s="6" customFormat="1" x14ac:dyDescent="0.4"/>
    <row r="61714" s="6" customFormat="1" x14ac:dyDescent="0.4"/>
    <row r="61715" s="6" customFormat="1" x14ac:dyDescent="0.4"/>
    <row r="61716" s="6" customFormat="1" x14ac:dyDescent="0.4"/>
    <row r="61717" s="6" customFormat="1" x14ac:dyDescent="0.4"/>
    <row r="61718" s="6" customFormat="1" x14ac:dyDescent="0.4"/>
    <row r="61719" s="6" customFormat="1" x14ac:dyDescent="0.4"/>
    <row r="61720" s="6" customFormat="1" x14ac:dyDescent="0.4"/>
    <row r="61721" s="6" customFormat="1" x14ac:dyDescent="0.4"/>
    <row r="61722" s="6" customFormat="1" x14ac:dyDescent="0.4"/>
    <row r="61723" s="6" customFormat="1" x14ac:dyDescent="0.4"/>
    <row r="61724" s="6" customFormat="1" x14ac:dyDescent="0.4"/>
    <row r="61725" s="6" customFormat="1" x14ac:dyDescent="0.4"/>
    <row r="61726" s="6" customFormat="1" x14ac:dyDescent="0.4"/>
    <row r="61727" s="6" customFormat="1" x14ac:dyDescent="0.4"/>
    <row r="61728" s="6" customFormat="1" x14ac:dyDescent="0.4"/>
    <row r="61729" s="6" customFormat="1" x14ac:dyDescent="0.4"/>
    <row r="61730" s="6" customFormat="1" x14ac:dyDescent="0.4"/>
    <row r="61731" s="6" customFormat="1" x14ac:dyDescent="0.4"/>
    <row r="61732" s="6" customFormat="1" x14ac:dyDescent="0.4"/>
    <row r="61733" s="6" customFormat="1" x14ac:dyDescent="0.4"/>
    <row r="61734" s="6" customFormat="1" x14ac:dyDescent="0.4"/>
    <row r="61735" s="6" customFormat="1" x14ac:dyDescent="0.4"/>
    <row r="61736" s="6" customFormat="1" x14ac:dyDescent="0.4"/>
    <row r="61737" s="6" customFormat="1" x14ac:dyDescent="0.4"/>
    <row r="61738" s="6" customFormat="1" x14ac:dyDescent="0.4"/>
    <row r="61739" s="6" customFormat="1" x14ac:dyDescent="0.4"/>
    <row r="61740" s="6" customFormat="1" x14ac:dyDescent="0.4"/>
    <row r="61741" s="6" customFormat="1" x14ac:dyDescent="0.4"/>
    <row r="61742" s="6" customFormat="1" x14ac:dyDescent="0.4"/>
    <row r="61743" s="6" customFormat="1" x14ac:dyDescent="0.4"/>
    <row r="61744" s="6" customFormat="1" x14ac:dyDescent="0.4"/>
    <row r="61745" s="6" customFormat="1" x14ac:dyDescent="0.4"/>
    <row r="61746" s="6" customFormat="1" x14ac:dyDescent="0.4"/>
    <row r="61747" s="6" customFormat="1" x14ac:dyDescent="0.4"/>
    <row r="61748" s="6" customFormat="1" x14ac:dyDescent="0.4"/>
    <row r="61749" s="6" customFormat="1" x14ac:dyDescent="0.4"/>
    <row r="61750" s="6" customFormat="1" x14ac:dyDescent="0.4"/>
    <row r="61751" s="6" customFormat="1" x14ac:dyDescent="0.4"/>
    <row r="61752" s="6" customFormat="1" x14ac:dyDescent="0.4"/>
    <row r="61753" s="6" customFormat="1" x14ac:dyDescent="0.4"/>
    <row r="61754" s="6" customFormat="1" x14ac:dyDescent="0.4"/>
    <row r="61755" s="6" customFormat="1" x14ac:dyDescent="0.4"/>
    <row r="61756" s="6" customFormat="1" x14ac:dyDescent="0.4"/>
    <row r="61757" s="6" customFormat="1" x14ac:dyDescent="0.4"/>
    <row r="61758" s="6" customFormat="1" x14ac:dyDescent="0.4"/>
    <row r="61759" s="6" customFormat="1" x14ac:dyDescent="0.4"/>
    <row r="61760" s="6" customFormat="1" x14ac:dyDescent="0.4"/>
    <row r="61761" s="6" customFormat="1" x14ac:dyDescent="0.4"/>
    <row r="61762" s="6" customFormat="1" x14ac:dyDescent="0.4"/>
    <row r="61763" s="6" customFormat="1" x14ac:dyDescent="0.4"/>
    <row r="61764" s="6" customFormat="1" x14ac:dyDescent="0.4"/>
    <row r="61765" s="6" customFormat="1" x14ac:dyDescent="0.4"/>
    <row r="61766" s="6" customFormat="1" x14ac:dyDescent="0.4"/>
    <row r="61767" s="6" customFormat="1" x14ac:dyDescent="0.4"/>
    <row r="61768" s="6" customFormat="1" x14ac:dyDescent="0.4"/>
    <row r="61769" s="6" customFormat="1" x14ac:dyDescent="0.4"/>
    <row r="61770" s="6" customFormat="1" x14ac:dyDescent="0.4"/>
    <row r="61771" s="6" customFormat="1" x14ac:dyDescent="0.4"/>
    <row r="61772" s="6" customFormat="1" x14ac:dyDescent="0.4"/>
    <row r="61773" s="6" customFormat="1" x14ac:dyDescent="0.4"/>
    <row r="61774" s="6" customFormat="1" x14ac:dyDescent="0.4"/>
    <row r="61775" s="6" customFormat="1" x14ac:dyDescent="0.4"/>
    <row r="61776" s="6" customFormat="1" x14ac:dyDescent="0.4"/>
    <row r="61777" s="6" customFormat="1" x14ac:dyDescent="0.4"/>
    <row r="61778" s="6" customFormat="1" x14ac:dyDescent="0.4"/>
    <row r="61779" s="6" customFormat="1" x14ac:dyDescent="0.4"/>
    <row r="61780" s="6" customFormat="1" x14ac:dyDescent="0.4"/>
    <row r="61781" s="6" customFormat="1" x14ac:dyDescent="0.4"/>
    <row r="61782" s="6" customFormat="1" x14ac:dyDescent="0.4"/>
    <row r="61783" s="6" customFormat="1" x14ac:dyDescent="0.4"/>
    <row r="61784" s="6" customFormat="1" x14ac:dyDescent="0.4"/>
    <row r="61785" s="6" customFormat="1" x14ac:dyDescent="0.4"/>
    <row r="61786" s="6" customFormat="1" x14ac:dyDescent="0.4"/>
    <row r="61787" s="6" customFormat="1" x14ac:dyDescent="0.4"/>
    <row r="61788" s="6" customFormat="1" x14ac:dyDescent="0.4"/>
    <row r="61789" s="6" customFormat="1" x14ac:dyDescent="0.4"/>
    <row r="61790" s="6" customFormat="1" x14ac:dyDescent="0.4"/>
    <row r="61791" s="6" customFormat="1" x14ac:dyDescent="0.4"/>
    <row r="61792" s="6" customFormat="1" x14ac:dyDescent="0.4"/>
    <row r="61793" s="6" customFormat="1" x14ac:dyDescent="0.4"/>
    <row r="61794" s="6" customFormat="1" x14ac:dyDescent="0.4"/>
    <row r="61795" s="6" customFormat="1" x14ac:dyDescent="0.4"/>
    <row r="61796" s="6" customFormat="1" x14ac:dyDescent="0.4"/>
    <row r="61797" s="6" customFormat="1" x14ac:dyDescent="0.4"/>
    <row r="61798" s="6" customFormat="1" x14ac:dyDescent="0.4"/>
    <row r="61799" s="6" customFormat="1" x14ac:dyDescent="0.4"/>
    <row r="61800" s="6" customFormat="1" x14ac:dyDescent="0.4"/>
    <row r="61801" s="6" customFormat="1" x14ac:dyDescent="0.4"/>
    <row r="61802" s="6" customFormat="1" x14ac:dyDescent="0.4"/>
    <row r="61803" s="6" customFormat="1" x14ac:dyDescent="0.4"/>
    <row r="61804" s="6" customFormat="1" x14ac:dyDescent="0.4"/>
    <row r="61805" s="6" customFormat="1" x14ac:dyDescent="0.4"/>
    <row r="61806" s="6" customFormat="1" x14ac:dyDescent="0.4"/>
    <row r="61807" s="6" customFormat="1" x14ac:dyDescent="0.4"/>
    <row r="61808" s="6" customFormat="1" x14ac:dyDescent="0.4"/>
    <row r="61809" s="6" customFormat="1" x14ac:dyDescent="0.4"/>
    <row r="61810" s="6" customFormat="1" x14ac:dyDescent="0.4"/>
    <row r="61811" s="6" customFormat="1" x14ac:dyDescent="0.4"/>
    <row r="61812" s="6" customFormat="1" x14ac:dyDescent="0.4"/>
    <row r="61813" s="6" customFormat="1" x14ac:dyDescent="0.4"/>
    <row r="61814" s="6" customFormat="1" x14ac:dyDescent="0.4"/>
    <row r="61815" s="6" customFormat="1" x14ac:dyDescent="0.4"/>
    <row r="61816" s="6" customFormat="1" x14ac:dyDescent="0.4"/>
    <row r="61817" s="6" customFormat="1" x14ac:dyDescent="0.4"/>
    <row r="61818" s="6" customFormat="1" x14ac:dyDescent="0.4"/>
    <row r="61819" s="6" customFormat="1" x14ac:dyDescent="0.4"/>
    <row r="61820" s="6" customFormat="1" x14ac:dyDescent="0.4"/>
    <row r="61821" s="6" customFormat="1" x14ac:dyDescent="0.4"/>
    <row r="61822" s="6" customFormat="1" x14ac:dyDescent="0.4"/>
    <row r="61823" s="6" customFormat="1" x14ac:dyDescent="0.4"/>
    <row r="61824" s="6" customFormat="1" x14ac:dyDescent="0.4"/>
    <row r="61825" s="6" customFormat="1" x14ac:dyDescent="0.4"/>
    <row r="61826" s="6" customFormat="1" x14ac:dyDescent="0.4"/>
    <row r="61827" s="6" customFormat="1" x14ac:dyDescent="0.4"/>
    <row r="61828" s="6" customFormat="1" x14ac:dyDescent="0.4"/>
    <row r="61829" s="6" customFormat="1" x14ac:dyDescent="0.4"/>
    <row r="61830" s="6" customFormat="1" x14ac:dyDescent="0.4"/>
    <row r="61831" s="6" customFormat="1" x14ac:dyDescent="0.4"/>
    <row r="61832" s="6" customFormat="1" x14ac:dyDescent="0.4"/>
    <row r="61833" s="6" customFormat="1" x14ac:dyDescent="0.4"/>
    <row r="61834" s="6" customFormat="1" x14ac:dyDescent="0.4"/>
    <row r="61835" s="6" customFormat="1" x14ac:dyDescent="0.4"/>
    <row r="61836" s="6" customFormat="1" x14ac:dyDescent="0.4"/>
    <row r="61837" s="6" customFormat="1" x14ac:dyDescent="0.4"/>
    <row r="61838" s="6" customFormat="1" x14ac:dyDescent="0.4"/>
    <row r="61839" s="6" customFormat="1" x14ac:dyDescent="0.4"/>
    <row r="61840" s="6" customFormat="1" x14ac:dyDescent="0.4"/>
    <row r="61841" s="6" customFormat="1" x14ac:dyDescent="0.4"/>
    <row r="61842" s="6" customFormat="1" x14ac:dyDescent="0.4"/>
    <row r="61843" s="6" customFormat="1" x14ac:dyDescent="0.4"/>
    <row r="61844" s="6" customFormat="1" x14ac:dyDescent="0.4"/>
    <row r="61845" s="6" customFormat="1" x14ac:dyDescent="0.4"/>
    <row r="61846" s="6" customFormat="1" x14ac:dyDescent="0.4"/>
    <row r="61847" s="6" customFormat="1" x14ac:dyDescent="0.4"/>
    <row r="61848" s="6" customFormat="1" x14ac:dyDescent="0.4"/>
    <row r="61849" s="6" customFormat="1" x14ac:dyDescent="0.4"/>
    <row r="61850" s="6" customFormat="1" x14ac:dyDescent="0.4"/>
    <row r="61851" s="6" customFormat="1" x14ac:dyDescent="0.4"/>
    <row r="61852" s="6" customFormat="1" x14ac:dyDescent="0.4"/>
    <row r="61853" s="6" customFormat="1" x14ac:dyDescent="0.4"/>
    <row r="61854" s="6" customFormat="1" x14ac:dyDescent="0.4"/>
    <row r="61855" s="6" customFormat="1" x14ac:dyDescent="0.4"/>
    <row r="61856" s="6" customFormat="1" x14ac:dyDescent="0.4"/>
    <row r="61857" s="6" customFormat="1" x14ac:dyDescent="0.4"/>
    <row r="61858" s="6" customFormat="1" x14ac:dyDescent="0.4"/>
    <row r="61859" s="6" customFormat="1" x14ac:dyDescent="0.4"/>
    <row r="61860" s="6" customFormat="1" x14ac:dyDescent="0.4"/>
    <row r="61861" s="6" customFormat="1" x14ac:dyDescent="0.4"/>
    <row r="61862" s="6" customFormat="1" x14ac:dyDescent="0.4"/>
    <row r="61863" s="6" customFormat="1" x14ac:dyDescent="0.4"/>
    <row r="61864" s="6" customFormat="1" x14ac:dyDescent="0.4"/>
    <row r="61865" s="6" customFormat="1" x14ac:dyDescent="0.4"/>
    <row r="61866" s="6" customFormat="1" x14ac:dyDescent="0.4"/>
    <row r="61867" s="6" customFormat="1" x14ac:dyDescent="0.4"/>
    <row r="61868" s="6" customFormat="1" x14ac:dyDescent="0.4"/>
    <row r="61869" s="6" customFormat="1" x14ac:dyDescent="0.4"/>
    <row r="61870" s="6" customFormat="1" x14ac:dyDescent="0.4"/>
    <row r="61871" s="6" customFormat="1" x14ac:dyDescent="0.4"/>
    <row r="61872" s="6" customFormat="1" x14ac:dyDescent="0.4"/>
    <row r="61873" s="6" customFormat="1" x14ac:dyDescent="0.4"/>
    <row r="61874" s="6" customFormat="1" x14ac:dyDescent="0.4"/>
    <row r="61875" s="6" customFormat="1" x14ac:dyDescent="0.4"/>
    <row r="61876" s="6" customFormat="1" x14ac:dyDescent="0.4"/>
    <row r="61877" s="6" customFormat="1" x14ac:dyDescent="0.4"/>
    <row r="61878" s="6" customFormat="1" x14ac:dyDescent="0.4"/>
    <row r="61879" s="6" customFormat="1" x14ac:dyDescent="0.4"/>
    <row r="61880" s="6" customFormat="1" x14ac:dyDescent="0.4"/>
    <row r="61881" s="6" customFormat="1" x14ac:dyDescent="0.4"/>
    <row r="61882" s="6" customFormat="1" x14ac:dyDescent="0.4"/>
    <row r="61883" s="6" customFormat="1" x14ac:dyDescent="0.4"/>
    <row r="61884" s="6" customFormat="1" x14ac:dyDescent="0.4"/>
    <row r="61885" s="6" customFormat="1" x14ac:dyDescent="0.4"/>
    <row r="61886" s="6" customFormat="1" x14ac:dyDescent="0.4"/>
    <row r="61887" s="6" customFormat="1" x14ac:dyDescent="0.4"/>
    <row r="61888" s="6" customFormat="1" x14ac:dyDescent="0.4"/>
    <row r="61889" s="6" customFormat="1" x14ac:dyDescent="0.4"/>
    <row r="61890" s="6" customFormat="1" x14ac:dyDescent="0.4"/>
    <row r="61891" s="6" customFormat="1" x14ac:dyDescent="0.4"/>
    <row r="61892" s="6" customFormat="1" x14ac:dyDescent="0.4"/>
    <row r="61893" s="6" customFormat="1" x14ac:dyDescent="0.4"/>
    <row r="61894" s="6" customFormat="1" x14ac:dyDescent="0.4"/>
    <row r="61895" s="6" customFormat="1" x14ac:dyDescent="0.4"/>
    <row r="61896" s="6" customFormat="1" x14ac:dyDescent="0.4"/>
    <row r="61897" s="6" customFormat="1" x14ac:dyDescent="0.4"/>
    <row r="61898" s="6" customFormat="1" x14ac:dyDescent="0.4"/>
    <row r="61899" s="6" customFormat="1" x14ac:dyDescent="0.4"/>
    <row r="61900" s="6" customFormat="1" x14ac:dyDescent="0.4"/>
    <row r="61901" s="6" customFormat="1" x14ac:dyDescent="0.4"/>
    <row r="61902" s="6" customFormat="1" x14ac:dyDescent="0.4"/>
    <row r="61903" s="6" customFormat="1" x14ac:dyDescent="0.4"/>
    <row r="61904" s="6" customFormat="1" x14ac:dyDescent="0.4"/>
    <row r="61905" s="6" customFormat="1" x14ac:dyDescent="0.4"/>
    <row r="61906" s="6" customFormat="1" x14ac:dyDescent="0.4"/>
    <row r="61907" s="6" customFormat="1" x14ac:dyDescent="0.4"/>
    <row r="61908" s="6" customFormat="1" x14ac:dyDescent="0.4"/>
    <row r="61909" s="6" customFormat="1" x14ac:dyDescent="0.4"/>
    <row r="61910" s="6" customFormat="1" x14ac:dyDescent="0.4"/>
    <row r="61911" s="6" customFormat="1" x14ac:dyDescent="0.4"/>
    <row r="61912" s="6" customFormat="1" x14ac:dyDescent="0.4"/>
    <row r="61913" s="6" customFormat="1" x14ac:dyDescent="0.4"/>
    <row r="61914" s="6" customFormat="1" x14ac:dyDescent="0.4"/>
    <row r="61915" s="6" customFormat="1" x14ac:dyDescent="0.4"/>
    <row r="61916" s="6" customFormat="1" x14ac:dyDescent="0.4"/>
    <row r="61917" s="6" customFormat="1" x14ac:dyDescent="0.4"/>
    <row r="61918" s="6" customFormat="1" x14ac:dyDescent="0.4"/>
    <row r="61919" s="6" customFormat="1" x14ac:dyDescent="0.4"/>
    <row r="61920" s="6" customFormat="1" x14ac:dyDescent="0.4"/>
    <row r="61921" s="6" customFormat="1" x14ac:dyDescent="0.4"/>
    <row r="61922" s="6" customFormat="1" x14ac:dyDescent="0.4"/>
    <row r="61923" s="6" customFormat="1" x14ac:dyDescent="0.4"/>
    <row r="61924" s="6" customFormat="1" x14ac:dyDescent="0.4"/>
    <row r="61925" s="6" customFormat="1" x14ac:dyDescent="0.4"/>
    <row r="61926" s="6" customFormat="1" x14ac:dyDescent="0.4"/>
    <row r="61927" s="6" customFormat="1" x14ac:dyDescent="0.4"/>
    <row r="61928" s="6" customFormat="1" x14ac:dyDescent="0.4"/>
    <row r="61929" s="6" customFormat="1" x14ac:dyDescent="0.4"/>
    <row r="61930" s="6" customFormat="1" x14ac:dyDescent="0.4"/>
    <row r="61931" s="6" customFormat="1" x14ac:dyDescent="0.4"/>
    <row r="61932" s="6" customFormat="1" x14ac:dyDescent="0.4"/>
    <row r="61933" s="6" customFormat="1" x14ac:dyDescent="0.4"/>
    <row r="61934" s="6" customFormat="1" x14ac:dyDescent="0.4"/>
    <row r="61935" s="6" customFormat="1" x14ac:dyDescent="0.4"/>
    <row r="61936" s="6" customFormat="1" x14ac:dyDescent="0.4"/>
    <row r="61937" s="6" customFormat="1" x14ac:dyDescent="0.4"/>
    <row r="61938" s="6" customFormat="1" x14ac:dyDescent="0.4"/>
    <row r="61939" s="6" customFormat="1" x14ac:dyDescent="0.4"/>
    <row r="61940" s="6" customFormat="1" x14ac:dyDescent="0.4"/>
    <row r="61941" s="6" customFormat="1" x14ac:dyDescent="0.4"/>
    <row r="61942" s="6" customFormat="1" x14ac:dyDescent="0.4"/>
    <row r="61943" s="6" customFormat="1" x14ac:dyDescent="0.4"/>
    <row r="61944" s="6" customFormat="1" x14ac:dyDescent="0.4"/>
    <row r="61945" s="6" customFormat="1" x14ac:dyDescent="0.4"/>
    <row r="61946" s="6" customFormat="1" x14ac:dyDescent="0.4"/>
    <row r="61947" s="6" customFormat="1" x14ac:dyDescent="0.4"/>
    <row r="61948" s="6" customFormat="1" x14ac:dyDescent="0.4"/>
    <row r="61949" s="6" customFormat="1" x14ac:dyDescent="0.4"/>
    <row r="61950" s="6" customFormat="1" x14ac:dyDescent="0.4"/>
    <row r="61951" s="6" customFormat="1" x14ac:dyDescent="0.4"/>
    <row r="61952" s="6" customFormat="1" x14ac:dyDescent="0.4"/>
    <row r="61953" s="6" customFormat="1" x14ac:dyDescent="0.4"/>
    <row r="61954" s="6" customFormat="1" x14ac:dyDescent="0.4"/>
    <row r="61955" s="6" customFormat="1" x14ac:dyDescent="0.4"/>
    <row r="61956" s="6" customFormat="1" x14ac:dyDescent="0.4"/>
    <row r="61957" s="6" customFormat="1" x14ac:dyDescent="0.4"/>
    <row r="61958" s="6" customFormat="1" x14ac:dyDescent="0.4"/>
    <row r="61959" s="6" customFormat="1" x14ac:dyDescent="0.4"/>
    <row r="61960" s="6" customFormat="1" x14ac:dyDescent="0.4"/>
    <row r="61961" s="6" customFormat="1" x14ac:dyDescent="0.4"/>
    <row r="61962" s="6" customFormat="1" x14ac:dyDescent="0.4"/>
    <row r="61963" s="6" customFormat="1" x14ac:dyDescent="0.4"/>
    <row r="61964" s="6" customFormat="1" x14ac:dyDescent="0.4"/>
    <row r="61965" s="6" customFormat="1" x14ac:dyDescent="0.4"/>
    <row r="61966" s="6" customFormat="1" x14ac:dyDescent="0.4"/>
    <row r="61967" s="6" customFormat="1" x14ac:dyDescent="0.4"/>
    <row r="61968" s="6" customFormat="1" x14ac:dyDescent="0.4"/>
    <row r="61969" s="6" customFormat="1" x14ac:dyDescent="0.4"/>
    <row r="61970" s="6" customFormat="1" x14ac:dyDescent="0.4"/>
    <row r="61971" s="6" customFormat="1" x14ac:dyDescent="0.4"/>
    <row r="61972" s="6" customFormat="1" x14ac:dyDescent="0.4"/>
    <row r="61973" s="6" customFormat="1" x14ac:dyDescent="0.4"/>
    <row r="61974" s="6" customFormat="1" x14ac:dyDescent="0.4"/>
    <row r="61975" s="6" customFormat="1" x14ac:dyDescent="0.4"/>
    <row r="61976" s="6" customFormat="1" x14ac:dyDescent="0.4"/>
    <row r="61977" s="6" customFormat="1" x14ac:dyDescent="0.4"/>
    <row r="61978" s="6" customFormat="1" x14ac:dyDescent="0.4"/>
    <row r="61979" s="6" customFormat="1" x14ac:dyDescent="0.4"/>
    <row r="61980" s="6" customFormat="1" x14ac:dyDescent="0.4"/>
    <row r="61981" s="6" customFormat="1" x14ac:dyDescent="0.4"/>
    <row r="61982" s="6" customFormat="1" x14ac:dyDescent="0.4"/>
    <row r="61983" s="6" customFormat="1" x14ac:dyDescent="0.4"/>
    <row r="61984" s="6" customFormat="1" x14ac:dyDescent="0.4"/>
    <row r="61985" s="6" customFormat="1" x14ac:dyDescent="0.4"/>
    <row r="61986" s="6" customFormat="1" x14ac:dyDescent="0.4"/>
    <row r="61987" s="6" customFormat="1" x14ac:dyDescent="0.4"/>
    <row r="61988" s="6" customFormat="1" x14ac:dyDescent="0.4"/>
    <row r="61989" s="6" customFormat="1" x14ac:dyDescent="0.4"/>
    <row r="61990" s="6" customFormat="1" x14ac:dyDescent="0.4"/>
    <row r="61991" s="6" customFormat="1" x14ac:dyDescent="0.4"/>
    <row r="61992" s="6" customFormat="1" x14ac:dyDescent="0.4"/>
    <row r="61993" s="6" customFormat="1" x14ac:dyDescent="0.4"/>
    <row r="61994" s="6" customFormat="1" x14ac:dyDescent="0.4"/>
    <row r="61995" s="6" customFormat="1" x14ac:dyDescent="0.4"/>
    <row r="61996" s="6" customFormat="1" x14ac:dyDescent="0.4"/>
    <row r="61997" s="6" customFormat="1" x14ac:dyDescent="0.4"/>
    <row r="61998" s="6" customFormat="1" x14ac:dyDescent="0.4"/>
    <row r="61999" s="6" customFormat="1" x14ac:dyDescent="0.4"/>
    <row r="62000" s="6" customFormat="1" x14ac:dyDescent="0.4"/>
    <row r="62001" s="6" customFormat="1" x14ac:dyDescent="0.4"/>
    <row r="62002" s="6" customFormat="1" x14ac:dyDescent="0.4"/>
    <row r="62003" s="6" customFormat="1" x14ac:dyDescent="0.4"/>
    <row r="62004" s="6" customFormat="1" x14ac:dyDescent="0.4"/>
    <row r="62005" s="6" customFormat="1" x14ac:dyDescent="0.4"/>
    <row r="62006" s="6" customFormat="1" x14ac:dyDescent="0.4"/>
    <row r="62007" s="6" customFormat="1" x14ac:dyDescent="0.4"/>
    <row r="62008" s="6" customFormat="1" x14ac:dyDescent="0.4"/>
    <row r="62009" s="6" customFormat="1" x14ac:dyDescent="0.4"/>
    <row r="62010" s="6" customFormat="1" x14ac:dyDescent="0.4"/>
    <row r="62011" s="6" customFormat="1" x14ac:dyDescent="0.4"/>
    <row r="62012" s="6" customFormat="1" x14ac:dyDescent="0.4"/>
    <row r="62013" s="6" customFormat="1" x14ac:dyDescent="0.4"/>
    <row r="62014" s="6" customFormat="1" x14ac:dyDescent="0.4"/>
    <row r="62015" s="6" customFormat="1" x14ac:dyDescent="0.4"/>
    <row r="62016" s="6" customFormat="1" x14ac:dyDescent="0.4"/>
    <row r="62017" s="6" customFormat="1" x14ac:dyDescent="0.4"/>
    <row r="62018" s="6" customFormat="1" x14ac:dyDescent="0.4"/>
    <row r="62019" s="6" customFormat="1" x14ac:dyDescent="0.4"/>
    <row r="62020" s="6" customFormat="1" x14ac:dyDescent="0.4"/>
    <row r="62021" s="6" customFormat="1" x14ac:dyDescent="0.4"/>
    <row r="62022" s="6" customFormat="1" x14ac:dyDescent="0.4"/>
    <row r="62023" s="6" customFormat="1" x14ac:dyDescent="0.4"/>
    <row r="62024" s="6" customFormat="1" x14ac:dyDescent="0.4"/>
    <row r="62025" s="6" customFormat="1" x14ac:dyDescent="0.4"/>
    <row r="62026" s="6" customFormat="1" x14ac:dyDescent="0.4"/>
    <row r="62027" s="6" customFormat="1" x14ac:dyDescent="0.4"/>
    <row r="62028" s="6" customFormat="1" x14ac:dyDescent="0.4"/>
    <row r="62029" s="6" customFormat="1" x14ac:dyDescent="0.4"/>
    <row r="62030" s="6" customFormat="1" x14ac:dyDescent="0.4"/>
    <row r="62031" s="6" customFormat="1" x14ac:dyDescent="0.4"/>
    <row r="62032" s="6" customFormat="1" x14ac:dyDescent="0.4"/>
    <row r="62033" s="6" customFormat="1" x14ac:dyDescent="0.4"/>
    <row r="62034" s="6" customFormat="1" x14ac:dyDescent="0.4"/>
    <row r="62035" s="6" customFormat="1" x14ac:dyDescent="0.4"/>
    <row r="62036" s="6" customFormat="1" x14ac:dyDescent="0.4"/>
    <row r="62037" s="6" customFormat="1" x14ac:dyDescent="0.4"/>
    <row r="62038" s="6" customFormat="1" x14ac:dyDescent="0.4"/>
    <row r="62039" s="6" customFormat="1" x14ac:dyDescent="0.4"/>
    <row r="62040" s="6" customFormat="1" x14ac:dyDescent="0.4"/>
    <row r="62041" s="6" customFormat="1" x14ac:dyDescent="0.4"/>
    <row r="62042" s="6" customFormat="1" x14ac:dyDescent="0.4"/>
    <row r="62043" s="6" customFormat="1" x14ac:dyDescent="0.4"/>
    <row r="62044" s="6" customFormat="1" x14ac:dyDescent="0.4"/>
    <row r="62045" s="6" customFormat="1" x14ac:dyDescent="0.4"/>
    <row r="62046" s="6" customFormat="1" x14ac:dyDescent="0.4"/>
    <row r="62047" s="6" customFormat="1" x14ac:dyDescent="0.4"/>
    <row r="62048" s="6" customFormat="1" x14ac:dyDescent="0.4"/>
    <row r="62049" s="6" customFormat="1" x14ac:dyDescent="0.4"/>
    <row r="62050" s="6" customFormat="1" x14ac:dyDescent="0.4"/>
    <row r="62051" s="6" customFormat="1" x14ac:dyDescent="0.4"/>
    <row r="62052" s="6" customFormat="1" x14ac:dyDescent="0.4"/>
    <row r="62053" s="6" customFormat="1" x14ac:dyDescent="0.4"/>
    <row r="62054" s="6" customFormat="1" x14ac:dyDescent="0.4"/>
    <row r="62055" s="6" customFormat="1" x14ac:dyDescent="0.4"/>
    <row r="62056" s="6" customFormat="1" x14ac:dyDescent="0.4"/>
    <row r="62057" s="6" customFormat="1" x14ac:dyDescent="0.4"/>
    <row r="62058" s="6" customFormat="1" x14ac:dyDescent="0.4"/>
    <row r="62059" s="6" customFormat="1" x14ac:dyDescent="0.4"/>
    <row r="62060" s="6" customFormat="1" x14ac:dyDescent="0.4"/>
    <row r="62061" s="6" customFormat="1" x14ac:dyDescent="0.4"/>
    <row r="62062" s="6" customFormat="1" x14ac:dyDescent="0.4"/>
    <row r="62063" s="6" customFormat="1" x14ac:dyDescent="0.4"/>
    <row r="62064" s="6" customFormat="1" x14ac:dyDescent="0.4"/>
    <row r="62065" s="6" customFormat="1" x14ac:dyDescent="0.4"/>
    <row r="62066" s="6" customFormat="1" x14ac:dyDescent="0.4"/>
    <row r="62067" s="6" customFormat="1" x14ac:dyDescent="0.4"/>
    <row r="62068" s="6" customFormat="1" x14ac:dyDescent="0.4"/>
    <row r="62069" s="6" customFormat="1" x14ac:dyDescent="0.4"/>
    <row r="62070" s="6" customFormat="1" x14ac:dyDescent="0.4"/>
    <row r="62071" s="6" customFormat="1" x14ac:dyDescent="0.4"/>
    <row r="62072" s="6" customFormat="1" x14ac:dyDescent="0.4"/>
    <row r="62073" s="6" customFormat="1" x14ac:dyDescent="0.4"/>
    <row r="62074" s="6" customFormat="1" x14ac:dyDescent="0.4"/>
    <row r="62075" s="6" customFormat="1" x14ac:dyDescent="0.4"/>
    <row r="62076" s="6" customFormat="1" x14ac:dyDescent="0.4"/>
    <row r="62077" s="6" customFormat="1" x14ac:dyDescent="0.4"/>
    <row r="62078" s="6" customFormat="1" x14ac:dyDescent="0.4"/>
    <row r="62079" s="6" customFormat="1" x14ac:dyDescent="0.4"/>
    <row r="62080" s="6" customFormat="1" x14ac:dyDescent="0.4"/>
    <row r="62081" s="6" customFormat="1" x14ac:dyDescent="0.4"/>
    <row r="62082" s="6" customFormat="1" x14ac:dyDescent="0.4"/>
    <row r="62083" s="6" customFormat="1" x14ac:dyDescent="0.4"/>
    <row r="62084" s="6" customFormat="1" x14ac:dyDescent="0.4"/>
    <row r="62085" s="6" customFormat="1" x14ac:dyDescent="0.4"/>
    <row r="62086" s="6" customFormat="1" x14ac:dyDescent="0.4"/>
    <row r="62087" s="6" customFormat="1" x14ac:dyDescent="0.4"/>
    <row r="62088" s="6" customFormat="1" x14ac:dyDescent="0.4"/>
    <row r="62089" s="6" customFormat="1" x14ac:dyDescent="0.4"/>
    <row r="62090" s="6" customFormat="1" x14ac:dyDescent="0.4"/>
    <row r="62091" s="6" customFormat="1" x14ac:dyDescent="0.4"/>
    <row r="62092" s="6" customFormat="1" x14ac:dyDescent="0.4"/>
    <row r="62093" s="6" customFormat="1" x14ac:dyDescent="0.4"/>
    <row r="62094" s="6" customFormat="1" x14ac:dyDescent="0.4"/>
    <row r="62095" s="6" customFormat="1" x14ac:dyDescent="0.4"/>
    <row r="62096" s="6" customFormat="1" x14ac:dyDescent="0.4"/>
    <row r="62097" s="6" customFormat="1" x14ac:dyDescent="0.4"/>
    <row r="62098" s="6" customFormat="1" x14ac:dyDescent="0.4"/>
    <row r="62099" s="6" customFormat="1" x14ac:dyDescent="0.4"/>
    <row r="62100" s="6" customFormat="1" x14ac:dyDescent="0.4"/>
    <row r="62101" s="6" customFormat="1" x14ac:dyDescent="0.4"/>
    <row r="62102" s="6" customFormat="1" x14ac:dyDescent="0.4"/>
    <row r="62103" s="6" customFormat="1" x14ac:dyDescent="0.4"/>
    <row r="62104" s="6" customFormat="1" x14ac:dyDescent="0.4"/>
    <row r="62105" s="6" customFormat="1" x14ac:dyDescent="0.4"/>
    <row r="62106" s="6" customFormat="1" x14ac:dyDescent="0.4"/>
    <row r="62107" s="6" customFormat="1" x14ac:dyDescent="0.4"/>
    <row r="62108" s="6" customFormat="1" x14ac:dyDescent="0.4"/>
    <row r="62109" s="6" customFormat="1" x14ac:dyDescent="0.4"/>
    <row r="62110" s="6" customFormat="1" x14ac:dyDescent="0.4"/>
    <row r="62111" s="6" customFormat="1" x14ac:dyDescent="0.4"/>
    <row r="62112" s="6" customFormat="1" x14ac:dyDescent="0.4"/>
    <row r="62113" s="6" customFormat="1" x14ac:dyDescent="0.4"/>
    <row r="62114" s="6" customFormat="1" x14ac:dyDescent="0.4"/>
    <row r="62115" s="6" customFormat="1" x14ac:dyDescent="0.4"/>
    <row r="62116" s="6" customFormat="1" x14ac:dyDescent="0.4"/>
    <row r="62117" s="6" customFormat="1" x14ac:dyDescent="0.4"/>
    <row r="62118" s="6" customFormat="1" x14ac:dyDescent="0.4"/>
    <row r="62119" s="6" customFormat="1" x14ac:dyDescent="0.4"/>
    <row r="62120" s="6" customFormat="1" x14ac:dyDescent="0.4"/>
    <row r="62121" s="6" customFormat="1" x14ac:dyDescent="0.4"/>
    <row r="62122" s="6" customFormat="1" x14ac:dyDescent="0.4"/>
    <row r="62123" s="6" customFormat="1" x14ac:dyDescent="0.4"/>
    <row r="62124" s="6" customFormat="1" x14ac:dyDescent="0.4"/>
    <row r="62125" s="6" customFormat="1" x14ac:dyDescent="0.4"/>
    <row r="62126" s="6" customFormat="1" x14ac:dyDescent="0.4"/>
    <row r="62127" s="6" customFormat="1" x14ac:dyDescent="0.4"/>
    <row r="62128" s="6" customFormat="1" x14ac:dyDescent="0.4"/>
    <row r="62129" s="6" customFormat="1" x14ac:dyDescent="0.4"/>
    <row r="62130" s="6" customFormat="1" x14ac:dyDescent="0.4"/>
    <row r="62131" s="6" customFormat="1" x14ac:dyDescent="0.4"/>
    <row r="62132" s="6" customFormat="1" x14ac:dyDescent="0.4"/>
    <row r="62133" s="6" customFormat="1" x14ac:dyDescent="0.4"/>
    <row r="62134" s="6" customFormat="1" x14ac:dyDescent="0.4"/>
    <row r="62135" s="6" customFormat="1" x14ac:dyDescent="0.4"/>
    <row r="62136" s="6" customFormat="1" x14ac:dyDescent="0.4"/>
    <row r="62137" s="6" customFormat="1" x14ac:dyDescent="0.4"/>
    <row r="62138" s="6" customFormat="1" x14ac:dyDescent="0.4"/>
    <row r="62139" s="6" customFormat="1" x14ac:dyDescent="0.4"/>
    <row r="62140" s="6" customFormat="1" x14ac:dyDescent="0.4"/>
    <row r="62141" s="6" customFormat="1" x14ac:dyDescent="0.4"/>
    <row r="62142" s="6" customFormat="1" x14ac:dyDescent="0.4"/>
    <row r="62143" s="6" customFormat="1" x14ac:dyDescent="0.4"/>
    <row r="62144" s="6" customFormat="1" x14ac:dyDescent="0.4"/>
    <row r="62145" s="6" customFormat="1" x14ac:dyDescent="0.4"/>
    <row r="62146" s="6" customFormat="1" x14ac:dyDescent="0.4"/>
    <row r="62147" s="6" customFormat="1" x14ac:dyDescent="0.4"/>
    <row r="62148" s="6" customFormat="1" x14ac:dyDescent="0.4"/>
    <row r="62149" s="6" customFormat="1" x14ac:dyDescent="0.4"/>
    <row r="62150" s="6" customFormat="1" x14ac:dyDescent="0.4"/>
    <row r="62151" s="6" customFormat="1" x14ac:dyDescent="0.4"/>
    <row r="62152" s="6" customFormat="1" x14ac:dyDescent="0.4"/>
    <row r="62153" s="6" customFormat="1" x14ac:dyDescent="0.4"/>
    <row r="62154" s="6" customFormat="1" x14ac:dyDescent="0.4"/>
    <row r="62155" s="6" customFormat="1" x14ac:dyDescent="0.4"/>
    <row r="62156" s="6" customFormat="1" x14ac:dyDescent="0.4"/>
    <row r="62157" s="6" customFormat="1" x14ac:dyDescent="0.4"/>
    <row r="62158" s="6" customFormat="1" x14ac:dyDescent="0.4"/>
    <row r="62159" s="6" customFormat="1" x14ac:dyDescent="0.4"/>
    <row r="62160" s="6" customFormat="1" x14ac:dyDescent="0.4"/>
    <row r="62161" s="6" customFormat="1" x14ac:dyDescent="0.4"/>
    <row r="62162" s="6" customFormat="1" x14ac:dyDescent="0.4"/>
    <row r="62163" s="6" customFormat="1" x14ac:dyDescent="0.4"/>
    <row r="62164" s="6" customFormat="1" x14ac:dyDescent="0.4"/>
    <row r="62165" s="6" customFormat="1" x14ac:dyDescent="0.4"/>
    <row r="62166" s="6" customFormat="1" x14ac:dyDescent="0.4"/>
    <row r="62167" s="6" customFormat="1" x14ac:dyDescent="0.4"/>
    <row r="62168" s="6" customFormat="1" x14ac:dyDescent="0.4"/>
    <row r="62169" s="6" customFormat="1" x14ac:dyDescent="0.4"/>
    <row r="62170" s="6" customFormat="1" x14ac:dyDescent="0.4"/>
    <row r="62171" s="6" customFormat="1" x14ac:dyDescent="0.4"/>
    <row r="62172" s="6" customFormat="1" x14ac:dyDescent="0.4"/>
    <row r="62173" s="6" customFormat="1" x14ac:dyDescent="0.4"/>
    <row r="62174" s="6" customFormat="1" x14ac:dyDescent="0.4"/>
    <row r="62175" s="6" customFormat="1" x14ac:dyDescent="0.4"/>
    <row r="62176" s="6" customFormat="1" x14ac:dyDescent="0.4"/>
    <row r="62177" s="6" customFormat="1" x14ac:dyDescent="0.4"/>
    <row r="62178" s="6" customFormat="1" x14ac:dyDescent="0.4"/>
    <row r="62179" s="6" customFormat="1" x14ac:dyDescent="0.4"/>
    <row r="62180" s="6" customFormat="1" x14ac:dyDescent="0.4"/>
    <row r="62181" s="6" customFormat="1" x14ac:dyDescent="0.4"/>
    <row r="62182" s="6" customFormat="1" x14ac:dyDescent="0.4"/>
    <row r="62183" s="6" customFormat="1" x14ac:dyDescent="0.4"/>
    <row r="62184" s="6" customFormat="1" x14ac:dyDescent="0.4"/>
    <row r="62185" s="6" customFormat="1" x14ac:dyDescent="0.4"/>
    <row r="62186" s="6" customFormat="1" x14ac:dyDescent="0.4"/>
    <row r="62187" s="6" customFormat="1" x14ac:dyDescent="0.4"/>
    <row r="62188" s="6" customFormat="1" x14ac:dyDescent="0.4"/>
    <row r="62189" s="6" customFormat="1" x14ac:dyDescent="0.4"/>
    <row r="62190" s="6" customFormat="1" x14ac:dyDescent="0.4"/>
    <row r="62191" s="6" customFormat="1" x14ac:dyDescent="0.4"/>
    <row r="62192" s="6" customFormat="1" x14ac:dyDescent="0.4"/>
    <row r="62193" s="6" customFormat="1" x14ac:dyDescent="0.4"/>
    <row r="62194" s="6" customFormat="1" x14ac:dyDescent="0.4"/>
    <row r="62195" s="6" customFormat="1" x14ac:dyDescent="0.4"/>
    <row r="62196" s="6" customFormat="1" x14ac:dyDescent="0.4"/>
    <row r="62197" s="6" customFormat="1" x14ac:dyDescent="0.4"/>
    <row r="62198" s="6" customFormat="1" x14ac:dyDescent="0.4"/>
    <row r="62199" s="6" customFormat="1" x14ac:dyDescent="0.4"/>
    <row r="62200" s="6" customFormat="1" x14ac:dyDescent="0.4"/>
    <row r="62201" s="6" customFormat="1" x14ac:dyDescent="0.4"/>
    <row r="62202" s="6" customFormat="1" x14ac:dyDescent="0.4"/>
    <row r="62203" s="6" customFormat="1" x14ac:dyDescent="0.4"/>
    <row r="62204" s="6" customFormat="1" x14ac:dyDescent="0.4"/>
    <row r="62205" s="6" customFormat="1" x14ac:dyDescent="0.4"/>
    <row r="62206" s="6" customFormat="1" x14ac:dyDescent="0.4"/>
    <row r="62207" s="6" customFormat="1" x14ac:dyDescent="0.4"/>
    <row r="62208" s="6" customFormat="1" x14ac:dyDescent="0.4"/>
    <row r="62209" s="6" customFormat="1" x14ac:dyDescent="0.4"/>
    <row r="62210" s="6" customFormat="1" x14ac:dyDescent="0.4"/>
    <row r="62211" s="6" customFormat="1" x14ac:dyDescent="0.4"/>
    <row r="62212" s="6" customFormat="1" x14ac:dyDescent="0.4"/>
    <row r="62213" s="6" customFormat="1" x14ac:dyDescent="0.4"/>
    <row r="62214" s="6" customFormat="1" x14ac:dyDescent="0.4"/>
    <row r="62215" s="6" customFormat="1" x14ac:dyDescent="0.4"/>
    <row r="62216" s="6" customFormat="1" x14ac:dyDescent="0.4"/>
    <row r="62217" s="6" customFormat="1" x14ac:dyDescent="0.4"/>
    <row r="62218" s="6" customFormat="1" x14ac:dyDescent="0.4"/>
    <row r="62219" s="6" customFormat="1" x14ac:dyDescent="0.4"/>
    <row r="62220" s="6" customFormat="1" x14ac:dyDescent="0.4"/>
    <row r="62221" s="6" customFormat="1" x14ac:dyDescent="0.4"/>
    <row r="62222" s="6" customFormat="1" x14ac:dyDescent="0.4"/>
    <row r="62223" s="6" customFormat="1" x14ac:dyDescent="0.4"/>
    <row r="62224" s="6" customFormat="1" x14ac:dyDescent="0.4"/>
    <row r="62225" s="6" customFormat="1" x14ac:dyDescent="0.4"/>
    <row r="62226" s="6" customFormat="1" x14ac:dyDescent="0.4"/>
    <row r="62227" s="6" customFormat="1" x14ac:dyDescent="0.4"/>
    <row r="62228" s="6" customFormat="1" x14ac:dyDescent="0.4"/>
    <row r="62229" s="6" customFormat="1" x14ac:dyDescent="0.4"/>
    <row r="62230" s="6" customFormat="1" x14ac:dyDescent="0.4"/>
    <row r="62231" s="6" customFormat="1" x14ac:dyDescent="0.4"/>
    <row r="62232" s="6" customFormat="1" x14ac:dyDescent="0.4"/>
    <row r="62233" s="6" customFormat="1" x14ac:dyDescent="0.4"/>
    <row r="62234" s="6" customFormat="1" x14ac:dyDescent="0.4"/>
    <row r="62235" s="6" customFormat="1" x14ac:dyDescent="0.4"/>
    <row r="62236" s="6" customFormat="1" x14ac:dyDescent="0.4"/>
    <row r="62237" s="6" customFormat="1" x14ac:dyDescent="0.4"/>
    <row r="62238" s="6" customFormat="1" x14ac:dyDescent="0.4"/>
    <row r="62239" s="6" customFormat="1" x14ac:dyDescent="0.4"/>
    <row r="62240" s="6" customFormat="1" x14ac:dyDescent="0.4"/>
    <row r="62241" s="6" customFormat="1" x14ac:dyDescent="0.4"/>
    <row r="62242" s="6" customFormat="1" x14ac:dyDescent="0.4"/>
    <row r="62243" s="6" customFormat="1" x14ac:dyDescent="0.4"/>
    <row r="62244" s="6" customFormat="1" x14ac:dyDescent="0.4"/>
    <row r="62245" s="6" customFormat="1" x14ac:dyDescent="0.4"/>
    <row r="62246" s="6" customFormat="1" x14ac:dyDescent="0.4"/>
    <row r="62247" s="6" customFormat="1" x14ac:dyDescent="0.4"/>
    <row r="62248" s="6" customFormat="1" x14ac:dyDescent="0.4"/>
    <row r="62249" s="6" customFormat="1" x14ac:dyDescent="0.4"/>
    <row r="62250" s="6" customFormat="1" x14ac:dyDescent="0.4"/>
    <row r="62251" s="6" customFormat="1" x14ac:dyDescent="0.4"/>
    <row r="62252" s="6" customFormat="1" x14ac:dyDescent="0.4"/>
    <row r="62253" s="6" customFormat="1" x14ac:dyDescent="0.4"/>
    <row r="62254" s="6" customFormat="1" x14ac:dyDescent="0.4"/>
    <row r="62255" s="6" customFormat="1" x14ac:dyDescent="0.4"/>
    <row r="62256" s="6" customFormat="1" x14ac:dyDescent="0.4"/>
    <row r="62257" s="6" customFormat="1" x14ac:dyDescent="0.4"/>
    <row r="62258" s="6" customFormat="1" x14ac:dyDescent="0.4"/>
    <row r="62259" s="6" customFormat="1" x14ac:dyDescent="0.4"/>
    <row r="62260" s="6" customFormat="1" x14ac:dyDescent="0.4"/>
    <row r="62261" s="6" customFormat="1" x14ac:dyDescent="0.4"/>
    <row r="62262" s="6" customFormat="1" x14ac:dyDescent="0.4"/>
    <row r="62263" s="6" customFormat="1" x14ac:dyDescent="0.4"/>
    <row r="62264" s="6" customFormat="1" x14ac:dyDescent="0.4"/>
    <row r="62265" s="6" customFormat="1" x14ac:dyDescent="0.4"/>
    <row r="62266" s="6" customFormat="1" x14ac:dyDescent="0.4"/>
    <row r="62267" s="6" customFormat="1" x14ac:dyDescent="0.4"/>
    <row r="62268" s="6" customFormat="1" x14ac:dyDescent="0.4"/>
    <row r="62269" s="6" customFormat="1" x14ac:dyDescent="0.4"/>
    <row r="62270" s="6" customFormat="1" x14ac:dyDescent="0.4"/>
    <row r="62271" s="6" customFormat="1" x14ac:dyDescent="0.4"/>
    <row r="62272" s="6" customFormat="1" x14ac:dyDescent="0.4"/>
    <row r="62273" s="6" customFormat="1" x14ac:dyDescent="0.4"/>
    <row r="62274" s="6" customFormat="1" x14ac:dyDescent="0.4"/>
    <row r="62275" s="6" customFormat="1" x14ac:dyDescent="0.4"/>
    <row r="62276" s="6" customFormat="1" x14ac:dyDescent="0.4"/>
    <row r="62277" s="6" customFormat="1" x14ac:dyDescent="0.4"/>
    <row r="62278" s="6" customFormat="1" x14ac:dyDescent="0.4"/>
    <row r="62279" s="6" customFormat="1" x14ac:dyDescent="0.4"/>
    <row r="62280" s="6" customFormat="1" x14ac:dyDescent="0.4"/>
    <row r="62281" s="6" customFormat="1" x14ac:dyDescent="0.4"/>
    <row r="62282" s="6" customFormat="1" x14ac:dyDescent="0.4"/>
    <row r="62283" s="6" customFormat="1" x14ac:dyDescent="0.4"/>
    <row r="62284" s="6" customFormat="1" x14ac:dyDescent="0.4"/>
    <row r="62285" s="6" customFormat="1" x14ac:dyDescent="0.4"/>
    <row r="62286" s="6" customFormat="1" x14ac:dyDescent="0.4"/>
    <row r="62287" s="6" customFormat="1" x14ac:dyDescent="0.4"/>
    <row r="62288" s="6" customFormat="1" x14ac:dyDescent="0.4"/>
    <row r="62289" s="6" customFormat="1" x14ac:dyDescent="0.4"/>
    <row r="62290" s="6" customFormat="1" x14ac:dyDescent="0.4"/>
    <row r="62291" s="6" customFormat="1" x14ac:dyDescent="0.4"/>
    <row r="62292" s="6" customFormat="1" x14ac:dyDescent="0.4"/>
    <row r="62293" s="6" customFormat="1" x14ac:dyDescent="0.4"/>
    <row r="62294" s="6" customFormat="1" x14ac:dyDescent="0.4"/>
    <row r="62295" s="6" customFormat="1" x14ac:dyDescent="0.4"/>
    <row r="62296" s="6" customFormat="1" x14ac:dyDescent="0.4"/>
    <row r="62297" s="6" customFormat="1" x14ac:dyDescent="0.4"/>
    <row r="62298" s="6" customFormat="1" x14ac:dyDescent="0.4"/>
    <row r="62299" s="6" customFormat="1" x14ac:dyDescent="0.4"/>
    <row r="62300" s="6" customFormat="1" x14ac:dyDescent="0.4"/>
    <row r="62301" s="6" customFormat="1" x14ac:dyDescent="0.4"/>
    <row r="62302" s="6" customFormat="1" x14ac:dyDescent="0.4"/>
    <row r="62303" s="6" customFormat="1" x14ac:dyDescent="0.4"/>
    <row r="62304" s="6" customFormat="1" x14ac:dyDescent="0.4"/>
    <row r="62305" s="6" customFormat="1" x14ac:dyDescent="0.4"/>
    <row r="62306" s="6" customFormat="1" x14ac:dyDescent="0.4"/>
    <row r="62307" s="6" customFormat="1" x14ac:dyDescent="0.4"/>
    <row r="62308" s="6" customFormat="1" x14ac:dyDescent="0.4"/>
    <row r="62309" s="6" customFormat="1" x14ac:dyDescent="0.4"/>
    <row r="62310" s="6" customFormat="1" x14ac:dyDescent="0.4"/>
    <row r="62311" s="6" customFormat="1" x14ac:dyDescent="0.4"/>
    <row r="62312" s="6" customFormat="1" x14ac:dyDescent="0.4"/>
    <row r="62313" s="6" customFormat="1" x14ac:dyDescent="0.4"/>
    <row r="62314" s="6" customFormat="1" x14ac:dyDescent="0.4"/>
    <row r="62315" s="6" customFormat="1" x14ac:dyDescent="0.4"/>
    <row r="62316" s="6" customFormat="1" x14ac:dyDescent="0.4"/>
    <row r="62317" s="6" customFormat="1" x14ac:dyDescent="0.4"/>
    <row r="62318" s="6" customFormat="1" x14ac:dyDescent="0.4"/>
    <row r="62319" s="6" customFormat="1" x14ac:dyDescent="0.4"/>
    <row r="62320" s="6" customFormat="1" x14ac:dyDescent="0.4"/>
    <row r="62321" s="6" customFormat="1" x14ac:dyDescent="0.4"/>
    <row r="62322" s="6" customFormat="1" x14ac:dyDescent="0.4"/>
    <row r="62323" s="6" customFormat="1" x14ac:dyDescent="0.4"/>
    <row r="62324" s="6" customFormat="1" x14ac:dyDescent="0.4"/>
    <row r="62325" s="6" customFormat="1" x14ac:dyDescent="0.4"/>
    <row r="62326" s="6" customFormat="1" x14ac:dyDescent="0.4"/>
    <row r="62327" s="6" customFormat="1" x14ac:dyDescent="0.4"/>
    <row r="62328" s="6" customFormat="1" x14ac:dyDescent="0.4"/>
    <row r="62329" s="6" customFormat="1" x14ac:dyDescent="0.4"/>
    <row r="62330" s="6" customFormat="1" x14ac:dyDescent="0.4"/>
    <row r="62331" s="6" customFormat="1" x14ac:dyDescent="0.4"/>
    <row r="62332" s="6" customFormat="1" x14ac:dyDescent="0.4"/>
    <row r="62333" s="6" customFormat="1" x14ac:dyDescent="0.4"/>
    <row r="62334" s="6" customFormat="1" x14ac:dyDescent="0.4"/>
    <row r="62335" s="6" customFormat="1" x14ac:dyDescent="0.4"/>
    <row r="62336" s="6" customFormat="1" x14ac:dyDescent="0.4"/>
    <row r="62337" s="6" customFormat="1" x14ac:dyDescent="0.4"/>
    <row r="62338" s="6" customFormat="1" x14ac:dyDescent="0.4"/>
    <row r="62339" s="6" customFormat="1" x14ac:dyDescent="0.4"/>
    <row r="62340" s="6" customFormat="1" x14ac:dyDescent="0.4"/>
    <row r="62341" s="6" customFormat="1" x14ac:dyDescent="0.4"/>
    <row r="62342" s="6" customFormat="1" x14ac:dyDescent="0.4"/>
    <row r="62343" s="6" customFormat="1" x14ac:dyDescent="0.4"/>
    <row r="62344" s="6" customFormat="1" x14ac:dyDescent="0.4"/>
    <row r="62345" s="6" customFormat="1" x14ac:dyDescent="0.4"/>
    <row r="62346" s="6" customFormat="1" x14ac:dyDescent="0.4"/>
    <row r="62347" s="6" customFormat="1" x14ac:dyDescent="0.4"/>
    <row r="62348" s="6" customFormat="1" x14ac:dyDescent="0.4"/>
    <row r="62349" s="6" customFormat="1" x14ac:dyDescent="0.4"/>
    <row r="62350" s="6" customFormat="1" x14ac:dyDescent="0.4"/>
    <row r="62351" s="6" customFormat="1" x14ac:dyDescent="0.4"/>
    <row r="62352" s="6" customFormat="1" x14ac:dyDescent="0.4"/>
    <row r="62353" s="6" customFormat="1" x14ac:dyDescent="0.4"/>
    <row r="62354" s="6" customFormat="1" x14ac:dyDescent="0.4"/>
    <row r="62355" s="6" customFormat="1" x14ac:dyDescent="0.4"/>
    <row r="62356" s="6" customFormat="1" x14ac:dyDescent="0.4"/>
    <row r="62357" s="6" customFormat="1" x14ac:dyDescent="0.4"/>
    <row r="62358" s="6" customFormat="1" x14ac:dyDescent="0.4"/>
    <row r="62359" s="6" customFormat="1" x14ac:dyDescent="0.4"/>
    <row r="62360" s="6" customFormat="1" x14ac:dyDescent="0.4"/>
    <row r="62361" s="6" customFormat="1" x14ac:dyDescent="0.4"/>
    <row r="62362" s="6" customFormat="1" x14ac:dyDescent="0.4"/>
    <row r="62363" s="6" customFormat="1" x14ac:dyDescent="0.4"/>
    <row r="62364" s="6" customFormat="1" x14ac:dyDescent="0.4"/>
    <row r="62365" s="6" customFormat="1" x14ac:dyDescent="0.4"/>
    <row r="62366" s="6" customFormat="1" x14ac:dyDescent="0.4"/>
    <row r="62367" s="6" customFormat="1" x14ac:dyDescent="0.4"/>
    <row r="62368" s="6" customFormat="1" x14ac:dyDescent="0.4"/>
    <row r="62369" s="6" customFormat="1" x14ac:dyDescent="0.4"/>
    <row r="62370" s="6" customFormat="1" x14ac:dyDescent="0.4"/>
    <row r="62371" s="6" customFormat="1" x14ac:dyDescent="0.4"/>
    <row r="62372" s="6" customFormat="1" x14ac:dyDescent="0.4"/>
    <row r="62373" s="6" customFormat="1" x14ac:dyDescent="0.4"/>
    <row r="62374" s="6" customFormat="1" x14ac:dyDescent="0.4"/>
    <row r="62375" s="6" customFormat="1" x14ac:dyDescent="0.4"/>
    <row r="62376" s="6" customFormat="1" x14ac:dyDescent="0.4"/>
    <row r="62377" s="6" customFormat="1" x14ac:dyDescent="0.4"/>
    <row r="62378" s="6" customFormat="1" x14ac:dyDescent="0.4"/>
    <row r="62379" s="6" customFormat="1" x14ac:dyDescent="0.4"/>
    <row r="62380" s="6" customFormat="1" x14ac:dyDescent="0.4"/>
    <row r="62381" s="6" customFormat="1" x14ac:dyDescent="0.4"/>
    <row r="62382" s="6" customFormat="1" x14ac:dyDescent="0.4"/>
    <row r="62383" s="6" customFormat="1" x14ac:dyDescent="0.4"/>
    <row r="62384" s="6" customFormat="1" x14ac:dyDescent="0.4"/>
    <row r="62385" s="6" customFormat="1" x14ac:dyDescent="0.4"/>
    <row r="62386" s="6" customFormat="1" x14ac:dyDescent="0.4"/>
    <row r="62387" s="6" customFormat="1" x14ac:dyDescent="0.4"/>
    <row r="62388" s="6" customFormat="1" x14ac:dyDescent="0.4"/>
    <row r="62389" s="6" customFormat="1" x14ac:dyDescent="0.4"/>
    <row r="62390" s="6" customFormat="1" x14ac:dyDescent="0.4"/>
    <row r="62391" s="6" customFormat="1" x14ac:dyDescent="0.4"/>
    <row r="62392" s="6" customFormat="1" x14ac:dyDescent="0.4"/>
    <row r="62393" s="6" customFormat="1" x14ac:dyDescent="0.4"/>
    <row r="62394" s="6" customFormat="1" x14ac:dyDescent="0.4"/>
    <row r="62395" s="6" customFormat="1" x14ac:dyDescent="0.4"/>
    <row r="62396" s="6" customFormat="1" x14ac:dyDescent="0.4"/>
    <row r="62397" s="6" customFormat="1" x14ac:dyDescent="0.4"/>
    <row r="62398" s="6" customFormat="1" x14ac:dyDescent="0.4"/>
    <row r="62399" s="6" customFormat="1" x14ac:dyDescent="0.4"/>
    <row r="62400" s="6" customFormat="1" x14ac:dyDescent="0.4"/>
    <row r="62401" s="6" customFormat="1" x14ac:dyDescent="0.4"/>
    <row r="62402" s="6" customFormat="1" x14ac:dyDescent="0.4"/>
    <row r="62403" s="6" customFormat="1" x14ac:dyDescent="0.4"/>
    <row r="62404" s="6" customFormat="1" x14ac:dyDescent="0.4"/>
    <row r="62405" s="6" customFormat="1" x14ac:dyDescent="0.4"/>
    <row r="62406" s="6" customFormat="1" x14ac:dyDescent="0.4"/>
    <row r="62407" s="6" customFormat="1" x14ac:dyDescent="0.4"/>
    <row r="62408" s="6" customFormat="1" x14ac:dyDescent="0.4"/>
    <row r="62409" s="6" customFormat="1" x14ac:dyDescent="0.4"/>
    <row r="62410" s="6" customFormat="1" x14ac:dyDescent="0.4"/>
    <row r="62411" s="6" customFormat="1" x14ac:dyDescent="0.4"/>
    <row r="62412" s="6" customFormat="1" x14ac:dyDescent="0.4"/>
    <row r="62413" s="6" customFormat="1" x14ac:dyDescent="0.4"/>
    <row r="62414" s="6" customFormat="1" x14ac:dyDescent="0.4"/>
    <row r="62415" s="6" customFormat="1" x14ac:dyDescent="0.4"/>
    <row r="62416" s="6" customFormat="1" x14ac:dyDescent="0.4"/>
    <row r="62417" s="6" customFormat="1" x14ac:dyDescent="0.4"/>
    <row r="62418" s="6" customFormat="1" x14ac:dyDescent="0.4"/>
    <row r="62419" s="6" customFormat="1" x14ac:dyDescent="0.4"/>
    <row r="62420" s="6" customFormat="1" x14ac:dyDescent="0.4"/>
    <row r="62421" s="6" customFormat="1" x14ac:dyDescent="0.4"/>
    <row r="62422" s="6" customFormat="1" x14ac:dyDescent="0.4"/>
    <row r="62423" s="6" customFormat="1" x14ac:dyDescent="0.4"/>
    <row r="62424" s="6" customFormat="1" x14ac:dyDescent="0.4"/>
    <row r="62425" s="6" customFormat="1" x14ac:dyDescent="0.4"/>
    <row r="62426" s="6" customFormat="1" x14ac:dyDescent="0.4"/>
    <row r="62427" s="6" customFormat="1" x14ac:dyDescent="0.4"/>
    <row r="62428" s="6" customFormat="1" x14ac:dyDescent="0.4"/>
    <row r="62429" s="6" customFormat="1" x14ac:dyDescent="0.4"/>
    <row r="62430" s="6" customFormat="1" x14ac:dyDescent="0.4"/>
    <row r="62431" s="6" customFormat="1" x14ac:dyDescent="0.4"/>
    <row r="62432" s="6" customFormat="1" x14ac:dyDescent="0.4"/>
    <row r="62433" s="6" customFormat="1" x14ac:dyDescent="0.4"/>
    <row r="62434" s="6" customFormat="1" x14ac:dyDescent="0.4"/>
    <row r="62435" s="6" customFormat="1" x14ac:dyDescent="0.4"/>
    <row r="62436" s="6" customFormat="1" x14ac:dyDescent="0.4"/>
    <row r="62437" s="6" customFormat="1" x14ac:dyDescent="0.4"/>
    <row r="62438" s="6" customFormat="1" x14ac:dyDescent="0.4"/>
    <row r="62439" s="6" customFormat="1" x14ac:dyDescent="0.4"/>
    <row r="62440" s="6" customFormat="1" x14ac:dyDescent="0.4"/>
    <row r="62441" s="6" customFormat="1" x14ac:dyDescent="0.4"/>
    <row r="62442" s="6" customFormat="1" x14ac:dyDescent="0.4"/>
    <row r="62443" s="6" customFormat="1" x14ac:dyDescent="0.4"/>
    <row r="62444" s="6" customFormat="1" x14ac:dyDescent="0.4"/>
    <row r="62445" s="6" customFormat="1" x14ac:dyDescent="0.4"/>
    <row r="62446" s="6" customFormat="1" x14ac:dyDescent="0.4"/>
    <row r="62447" s="6" customFormat="1" x14ac:dyDescent="0.4"/>
    <row r="62448" s="6" customFormat="1" x14ac:dyDescent="0.4"/>
    <row r="62449" s="6" customFormat="1" x14ac:dyDescent="0.4"/>
    <row r="62450" s="6" customFormat="1" x14ac:dyDescent="0.4"/>
    <row r="62451" s="6" customFormat="1" x14ac:dyDescent="0.4"/>
    <row r="62452" s="6" customFormat="1" x14ac:dyDescent="0.4"/>
    <row r="62453" s="6" customFormat="1" x14ac:dyDescent="0.4"/>
    <row r="62454" s="6" customFormat="1" x14ac:dyDescent="0.4"/>
    <row r="62455" s="6" customFormat="1" x14ac:dyDescent="0.4"/>
    <row r="62456" s="6" customFormat="1" x14ac:dyDescent="0.4"/>
    <row r="62457" s="6" customFormat="1" x14ac:dyDescent="0.4"/>
    <row r="62458" s="6" customFormat="1" x14ac:dyDescent="0.4"/>
    <row r="62459" s="6" customFormat="1" x14ac:dyDescent="0.4"/>
    <row r="62460" s="6" customFormat="1" x14ac:dyDescent="0.4"/>
    <row r="62461" s="6" customFormat="1" x14ac:dyDescent="0.4"/>
    <row r="62462" s="6" customFormat="1" x14ac:dyDescent="0.4"/>
    <row r="62463" s="6" customFormat="1" x14ac:dyDescent="0.4"/>
    <row r="62464" s="6" customFormat="1" x14ac:dyDescent="0.4"/>
    <row r="62465" s="6" customFormat="1" x14ac:dyDescent="0.4"/>
    <row r="62466" s="6" customFormat="1" x14ac:dyDescent="0.4"/>
    <row r="62467" s="6" customFormat="1" x14ac:dyDescent="0.4"/>
    <row r="62468" s="6" customFormat="1" x14ac:dyDescent="0.4"/>
    <row r="62469" s="6" customFormat="1" x14ac:dyDescent="0.4"/>
    <row r="62470" s="6" customFormat="1" x14ac:dyDescent="0.4"/>
    <row r="62471" s="6" customFormat="1" x14ac:dyDescent="0.4"/>
    <row r="62472" s="6" customFormat="1" x14ac:dyDescent="0.4"/>
    <row r="62473" s="6" customFormat="1" x14ac:dyDescent="0.4"/>
    <row r="62474" s="6" customFormat="1" x14ac:dyDescent="0.4"/>
    <row r="62475" s="6" customFormat="1" x14ac:dyDescent="0.4"/>
    <row r="62476" s="6" customFormat="1" x14ac:dyDescent="0.4"/>
    <row r="62477" s="6" customFormat="1" x14ac:dyDescent="0.4"/>
    <row r="62478" s="6" customFormat="1" x14ac:dyDescent="0.4"/>
    <row r="62479" s="6" customFormat="1" x14ac:dyDescent="0.4"/>
    <row r="62480" s="6" customFormat="1" x14ac:dyDescent="0.4"/>
    <row r="62481" s="6" customFormat="1" x14ac:dyDescent="0.4"/>
    <row r="62482" s="6" customFormat="1" x14ac:dyDescent="0.4"/>
    <row r="62483" s="6" customFormat="1" x14ac:dyDescent="0.4"/>
    <row r="62484" s="6" customFormat="1" x14ac:dyDescent="0.4"/>
    <row r="62485" s="6" customFormat="1" x14ac:dyDescent="0.4"/>
    <row r="62486" s="6" customFormat="1" x14ac:dyDescent="0.4"/>
    <row r="62487" s="6" customFormat="1" x14ac:dyDescent="0.4"/>
    <row r="62488" s="6" customFormat="1" x14ac:dyDescent="0.4"/>
    <row r="62489" s="6" customFormat="1" x14ac:dyDescent="0.4"/>
    <row r="62490" s="6" customFormat="1" x14ac:dyDescent="0.4"/>
    <row r="62491" s="6" customFormat="1" x14ac:dyDescent="0.4"/>
    <row r="62492" s="6" customFormat="1" x14ac:dyDescent="0.4"/>
    <row r="62493" s="6" customFormat="1" x14ac:dyDescent="0.4"/>
    <row r="62494" s="6" customFormat="1" x14ac:dyDescent="0.4"/>
    <row r="62495" s="6" customFormat="1" x14ac:dyDescent="0.4"/>
    <row r="62496" s="6" customFormat="1" x14ac:dyDescent="0.4"/>
    <row r="62497" s="6" customFormat="1" x14ac:dyDescent="0.4"/>
    <row r="62498" s="6" customFormat="1" x14ac:dyDescent="0.4"/>
    <row r="62499" s="6" customFormat="1" x14ac:dyDescent="0.4"/>
    <row r="62500" s="6" customFormat="1" x14ac:dyDescent="0.4"/>
    <row r="62501" s="6" customFormat="1" x14ac:dyDescent="0.4"/>
    <row r="62502" s="6" customFormat="1" x14ac:dyDescent="0.4"/>
    <row r="62503" s="6" customFormat="1" x14ac:dyDescent="0.4"/>
    <row r="62504" s="6" customFormat="1" x14ac:dyDescent="0.4"/>
    <row r="62505" s="6" customFormat="1" x14ac:dyDescent="0.4"/>
    <row r="62506" s="6" customFormat="1" x14ac:dyDescent="0.4"/>
    <row r="62507" s="6" customFormat="1" x14ac:dyDescent="0.4"/>
    <row r="62508" s="6" customFormat="1" x14ac:dyDescent="0.4"/>
    <row r="62509" s="6" customFormat="1" x14ac:dyDescent="0.4"/>
    <row r="62510" s="6" customFormat="1" x14ac:dyDescent="0.4"/>
    <row r="62511" s="6" customFormat="1" x14ac:dyDescent="0.4"/>
    <row r="62512" s="6" customFormat="1" x14ac:dyDescent="0.4"/>
    <row r="62513" s="6" customFormat="1" x14ac:dyDescent="0.4"/>
    <row r="62514" s="6" customFormat="1" x14ac:dyDescent="0.4"/>
    <row r="62515" s="6" customFormat="1" x14ac:dyDescent="0.4"/>
    <row r="62516" s="6" customFormat="1" x14ac:dyDescent="0.4"/>
    <row r="62517" s="6" customFormat="1" x14ac:dyDescent="0.4"/>
    <row r="62518" s="6" customFormat="1" x14ac:dyDescent="0.4"/>
    <row r="62519" s="6" customFormat="1" x14ac:dyDescent="0.4"/>
    <row r="62520" s="6" customFormat="1" x14ac:dyDescent="0.4"/>
    <row r="62521" s="6" customFormat="1" x14ac:dyDescent="0.4"/>
    <row r="62522" s="6" customFormat="1" x14ac:dyDescent="0.4"/>
    <row r="62523" s="6" customFormat="1" x14ac:dyDescent="0.4"/>
    <row r="62524" s="6" customFormat="1" x14ac:dyDescent="0.4"/>
    <row r="62525" s="6" customFormat="1" x14ac:dyDescent="0.4"/>
    <row r="62526" s="6" customFormat="1" x14ac:dyDescent="0.4"/>
    <row r="62527" s="6" customFormat="1" x14ac:dyDescent="0.4"/>
    <row r="62528" s="6" customFormat="1" x14ac:dyDescent="0.4"/>
    <row r="62529" s="6" customFormat="1" x14ac:dyDescent="0.4"/>
    <row r="62530" s="6" customFormat="1" x14ac:dyDescent="0.4"/>
    <row r="62531" s="6" customFormat="1" x14ac:dyDescent="0.4"/>
    <row r="62532" s="6" customFormat="1" x14ac:dyDescent="0.4"/>
    <row r="62533" s="6" customFormat="1" x14ac:dyDescent="0.4"/>
    <row r="62534" s="6" customFormat="1" x14ac:dyDescent="0.4"/>
    <row r="62535" s="6" customFormat="1" x14ac:dyDescent="0.4"/>
    <row r="62536" s="6" customFormat="1" x14ac:dyDescent="0.4"/>
    <row r="62537" s="6" customFormat="1" x14ac:dyDescent="0.4"/>
    <row r="62538" s="6" customFormat="1" x14ac:dyDescent="0.4"/>
    <row r="62539" s="6" customFormat="1" x14ac:dyDescent="0.4"/>
    <row r="62540" s="6" customFormat="1" x14ac:dyDescent="0.4"/>
    <row r="62541" s="6" customFormat="1" x14ac:dyDescent="0.4"/>
    <row r="62542" s="6" customFormat="1" x14ac:dyDescent="0.4"/>
    <row r="62543" s="6" customFormat="1" x14ac:dyDescent="0.4"/>
    <row r="62544" s="6" customFormat="1" x14ac:dyDescent="0.4"/>
    <row r="62545" s="6" customFormat="1" x14ac:dyDescent="0.4"/>
    <row r="62546" s="6" customFormat="1" x14ac:dyDescent="0.4"/>
    <row r="62547" s="6" customFormat="1" x14ac:dyDescent="0.4"/>
    <row r="62548" s="6" customFormat="1" x14ac:dyDescent="0.4"/>
    <row r="62549" s="6" customFormat="1" x14ac:dyDescent="0.4"/>
    <row r="62550" s="6" customFormat="1" x14ac:dyDescent="0.4"/>
    <row r="62551" s="6" customFormat="1" x14ac:dyDescent="0.4"/>
    <row r="62552" s="6" customFormat="1" x14ac:dyDescent="0.4"/>
    <row r="62553" s="6" customFormat="1" x14ac:dyDescent="0.4"/>
    <row r="62554" s="6" customFormat="1" x14ac:dyDescent="0.4"/>
    <row r="62555" s="6" customFormat="1" x14ac:dyDescent="0.4"/>
    <row r="62556" s="6" customFormat="1" x14ac:dyDescent="0.4"/>
    <row r="62557" s="6" customFormat="1" x14ac:dyDescent="0.4"/>
    <row r="62558" s="6" customFormat="1" x14ac:dyDescent="0.4"/>
    <row r="62559" s="6" customFormat="1" x14ac:dyDescent="0.4"/>
    <row r="62560" s="6" customFormat="1" x14ac:dyDescent="0.4"/>
    <row r="62561" s="6" customFormat="1" x14ac:dyDescent="0.4"/>
    <row r="62562" s="6" customFormat="1" x14ac:dyDescent="0.4"/>
    <row r="62563" s="6" customFormat="1" x14ac:dyDescent="0.4"/>
    <row r="62564" s="6" customFormat="1" x14ac:dyDescent="0.4"/>
    <row r="62565" s="6" customFormat="1" x14ac:dyDescent="0.4"/>
    <row r="62566" s="6" customFormat="1" x14ac:dyDescent="0.4"/>
    <row r="62567" s="6" customFormat="1" x14ac:dyDescent="0.4"/>
    <row r="62568" s="6" customFormat="1" x14ac:dyDescent="0.4"/>
    <row r="62569" s="6" customFormat="1" x14ac:dyDescent="0.4"/>
    <row r="62570" s="6" customFormat="1" x14ac:dyDescent="0.4"/>
    <row r="62571" s="6" customFormat="1" x14ac:dyDescent="0.4"/>
    <row r="62572" s="6" customFormat="1" x14ac:dyDescent="0.4"/>
    <row r="62573" s="6" customFormat="1" x14ac:dyDescent="0.4"/>
    <row r="62574" s="6" customFormat="1" x14ac:dyDescent="0.4"/>
    <row r="62575" s="6" customFormat="1" x14ac:dyDescent="0.4"/>
    <row r="62576" s="6" customFormat="1" x14ac:dyDescent="0.4"/>
    <row r="62577" s="6" customFormat="1" x14ac:dyDescent="0.4"/>
    <row r="62578" s="6" customFormat="1" x14ac:dyDescent="0.4"/>
    <row r="62579" s="6" customFormat="1" x14ac:dyDescent="0.4"/>
    <row r="62580" s="6" customFormat="1" x14ac:dyDescent="0.4"/>
    <row r="62581" s="6" customFormat="1" x14ac:dyDescent="0.4"/>
    <row r="62582" s="6" customFormat="1" x14ac:dyDescent="0.4"/>
    <row r="62583" s="6" customFormat="1" x14ac:dyDescent="0.4"/>
    <row r="62584" s="6" customFormat="1" x14ac:dyDescent="0.4"/>
    <row r="62585" s="6" customFormat="1" x14ac:dyDescent="0.4"/>
    <row r="62586" s="6" customFormat="1" x14ac:dyDescent="0.4"/>
    <row r="62587" s="6" customFormat="1" x14ac:dyDescent="0.4"/>
    <row r="62588" s="6" customFormat="1" x14ac:dyDescent="0.4"/>
    <row r="62589" s="6" customFormat="1" x14ac:dyDescent="0.4"/>
    <row r="62590" s="6" customFormat="1" x14ac:dyDescent="0.4"/>
    <row r="62591" s="6" customFormat="1" x14ac:dyDescent="0.4"/>
    <row r="62592" s="6" customFormat="1" x14ac:dyDescent="0.4"/>
    <row r="62593" s="6" customFormat="1" x14ac:dyDescent="0.4"/>
    <row r="62594" s="6" customFormat="1" x14ac:dyDescent="0.4"/>
    <row r="62595" s="6" customFormat="1" x14ac:dyDescent="0.4"/>
    <row r="62596" s="6" customFormat="1" x14ac:dyDescent="0.4"/>
    <row r="62597" s="6" customFormat="1" x14ac:dyDescent="0.4"/>
    <row r="62598" s="6" customFormat="1" x14ac:dyDescent="0.4"/>
    <row r="62599" s="6" customFormat="1" x14ac:dyDescent="0.4"/>
    <row r="62600" s="6" customFormat="1" x14ac:dyDescent="0.4"/>
    <row r="62601" s="6" customFormat="1" x14ac:dyDescent="0.4"/>
    <row r="62602" s="6" customFormat="1" x14ac:dyDescent="0.4"/>
    <row r="62603" s="6" customFormat="1" x14ac:dyDescent="0.4"/>
    <row r="62604" s="6" customFormat="1" x14ac:dyDescent="0.4"/>
    <row r="62605" s="6" customFormat="1" x14ac:dyDescent="0.4"/>
    <row r="62606" s="6" customFormat="1" x14ac:dyDescent="0.4"/>
    <row r="62607" s="6" customFormat="1" x14ac:dyDescent="0.4"/>
    <row r="62608" s="6" customFormat="1" x14ac:dyDescent="0.4"/>
    <row r="62609" s="6" customFormat="1" x14ac:dyDescent="0.4"/>
    <row r="62610" s="6" customFormat="1" x14ac:dyDescent="0.4"/>
    <row r="62611" s="6" customFormat="1" x14ac:dyDescent="0.4"/>
    <row r="62612" s="6" customFormat="1" x14ac:dyDescent="0.4"/>
    <row r="62613" s="6" customFormat="1" x14ac:dyDescent="0.4"/>
    <row r="62614" s="6" customFormat="1" x14ac:dyDescent="0.4"/>
    <row r="62615" s="6" customFormat="1" x14ac:dyDescent="0.4"/>
    <row r="62616" s="6" customFormat="1" x14ac:dyDescent="0.4"/>
    <row r="62617" s="6" customFormat="1" x14ac:dyDescent="0.4"/>
    <row r="62618" s="6" customFormat="1" x14ac:dyDescent="0.4"/>
    <row r="62619" s="6" customFormat="1" x14ac:dyDescent="0.4"/>
    <row r="62620" s="6" customFormat="1" x14ac:dyDescent="0.4"/>
    <row r="62621" s="6" customFormat="1" x14ac:dyDescent="0.4"/>
    <row r="62622" s="6" customFormat="1" x14ac:dyDescent="0.4"/>
    <row r="62623" s="6" customFormat="1" x14ac:dyDescent="0.4"/>
    <row r="62624" s="6" customFormat="1" x14ac:dyDescent="0.4"/>
    <row r="62625" s="6" customFormat="1" x14ac:dyDescent="0.4"/>
    <row r="62626" s="6" customFormat="1" x14ac:dyDescent="0.4"/>
    <row r="62627" s="6" customFormat="1" x14ac:dyDescent="0.4"/>
    <row r="62628" s="6" customFormat="1" x14ac:dyDescent="0.4"/>
    <row r="62629" s="6" customFormat="1" x14ac:dyDescent="0.4"/>
    <row r="62630" s="6" customFormat="1" x14ac:dyDescent="0.4"/>
    <row r="62631" s="6" customFormat="1" x14ac:dyDescent="0.4"/>
    <row r="62632" s="6" customFormat="1" x14ac:dyDescent="0.4"/>
    <row r="62633" s="6" customFormat="1" x14ac:dyDescent="0.4"/>
    <row r="62634" s="6" customFormat="1" x14ac:dyDescent="0.4"/>
    <row r="62635" s="6" customFormat="1" x14ac:dyDescent="0.4"/>
    <row r="62636" s="6" customFormat="1" x14ac:dyDescent="0.4"/>
    <row r="62637" s="6" customFormat="1" x14ac:dyDescent="0.4"/>
    <row r="62638" s="6" customFormat="1" x14ac:dyDescent="0.4"/>
    <row r="62639" s="6" customFormat="1" x14ac:dyDescent="0.4"/>
    <row r="62640" s="6" customFormat="1" x14ac:dyDescent="0.4"/>
    <row r="62641" s="6" customFormat="1" x14ac:dyDescent="0.4"/>
    <row r="62642" s="6" customFormat="1" x14ac:dyDescent="0.4"/>
    <row r="62643" s="6" customFormat="1" x14ac:dyDescent="0.4"/>
    <row r="62644" s="6" customFormat="1" x14ac:dyDescent="0.4"/>
    <row r="62645" s="6" customFormat="1" x14ac:dyDescent="0.4"/>
    <row r="62646" s="6" customFormat="1" x14ac:dyDescent="0.4"/>
    <row r="62647" s="6" customFormat="1" x14ac:dyDescent="0.4"/>
    <row r="62648" s="6" customFormat="1" x14ac:dyDescent="0.4"/>
    <row r="62649" s="6" customFormat="1" x14ac:dyDescent="0.4"/>
    <row r="62650" s="6" customFormat="1" x14ac:dyDescent="0.4"/>
    <row r="62651" s="6" customFormat="1" x14ac:dyDescent="0.4"/>
    <row r="62652" s="6" customFormat="1" x14ac:dyDescent="0.4"/>
    <row r="62653" s="6" customFormat="1" x14ac:dyDescent="0.4"/>
    <row r="62654" s="6" customFormat="1" x14ac:dyDescent="0.4"/>
    <row r="62655" s="6" customFormat="1" x14ac:dyDescent="0.4"/>
    <row r="62656" s="6" customFormat="1" x14ac:dyDescent="0.4"/>
    <row r="62657" s="6" customFormat="1" x14ac:dyDescent="0.4"/>
    <row r="62658" s="6" customFormat="1" x14ac:dyDescent="0.4"/>
    <row r="62659" s="6" customFormat="1" x14ac:dyDescent="0.4"/>
    <row r="62660" s="6" customFormat="1" x14ac:dyDescent="0.4"/>
    <row r="62661" s="6" customFormat="1" x14ac:dyDescent="0.4"/>
    <row r="62662" s="6" customFormat="1" x14ac:dyDescent="0.4"/>
    <row r="62663" s="6" customFormat="1" x14ac:dyDescent="0.4"/>
    <row r="62664" s="6" customFormat="1" x14ac:dyDescent="0.4"/>
    <row r="62665" s="6" customFormat="1" x14ac:dyDescent="0.4"/>
    <row r="62666" s="6" customFormat="1" x14ac:dyDescent="0.4"/>
    <row r="62667" s="6" customFormat="1" x14ac:dyDescent="0.4"/>
    <row r="62668" s="6" customFormat="1" x14ac:dyDescent="0.4"/>
    <row r="62669" s="6" customFormat="1" x14ac:dyDescent="0.4"/>
    <row r="62670" s="6" customFormat="1" x14ac:dyDescent="0.4"/>
    <row r="62671" s="6" customFormat="1" x14ac:dyDescent="0.4"/>
    <row r="62672" s="6" customFormat="1" x14ac:dyDescent="0.4"/>
    <row r="62673" s="6" customFormat="1" x14ac:dyDescent="0.4"/>
    <row r="62674" s="6" customFormat="1" x14ac:dyDescent="0.4"/>
    <row r="62675" s="6" customFormat="1" x14ac:dyDescent="0.4"/>
    <row r="62676" s="6" customFormat="1" x14ac:dyDescent="0.4"/>
    <row r="62677" s="6" customFormat="1" x14ac:dyDescent="0.4"/>
    <row r="62678" s="6" customFormat="1" x14ac:dyDescent="0.4"/>
    <row r="62679" s="6" customFormat="1" x14ac:dyDescent="0.4"/>
    <row r="62680" s="6" customFormat="1" x14ac:dyDescent="0.4"/>
    <row r="62681" s="6" customFormat="1" x14ac:dyDescent="0.4"/>
    <row r="62682" s="6" customFormat="1" x14ac:dyDescent="0.4"/>
    <row r="62683" s="6" customFormat="1" x14ac:dyDescent="0.4"/>
    <row r="62684" s="6" customFormat="1" x14ac:dyDescent="0.4"/>
    <row r="62685" s="6" customFormat="1" x14ac:dyDescent="0.4"/>
    <row r="62686" s="6" customFormat="1" x14ac:dyDescent="0.4"/>
    <row r="62687" s="6" customFormat="1" x14ac:dyDescent="0.4"/>
    <row r="62688" s="6" customFormat="1" x14ac:dyDescent="0.4"/>
    <row r="62689" s="6" customFormat="1" x14ac:dyDescent="0.4"/>
    <row r="62690" s="6" customFormat="1" x14ac:dyDescent="0.4"/>
    <row r="62691" s="6" customFormat="1" x14ac:dyDescent="0.4"/>
    <row r="62692" s="6" customFormat="1" x14ac:dyDescent="0.4"/>
    <row r="62693" s="6" customFormat="1" x14ac:dyDescent="0.4"/>
    <row r="62694" s="6" customFormat="1" x14ac:dyDescent="0.4"/>
    <row r="62695" s="6" customFormat="1" x14ac:dyDescent="0.4"/>
    <row r="62696" s="6" customFormat="1" x14ac:dyDescent="0.4"/>
    <row r="62697" s="6" customFormat="1" x14ac:dyDescent="0.4"/>
    <row r="62698" s="6" customFormat="1" x14ac:dyDescent="0.4"/>
    <row r="62699" s="6" customFormat="1" x14ac:dyDescent="0.4"/>
    <row r="62700" s="6" customFormat="1" x14ac:dyDescent="0.4"/>
    <row r="62701" s="6" customFormat="1" x14ac:dyDescent="0.4"/>
    <row r="62702" s="6" customFormat="1" x14ac:dyDescent="0.4"/>
    <row r="62703" s="6" customFormat="1" x14ac:dyDescent="0.4"/>
    <row r="62704" s="6" customFormat="1" x14ac:dyDescent="0.4"/>
    <row r="62705" s="6" customFormat="1" x14ac:dyDescent="0.4"/>
    <row r="62706" s="6" customFormat="1" x14ac:dyDescent="0.4"/>
    <row r="62707" s="6" customFormat="1" x14ac:dyDescent="0.4"/>
    <row r="62708" s="6" customFormat="1" x14ac:dyDescent="0.4"/>
    <row r="62709" s="6" customFormat="1" x14ac:dyDescent="0.4"/>
    <row r="62710" s="6" customFormat="1" x14ac:dyDescent="0.4"/>
    <row r="62711" s="6" customFormat="1" x14ac:dyDescent="0.4"/>
    <row r="62712" s="6" customFormat="1" x14ac:dyDescent="0.4"/>
    <row r="62713" s="6" customFormat="1" x14ac:dyDescent="0.4"/>
    <row r="62714" s="6" customFormat="1" x14ac:dyDescent="0.4"/>
    <row r="62715" s="6" customFormat="1" x14ac:dyDescent="0.4"/>
    <row r="62716" s="6" customFormat="1" x14ac:dyDescent="0.4"/>
    <row r="62717" s="6" customFormat="1" x14ac:dyDescent="0.4"/>
    <row r="62718" s="6" customFormat="1" x14ac:dyDescent="0.4"/>
    <row r="62719" s="6" customFormat="1" x14ac:dyDescent="0.4"/>
    <row r="62720" s="6" customFormat="1" x14ac:dyDescent="0.4"/>
    <row r="62721" s="6" customFormat="1" x14ac:dyDescent="0.4"/>
    <row r="62722" s="6" customFormat="1" x14ac:dyDescent="0.4"/>
    <row r="62723" s="6" customFormat="1" x14ac:dyDescent="0.4"/>
    <row r="62724" s="6" customFormat="1" x14ac:dyDescent="0.4"/>
    <row r="62725" s="6" customFormat="1" x14ac:dyDescent="0.4"/>
    <row r="62726" s="6" customFormat="1" x14ac:dyDescent="0.4"/>
    <row r="62727" s="6" customFormat="1" x14ac:dyDescent="0.4"/>
    <row r="62728" s="6" customFormat="1" x14ac:dyDescent="0.4"/>
    <row r="62729" s="6" customFormat="1" x14ac:dyDescent="0.4"/>
    <row r="62730" s="6" customFormat="1" x14ac:dyDescent="0.4"/>
    <row r="62731" s="6" customFormat="1" x14ac:dyDescent="0.4"/>
    <row r="62732" s="6" customFormat="1" x14ac:dyDescent="0.4"/>
    <row r="62733" s="6" customFormat="1" x14ac:dyDescent="0.4"/>
    <row r="62734" s="6" customFormat="1" x14ac:dyDescent="0.4"/>
    <row r="62735" s="6" customFormat="1" x14ac:dyDescent="0.4"/>
    <row r="62736" s="6" customFormat="1" x14ac:dyDescent="0.4"/>
    <row r="62737" s="6" customFormat="1" x14ac:dyDescent="0.4"/>
    <row r="62738" s="6" customFormat="1" x14ac:dyDescent="0.4"/>
    <row r="62739" s="6" customFormat="1" x14ac:dyDescent="0.4"/>
    <row r="62740" s="6" customFormat="1" x14ac:dyDescent="0.4"/>
    <row r="62741" s="6" customFormat="1" x14ac:dyDescent="0.4"/>
    <row r="62742" s="6" customFormat="1" x14ac:dyDescent="0.4"/>
    <row r="62743" s="6" customFormat="1" x14ac:dyDescent="0.4"/>
    <row r="62744" s="6" customFormat="1" x14ac:dyDescent="0.4"/>
    <row r="62745" s="6" customFormat="1" x14ac:dyDescent="0.4"/>
    <row r="62746" s="6" customFormat="1" x14ac:dyDescent="0.4"/>
    <row r="62747" s="6" customFormat="1" x14ac:dyDescent="0.4"/>
    <row r="62748" s="6" customFormat="1" x14ac:dyDescent="0.4"/>
    <row r="62749" s="6" customFormat="1" x14ac:dyDescent="0.4"/>
    <row r="62750" s="6" customFormat="1" x14ac:dyDescent="0.4"/>
    <row r="62751" s="6" customFormat="1" x14ac:dyDescent="0.4"/>
    <row r="62752" s="6" customFormat="1" x14ac:dyDescent="0.4"/>
    <row r="62753" s="6" customFormat="1" x14ac:dyDescent="0.4"/>
    <row r="62754" s="6" customFormat="1" x14ac:dyDescent="0.4"/>
    <row r="62755" s="6" customFormat="1" x14ac:dyDescent="0.4"/>
    <row r="62756" s="6" customFormat="1" x14ac:dyDescent="0.4"/>
    <row r="62757" s="6" customFormat="1" x14ac:dyDescent="0.4"/>
    <row r="62758" s="6" customFormat="1" x14ac:dyDescent="0.4"/>
    <row r="62759" s="6" customFormat="1" x14ac:dyDescent="0.4"/>
    <row r="62760" s="6" customFormat="1" x14ac:dyDescent="0.4"/>
    <row r="62761" s="6" customFormat="1" x14ac:dyDescent="0.4"/>
    <row r="62762" s="6" customFormat="1" x14ac:dyDescent="0.4"/>
    <row r="62763" s="6" customFormat="1" x14ac:dyDescent="0.4"/>
    <row r="62764" s="6" customFormat="1" x14ac:dyDescent="0.4"/>
    <row r="62765" s="6" customFormat="1" x14ac:dyDescent="0.4"/>
    <row r="62766" s="6" customFormat="1" x14ac:dyDescent="0.4"/>
    <row r="62767" s="6" customFormat="1" x14ac:dyDescent="0.4"/>
    <row r="62768" s="6" customFormat="1" x14ac:dyDescent="0.4"/>
    <row r="62769" s="6" customFormat="1" x14ac:dyDescent="0.4"/>
    <row r="62770" s="6" customFormat="1" x14ac:dyDescent="0.4"/>
    <row r="62771" s="6" customFormat="1" x14ac:dyDescent="0.4"/>
    <row r="62772" s="6" customFormat="1" x14ac:dyDescent="0.4"/>
    <row r="62773" s="6" customFormat="1" x14ac:dyDescent="0.4"/>
    <row r="62774" s="6" customFormat="1" x14ac:dyDescent="0.4"/>
    <row r="62775" s="6" customFormat="1" x14ac:dyDescent="0.4"/>
    <row r="62776" s="6" customFormat="1" x14ac:dyDescent="0.4"/>
    <row r="62777" s="6" customFormat="1" x14ac:dyDescent="0.4"/>
    <row r="62778" s="6" customFormat="1" x14ac:dyDescent="0.4"/>
    <row r="62779" s="6" customFormat="1" x14ac:dyDescent="0.4"/>
    <row r="62780" s="6" customFormat="1" x14ac:dyDescent="0.4"/>
    <row r="62781" s="6" customFormat="1" x14ac:dyDescent="0.4"/>
    <row r="62782" s="6" customFormat="1" x14ac:dyDescent="0.4"/>
    <row r="62783" s="6" customFormat="1" x14ac:dyDescent="0.4"/>
    <row r="62784" s="6" customFormat="1" x14ac:dyDescent="0.4"/>
    <row r="62785" s="6" customFormat="1" x14ac:dyDescent="0.4"/>
    <row r="62786" s="6" customFormat="1" x14ac:dyDescent="0.4"/>
    <row r="62787" s="6" customFormat="1" x14ac:dyDescent="0.4"/>
    <row r="62788" s="6" customFormat="1" x14ac:dyDescent="0.4"/>
    <row r="62789" s="6" customFormat="1" x14ac:dyDescent="0.4"/>
    <row r="62790" s="6" customFormat="1" x14ac:dyDescent="0.4"/>
    <row r="62791" s="6" customFormat="1" x14ac:dyDescent="0.4"/>
    <row r="62792" s="6" customFormat="1" x14ac:dyDescent="0.4"/>
    <row r="62793" s="6" customFormat="1" x14ac:dyDescent="0.4"/>
    <row r="62794" s="6" customFormat="1" x14ac:dyDescent="0.4"/>
    <row r="62795" s="6" customFormat="1" x14ac:dyDescent="0.4"/>
    <row r="62796" s="6" customFormat="1" x14ac:dyDescent="0.4"/>
    <row r="62797" s="6" customFormat="1" x14ac:dyDescent="0.4"/>
    <row r="62798" s="6" customFormat="1" x14ac:dyDescent="0.4"/>
    <row r="62799" s="6" customFormat="1" x14ac:dyDescent="0.4"/>
    <row r="62800" s="6" customFormat="1" x14ac:dyDescent="0.4"/>
    <row r="62801" s="6" customFormat="1" x14ac:dyDescent="0.4"/>
    <row r="62802" s="6" customFormat="1" x14ac:dyDescent="0.4"/>
    <row r="62803" s="6" customFormat="1" x14ac:dyDescent="0.4"/>
    <row r="62804" s="6" customFormat="1" x14ac:dyDescent="0.4"/>
    <row r="62805" s="6" customFormat="1" x14ac:dyDescent="0.4"/>
    <row r="62806" s="6" customFormat="1" x14ac:dyDescent="0.4"/>
    <row r="62807" s="6" customFormat="1" x14ac:dyDescent="0.4"/>
    <row r="62808" s="6" customFormat="1" x14ac:dyDescent="0.4"/>
    <row r="62809" s="6" customFormat="1" x14ac:dyDescent="0.4"/>
    <row r="62810" s="6" customFormat="1" x14ac:dyDescent="0.4"/>
    <row r="62811" s="6" customFormat="1" x14ac:dyDescent="0.4"/>
    <row r="62812" s="6" customFormat="1" x14ac:dyDescent="0.4"/>
    <row r="62813" s="6" customFormat="1" x14ac:dyDescent="0.4"/>
    <row r="62814" s="6" customFormat="1" x14ac:dyDescent="0.4"/>
    <row r="62815" s="6" customFormat="1" x14ac:dyDescent="0.4"/>
    <row r="62816" s="6" customFormat="1" x14ac:dyDescent="0.4"/>
    <row r="62817" s="6" customFormat="1" x14ac:dyDescent="0.4"/>
    <row r="62818" s="6" customFormat="1" x14ac:dyDescent="0.4"/>
    <row r="62819" s="6" customFormat="1" x14ac:dyDescent="0.4"/>
    <row r="62820" s="6" customFormat="1" x14ac:dyDescent="0.4"/>
    <row r="62821" s="6" customFormat="1" x14ac:dyDescent="0.4"/>
    <row r="62822" s="6" customFormat="1" x14ac:dyDescent="0.4"/>
    <row r="62823" s="6" customFormat="1" x14ac:dyDescent="0.4"/>
    <row r="62824" s="6" customFormat="1" x14ac:dyDescent="0.4"/>
    <row r="62825" s="6" customFormat="1" x14ac:dyDescent="0.4"/>
    <row r="62826" s="6" customFormat="1" x14ac:dyDescent="0.4"/>
    <row r="62827" s="6" customFormat="1" x14ac:dyDescent="0.4"/>
    <row r="62828" s="6" customFormat="1" x14ac:dyDescent="0.4"/>
    <row r="62829" s="6" customFormat="1" x14ac:dyDescent="0.4"/>
    <row r="62830" s="6" customFormat="1" x14ac:dyDescent="0.4"/>
    <row r="62831" s="6" customFormat="1" x14ac:dyDescent="0.4"/>
    <row r="62832" s="6" customFormat="1" x14ac:dyDescent="0.4"/>
    <row r="62833" s="6" customFormat="1" x14ac:dyDescent="0.4"/>
    <row r="62834" s="6" customFormat="1" x14ac:dyDescent="0.4"/>
    <row r="62835" s="6" customFormat="1" x14ac:dyDescent="0.4"/>
    <row r="62836" s="6" customFormat="1" x14ac:dyDescent="0.4"/>
    <row r="62837" s="6" customFormat="1" x14ac:dyDescent="0.4"/>
    <row r="62838" s="6" customFormat="1" x14ac:dyDescent="0.4"/>
    <row r="62839" s="6" customFormat="1" x14ac:dyDescent="0.4"/>
    <row r="62840" s="6" customFormat="1" x14ac:dyDescent="0.4"/>
    <row r="62841" s="6" customFormat="1" x14ac:dyDescent="0.4"/>
    <row r="62842" s="6" customFormat="1" x14ac:dyDescent="0.4"/>
    <row r="62843" s="6" customFormat="1" x14ac:dyDescent="0.4"/>
    <row r="62844" s="6" customFormat="1" x14ac:dyDescent="0.4"/>
    <row r="62845" s="6" customFormat="1" x14ac:dyDescent="0.4"/>
    <row r="62846" s="6" customFormat="1" x14ac:dyDescent="0.4"/>
    <row r="62847" s="6" customFormat="1" x14ac:dyDescent="0.4"/>
    <row r="62848" s="6" customFormat="1" x14ac:dyDescent="0.4"/>
    <row r="62849" s="6" customFormat="1" x14ac:dyDescent="0.4"/>
    <row r="62850" s="6" customFormat="1" x14ac:dyDescent="0.4"/>
    <row r="62851" s="6" customFormat="1" x14ac:dyDescent="0.4"/>
    <row r="62852" s="6" customFormat="1" x14ac:dyDescent="0.4"/>
    <row r="62853" s="6" customFormat="1" x14ac:dyDescent="0.4"/>
    <row r="62854" s="6" customFormat="1" x14ac:dyDescent="0.4"/>
    <row r="62855" s="6" customFormat="1" x14ac:dyDescent="0.4"/>
    <row r="62856" s="6" customFormat="1" x14ac:dyDescent="0.4"/>
    <row r="62857" s="6" customFormat="1" x14ac:dyDescent="0.4"/>
    <row r="62858" s="6" customFormat="1" x14ac:dyDescent="0.4"/>
    <row r="62859" s="6" customFormat="1" x14ac:dyDescent="0.4"/>
    <row r="62860" s="6" customFormat="1" x14ac:dyDescent="0.4"/>
    <row r="62861" s="6" customFormat="1" x14ac:dyDescent="0.4"/>
    <row r="62862" s="6" customFormat="1" x14ac:dyDescent="0.4"/>
    <row r="62863" s="6" customFormat="1" x14ac:dyDescent="0.4"/>
    <row r="62864" s="6" customFormat="1" x14ac:dyDescent="0.4"/>
    <row r="62865" s="6" customFormat="1" x14ac:dyDescent="0.4"/>
    <row r="62866" s="6" customFormat="1" x14ac:dyDescent="0.4"/>
    <row r="62867" s="6" customFormat="1" x14ac:dyDescent="0.4"/>
    <row r="62868" s="6" customFormat="1" x14ac:dyDescent="0.4"/>
    <row r="62869" s="6" customFormat="1" x14ac:dyDescent="0.4"/>
    <row r="62870" s="6" customFormat="1" x14ac:dyDescent="0.4"/>
    <row r="62871" s="6" customFormat="1" x14ac:dyDescent="0.4"/>
    <row r="62872" s="6" customFormat="1" x14ac:dyDescent="0.4"/>
    <row r="62873" s="6" customFormat="1" x14ac:dyDescent="0.4"/>
    <row r="62874" s="6" customFormat="1" x14ac:dyDescent="0.4"/>
    <row r="62875" s="6" customFormat="1" x14ac:dyDescent="0.4"/>
    <row r="62876" s="6" customFormat="1" x14ac:dyDescent="0.4"/>
    <row r="62877" s="6" customFormat="1" x14ac:dyDescent="0.4"/>
    <row r="62878" s="6" customFormat="1" x14ac:dyDescent="0.4"/>
    <row r="62879" s="6" customFormat="1" x14ac:dyDescent="0.4"/>
    <row r="62880" s="6" customFormat="1" x14ac:dyDescent="0.4"/>
    <row r="62881" s="6" customFormat="1" x14ac:dyDescent="0.4"/>
    <row r="62882" s="6" customFormat="1" x14ac:dyDescent="0.4"/>
    <row r="62883" s="6" customFormat="1" x14ac:dyDescent="0.4"/>
    <row r="62884" s="6" customFormat="1" x14ac:dyDescent="0.4"/>
    <row r="62885" s="6" customFormat="1" x14ac:dyDescent="0.4"/>
    <row r="62886" s="6" customFormat="1" x14ac:dyDescent="0.4"/>
    <row r="62887" s="6" customFormat="1" x14ac:dyDescent="0.4"/>
    <row r="62888" s="6" customFormat="1" x14ac:dyDescent="0.4"/>
    <row r="62889" s="6" customFormat="1" x14ac:dyDescent="0.4"/>
    <row r="62890" s="6" customFormat="1" x14ac:dyDescent="0.4"/>
    <row r="62891" s="6" customFormat="1" x14ac:dyDescent="0.4"/>
    <row r="62892" s="6" customFormat="1" x14ac:dyDescent="0.4"/>
    <row r="62893" s="6" customFormat="1" x14ac:dyDescent="0.4"/>
    <row r="62894" s="6" customFormat="1" x14ac:dyDescent="0.4"/>
    <row r="62895" s="6" customFormat="1" x14ac:dyDescent="0.4"/>
    <row r="62896" s="6" customFormat="1" x14ac:dyDescent="0.4"/>
    <row r="62897" s="6" customFormat="1" x14ac:dyDescent="0.4"/>
    <row r="62898" s="6" customFormat="1" x14ac:dyDescent="0.4"/>
    <row r="62899" s="6" customFormat="1" x14ac:dyDescent="0.4"/>
    <row r="62900" s="6" customFormat="1" x14ac:dyDescent="0.4"/>
    <row r="62901" s="6" customFormat="1" x14ac:dyDescent="0.4"/>
    <row r="62902" s="6" customFormat="1" x14ac:dyDescent="0.4"/>
    <row r="62903" s="6" customFormat="1" x14ac:dyDescent="0.4"/>
    <row r="62904" s="6" customFormat="1" x14ac:dyDescent="0.4"/>
    <row r="62905" s="6" customFormat="1" x14ac:dyDescent="0.4"/>
    <row r="62906" s="6" customFormat="1" x14ac:dyDescent="0.4"/>
    <row r="62907" s="6" customFormat="1" x14ac:dyDescent="0.4"/>
    <row r="62908" s="6" customFormat="1" x14ac:dyDescent="0.4"/>
    <row r="62909" s="6" customFormat="1" x14ac:dyDescent="0.4"/>
    <row r="62910" s="6" customFormat="1" x14ac:dyDescent="0.4"/>
    <row r="62911" s="6" customFormat="1" x14ac:dyDescent="0.4"/>
    <row r="62912" s="6" customFormat="1" x14ac:dyDescent="0.4"/>
    <row r="62913" s="6" customFormat="1" x14ac:dyDescent="0.4"/>
    <row r="62914" s="6" customFormat="1" x14ac:dyDescent="0.4"/>
    <row r="62915" s="6" customFormat="1" x14ac:dyDescent="0.4"/>
    <row r="62916" s="6" customFormat="1" x14ac:dyDescent="0.4"/>
    <row r="62917" s="6" customFormat="1" x14ac:dyDescent="0.4"/>
    <row r="62918" s="6" customFormat="1" x14ac:dyDescent="0.4"/>
    <row r="62919" s="6" customFormat="1" x14ac:dyDescent="0.4"/>
    <row r="62920" s="6" customFormat="1" x14ac:dyDescent="0.4"/>
    <row r="62921" s="6" customFormat="1" x14ac:dyDescent="0.4"/>
    <row r="62922" s="6" customFormat="1" x14ac:dyDescent="0.4"/>
    <row r="62923" s="6" customFormat="1" x14ac:dyDescent="0.4"/>
    <row r="62924" s="6" customFormat="1" x14ac:dyDescent="0.4"/>
    <row r="62925" s="6" customFormat="1" x14ac:dyDescent="0.4"/>
    <row r="62926" s="6" customFormat="1" x14ac:dyDescent="0.4"/>
    <row r="62927" s="6" customFormat="1" x14ac:dyDescent="0.4"/>
    <row r="62928" s="6" customFormat="1" x14ac:dyDescent="0.4"/>
    <row r="62929" s="6" customFormat="1" x14ac:dyDescent="0.4"/>
    <row r="62930" s="6" customFormat="1" x14ac:dyDescent="0.4"/>
    <row r="62931" s="6" customFormat="1" x14ac:dyDescent="0.4"/>
    <row r="62932" s="6" customFormat="1" x14ac:dyDescent="0.4"/>
    <row r="62933" s="6" customFormat="1" x14ac:dyDescent="0.4"/>
    <row r="62934" s="6" customFormat="1" x14ac:dyDescent="0.4"/>
    <row r="62935" s="6" customFormat="1" x14ac:dyDescent="0.4"/>
    <row r="62936" s="6" customFormat="1" x14ac:dyDescent="0.4"/>
    <row r="62937" s="6" customFormat="1" x14ac:dyDescent="0.4"/>
    <row r="62938" s="6" customFormat="1" x14ac:dyDescent="0.4"/>
    <row r="62939" s="6" customFormat="1" x14ac:dyDescent="0.4"/>
    <row r="62940" s="6" customFormat="1" x14ac:dyDescent="0.4"/>
    <row r="62941" s="6" customFormat="1" x14ac:dyDescent="0.4"/>
    <row r="62942" s="6" customFormat="1" x14ac:dyDescent="0.4"/>
    <row r="62943" s="6" customFormat="1" x14ac:dyDescent="0.4"/>
    <row r="62944" s="6" customFormat="1" x14ac:dyDescent="0.4"/>
    <row r="62945" s="6" customFormat="1" x14ac:dyDescent="0.4"/>
    <row r="62946" s="6" customFormat="1" x14ac:dyDescent="0.4"/>
    <row r="62947" s="6" customFormat="1" x14ac:dyDescent="0.4"/>
    <row r="62948" s="6" customFormat="1" x14ac:dyDescent="0.4"/>
    <row r="62949" s="6" customFormat="1" x14ac:dyDescent="0.4"/>
    <row r="62950" s="6" customFormat="1" x14ac:dyDescent="0.4"/>
    <row r="62951" s="6" customFormat="1" x14ac:dyDescent="0.4"/>
    <row r="62952" s="6" customFormat="1" x14ac:dyDescent="0.4"/>
    <row r="62953" s="6" customFormat="1" x14ac:dyDescent="0.4"/>
    <row r="62954" s="6" customFormat="1" x14ac:dyDescent="0.4"/>
    <row r="62955" s="6" customFormat="1" x14ac:dyDescent="0.4"/>
    <row r="62956" s="6" customFormat="1" x14ac:dyDescent="0.4"/>
    <row r="62957" s="6" customFormat="1" x14ac:dyDescent="0.4"/>
    <row r="62958" s="6" customFormat="1" x14ac:dyDescent="0.4"/>
    <row r="62959" s="6" customFormat="1" x14ac:dyDescent="0.4"/>
    <row r="62960" s="6" customFormat="1" x14ac:dyDescent="0.4"/>
    <row r="62961" s="6" customFormat="1" x14ac:dyDescent="0.4"/>
    <row r="62962" s="6" customFormat="1" x14ac:dyDescent="0.4"/>
    <row r="62963" s="6" customFormat="1" x14ac:dyDescent="0.4"/>
    <row r="62964" s="6" customFormat="1" x14ac:dyDescent="0.4"/>
    <row r="62965" s="6" customFormat="1" x14ac:dyDescent="0.4"/>
    <row r="62966" s="6" customFormat="1" x14ac:dyDescent="0.4"/>
    <row r="62967" s="6" customFormat="1" x14ac:dyDescent="0.4"/>
    <row r="62968" s="6" customFormat="1" x14ac:dyDescent="0.4"/>
    <row r="62969" s="6" customFormat="1" x14ac:dyDescent="0.4"/>
    <row r="62970" s="6" customFormat="1" x14ac:dyDescent="0.4"/>
    <row r="62971" s="6" customFormat="1" x14ac:dyDescent="0.4"/>
    <row r="62972" s="6" customFormat="1" x14ac:dyDescent="0.4"/>
    <row r="62973" s="6" customFormat="1" x14ac:dyDescent="0.4"/>
    <row r="62974" s="6" customFormat="1" x14ac:dyDescent="0.4"/>
    <row r="62975" s="6" customFormat="1" x14ac:dyDescent="0.4"/>
    <row r="62976" s="6" customFormat="1" x14ac:dyDescent="0.4"/>
    <row r="62977" s="6" customFormat="1" x14ac:dyDescent="0.4"/>
    <row r="62978" s="6" customFormat="1" x14ac:dyDescent="0.4"/>
    <row r="62979" s="6" customFormat="1" x14ac:dyDescent="0.4"/>
    <row r="62980" s="6" customFormat="1" x14ac:dyDescent="0.4"/>
    <row r="62981" s="6" customFormat="1" x14ac:dyDescent="0.4"/>
    <row r="62982" s="6" customFormat="1" x14ac:dyDescent="0.4"/>
    <row r="62983" s="6" customFormat="1" x14ac:dyDescent="0.4"/>
    <row r="62984" s="6" customFormat="1" x14ac:dyDescent="0.4"/>
    <row r="62985" s="6" customFormat="1" x14ac:dyDescent="0.4"/>
    <row r="62986" s="6" customFormat="1" x14ac:dyDescent="0.4"/>
    <row r="62987" s="6" customFormat="1" x14ac:dyDescent="0.4"/>
    <row r="62988" s="6" customFormat="1" x14ac:dyDescent="0.4"/>
    <row r="62989" s="6" customFormat="1" x14ac:dyDescent="0.4"/>
    <row r="62990" s="6" customFormat="1" x14ac:dyDescent="0.4"/>
    <row r="62991" s="6" customFormat="1" x14ac:dyDescent="0.4"/>
    <row r="62992" s="6" customFormat="1" x14ac:dyDescent="0.4"/>
    <row r="62993" s="6" customFormat="1" x14ac:dyDescent="0.4"/>
    <row r="62994" s="6" customFormat="1" x14ac:dyDescent="0.4"/>
    <row r="62995" s="6" customFormat="1" x14ac:dyDescent="0.4"/>
    <row r="62996" s="6" customFormat="1" x14ac:dyDescent="0.4"/>
    <row r="62997" s="6" customFormat="1" x14ac:dyDescent="0.4"/>
    <row r="62998" s="6" customFormat="1" x14ac:dyDescent="0.4"/>
    <row r="62999" s="6" customFormat="1" x14ac:dyDescent="0.4"/>
    <row r="63000" s="6" customFormat="1" x14ac:dyDescent="0.4"/>
    <row r="63001" s="6" customFormat="1" x14ac:dyDescent="0.4"/>
    <row r="63002" s="6" customFormat="1" x14ac:dyDescent="0.4"/>
    <row r="63003" s="6" customFormat="1" x14ac:dyDescent="0.4"/>
    <row r="63004" s="6" customFormat="1" x14ac:dyDescent="0.4"/>
    <row r="63005" s="6" customFormat="1" x14ac:dyDescent="0.4"/>
    <row r="63006" s="6" customFormat="1" x14ac:dyDescent="0.4"/>
    <row r="63007" s="6" customFormat="1" x14ac:dyDescent="0.4"/>
    <row r="63008" s="6" customFormat="1" x14ac:dyDescent="0.4"/>
    <row r="63009" s="6" customFormat="1" x14ac:dyDescent="0.4"/>
    <row r="63010" s="6" customFormat="1" x14ac:dyDescent="0.4"/>
    <row r="63011" s="6" customFormat="1" x14ac:dyDescent="0.4"/>
    <row r="63012" s="6" customFormat="1" x14ac:dyDescent="0.4"/>
    <row r="63013" s="6" customFormat="1" x14ac:dyDescent="0.4"/>
    <row r="63014" s="6" customFormat="1" x14ac:dyDescent="0.4"/>
    <row r="63015" s="6" customFormat="1" x14ac:dyDescent="0.4"/>
    <row r="63016" s="6" customFormat="1" x14ac:dyDescent="0.4"/>
    <row r="63017" s="6" customFormat="1" x14ac:dyDescent="0.4"/>
    <row r="63018" s="6" customFormat="1" x14ac:dyDescent="0.4"/>
    <row r="63019" s="6" customFormat="1" x14ac:dyDescent="0.4"/>
    <row r="63020" s="6" customFormat="1" x14ac:dyDescent="0.4"/>
    <row r="63021" s="6" customFormat="1" x14ac:dyDescent="0.4"/>
    <row r="63022" s="6" customFormat="1" x14ac:dyDescent="0.4"/>
    <row r="63023" s="6" customFormat="1" x14ac:dyDescent="0.4"/>
    <row r="63024" s="6" customFormat="1" x14ac:dyDescent="0.4"/>
    <row r="63025" s="6" customFormat="1" x14ac:dyDescent="0.4"/>
    <row r="63026" s="6" customFormat="1" x14ac:dyDescent="0.4"/>
    <row r="63027" s="6" customFormat="1" x14ac:dyDescent="0.4"/>
    <row r="63028" s="6" customFormat="1" x14ac:dyDescent="0.4"/>
    <row r="63029" s="6" customFormat="1" x14ac:dyDescent="0.4"/>
    <row r="63030" s="6" customFormat="1" x14ac:dyDescent="0.4"/>
    <row r="63031" s="6" customFormat="1" x14ac:dyDescent="0.4"/>
    <row r="63032" s="6" customFormat="1" x14ac:dyDescent="0.4"/>
    <row r="63033" s="6" customFormat="1" x14ac:dyDescent="0.4"/>
    <row r="63034" s="6" customFormat="1" x14ac:dyDescent="0.4"/>
    <row r="63035" s="6" customFormat="1" x14ac:dyDescent="0.4"/>
    <row r="63036" s="6" customFormat="1" x14ac:dyDescent="0.4"/>
    <row r="63037" s="6" customFormat="1" x14ac:dyDescent="0.4"/>
    <row r="63038" s="6" customFormat="1" x14ac:dyDescent="0.4"/>
    <row r="63039" s="6" customFormat="1" x14ac:dyDescent="0.4"/>
    <row r="63040" s="6" customFormat="1" x14ac:dyDescent="0.4"/>
    <row r="63041" s="6" customFormat="1" x14ac:dyDescent="0.4"/>
    <row r="63042" s="6" customFormat="1" x14ac:dyDescent="0.4"/>
    <row r="63043" s="6" customFormat="1" x14ac:dyDescent="0.4"/>
    <row r="63044" s="6" customFormat="1" x14ac:dyDescent="0.4"/>
    <row r="63045" s="6" customFormat="1" x14ac:dyDescent="0.4"/>
    <row r="63046" s="6" customFormat="1" x14ac:dyDescent="0.4"/>
    <row r="63047" s="6" customFormat="1" x14ac:dyDescent="0.4"/>
    <row r="63048" s="6" customFormat="1" x14ac:dyDescent="0.4"/>
    <row r="63049" s="6" customFormat="1" x14ac:dyDescent="0.4"/>
    <row r="63050" s="6" customFormat="1" x14ac:dyDescent="0.4"/>
    <row r="63051" s="6" customFormat="1" x14ac:dyDescent="0.4"/>
    <row r="63052" s="6" customFormat="1" x14ac:dyDescent="0.4"/>
    <row r="63053" s="6" customFormat="1" x14ac:dyDescent="0.4"/>
    <row r="63054" s="6" customFormat="1" x14ac:dyDescent="0.4"/>
    <row r="63055" s="6" customFormat="1" x14ac:dyDescent="0.4"/>
    <row r="63056" s="6" customFormat="1" x14ac:dyDescent="0.4"/>
    <row r="63057" s="6" customFormat="1" x14ac:dyDescent="0.4"/>
    <row r="63058" s="6" customFormat="1" x14ac:dyDescent="0.4"/>
    <row r="63059" s="6" customFormat="1" x14ac:dyDescent="0.4"/>
    <row r="63060" s="6" customFormat="1" x14ac:dyDescent="0.4"/>
    <row r="63061" s="6" customFormat="1" x14ac:dyDescent="0.4"/>
    <row r="63062" s="6" customFormat="1" x14ac:dyDescent="0.4"/>
    <row r="63063" s="6" customFormat="1" x14ac:dyDescent="0.4"/>
    <row r="63064" s="6" customFormat="1" x14ac:dyDescent="0.4"/>
    <row r="63065" s="6" customFormat="1" x14ac:dyDescent="0.4"/>
    <row r="63066" s="6" customFormat="1" x14ac:dyDescent="0.4"/>
    <row r="63067" s="6" customFormat="1" x14ac:dyDescent="0.4"/>
    <row r="63068" s="6" customFormat="1" x14ac:dyDescent="0.4"/>
    <row r="63069" s="6" customFormat="1" x14ac:dyDescent="0.4"/>
    <row r="63070" s="6" customFormat="1" x14ac:dyDescent="0.4"/>
    <row r="63071" s="6" customFormat="1" x14ac:dyDescent="0.4"/>
    <row r="63072" s="6" customFormat="1" x14ac:dyDescent="0.4"/>
    <row r="63073" s="6" customFormat="1" x14ac:dyDescent="0.4"/>
    <row r="63074" s="6" customFormat="1" x14ac:dyDescent="0.4"/>
    <row r="63075" s="6" customFormat="1" x14ac:dyDescent="0.4"/>
    <row r="63076" s="6" customFormat="1" x14ac:dyDescent="0.4"/>
    <row r="63077" s="6" customFormat="1" x14ac:dyDescent="0.4"/>
    <row r="63078" s="6" customFormat="1" x14ac:dyDescent="0.4"/>
    <row r="63079" s="6" customFormat="1" x14ac:dyDescent="0.4"/>
    <row r="63080" s="6" customFormat="1" x14ac:dyDescent="0.4"/>
    <row r="63081" s="6" customFormat="1" x14ac:dyDescent="0.4"/>
    <row r="63082" s="6" customFormat="1" x14ac:dyDescent="0.4"/>
    <row r="63083" s="6" customFormat="1" x14ac:dyDescent="0.4"/>
    <row r="63084" s="6" customFormat="1" x14ac:dyDescent="0.4"/>
    <row r="63085" s="6" customFormat="1" x14ac:dyDescent="0.4"/>
    <row r="63086" s="6" customFormat="1" x14ac:dyDescent="0.4"/>
    <row r="63087" s="6" customFormat="1" x14ac:dyDescent="0.4"/>
    <row r="63088" s="6" customFormat="1" x14ac:dyDescent="0.4"/>
    <row r="63089" s="6" customFormat="1" x14ac:dyDescent="0.4"/>
    <row r="63090" s="6" customFormat="1" x14ac:dyDescent="0.4"/>
    <row r="63091" s="6" customFormat="1" x14ac:dyDescent="0.4"/>
    <row r="63092" s="6" customFormat="1" x14ac:dyDescent="0.4"/>
    <row r="63093" s="6" customFormat="1" x14ac:dyDescent="0.4"/>
    <row r="63094" s="6" customFormat="1" x14ac:dyDescent="0.4"/>
    <row r="63095" s="6" customFormat="1" x14ac:dyDescent="0.4"/>
    <row r="63096" s="6" customFormat="1" x14ac:dyDescent="0.4"/>
    <row r="63097" s="6" customFormat="1" x14ac:dyDescent="0.4"/>
    <row r="63098" s="6" customFormat="1" x14ac:dyDescent="0.4"/>
    <row r="63099" s="6" customFormat="1" x14ac:dyDescent="0.4"/>
    <row r="63100" s="6" customFormat="1" x14ac:dyDescent="0.4"/>
    <row r="63101" s="6" customFormat="1" x14ac:dyDescent="0.4"/>
    <row r="63102" s="6" customFormat="1" x14ac:dyDescent="0.4"/>
    <row r="63103" s="6" customFormat="1" x14ac:dyDescent="0.4"/>
    <row r="63104" s="6" customFormat="1" x14ac:dyDescent="0.4"/>
    <row r="63105" s="6" customFormat="1" x14ac:dyDescent="0.4"/>
    <row r="63106" s="6" customFormat="1" x14ac:dyDescent="0.4"/>
    <row r="63107" s="6" customFormat="1" x14ac:dyDescent="0.4"/>
    <row r="63108" s="6" customFormat="1" x14ac:dyDescent="0.4"/>
    <row r="63109" s="6" customFormat="1" x14ac:dyDescent="0.4"/>
    <row r="63110" s="6" customFormat="1" x14ac:dyDescent="0.4"/>
    <row r="63111" s="6" customFormat="1" x14ac:dyDescent="0.4"/>
    <row r="63112" s="6" customFormat="1" x14ac:dyDescent="0.4"/>
    <row r="63113" s="6" customFormat="1" x14ac:dyDescent="0.4"/>
    <row r="63114" s="6" customFormat="1" x14ac:dyDescent="0.4"/>
    <row r="63115" s="6" customFormat="1" x14ac:dyDescent="0.4"/>
    <row r="63116" s="6" customFormat="1" x14ac:dyDescent="0.4"/>
    <row r="63117" s="6" customFormat="1" x14ac:dyDescent="0.4"/>
    <row r="63118" s="6" customFormat="1" x14ac:dyDescent="0.4"/>
    <row r="63119" s="6" customFormat="1" x14ac:dyDescent="0.4"/>
    <row r="63120" s="6" customFormat="1" x14ac:dyDescent="0.4"/>
    <row r="63121" s="6" customFormat="1" x14ac:dyDescent="0.4"/>
    <row r="63122" s="6" customFormat="1" x14ac:dyDescent="0.4"/>
    <row r="63123" s="6" customFormat="1" x14ac:dyDescent="0.4"/>
    <row r="63124" s="6" customFormat="1" x14ac:dyDescent="0.4"/>
    <row r="63125" s="6" customFormat="1" x14ac:dyDescent="0.4"/>
    <row r="63126" s="6" customFormat="1" x14ac:dyDescent="0.4"/>
    <row r="63127" s="6" customFormat="1" x14ac:dyDescent="0.4"/>
    <row r="63128" s="6" customFormat="1" x14ac:dyDescent="0.4"/>
    <row r="63129" s="6" customFormat="1" x14ac:dyDescent="0.4"/>
    <row r="63130" s="6" customFormat="1" x14ac:dyDescent="0.4"/>
    <row r="63131" s="6" customFormat="1" x14ac:dyDescent="0.4"/>
    <row r="63132" s="6" customFormat="1" x14ac:dyDescent="0.4"/>
    <row r="63133" s="6" customFormat="1" x14ac:dyDescent="0.4"/>
    <row r="63134" s="6" customFormat="1" x14ac:dyDescent="0.4"/>
    <row r="63135" s="6" customFormat="1" x14ac:dyDescent="0.4"/>
    <row r="63136" s="6" customFormat="1" x14ac:dyDescent="0.4"/>
    <row r="63137" s="6" customFormat="1" x14ac:dyDescent="0.4"/>
    <row r="63138" s="6" customFormat="1" x14ac:dyDescent="0.4"/>
    <row r="63139" s="6" customFormat="1" x14ac:dyDescent="0.4"/>
    <row r="63140" s="6" customFormat="1" x14ac:dyDescent="0.4"/>
    <row r="63141" s="6" customFormat="1" x14ac:dyDescent="0.4"/>
    <row r="63142" s="6" customFormat="1" x14ac:dyDescent="0.4"/>
    <row r="63143" s="6" customFormat="1" x14ac:dyDescent="0.4"/>
    <row r="63144" s="6" customFormat="1" x14ac:dyDescent="0.4"/>
    <row r="63145" s="6" customFormat="1" x14ac:dyDescent="0.4"/>
    <row r="63146" s="6" customFormat="1" x14ac:dyDescent="0.4"/>
    <row r="63147" s="6" customFormat="1" x14ac:dyDescent="0.4"/>
    <row r="63148" s="6" customFormat="1" x14ac:dyDescent="0.4"/>
    <row r="63149" s="6" customFormat="1" x14ac:dyDescent="0.4"/>
    <row r="63150" s="6" customFormat="1" x14ac:dyDescent="0.4"/>
    <row r="63151" s="6" customFormat="1" x14ac:dyDescent="0.4"/>
    <row r="63152" s="6" customFormat="1" x14ac:dyDescent="0.4"/>
    <row r="63153" s="6" customFormat="1" x14ac:dyDescent="0.4"/>
    <row r="63154" s="6" customFormat="1" x14ac:dyDescent="0.4"/>
    <row r="63155" s="6" customFormat="1" x14ac:dyDescent="0.4"/>
    <row r="63156" s="6" customFormat="1" x14ac:dyDescent="0.4"/>
    <row r="63157" s="6" customFormat="1" x14ac:dyDescent="0.4"/>
    <row r="63158" s="6" customFormat="1" x14ac:dyDescent="0.4"/>
    <row r="63159" s="6" customFormat="1" x14ac:dyDescent="0.4"/>
    <row r="63160" s="6" customFormat="1" x14ac:dyDescent="0.4"/>
    <row r="63161" s="6" customFormat="1" x14ac:dyDescent="0.4"/>
    <row r="63162" s="6" customFormat="1" x14ac:dyDescent="0.4"/>
    <row r="63163" s="6" customFormat="1" x14ac:dyDescent="0.4"/>
    <row r="63164" s="6" customFormat="1" x14ac:dyDescent="0.4"/>
    <row r="63165" s="6" customFormat="1" x14ac:dyDescent="0.4"/>
    <row r="63166" s="6" customFormat="1" x14ac:dyDescent="0.4"/>
    <row r="63167" s="6" customFormat="1" x14ac:dyDescent="0.4"/>
    <row r="63168" s="6" customFormat="1" x14ac:dyDescent="0.4"/>
    <row r="63169" s="6" customFormat="1" x14ac:dyDescent="0.4"/>
    <row r="63170" s="6" customFormat="1" x14ac:dyDescent="0.4"/>
    <row r="63171" s="6" customFormat="1" x14ac:dyDescent="0.4"/>
    <row r="63172" s="6" customFormat="1" x14ac:dyDescent="0.4"/>
    <row r="63173" s="6" customFormat="1" x14ac:dyDescent="0.4"/>
    <row r="63174" s="6" customFormat="1" x14ac:dyDescent="0.4"/>
    <row r="63175" s="6" customFormat="1" x14ac:dyDescent="0.4"/>
    <row r="63176" s="6" customFormat="1" x14ac:dyDescent="0.4"/>
    <row r="63177" s="6" customFormat="1" x14ac:dyDescent="0.4"/>
    <row r="63178" s="6" customFormat="1" x14ac:dyDescent="0.4"/>
    <row r="63179" s="6" customFormat="1" x14ac:dyDescent="0.4"/>
    <row r="63180" s="6" customFormat="1" x14ac:dyDescent="0.4"/>
    <row r="63181" s="6" customFormat="1" x14ac:dyDescent="0.4"/>
    <row r="63182" s="6" customFormat="1" x14ac:dyDescent="0.4"/>
    <row r="63183" s="6" customFormat="1" x14ac:dyDescent="0.4"/>
    <row r="63184" s="6" customFormat="1" x14ac:dyDescent="0.4"/>
    <row r="63185" s="6" customFormat="1" x14ac:dyDescent="0.4"/>
    <row r="63186" s="6" customFormat="1" x14ac:dyDescent="0.4"/>
    <row r="63187" s="6" customFormat="1" x14ac:dyDescent="0.4"/>
    <row r="63188" s="6" customFormat="1" x14ac:dyDescent="0.4"/>
    <row r="63189" s="6" customFormat="1" x14ac:dyDescent="0.4"/>
    <row r="63190" s="6" customFormat="1" x14ac:dyDescent="0.4"/>
    <row r="63191" s="6" customFormat="1" x14ac:dyDescent="0.4"/>
    <row r="63192" s="6" customFormat="1" x14ac:dyDescent="0.4"/>
    <row r="63193" s="6" customFormat="1" x14ac:dyDescent="0.4"/>
    <row r="63194" s="6" customFormat="1" x14ac:dyDescent="0.4"/>
    <row r="63195" s="6" customFormat="1" x14ac:dyDescent="0.4"/>
    <row r="63196" s="6" customFormat="1" x14ac:dyDescent="0.4"/>
    <row r="63197" s="6" customFormat="1" x14ac:dyDescent="0.4"/>
    <row r="63198" s="6" customFormat="1" x14ac:dyDescent="0.4"/>
    <row r="63199" s="6" customFormat="1" x14ac:dyDescent="0.4"/>
    <row r="63200" s="6" customFormat="1" x14ac:dyDescent="0.4"/>
    <row r="63201" s="6" customFormat="1" x14ac:dyDescent="0.4"/>
    <row r="63202" s="6" customFormat="1" x14ac:dyDescent="0.4"/>
    <row r="63203" s="6" customFormat="1" x14ac:dyDescent="0.4"/>
    <row r="63204" s="6" customFormat="1" x14ac:dyDescent="0.4"/>
    <row r="63205" s="6" customFormat="1" x14ac:dyDescent="0.4"/>
    <row r="63206" s="6" customFormat="1" x14ac:dyDescent="0.4"/>
    <row r="63207" s="6" customFormat="1" x14ac:dyDescent="0.4"/>
    <row r="63208" s="6" customFormat="1" x14ac:dyDescent="0.4"/>
    <row r="63209" s="6" customFormat="1" x14ac:dyDescent="0.4"/>
    <row r="63210" s="6" customFormat="1" x14ac:dyDescent="0.4"/>
    <row r="63211" s="6" customFormat="1" x14ac:dyDescent="0.4"/>
    <row r="63212" s="6" customFormat="1" x14ac:dyDescent="0.4"/>
    <row r="63213" s="6" customFormat="1" x14ac:dyDescent="0.4"/>
    <row r="63214" s="6" customFormat="1" x14ac:dyDescent="0.4"/>
    <row r="63215" s="6" customFormat="1" x14ac:dyDescent="0.4"/>
    <row r="63216" s="6" customFormat="1" x14ac:dyDescent="0.4"/>
    <row r="63217" s="6" customFormat="1" x14ac:dyDescent="0.4"/>
    <row r="63218" s="6" customFormat="1" x14ac:dyDescent="0.4"/>
    <row r="63219" s="6" customFormat="1" x14ac:dyDescent="0.4"/>
    <row r="63220" s="6" customFormat="1" x14ac:dyDescent="0.4"/>
    <row r="63221" s="6" customFormat="1" x14ac:dyDescent="0.4"/>
    <row r="63222" s="6" customFormat="1" x14ac:dyDescent="0.4"/>
    <row r="63223" s="6" customFormat="1" x14ac:dyDescent="0.4"/>
    <row r="63224" s="6" customFormat="1" x14ac:dyDescent="0.4"/>
    <row r="63225" s="6" customFormat="1" x14ac:dyDescent="0.4"/>
    <row r="63226" s="6" customFormat="1" x14ac:dyDescent="0.4"/>
    <row r="63227" s="6" customFormat="1" x14ac:dyDescent="0.4"/>
    <row r="63228" s="6" customFormat="1" x14ac:dyDescent="0.4"/>
    <row r="63229" s="6" customFormat="1" x14ac:dyDescent="0.4"/>
    <row r="63230" s="6" customFormat="1" x14ac:dyDescent="0.4"/>
    <row r="63231" s="6" customFormat="1" x14ac:dyDescent="0.4"/>
    <row r="63232" s="6" customFormat="1" x14ac:dyDescent="0.4"/>
    <row r="63233" s="6" customFormat="1" x14ac:dyDescent="0.4"/>
    <row r="63234" s="6" customFormat="1" x14ac:dyDescent="0.4"/>
    <row r="63235" s="6" customFormat="1" x14ac:dyDescent="0.4"/>
    <row r="63236" s="6" customFormat="1" x14ac:dyDescent="0.4"/>
    <row r="63237" s="6" customFormat="1" x14ac:dyDescent="0.4"/>
    <row r="63238" s="6" customFormat="1" x14ac:dyDescent="0.4"/>
    <row r="63239" s="6" customFormat="1" x14ac:dyDescent="0.4"/>
    <row r="63240" s="6" customFormat="1" x14ac:dyDescent="0.4"/>
    <row r="63241" s="6" customFormat="1" x14ac:dyDescent="0.4"/>
    <row r="63242" s="6" customFormat="1" x14ac:dyDescent="0.4"/>
    <row r="63243" s="6" customFormat="1" x14ac:dyDescent="0.4"/>
    <row r="63244" s="6" customFormat="1" x14ac:dyDescent="0.4"/>
    <row r="63245" s="6" customFormat="1" x14ac:dyDescent="0.4"/>
    <row r="63246" s="6" customFormat="1" x14ac:dyDescent="0.4"/>
    <row r="63247" s="6" customFormat="1" x14ac:dyDescent="0.4"/>
    <row r="63248" s="6" customFormat="1" x14ac:dyDescent="0.4"/>
    <row r="63249" s="6" customFormat="1" x14ac:dyDescent="0.4"/>
    <row r="63250" s="6" customFormat="1" x14ac:dyDescent="0.4"/>
    <row r="63251" s="6" customFormat="1" x14ac:dyDescent="0.4"/>
    <row r="63252" s="6" customFormat="1" x14ac:dyDescent="0.4"/>
    <row r="63253" s="6" customFormat="1" x14ac:dyDescent="0.4"/>
    <row r="63254" s="6" customFormat="1" x14ac:dyDescent="0.4"/>
    <row r="63255" s="6" customFormat="1" x14ac:dyDescent="0.4"/>
    <row r="63256" s="6" customFormat="1" x14ac:dyDescent="0.4"/>
    <row r="63257" s="6" customFormat="1" x14ac:dyDescent="0.4"/>
    <row r="63258" s="6" customFormat="1" x14ac:dyDescent="0.4"/>
    <row r="63259" s="6" customFormat="1" x14ac:dyDescent="0.4"/>
    <row r="63260" s="6" customFormat="1" x14ac:dyDescent="0.4"/>
    <row r="63261" s="6" customFormat="1" x14ac:dyDescent="0.4"/>
    <row r="63262" s="6" customFormat="1" x14ac:dyDescent="0.4"/>
    <row r="63263" s="6" customFormat="1" x14ac:dyDescent="0.4"/>
    <row r="63264" s="6" customFormat="1" x14ac:dyDescent="0.4"/>
    <row r="63265" s="6" customFormat="1" x14ac:dyDescent="0.4"/>
    <row r="63266" s="6" customFormat="1" x14ac:dyDescent="0.4"/>
    <row r="63267" s="6" customFormat="1" x14ac:dyDescent="0.4"/>
    <row r="63268" s="6" customFormat="1" x14ac:dyDescent="0.4"/>
    <row r="63269" s="6" customFormat="1" x14ac:dyDescent="0.4"/>
    <row r="63270" s="6" customFormat="1" x14ac:dyDescent="0.4"/>
    <row r="63271" s="6" customFormat="1" x14ac:dyDescent="0.4"/>
    <row r="63272" s="6" customFormat="1" x14ac:dyDescent="0.4"/>
    <row r="63273" s="6" customFormat="1" x14ac:dyDescent="0.4"/>
    <row r="63274" s="6" customFormat="1" x14ac:dyDescent="0.4"/>
    <row r="63275" s="6" customFormat="1" x14ac:dyDescent="0.4"/>
    <row r="63276" s="6" customFormat="1" x14ac:dyDescent="0.4"/>
    <row r="63277" s="6" customFormat="1" x14ac:dyDescent="0.4"/>
    <row r="63278" s="6" customFormat="1" x14ac:dyDescent="0.4"/>
    <row r="63279" s="6" customFormat="1" x14ac:dyDescent="0.4"/>
    <row r="63280" s="6" customFormat="1" x14ac:dyDescent="0.4"/>
    <row r="63281" s="6" customFormat="1" x14ac:dyDescent="0.4"/>
    <row r="63282" s="6" customFormat="1" x14ac:dyDescent="0.4"/>
    <row r="63283" s="6" customFormat="1" x14ac:dyDescent="0.4"/>
    <row r="63284" s="6" customFormat="1" x14ac:dyDescent="0.4"/>
    <row r="63285" s="6" customFormat="1" x14ac:dyDescent="0.4"/>
    <row r="63286" s="6" customFormat="1" x14ac:dyDescent="0.4"/>
    <row r="63287" s="6" customFormat="1" x14ac:dyDescent="0.4"/>
    <row r="63288" s="6" customFormat="1" x14ac:dyDescent="0.4"/>
    <row r="63289" s="6" customFormat="1" x14ac:dyDescent="0.4"/>
    <row r="63290" s="6" customFormat="1" x14ac:dyDescent="0.4"/>
    <row r="63291" s="6" customFormat="1" x14ac:dyDescent="0.4"/>
    <row r="63292" s="6" customFormat="1" x14ac:dyDescent="0.4"/>
    <row r="63293" s="6" customFormat="1" x14ac:dyDescent="0.4"/>
    <row r="63294" s="6" customFormat="1" x14ac:dyDescent="0.4"/>
    <row r="63295" s="6" customFormat="1" x14ac:dyDescent="0.4"/>
    <row r="63296" s="6" customFormat="1" x14ac:dyDescent="0.4"/>
    <row r="63297" s="6" customFormat="1" x14ac:dyDescent="0.4"/>
    <row r="63298" s="6" customFormat="1" x14ac:dyDescent="0.4"/>
    <row r="63299" s="6" customFormat="1" x14ac:dyDescent="0.4"/>
    <row r="63300" s="6" customFormat="1" x14ac:dyDescent="0.4"/>
    <row r="63301" s="6" customFormat="1" x14ac:dyDescent="0.4"/>
    <row r="63302" s="6" customFormat="1" x14ac:dyDescent="0.4"/>
    <row r="63303" s="6" customFormat="1" x14ac:dyDescent="0.4"/>
    <row r="63304" s="6" customFormat="1" x14ac:dyDescent="0.4"/>
    <row r="63305" s="6" customFormat="1" x14ac:dyDescent="0.4"/>
    <row r="63306" s="6" customFormat="1" x14ac:dyDescent="0.4"/>
    <row r="63307" s="6" customFormat="1" x14ac:dyDescent="0.4"/>
    <row r="63308" s="6" customFormat="1" x14ac:dyDescent="0.4"/>
    <row r="63309" s="6" customFormat="1" x14ac:dyDescent="0.4"/>
    <row r="63310" s="6" customFormat="1" x14ac:dyDescent="0.4"/>
    <row r="63311" s="6" customFormat="1" x14ac:dyDescent="0.4"/>
    <row r="63312" s="6" customFormat="1" x14ac:dyDescent="0.4"/>
    <row r="63313" s="6" customFormat="1" x14ac:dyDescent="0.4"/>
    <row r="63314" s="6" customFormat="1" x14ac:dyDescent="0.4"/>
    <row r="63315" s="6" customFormat="1" x14ac:dyDescent="0.4"/>
    <row r="63316" s="6" customFormat="1" x14ac:dyDescent="0.4"/>
    <row r="63317" s="6" customFormat="1" x14ac:dyDescent="0.4"/>
    <row r="63318" s="6" customFormat="1" x14ac:dyDescent="0.4"/>
    <row r="63319" s="6" customFormat="1" x14ac:dyDescent="0.4"/>
    <row r="63320" s="6" customFormat="1" x14ac:dyDescent="0.4"/>
    <row r="63321" s="6" customFormat="1" x14ac:dyDescent="0.4"/>
    <row r="63322" s="6" customFormat="1" x14ac:dyDescent="0.4"/>
    <row r="63323" s="6" customFormat="1" x14ac:dyDescent="0.4"/>
    <row r="63324" s="6" customFormat="1" x14ac:dyDescent="0.4"/>
    <row r="63325" s="6" customFormat="1" x14ac:dyDescent="0.4"/>
    <row r="63326" s="6" customFormat="1" x14ac:dyDescent="0.4"/>
    <row r="63327" s="6" customFormat="1" x14ac:dyDescent="0.4"/>
    <row r="63328" s="6" customFormat="1" x14ac:dyDescent="0.4"/>
    <row r="63329" s="6" customFormat="1" x14ac:dyDescent="0.4"/>
    <row r="63330" s="6" customFormat="1" x14ac:dyDescent="0.4"/>
    <row r="63331" s="6" customFormat="1" x14ac:dyDescent="0.4"/>
    <row r="63332" s="6" customFormat="1" x14ac:dyDescent="0.4"/>
    <row r="63333" s="6" customFormat="1" x14ac:dyDescent="0.4"/>
    <row r="63334" s="6" customFormat="1" x14ac:dyDescent="0.4"/>
    <row r="63335" s="6" customFormat="1" x14ac:dyDescent="0.4"/>
    <row r="63336" s="6" customFormat="1" x14ac:dyDescent="0.4"/>
    <row r="63337" s="6" customFormat="1" x14ac:dyDescent="0.4"/>
    <row r="63338" s="6" customFormat="1" x14ac:dyDescent="0.4"/>
    <row r="63339" s="6" customFormat="1" x14ac:dyDescent="0.4"/>
    <row r="63340" s="6" customFormat="1" x14ac:dyDescent="0.4"/>
    <row r="63341" s="6" customFormat="1" x14ac:dyDescent="0.4"/>
    <row r="63342" s="6" customFormat="1" x14ac:dyDescent="0.4"/>
    <row r="63343" s="6" customFormat="1" x14ac:dyDescent="0.4"/>
    <row r="63344" s="6" customFormat="1" x14ac:dyDescent="0.4"/>
    <row r="63345" s="6" customFormat="1" x14ac:dyDescent="0.4"/>
    <row r="63346" s="6" customFormat="1" x14ac:dyDescent="0.4"/>
    <row r="63347" s="6" customFormat="1" x14ac:dyDescent="0.4"/>
    <row r="63348" s="6" customFormat="1" x14ac:dyDescent="0.4"/>
    <row r="63349" s="6" customFormat="1" x14ac:dyDescent="0.4"/>
    <row r="63350" s="6" customFormat="1" x14ac:dyDescent="0.4"/>
    <row r="63351" s="6" customFormat="1" x14ac:dyDescent="0.4"/>
    <row r="63352" s="6" customFormat="1" x14ac:dyDescent="0.4"/>
    <row r="63353" s="6" customFormat="1" x14ac:dyDescent="0.4"/>
    <row r="63354" s="6" customFormat="1" x14ac:dyDescent="0.4"/>
    <row r="63355" s="6" customFormat="1" x14ac:dyDescent="0.4"/>
    <row r="63356" s="6" customFormat="1" x14ac:dyDescent="0.4"/>
    <row r="63357" s="6" customFormat="1" x14ac:dyDescent="0.4"/>
    <row r="63358" s="6" customFormat="1" x14ac:dyDescent="0.4"/>
    <row r="63359" s="6" customFormat="1" x14ac:dyDescent="0.4"/>
    <row r="63360" s="6" customFormat="1" x14ac:dyDescent="0.4"/>
    <row r="63361" s="6" customFormat="1" x14ac:dyDescent="0.4"/>
    <row r="63362" s="6" customFormat="1" x14ac:dyDescent="0.4"/>
    <row r="63363" s="6" customFormat="1" x14ac:dyDescent="0.4"/>
    <row r="63364" s="6" customFormat="1" x14ac:dyDescent="0.4"/>
    <row r="63365" s="6" customFormat="1" x14ac:dyDescent="0.4"/>
    <row r="63366" s="6" customFormat="1" x14ac:dyDescent="0.4"/>
    <row r="63367" s="6" customFormat="1" x14ac:dyDescent="0.4"/>
    <row r="63368" s="6" customFormat="1" x14ac:dyDescent="0.4"/>
    <row r="63369" s="6" customFormat="1" x14ac:dyDescent="0.4"/>
    <row r="63370" s="6" customFormat="1" x14ac:dyDescent="0.4"/>
    <row r="63371" s="6" customFormat="1" x14ac:dyDescent="0.4"/>
    <row r="63372" s="6" customFormat="1" x14ac:dyDescent="0.4"/>
    <row r="63373" s="6" customFormat="1" x14ac:dyDescent="0.4"/>
    <row r="63374" s="6" customFormat="1" x14ac:dyDescent="0.4"/>
    <row r="63375" s="6" customFormat="1" x14ac:dyDescent="0.4"/>
    <row r="63376" s="6" customFormat="1" x14ac:dyDescent="0.4"/>
    <row r="63377" s="6" customFormat="1" x14ac:dyDescent="0.4"/>
    <row r="63378" s="6" customFormat="1" x14ac:dyDescent="0.4"/>
    <row r="63379" s="6" customFormat="1" x14ac:dyDescent="0.4"/>
    <row r="63380" s="6" customFormat="1" x14ac:dyDescent="0.4"/>
    <row r="63381" s="6" customFormat="1" x14ac:dyDescent="0.4"/>
    <row r="63382" s="6" customFormat="1" x14ac:dyDescent="0.4"/>
    <row r="63383" s="6" customFormat="1" x14ac:dyDescent="0.4"/>
    <row r="63384" s="6" customFormat="1" x14ac:dyDescent="0.4"/>
    <row r="63385" s="6" customFormat="1" x14ac:dyDescent="0.4"/>
    <row r="63386" s="6" customFormat="1" x14ac:dyDescent="0.4"/>
    <row r="63387" s="6" customFormat="1" x14ac:dyDescent="0.4"/>
    <row r="63388" s="6" customFormat="1" x14ac:dyDescent="0.4"/>
    <row r="63389" s="6" customFormat="1" x14ac:dyDescent="0.4"/>
    <row r="63390" s="6" customFormat="1" x14ac:dyDescent="0.4"/>
    <row r="63391" s="6" customFormat="1" x14ac:dyDescent="0.4"/>
    <row r="63392" s="6" customFormat="1" x14ac:dyDescent="0.4"/>
    <row r="63393" s="6" customFormat="1" x14ac:dyDescent="0.4"/>
    <row r="63394" s="6" customFormat="1" x14ac:dyDescent="0.4"/>
    <row r="63395" s="6" customFormat="1" x14ac:dyDescent="0.4"/>
    <row r="63396" s="6" customFormat="1" x14ac:dyDescent="0.4"/>
    <row r="63397" s="6" customFormat="1" x14ac:dyDescent="0.4"/>
    <row r="63398" s="6" customFormat="1" x14ac:dyDescent="0.4"/>
    <row r="63399" s="6" customFormat="1" x14ac:dyDescent="0.4"/>
    <row r="63400" s="6" customFormat="1" x14ac:dyDescent="0.4"/>
    <row r="63401" s="6" customFormat="1" x14ac:dyDescent="0.4"/>
    <row r="63402" s="6" customFormat="1" x14ac:dyDescent="0.4"/>
    <row r="63403" s="6" customFormat="1" x14ac:dyDescent="0.4"/>
    <row r="63404" s="6" customFormat="1" x14ac:dyDescent="0.4"/>
    <row r="63405" s="6" customFormat="1" x14ac:dyDescent="0.4"/>
    <row r="63406" s="6" customFormat="1" x14ac:dyDescent="0.4"/>
    <row r="63407" s="6" customFormat="1" x14ac:dyDescent="0.4"/>
    <row r="63408" s="6" customFormat="1" x14ac:dyDescent="0.4"/>
    <row r="63409" s="6" customFormat="1" x14ac:dyDescent="0.4"/>
    <row r="63410" s="6" customFormat="1" x14ac:dyDescent="0.4"/>
    <row r="63411" s="6" customFormat="1" x14ac:dyDescent="0.4"/>
    <row r="63412" s="6" customFormat="1" x14ac:dyDescent="0.4"/>
    <row r="63413" s="6" customFormat="1" x14ac:dyDescent="0.4"/>
    <row r="63414" s="6" customFormat="1" x14ac:dyDescent="0.4"/>
    <row r="63415" s="6" customFormat="1" x14ac:dyDescent="0.4"/>
    <row r="63416" s="6" customFormat="1" x14ac:dyDescent="0.4"/>
    <row r="63417" s="6" customFormat="1" x14ac:dyDescent="0.4"/>
    <row r="63418" s="6" customFormat="1" x14ac:dyDescent="0.4"/>
    <row r="63419" s="6" customFormat="1" x14ac:dyDescent="0.4"/>
    <row r="63420" s="6" customFormat="1" x14ac:dyDescent="0.4"/>
    <row r="63421" s="6" customFormat="1" x14ac:dyDescent="0.4"/>
    <row r="63422" s="6" customFormat="1" x14ac:dyDescent="0.4"/>
    <row r="63423" s="6" customFormat="1" x14ac:dyDescent="0.4"/>
    <row r="63424" s="6" customFormat="1" x14ac:dyDescent="0.4"/>
    <row r="63425" s="6" customFormat="1" x14ac:dyDescent="0.4"/>
    <row r="63426" s="6" customFormat="1" x14ac:dyDescent="0.4"/>
    <row r="63427" s="6" customFormat="1" x14ac:dyDescent="0.4"/>
    <row r="63428" s="6" customFormat="1" x14ac:dyDescent="0.4"/>
    <row r="63429" s="6" customFormat="1" x14ac:dyDescent="0.4"/>
    <row r="63430" s="6" customFormat="1" x14ac:dyDescent="0.4"/>
    <row r="63431" s="6" customFormat="1" x14ac:dyDescent="0.4"/>
    <row r="63432" s="6" customFormat="1" x14ac:dyDescent="0.4"/>
    <row r="63433" s="6" customFormat="1" x14ac:dyDescent="0.4"/>
    <row r="63434" s="6" customFormat="1" x14ac:dyDescent="0.4"/>
    <row r="63435" s="6" customFormat="1" x14ac:dyDescent="0.4"/>
    <row r="63436" s="6" customFormat="1" x14ac:dyDescent="0.4"/>
    <row r="63437" s="6" customFormat="1" x14ac:dyDescent="0.4"/>
    <row r="63438" s="6" customFormat="1" x14ac:dyDescent="0.4"/>
    <row r="63439" s="6" customFormat="1" x14ac:dyDescent="0.4"/>
    <row r="63440" s="6" customFormat="1" x14ac:dyDescent="0.4"/>
    <row r="63441" s="6" customFormat="1" x14ac:dyDescent="0.4"/>
    <row r="63442" s="6" customFormat="1" x14ac:dyDescent="0.4"/>
    <row r="63443" s="6" customFormat="1" x14ac:dyDescent="0.4"/>
    <row r="63444" s="6" customFormat="1" x14ac:dyDescent="0.4"/>
    <row r="63445" s="6" customFormat="1" x14ac:dyDescent="0.4"/>
    <row r="63446" s="6" customFormat="1" x14ac:dyDescent="0.4"/>
    <row r="63447" s="6" customFormat="1" x14ac:dyDescent="0.4"/>
    <row r="63448" s="6" customFormat="1" x14ac:dyDescent="0.4"/>
    <row r="63449" s="6" customFormat="1" x14ac:dyDescent="0.4"/>
    <row r="63450" s="6" customFormat="1" x14ac:dyDescent="0.4"/>
    <row r="63451" s="6" customFormat="1" x14ac:dyDescent="0.4"/>
    <row r="63452" s="6" customFormat="1" x14ac:dyDescent="0.4"/>
    <row r="63453" s="6" customFormat="1" x14ac:dyDescent="0.4"/>
    <row r="63454" s="6" customFormat="1" x14ac:dyDescent="0.4"/>
    <row r="63455" s="6" customFormat="1" x14ac:dyDescent="0.4"/>
    <row r="63456" s="6" customFormat="1" x14ac:dyDescent="0.4"/>
    <row r="63457" s="6" customFormat="1" x14ac:dyDescent="0.4"/>
    <row r="63458" s="6" customFormat="1" x14ac:dyDescent="0.4"/>
    <row r="63459" s="6" customFormat="1" x14ac:dyDescent="0.4"/>
    <row r="63460" s="6" customFormat="1" x14ac:dyDescent="0.4"/>
    <row r="63461" s="6" customFormat="1" x14ac:dyDescent="0.4"/>
    <row r="63462" s="6" customFormat="1" x14ac:dyDescent="0.4"/>
    <row r="63463" s="6" customFormat="1" x14ac:dyDescent="0.4"/>
    <row r="63464" s="6" customFormat="1" x14ac:dyDescent="0.4"/>
    <row r="63465" s="6" customFormat="1" x14ac:dyDescent="0.4"/>
    <row r="63466" s="6" customFormat="1" x14ac:dyDescent="0.4"/>
    <row r="63467" s="6" customFormat="1" x14ac:dyDescent="0.4"/>
    <row r="63468" s="6" customFormat="1" x14ac:dyDescent="0.4"/>
    <row r="63469" s="6" customFormat="1" x14ac:dyDescent="0.4"/>
    <row r="63470" s="6" customFormat="1" x14ac:dyDescent="0.4"/>
    <row r="63471" s="6" customFormat="1" x14ac:dyDescent="0.4"/>
    <row r="63472" s="6" customFormat="1" x14ac:dyDescent="0.4"/>
    <row r="63473" s="6" customFormat="1" x14ac:dyDescent="0.4"/>
    <row r="63474" s="6" customFormat="1" x14ac:dyDescent="0.4"/>
    <row r="63475" s="6" customFormat="1" x14ac:dyDescent="0.4"/>
    <row r="63476" s="6" customFormat="1" x14ac:dyDescent="0.4"/>
    <row r="63477" s="6" customFormat="1" x14ac:dyDescent="0.4"/>
    <row r="63478" s="6" customFormat="1" x14ac:dyDescent="0.4"/>
    <row r="63479" s="6" customFormat="1" x14ac:dyDescent="0.4"/>
    <row r="63480" s="6" customFormat="1" x14ac:dyDescent="0.4"/>
    <row r="63481" s="6" customFormat="1" x14ac:dyDescent="0.4"/>
    <row r="63482" s="6" customFormat="1" x14ac:dyDescent="0.4"/>
    <row r="63483" s="6" customFormat="1" x14ac:dyDescent="0.4"/>
    <row r="63484" s="6" customFormat="1" x14ac:dyDescent="0.4"/>
    <row r="63485" s="6" customFormat="1" x14ac:dyDescent="0.4"/>
    <row r="63486" s="6" customFormat="1" x14ac:dyDescent="0.4"/>
    <row r="63487" s="6" customFormat="1" x14ac:dyDescent="0.4"/>
    <row r="63488" s="6" customFormat="1" x14ac:dyDescent="0.4"/>
    <row r="63489" s="6" customFormat="1" x14ac:dyDescent="0.4"/>
    <row r="63490" s="6" customFormat="1" x14ac:dyDescent="0.4"/>
    <row r="63491" s="6" customFormat="1" x14ac:dyDescent="0.4"/>
    <row r="63492" s="6" customFormat="1" x14ac:dyDescent="0.4"/>
    <row r="63493" s="6" customFormat="1" x14ac:dyDescent="0.4"/>
    <row r="63494" s="6" customFormat="1" x14ac:dyDescent="0.4"/>
    <row r="63495" s="6" customFormat="1" x14ac:dyDescent="0.4"/>
    <row r="63496" s="6" customFormat="1" x14ac:dyDescent="0.4"/>
    <row r="63497" s="6" customFormat="1" x14ac:dyDescent="0.4"/>
    <row r="63498" s="6" customFormat="1" x14ac:dyDescent="0.4"/>
    <row r="63499" s="6" customFormat="1" x14ac:dyDescent="0.4"/>
    <row r="63500" s="6" customFormat="1" x14ac:dyDescent="0.4"/>
    <row r="63501" s="6" customFormat="1" x14ac:dyDescent="0.4"/>
    <row r="63502" s="6" customFormat="1" x14ac:dyDescent="0.4"/>
    <row r="63503" s="6" customFormat="1" x14ac:dyDescent="0.4"/>
    <row r="63504" s="6" customFormat="1" x14ac:dyDescent="0.4"/>
    <row r="63505" s="6" customFormat="1" x14ac:dyDescent="0.4"/>
    <row r="63506" s="6" customFormat="1" x14ac:dyDescent="0.4"/>
    <row r="63507" s="6" customFormat="1" x14ac:dyDescent="0.4"/>
    <row r="63508" s="6" customFormat="1" x14ac:dyDescent="0.4"/>
    <row r="63509" s="6" customFormat="1" x14ac:dyDescent="0.4"/>
    <row r="63510" s="6" customFormat="1" x14ac:dyDescent="0.4"/>
    <row r="63511" s="6" customFormat="1" x14ac:dyDescent="0.4"/>
    <row r="63512" s="6" customFormat="1" x14ac:dyDescent="0.4"/>
    <row r="63513" s="6" customFormat="1" x14ac:dyDescent="0.4"/>
    <row r="63514" s="6" customFormat="1" x14ac:dyDescent="0.4"/>
    <row r="63515" s="6" customFormat="1" x14ac:dyDescent="0.4"/>
    <row r="63516" s="6" customFormat="1" x14ac:dyDescent="0.4"/>
    <row r="63517" s="6" customFormat="1" x14ac:dyDescent="0.4"/>
    <row r="63518" s="6" customFormat="1" x14ac:dyDescent="0.4"/>
    <row r="63519" s="6" customFormat="1" x14ac:dyDescent="0.4"/>
    <row r="63520" s="6" customFormat="1" x14ac:dyDescent="0.4"/>
    <row r="63521" s="6" customFormat="1" x14ac:dyDescent="0.4"/>
    <row r="63522" s="6" customFormat="1" x14ac:dyDescent="0.4"/>
    <row r="63523" s="6" customFormat="1" x14ac:dyDescent="0.4"/>
    <row r="63524" s="6" customFormat="1" x14ac:dyDescent="0.4"/>
    <row r="63525" s="6" customFormat="1" x14ac:dyDescent="0.4"/>
    <row r="63526" s="6" customFormat="1" x14ac:dyDescent="0.4"/>
    <row r="63527" s="6" customFormat="1" x14ac:dyDescent="0.4"/>
    <row r="63528" s="6" customFormat="1" x14ac:dyDescent="0.4"/>
    <row r="63529" s="6" customFormat="1" x14ac:dyDescent="0.4"/>
    <row r="63530" s="6" customFormat="1" x14ac:dyDescent="0.4"/>
    <row r="63531" s="6" customFormat="1" x14ac:dyDescent="0.4"/>
    <row r="63532" s="6" customFormat="1" x14ac:dyDescent="0.4"/>
    <row r="63533" s="6" customFormat="1" x14ac:dyDescent="0.4"/>
    <row r="63534" s="6" customFormat="1" x14ac:dyDescent="0.4"/>
    <row r="63535" s="6" customFormat="1" x14ac:dyDescent="0.4"/>
    <row r="63536" s="6" customFormat="1" x14ac:dyDescent="0.4"/>
    <row r="63537" s="6" customFormat="1" x14ac:dyDescent="0.4"/>
    <row r="63538" s="6" customFormat="1" x14ac:dyDescent="0.4"/>
    <row r="63539" s="6" customFormat="1" x14ac:dyDescent="0.4"/>
    <row r="63540" s="6" customFormat="1" x14ac:dyDescent="0.4"/>
    <row r="63541" s="6" customFormat="1" x14ac:dyDescent="0.4"/>
    <row r="63542" s="6" customFormat="1" x14ac:dyDescent="0.4"/>
    <row r="63543" s="6" customFormat="1" x14ac:dyDescent="0.4"/>
    <row r="63544" s="6" customFormat="1" x14ac:dyDescent="0.4"/>
    <row r="63545" s="6" customFormat="1" x14ac:dyDescent="0.4"/>
    <row r="63546" s="6" customFormat="1" x14ac:dyDescent="0.4"/>
    <row r="63547" s="6" customFormat="1" x14ac:dyDescent="0.4"/>
    <row r="63548" s="6" customFormat="1" x14ac:dyDescent="0.4"/>
    <row r="63549" s="6" customFormat="1" x14ac:dyDescent="0.4"/>
    <row r="63550" s="6" customFormat="1" x14ac:dyDescent="0.4"/>
    <row r="63551" s="6" customFormat="1" x14ac:dyDescent="0.4"/>
    <row r="63552" s="6" customFormat="1" x14ac:dyDescent="0.4"/>
    <row r="63553" s="6" customFormat="1" x14ac:dyDescent="0.4"/>
    <row r="63554" s="6" customFormat="1" x14ac:dyDescent="0.4"/>
    <row r="63555" s="6" customFormat="1" x14ac:dyDescent="0.4"/>
    <row r="63556" s="6" customFormat="1" x14ac:dyDescent="0.4"/>
    <row r="63557" s="6" customFormat="1" x14ac:dyDescent="0.4"/>
    <row r="63558" s="6" customFormat="1" x14ac:dyDescent="0.4"/>
    <row r="63559" s="6" customFormat="1" x14ac:dyDescent="0.4"/>
    <row r="63560" s="6" customFormat="1" x14ac:dyDescent="0.4"/>
    <row r="63561" s="6" customFormat="1" x14ac:dyDescent="0.4"/>
    <row r="63562" s="6" customFormat="1" x14ac:dyDescent="0.4"/>
    <row r="63563" s="6" customFormat="1" x14ac:dyDescent="0.4"/>
    <row r="63564" s="6" customFormat="1" x14ac:dyDescent="0.4"/>
    <row r="63565" s="6" customFormat="1" x14ac:dyDescent="0.4"/>
    <row r="63566" s="6" customFormat="1" x14ac:dyDescent="0.4"/>
    <row r="63567" s="6" customFormat="1" x14ac:dyDescent="0.4"/>
    <row r="63568" s="6" customFormat="1" x14ac:dyDescent="0.4"/>
    <row r="63569" s="6" customFormat="1" x14ac:dyDescent="0.4"/>
    <row r="63570" s="6" customFormat="1" x14ac:dyDescent="0.4"/>
    <row r="63571" s="6" customFormat="1" x14ac:dyDescent="0.4"/>
    <row r="63572" s="6" customFormat="1" x14ac:dyDescent="0.4"/>
    <row r="63573" s="6" customFormat="1" x14ac:dyDescent="0.4"/>
    <row r="63574" s="6" customFormat="1" x14ac:dyDescent="0.4"/>
    <row r="63575" s="6" customFormat="1" x14ac:dyDescent="0.4"/>
    <row r="63576" s="6" customFormat="1" x14ac:dyDescent="0.4"/>
    <row r="63577" s="6" customFormat="1" x14ac:dyDescent="0.4"/>
    <row r="63578" s="6" customFormat="1" x14ac:dyDescent="0.4"/>
    <row r="63579" s="6" customFormat="1" x14ac:dyDescent="0.4"/>
    <row r="63580" s="6" customFormat="1" x14ac:dyDescent="0.4"/>
    <row r="63581" s="6" customFormat="1" x14ac:dyDescent="0.4"/>
    <row r="63582" s="6" customFormat="1" x14ac:dyDescent="0.4"/>
    <row r="63583" s="6" customFormat="1" x14ac:dyDescent="0.4"/>
    <row r="63584" s="6" customFormat="1" x14ac:dyDescent="0.4"/>
    <row r="63585" s="6" customFormat="1" x14ac:dyDescent="0.4"/>
    <row r="63586" s="6" customFormat="1" x14ac:dyDescent="0.4"/>
    <row r="63587" s="6" customFormat="1" x14ac:dyDescent="0.4"/>
    <row r="63588" s="6" customFormat="1" x14ac:dyDescent="0.4"/>
    <row r="63589" s="6" customFormat="1" x14ac:dyDescent="0.4"/>
    <row r="63590" s="6" customFormat="1" x14ac:dyDescent="0.4"/>
    <row r="63591" s="6" customFormat="1" x14ac:dyDescent="0.4"/>
    <row r="63592" s="6" customFormat="1" x14ac:dyDescent="0.4"/>
    <row r="63593" s="6" customFormat="1" x14ac:dyDescent="0.4"/>
    <row r="63594" s="6" customFormat="1" x14ac:dyDescent="0.4"/>
    <row r="63595" s="6" customFormat="1" x14ac:dyDescent="0.4"/>
    <row r="63596" s="6" customFormat="1" x14ac:dyDescent="0.4"/>
    <row r="63597" s="6" customFormat="1" x14ac:dyDescent="0.4"/>
    <row r="63598" s="6" customFormat="1" x14ac:dyDescent="0.4"/>
    <row r="63599" s="6" customFormat="1" x14ac:dyDescent="0.4"/>
    <row r="63600" s="6" customFormat="1" x14ac:dyDescent="0.4"/>
    <row r="63601" s="6" customFormat="1" x14ac:dyDescent="0.4"/>
    <row r="63602" s="6" customFormat="1" x14ac:dyDescent="0.4"/>
    <row r="63603" s="6" customFormat="1" x14ac:dyDescent="0.4"/>
    <row r="63604" s="6" customFormat="1" x14ac:dyDescent="0.4"/>
    <row r="63605" s="6" customFormat="1" x14ac:dyDescent="0.4"/>
    <row r="63606" s="6" customFormat="1" x14ac:dyDescent="0.4"/>
    <row r="63607" s="6" customFormat="1" x14ac:dyDescent="0.4"/>
    <row r="63608" s="6" customFormat="1" x14ac:dyDescent="0.4"/>
    <row r="63609" s="6" customFormat="1" x14ac:dyDescent="0.4"/>
    <row r="63610" s="6" customFormat="1" x14ac:dyDescent="0.4"/>
    <row r="63611" s="6" customFormat="1" x14ac:dyDescent="0.4"/>
    <row r="63612" s="6" customFormat="1" x14ac:dyDescent="0.4"/>
    <row r="63613" s="6" customFormat="1" x14ac:dyDescent="0.4"/>
    <row r="63614" s="6" customFormat="1" x14ac:dyDescent="0.4"/>
    <row r="63615" s="6" customFormat="1" x14ac:dyDescent="0.4"/>
    <row r="63616" s="6" customFormat="1" x14ac:dyDescent="0.4"/>
    <row r="63617" s="6" customFormat="1" x14ac:dyDescent="0.4"/>
    <row r="63618" s="6" customFormat="1" x14ac:dyDescent="0.4"/>
    <row r="63619" s="6" customFormat="1" x14ac:dyDescent="0.4"/>
    <row r="63620" s="6" customFormat="1" x14ac:dyDescent="0.4"/>
    <row r="63621" s="6" customFormat="1" x14ac:dyDescent="0.4"/>
    <row r="63622" s="6" customFormat="1" x14ac:dyDescent="0.4"/>
    <row r="63623" s="6" customFormat="1" x14ac:dyDescent="0.4"/>
    <row r="63624" s="6" customFormat="1" x14ac:dyDescent="0.4"/>
    <row r="63625" s="6" customFormat="1" x14ac:dyDescent="0.4"/>
    <row r="63626" s="6" customFormat="1" x14ac:dyDescent="0.4"/>
    <row r="63627" s="6" customFormat="1" x14ac:dyDescent="0.4"/>
    <row r="63628" s="6" customFormat="1" x14ac:dyDescent="0.4"/>
    <row r="63629" s="6" customFormat="1" x14ac:dyDescent="0.4"/>
    <row r="63630" s="6" customFormat="1" x14ac:dyDescent="0.4"/>
    <row r="63631" s="6" customFormat="1" x14ac:dyDescent="0.4"/>
    <row r="63632" s="6" customFormat="1" x14ac:dyDescent="0.4"/>
    <row r="63633" s="6" customFormat="1" x14ac:dyDescent="0.4"/>
    <row r="63634" s="6" customFormat="1" x14ac:dyDescent="0.4"/>
    <row r="63635" s="6" customFormat="1" x14ac:dyDescent="0.4"/>
    <row r="63636" s="6" customFormat="1" x14ac:dyDescent="0.4"/>
    <row r="63637" s="6" customFormat="1" x14ac:dyDescent="0.4"/>
    <row r="63638" s="6" customFormat="1" x14ac:dyDescent="0.4"/>
    <row r="63639" s="6" customFormat="1" x14ac:dyDescent="0.4"/>
    <row r="63640" s="6" customFormat="1" x14ac:dyDescent="0.4"/>
    <row r="63641" s="6" customFormat="1" x14ac:dyDescent="0.4"/>
    <row r="63642" s="6" customFormat="1" x14ac:dyDescent="0.4"/>
    <row r="63643" s="6" customFormat="1" x14ac:dyDescent="0.4"/>
    <row r="63644" s="6" customFormat="1" x14ac:dyDescent="0.4"/>
    <row r="63645" s="6" customFormat="1" x14ac:dyDescent="0.4"/>
    <row r="63646" s="6" customFormat="1" x14ac:dyDescent="0.4"/>
    <row r="63647" s="6" customFormat="1" x14ac:dyDescent="0.4"/>
    <row r="63648" s="6" customFormat="1" x14ac:dyDescent="0.4"/>
    <row r="63649" s="6" customFormat="1" x14ac:dyDescent="0.4"/>
    <row r="63650" s="6" customFormat="1" x14ac:dyDescent="0.4"/>
    <row r="63651" s="6" customFormat="1" x14ac:dyDescent="0.4"/>
    <row r="63652" s="6" customFormat="1" x14ac:dyDescent="0.4"/>
    <row r="63653" s="6" customFormat="1" x14ac:dyDescent="0.4"/>
    <row r="63654" s="6" customFormat="1" x14ac:dyDescent="0.4"/>
    <row r="63655" s="6" customFormat="1" x14ac:dyDescent="0.4"/>
    <row r="63656" s="6" customFormat="1" x14ac:dyDescent="0.4"/>
    <row r="63657" s="6" customFormat="1" x14ac:dyDescent="0.4"/>
    <row r="63658" s="6" customFormat="1" x14ac:dyDescent="0.4"/>
    <row r="63659" s="6" customFormat="1" x14ac:dyDescent="0.4"/>
    <row r="63660" s="6" customFormat="1" x14ac:dyDescent="0.4"/>
    <row r="63661" s="6" customFormat="1" x14ac:dyDescent="0.4"/>
    <row r="63662" s="6" customFormat="1" x14ac:dyDescent="0.4"/>
    <row r="63663" s="6" customFormat="1" x14ac:dyDescent="0.4"/>
    <row r="63664" s="6" customFormat="1" x14ac:dyDescent="0.4"/>
    <row r="63665" s="6" customFormat="1" x14ac:dyDescent="0.4"/>
    <row r="63666" s="6" customFormat="1" x14ac:dyDescent="0.4"/>
    <row r="63667" s="6" customFormat="1" x14ac:dyDescent="0.4"/>
    <row r="63668" s="6" customFormat="1" x14ac:dyDescent="0.4"/>
    <row r="63669" s="6" customFormat="1" x14ac:dyDescent="0.4"/>
    <row r="63670" s="6" customFormat="1" x14ac:dyDescent="0.4"/>
    <row r="63671" s="6" customFormat="1" x14ac:dyDescent="0.4"/>
    <row r="63672" s="6" customFormat="1" x14ac:dyDescent="0.4"/>
    <row r="63673" s="6" customFormat="1" x14ac:dyDescent="0.4"/>
    <row r="63674" s="6" customFormat="1" x14ac:dyDescent="0.4"/>
    <row r="63675" s="6" customFormat="1" x14ac:dyDescent="0.4"/>
    <row r="63676" s="6" customFormat="1" x14ac:dyDescent="0.4"/>
    <row r="63677" s="6" customFormat="1" x14ac:dyDescent="0.4"/>
    <row r="63678" s="6" customFormat="1" x14ac:dyDescent="0.4"/>
    <row r="63679" s="6" customFormat="1" x14ac:dyDescent="0.4"/>
    <row r="63680" s="6" customFormat="1" x14ac:dyDescent="0.4"/>
    <row r="63681" s="6" customFormat="1" x14ac:dyDescent="0.4"/>
    <row r="63682" s="6" customFormat="1" x14ac:dyDescent="0.4"/>
    <row r="63683" s="6" customFormat="1" x14ac:dyDescent="0.4"/>
    <row r="63684" s="6" customFormat="1" x14ac:dyDescent="0.4"/>
    <row r="63685" s="6" customFormat="1" x14ac:dyDescent="0.4"/>
    <row r="63686" s="6" customFormat="1" x14ac:dyDescent="0.4"/>
    <row r="63687" s="6" customFormat="1" x14ac:dyDescent="0.4"/>
    <row r="63688" s="6" customFormat="1" x14ac:dyDescent="0.4"/>
    <row r="63689" s="6" customFormat="1" x14ac:dyDescent="0.4"/>
    <row r="63690" s="6" customFormat="1" x14ac:dyDescent="0.4"/>
    <row r="63691" s="6" customFormat="1" x14ac:dyDescent="0.4"/>
    <row r="63692" s="6" customFormat="1" x14ac:dyDescent="0.4"/>
    <row r="63693" s="6" customFormat="1" x14ac:dyDescent="0.4"/>
    <row r="63694" s="6" customFormat="1" x14ac:dyDescent="0.4"/>
    <row r="63695" s="6" customFormat="1" x14ac:dyDescent="0.4"/>
    <row r="63696" s="6" customFormat="1" x14ac:dyDescent="0.4"/>
    <row r="63697" s="6" customFormat="1" x14ac:dyDescent="0.4"/>
    <row r="63698" s="6" customFormat="1" x14ac:dyDescent="0.4"/>
    <row r="63699" s="6" customFormat="1" x14ac:dyDescent="0.4"/>
    <row r="63700" s="6" customFormat="1" x14ac:dyDescent="0.4"/>
    <row r="63701" s="6" customFormat="1" x14ac:dyDescent="0.4"/>
    <row r="63702" s="6" customFormat="1" x14ac:dyDescent="0.4"/>
    <row r="63703" s="6" customFormat="1" x14ac:dyDescent="0.4"/>
    <row r="63704" s="6" customFormat="1" x14ac:dyDescent="0.4"/>
    <row r="63705" s="6" customFormat="1" x14ac:dyDescent="0.4"/>
    <row r="63706" s="6" customFormat="1" x14ac:dyDescent="0.4"/>
    <row r="63707" s="6" customFormat="1" x14ac:dyDescent="0.4"/>
    <row r="63708" s="6" customFormat="1" x14ac:dyDescent="0.4"/>
    <row r="63709" s="6" customFormat="1" x14ac:dyDescent="0.4"/>
    <row r="63710" s="6" customFormat="1" x14ac:dyDescent="0.4"/>
    <row r="63711" s="6" customFormat="1" x14ac:dyDescent="0.4"/>
    <row r="63712" s="6" customFormat="1" x14ac:dyDescent="0.4"/>
    <row r="63713" s="6" customFormat="1" x14ac:dyDescent="0.4"/>
    <row r="63714" s="6" customFormat="1" x14ac:dyDescent="0.4"/>
    <row r="63715" s="6" customFormat="1" x14ac:dyDescent="0.4"/>
    <row r="63716" s="6" customFormat="1" x14ac:dyDescent="0.4"/>
    <row r="63717" s="6" customFormat="1" x14ac:dyDescent="0.4"/>
    <row r="63718" s="6" customFormat="1" x14ac:dyDescent="0.4"/>
    <row r="63719" s="6" customFormat="1" x14ac:dyDescent="0.4"/>
    <row r="63720" s="6" customFormat="1" x14ac:dyDescent="0.4"/>
    <row r="63721" s="6" customFormat="1" x14ac:dyDescent="0.4"/>
    <row r="63722" s="6" customFormat="1" x14ac:dyDescent="0.4"/>
    <row r="63723" s="6" customFormat="1" x14ac:dyDescent="0.4"/>
    <row r="63724" s="6" customFormat="1" x14ac:dyDescent="0.4"/>
    <row r="63725" s="6" customFormat="1" x14ac:dyDescent="0.4"/>
    <row r="63726" s="6" customFormat="1" x14ac:dyDescent="0.4"/>
    <row r="63727" s="6" customFormat="1" x14ac:dyDescent="0.4"/>
    <row r="63728" s="6" customFormat="1" x14ac:dyDescent="0.4"/>
    <row r="63729" s="6" customFormat="1" x14ac:dyDescent="0.4"/>
    <row r="63730" s="6" customFormat="1" x14ac:dyDescent="0.4"/>
    <row r="63731" s="6" customFormat="1" x14ac:dyDescent="0.4"/>
    <row r="63732" s="6" customFormat="1" x14ac:dyDescent="0.4"/>
    <row r="63733" s="6" customFormat="1" x14ac:dyDescent="0.4"/>
    <row r="63734" s="6" customFormat="1" x14ac:dyDescent="0.4"/>
    <row r="63735" s="6" customFormat="1" x14ac:dyDescent="0.4"/>
    <row r="63736" s="6" customFormat="1" x14ac:dyDescent="0.4"/>
    <row r="63737" s="6" customFormat="1" x14ac:dyDescent="0.4"/>
    <row r="63738" s="6" customFormat="1" x14ac:dyDescent="0.4"/>
    <row r="63739" s="6" customFormat="1" x14ac:dyDescent="0.4"/>
    <row r="63740" s="6" customFormat="1" x14ac:dyDescent="0.4"/>
    <row r="63741" s="6" customFormat="1" x14ac:dyDescent="0.4"/>
    <row r="63742" s="6" customFormat="1" x14ac:dyDescent="0.4"/>
    <row r="63743" s="6" customFormat="1" x14ac:dyDescent="0.4"/>
    <row r="63744" s="6" customFormat="1" x14ac:dyDescent="0.4"/>
    <row r="63745" s="6" customFormat="1" x14ac:dyDescent="0.4"/>
    <row r="63746" s="6" customFormat="1" x14ac:dyDescent="0.4"/>
    <row r="63747" s="6" customFormat="1" x14ac:dyDescent="0.4"/>
    <row r="63748" s="6" customFormat="1" x14ac:dyDescent="0.4"/>
    <row r="63749" s="6" customFormat="1" x14ac:dyDescent="0.4"/>
    <row r="63750" s="6" customFormat="1" x14ac:dyDescent="0.4"/>
    <row r="63751" s="6" customFormat="1" x14ac:dyDescent="0.4"/>
    <row r="63752" s="6" customFormat="1" x14ac:dyDescent="0.4"/>
    <row r="63753" s="6" customFormat="1" x14ac:dyDescent="0.4"/>
    <row r="63754" s="6" customFormat="1" x14ac:dyDescent="0.4"/>
    <row r="63755" s="6" customFormat="1" x14ac:dyDescent="0.4"/>
    <row r="63756" s="6" customFormat="1" x14ac:dyDescent="0.4"/>
    <row r="63757" s="6" customFormat="1" x14ac:dyDescent="0.4"/>
    <row r="63758" s="6" customFormat="1" x14ac:dyDescent="0.4"/>
    <row r="63759" s="6" customFormat="1" x14ac:dyDescent="0.4"/>
    <row r="63760" s="6" customFormat="1" x14ac:dyDescent="0.4"/>
    <row r="63761" s="6" customFormat="1" x14ac:dyDescent="0.4"/>
    <row r="63762" s="6" customFormat="1" x14ac:dyDescent="0.4"/>
    <row r="63763" s="6" customFormat="1" x14ac:dyDescent="0.4"/>
    <row r="63764" s="6" customFormat="1" x14ac:dyDescent="0.4"/>
    <row r="63765" s="6" customFormat="1" x14ac:dyDescent="0.4"/>
    <row r="63766" s="6" customFormat="1" x14ac:dyDescent="0.4"/>
    <row r="63767" s="6" customFormat="1" x14ac:dyDescent="0.4"/>
    <row r="63768" s="6" customFormat="1" x14ac:dyDescent="0.4"/>
    <row r="63769" s="6" customFormat="1" x14ac:dyDescent="0.4"/>
    <row r="63770" s="6" customFormat="1" x14ac:dyDescent="0.4"/>
    <row r="63771" s="6" customFormat="1" x14ac:dyDescent="0.4"/>
    <row r="63772" s="6" customFormat="1" x14ac:dyDescent="0.4"/>
    <row r="63773" s="6" customFormat="1" x14ac:dyDescent="0.4"/>
    <row r="63774" s="6" customFormat="1" x14ac:dyDescent="0.4"/>
    <row r="63775" s="6" customFormat="1" x14ac:dyDescent="0.4"/>
    <row r="63776" s="6" customFormat="1" x14ac:dyDescent="0.4"/>
    <row r="63777" s="6" customFormat="1" x14ac:dyDescent="0.4"/>
    <row r="63778" s="6" customFormat="1" x14ac:dyDescent="0.4"/>
    <row r="63779" s="6" customFormat="1" x14ac:dyDescent="0.4"/>
    <row r="63780" s="6" customFormat="1" x14ac:dyDescent="0.4"/>
    <row r="63781" s="6" customFormat="1" x14ac:dyDescent="0.4"/>
    <row r="63782" s="6" customFormat="1" x14ac:dyDescent="0.4"/>
    <row r="63783" s="6" customFormat="1" x14ac:dyDescent="0.4"/>
    <row r="63784" s="6" customFormat="1" x14ac:dyDescent="0.4"/>
    <row r="63785" s="6" customFormat="1" x14ac:dyDescent="0.4"/>
    <row r="63786" s="6" customFormat="1" x14ac:dyDescent="0.4"/>
    <row r="63787" s="6" customFormat="1" x14ac:dyDescent="0.4"/>
    <row r="63788" s="6" customFormat="1" x14ac:dyDescent="0.4"/>
    <row r="63789" s="6" customFormat="1" x14ac:dyDescent="0.4"/>
    <row r="63790" s="6" customFormat="1" x14ac:dyDescent="0.4"/>
    <row r="63791" s="6" customFormat="1" x14ac:dyDescent="0.4"/>
    <row r="63792" s="6" customFormat="1" x14ac:dyDescent="0.4"/>
    <row r="63793" s="6" customFormat="1" x14ac:dyDescent="0.4"/>
    <row r="63794" s="6" customFormat="1" x14ac:dyDescent="0.4"/>
    <row r="63795" s="6" customFormat="1" x14ac:dyDescent="0.4"/>
    <row r="63796" s="6" customFormat="1" x14ac:dyDescent="0.4"/>
    <row r="63797" s="6" customFormat="1" x14ac:dyDescent="0.4"/>
    <row r="63798" s="6" customFormat="1" x14ac:dyDescent="0.4"/>
    <row r="63799" s="6" customFormat="1" x14ac:dyDescent="0.4"/>
    <row r="63800" s="6" customFormat="1" x14ac:dyDescent="0.4"/>
    <row r="63801" s="6" customFormat="1" x14ac:dyDescent="0.4"/>
    <row r="63802" s="6" customFormat="1" x14ac:dyDescent="0.4"/>
    <row r="63803" s="6" customFormat="1" x14ac:dyDescent="0.4"/>
    <row r="63804" s="6" customFormat="1" x14ac:dyDescent="0.4"/>
    <row r="63805" s="6" customFormat="1" x14ac:dyDescent="0.4"/>
    <row r="63806" s="6" customFormat="1" x14ac:dyDescent="0.4"/>
    <row r="63807" s="6" customFormat="1" x14ac:dyDescent="0.4"/>
    <row r="63808" s="6" customFormat="1" x14ac:dyDescent="0.4"/>
    <row r="63809" s="6" customFormat="1" x14ac:dyDescent="0.4"/>
    <row r="63810" s="6" customFormat="1" x14ac:dyDescent="0.4"/>
    <row r="63811" s="6" customFormat="1" x14ac:dyDescent="0.4"/>
    <row r="63812" s="6" customFormat="1" x14ac:dyDescent="0.4"/>
    <row r="63813" s="6" customFormat="1" x14ac:dyDescent="0.4"/>
    <row r="63814" s="6" customFormat="1" x14ac:dyDescent="0.4"/>
    <row r="63815" s="6" customFormat="1" x14ac:dyDescent="0.4"/>
    <row r="63816" s="6" customFormat="1" x14ac:dyDescent="0.4"/>
    <row r="63817" s="6" customFormat="1" x14ac:dyDescent="0.4"/>
    <row r="63818" s="6" customFormat="1" x14ac:dyDescent="0.4"/>
    <row r="63819" s="6" customFormat="1" x14ac:dyDescent="0.4"/>
    <row r="63820" s="6" customFormat="1" x14ac:dyDescent="0.4"/>
    <row r="63821" s="6" customFormat="1" x14ac:dyDescent="0.4"/>
    <row r="63822" s="6" customFormat="1" x14ac:dyDescent="0.4"/>
    <row r="63823" s="6" customFormat="1" x14ac:dyDescent="0.4"/>
    <row r="63824" s="6" customFormat="1" x14ac:dyDescent="0.4"/>
    <row r="63825" s="6" customFormat="1" x14ac:dyDescent="0.4"/>
    <row r="63826" s="6" customFormat="1" x14ac:dyDescent="0.4"/>
    <row r="63827" s="6" customFormat="1" x14ac:dyDescent="0.4"/>
    <row r="63828" s="6" customFormat="1" x14ac:dyDescent="0.4"/>
    <row r="63829" s="6" customFormat="1" x14ac:dyDescent="0.4"/>
    <row r="63830" s="6" customFormat="1" x14ac:dyDescent="0.4"/>
    <row r="63831" s="6" customFormat="1" x14ac:dyDescent="0.4"/>
    <row r="63832" s="6" customFormat="1" x14ac:dyDescent="0.4"/>
    <row r="63833" s="6" customFormat="1" x14ac:dyDescent="0.4"/>
    <row r="63834" s="6" customFormat="1" x14ac:dyDescent="0.4"/>
    <row r="63835" s="6" customFormat="1" x14ac:dyDescent="0.4"/>
    <row r="63836" s="6" customFormat="1" x14ac:dyDescent="0.4"/>
    <row r="63837" s="6" customFormat="1" x14ac:dyDescent="0.4"/>
    <row r="63838" s="6" customFormat="1" x14ac:dyDescent="0.4"/>
    <row r="63839" s="6" customFormat="1" x14ac:dyDescent="0.4"/>
    <row r="63840" s="6" customFormat="1" x14ac:dyDescent="0.4"/>
    <row r="63841" s="6" customFormat="1" x14ac:dyDescent="0.4"/>
    <row r="63842" s="6" customFormat="1" x14ac:dyDescent="0.4"/>
    <row r="63843" s="6" customFormat="1" x14ac:dyDescent="0.4"/>
    <row r="63844" s="6" customFormat="1" x14ac:dyDescent="0.4"/>
    <row r="63845" s="6" customFormat="1" x14ac:dyDescent="0.4"/>
    <row r="63846" s="6" customFormat="1" x14ac:dyDescent="0.4"/>
    <row r="63847" s="6" customFormat="1" x14ac:dyDescent="0.4"/>
    <row r="63848" s="6" customFormat="1" x14ac:dyDescent="0.4"/>
    <row r="63849" s="6" customFormat="1" x14ac:dyDescent="0.4"/>
    <row r="63850" s="6" customFormat="1" x14ac:dyDescent="0.4"/>
    <row r="63851" s="6" customFormat="1" x14ac:dyDescent="0.4"/>
    <row r="63852" s="6" customFormat="1" x14ac:dyDescent="0.4"/>
    <row r="63853" s="6" customFormat="1" x14ac:dyDescent="0.4"/>
    <row r="63854" s="6" customFormat="1" x14ac:dyDescent="0.4"/>
    <row r="63855" s="6" customFormat="1" x14ac:dyDescent="0.4"/>
    <row r="63856" s="6" customFormat="1" x14ac:dyDescent="0.4"/>
    <row r="63857" s="6" customFormat="1" x14ac:dyDescent="0.4"/>
    <row r="63858" s="6" customFormat="1" x14ac:dyDescent="0.4"/>
    <row r="63859" s="6" customFormat="1" x14ac:dyDescent="0.4"/>
    <row r="63860" s="6" customFormat="1" x14ac:dyDescent="0.4"/>
    <row r="63861" s="6" customFormat="1" x14ac:dyDescent="0.4"/>
    <row r="63862" s="6" customFormat="1" x14ac:dyDescent="0.4"/>
    <row r="63863" s="6" customFormat="1" x14ac:dyDescent="0.4"/>
    <row r="63864" s="6" customFormat="1" x14ac:dyDescent="0.4"/>
    <row r="63865" s="6" customFormat="1" x14ac:dyDescent="0.4"/>
    <row r="63866" s="6" customFormat="1" x14ac:dyDescent="0.4"/>
    <row r="63867" s="6" customFormat="1" x14ac:dyDescent="0.4"/>
    <row r="63868" s="6" customFormat="1" x14ac:dyDescent="0.4"/>
    <row r="63869" s="6" customFormat="1" x14ac:dyDescent="0.4"/>
    <row r="63870" s="6" customFormat="1" x14ac:dyDescent="0.4"/>
    <row r="63871" s="6" customFormat="1" x14ac:dyDescent="0.4"/>
    <row r="63872" s="6" customFormat="1" x14ac:dyDescent="0.4"/>
    <row r="63873" s="6" customFormat="1" x14ac:dyDescent="0.4"/>
    <row r="63874" s="6" customFormat="1" x14ac:dyDescent="0.4"/>
    <row r="63875" s="6" customFormat="1" x14ac:dyDescent="0.4"/>
    <row r="63876" s="6" customFormat="1" x14ac:dyDescent="0.4"/>
    <row r="63877" s="6" customFormat="1" x14ac:dyDescent="0.4"/>
    <row r="63878" s="6" customFormat="1" x14ac:dyDescent="0.4"/>
    <row r="63879" s="6" customFormat="1" x14ac:dyDescent="0.4"/>
    <row r="63880" s="6" customFormat="1" x14ac:dyDescent="0.4"/>
    <row r="63881" s="6" customFormat="1" x14ac:dyDescent="0.4"/>
    <row r="63882" s="6" customFormat="1" x14ac:dyDescent="0.4"/>
    <row r="63883" s="6" customFormat="1" x14ac:dyDescent="0.4"/>
    <row r="63884" s="6" customFormat="1" x14ac:dyDescent="0.4"/>
    <row r="63885" s="6" customFormat="1" x14ac:dyDescent="0.4"/>
    <row r="63886" s="6" customFormat="1" x14ac:dyDescent="0.4"/>
    <row r="63887" s="6" customFormat="1" x14ac:dyDescent="0.4"/>
    <row r="63888" s="6" customFormat="1" x14ac:dyDescent="0.4"/>
    <row r="63889" s="6" customFormat="1" x14ac:dyDescent="0.4"/>
    <row r="63890" s="6" customFormat="1" x14ac:dyDescent="0.4"/>
    <row r="63891" s="6" customFormat="1" x14ac:dyDescent="0.4"/>
    <row r="63892" s="6" customFormat="1" x14ac:dyDescent="0.4"/>
    <row r="63893" s="6" customFormat="1" x14ac:dyDescent="0.4"/>
    <row r="63894" s="6" customFormat="1" x14ac:dyDescent="0.4"/>
    <row r="63895" s="6" customFormat="1" x14ac:dyDescent="0.4"/>
    <row r="63896" s="6" customFormat="1" x14ac:dyDescent="0.4"/>
    <row r="63897" s="6" customFormat="1" x14ac:dyDescent="0.4"/>
    <row r="63898" s="6" customFormat="1" x14ac:dyDescent="0.4"/>
    <row r="63899" s="6" customFormat="1" x14ac:dyDescent="0.4"/>
    <row r="63900" s="6" customFormat="1" x14ac:dyDescent="0.4"/>
    <row r="63901" s="6" customFormat="1" x14ac:dyDescent="0.4"/>
    <row r="63902" s="6" customFormat="1" x14ac:dyDescent="0.4"/>
    <row r="63903" s="6" customFormat="1" x14ac:dyDescent="0.4"/>
    <row r="63904" s="6" customFormat="1" x14ac:dyDescent="0.4"/>
    <row r="63905" s="6" customFormat="1" x14ac:dyDescent="0.4"/>
    <row r="63906" s="6" customFormat="1" x14ac:dyDescent="0.4"/>
    <row r="63907" s="6" customFormat="1" x14ac:dyDescent="0.4"/>
    <row r="63908" s="6" customFormat="1" x14ac:dyDescent="0.4"/>
    <row r="63909" s="6" customFormat="1" x14ac:dyDescent="0.4"/>
    <row r="63910" s="6" customFormat="1" x14ac:dyDescent="0.4"/>
    <row r="63911" s="6" customFormat="1" x14ac:dyDescent="0.4"/>
    <row r="63912" s="6" customFormat="1" x14ac:dyDescent="0.4"/>
    <row r="63913" s="6" customFormat="1" x14ac:dyDescent="0.4"/>
    <row r="63914" s="6" customFormat="1" x14ac:dyDescent="0.4"/>
    <row r="63915" s="6" customFormat="1" x14ac:dyDescent="0.4"/>
    <row r="63916" s="6" customFormat="1" x14ac:dyDescent="0.4"/>
    <row r="63917" s="6" customFormat="1" x14ac:dyDescent="0.4"/>
    <row r="63918" s="6" customFormat="1" x14ac:dyDescent="0.4"/>
    <row r="63919" s="6" customFormat="1" x14ac:dyDescent="0.4"/>
    <row r="63920" s="6" customFormat="1" x14ac:dyDescent="0.4"/>
    <row r="63921" s="6" customFormat="1" x14ac:dyDescent="0.4"/>
    <row r="63922" s="6" customFormat="1" x14ac:dyDescent="0.4"/>
    <row r="63923" s="6" customFormat="1" x14ac:dyDescent="0.4"/>
    <row r="63924" s="6" customFormat="1" x14ac:dyDescent="0.4"/>
    <row r="63925" s="6" customFormat="1" x14ac:dyDescent="0.4"/>
    <row r="63926" s="6" customFormat="1" x14ac:dyDescent="0.4"/>
    <row r="63927" s="6" customFormat="1" x14ac:dyDescent="0.4"/>
    <row r="63928" s="6" customFormat="1" x14ac:dyDescent="0.4"/>
    <row r="63929" s="6" customFormat="1" x14ac:dyDescent="0.4"/>
    <row r="63930" s="6" customFormat="1" x14ac:dyDescent="0.4"/>
    <row r="63931" s="6" customFormat="1" x14ac:dyDescent="0.4"/>
    <row r="63932" s="6" customFormat="1" x14ac:dyDescent="0.4"/>
    <row r="63933" s="6" customFormat="1" x14ac:dyDescent="0.4"/>
    <row r="63934" s="6" customFormat="1" x14ac:dyDescent="0.4"/>
    <row r="63935" s="6" customFormat="1" x14ac:dyDescent="0.4"/>
    <row r="63936" s="6" customFormat="1" x14ac:dyDescent="0.4"/>
    <row r="63937" s="6" customFormat="1" x14ac:dyDescent="0.4"/>
    <row r="63938" s="6" customFormat="1" x14ac:dyDescent="0.4"/>
    <row r="63939" s="6" customFormat="1" x14ac:dyDescent="0.4"/>
    <row r="63940" s="6" customFormat="1" x14ac:dyDescent="0.4"/>
    <row r="63941" s="6" customFormat="1" x14ac:dyDescent="0.4"/>
    <row r="63942" s="6" customFormat="1" x14ac:dyDescent="0.4"/>
    <row r="63943" s="6" customFormat="1" x14ac:dyDescent="0.4"/>
    <row r="63944" s="6" customFormat="1" x14ac:dyDescent="0.4"/>
    <row r="63945" s="6" customFormat="1" x14ac:dyDescent="0.4"/>
    <row r="63946" s="6" customFormat="1" x14ac:dyDescent="0.4"/>
    <row r="63947" s="6" customFormat="1" x14ac:dyDescent="0.4"/>
    <row r="63948" s="6" customFormat="1" x14ac:dyDescent="0.4"/>
    <row r="63949" s="6" customFormat="1" x14ac:dyDescent="0.4"/>
    <row r="63950" s="6" customFormat="1" x14ac:dyDescent="0.4"/>
    <row r="63951" s="6" customFormat="1" x14ac:dyDescent="0.4"/>
    <row r="63952" s="6" customFormat="1" x14ac:dyDescent="0.4"/>
    <row r="63953" s="6" customFormat="1" x14ac:dyDescent="0.4"/>
    <row r="63954" s="6" customFormat="1" x14ac:dyDescent="0.4"/>
    <row r="63955" s="6" customFormat="1" x14ac:dyDescent="0.4"/>
    <row r="63956" s="6" customFormat="1" x14ac:dyDescent="0.4"/>
    <row r="63957" s="6" customFormat="1" x14ac:dyDescent="0.4"/>
    <row r="63958" s="6" customFormat="1" x14ac:dyDescent="0.4"/>
    <row r="63959" s="6" customFormat="1" x14ac:dyDescent="0.4"/>
    <row r="63960" s="6" customFormat="1" x14ac:dyDescent="0.4"/>
    <row r="63961" s="6" customFormat="1" x14ac:dyDescent="0.4"/>
    <row r="63962" s="6" customFormat="1" x14ac:dyDescent="0.4"/>
    <row r="63963" s="6" customFormat="1" x14ac:dyDescent="0.4"/>
    <row r="63964" s="6" customFormat="1" x14ac:dyDescent="0.4"/>
    <row r="63965" s="6" customFormat="1" x14ac:dyDescent="0.4"/>
    <row r="63966" s="6" customFormat="1" x14ac:dyDescent="0.4"/>
    <row r="63967" s="6" customFormat="1" x14ac:dyDescent="0.4"/>
    <row r="63968" s="6" customFormat="1" x14ac:dyDescent="0.4"/>
    <row r="63969" s="6" customFormat="1" x14ac:dyDescent="0.4"/>
    <row r="63970" s="6" customFormat="1" x14ac:dyDescent="0.4"/>
    <row r="63971" s="6" customFormat="1" x14ac:dyDescent="0.4"/>
    <row r="63972" s="6" customFormat="1" x14ac:dyDescent="0.4"/>
    <row r="63973" s="6" customFormat="1" x14ac:dyDescent="0.4"/>
    <row r="63974" s="6" customFormat="1" x14ac:dyDescent="0.4"/>
    <row r="63975" s="6" customFormat="1" x14ac:dyDescent="0.4"/>
    <row r="63976" s="6" customFormat="1" x14ac:dyDescent="0.4"/>
    <row r="63977" s="6" customFormat="1" x14ac:dyDescent="0.4"/>
    <row r="63978" s="6" customFormat="1" x14ac:dyDescent="0.4"/>
    <row r="63979" s="6" customFormat="1" x14ac:dyDescent="0.4"/>
    <row r="63980" s="6" customFormat="1" x14ac:dyDescent="0.4"/>
    <row r="63981" s="6" customFormat="1" x14ac:dyDescent="0.4"/>
    <row r="63982" s="6" customFormat="1" x14ac:dyDescent="0.4"/>
    <row r="63983" s="6" customFormat="1" x14ac:dyDescent="0.4"/>
    <row r="63984" s="6" customFormat="1" x14ac:dyDescent="0.4"/>
    <row r="63985" s="6" customFormat="1" x14ac:dyDescent="0.4"/>
    <row r="63986" s="6" customFormat="1" x14ac:dyDescent="0.4"/>
    <row r="63987" s="6" customFormat="1" x14ac:dyDescent="0.4"/>
    <row r="63988" s="6" customFormat="1" x14ac:dyDescent="0.4"/>
    <row r="63989" s="6" customFormat="1" x14ac:dyDescent="0.4"/>
    <row r="63990" s="6" customFormat="1" x14ac:dyDescent="0.4"/>
    <row r="63991" s="6" customFormat="1" x14ac:dyDescent="0.4"/>
    <row r="63992" s="6" customFormat="1" x14ac:dyDescent="0.4"/>
    <row r="63993" s="6" customFormat="1" x14ac:dyDescent="0.4"/>
    <row r="63994" s="6" customFormat="1" x14ac:dyDescent="0.4"/>
    <row r="63995" s="6" customFormat="1" x14ac:dyDescent="0.4"/>
    <row r="63996" s="6" customFormat="1" x14ac:dyDescent="0.4"/>
    <row r="63997" s="6" customFormat="1" x14ac:dyDescent="0.4"/>
    <row r="63998" s="6" customFormat="1" x14ac:dyDescent="0.4"/>
    <row r="63999" s="6" customFormat="1" x14ac:dyDescent="0.4"/>
    <row r="64000" s="6" customFormat="1" x14ac:dyDescent="0.4"/>
    <row r="64001" s="6" customFormat="1" x14ac:dyDescent="0.4"/>
    <row r="64002" s="6" customFormat="1" x14ac:dyDescent="0.4"/>
    <row r="64003" s="6" customFormat="1" x14ac:dyDescent="0.4"/>
    <row r="64004" s="6" customFormat="1" x14ac:dyDescent="0.4"/>
    <row r="64005" s="6" customFormat="1" x14ac:dyDescent="0.4"/>
    <row r="64006" s="6" customFormat="1" x14ac:dyDescent="0.4"/>
    <row r="64007" s="6" customFormat="1" x14ac:dyDescent="0.4"/>
    <row r="64008" s="6" customFormat="1" x14ac:dyDescent="0.4"/>
    <row r="64009" s="6" customFormat="1" x14ac:dyDescent="0.4"/>
    <row r="64010" s="6" customFormat="1" x14ac:dyDescent="0.4"/>
    <row r="64011" s="6" customFormat="1" x14ac:dyDescent="0.4"/>
    <row r="64012" s="6" customFormat="1" x14ac:dyDescent="0.4"/>
    <row r="64013" s="6" customFormat="1" x14ac:dyDescent="0.4"/>
    <row r="64014" s="6" customFormat="1" x14ac:dyDescent="0.4"/>
    <row r="64015" s="6" customFormat="1" x14ac:dyDescent="0.4"/>
    <row r="64016" s="6" customFormat="1" x14ac:dyDescent="0.4"/>
    <row r="64017" s="6" customFormat="1" x14ac:dyDescent="0.4"/>
    <row r="64018" s="6" customFormat="1" x14ac:dyDescent="0.4"/>
    <row r="64019" s="6" customFormat="1" x14ac:dyDescent="0.4"/>
    <row r="64020" s="6" customFormat="1" x14ac:dyDescent="0.4"/>
    <row r="64021" s="6" customFormat="1" x14ac:dyDescent="0.4"/>
    <row r="64022" s="6" customFormat="1" x14ac:dyDescent="0.4"/>
    <row r="64023" s="6" customFormat="1" x14ac:dyDescent="0.4"/>
    <row r="64024" s="6" customFormat="1" x14ac:dyDescent="0.4"/>
    <row r="64025" s="6" customFormat="1" x14ac:dyDescent="0.4"/>
    <row r="64026" s="6" customFormat="1" x14ac:dyDescent="0.4"/>
    <row r="64027" s="6" customFormat="1" x14ac:dyDescent="0.4"/>
    <row r="64028" s="6" customFormat="1" x14ac:dyDescent="0.4"/>
    <row r="64029" s="6" customFormat="1" x14ac:dyDescent="0.4"/>
    <row r="64030" s="6" customFormat="1" x14ac:dyDescent="0.4"/>
    <row r="64031" s="6" customFormat="1" x14ac:dyDescent="0.4"/>
    <row r="64032" s="6" customFormat="1" x14ac:dyDescent="0.4"/>
    <row r="64033" s="6" customFormat="1" x14ac:dyDescent="0.4"/>
    <row r="64034" s="6" customFormat="1" x14ac:dyDescent="0.4"/>
    <row r="64035" s="6" customFormat="1" x14ac:dyDescent="0.4"/>
    <row r="64036" s="6" customFormat="1" x14ac:dyDescent="0.4"/>
    <row r="64037" s="6" customFormat="1" x14ac:dyDescent="0.4"/>
    <row r="64038" s="6" customFormat="1" x14ac:dyDescent="0.4"/>
    <row r="64039" s="6" customFormat="1" x14ac:dyDescent="0.4"/>
    <row r="64040" s="6" customFormat="1" x14ac:dyDescent="0.4"/>
    <row r="64041" s="6" customFormat="1" x14ac:dyDescent="0.4"/>
    <row r="64042" s="6" customFormat="1" x14ac:dyDescent="0.4"/>
    <row r="64043" s="6" customFormat="1" x14ac:dyDescent="0.4"/>
    <row r="64044" s="6" customFormat="1" x14ac:dyDescent="0.4"/>
    <row r="64045" s="6" customFormat="1" x14ac:dyDescent="0.4"/>
    <row r="64046" s="6" customFormat="1" x14ac:dyDescent="0.4"/>
    <row r="64047" s="6" customFormat="1" x14ac:dyDescent="0.4"/>
    <row r="64048" s="6" customFormat="1" x14ac:dyDescent="0.4"/>
    <row r="64049" s="6" customFormat="1" x14ac:dyDescent="0.4"/>
    <row r="64050" s="6" customFormat="1" x14ac:dyDescent="0.4"/>
    <row r="64051" s="6" customFormat="1" x14ac:dyDescent="0.4"/>
    <row r="64052" s="6" customFormat="1" x14ac:dyDescent="0.4"/>
    <row r="64053" s="6" customFormat="1" x14ac:dyDescent="0.4"/>
    <row r="64054" s="6" customFormat="1" x14ac:dyDescent="0.4"/>
    <row r="64055" s="6" customFormat="1" x14ac:dyDescent="0.4"/>
    <row r="64056" s="6" customFormat="1" x14ac:dyDescent="0.4"/>
    <row r="64057" s="6" customFormat="1" x14ac:dyDescent="0.4"/>
    <row r="64058" s="6" customFormat="1" x14ac:dyDescent="0.4"/>
    <row r="64059" s="6" customFormat="1" x14ac:dyDescent="0.4"/>
    <row r="64060" s="6" customFormat="1" x14ac:dyDescent="0.4"/>
    <row r="64061" s="6" customFormat="1" x14ac:dyDescent="0.4"/>
    <row r="64062" s="6" customFormat="1" x14ac:dyDescent="0.4"/>
    <row r="64063" s="6" customFormat="1" x14ac:dyDescent="0.4"/>
    <row r="64064" s="6" customFormat="1" x14ac:dyDescent="0.4"/>
    <row r="64065" s="6" customFormat="1" x14ac:dyDescent="0.4"/>
    <row r="64066" s="6" customFormat="1" x14ac:dyDescent="0.4"/>
    <row r="64067" s="6" customFormat="1" x14ac:dyDescent="0.4"/>
    <row r="64068" s="6" customFormat="1" x14ac:dyDescent="0.4"/>
    <row r="64069" s="6" customFormat="1" x14ac:dyDescent="0.4"/>
    <row r="64070" s="6" customFormat="1" x14ac:dyDescent="0.4"/>
    <row r="64071" s="6" customFormat="1" x14ac:dyDescent="0.4"/>
    <row r="64072" s="6" customFormat="1" x14ac:dyDescent="0.4"/>
    <row r="64073" s="6" customFormat="1" x14ac:dyDescent="0.4"/>
    <row r="64074" s="6" customFormat="1" x14ac:dyDescent="0.4"/>
    <row r="64075" s="6" customFormat="1" x14ac:dyDescent="0.4"/>
    <row r="64076" s="6" customFormat="1" x14ac:dyDescent="0.4"/>
    <row r="64077" s="6" customFormat="1" x14ac:dyDescent="0.4"/>
    <row r="64078" s="6" customFormat="1" x14ac:dyDescent="0.4"/>
    <row r="64079" s="6" customFormat="1" x14ac:dyDescent="0.4"/>
    <row r="64080" s="6" customFormat="1" x14ac:dyDescent="0.4"/>
    <row r="64081" s="6" customFormat="1" x14ac:dyDescent="0.4"/>
    <row r="64082" s="6" customFormat="1" x14ac:dyDescent="0.4"/>
    <row r="64083" s="6" customFormat="1" x14ac:dyDescent="0.4"/>
    <row r="64084" s="6" customFormat="1" x14ac:dyDescent="0.4"/>
    <row r="64085" s="6" customFormat="1" x14ac:dyDescent="0.4"/>
    <row r="64086" s="6" customFormat="1" x14ac:dyDescent="0.4"/>
    <row r="64087" s="6" customFormat="1" x14ac:dyDescent="0.4"/>
    <row r="64088" s="6" customFormat="1" x14ac:dyDescent="0.4"/>
    <row r="64089" s="6" customFormat="1" x14ac:dyDescent="0.4"/>
    <row r="64090" s="6" customFormat="1" x14ac:dyDescent="0.4"/>
    <row r="64091" s="6" customFormat="1" x14ac:dyDescent="0.4"/>
    <row r="64092" s="6" customFormat="1" x14ac:dyDescent="0.4"/>
    <row r="64093" s="6" customFormat="1" x14ac:dyDescent="0.4"/>
    <row r="64094" s="6" customFormat="1" x14ac:dyDescent="0.4"/>
    <row r="64095" s="6" customFormat="1" x14ac:dyDescent="0.4"/>
    <row r="64096" s="6" customFormat="1" x14ac:dyDescent="0.4"/>
    <row r="64097" s="6" customFormat="1" x14ac:dyDescent="0.4"/>
    <row r="64098" s="6" customFormat="1" x14ac:dyDescent="0.4"/>
    <row r="64099" s="6" customFormat="1" x14ac:dyDescent="0.4"/>
    <row r="64100" s="6" customFormat="1" x14ac:dyDescent="0.4"/>
    <row r="64101" s="6" customFormat="1" x14ac:dyDescent="0.4"/>
    <row r="64102" s="6" customFormat="1" x14ac:dyDescent="0.4"/>
    <row r="64103" s="6" customFormat="1" x14ac:dyDescent="0.4"/>
    <row r="64104" s="6" customFormat="1" x14ac:dyDescent="0.4"/>
    <row r="64105" s="6" customFormat="1" x14ac:dyDescent="0.4"/>
    <row r="64106" s="6" customFormat="1" x14ac:dyDescent="0.4"/>
    <row r="64107" s="6" customFormat="1" x14ac:dyDescent="0.4"/>
    <row r="64108" s="6" customFormat="1" x14ac:dyDescent="0.4"/>
    <row r="64109" s="6" customFormat="1" x14ac:dyDescent="0.4"/>
    <row r="64110" s="6" customFormat="1" x14ac:dyDescent="0.4"/>
    <row r="64111" s="6" customFormat="1" x14ac:dyDescent="0.4"/>
    <row r="64112" s="6" customFormat="1" x14ac:dyDescent="0.4"/>
    <row r="64113" s="6" customFormat="1" x14ac:dyDescent="0.4"/>
    <row r="64114" s="6" customFormat="1" x14ac:dyDescent="0.4"/>
    <row r="64115" s="6" customFormat="1" x14ac:dyDescent="0.4"/>
    <row r="64116" s="6" customFormat="1" x14ac:dyDescent="0.4"/>
    <row r="64117" s="6" customFormat="1" x14ac:dyDescent="0.4"/>
    <row r="64118" s="6" customFormat="1" x14ac:dyDescent="0.4"/>
    <row r="64119" s="6" customFormat="1" x14ac:dyDescent="0.4"/>
    <row r="64120" s="6" customFormat="1" x14ac:dyDescent="0.4"/>
    <row r="64121" s="6" customFormat="1" x14ac:dyDescent="0.4"/>
    <row r="64122" s="6" customFormat="1" x14ac:dyDescent="0.4"/>
    <row r="64123" s="6" customFormat="1" x14ac:dyDescent="0.4"/>
    <row r="64124" s="6" customFormat="1" x14ac:dyDescent="0.4"/>
    <row r="64125" s="6" customFormat="1" x14ac:dyDescent="0.4"/>
    <row r="64126" s="6" customFormat="1" x14ac:dyDescent="0.4"/>
    <row r="64127" s="6" customFormat="1" x14ac:dyDescent="0.4"/>
    <row r="64128" s="6" customFormat="1" x14ac:dyDescent="0.4"/>
    <row r="64129" s="6" customFormat="1" x14ac:dyDescent="0.4"/>
    <row r="64130" s="6" customFormat="1" x14ac:dyDescent="0.4"/>
    <row r="64131" s="6" customFormat="1" x14ac:dyDescent="0.4"/>
    <row r="64132" s="6" customFormat="1" x14ac:dyDescent="0.4"/>
    <row r="64133" s="6" customFormat="1" x14ac:dyDescent="0.4"/>
    <row r="64134" s="6" customFormat="1" x14ac:dyDescent="0.4"/>
    <row r="64135" s="6" customFormat="1" x14ac:dyDescent="0.4"/>
    <row r="64136" s="6" customFormat="1" x14ac:dyDescent="0.4"/>
    <row r="64137" s="6" customFormat="1" x14ac:dyDescent="0.4"/>
    <row r="64138" s="6" customFormat="1" x14ac:dyDescent="0.4"/>
    <row r="64139" s="6" customFormat="1" x14ac:dyDescent="0.4"/>
    <row r="64140" s="6" customFormat="1" x14ac:dyDescent="0.4"/>
    <row r="64141" s="6" customFormat="1" x14ac:dyDescent="0.4"/>
    <row r="64142" s="6" customFormat="1" x14ac:dyDescent="0.4"/>
    <row r="64143" s="6" customFormat="1" x14ac:dyDescent="0.4"/>
    <row r="64144" s="6" customFormat="1" x14ac:dyDescent="0.4"/>
    <row r="64145" s="6" customFormat="1" x14ac:dyDescent="0.4"/>
    <row r="64146" s="6" customFormat="1" x14ac:dyDescent="0.4"/>
    <row r="64147" s="6" customFormat="1" x14ac:dyDescent="0.4"/>
    <row r="64148" s="6" customFormat="1" x14ac:dyDescent="0.4"/>
    <row r="64149" s="6" customFormat="1" x14ac:dyDescent="0.4"/>
    <row r="64150" s="6" customFormat="1" x14ac:dyDescent="0.4"/>
    <row r="64151" s="6" customFormat="1" x14ac:dyDescent="0.4"/>
    <row r="64152" s="6" customFormat="1" x14ac:dyDescent="0.4"/>
    <row r="64153" s="6" customFormat="1" x14ac:dyDescent="0.4"/>
    <row r="64154" s="6" customFormat="1" x14ac:dyDescent="0.4"/>
    <row r="64155" s="6" customFormat="1" x14ac:dyDescent="0.4"/>
    <row r="64156" s="6" customFormat="1" x14ac:dyDescent="0.4"/>
    <row r="64157" s="6" customFormat="1" x14ac:dyDescent="0.4"/>
    <row r="64158" s="6" customFormat="1" x14ac:dyDescent="0.4"/>
    <row r="64159" s="6" customFormat="1" x14ac:dyDescent="0.4"/>
    <row r="64160" s="6" customFormat="1" x14ac:dyDescent="0.4"/>
    <row r="64161" s="6" customFormat="1" x14ac:dyDescent="0.4"/>
    <row r="64162" s="6" customFormat="1" x14ac:dyDescent="0.4"/>
    <row r="64163" s="6" customFormat="1" x14ac:dyDescent="0.4"/>
    <row r="64164" s="6" customFormat="1" x14ac:dyDescent="0.4"/>
    <row r="64165" s="6" customFormat="1" x14ac:dyDescent="0.4"/>
    <row r="64166" s="6" customFormat="1" x14ac:dyDescent="0.4"/>
    <row r="64167" s="6" customFormat="1" x14ac:dyDescent="0.4"/>
    <row r="64168" s="6" customFormat="1" x14ac:dyDescent="0.4"/>
    <row r="64169" s="6" customFormat="1" x14ac:dyDescent="0.4"/>
    <row r="64170" s="6" customFormat="1" x14ac:dyDescent="0.4"/>
    <row r="64171" s="6" customFormat="1" x14ac:dyDescent="0.4"/>
    <row r="64172" s="6" customFormat="1" x14ac:dyDescent="0.4"/>
    <row r="64173" s="6" customFormat="1" x14ac:dyDescent="0.4"/>
    <row r="64174" s="6" customFormat="1" x14ac:dyDescent="0.4"/>
    <row r="64175" s="6" customFormat="1" x14ac:dyDescent="0.4"/>
    <row r="64176" s="6" customFormat="1" x14ac:dyDescent="0.4"/>
    <row r="64177" s="6" customFormat="1" x14ac:dyDescent="0.4"/>
    <row r="64178" s="6" customFormat="1" x14ac:dyDescent="0.4"/>
    <row r="64179" s="6" customFormat="1" x14ac:dyDescent="0.4"/>
    <row r="64180" s="6" customFormat="1" x14ac:dyDescent="0.4"/>
    <row r="64181" s="6" customFormat="1" x14ac:dyDescent="0.4"/>
    <row r="64182" s="6" customFormat="1" x14ac:dyDescent="0.4"/>
    <row r="64183" s="6" customFormat="1" x14ac:dyDescent="0.4"/>
    <row r="64184" s="6" customFormat="1" x14ac:dyDescent="0.4"/>
    <row r="64185" s="6" customFormat="1" x14ac:dyDescent="0.4"/>
    <row r="64186" s="6" customFormat="1" x14ac:dyDescent="0.4"/>
    <row r="64187" s="6" customFormat="1" x14ac:dyDescent="0.4"/>
    <row r="64188" s="6" customFormat="1" x14ac:dyDescent="0.4"/>
    <row r="64189" s="6" customFormat="1" x14ac:dyDescent="0.4"/>
    <row r="64190" s="6" customFormat="1" x14ac:dyDescent="0.4"/>
    <row r="64191" s="6" customFormat="1" x14ac:dyDescent="0.4"/>
    <row r="64192" s="6" customFormat="1" x14ac:dyDescent="0.4"/>
    <row r="64193" s="6" customFormat="1" x14ac:dyDescent="0.4"/>
    <row r="64194" s="6" customFormat="1" x14ac:dyDescent="0.4"/>
    <row r="64195" s="6" customFormat="1" x14ac:dyDescent="0.4"/>
    <row r="64196" s="6" customFormat="1" x14ac:dyDescent="0.4"/>
    <row r="64197" s="6" customFormat="1" x14ac:dyDescent="0.4"/>
    <row r="64198" s="6" customFormat="1" x14ac:dyDescent="0.4"/>
    <row r="64199" s="6" customFormat="1" x14ac:dyDescent="0.4"/>
    <row r="64200" s="6" customFormat="1" x14ac:dyDescent="0.4"/>
    <row r="64201" s="6" customFormat="1" x14ac:dyDescent="0.4"/>
    <row r="64202" s="6" customFormat="1" x14ac:dyDescent="0.4"/>
    <row r="64203" s="6" customFormat="1" x14ac:dyDescent="0.4"/>
    <row r="64204" s="6" customFormat="1" x14ac:dyDescent="0.4"/>
    <row r="64205" s="6" customFormat="1" x14ac:dyDescent="0.4"/>
    <row r="64206" s="6" customFormat="1" x14ac:dyDescent="0.4"/>
    <row r="64207" s="6" customFormat="1" x14ac:dyDescent="0.4"/>
    <row r="64208" s="6" customFormat="1" x14ac:dyDescent="0.4"/>
    <row r="64209" s="6" customFormat="1" x14ac:dyDescent="0.4"/>
    <row r="64210" s="6" customFormat="1" x14ac:dyDescent="0.4"/>
    <row r="64211" s="6" customFormat="1" x14ac:dyDescent="0.4"/>
    <row r="64212" s="6" customFormat="1" x14ac:dyDescent="0.4"/>
    <row r="64213" s="6" customFormat="1" x14ac:dyDescent="0.4"/>
    <row r="64214" s="6" customFormat="1" x14ac:dyDescent="0.4"/>
    <row r="64215" s="6" customFormat="1" x14ac:dyDescent="0.4"/>
    <row r="64216" s="6" customFormat="1" x14ac:dyDescent="0.4"/>
    <row r="64217" s="6" customFormat="1" x14ac:dyDescent="0.4"/>
    <row r="64218" s="6" customFormat="1" x14ac:dyDescent="0.4"/>
    <row r="64219" s="6" customFormat="1" x14ac:dyDescent="0.4"/>
    <row r="64220" s="6" customFormat="1" x14ac:dyDescent="0.4"/>
    <row r="64221" s="6" customFormat="1" x14ac:dyDescent="0.4"/>
    <row r="64222" s="6" customFormat="1" x14ac:dyDescent="0.4"/>
    <row r="64223" s="6" customFormat="1" x14ac:dyDescent="0.4"/>
    <row r="64224" s="6" customFormat="1" x14ac:dyDescent="0.4"/>
    <row r="64225" s="6" customFormat="1" x14ac:dyDescent="0.4"/>
    <row r="64226" s="6" customFormat="1" x14ac:dyDescent="0.4"/>
    <row r="64227" s="6" customFormat="1" x14ac:dyDescent="0.4"/>
    <row r="64228" s="6" customFormat="1" x14ac:dyDescent="0.4"/>
    <row r="64229" s="6" customFormat="1" x14ac:dyDescent="0.4"/>
    <row r="64230" s="6" customFormat="1" x14ac:dyDescent="0.4"/>
    <row r="64231" s="6" customFormat="1" x14ac:dyDescent="0.4"/>
    <row r="64232" s="6" customFormat="1" x14ac:dyDescent="0.4"/>
    <row r="64233" s="6" customFormat="1" x14ac:dyDescent="0.4"/>
    <row r="64234" s="6" customFormat="1" x14ac:dyDescent="0.4"/>
    <row r="64235" s="6" customFormat="1" x14ac:dyDescent="0.4"/>
    <row r="64236" s="6" customFormat="1" x14ac:dyDescent="0.4"/>
    <row r="64237" s="6" customFormat="1" x14ac:dyDescent="0.4"/>
    <row r="64238" s="6" customFormat="1" x14ac:dyDescent="0.4"/>
    <row r="64239" s="6" customFormat="1" x14ac:dyDescent="0.4"/>
    <row r="64240" s="6" customFormat="1" x14ac:dyDescent="0.4"/>
    <row r="64241" s="6" customFormat="1" x14ac:dyDescent="0.4"/>
    <row r="64242" s="6" customFormat="1" x14ac:dyDescent="0.4"/>
    <row r="64243" s="6" customFormat="1" x14ac:dyDescent="0.4"/>
    <row r="64244" s="6" customFormat="1" x14ac:dyDescent="0.4"/>
    <row r="64245" s="6" customFormat="1" x14ac:dyDescent="0.4"/>
    <row r="64246" s="6" customFormat="1" x14ac:dyDescent="0.4"/>
    <row r="64247" s="6" customFormat="1" x14ac:dyDescent="0.4"/>
    <row r="64248" s="6" customFormat="1" x14ac:dyDescent="0.4"/>
    <row r="64249" s="6" customFormat="1" x14ac:dyDescent="0.4"/>
    <row r="64250" s="6" customFormat="1" x14ac:dyDescent="0.4"/>
    <row r="64251" s="6" customFormat="1" x14ac:dyDescent="0.4"/>
    <row r="64252" s="6" customFormat="1" x14ac:dyDescent="0.4"/>
    <row r="64253" s="6" customFormat="1" x14ac:dyDescent="0.4"/>
    <row r="64254" s="6" customFormat="1" x14ac:dyDescent="0.4"/>
    <row r="64255" s="6" customFormat="1" x14ac:dyDescent="0.4"/>
    <row r="64256" s="6" customFormat="1" x14ac:dyDescent="0.4"/>
    <row r="64257" s="6" customFormat="1" x14ac:dyDescent="0.4"/>
    <row r="64258" s="6" customFormat="1" x14ac:dyDescent="0.4"/>
    <row r="64259" s="6" customFormat="1" x14ac:dyDescent="0.4"/>
    <row r="64260" s="6" customFormat="1" x14ac:dyDescent="0.4"/>
    <row r="64261" s="6" customFormat="1" x14ac:dyDescent="0.4"/>
    <row r="64262" s="6" customFormat="1" x14ac:dyDescent="0.4"/>
    <row r="64263" s="6" customFormat="1" x14ac:dyDescent="0.4"/>
    <row r="64264" s="6" customFormat="1" x14ac:dyDescent="0.4"/>
    <row r="64265" s="6" customFormat="1" x14ac:dyDescent="0.4"/>
    <row r="64266" s="6" customFormat="1" x14ac:dyDescent="0.4"/>
    <row r="64267" s="6" customFormat="1" x14ac:dyDescent="0.4"/>
    <row r="64268" s="6" customFormat="1" x14ac:dyDescent="0.4"/>
    <row r="64269" s="6" customFormat="1" x14ac:dyDescent="0.4"/>
    <row r="64270" s="6" customFormat="1" x14ac:dyDescent="0.4"/>
    <row r="64271" s="6" customFormat="1" x14ac:dyDescent="0.4"/>
    <row r="64272" s="6" customFormat="1" x14ac:dyDescent="0.4"/>
    <row r="64273" s="6" customFormat="1" x14ac:dyDescent="0.4"/>
    <row r="64274" s="6" customFormat="1" x14ac:dyDescent="0.4"/>
    <row r="64275" s="6" customFormat="1" x14ac:dyDescent="0.4"/>
    <row r="64276" s="6" customFormat="1" x14ac:dyDescent="0.4"/>
    <row r="64277" s="6" customFormat="1" x14ac:dyDescent="0.4"/>
    <row r="64278" s="6" customFormat="1" x14ac:dyDescent="0.4"/>
    <row r="64279" s="6" customFormat="1" x14ac:dyDescent="0.4"/>
    <row r="64280" s="6" customFormat="1" x14ac:dyDescent="0.4"/>
    <row r="64281" s="6" customFormat="1" x14ac:dyDescent="0.4"/>
    <row r="64282" s="6" customFormat="1" x14ac:dyDescent="0.4"/>
    <row r="64283" s="6" customFormat="1" x14ac:dyDescent="0.4"/>
    <row r="64284" s="6" customFormat="1" x14ac:dyDescent="0.4"/>
    <row r="64285" s="6" customFormat="1" x14ac:dyDescent="0.4"/>
    <row r="64286" s="6" customFormat="1" x14ac:dyDescent="0.4"/>
    <row r="64287" s="6" customFormat="1" x14ac:dyDescent="0.4"/>
    <row r="64288" s="6" customFormat="1" x14ac:dyDescent="0.4"/>
    <row r="64289" s="6" customFormat="1" x14ac:dyDescent="0.4"/>
    <row r="64290" s="6" customFormat="1" x14ac:dyDescent="0.4"/>
    <row r="64291" s="6" customFormat="1" x14ac:dyDescent="0.4"/>
    <row r="64292" s="6" customFormat="1" x14ac:dyDescent="0.4"/>
    <row r="64293" s="6" customFormat="1" x14ac:dyDescent="0.4"/>
    <row r="64294" s="6" customFormat="1" x14ac:dyDescent="0.4"/>
    <row r="64295" s="6" customFormat="1" x14ac:dyDescent="0.4"/>
    <row r="64296" s="6" customFormat="1" x14ac:dyDescent="0.4"/>
    <row r="64297" s="6" customFormat="1" x14ac:dyDescent="0.4"/>
    <row r="64298" s="6" customFormat="1" x14ac:dyDescent="0.4"/>
    <row r="64299" s="6" customFormat="1" x14ac:dyDescent="0.4"/>
    <row r="64300" s="6" customFormat="1" x14ac:dyDescent="0.4"/>
    <row r="64301" s="6" customFormat="1" x14ac:dyDescent="0.4"/>
    <row r="64302" s="6" customFormat="1" x14ac:dyDescent="0.4"/>
    <row r="64303" s="6" customFormat="1" x14ac:dyDescent="0.4"/>
    <row r="64304" s="6" customFormat="1" x14ac:dyDescent="0.4"/>
    <row r="64305" s="6" customFormat="1" x14ac:dyDescent="0.4"/>
    <row r="64306" s="6" customFormat="1" x14ac:dyDescent="0.4"/>
    <row r="64307" s="6" customFormat="1" x14ac:dyDescent="0.4"/>
    <row r="64308" s="6" customFormat="1" x14ac:dyDescent="0.4"/>
    <row r="64309" s="6" customFormat="1" x14ac:dyDescent="0.4"/>
    <row r="64310" s="6" customFormat="1" x14ac:dyDescent="0.4"/>
    <row r="64311" s="6" customFormat="1" x14ac:dyDescent="0.4"/>
    <row r="64312" s="6" customFormat="1" x14ac:dyDescent="0.4"/>
    <row r="64313" s="6" customFormat="1" x14ac:dyDescent="0.4"/>
    <row r="64314" s="6" customFormat="1" x14ac:dyDescent="0.4"/>
    <row r="64315" s="6" customFormat="1" x14ac:dyDescent="0.4"/>
    <row r="64316" s="6" customFormat="1" x14ac:dyDescent="0.4"/>
    <row r="64317" s="6" customFormat="1" x14ac:dyDescent="0.4"/>
    <row r="64318" s="6" customFormat="1" x14ac:dyDescent="0.4"/>
    <row r="64319" s="6" customFormat="1" x14ac:dyDescent="0.4"/>
    <row r="64320" s="6" customFormat="1" x14ac:dyDescent="0.4"/>
    <row r="64321" s="6" customFormat="1" x14ac:dyDescent="0.4"/>
    <row r="64322" s="6" customFormat="1" x14ac:dyDescent="0.4"/>
    <row r="64323" s="6" customFormat="1" x14ac:dyDescent="0.4"/>
    <row r="64324" s="6" customFormat="1" x14ac:dyDescent="0.4"/>
    <row r="64325" s="6" customFormat="1" x14ac:dyDescent="0.4"/>
    <row r="64326" s="6" customFormat="1" x14ac:dyDescent="0.4"/>
    <row r="64327" s="6" customFormat="1" x14ac:dyDescent="0.4"/>
    <row r="64328" s="6" customFormat="1" x14ac:dyDescent="0.4"/>
    <row r="64329" s="6" customFormat="1" x14ac:dyDescent="0.4"/>
    <row r="64330" s="6" customFormat="1" x14ac:dyDescent="0.4"/>
    <row r="64331" s="6" customFormat="1" x14ac:dyDescent="0.4"/>
    <row r="64332" s="6" customFormat="1" x14ac:dyDescent="0.4"/>
    <row r="64333" s="6" customFormat="1" x14ac:dyDescent="0.4"/>
    <row r="64334" s="6" customFormat="1" x14ac:dyDescent="0.4"/>
    <row r="64335" s="6" customFormat="1" x14ac:dyDescent="0.4"/>
    <row r="64336" s="6" customFormat="1" x14ac:dyDescent="0.4"/>
    <row r="64337" s="6" customFormat="1" x14ac:dyDescent="0.4"/>
    <row r="64338" s="6" customFormat="1" x14ac:dyDescent="0.4"/>
    <row r="64339" s="6" customFormat="1" x14ac:dyDescent="0.4"/>
    <row r="64340" s="6" customFormat="1" x14ac:dyDescent="0.4"/>
    <row r="64341" s="6" customFormat="1" x14ac:dyDescent="0.4"/>
    <row r="64342" s="6" customFormat="1" x14ac:dyDescent="0.4"/>
    <row r="64343" s="6" customFormat="1" x14ac:dyDescent="0.4"/>
    <row r="64344" s="6" customFormat="1" x14ac:dyDescent="0.4"/>
    <row r="64345" s="6" customFormat="1" x14ac:dyDescent="0.4"/>
    <row r="64346" s="6" customFormat="1" x14ac:dyDescent="0.4"/>
    <row r="64347" s="6" customFormat="1" x14ac:dyDescent="0.4"/>
    <row r="64348" s="6" customFormat="1" x14ac:dyDescent="0.4"/>
    <row r="64349" s="6" customFormat="1" x14ac:dyDescent="0.4"/>
    <row r="64350" s="6" customFormat="1" x14ac:dyDescent="0.4"/>
    <row r="64351" s="6" customFormat="1" x14ac:dyDescent="0.4"/>
    <row r="64352" s="6" customFormat="1" x14ac:dyDescent="0.4"/>
    <row r="64353" s="6" customFormat="1" x14ac:dyDescent="0.4"/>
    <row r="64354" s="6" customFormat="1" x14ac:dyDescent="0.4"/>
    <row r="64355" s="6" customFormat="1" x14ac:dyDescent="0.4"/>
    <row r="64356" s="6" customFormat="1" x14ac:dyDescent="0.4"/>
    <row r="64357" s="6" customFormat="1" x14ac:dyDescent="0.4"/>
    <row r="64358" s="6" customFormat="1" x14ac:dyDescent="0.4"/>
    <row r="64359" s="6" customFormat="1" x14ac:dyDescent="0.4"/>
    <row r="64360" s="6" customFormat="1" x14ac:dyDescent="0.4"/>
    <row r="64361" s="6" customFormat="1" x14ac:dyDescent="0.4"/>
    <row r="64362" s="6" customFormat="1" x14ac:dyDescent="0.4"/>
    <row r="64363" s="6" customFormat="1" x14ac:dyDescent="0.4"/>
    <row r="64364" s="6" customFormat="1" x14ac:dyDescent="0.4"/>
    <row r="64365" s="6" customFormat="1" x14ac:dyDescent="0.4"/>
    <row r="64366" s="6" customFormat="1" x14ac:dyDescent="0.4"/>
    <row r="64367" s="6" customFormat="1" x14ac:dyDescent="0.4"/>
    <row r="64368" s="6" customFormat="1" x14ac:dyDescent="0.4"/>
    <row r="64369" s="6" customFormat="1" x14ac:dyDescent="0.4"/>
    <row r="64370" s="6" customFormat="1" x14ac:dyDescent="0.4"/>
    <row r="64371" s="6" customFormat="1" x14ac:dyDescent="0.4"/>
    <row r="64372" s="6" customFormat="1" x14ac:dyDescent="0.4"/>
    <row r="64373" s="6" customFormat="1" x14ac:dyDescent="0.4"/>
    <row r="64374" s="6" customFormat="1" x14ac:dyDescent="0.4"/>
    <row r="64375" s="6" customFormat="1" x14ac:dyDescent="0.4"/>
    <row r="64376" s="6" customFormat="1" x14ac:dyDescent="0.4"/>
    <row r="64377" s="6" customFormat="1" x14ac:dyDescent="0.4"/>
    <row r="64378" s="6" customFormat="1" x14ac:dyDescent="0.4"/>
    <row r="64379" s="6" customFormat="1" x14ac:dyDescent="0.4"/>
    <row r="64380" s="6" customFormat="1" x14ac:dyDescent="0.4"/>
    <row r="64381" s="6" customFormat="1" x14ac:dyDescent="0.4"/>
    <row r="64382" s="6" customFormat="1" x14ac:dyDescent="0.4"/>
    <row r="64383" s="6" customFormat="1" x14ac:dyDescent="0.4"/>
    <row r="64384" s="6" customFormat="1" x14ac:dyDescent="0.4"/>
    <row r="64385" s="6" customFormat="1" x14ac:dyDescent="0.4"/>
    <row r="64386" s="6" customFormat="1" x14ac:dyDescent="0.4"/>
    <row r="64387" s="6" customFormat="1" x14ac:dyDescent="0.4"/>
    <row r="64388" s="6" customFormat="1" x14ac:dyDescent="0.4"/>
    <row r="64389" s="6" customFormat="1" x14ac:dyDescent="0.4"/>
    <row r="64390" s="6" customFormat="1" x14ac:dyDescent="0.4"/>
    <row r="64391" s="6" customFormat="1" x14ac:dyDescent="0.4"/>
    <row r="64392" s="6" customFormat="1" x14ac:dyDescent="0.4"/>
    <row r="64393" s="6" customFormat="1" x14ac:dyDescent="0.4"/>
    <row r="64394" s="6" customFormat="1" x14ac:dyDescent="0.4"/>
    <row r="64395" s="6" customFormat="1" x14ac:dyDescent="0.4"/>
    <row r="64396" s="6" customFormat="1" x14ac:dyDescent="0.4"/>
    <row r="64397" s="6" customFormat="1" x14ac:dyDescent="0.4"/>
    <row r="64398" s="6" customFormat="1" x14ac:dyDescent="0.4"/>
    <row r="64399" s="6" customFormat="1" x14ac:dyDescent="0.4"/>
    <row r="64400" s="6" customFormat="1" x14ac:dyDescent="0.4"/>
    <row r="64401" s="6" customFormat="1" x14ac:dyDescent="0.4"/>
    <row r="64402" s="6" customFormat="1" x14ac:dyDescent="0.4"/>
    <row r="64403" s="6" customFormat="1" x14ac:dyDescent="0.4"/>
    <row r="64404" s="6" customFormat="1" x14ac:dyDescent="0.4"/>
    <row r="64405" s="6" customFormat="1" x14ac:dyDescent="0.4"/>
    <row r="64406" s="6" customFormat="1" x14ac:dyDescent="0.4"/>
    <row r="64407" s="6" customFormat="1" x14ac:dyDescent="0.4"/>
    <row r="64408" s="6" customFormat="1" x14ac:dyDescent="0.4"/>
    <row r="64409" s="6" customFormat="1" x14ac:dyDescent="0.4"/>
    <row r="64410" s="6" customFormat="1" x14ac:dyDescent="0.4"/>
    <row r="64411" s="6" customFormat="1" x14ac:dyDescent="0.4"/>
    <row r="64412" s="6" customFormat="1" x14ac:dyDescent="0.4"/>
    <row r="64413" s="6" customFormat="1" x14ac:dyDescent="0.4"/>
    <row r="64414" s="6" customFormat="1" x14ac:dyDescent="0.4"/>
    <row r="64415" s="6" customFormat="1" x14ac:dyDescent="0.4"/>
    <row r="64416" s="6" customFormat="1" x14ac:dyDescent="0.4"/>
    <row r="64417" s="6" customFormat="1" x14ac:dyDescent="0.4"/>
    <row r="64418" s="6" customFormat="1" x14ac:dyDescent="0.4"/>
    <row r="64419" s="6" customFormat="1" x14ac:dyDescent="0.4"/>
    <row r="64420" s="6" customFormat="1" x14ac:dyDescent="0.4"/>
    <row r="64421" s="6" customFormat="1" x14ac:dyDescent="0.4"/>
    <row r="64422" s="6" customFormat="1" x14ac:dyDescent="0.4"/>
    <row r="64423" s="6" customFormat="1" x14ac:dyDescent="0.4"/>
    <row r="64424" s="6" customFormat="1" x14ac:dyDescent="0.4"/>
    <row r="64425" s="6" customFormat="1" x14ac:dyDescent="0.4"/>
    <row r="64426" s="6" customFormat="1" x14ac:dyDescent="0.4"/>
    <row r="64427" s="6" customFormat="1" x14ac:dyDescent="0.4"/>
    <row r="64428" s="6" customFormat="1" x14ac:dyDescent="0.4"/>
    <row r="64429" s="6" customFormat="1" x14ac:dyDescent="0.4"/>
    <row r="64430" s="6" customFormat="1" x14ac:dyDescent="0.4"/>
    <row r="64431" s="6" customFormat="1" x14ac:dyDescent="0.4"/>
    <row r="64432" s="6" customFormat="1" x14ac:dyDescent="0.4"/>
    <row r="64433" s="6" customFormat="1" x14ac:dyDescent="0.4"/>
    <row r="64434" s="6" customFormat="1" x14ac:dyDescent="0.4"/>
    <row r="64435" s="6" customFormat="1" x14ac:dyDescent="0.4"/>
    <row r="64436" s="6" customFormat="1" x14ac:dyDescent="0.4"/>
    <row r="64437" s="6" customFormat="1" x14ac:dyDescent="0.4"/>
    <row r="64438" s="6" customFormat="1" x14ac:dyDescent="0.4"/>
    <row r="64439" s="6" customFormat="1" x14ac:dyDescent="0.4"/>
    <row r="64440" s="6" customFormat="1" x14ac:dyDescent="0.4"/>
    <row r="64441" s="6" customFormat="1" x14ac:dyDescent="0.4"/>
    <row r="64442" s="6" customFormat="1" x14ac:dyDescent="0.4"/>
    <row r="64443" s="6" customFormat="1" x14ac:dyDescent="0.4"/>
    <row r="64444" s="6" customFormat="1" x14ac:dyDescent="0.4"/>
    <row r="64445" s="6" customFormat="1" x14ac:dyDescent="0.4"/>
    <row r="64446" s="6" customFormat="1" x14ac:dyDescent="0.4"/>
    <row r="64447" s="6" customFormat="1" x14ac:dyDescent="0.4"/>
    <row r="64448" s="6" customFormat="1" x14ac:dyDescent="0.4"/>
    <row r="64449" s="6" customFormat="1" x14ac:dyDescent="0.4"/>
    <row r="64450" s="6" customFormat="1" x14ac:dyDescent="0.4"/>
    <row r="64451" s="6" customFormat="1" x14ac:dyDescent="0.4"/>
    <row r="64452" s="6" customFormat="1" x14ac:dyDescent="0.4"/>
    <row r="64453" s="6" customFormat="1" x14ac:dyDescent="0.4"/>
    <row r="64454" s="6" customFormat="1" x14ac:dyDescent="0.4"/>
    <row r="64455" s="6" customFormat="1" x14ac:dyDescent="0.4"/>
    <row r="64456" s="6" customFormat="1" x14ac:dyDescent="0.4"/>
    <row r="64457" s="6" customFormat="1" x14ac:dyDescent="0.4"/>
    <row r="64458" s="6" customFormat="1" x14ac:dyDescent="0.4"/>
    <row r="64459" s="6" customFormat="1" x14ac:dyDescent="0.4"/>
    <row r="64460" s="6" customFormat="1" x14ac:dyDescent="0.4"/>
    <row r="64461" s="6" customFormat="1" x14ac:dyDescent="0.4"/>
    <row r="64462" s="6" customFormat="1" x14ac:dyDescent="0.4"/>
    <row r="64463" s="6" customFormat="1" x14ac:dyDescent="0.4"/>
    <row r="64464" s="6" customFormat="1" x14ac:dyDescent="0.4"/>
    <row r="64465" s="6" customFormat="1" x14ac:dyDescent="0.4"/>
    <row r="64466" s="6" customFormat="1" x14ac:dyDescent="0.4"/>
    <row r="64467" s="6" customFormat="1" x14ac:dyDescent="0.4"/>
    <row r="64468" s="6" customFormat="1" x14ac:dyDescent="0.4"/>
    <row r="64469" s="6" customFormat="1" x14ac:dyDescent="0.4"/>
    <row r="64470" s="6" customFormat="1" x14ac:dyDescent="0.4"/>
    <row r="64471" s="6" customFormat="1" x14ac:dyDescent="0.4"/>
    <row r="64472" s="6" customFormat="1" x14ac:dyDescent="0.4"/>
    <row r="64473" s="6" customFormat="1" x14ac:dyDescent="0.4"/>
    <row r="64474" s="6" customFormat="1" x14ac:dyDescent="0.4"/>
    <row r="64475" s="6" customFormat="1" x14ac:dyDescent="0.4"/>
    <row r="64476" s="6" customFormat="1" x14ac:dyDescent="0.4"/>
    <row r="64477" s="6" customFormat="1" x14ac:dyDescent="0.4"/>
    <row r="64478" s="6" customFormat="1" x14ac:dyDescent="0.4"/>
    <row r="64479" s="6" customFormat="1" x14ac:dyDescent="0.4"/>
    <row r="64480" s="6" customFormat="1" x14ac:dyDescent="0.4"/>
    <row r="64481" s="6" customFormat="1" x14ac:dyDescent="0.4"/>
    <row r="64482" s="6" customFormat="1" x14ac:dyDescent="0.4"/>
    <row r="64483" s="6" customFormat="1" x14ac:dyDescent="0.4"/>
    <row r="64484" s="6" customFormat="1" x14ac:dyDescent="0.4"/>
    <row r="64485" s="6" customFormat="1" x14ac:dyDescent="0.4"/>
    <row r="64486" s="6" customFormat="1" x14ac:dyDescent="0.4"/>
    <row r="64487" s="6" customFormat="1" x14ac:dyDescent="0.4"/>
    <row r="64488" s="6" customFormat="1" x14ac:dyDescent="0.4"/>
    <row r="64489" s="6" customFormat="1" x14ac:dyDescent="0.4"/>
    <row r="64490" s="6" customFormat="1" x14ac:dyDescent="0.4"/>
    <row r="64491" s="6" customFormat="1" x14ac:dyDescent="0.4"/>
    <row r="64492" s="6" customFormat="1" x14ac:dyDescent="0.4"/>
    <row r="64493" s="6" customFormat="1" x14ac:dyDescent="0.4"/>
    <row r="64494" s="6" customFormat="1" x14ac:dyDescent="0.4"/>
    <row r="64495" s="6" customFormat="1" x14ac:dyDescent="0.4"/>
    <row r="64496" s="6" customFormat="1" x14ac:dyDescent="0.4"/>
    <row r="64497" s="6" customFormat="1" x14ac:dyDescent="0.4"/>
    <row r="64498" s="6" customFormat="1" x14ac:dyDescent="0.4"/>
    <row r="64499" s="6" customFormat="1" x14ac:dyDescent="0.4"/>
    <row r="64500" s="6" customFormat="1" x14ac:dyDescent="0.4"/>
    <row r="64501" s="6" customFormat="1" x14ac:dyDescent="0.4"/>
    <row r="64502" s="6" customFormat="1" x14ac:dyDescent="0.4"/>
    <row r="64503" s="6" customFormat="1" x14ac:dyDescent="0.4"/>
    <row r="64504" s="6" customFormat="1" x14ac:dyDescent="0.4"/>
    <row r="64505" s="6" customFormat="1" x14ac:dyDescent="0.4"/>
    <row r="64506" s="6" customFormat="1" x14ac:dyDescent="0.4"/>
    <row r="64507" s="6" customFormat="1" x14ac:dyDescent="0.4"/>
    <row r="64508" s="6" customFormat="1" x14ac:dyDescent="0.4"/>
    <row r="64509" s="6" customFormat="1" x14ac:dyDescent="0.4"/>
    <row r="64510" s="6" customFormat="1" x14ac:dyDescent="0.4"/>
    <row r="64511" s="6" customFormat="1" x14ac:dyDescent="0.4"/>
    <row r="64512" s="6" customFormat="1" x14ac:dyDescent="0.4"/>
    <row r="64513" s="6" customFormat="1" x14ac:dyDescent="0.4"/>
    <row r="64514" s="6" customFormat="1" x14ac:dyDescent="0.4"/>
    <row r="64515" s="6" customFormat="1" x14ac:dyDescent="0.4"/>
    <row r="64516" s="6" customFormat="1" x14ac:dyDescent="0.4"/>
    <row r="64517" s="6" customFormat="1" x14ac:dyDescent="0.4"/>
    <row r="64518" s="6" customFormat="1" x14ac:dyDescent="0.4"/>
    <row r="64519" s="6" customFormat="1" x14ac:dyDescent="0.4"/>
    <row r="64520" s="6" customFormat="1" x14ac:dyDescent="0.4"/>
    <row r="64521" s="6" customFormat="1" x14ac:dyDescent="0.4"/>
    <row r="64522" s="6" customFormat="1" x14ac:dyDescent="0.4"/>
    <row r="64523" s="6" customFormat="1" x14ac:dyDescent="0.4"/>
    <row r="64524" s="6" customFormat="1" x14ac:dyDescent="0.4"/>
    <row r="64525" s="6" customFormat="1" x14ac:dyDescent="0.4"/>
    <row r="64526" s="6" customFormat="1" x14ac:dyDescent="0.4"/>
    <row r="64527" s="6" customFormat="1" x14ac:dyDescent="0.4"/>
    <row r="64528" s="6" customFormat="1" x14ac:dyDescent="0.4"/>
    <row r="64529" s="6" customFormat="1" x14ac:dyDescent="0.4"/>
    <row r="64530" s="6" customFormat="1" x14ac:dyDescent="0.4"/>
    <row r="64531" s="6" customFormat="1" x14ac:dyDescent="0.4"/>
    <row r="64532" s="6" customFormat="1" x14ac:dyDescent="0.4"/>
    <row r="64533" s="6" customFormat="1" x14ac:dyDescent="0.4"/>
    <row r="64534" s="6" customFormat="1" x14ac:dyDescent="0.4"/>
    <row r="64535" s="6" customFormat="1" x14ac:dyDescent="0.4"/>
    <row r="64536" s="6" customFormat="1" x14ac:dyDescent="0.4"/>
    <row r="64537" s="6" customFormat="1" x14ac:dyDescent="0.4"/>
    <row r="64538" s="6" customFormat="1" x14ac:dyDescent="0.4"/>
    <row r="64539" s="6" customFormat="1" x14ac:dyDescent="0.4"/>
    <row r="64540" s="6" customFormat="1" x14ac:dyDescent="0.4"/>
    <row r="64541" s="6" customFormat="1" x14ac:dyDescent="0.4"/>
    <row r="64542" s="6" customFormat="1" x14ac:dyDescent="0.4"/>
    <row r="64543" s="6" customFormat="1" x14ac:dyDescent="0.4"/>
    <row r="64544" s="6" customFormat="1" x14ac:dyDescent="0.4"/>
    <row r="64545" s="6" customFormat="1" x14ac:dyDescent="0.4"/>
    <row r="64546" s="6" customFormat="1" x14ac:dyDescent="0.4"/>
    <row r="64547" s="6" customFormat="1" x14ac:dyDescent="0.4"/>
    <row r="64548" s="6" customFormat="1" x14ac:dyDescent="0.4"/>
    <row r="64549" s="6" customFormat="1" x14ac:dyDescent="0.4"/>
    <row r="64550" s="6" customFormat="1" x14ac:dyDescent="0.4"/>
    <row r="64551" s="6" customFormat="1" x14ac:dyDescent="0.4"/>
    <row r="64552" s="6" customFormat="1" x14ac:dyDescent="0.4"/>
    <row r="64553" s="6" customFormat="1" x14ac:dyDescent="0.4"/>
    <row r="64554" s="6" customFormat="1" x14ac:dyDescent="0.4"/>
    <row r="64555" s="6" customFormat="1" x14ac:dyDescent="0.4"/>
    <row r="64556" s="6" customFormat="1" x14ac:dyDescent="0.4"/>
    <row r="64557" s="6" customFormat="1" x14ac:dyDescent="0.4"/>
    <row r="64558" s="6" customFormat="1" x14ac:dyDescent="0.4"/>
    <row r="64559" s="6" customFormat="1" x14ac:dyDescent="0.4"/>
    <row r="64560" s="6" customFormat="1" x14ac:dyDescent="0.4"/>
    <row r="64561" s="6" customFormat="1" x14ac:dyDescent="0.4"/>
    <row r="64562" s="6" customFormat="1" x14ac:dyDescent="0.4"/>
    <row r="64563" s="6" customFormat="1" x14ac:dyDescent="0.4"/>
    <row r="64564" s="6" customFormat="1" x14ac:dyDescent="0.4"/>
    <row r="64565" s="6" customFormat="1" x14ac:dyDescent="0.4"/>
    <row r="64566" s="6" customFormat="1" x14ac:dyDescent="0.4"/>
    <row r="64567" s="6" customFormat="1" x14ac:dyDescent="0.4"/>
    <row r="64568" s="6" customFormat="1" x14ac:dyDescent="0.4"/>
    <row r="64569" s="6" customFormat="1" x14ac:dyDescent="0.4"/>
    <row r="64570" s="6" customFormat="1" x14ac:dyDescent="0.4"/>
    <row r="64571" s="6" customFormat="1" x14ac:dyDescent="0.4"/>
    <row r="64572" s="6" customFormat="1" x14ac:dyDescent="0.4"/>
    <row r="64573" s="6" customFormat="1" x14ac:dyDescent="0.4"/>
    <row r="64574" s="6" customFormat="1" x14ac:dyDescent="0.4"/>
    <row r="64575" s="6" customFormat="1" x14ac:dyDescent="0.4"/>
    <row r="64576" s="6" customFormat="1" x14ac:dyDescent="0.4"/>
    <row r="64577" s="6" customFormat="1" x14ac:dyDescent="0.4"/>
    <row r="64578" s="6" customFormat="1" x14ac:dyDescent="0.4"/>
    <row r="64579" s="6" customFormat="1" x14ac:dyDescent="0.4"/>
    <row r="64580" s="6" customFormat="1" x14ac:dyDescent="0.4"/>
    <row r="64581" s="6" customFormat="1" x14ac:dyDescent="0.4"/>
    <row r="64582" s="6" customFormat="1" x14ac:dyDescent="0.4"/>
    <row r="64583" s="6" customFormat="1" x14ac:dyDescent="0.4"/>
    <row r="64584" s="6" customFormat="1" x14ac:dyDescent="0.4"/>
    <row r="64585" s="6" customFormat="1" x14ac:dyDescent="0.4"/>
    <row r="64586" s="6" customFormat="1" x14ac:dyDescent="0.4"/>
    <row r="64587" s="6" customFormat="1" x14ac:dyDescent="0.4"/>
    <row r="64588" s="6" customFormat="1" x14ac:dyDescent="0.4"/>
    <row r="64589" s="6" customFormat="1" x14ac:dyDescent="0.4"/>
    <row r="64590" s="6" customFormat="1" x14ac:dyDescent="0.4"/>
    <row r="64591" s="6" customFormat="1" x14ac:dyDescent="0.4"/>
    <row r="64592" s="6" customFormat="1" x14ac:dyDescent="0.4"/>
    <row r="64593" s="6" customFormat="1" x14ac:dyDescent="0.4"/>
    <row r="64594" s="6" customFormat="1" x14ac:dyDescent="0.4"/>
    <row r="64595" s="6" customFormat="1" x14ac:dyDescent="0.4"/>
    <row r="64596" s="6" customFormat="1" x14ac:dyDescent="0.4"/>
    <row r="64597" s="6" customFormat="1" x14ac:dyDescent="0.4"/>
    <row r="64598" s="6" customFormat="1" x14ac:dyDescent="0.4"/>
    <row r="64599" s="6" customFormat="1" x14ac:dyDescent="0.4"/>
    <row r="64600" s="6" customFormat="1" x14ac:dyDescent="0.4"/>
    <row r="64601" s="6" customFormat="1" x14ac:dyDescent="0.4"/>
    <row r="64602" s="6" customFormat="1" x14ac:dyDescent="0.4"/>
    <row r="64603" s="6" customFormat="1" x14ac:dyDescent="0.4"/>
    <row r="64604" s="6" customFormat="1" x14ac:dyDescent="0.4"/>
    <row r="64605" s="6" customFormat="1" x14ac:dyDescent="0.4"/>
    <row r="64606" s="6" customFormat="1" x14ac:dyDescent="0.4"/>
    <row r="64607" s="6" customFormat="1" x14ac:dyDescent="0.4"/>
    <row r="64608" s="6" customFormat="1" x14ac:dyDescent="0.4"/>
    <row r="64609" s="6" customFormat="1" x14ac:dyDescent="0.4"/>
    <row r="64610" s="6" customFormat="1" x14ac:dyDescent="0.4"/>
    <row r="64611" s="6" customFormat="1" x14ac:dyDescent="0.4"/>
    <row r="64612" s="6" customFormat="1" x14ac:dyDescent="0.4"/>
    <row r="64613" s="6" customFormat="1" x14ac:dyDescent="0.4"/>
    <row r="64614" s="6" customFormat="1" x14ac:dyDescent="0.4"/>
    <row r="64615" s="6" customFormat="1" x14ac:dyDescent="0.4"/>
    <row r="64616" s="6" customFormat="1" x14ac:dyDescent="0.4"/>
    <row r="64617" s="6" customFormat="1" x14ac:dyDescent="0.4"/>
    <row r="64618" s="6" customFormat="1" x14ac:dyDescent="0.4"/>
    <row r="64619" s="6" customFormat="1" x14ac:dyDescent="0.4"/>
    <row r="64620" s="6" customFormat="1" x14ac:dyDescent="0.4"/>
    <row r="64621" s="6" customFormat="1" x14ac:dyDescent="0.4"/>
    <row r="64622" s="6" customFormat="1" x14ac:dyDescent="0.4"/>
    <row r="64623" s="6" customFormat="1" x14ac:dyDescent="0.4"/>
    <row r="64624" s="6" customFormat="1" x14ac:dyDescent="0.4"/>
    <row r="64625" s="6" customFormat="1" x14ac:dyDescent="0.4"/>
    <row r="64626" s="6" customFormat="1" x14ac:dyDescent="0.4"/>
    <row r="64627" s="6" customFormat="1" x14ac:dyDescent="0.4"/>
    <row r="64628" s="6" customFormat="1" x14ac:dyDescent="0.4"/>
    <row r="64629" s="6" customFormat="1" x14ac:dyDescent="0.4"/>
    <row r="64630" s="6" customFormat="1" x14ac:dyDescent="0.4"/>
    <row r="64631" s="6" customFormat="1" x14ac:dyDescent="0.4"/>
    <row r="64632" s="6" customFormat="1" x14ac:dyDescent="0.4"/>
    <row r="64633" s="6" customFormat="1" x14ac:dyDescent="0.4"/>
    <row r="64634" s="6" customFormat="1" x14ac:dyDescent="0.4"/>
    <row r="64635" s="6" customFormat="1" x14ac:dyDescent="0.4"/>
    <row r="64636" s="6" customFormat="1" x14ac:dyDescent="0.4"/>
    <row r="64637" s="6" customFormat="1" x14ac:dyDescent="0.4"/>
    <row r="64638" s="6" customFormat="1" x14ac:dyDescent="0.4"/>
    <row r="64639" s="6" customFormat="1" x14ac:dyDescent="0.4"/>
    <row r="64640" s="6" customFormat="1" x14ac:dyDescent="0.4"/>
    <row r="64641" s="6" customFormat="1" x14ac:dyDescent="0.4"/>
    <row r="64642" s="6" customFormat="1" x14ac:dyDescent="0.4"/>
    <row r="64643" s="6" customFormat="1" x14ac:dyDescent="0.4"/>
    <row r="64644" s="6" customFormat="1" x14ac:dyDescent="0.4"/>
    <row r="64645" s="6" customFormat="1" x14ac:dyDescent="0.4"/>
    <row r="64646" s="6" customFormat="1" x14ac:dyDescent="0.4"/>
    <row r="64647" s="6" customFormat="1" x14ac:dyDescent="0.4"/>
    <row r="64648" s="6" customFormat="1" x14ac:dyDescent="0.4"/>
    <row r="64649" s="6" customFormat="1" x14ac:dyDescent="0.4"/>
    <row r="64650" s="6" customFormat="1" x14ac:dyDescent="0.4"/>
    <row r="64651" s="6" customFormat="1" x14ac:dyDescent="0.4"/>
    <row r="64652" s="6" customFormat="1" x14ac:dyDescent="0.4"/>
    <row r="64653" s="6" customFormat="1" x14ac:dyDescent="0.4"/>
    <row r="64654" s="6" customFormat="1" x14ac:dyDescent="0.4"/>
    <row r="64655" s="6" customFormat="1" x14ac:dyDescent="0.4"/>
    <row r="64656" s="6" customFormat="1" x14ac:dyDescent="0.4"/>
    <row r="64657" s="6" customFormat="1" x14ac:dyDescent="0.4"/>
    <row r="64658" s="6" customFormat="1" x14ac:dyDescent="0.4"/>
    <row r="64659" s="6" customFormat="1" x14ac:dyDescent="0.4"/>
    <row r="64660" s="6" customFormat="1" x14ac:dyDescent="0.4"/>
    <row r="64661" s="6" customFormat="1" x14ac:dyDescent="0.4"/>
    <row r="64662" s="6" customFormat="1" x14ac:dyDescent="0.4"/>
    <row r="64663" s="6" customFormat="1" x14ac:dyDescent="0.4"/>
    <row r="64664" s="6" customFormat="1" x14ac:dyDescent="0.4"/>
    <row r="64665" s="6" customFormat="1" x14ac:dyDescent="0.4"/>
    <row r="64666" s="6" customFormat="1" x14ac:dyDescent="0.4"/>
    <row r="64667" s="6" customFormat="1" x14ac:dyDescent="0.4"/>
    <row r="64668" s="6" customFormat="1" x14ac:dyDescent="0.4"/>
    <row r="64669" s="6" customFormat="1" x14ac:dyDescent="0.4"/>
    <row r="64670" s="6" customFormat="1" x14ac:dyDescent="0.4"/>
    <row r="64671" s="6" customFormat="1" x14ac:dyDescent="0.4"/>
    <row r="64672" s="6" customFormat="1" x14ac:dyDescent="0.4"/>
    <row r="64673" s="6" customFormat="1" x14ac:dyDescent="0.4"/>
    <row r="64674" s="6" customFormat="1" x14ac:dyDescent="0.4"/>
    <row r="64675" s="6" customFormat="1" x14ac:dyDescent="0.4"/>
    <row r="64676" s="6" customFormat="1" x14ac:dyDescent="0.4"/>
    <row r="64677" s="6" customFormat="1" x14ac:dyDescent="0.4"/>
    <row r="64678" s="6" customFormat="1" x14ac:dyDescent="0.4"/>
    <row r="64679" s="6" customFormat="1" x14ac:dyDescent="0.4"/>
    <row r="64680" s="6" customFormat="1" x14ac:dyDescent="0.4"/>
    <row r="64681" s="6" customFormat="1" x14ac:dyDescent="0.4"/>
    <row r="64682" s="6" customFormat="1" x14ac:dyDescent="0.4"/>
    <row r="64683" s="6" customFormat="1" x14ac:dyDescent="0.4"/>
    <row r="64684" s="6" customFormat="1" x14ac:dyDescent="0.4"/>
    <row r="64685" s="6" customFormat="1" x14ac:dyDescent="0.4"/>
    <row r="64686" s="6" customFormat="1" x14ac:dyDescent="0.4"/>
    <row r="64687" s="6" customFormat="1" x14ac:dyDescent="0.4"/>
    <row r="64688" s="6" customFormat="1" x14ac:dyDescent="0.4"/>
    <row r="64689" s="6" customFormat="1" x14ac:dyDescent="0.4"/>
    <row r="64690" s="6" customFormat="1" x14ac:dyDescent="0.4"/>
    <row r="64691" s="6" customFormat="1" x14ac:dyDescent="0.4"/>
    <row r="64692" s="6" customFormat="1" x14ac:dyDescent="0.4"/>
    <row r="64693" s="6" customFormat="1" x14ac:dyDescent="0.4"/>
    <row r="64694" s="6" customFormat="1" x14ac:dyDescent="0.4"/>
    <row r="64695" s="6" customFormat="1" x14ac:dyDescent="0.4"/>
    <row r="64696" s="6" customFormat="1" x14ac:dyDescent="0.4"/>
    <row r="64697" s="6" customFormat="1" x14ac:dyDescent="0.4"/>
    <row r="64698" s="6" customFormat="1" x14ac:dyDescent="0.4"/>
    <row r="64699" s="6" customFormat="1" x14ac:dyDescent="0.4"/>
    <row r="64700" s="6" customFormat="1" x14ac:dyDescent="0.4"/>
    <row r="64701" s="6" customFormat="1" x14ac:dyDescent="0.4"/>
    <row r="64702" s="6" customFormat="1" x14ac:dyDescent="0.4"/>
    <row r="64703" s="6" customFormat="1" x14ac:dyDescent="0.4"/>
    <row r="64704" s="6" customFormat="1" x14ac:dyDescent="0.4"/>
    <row r="64705" s="6" customFormat="1" x14ac:dyDescent="0.4"/>
    <row r="64706" s="6" customFormat="1" x14ac:dyDescent="0.4"/>
    <row r="64707" s="6" customFormat="1" x14ac:dyDescent="0.4"/>
    <row r="64708" s="6" customFormat="1" x14ac:dyDescent="0.4"/>
    <row r="64709" s="6" customFormat="1" x14ac:dyDescent="0.4"/>
    <row r="64710" s="6" customFormat="1" x14ac:dyDescent="0.4"/>
    <row r="64711" s="6" customFormat="1" x14ac:dyDescent="0.4"/>
    <row r="64712" s="6" customFormat="1" x14ac:dyDescent="0.4"/>
    <row r="64713" s="6" customFormat="1" x14ac:dyDescent="0.4"/>
    <row r="64714" s="6" customFormat="1" x14ac:dyDescent="0.4"/>
    <row r="64715" s="6" customFormat="1" x14ac:dyDescent="0.4"/>
    <row r="64716" s="6" customFormat="1" x14ac:dyDescent="0.4"/>
    <row r="64717" s="6" customFormat="1" x14ac:dyDescent="0.4"/>
    <row r="64718" s="6" customFormat="1" x14ac:dyDescent="0.4"/>
    <row r="64719" s="6" customFormat="1" x14ac:dyDescent="0.4"/>
    <row r="64720" s="6" customFormat="1" x14ac:dyDescent="0.4"/>
    <row r="64721" s="6" customFormat="1" x14ac:dyDescent="0.4"/>
    <row r="64722" s="6" customFormat="1" x14ac:dyDescent="0.4"/>
    <row r="64723" s="6" customFormat="1" x14ac:dyDescent="0.4"/>
    <row r="64724" s="6" customFormat="1" x14ac:dyDescent="0.4"/>
    <row r="64725" s="6" customFormat="1" x14ac:dyDescent="0.4"/>
    <row r="64726" s="6" customFormat="1" x14ac:dyDescent="0.4"/>
    <row r="64727" s="6" customFormat="1" x14ac:dyDescent="0.4"/>
    <row r="64728" s="6" customFormat="1" x14ac:dyDescent="0.4"/>
    <row r="64729" s="6" customFormat="1" x14ac:dyDescent="0.4"/>
    <row r="64730" s="6" customFormat="1" x14ac:dyDescent="0.4"/>
    <row r="64731" s="6" customFormat="1" x14ac:dyDescent="0.4"/>
    <row r="64732" s="6" customFormat="1" x14ac:dyDescent="0.4"/>
    <row r="64733" s="6" customFormat="1" x14ac:dyDescent="0.4"/>
    <row r="64734" s="6" customFormat="1" x14ac:dyDescent="0.4"/>
    <row r="64735" s="6" customFormat="1" x14ac:dyDescent="0.4"/>
    <row r="64736" s="6" customFormat="1" x14ac:dyDescent="0.4"/>
    <row r="64737" s="6" customFormat="1" x14ac:dyDescent="0.4"/>
    <row r="64738" s="6" customFormat="1" x14ac:dyDescent="0.4"/>
    <row r="64739" s="6" customFormat="1" x14ac:dyDescent="0.4"/>
    <row r="64740" s="6" customFormat="1" x14ac:dyDescent="0.4"/>
    <row r="64741" s="6" customFormat="1" x14ac:dyDescent="0.4"/>
    <row r="64742" s="6" customFormat="1" x14ac:dyDescent="0.4"/>
    <row r="64743" s="6" customFormat="1" x14ac:dyDescent="0.4"/>
    <row r="64744" s="6" customFormat="1" x14ac:dyDescent="0.4"/>
    <row r="64745" s="6" customFormat="1" x14ac:dyDescent="0.4"/>
    <row r="64746" s="6" customFormat="1" x14ac:dyDescent="0.4"/>
    <row r="64747" s="6" customFormat="1" x14ac:dyDescent="0.4"/>
    <row r="64748" s="6" customFormat="1" x14ac:dyDescent="0.4"/>
    <row r="64749" s="6" customFormat="1" x14ac:dyDescent="0.4"/>
    <row r="64750" s="6" customFormat="1" x14ac:dyDescent="0.4"/>
    <row r="64751" s="6" customFormat="1" x14ac:dyDescent="0.4"/>
    <row r="64752" s="6" customFormat="1" x14ac:dyDescent="0.4"/>
    <row r="64753" s="6" customFormat="1" x14ac:dyDescent="0.4"/>
    <row r="64754" s="6" customFormat="1" x14ac:dyDescent="0.4"/>
    <row r="64755" s="6" customFormat="1" x14ac:dyDescent="0.4"/>
    <row r="64756" s="6" customFormat="1" x14ac:dyDescent="0.4"/>
    <row r="64757" s="6" customFormat="1" x14ac:dyDescent="0.4"/>
    <row r="64758" s="6" customFormat="1" x14ac:dyDescent="0.4"/>
    <row r="64759" s="6" customFormat="1" x14ac:dyDescent="0.4"/>
    <row r="64760" s="6" customFormat="1" x14ac:dyDescent="0.4"/>
    <row r="64761" s="6" customFormat="1" x14ac:dyDescent="0.4"/>
    <row r="64762" s="6" customFormat="1" x14ac:dyDescent="0.4"/>
    <row r="64763" s="6" customFormat="1" x14ac:dyDescent="0.4"/>
    <row r="64764" s="6" customFormat="1" x14ac:dyDescent="0.4"/>
    <row r="64765" s="6" customFormat="1" x14ac:dyDescent="0.4"/>
    <row r="64766" s="6" customFormat="1" x14ac:dyDescent="0.4"/>
    <row r="64767" s="6" customFormat="1" x14ac:dyDescent="0.4"/>
    <row r="64768" s="6" customFormat="1" x14ac:dyDescent="0.4"/>
    <row r="64769" s="6" customFormat="1" x14ac:dyDescent="0.4"/>
    <row r="64770" s="6" customFormat="1" x14ac:dyDescent="0.4"/>
    <row r="64771" s="6" customFormat="1" x14ac:dyDescent="0.4"/>
    <row r="64772" s="6" customFormat="1" x14ac:dyDescent="0.4"/>
    <row r="64773" s="6" customFormat="1" x14ac:dyDescent="0.4"/>
    <row r="64774" s="6" customFormat="1" x14ac:dyDescent="0.4"/>
    <row r="64775" s="6" customFormat="1" x14ac:dyDescent="0.4"/>
    <row r="64776" s="6" customFormat="1" x14ac:dyDescent="0.4"/>
    <row r="64777" s="6" customFormat="1" x14ac:dyDescent="0.4"/>
    <row r="64778" s="6" customFormat="1" x14ac:dyDescent="0.4"/>
    <row r="64779" s="6" customFormat="1" x14ac:dyDescent="0.4"/>
    <row r="64780" s="6" customFormat="1" x14ac:dyDescent="0.4"/>
    <row r="64781" s="6" customFormat="1" x14ac:dyDescent="0.4"/>
    <row r="64782" s="6" customFormat="1" x14ac:dyDescent="0.4"/>
    <row r="64783" s="6" customFormat="1" x14ac:dyDescent="0.4"/>
    <row r="64784" s="6" customFormat="1" x14ac:dyDescent="0.4"/>
    <row r="64785" s="6" customFormat="1" x14ac:dyDescent="0.4"/>
    <row r="64786" s="6" customFormat="1" x14ac:dyDescent="0.4"/>
    <row r="64787" s="6" customFormat="1" x14ac:dyDescent="0.4"/>
    <row r="64788" s="6" customFormat="1" x14ac:dyDescent="0.4"/>
    <row r="64789" s="6" customFormat="1" x14ac:dyDescent="0.4"/>
    <row r="64790" s="6" customFormat="1" x14ac:dyDescent="0.4"/>
    <row r="64791" s="6" customFormat="1" x14ac:dyDescent="0.4"/>
    <row r="64792" s="6" customFormat="1" x14ac:dyDescent="0.4"/>
    <row r="64793" s="6" customFormat="1" x14ac:dyDescent="0.4"/>
    <row r="64794" s="6" customFormat="1" x14ac:dyDescent="0.4"/>
    <row r="64795" s="6" customFormat="1" x14ac:dyDescent="0.4"/>
    <row r="64796" s="6" customFormat="1" x14ac:dyDescent="0.4"/>
    <row r="64797" s="6" customFormat="1" x14ac:dyDescent="0.4"/>
    <row r="64798" s="6" customFormat="1" x14ac:dyDescent="0.4"/>
    <row r="64799" s="6" customFormat="1" x14ac:dyDescent="0.4"/>
    <row r="64800" s="6" customFormat="1" x14ac:dyDescent="0.4"/>
    <row r="64801" s="6" customFormat="1" x14ac:dyDescent="0.4"/>
    <row r="64802" s="6" customFormat="1" x14ac:dyDescent="0.4"/>
    <row r="64803" s="6" customFormat="1" x14ac:dyDescent="0.4"/>
    <row r="64804" s="6" customFormat="1" x14ac:dyDescent="0.4"/>
    <row r="64805" s="6" customFormat="1" x14ac:dyDescent="0.4"/>
    <row r="64806" s="6" customFormat="1" x14ac:dyDescent="0.4"/>
    <row r="64807" s="6" customFormat="1" x14ac:dyDescent="0.4"/>
    <row r="64808" s="6" customFormat="1" x14ac:dyDescent="0.4"/>
    <row r="64809" s="6" customFormat="1" x14ac:dyDescent="0.4"/>
    <row r="64810" s="6" customFormat="1" x14ac:dyDescent="0.4"/>
    <row r="64811" s="6" customFormat="1" x14ac:dyDescent="0.4"/>
    <row r="64812" s="6" customFormat="1" x14ac:dyDescent="0.4"/>
    <row r="64813" s="6" customFormat="1" x14ac:dyDescent="0.4"/>
    <row r="64814" s="6" customFormat="1" x14ac:dyDescent="0.4"/>
    <row r="64815" s="6" customFormat="1" x14ac:dyDescent="0.4"/>
    <row r="64816" s="6" customFormat="1" x14ac:dyDescent="0.4"/>
    <row r="64817" s="6" customFormat="1" x14ac:dyDescent="0.4"/>
    <row r="64818" s="6" customFormat="1" x14ac:dyDescent="0.4"/>
    <row r="64819" s="6" customFormat="1" x14ac:dyDescent="0.4"/>
    <row r="64820" s="6" customFormat="1" x14ac:dyDescent="0.4"/>
    <row r="64821" s="6" customFormat="1" x14ac:dyDescent="0.4"/>
    <row r="64822" s="6" customFormat="1" x14ac:dyDescent="0.4"/>
    <row r="64823" s="6" customFormat="1" x14ac:dyDescent="0.4"/>
    <row r="64824" s="6" customFormat="1" x14ac:dyDescent="0.4"/>
    <row r="64825" s="6" customFormat="1" x14ac:dyDescent="0.4"/>
    <row r="64826" s="6" customFormat="1" x14ac:dyDescent="0.4"/>
    <row r="64827" s="6" customFormat="1" x14ac:dyDescent="0.4"/>
    <row r="64828" s="6" customFormat="1" x14ac:dyDescent="0.4"/>
    <row r="64829" s="6" customFormat="1" x14ac:dyDescent="0.4"/>
    <row r="64830" s="6" customFormat="1" x14ac:dyDescent="0.4"/>
    <row r="64831" s="6" customFormat="1" x14ac:dyDescent="0.4"/>
    <row r="64832" s="6" customFormat="1" x14ac:dyDescent="0.4"/>
    <row r="64833" s="6" customFormat="1" x14ac:dyDescent="0.4"/>
    <row r="64834" s="6" customFormat="1" x14ac:dyDescent="0.4"/>
    <row r="64835" s="6" customFormat="1" x14ac:dyDescent="0.4"/>
    <row r="64836" s="6" customFormat="1" x14ac:dyDescent="0.4"/>
    <row r="64837" s="6" customFormat="1" x14ac:dyDescent="0.4"/>
    <row r="64838" s="6" customFormat="1" x14ac:dyDescent="0.4"/>
    <row r="64839" s="6" customFormat="1" x14ac:dyDescent="0.4"/>
    <row r="64840" s="6" customFormat="1" x14ac:dyDescent="0.4"/>
    <row r="64841" s="6" customFormat="1" x14ac:dyDescent="0.4"/>
    <row r="64842" s="6" customFormat="1" x14ac:dyDescent="0.4"/>
    <row r="64843" s="6" customFormat="1" x14ac:dyDescent="0.4"/>
    <row r="64844" s="6" customFormat="1" x14ac:dyDescent="0.4"/>
    <row r="64845" s="6" customFormat="1" x14ac:dyDescent="0.4"/>
    <row r="64846" s="6" customFormat="1" x14ac:dyDescent="0.4"/>
    <row r="64847" s="6" customFormat="1" x14ac:dyDescent="0.4"/>
    <row r="64848" s="6" customFormat="1" x14ac:dyDescent="0.4"/>
    <row r="64849" s="6" customFormat="1" x14ac:dyDescent="0.4"/>
    <row r="64850" s="6" customFormat="1" x14ac:dyDescent="0.4"/>
    <row r="64851" s="6" customFormat="1" x14ac:dyDescent="0.4"/>
    <row r="64852" s="6" customFormat="1" x14ac:dyDescent="0.4"/>
    <row r="64853" s="6" customFormat="1" x14ac:dyDescent="0.4"/>
    <row r="64854" s="6" customFormat="1" x14ac:dyDescent="0.4"/>
    <row r="64855" s="6" customFormat="1" x14ac:dyDescent="0.4"/>
    <row r="64856" s="6" customFormat="1" x14ac:dyDescent="0.4"/>
    <row r="64857" s="6" customFormat="1" x14ac:dyDescent="0.4"/>
    <row r="64858" s="6" customFormat="1" x14ac:dyDescent="0.4"/>
    <row r="64859" s="6" customFormat="1" x14ac:dyDescent="0.4"/>
    <row r="64860" s="6" customFormat="1" x14ac:dyDescent="0.4"/>
    <row r="64861" s="6" customFormat="1" x14ac:dyDescent="0.4"/>
    <row r="64862" s="6" customFormat="1" x14ac:dyDescent="0.4"/>
    <row r="64863" s="6" customFormat="1" x14ac:dyDescent="0.4"/>
    <row r="64864" s="6" customFormat="1" x14ac:dyDescent="0.4"/>
    <row r="64865" s="6" customFormat="1" x14ac:dyDescent="0.4"/>
    <row r="64866" s="6" customFormat="1" x14ac:dyDescent="0.4"/>
    <row r="64867" s="6" customFormat="1" x14ac:dyDescent="0.4"/>
    <row r="64868" s="6" customFormat="1" x14ac:dyDescent="0.4"/>
    <row r="64869" s="6" customFormat="1" x14ac:dyDescent="0.4"/>
    <row r="64870" s="6" customFormat="1" x14ac:dyDescent="0.4"/>
    <row r="64871" s="6" customFormat="1" x14ac:dyDescent="0.4"/>
    <row r="64872" s="6" customFormat="1" x14ac:dyDescent="0.4"/>
    <row r="64873" s="6" customFormat="1" x14ac:dyDescent="0.4"/>
    <row r="64874" s="6" customFormat="1" x14ac:dyDescent="0.4"/>
    <row r="64875" s="6" customFormat="1" x14ac:dyDescent="0.4"/>
    <row r="64876" s="6" customFormat="1" x14ac:dyDescent="0.4"/>
    <row r="64877" s="6" customFormat="1" x14ac:dyDescent="0.4"/>
    <row r="64878" s="6" customFormat="1" x14ac:dyDescent="0.4"/>
    <row r="64879" s="6" customFormat="1" x14ac:dyDescent="0.4"/>
    <row r="64880" s="6" customFormat="1" x14ac:dyDescent="0.4"/>
    <row r="64881" s="6" customFormat="1" x14ac:dyDescent="0.4"/>
    <row r="64882" s="6" customFormat="1" x14ac:dyDescent="0.4"/>
    <row r="64883" s="6" customFormat="1" x14ac:dyDescent="0.4"/>
    <row r="64884" s="6" customFormat="1" x14ac:dyDescent="0.4"/>
    <row r="64885" s="6" customFormat="1" x14ac:dyDescent="0.4"/>
    <row r="64886" s="6" customFormat="1" x14ac:dyDescent="0.4"/>
    <row r="64887" s="6" customFormat="1" x14ac:dyDescent="0.4"/>
    <row r="64888" s="6" customFormat="1" x14ac:dyDescent="0.4"/>
    <row r="64889" s="6" customFormat="1" x14ac:dyDescent="0.4"/>
    <row r="64890" s="6" customFormat="1" x14ac:dyDescent="0.4"/>
    <row r="64891" s="6" customFormat="1" x14ac:dyDescent="0.4"/>
    <row r="64892" s="6" customFormat="1" x14ac:dyDescent="0.4"/>
    <row r="64893" s="6" customFormat="1" x14ac:dyDescent="0.4"/>
    <row r="64894" s="6" customFormat="1" x14ac:dyDescent="0.4"/>
    <row r="64895" s="6" customFormat="1" x14ac:dyDescent="0.4"/>
    <row r="64896" s="6" customFormat="1" x14ac:dyDescent="0.4"/>
    <row r="64897" s="6" customFormat="1" x14ac:dyDescent="0.4"/>
    <row r="64898" s="6" customFormat="1" x14ac:dyDescent="0.4"/>
    <row r="64899" s="6" customFormat="1" x14ac:dyDescent="0.4"/>
    <row r="64900" s="6" customFormat="1" x14ac:dyDescent="0.4"/>
    <row r="64901" s="6" customFormat="1" x14ac:dyDescent="0.4"/>
    <row r="64902" s="6" customFormat="1" x14ac:dyDescent="0.4"/>
    <row r="64903" s="6" customFormat="1" x14ac:dyDescent="0.4"/>
    <row r="64904" s="6" customFormat="1" x14ac:dyDescent="0.4"/>
    <row r="64905" s="6" customFormat="1" x14ac:dyDescent="0.4"/>
    <row r="64906" s="6" customFormat="1" x14ac:dyDescent="0.4"/>
    <row r="64907" s="6" customFormat="1" x14ac:dyDescent="0.4"/>
    <row r="64908" s="6" customFormat="1" x14ac:dyDescent="0.4"/>
    <row r="64909" s="6" customFormat="1" x14ac:dyDescent="0.4"/>
    <row r="64910" s="6" customFormat="1" x14ac:dyDescent="0.4"/>
    <row r="64911" s="6" customFormat="1" x14ac:dyDescent="0.4"/>
    <row r="64912" s="6" customFormat="1" x14ac:dyDescent="0.4"/>
    <row r="64913" s="6" customFormat="1" x14ac:dyDescent="0.4"/>
    <row r="64914" s="6" customFormat="1" x14ac:dyDescent="0.4"/>
    <row r="64915" s="6" customFormat="1" x14ac:dyDescent="0.4"/>
    <row r="64916" s="6" customFormat="1" x14ac:dyDescent="0.4"/>
    <row r="64917" s="6" customFormat="1" x14ac:dyDescent="0.4"/>
    <row r="64918" s="6" customFormat="1" x14ac:dyDescent="0.4"/>
    <row r="64919" s="6" customFormat="1" x14ac:dyDescent="0.4"/>
    <row r="64920" s="6" customFormat="1" x14ac:dyDescent="0.4"/>
    <row r="64921" s="6" customFormat="1" x14ac:dyDescent="0.4"/>
    <row r="64922" s="6" customFormat="1" x14ac:dyDescent="0.4"/>
    <row r="64923" s="6" customFormat="1" x14ac:dyDescent="0.4"/>
    <row r="64924" s="6" customFormat="1" x14ac:dyDescent="0.4"/>
    <row r="64925" s="6" customFormat="1" x14ac:dyDescent="0.4"/>
    <row r="64926" s="6" customFormat="1" x14ac:dyDescent="0.4"/>
    <row r="64927" s="6" customFormat="1" x14ac:dyDescent="0.4"/>
    <row r="64928" s="6" customFormat="1" x14ac:dyDescent="0.4"/>
    <row r="64929" s="6" customFormat="1" x14ac:dyDescent="0.4"/>
    <row r="64930" s="6" customFormat="1" x14ac:dyDescent="0.4"/>
    <row r="64931" s="6" customFormat="1" x14ac:dyDescent="0.4"/>
    <row r="64932" s="6" customFormat="1" x14ac:dyDescent="0.4"/>
    <row r="64933" s="6" customFormat="1" x14ac:dyDescent="0.4"/>
    <row r="64934" s="6" customFormat="1" x14ac:dyDescent="0.4"/>
    <row r="64935" s="6" customFormat="1" x14ac:dyDescent="0.4"/>
    <row r="64936" s="6" customFormat="1" x14ac:dyDescent="0.4"/>
    <row r="64937" s="6" customFormat="1" x14ac:dyDescent="0.4"/>
    <row r="64938" s="6" customFormat="1" x14ac:dyDescent="0.4"/>
    <row r="64939" s="6" customFormat="1" x14ac:dyDescent="0.4"/>
    <row r="64940" s="6" customFormat="1" x14ac:dyDescent="0.4"/>
    <row r="64941" s="6" customFormat="1" x14ac:dyDescent="0.4"/>
    <row r="64942" s="6" customFormat="1" x14ac:dyDescent="0.4"/>
    <row r="64943" s="6" customFormat="1" x14ac:dyDescent="0.4"/>
    <row r="64944" s="6" customFormat="1" x14ac:dyDescent="0.4"/>
    <row r="64945" s="6" customFormat="1" x14ac:dyDescent="0.4"/>
    <row r="64946" s="6" customFormat="1" x14ac:dyDescent="0.4"/>
    <row r="64947" s="6" customFormat="1" x14ac:dyDescent="0.4"/>
    <row r="64948" s="6" customFormat="1" x14ac:dyDescent="0.4"/>
    <row r="64949" s="6" customFormat="1" x14ac:dyDescent="0.4"/>
    <row r="64950" s="6" customFormat="1" x14ac:dyDescent="0.4"/>
    <row r="64951" s="6" customFormat="1" x14ac:dyDescent="0.4"/>
    <row r="64952" s="6" customFormat="1" x14ac:dyDescent="0.4"/>
    <row r="64953" s="6" customFormat="1" x14ac:dyDescent="0.4"/>
    <row r="64954" s="6" customFormat="1" x14ac:dyDescent="0.4"/>
    <row r="64955" s="6" customFormat="1" x14ac:dyDescent="0.4"/>
    <row r="64956" s="6" customFormat="1" x14ac:dyDescent="0.4"/>
    <row r="64957" s="6" customFormat="1" x14ac:dyDescent="0.4"/>
    <row r="64958" s="6" customFormat="1" x14ac:dyDescent="0.4"/>
    <row r="64959" s="6" customFormat="1" x14ac:dyDescent="0.4"/>
    <row r="64960" s="6" customFormat="1" x14ac:dyDescent="0.4"/>
    <row r="64961" s="6" customFormat="1" x14ac:dyDescent="0.4"/>
    <row r="64962" s="6" customFormat="1" x14ac:dyDescent="0.4"/>
    <row r="64963" s="6" customFormat="1" x14ac:dyDescent="0.4"/>
    <row r="64964" s="6" customFormat="1" x14ac:dyDescent="0.4"/>
    <row r="64965" s="6" customFormat="1" x14ac:dyDescent="0.4"/>
    <row r="64966" s="6" customFormat="1" x14ac:dyDescent="0.4"/>
    <row r="64967" s="6" customFormat="1" x14ac:dyDescent="0.4"/>
    <row r="64968" s="6" customFormat="1" x14ac:dyDescent="0.4"/>
    <row r="64969" s="6" customFormat="1" x14ac:dyDescent="0.4"/>
    <row r="64970" s="6" customFormat="1" x14ac:dyDescent="0.4"/>
    <row r="64971" s="6" customFormat="1" x14ac:dyDescent="0.4"/>
    <row r="64972" s="6" customFormat="1" x14ac:dyDescent="0.4"/>
    <row r="64973" s="6" customFormat="1" x14ac:dyDescent="0.4"/>
    <row r="64974" s="6" customFormat="1" x14ac:dyDescent="0.4"/>
    <row r="64975" s="6" customFormat="1" x14ac:dyDescent="0.4"/>
    <row r="64976" s="6" customFormat="1" x14ac:dyDescent="0.4"/>
    <row r="64977" s="6" customFormat="1" x14ac:dyDescent="0.4"/>
    <row r="64978" s="6" customFormat="1" x14ac:dyDescent="0.4"/>
    <row r="64979" s="6" customFormat="1" x14ac:dyDescent="0.4"/>
    <row r="64980" s="6" customFormat="1" x14ac:dyDescent="0.4"/>
    <row r="64981" s="6" customFormat="1" x14ac:dyDescent="0.4"/>
    <row r="64982" s="6" customFormat="1" x14ac:dyDescent="0.4"/>
    <row r="64983" s="6" customFormat="1" x14ac:dyDescent="0.4"/>
    <row r="64984" s="6" customFormat="1" x14ac:dyDescent="0.4"/>
    <row r="64985" s="6" customFormat="1" x14ac:dyDescent="0.4"/>
    <row r="64986" s="6" customFormat="1" x14ac:dyDescent="0.4"/>
    <row r="64987" s="6" customFormat="1" x14ac:dyDescent="0.4"/>
    <row r="64988" s="6" customFormat="1" x14ac:dyDescent="0.4"/>
    <row r="64989" s="6" customFormat="1" x14ac:dyDescent="0.4"/>
    <row r="64990" s="6" customFormat="1" x14ac:dyDescent="0.4"/>
    <row r="64991" s="6" customFormat="1" x14ac:dyDescent="0.4"/>
    <row r="64992" s="6" customFormat="1" x14ac:dyDescent="0.4"/>
    <row r="64993" s="6" customFormat="1" x14ac:dyDescent="0.4"/>
    <row r="64994" s="6" customFormat="1" x14ac:dyDescent="0.4"/>
    <row r="64995" s="6" customFormat="1" x14ac:dyDescent="0.4"/>
    <row r="64996" s="6" customFormat="1" x14ac:dyDescent="0.4"/>
    <row r="64997" s="6" customFormat="1" x14ac:dyDescent="0.4"/>
    <row r="64998" s="6" customFormat="1" x14ac:dyDescent="0.4"/>
    <row r="64999" s="6" customFormat="1" x14ac:dyDescent="0.4"/>
    <row r="65000" s="6" customFormat="1" x14ac:dyDescent="0.4"/>
    <row r="65001" s="6" customFormat="1" x14ac:dyDescent="0.4"/>
    <row r="65002" s="6" customFormat="1" x14ac:dyDescent="0.4"/>
    <row r="65003" s="6" customFormat="1" x14ac:dyDescent="0.4"/>
    <row r="65004" s="6" customFormat="1" x14ac:dyDescent="0.4"/>
    <row r="65005" s="6" customFormat="1" x14ac:dyDescent="0.4"/>
    <row r="65006" s="6" customFormat="1" x14ac:dyDescent="0.4"/>
    <row r="65007" s="6" customFormat="1" x14ac:dyDescent="0.4"/>
    <row r="65008" s="6" customFormat="1" x14ac:dyDescent="0.4"/>
    <row r="65009" s="6" customFormat="1" x14ac:dyDescent="0.4"/>
    <row r="65010" s="6" customFormat="1" x14ac:dyDescent="0.4"/>
    <row r="65011" s="6" customFormat="1" x14ac:dyDescent="0.4"/>
    <row r="65012" s="6" customFormat="1" x14ac:dyDescent="0.4"/>
    <row r="65013" s="6" customFormat="1" x14ac:dyDescent="0.4"/>
    <row r="65014" s="6" customFormat="1" x14ac:dyDescent="0.4"/>
    <row r="65015" s="6" customFormat="1" x14ac:dyDescent="0.4"/>
    <row r="65016" s="6" customFormat="1" x14ac:dyDescent="0.4"/>
    <row r="65017" s="6" customFormat="1" x14ac:dyDescent="0.4"/>
    <row r="65018" s="6" customFormat="1" x14ac:dyDescent="0.4"/>
    <row r="65019" s="6" customFormat="1" x14ac:dyDescent="0.4"/>
    <row r="65020" s="6" customFormat="1" x14ac:dyDescent="0.4"/>
    <row r="65021" s="6" customFormat="1" x14ac:dyDescent="0.4"/>
    <row r="65022" s="6" customFormat="1" x14ac:dyDescent="0.4"/>
    <row r="65023" s="6" customFormat="1" x14ac:dyDescent="0.4"/>
    <row r="65024" s="6" customFormat="1" x14ac:dyDescent="0.4"/>
    <row r="65025" s="6" customFormat="1" x14ac:dyDescent="0.4"/>
    <row r="65026" s="6" customFormat="1" x14ac:dyDescent="0.4"/>
    <row r="65027" s="6" customFormat="1" x14ac:dyDescent="0.4"/>
    <row r="65028" s="6" customFormat="1" x14ac:dyDescent="0.4"/>
    <row r="65029" s="6" customFormat="1" x14ac:dyDescent="0.4"/>
    <row r="65030" s="6" customFormat="1" x14ac:dyDescent="0.4"/>
    <row r="65031" s="6" customFormat="1" x14ac:dyDescent="0.4"/>
    <row r="65032" s="6" customFormat="1" x14ac:dyDescent="0.4"/>
    <row r="65033" s="6" customFormat="1" x14ac:dyDescent="0.4"/>
    <row r="65034" s="6" customFormat="1" x14ac:dyDescent="0.4"/>
    <row r="65035" s="6" customFormat="1" x14ac:dyDescent="0.4"/>
    <row r="65036" s="6" customFormat="1" x14ac:dyDescent="0.4"/>
    <row r="65037" s="6" customFormat="1" x14ac:dyDescent="0.4"/>
    <row r="65038" s="6" customFormat="1" x14ac:dyDescent="0.4"/>
    <row r="65039" s="6" customFormat="1" x14ac:dyDescent="0.4"/>
    <row r="65040" s="6" customFormat="1" x14ac:dyDescent="0.4"/>
    <row r="65041" s="6" customFormat="1" x14ac:dyDescent="0.4"/>
    <row r="65042" s="6" customFormat="1" x14ac:dyDescent="0.4"/>
    <row r="65043" s="6" customFormat="1" x14ac:dyDescent="0.4"/>
    <row r="65044" s="6" customFormat="1" x14ac:dyDescent="0.4"/>
    <row r="65045" s="6" customFormat="1" x14ac:dyDescent="0.4"/>
    <row r="65046" s="6" customFormat="1" x14ac:dyDescent="0.4"/>
    <row r="65047" s="6" customFormat="1" x14ac:dyDescent="0.4"/>
    <row r="65048" s="6" customFormat="1" x14ac:dyDescent="0.4"/>
    <row r="65049" s="6" customFormat="1" x14ac:dyDescent="0.4"/>
    <row r="65050" s="6" customFormat="1" x14ac:dyDescent="0.4"/>
    <row r="65051" s="6" customFormat="1" x14ac:dyDescent="0.4"/>
    <row r="65052" s="6" customFormat="1" x14ac:dyDescent="0.4"/>
    <row r="65053" s="6" customFormat="1" x14ac:dyDescent="0.4"/>
    <row r="65054" s="6" customFormat="1" x14ac:dyDescent="0.4"/>
    <row r="65055" s="6" customFormat="1" x14ac:dyDescent="0.4"/>
    <row r="65056" s="6" customFormat="1" x14ac:dyDescent="0.4"/>
    <row r="65057" s="6" customFormat="1" x14ac:dyDescent="0.4"/>
    <row r="65058" s="6" customFormat="1" x14ac:dyDescent="0.4"/>
    <row r="65059" s="6" customFormat="1" x14ac:dyDescent="0.4"/>
    <row r="65060" s="6" customFormat="1" x14ac:dyDescent="0.4"/>
    <row r="65061" s="6" customFormat="1" x14ac:dyDescent="0.4"/>
    <row r="65062" s="6" customFormat="1" x14ac:dyDescent="0.4"/>
    <row r="65063" s="6" customFormat="1" x14ac:dyDescent="0.4"/>
    <row r="65064" s="6" customFormat="1" x14ac:dyDescent="0.4"/>
    <row r="65065" s="6" customFormat="1" x14ac:dyDescent="0.4"/>
    <row r="65066" s="6" customFormat="1" x14ac:dyDescent="0.4"/>
    <row r="65067" s="6" customFormat="1" x14ac:dyDescent="0.4"/>
    <row r="65068" s="6" customFormat="1" x14ac:dyDescent="0.4"/>
    <row r="65069" s="6" customFormat="1" x14ac:dyDescent="0.4"/>
    <row r="65070" s="6" customFormat="1" x14ac:dyDescent="0.4"/>
    <row r="65071" s="6" customFormat="1" x14ac:dyDescent="0.4"/>
    <row r="65072" s="6" customFormat="1" x14ac:dyDescent="0.4"/>
    <row r="65073" s="6" customFormat="1" x14ac:dyDescent="0.4"/>
    <row r="65074" s="6" customFormat="1" x14ac:dyDescent="0.4"/>
    <row r="65075" s="6" customFormat="1" x14ac:dyDescent="0.4"/>
    <row r="65076" s="6" customFormat="1" x14ac:dyDescent="0.4"/>
    <row r="65077" s="6" customFormat="1" x14ac:dyDescent="0.4"/>
    <row r="65078" s="6" customFormat="1" x14ac:dyDescent="0.4"/>
    <row r="65079" s="6" customFormat="1" x14ac:dyDescent="0.4"/>
    <row r="65080" s="6" customFormat="1" x14ac:dyDescent="0.4"/>
    <row r="65081" s="6" customFormat="1" x14ac:dyDescent="0.4"/>
    <row r="65082" s="6" customFormat="1" x14ac:dyDescent="0.4"/>
    <row r="65083" s="6" customFormat="1" x14ac:dyDescent="0.4"/>
    <row r="65084" s="6" customFormat="1" x14ac:dyDescent="0.4"/>
    <row r="65085" s="6" customFormat="1" x14ac:dyDescent="0.4"/>
    <row r="65086" s="6" customFormat="1" x14ac:dyDescent="0.4"/>
    <row r="65087" s="6" customFormat="1" x14ac:dyDescent="0.4"/>
    <row r="65088" s="6" customFormat="1" x14ac:dyDescent="0.4"/>
    <row r="65089" s="6" customFormat="1" x14ac:dyDescent="0.4"/>
    <row r="65090" s="6" customFormat="1" x14ac:dyDescent="0.4"/>
    <row r="65091" s="6" customFormat="1" x14ac:dyDescent="0.4"/>
    <row r="65092" s="6" customFormat="1" x14ac:dyDescent="0.4"/>
    <row r="65093" s="6" customFormat="1" x14ac:dyDescent="0.4"/>
    <row r="65094" s="6" customFormat="1" x14ac:dyDescent="0.4"/>
    <row r="65095" s="6" customFormat="1" x14ac:dyDescent="0.4"/>
    <row r="65096" s="6" customFormat="1" x14ac:dyDescent="0.4"/>
    <row r="65097" s="6" customFormat="1" x14ac:dyDescent="0.4"/>
    <row r="65098" s="6" customFormat="1" x14ac:dyDescent="0.4"/>
    <row r="65099" s="6" customFormat="1" x14ac:dyDescent="0.4"/>
    <row r="65100" s="6" customFormat="1" x14ac:dyDescent="0.4"/>
    <row r="65101" s="6" customFormat="1" x14ac:dyDescent="0.4"/>
    <row r="65102" s="6" customFormat="1" x14ac:dyDescent="0.4"/>
    <row r="65103" s="6" customFormat="1" x14ac:dyDescent="0.4"/>
    <row r="65104" s="6" customFormat="1" x14ac:dyDescent="0.4"/>
    <row r="65105" s="6" customFormat="1" x14ac:dyDescent="0.4"/>
    <row r="65106" s="6" customFormat="1" x14ac:dyDescent="0.4"/>
    <row r="65107" s="6" customFormat="1" x14ac:dyDescent="0.4"/>
    <row r="65108" s="6" customFormat="1" x14ac:dyDescent="0.4"/>
    <row r="65109" s="6" customFormat="1" x14ac:dyDescent="0.4"/>
    <row r="65110" s="6" customFormat="1" x14ac:dyDescent="0.4"/>
    <row r="65111" s="6" customFormat="1" x14ac:dyDescent="0.4"/>
    <row r="65112" s="6" customFormat="1" x14ac:dyDescent="0.4"/>
    <row r="65113" s="6" customFormat="1" x14ac:dyDescent="0.4"/>
    <row r="65114" s="6" customFormat="1" x14ac:dyDescent="0.4"/>
    <row r="65115" s="6" customFormat="1" x14ac:dyDescent="0.4"/>
    <row r="65116" s="6" customFormat="1" x14ac:dyDescent="0.4"/>
    <row r="65117" s="6" customFormat="1" x14ac:dyDescent="0.4"/>
    <row r="65118" s="6" customFormat="1" x14ac:dyDescent="0.4"/>
    <row r="65119" s="6" customFormat="1" x14ac:dyDescent="0.4"/>
    <row r="65120" s="6" customFormat="1" x14ac:dyDescent="0.4"/>
    <row r="65121" s="6" customFormat="1" x14ac:dyDescent="0.4"/>
    <row r="65122" s="6" customFormat="1" x14ac:dyDescent="0.4"/>
    <row r="65123" s="6" customFormat="1" x14ac:dyDescent="0.4"/>
    <row r="65124" s="6" customFormat="1" x14ac:dyDescent="0.4"/>
    <row r="65125" s="6" customFormat="1" x14ac:dyDescent="0.4"/>
    <row r="65126" s="6" customFormat="1" x14ac:dyDescent="0.4"/>
    <row r="65127" s="6" customFormat="1" x14ac:dyDescent="0.4"/>
    <row r="65128" s="6" customFormat="1" x14ac:dyDescent="0.4"/>
    <row r="65129" s="6" customFormat="1" x14ac:dyDescent="0.4"/>
    <row r="65130" s="6" customFormat="1" x14ac:dyDescent="0.4"/>
    <row r="65131" s="6" customFormat="1" x14ac:dyDescent="0.4"/>
    <row r="65132" s="6" customFormat="1" x14ac:dyDescent="0.4"/>
    <row r="65133" s="6" customFormat="1" x14ac:dyDescent="0.4"/>
    <row r="65134" s="6" customFormat="1" x14ac:dyDescent="0.4"/>
    <row r="65135" s="6" customFormat="1" x14ac:dyDescent="0.4"/>
    <row r="65136" s="6" customFormat="1" x14ac:dyDescent="0.4"/>
    <row r="65137" s="6" customFormat="1" x14ac:dyDescent="0.4"/>
    <row r="65138" s="6" customFormat="1" x14ac:dyDescent="0.4"/>
    <row r="65139" s="6" customFormat="1" x14ac:dyDescent="0.4"/>
    <row r="65140" s="6" customFormat="1" x14ac:dyDescent="0.4"/>
    <row r="65141" s="6" customFormat="1" x14ac:dyDescent="0.4"/>
    <row r="65142" s="6" customFormat="1" x14ac:dyDescent="0.4"/>
    <row r="65143" s="6" customFormat="1" x14ac:dyDescent="0.4"/>
    <row r="65144" s="6" customFormat="1" x14ac:dyDescent="0.4"/>
    <row r="65145" s="6" customFormat="1" x14ac:dyDescent="0.4"/>
    <row r="65146" s="6" customFormat="1" x14ac:dyDescent="0.4"/>
    <row r="65147" s="6" customFormat="1" x14ac:dyDescent="0.4"/>
    <row r="65148" s="6" customFormat="1" x14ac:dyDescent="0.4"/>
    <row r="65149" s="6" customFormat="1" x14ac:dyDescent="0.4"/>
    <row r="65150" s="6" customFormat="1" x14ac:dyDescent="0.4"/>
    <row r="65151" s="6" customFormat="1" x14ac:dyDescent="0.4"/>
    <row r="65152" s="6" customFormat="1" x14ac:dyDescent="0.4"/>
    <row r="65153" s="6" customFormat="1" x14ac:dyDescent="0.4"/>
    <row r="65154" s="6" customFormat="1" x14ac:dyDescent="0.4"/>
    <row r="65155" s="6" customFormat="1" x14ac:dyDescent="0.4"/>
    <row r="65156" s="6" customFormat="1" x14ac:dyDescent="0.4"/>
    <row r="65157" s="6" customFormat="1" x14ac:dyDescent="0.4"/>
    <row r="65158" s="6" customFormat="1" x14ac:dyDescent="0.4"/>
    <row r="65159" s="6" customFormat="1" x14ac:dyDescent="0.4"/>
    <row r="65160" s="6" customFormat="1" x14ac:dyDescent="0.4"/>
    <row r="65161" s="6" customFormat="1" x14ac:dyDescent="0.4"/>
    <row r="65162" s="6" customFormat="1" x14ac:dyDescent="0.4"/>
    <row r="65163" s="6" customFormat="1" x14ac:dyDescent="0.4"/>
    <row r="65164" s="6" customFormat="1" x14ac:dyDescent="0.4"/>
    <row r="65165" s="6" customFormat="1" x14ac:dyDescent="0.4"/>
    <row r="65166" s="6" customFormat="1" x14ac:dyDescent="0.4"/>
    <row r="65167" s="6" customFormat="1" x14ac:dyDescent="0.4"/>
    <row r="65168" s="6" customFormat="1" x14ac:dyDescent="0.4"/>
    <row r="65169" s="6" customFormat="1" x14ac:dyDescent="0.4"/>
    <row r="65170" s="6" customFormat="1" x14ac:dyDescent="0.4"/>
    <row r="65171" s="6" customFormat="1" x14ac:dyDescent="0.4"/>
    <row r="65172" s="6" customFormat="1" x14ac:dyDescent="0.4"/>
    <row r="65173" s="6" customFormat="1" x14ac:dyDescent="0.4"/>
    <row r="65174" s="6" customFormat="1" x14ac:dyDescent="0.4"/>
    <row r="65175" s="6" customFormat="1" x14ac:dyDescent="0.4"/>
    <row r="65176" s="6" customFormat="1" x14ac:dyDescent="0.4"/>
    <row r="65177" s="6" customFormat="1" x14ac:dyDescent="0.4"/>
    <row r="65178" s="6" customFormat="1" x14ac:dyDescent="0.4"/>
    <row r="65179" s="6" customFormat="1" x14ac:dyDescent="0.4"/>
    <row r="65180" s="6" customFormat="1" x14ac:dyDescent="0.4"/>
    <row r="65181" s="6" customFormat="1" x14ac:dyDescent="0.4"/>
    <row r="65182" s="6" customFormat="1" x14ac:dyDescent="0.4"/>
    <row r="65183" s="6" customFormat="1" x14ac:dyDescent="0.4"/>
    <row r="65184" s="6" customFormat="1" x14ac:dyDescent="0.4"/>
    <row r="65185" s="6" customFormat="1" x14ac:dyDescent="0.4"/>
    <row r="65186" s="6" customFormat="1" x14ac:dyDescent="0.4"/>
    <row r="65187" s="6" customFormat="1" x14ac:dyDescent="0.4"/>
    <row r="65188" s="6" customFormat="1" x14ac:dyDescent="0.4"/>
    <row r="65189" s="6" customFormat="1" x14ac:dyDescent="0.4"/>
    <row r="65190" s="6" customFormat="1" x14ac:dyDescent="0.4"/>
    <row r="65191" s="6" customFormat="1" x14ac:dyDescent="0.4"/>
    <row r="65192" s="6" customFormat="1" x14ac:dyDescent="0.4"/>
    <row r="65193" s="6" customFormat="1" x14ac:dyDescent="0.4"/>
    <row r="65194" s="6" customFormat="1" x14ac:dyDescent="0.4"/>
    <row r="65195" s="6" customFormat="1" x14ac:dyDescent="0.4"/>
    <row r="65196" s="6" customFormat="1" x14ac:dyDescent="0.4"/>
    <row r="65197" s="6" customFormat="1" x14ac:dyDescent="0.4"/>
    <row r="65198" s="6" customFormat="1" x14ac:dyDescent="0.4"/>
    <row r="65199" s="6" customFormat="1" x14ac:dyDescent="0.4"/>
    <row r="65200" s="6" customFormat="1" x14ac:dyDescent="0.4"/>
    <row r="65201" s="6" customFormat="1" x14ac:dyDescent="0.4"/>
    <row r="65202" s="6" customFormat="1" x14ac:dyDescent="0.4"/>
    <row r="65203" s="6" customFormat="1" x14ac:dyDescent="0.4"/>
    <row r="65204" s="6" customFormat="1" x14ac:dyDescent="0.4"/>
    <row r="65205" s="6" customFormat="1" x14ac:dyDescent="0.4"/>
    <row r="65206" s="6" customFormat="1" x14ac:dyDescent="0.4"/>
    <row r="65207" s="6" customFormat="1" x14ac:dyDescent="0.4"/>
    <row r="65208" s="6" customFormat="1" x14ac:dyDescent="0.4"/>
    <row r="65209" s="6" customFormat="1" x14ac:dyDescent="0.4"/>
    <row r="65210" s="6" customFormat="1" x14ac:dyDescent="0.4"/>
    <row r="65211" s="6" customFormat="1" x14ac:dyDescent="0.4"/>
    <row r="65212" s="6" customFormat="1" x14ac:dyDescent="0.4"/>
    <row r="65213" s="6" customFormat="1" x14ac:dyDescent="0.4"/>
    <row r="65214" s="6" customFormat="1" x14ac:dyDescent="0.4"/>
    <row r="65215" s="6" customFormat="1" x14ac:dyDescent="0.4"/>
    <row r="65216" s="6" customFormat="1" x14ac:dyDescent="0.4"/>
    <row r="65217" s="6" customFormat="1" x14ac:dyDescent="0.4"/>
    <row r="65218" s="6" customFormat="1" x14ac:dyDescent="0.4"/>
    <row r="65219" s="6" customFormat="1" x14ac:dyDescent="0.4"/>
    <row r="65220" s="6" customFormat="1" x14ac:dyDescent="0.4"/>
    <row r="65221" s="6" customFormat="1" x14ac:dyDescent="0.4"/>
    <row r="65222" s="6" customFormat="1" x14ac:dyDescent="0.4"/>
    <row r="65223" s="6" customFormat="1" x14ac:dyDescent="0.4"/>
    <row r="65224" s="6" customFormat="1" x14ac:dyDescent="0.4"/>
    <row r="65225" s="6" customFormat="1" x14ac:dyDescent="0.4"/>
    <row r="65226" s="6" customFormat="1" x14ac:dyDescent="0.4"/>
    <row r="65227" s="6" customFormat="1" x14ac:dyDescent="0.4"/>
    <row r="65228" s="6" customFormat="1" x14ac:dyDescent="0.4"/>
    <row r="65229" s="6" customFormat="1" x14ac:dyDescent="0.4"/>
    <row r="65230" s="6" customFormat="1" x14ac:dyDescent="0.4"/>
    <row r="65231" s="6" customFormat="1" x14ac:dyDescent="0.4"/>
    <row r="65232" s="6" customFormat="1" x14ac:dyDescent="0.4"/>
    <row r="65233" s="6" customFormat="1" x14ac:dyDescent="0.4"/>
    <row r="65234" s="6" customFormat="1" x14ac:dyDescent="0.4"/>
    <row r="65235" s="6" customFormat="1" x14ac:dyDescent="0.4"/>
    <row r="65236" s="6" customFormat="1" x14ac:dyDescent="0.4"/>
    <row r="65237" s="6" customFormat="1" x14ac:dyDescent="0.4"/>
    <row r="65238" s="6" customFormat="1" x14ac:dyDescent="0.4"/>
    <row r="65239" s="6" customFormat="1" x14ac:dyDescent="0.4"/>
    <row r="65240" s="6" customFormat="1" x14ac:dyDescent="0.4"/>
    <row r="65241" s="6" customFormat="1" x14ac:dyDescent="0.4"/>
    <row r="65242" s="6" customFormat="1" x14ac:dyDescent="0.4"/>
    <row r="65243" s="6" customFormat="1" x14ac:dyDescent="0.4"/>
    <row r="65244" s="6" customFormat="1" x14ac:dyDescent="0.4"/>
    <row r="65245" s="6" customFormat="1" x14ac:dyDescent="0.4"/>
    <row r="65246" s="6" customFormat="1" x14ac:dyDescent="0.4"/>
    <row r="65247" s="6" customFormat="1" x14ac:dyDescent="0.4"/>
    <row r="65248" s="6" customFormat="1" x14ac:dyDescent="0.4"/>
    <row r="65249" s="6" customFormat="1" x14ac:dyDescent="0.4"/>
    <row r="65250" s="6" customFormat="1" x14ac:dyDescent="0.4"/>
    <row r="65251" s="6" customFormat="1" x14ac:dyDescent="0.4"/>
    <row r="65252" s="6" customFormat="1" x14ac:dyDescent="0.4"/>
    <row r="65253" s="6" customFormat="1" x14ac:dyDescent="0.4"/>
    <row r="65254" s="6" customFormat="1" x14ac:dyDescent="0.4"/>
    <row r="65255" s="6" customFormat="1" x14ac:dyDescent="0.4"/>
    <row r="65256" s="6" customFormat="1" x14ac:dyDescent="0.4"/>
    <row r="65257" s="6" customFormat="1" x14ac:dyDescent="0.4"/>
    <row r="65258" s="6" customFormat="1" x14ac:dyDescent="0.4"/>
    <row r="65259" s="6" customFormat="1" x14ac:dyDescent="0.4"/>
    <row r="65260" s="6" customFormat="1" x14ac:dyDescent="0.4"/>
    <row r="65261" s="6" customFormat="1" x14ac:dyDescent="0.4"/>
    <row r="65262" s="6" customFormat="1" x14ac:dyDescent="0.4"/>
    <row r="65263" s="6" customFormat="1" x14ac:dyDescent="0.4"/>
    <row r="65264" s="6" customFormat="1" x14ac:dyDescent="0.4"/>
    <row r="65265" s="6" customFormat="1" x14ac:dyDescent="0.4"/>
    <row r="65266" s="6" customFormat="1" x14ac:dyDescent="0.4"/>
    <row r="65267" s="6" customFormat="1" x14ac:dyDescent="0.4"/>
    <row r="65268" s="6" customFormat="1" x14ac:dyDescent="0.4"/>
    <row r="65269" s="6" customFormat="1" x14ac:dyDescent="0.4"/>
    <row r="65270" s="6" customFormat="1" x14ac:dyDescent="0.4"/>
    <row r="65271" s="6" customFormat="1" x14ac:dyDescent="0.4"/>
    <row r="65272" s="6" customFormat="1" x14ac:dyDescent="0.4"/>
    <row r="65273" s="6" customFormat="1" x14ac:dyDescent="0.4"/>
    <row r="65274" s="6" customFormat="1" x14ac:dyDescent="0.4"/>
    <row r="65275" s="6" customFormat="1" x14ac:dyDescent="0.4"/>
    <row r="65276" s="6" customFormat="1" x14ac:dyDescent="0.4"/>
    <row r="65277" s="6" customFormat="1" x14ac:dyDescent="0.4"/>
    <row r="65278" s="6" customFormat="1" x14ac:dyDescent="0.4"/>
    <row r="65279" s="6" customFormat="1" x14ac:dyDescent="0.4"/>
    <row r="65280" s="6" customFormat="1" x14ac:dyDescent="0.4"/>
    <row r="65281" s="6" customFormat="1" x14ac:dyDescent="0.4"/>
    <row r="65282" s="6" customFormat="1" x14ac:dyDescent="0.4"/>
    <row r="65283" s="6" customFormat="1" x14ac:dyDescent="0.4"/>
    <row r="65284" s="6" customFormat="1" x14ac:dyDescent="0.4"/>
    <row r="65285" s="6" customFormat="1" x14ac:dyDescent="0.4"/>
    <row r="65286" s="6" customFormat="1" x14ac:dyDescent="0.4"/>
    <row r="65287" s="6" customFormat="1" x14ac:dyDescent="0.4"/>
    <row r="65288" s="6" customFormat="1" x14ac:dyDescent="0.4"/>
    <row r="65289" s="6" customFormat="1" x14ac:dyDescent="0.4"/>
    <row r="65290" s="6" customFormat="1" x14ac:dyDescent="0.4"/>
    <row r="65291" s="6" customFormat="1" x14ac:dyDescent="0.4"/>
    <row r="65292" s="6" customFormat="1" x14ac:dyDescent="0.4"/>
    <row r="65293" s="6" customFormat="1" x14ac:dyDescent="0.4"/>
    <row r="65294" s="6" customFormat="1" x14ac:dyDescent="0.4"/>
    <row r="65295" s="6" customFormat="1" x14ac:dyDescent="0.4"/>
    <row r="65296" s="6" customFormat="1" x14ac:dyDescent="0.4"/>
    <row r="65297" s="6" customFormat="1" x14ac:dyDescent="0.4"/>
    <row r="65298" s="6" customFormat="1" x14ac:dyDescent="0.4"/>
    <row r="65299" s="6" customFormat="1" x14ac:dyDescent="0.4"/>
    <row r="65300" s="6" customFormat="1" x14ac:dyDescent="0.4"/>
    <row r="65301" s="6" customFormat="1" x14ac:dyDescent="0.4"/>
    <row r="65302" s="6" customFormat="1" x14ac:dyDescent="0.4"/>
    <row r="65303" s="6" customFormat="1" x14ac:dyDescent="0.4"/>
    <row r="65304" s="6" customFormat="1" x14ac:dyDescent="0.4"/>
    <row r="65305" s="6" customFormat="1" x14ac:dyDescent="0.4"/>
    <row r="65306" s="6" customFormat="1" x14ac:dyDescent="0.4"/>
    <row r="65307" s="6" customFormat="1" x14ac:dyDescent="0.4"/>
    <row r="65308" s="6" customFormat="1" x14ac:dyDescent="0.4"/>
    <row r="65309" s="6" customFormat="1" x14ac:dyDescent="0.4"/>
    <row r="65310" s="6" customFormat="1" x14ac:dyDescent="0.4"/>
    <row r="65311" s="6" customFormat="1" x14ac:dyDescent="0.4"/>
    <row r="65312" s="6" customFormat="1" x14ac:dyDescent="0.4"/>
    <row r="65313" s="6" customFormat="1" x14ac:dyDescent="0.4"/>
    <row r="65314" s="6" customFormat="1" x14ac:dyDescent="0.4"/>
    <row r="65315" s="6" customFormat="1" x14ac:dyDescent="0.4"/>
    <row r="65316" s="6" customFormat="1" x14ac:dyDescent="0.4"/>
    <row r="65317" s="6" customFormat="1" x14ac:dyDescent="0.4"/>
    <row r="65318" s="6" customFormat="1" x14ac:dyDescent="0.4"/>
    <row r="65319" s="6" customFormat="1" x14ac:dyDescent="0.4"/>
    <row r="65320" s="6" customFormat="1" x14ac:dyDescent="0.4"/>
    <row r="65321" s="6" customFormat="1" x14ac:dyDescent="0.4"/>
    <row r="65322" s="6" customFormat="1" x14ac:dyDescent="0.4"/>
    <row r="65323" s="6" customFormat="1" x14ac:dyDescent="0.4"/>
    <row r="65324" s="6" customFormat="1" x14ac:dyDescent="0.4"/>
    <row r="65325" s="6" customFormat="1" x14ac:dyDescent="0.4"/>
    <row r="65326" s="6" customFormat="1" x14ac:dyDescent="0.4"/>
    <row r="65327" s="6" customFormat="1" x14ac:dyDescent="0.4"/>
    <row r="65328" s="6" customFormat="1" x14ac:dyDescent="0.4"/>
    <row r="65329" s="6" customFormat="1" x14ac:dyDescent="0.4"/>
    <row r="65330" s="6" customFormat="1" x14ac:dyDescent="0.4"/>
    <row r="65331" s="6" customFormat="1" x14ac:dyDescent="0.4"/>
    <row r="65332" s="6" customFormat="1" x14ac:dyDescent="0.4"/>
    <row r="65333" s="6" customFormat="1" x14ac:dyDescent="0.4"/>
    <row r="65334" s="6" customFormat="1" x14ac:dyDescent="0.4"/>
    <row r="65335" s="6" customFormat="1" x14ac:dyDescent="0.4"/>
    <row r="65336" s="6" customFormat="1" x14ac:dyDescent="0.4"/>
    <row r="65337" s="6" customFormat="1" x14ac:dyDescent="0.4"/>
    <row r="65338" s="6" customFormat="1" x14ac:dyDescent="0.4"/>
    <row r="65339" s="6" customFormat="1" x14ac:dyDescent="0.4"/>
    <row r="65340" s="6" customFormat="1" x14ac:dyDescent="0.4"/>
    <row r="65341" s="6" customFormat="1" x14ac:dyDescent="0.4"/>
    <row r="65342" s="6" customFormat="1" x14ac:dyDescent="0.4"/>
    <row r="65343" s="6" customFormat="1" x14ac:dyDescent="0.4"/>
    <row r="65344" s="6" customFormat="1" x14ac:dyDescent="0.4"/>
    <row r="65345" s="6" customFormat="1" x14ac:dyDescent="0.4"/>
    <row r="65346" s="6" customFormat="1" x14ac:dyDescent="0.4"/>
    <row r="65347" s="6" customFormat="1" x14ac:dyDescent="0.4"/>
    <row r="65348" s="6" customFormat="1" x14ac:dyDescent="0.4"/>
    <row r="65349" s="6" customFormat="1" x14ac:dyDescent="0.4"/>
    <row r="65350" s="6" customFormat="1" x14ac:dyDescent="0.4"/>
    <row r="65351" s="6" customFormat="1" x14ac:dyDescent="0.4"/>
    <row r="65352" s="6" customFormat="1" x14ac:dyDescent="0.4"/>
    <row r="65353" s="6" customFormat="1" x14ac:dyDescent="0.4"/>
    <row r="65354" s="6" customFormat="1" x14ac:dyDescent="0.4"/>
    <row r="65355" s="6" customFormat="1" x14ac:dyDescent="0.4"/>
    <row r="65356" s="6" customFormat="1" x14ac:dyDescent="0.4"/>
    <row r="65357" s="6" customFormat="1" x14ac:dyDescent="0.4"/>
    <row r="65358" s="6" customFormat="1" x14ac:dyDescent="0.4"/>
    <row r="65359" s="6" customFormat="1" x14ac:dyDescent="0.4"/>
    <row r="65360" s="6" customFormat="1" x14ac:dyDescent="0.4"/>
    <row r="65361" s="6" customFormat="1" x14ac:dyDescent="0.4"/>
    <row r="65362" s="6" customFormat="1" x14ac:dyDescent="0.4"/>
    <row r="65363" s="6" customFormat="1" x14ac:dyDescent="0.4"/>
    <row r="65364" s="6" customFormat="1" x14ac:dyDescent="0.4"/>
    <row r="65365" s="6" customFormat="1" x14ac:dyDescent="0.4"/>
    <row r="65366" s="6" customFormat="1" x14ac:dyDescent="0.4"/>
    <row r="65367" s="6" customFormat="1" x14ac:dyDescent="0.4"/>
    <row r="65368" s="6" customFormat="1" x14ac:dyDescent="0.4"/>
    <row r="65369" s="6" customFormat="1" x14ac:dyDescent="0.4"/>
    <row r="65370" s="6" customFormat="1" x14ac:dyDescent="0.4"/>
    <row r="65371" s="6" customFormat="1" x14ac:dyDescent="0.4"/>
    <row r="65372" s="6" customFormat="1" x14ac:dyDescent="0.4"/>
    <row r="65373" s="6" customFormat="1" x14ac:dyDescent="0.4"/>
    <row r="65374" s="6" customFormat="1" x14ac:dyDescent="0.4"/>
    <row r="65375" s="6" customFormat="1" x14ac:dyDescent="0.4"/>
    <row r="65376" s="6" customFormat="1" x14ac:dyDescent="0.4"/>
    <row r="65377" s="6" customFormat="1" x14ac:dyDescent="0.4"/>
    <row r="65378" s="6" customFormat="1" x14ac:dyDescent="0.4"/>
    <row r="65379" s="6" customFormat="1" x14ac:dyDescent="0.4"/>
    <row r="65380" s="6" customFormat="1" x14ac:dyDescent="0.4"/>
    <row r="65381" s="6" customFormat="1" x14ac:dyDescent="0.4"/>
    <row r="65382" s="6" customFormat="1" x14ac:dyDescent="0.4"/>
    <row r="65383" s="6" customFormat="1" x14ac:dyDescent="0.4"/>
    <row r="65384" s="6" customFormat="1" x14ac:dyDescent="0.4"/>
    <row r="65385" s="6" customFormat="1" x14ac:dyDescent="0.4"/>
    <row r="65386" s="6" customFormat="1" x14ac:dyDescent="0.4"/>
    <row r="65387" s="6" customFormat="1" x14ac:dyDescent="0.4"/>
    <row r="65388" s="6" customFormat="1" x14ac:dyDescent="0.4"/>
    <row r="65389" s="6" customFormat="1" x14ac:dyDescent="0.4"/>
    <row r="65390" s="6" customFormat="1" x14ac:dyDescent="0.4"/>
    <row r="65391" s="6" customFormat="1" x14ac:dyDescent="0.4"/>
    <row r="65392" s="6" customFormat="1" x14ac:dyDescent="0.4"/>
    <row r="65393" s="6" customFormat="1" x14ac:dyDescent="0.4"/>
    <row r="65394" s="6" customFormat="1" x14ac:dyDescent="0.4"/>
    <row r="65395" s="6" customFormat="1" x14ac:dyDescent="0.4"/>
    <row r="65396" s="6" customFormat="1" x14ac:dyDescent="0.4"/>
    <row r="65397" s="6" customFormat="1" x14ac:dyDescent="0.4"/>
    <row r="65398" s="6" customFormat="1" x14ac:dyDescent="0.4"/>
    <row r="65399" s="6" customFormat="1" x14ac:dyDescent="0.4"/>
    <row r="65400" s="6" customFormat="1" x14ac:dyDescent="0.4"/>
    <row r="65401" s="6" customFormat="1" x14ac:dyDescent="0.4"/>
    <row r="65402" s="6" customFormat="1" x14ac:dyDescent="0.4"/>
    <row r="65403" s="6" customFormat="1" x14ac:dyDescent="0.4"/>
    <row r="65404" s="6" customFormat="1" x14ac:dyDescent="0.4"/>
    <row r="65405" s="6" customFormat="1" x14ac:dyDescent="0.4"/>
    <row r="65406" s="6" customFormat="1" x14ac:dyDescent="0.4"/>
    <row r="65407" s="6" customFormat="1" x14ac:dyDescent="0.4"/>
    <row r="65408" s="6" customFormat="1" x14ac:dyDescent="0.4"/>
    <row r="65409" s="6" customFormat="1" x14ac:dyDescent="0.4"/>
    <row r="65410" s="6" customFormat="1" x14ac:dyDescent="0.4"/>
    <row r="65411" s="6" customFormat="1" x14ac:dyDescent="0.4"/>
    <row r="65412" s="6" customFormat="1" x14ac:dyDescent="0.4"/>
    <row r="65413" s="6" customFormat="1" x14ac:dyDescent="0.4"/>
    <row r="65414" s="6" customFormat="1" x14ac:dyDescent="0.4"/>
    <row r="65415" s="6" customFormat="1" x14ac:dyDescent="0.4"/>
    <row r="65416" s="6" customFormat="1" x14ac:dyDescent="0.4"/>
    <row r="65417" s="6" customFormat="1" x14ac:dyDescent="0.4"/>
    <row r="65418" s="6" customFormat="1" x14ac:dyDescent="0.4"/>
    <row r="65419" s="6" customFormat="1" x14ac:dyDescent="0.4"/>
    <row r="65420" s="6" customFormat="1" x14ac:dyDescent="0.4"/>
    <row r="65421" s="6" customFormat="1" x14ac:dyDescent="0.4"/>
    <row r="65422" s="6" customFormat="1" x14ac:dyDescent="0.4"/>
    <row r="65423" s="6" customFormat="1" x14ac:dyDescent="0.4"/>
    <row r="65424" s="6" customFormat="1" x14ac:dyDescent="0.4"/>
    <row r="65425" s="6" customFormat="1" x14ac:dyDescent="0.4"/>
    <row r="65426" s="6" customFormat="1" x14ac:dyDescent="0.4"/>
    <row r="65427" s="6" customFormat="1" x14ac:dyDescent="0.4"/>
    <row r="65428" s="6" customFormat="1" x14ac:dyDescent="0.4"/>
    <row r="65429" s="6" customFormat="1" x14ac:dyDescent="0.4"/>
    <row r="65430" s="6" customFormat="1" x14ac:dyDescent="0.4"/>
    <row r="65431" s="6" customFormat="1" x14ac:dyDescent="0.4"/>
    <row r="65432" s="6" customFormat="1" x14ac:dyDescent="0.4"/>
    <row r="65433" s="6" customFormat="1" x14ac:dyDescent="0.4"/>
    <row r="65434" s="6" customFormat="1" x14ac:dyDescent="0.4"/>
    <row r="65435" s="6" customFormat="1" x14ac:dyDescent="0.4"/>
    <row r="65436" s="6" customFormat="1" x14ac:dyDescent="0.4"/>
    <row r="65437" s="6" customFormat="1" x14ac:dyDescent="0.4"/>
    <row r="65438" s="6" customFormat="1" x14ac:dyDescent="0.4"/>
    <row r="65439" s="6" customFormat="1" x14ac:dyDescent="0.4"/>
    <row r="65440" s="6" customFormat="1" x14ac:dyDescent="0.4"/>
    <row r="65441" s="6" customFormat="1" x14ac:dyDescent="0.4"/>
    <row r="65442" s="6" customFormat="1" x14ac:dyDescent="0.4"/>
    <row r="65443" s="6" customFormat="1" x14ac:dyDescent="0.4"/>
    <row r="65444" s="6" customFormat="1" x14ac:dyDescent="0.4"/>
    <row r="65445" s="6" customFormat="1" x14ac:dyDescent="0.4"/>
    <row r="65446" s="6" customFormat="1" x14ac:dyDescent="0.4"/>
    <row r="65447" s="6" customFormat="1" x14ac:dyDescent="0.4"/>
    <row r="65448" s="6" customFormat="1" x14ac:dyDescent="0.4"/>
    <row r="65449" s="6" customFormat="1" x14ac:dyDescent="0.4"/>
    <row r="65450" s="6" customFormat="1" x14ac:dyDescent="0.4"/>
    <row r="65451" s="6" customFormat="1" x14ac:dyDescent="0.4"/>
    <row r="65452" s="6" customFormat="1" x14ac:dyDescent="0.4"/>
    <row r="65453" s="6" customFormat="1" x14ac:dyDescent="0.4"/>
    <row r="65454" s="6" customFormat="1" x14ac:dyDescent="0.4"/>
    <row r="65455" s="6" customFormat="1" x14ac:dyDescent="0.4"/>
    <row r="65456" s="6" customFormat="1" x14ac:dyDescent="0.4"/>
    <row r="65457" s="6" customFormat="1" x14ac:dyDescent="0.4"/>
    <row r="65458" s="6" customFormat="1" x14ac:dyDescent="0.4"/>
    <row r="65459" s="6" customFormat="1" x14ac:dyDescent="0.4"/>
    <row r="65460" s="6" customFormat="1" x14ac:dyDescent="0.4"/>
    <row r="65461" s="6" customFormat="1" x14ac:dyDescent="0.4"/>
    <row r="65462" s="6" customFormat="1" x14ac:dyDescent="0.4"/>
    <row r="65463" s="6" customFormat="1" x14ac:dyDescent="0.4"/>
    <row r="65464" s="6" customFormat="1" x14ac:dyDescent="0.4"/>
    <row r="65465" s="6" customFormat="1" x14ac:dyDescent="0.4"/>
    <row r="65466" s="6" customFormat="1" x14ac:dyDescent="0.4"/>
    <row r="65467" s="6" customFormat="1" x14ac:dyDescent="0.4"/>
    <row r="65468" s="6" customFormat="1" x14ac:dyDescent="0.4"/>
    <row r="65469" s="6" customFormat="1" x14ac:dyDescent="0.4"/>
    <row r="65470" s="6" customFormat="1" x14ac:dyDescent="0.4"/>
    <row r="65471" s="6" customFormat="1" x14ac:dyDescent="0.4"/>
    <row r="65472" s="6" customFormat="1" x14ac:dyDescent="0.4"/>
    <row r="65473" s="6" customFormat="1" x14ac:dyDescent="0.4"/>
    <row r="65474" s="6" customFormat="1" x14ac:dyDescent="0.4"/>
    <row r="65475" s="6" customFormat="1" x14ac:dyDescent="0.4"/>
    <row r="65476" s="6" customFormat="1" x14ac:dyDescent="0.4"/>
    <row r="65477" s="6" customFormat="1" x14ac:dyDescent="0.4"/>
    <row r="65478" s="6" customFormat="1" x14ac:dyDescent="0.4"/>
    <row r="65479" s="6" customFormat="1" x14ac:dyDescent="0.4"/>
    <row r="65480" s="6" customFormat="1" x14ac:dyDescent="0.4"/>
    <row r="65481" s="6" customFormat="1" x14ac:dyDescent="0.4"/>
    <row r="65482" s="6" customFormat="1" x14ac:dyDescent="0.4"/>
    <row r="65483" s="6" customFormat="1" x14ac:dyDescent="0.4"/>
    <row r="65484" s="6" customFormat="1" x14ac:dyDescent="0.4"/>
    <row r="65485" s="6" customFormat="1" x14ac:dyDescent="0.4"/>
    <row r="65486" s="6" customFormat="1" x14ac:dyDescent="0.4"/>
    <row r="65487" s="6" customFormat="1" x14ac:dyDescent="0.4"/>
    <row r="65488" s="6" customFormat="1" x14ac:dyDescent="0.4"/>
    <row r="65489" s="6" customFormat="1" x14ac:dyDescent="0.4"/>
    <row r="65490" s="6" customFormat="1" x14ac:dyDescent="0.4"/>
    <row r="65491" s="6" customFormat="1" x14ac:dyDescent="0.4"/>
    <row r="65492" s="6" customFormat="1" x14ac:dyDescent="0.4"/>
    <row r="65493" s="6" customFormat="1" x14ac:dyDescent="0.4"/>
    <row r="65494" s="6" customFormat="1" x14ac:dyDescent="0.4"/>
    <row r="65495" s="6" customFormat="1" x14ac:dyDescent="0.4"/>
    <row r="65496" s="6" customFormat="1" x14ac:dyDescent="0.4"/>
    <row r="65497" s="6" customFormat="1" x14ac:dyDescent="0.4"/>
    <row r="65498" s="6" customFormat="1" x14ac:dyDescent="0.4"/>
    <row r="65499" s="6" customFormat="1" x14ac:dyDescent="0.4"/>
    <row r="65500" s="6" customFormat="1" x14ac:dyDescent="0.4"/>
    <row r="65501" s="6" customFormat="1" x14ac:dyDescent="0.4"/>
    <row r="65502" s="6" customFormat="1" x14ac:dyDescent="0.4"/>
    <row r="65503" s="6" customFormat="1" x14ac:dyDescent="0.4"/>
    <row r="65504" s="6" customFormat="1" x14ac:dyDescent="0.4"/>
    <row r="65505" s="6" customFormat="1" x14ac:dyDescent="0.4"/>
    <row r="65506" s="6" customFormat="1" x14ac:dyDescent="0.4"/>
    <row r="65507" s="6" customFormat="1" x14ac:dyDescent="0.4"/>
    <row r="65508" s="6" customFormat="1" x14ac:dyDescent="0.4"/>
    <row r="65509" s="6" customFormat="1" x14ac:dyDescent="0.4"/>
    <row r="65510" s="6" customFormat="1" x14ac:dyDescent="0.4"/>
    <row r="65511" s="6" customFormat="1" x14ac:dyDescent="0.4"/>
    <row r="65512" s="6" customFormat="1" x14ac:dyDescent="0.4"/>
    <row r="65513" s="6" customFormat="1" x14ac:dyDescent="0.4"/>
    <row r="65514" s="6" customFormat="1" x14ac:dyDescent="0.4"/>
    <row r="65515" s="6" customFormat="1" x14ac:dyDescent="0.4"/>
    <row r="65516" s="6" customFormat="1" x14ac:dyDescent="0.4"/>
    <row r="65517" s="6" customFormat="1" x14ac:dyDescent="0.4"/>
    <row r="65518" s="6" customFormat="1" x14ac:dyDescent="0.4"/>
    <row r="65519" s="6" customFormat="1" x14ac:dyDescent="0.4"/>
    <row r="65520" s="6" customFormat="1" x14ac:dyDescent="0.4"/>
    <row r="65521" s="6" customFormat="1" x14ac:dyDescent="0.4"/>
    <row r="65522" s="6" customFormat="1" x14ac:dyDescent="0.4"/>
    <row r="65523" s="6" customFormat="1" x14ac:dyDescent="0.4"/>
    <row r="65524" s="6" customFormat="1" x14ac:dyDescent="0.4"/>
    <row r="65525" s="6" customFormat="1" x14ac:dyDescent="0.4"/>
    <row r="65526" s="6" customFormat="1" x14ac:dyDescent="0.4"/>
    <row r="65527" s="6" customFormat="1" x14ac:dyDescent="0.4"/>
    <row r="65528" s="6" customFormat="1" x14ac:dyDescent="0.4"/>
    <row r="65529" s="6" customFormat="1" x14ac:dyDescent="0.4"/>
    <row r="65530" s="6" customFormat="1" x14ac:dyDescent="0.4"/>
    <row r="65531" s="6" customFormat="1" x14ac:dyDescent="0.4"/>
    <row r="65532" s="6" customFormat="1" x14ac:dyDescent="0.4"/>
    <row r="65533" s="6" customFormat="1" x14ac:dyDescent="0.4"/>
    <row r="65534" s="6" customFormat="1" x14ac:dyDescent="0.4"/>
    <row r="65535" s="6" customFormat="1" x14ac:dyDescent="0.4"/>
    <row r="65536" s="6" customFormat="1" x14ac:dyDescent="0.4"/>
    <row r="65537" s="6" customFormat="1" x14ac:dyDescent="0.4"/>
    <row r="65538" s="6" customFormat="1" x14ac:dyDescent="0.4"/>
    <row r="65539" s="6" customFormat="1" x14ac:dyDescent="0.4"/>
  </sheetData>
  <phoneticPr fontId="1"/>
  <conditionalFormatting sqref="B2:B17 B35:B37 B39:B44 B46:B47 B49 B51:B53 B55:B59 B61:B65 B67:B73 B107:B109">
    <cfRule type="expression" dxfId="15" priority="22">
      <formula>WEEKDAY(B2,2)&gt;=6</formula>
    </cfRule>
  </conditionalFormatting>
  <conditionalFormatting sqref="B18:B34">
    <cfRule type="expression" dxfId="14" priority="21">
      <formula>WEEKDAY(B18,2)&gt;=6</formula>
    </cfRule>
  </conditionalFormatting>
  <conditionalFormatting sqref="B38">
    <cfRule type="expression" dxfId="13" priority="19">
      <formula>WEEKDAY(B38,2)&gt;=6</formula>
    </cfRule>
  </conditionalFormatting>
  <conditionalFormatting sqref="B45">
    <cfRule type="expression" dxfId="12" priority="18">
      <formula>WEEKDAY(B45,2)&gt;=6</formula>
    </cfRule>
  </conditionalFormatting>
  <conditionalFormatting sqref="B48">
    <cfRule type="expression" dxfId="11" priority="17">
      <formula>WEEKDAY(B48,2)&gt;=6</formula>
    </cfRule>
  </conditionalFormatting>
  <conditionalFormatting sqref="B50">
    <cfRule type="expression" dxfId="10" priority="16">
      <formula>WEEKDAY(B50,2)&gt;=6</formula>
    </cfRule>
  </conditionalFormatting>
  <conditionalFormatting sqref="B54">
    <cfRule type="expression" dxfId="9" priority="15">
      <formula>WEEKDAY(B54,2)&gt;=6</formula>
    </cfRule>
  </conditionalFormatting>
  <conditionalFormatting sqref="B60">
    <cfRule type="expression" dxfId="8" priority="13">
      <formula>WEEKDAY(B60,2)&gt;=6</formula>
    </cfRule>
  </conditionalFormatting>
  <conditionalFormatting sqref="B66">
    <cfRule type="expression" dxfId="7" priority="12">
      <formula>WEEKDAY(B66,2)&gt;=6</formula>
    </cfRule>
  </conditionalFormatting>
  <conditionalFormatting sqref="B74">
    <cfRule type="expression" dxfId="6" priority="11">
      <formula>WEEKDAY(B74,2)&gt;=6</formula>
    </cfRule>
  </conditionalFormatting>
  <conditionalFormatting sqref="B75:B83 B85:B87 B89:B92">
    <cfRule type="expression" dxfId="5" priority="10">
      <formula>WEEKDAY(B75,2)&gt;=6</formula>
    </cfRule>
  </conditionalFormatting>
  <conditionalFormatting sqref="B84">
    <cfRule type="expression" dxfId="4" priority="8">
      <formula>WEEKDAY(B84,2)&gt;=6</formula>
    </cfRule>
  </conditionalFormatting>
  <conditionalFormatting sqref="B88">
    <cfRule type="expression" dxfId="3" priority="6">
      <formula>WEEKDAY(B88,2)&gt;=6</formula>
    </cfRule>
  </conditionalFormatting>
  <conditionalFormatting sqref="B93:B97 B99:B105">
    <cfRule type="expression" dxfId="2" priority="4">
      <formula>WEEKDAY(B93,2)&gt;=6</formula>
    </cfRule>
  </conditionalFormatting>
  <conditionalFormatting sqref="B106">
    <cfRule type="expression" dxfId="1" priority="2">
      <formula>WEEKDAY(B106,2)&gt;=6</formula>
    </cfRule>
  </conditionalFormatting>
  <conditionalFormatting sqref="B98">
    <cfRule type="expression" dxfId="0" priority="1">
      <formula>WEEKDAY(B98,2)&gt;=6</formula>
    </cfRule>
  </conditionalFormatting>
  <pageMargins left="0.70866141732283472" right="0.70866141732283472" top="0.74803149606299213" bottom="0.74803149606299213" header="0.31496062992125984" footer="0.3149606299212598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90A6D-ABEF-45DB-B890-1DC4137E5B34}">
  <sheetPr codeName="Sheet6">
    <tabColor rgb="FF00B0F0"/>
  </sheetPr>
  <dimension ref="A1:BB938"/>
  <sheetViews>
    <sheetView showGridLines="0" showZeros="0" view="pageBreakPreview" zoomScale="40" zoomScaleNormal="40" zoomScaleSheetLayoutView="40" workbookViewId="0">
      <selection activeCell="BJ24" sqref="BJ24"/>
    </sheetView>
  </sheetViews>
  <sheetFormatPr defaultColWidth="9" defaultRowHeight="24.75" x14ac:dyDescent="0.4"/>
  <cols>
    <col min="1" max="1" width="6.75" style="206" customWidth="1"/>
    <col min="2" max="2" width="16.125" style="146" customWidth="1"/>
    <col min="3" max="3" width="4.25" style="146" customWidth="1"/>
    <col min="4" max="4" width="4.25" style="147" customWidth="1"/>
    <col min="5" max="5" width="8.625" style="147" customWidth="1"/>
    <col min="6" max="6" width="9.75" style="147" customWidth="1"/>
    <col min="7" max="33" width="9.75" style="146" customWidth="1"/>
    <col min="34" max="35" width="9.625" style="146" customWidth="1"/>
    <col min="36" max="36" width="16.25" style="146" customWidth="1"/>
    <col min="37" max="37" width="5.75" style="148" customWidth="1"/>
    <col min="38" max="40" width="9" style="147" hidden="1" customWidth="1"/>
    <col min="41" max="54" width="9" style="146" hidden="1" customWidth="1"/>
    <col min="55" max="55" width="0" style="146" hidden="1" customWidth="1"/>
    <col min="56" max="16384" width="9" style="146"/>
  </cols>
  <sheetData>
    <row r="1" spans="1:37" ht="25.5" thickBot="1" x14ac:dyDescent="0.45"/>
    <row r="2" spans="1:37" ht="57.75" customHeight="1" thickBot="1" x14ac:dyDescent="0.45">
      <c r="AA2" s="535" t="s">
        <v>169</v>
      </c>
      <c r="AB2" s="536"/>
      <c r="AC2" s="537"/>
      <c r="AD2" s="535" t="s">
        <v>170</v>
      </c>
      <c r="AE2" s="536"/>
      <c r="AF2" s="537"/>
      <c r="AG2" s="535" t="s">
        <v>171</v>
      </c>
      <c r="AH2" s="536"/>
      <c r="AI2" s="537"/>
    </row>
    <row r="3" spans="1:37" ht="172.5" customHeight="1" thickBot="1" x14ac:dyDescent="0.45">
      <c r="AA3" s="538"/>
      <c r="AB3" s="539"/>
      <c r="AC3" s="540"/>
      <c r="AD3" s="538"/>
      <c r="AE3" s="539"/>
      <c r="AF3" s="540"/>
      <c r="AG3" s="538"/>
      <c r="AH3" s="539"/>
      <c r="AI3" s="540"/>
    </row>
    <row r="4" spans="1:37" ht="70.5" customHeight="1" x14ac:dyDescent="0.4">
      <c r="B4" s="522" t="s">
        <v>138</v>
      </c>
      <c r="C4" s="522"/>
      <c r="D4" s="522"/>
      <c r="E4" s="522"/>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327"/>
    </row>
    <row r="5" spans="1:37" ht="61.5" customHeight="1" x14ac:dyDescent="0.4">
      <c r="B5" s="522" t="s">
        <v>129</v>
      </c>
      <c r="C5" s="522"/>
      <c r="D5" s="522"/>
      <c r="E5" s="522"/>
      <c r="F5" s="522"/>
      <c r="G5" s="522"/>
      <c r="H5" s="522"/>
      <c r="I5" s="522"/>
      <c r="J5" s="522"/>
      <c r="K5" s="522"/>
      <c r="L5" s="522"/>
      <c r="M5" s="522"/>
      <c r="N5" s="522"/>
      <c r="O5" s="522"/>
      <c r="P5" s="522"/>
      <c r="Q5" s="522"/>
      <c r="R5" s="522"/>
      <c r="S5" s="522"/>
      <c r="T5" s="522"/>
      <c r="U5" s="522"/>
      <c r="V5" s="522"/>
      <c r="W5" s="522"/>
      <c r="X5" s="522"/>
      <c r="Y5" s="522"/>
      <c r="Z5" s="522"/>
      <c r="AA5" s="522"/>
      <c r="AB5" s="522"/>
      <c r="AC5" s="522"/>
      <c r="AD5" s="522"/>
      <c r="AE5" s="522"/>
      <c r="AF5" s="522"/>
      <c r="AG5" s="522"/>
      <c r="AH5" s="522"/>
      <c r="AI5" s="522"/>
      <c r="AJ5" s="326"/>
    </row>
    <row r="6" spans="1:37" ht="18" customHeight="1" thickBot="1" x14ac:dyDescent="0.45">
      <c r="A6" s="204"/>
      <c r="B6" s="522"/>
      <c r="C6" s="522"/>
      <c r="D6" s="522"/>
      <c r="E6" s="522"/>
      <c r="F6" s="522"/>
      <c r="G6" s="522"/>
      <c r="H6" s="522"/>
      <c r="I6" s="522"/>
      <c r="J6" s="522"/>
      <c r="K6" s="522"/>
      <c r="L6" s="522"/>
      <c r="M6" s="522"/>
      <c r="N6" s="522"/>
      <c r="O6" s="522"/>
      <c r="P6" s="522"/>
      <c r="Q6" s="522"/>
      <c r="R6" s="522"/>
      <c r="S6" s="522"/>
      <c r="T6" s="522"/>
      <c r="U6" s="522"/>
      <c r="V6" s="522"/>
      <c r="W6" s="522"/>
      <c r="X6" s="522"/>
      <c r="Y6" s="522"/>
      <c r="Z6" s="522"/>
      <c r="AA6" s="522"/>
      <c r="AB6" s="522"/>
      <c r="AC6" s="522"/>
      <c r="AD6" s="522"/>
      <c r="AE6" s="522"/>
      <c r="AF6" s="522"/>
      <c r="AG6" s="522"/>
      <c r="AH6" s="522"/>
      <c r="AI6" s="522"/>
      <c r="AJ6" s="194"/>
    </row>
    <row r="7" spans="1:37" ht="61.5" customHeight="1" thickBot="1" x14ac:dyDescent="0.45">
      <c r="A7" s="204"/>
      <c r="B7" s="194"/>
      <c r="C7" s="194"/>
      <c r="D7" s="194"/>
      <c r="E7" s="218"/>
      <c r="F7" s="604" t="s">
        <v>130</v>
      </c>
      <c r="G7" s="605"/>
      <c r="H7" s="606"/>
      <c r="I7" s="607" t="s">
        <v>165</v>
      </c>
      <c r="J7" s="608"/>
      <c r="K7" s="608"/>
      <c r="L7" s="608"/>
      <c r="M7" s="608"/>
      <c r="N7" s="608"/>
      <c r="O7" s="608"/>
      <c r="P7" s="608"/>
      <c r="Q7" s="608"/>
      <c r="R7" s="608"/>
      <c r="S7" s="608"/>
      <c r="T7" s="608"/>
      <c r="U7" s="609"/>
      <c r="V7" s="194"/>
      <c r="W7" s="604" t="s">
        <v>131</v>
      </c>
      <c r="X7" s="605"/>
      <c r="Y7" s="606"/>
      <c r="Z7" s="607" t="s">
        <v>166</v>
      </c>
      <c r="AA7" s="608"/>
      <c r="AB7" s="608"/>
      <c r="AC7" s="608"/>
      <c r="AD7" s="608"/>
      <c r="AE7" s="608"/>
      <c r="AF7" s="608"/>
      <c r="AG7" s="608"/>
      <c r="AH7" s="608"/>
      <c r="AI7" s="609"/>
      <c r="AJ7" s="194"/>
    </row>
    <row r="8" spans="1:37" ht="16.5" customHeight="1" thickBot="1" x14ac:dyDescent="0.45">
      <c r="A8" s="205"/>
      <c r="B8" s="182"/>
      <c r="C8" s="149"/>
      <c r="D8" s="149"/>
      <c r="E8" s="217"/>
      <c r="P8" s="150"/>
      <c r="Q8" s="150"/>
      <c r="R8" s="150"/>
      <c r="S8" s="149"/>
      <c r="T8" s="151"/>
      <c r="U8" s="151"/>
      <c r="V8" s="151"/>
      <c r="W8" s="151"/>
      <c r="X8" s="151"/>
      <c r="Y8" s="151"/>
      <c r="Z8" s="151"/>
      <c r="AA8" s="151"/>
      <c r="AB8" s="151"/>
      <c r="AC8" s="151"/>
      <c r="AD8" s="151"/>
      <c r="AE8" s="149"/>
      <c r="AF8" s="564"/>
      <c r="AG8" s="564"/>
      <c r="AH8" s="564"/>
      <c r="AI8" s="564"/>
      <c r="AJ8" s="181"/>
    </row>
    <row r="9" spans="1:37" ht="16.5" customHeight="1" x14ac:dyDescent="0.4">
      <c r="A9" s="205"/>
      <c r="B9" s="182"/>
      <c r="C9" s="149"/>
      <c r="D9" s="195"/>
      <c r="E9" s="195"/>
      <c r="F9" s="576" t="s">
        <v>135</v>
      </c>
      <c r="G9" s="577"/>
      <c r="H9" s="577"/>
      <c r="I9" s="578"/>
      <c r="J9" s="566">
        <v>45931</v>
      </c>
      <c r="K9" s="567"/>
      <c r="L9" s="567"/>
      <c r="M9" s="567"/>
      <c r="N9" s="568"/>
      <c r="O9" s="195"/>
      <c r="P9" s="576" t="s">
        <v>136</v>
      </c>
      <c r="Q9" s="577"/>
      <c r="R9" s="577"/>
      <c r="S9" s="578"/>
      <c r="T9" s="566">
        <v>46296</v>
      </c>
      <c r="U9" s="567"/>
      <c r="V9" s="567"/>
      <c r="W9" s="567"/>
      <c r="X9" s="568"/>
      <c r="Y9" s="149"/>
      <c r="Z9" s="152"/>
      <c r="AK9" s="146"/>
    </row>
    <row r="10" spans="1:37" ht="29.25" customHeight="1" thickBot="1" x14ac:dyDescent="0.45">
      <c r="D10" s="195"/>
      <c r="E10" s="195"/>
      <c r="F10" s="579"/>
      <c r="G10" s="580"/>
      <c r="H10" s="580"/>
      <c r="I10" s="581"/>
      <c r="J10" s="569"/>
      <c r="K10" s="570"/>
      <c r="L10" s="570"/>
      <c r="M10" s="570"/>
      <c r="N10" s="571"/>
      <c r="O10" s="195"/>
      <c r="P10" s="579"/>
      <c r="Q10" s="580"/>
      <c r="R10" s="580"/>
      <c r="S10" s="581"/>
      <c r="T10" s="569"/>
      <c r="U10" s="570"/>
      <c r="V10" s="570"/>
      <c r="W10" s="570"/>
      <c r="X10" s="571"/>
      <c r="Y10" s="153"/>
      <c r="Z10" s="152"/>
      <c r="AC10" s="516"/>
      <c r="AD10" s="516"/>
      <c r="AE10" s="516"/>
      <c r="AF10" s="516"/>
      <c r="AG10" s="516"/>
      <c r="AK10" s="146"/>
    </row>
    <row r="11" spans="1:37" ht="23.25" customHeight="1" x14ac:dyDescent="0.4">
      <c r="D11" s="149"/>
      <c r="E11" s="217"/>
      <c r="F11" s="149"/>
      <c r="G11" s="149"/>
      <c r="H11" s="149"/>
      <c r="I11" s="153"/>
      <c r="J11" s="153"/>
      <c r="K11" s="153"/>
      <c r="L11" s="153"/>
      <c r="M11" s="153"/>
      <c r="N11" s="153"/>
      <c r="O11" s="153"/>
      <c r="P11" s="153"/>
      <c r="Q11" s="153"/>
      <c r="R11" s="153"/>
      <c r="S11" s="153"/>
      <c r="T11" s="153"/>
      <c r="U11" s="153"/>
      <c r="V11" s="153"/>
      <c r="W11" s="153"/>
      <c r="X11" s="153"/>
      <c r="Y11" s="153"/>
      <c r="Z11" s="154"/>
      <c r="AK11" s="146"/>
    </row>
    <row r="12" spans="1:37" ht="35.25" customHeight="1" thickBot="1" x14ac:dyDescent="0.45">
      <c r="A12" s="207"/>
      <c r="B12" s="155"/>
      <c r="F12" s="619" t="s">
        <v>121</v>
      </c>
      <c r="G12" s="619"/>
      <c r="H12" s="619"/>
      <c r="I12" s="619"/>
      <c r="J12" s="619"/>
      <c r="K12" s="619"/>
      <c r="L12" s="619"/>
      <c r="M12" s="619"/>
      <c r="N12" s="619"/>
      <c r="O12" s="619"/>
      <c r="P12" s="619"/>
      <c r="Q12" s="619"/>
      <c r="R12" s="619"/>
      <c r="S12" s="619"/>
      <c r="T12" s="149"/>
      <c r="U12" s="149"/>
      <c r="V12" s="149"/>
      <c r="W12" s="155"/>
      <c r="X12" s="155"/>
      <c r="Y12" s="155"/>
      <c r="Z12" s="155"/>
      <c r="AA12" s="155"/>
      <c r="AB12" s="155"/>
      <c r="AC12" s="610">
        <f ca="1">TODAY()</f>
        <v>45895</v>
      </c>
      <c r="AD12" s="610"/>
      <c r="AE12" s="190" t="s">
        <v>124</v>
      </c>
      <c r="AF12" s="155"/>
      <c r="AG12" s="155"/>
      <c r="AH12" s="572"/>
      <c r="AI12" s="572"/>
      <c r="AJ12" s="183"/>
      <c r="AK12" s="146"/>
    </row>
    <row r="13" spans="1:37" ht="47.25" customHeight="1" thickBot="1" x14ac:dyDescent="0.45">
      <c r="A13" s="551"/>
      <c r="B13" s="182"/>
      <c r="F13" s="618" t="s">
        <v>187</v>
      </c>
      <c r="G13" s="618"/>
      <c r="H13" s="618"/>
      <c r="I13" s="618"/>
      <c r="J13" s="618"/>
      <c r="K13" s="618"/>
      <c r="L13" s="618"/>
      <c r="M13" s="618"/>
      <c r="N13" s="618"/>
      <c r="O13" s="618"/>
      <c r="P13" s="618"/>
      <c r="Q13" s="618"/>
      <c r="R13" s="618"/>
      <c r="S13" s="618"/>
      <c r="U13" s="565"/>
      <c r="V13" s="565"/>
      <c r="W13" s="565"/>
      <c r="X13" s="594" t="s">
        <v>126</v>
      </c>
      <c r="Y13" s="574"/>
      <c r="Z13" s="574"/>
      <c r="AA13" s="574"/>
      <c r="AB13" s="575"/>
      <c r="AC13" s="573" t="str">
        <f>IF(AC15=0,"",IF(AJ921=0,"達成","未達成"))</f>
        <v/>
      </c>
      <c r="AD13" s="574"/>
      <c r="AE13" s="575"/>
      <c r="AF13" s="156"/>
      <c r="AG13" s="156"/>
      <c r="AH13" s="157"/>
      <c r="AI13" s="157"/>
      <c r="AJ13" s="157"/>
      <c r="AK13" s="146"/>
    </row>
    <row r="14" spans="1:37" ht="47.25" customHeight="1" thickBot="1" x14ac:dyDescent="0.45">
      <c r="A14" s="551"/>
      <c r="B14" s="182"/>
      <c r="F14" s="618"/>
      <c r="G14" s="618"/>
      <c r="H14" s="618"/>
      <c r="I14" s="618"/>
      <c r="J14" s="618"/>
      <c r="K14" s="618"/>
      <c r="L14" s="618"/>
      <c r="M14" s="618"/>
      <c r="N14" s="618"/>
      <c r="O14" s="618"/>
      <c r="P14" s="618"/>
      <c r="Q14" s="618"/>
      <c r="R14" s="618"/>
      <c r="S14" s="618"/>
      <c r="U14" s="565"/>
      <c r="V14" s="565"/>
      <c r="W14" s="565"/>
      <c r="X14" s="595" t="s">
        <v>146</v>
      </c>
      <c r="Y14" s="596"/>
      <c r="Z14" s="596"/>
      <c r="AA14" s="596"/>
      <c r="AB14" s="597"/>
      <c r="AC14" s="573" t="str">
        <f>IF(AC15=0,"",IF(AC15&gt;=0.285,"達成","未達成"))</f>
        <v/>
      </c>
      <c r="AD14" s="574"/>
      <c r="AE14" s="575"/>
      <c r="AF14" s="611"/>
      <c r="AG14" s="612"/>
      <c r="AH14" s="157"/>
      <c r="AI14" s="157"/>
      <c r="AJ14" s="157"/>
      <c r="AK14" s="146"/>
    </row>
    <row r="15" spans="1:37" ht="47.25" customHeight="1" thickBot="1" x14ac:dyDescent="0.45">
      <c r="A15" s="551"/>
      <c r="B15" s="182"/>
      <c r="F15" s="618"/>
      <c r="G15" s="618"/>
      <c r="H15" s="618"/>
      <c r="I15" s="618"/>
      <c r="J15" s="618"/>
      <c r="K15" s="618"/>
      <c r="L15" s="618"/>
      <c r="M15" s="618"/>
      <c r="N15" s="618"/>
      <c r="O15" s="618"/>
      <c r="P15" s="618"/>
      <c r="Q15" s="618"/>
      <c r="R15" s="618"/>
      <c r="S15" s="618"/>
      <c r="U15" s="565"/>
      <c r="V15" s="565"/>
      <c r="W15" s="565"/>
      <c r="X15" s="613" t="s">
        <v>127</v>
      </c>
      <c r="Y15" s="614"/>
      <c r="Z15" s="614"/>
      <c r="AA15" s="614"/>
      <c r="AB15" s="615"/>
      <c r="AC15" s="616">
        <f>IF(AU901=0,0,ROUND(AU901/AR901,3))</f>
        <v>0</v>
      </c>
      <c r="AD15" s="616"/>
      <c r="AE15" s="617"/>
      <c r="AF15" s="156"/>
      <c r="AG15" s="156"/>
      <c r="AH15" s="157"/>
      <c r="AI15" s="157"/>
      <c r="AJ15" s="157"/>
      <c r="AK15" s="146"/>
    </row>
    <row r="16" spans="1:37" ht="60.75" customHeight="1" x14ac:dyDescent="0.4">
      <c r="A16" s="551"/>
      <c r="B16" s="182"/>
      <c r="F16" s="618"/>
      <c r="G16" s="618"/>
      <c r="H16" s="618"/>
      <c r="I16" s="618"/>
      <c r="J16" s="618"/>
      <c r="K16" s="618"/>
      <c r="L16" s="618"/>
      <c r="M16" s="618"/>
      <c r="N16" s="618"/>
      <c r="O16" s="618"/>
      <c r="P16" s="618"/>
      <c r="Q16" s="618"/>
      <c r="R16" s="618"/>
      <c r="S16" s="618"/>
      <c r="U16" s="602"/>
      <c r="V16" s="602"/>
      <c r="W16" s="602"/>
      <c r="X16" s="582"/>
      <c r="Y16" s="582"/>
      <c r="Z16" s="582"/>
      <c r="AA16" s="582"/>
      <c r="AB16" s="582"/>
      <c r="AC16" s="582"/>
      <c r="AD16" s="582"/>
      <c r="AE16" s="582"/>
      <c r="AF16" s="582"/>
      <c r="AG16" s="582"/>
      <c r="AH16" s="582"/>
      <c r="AI16" s="582"/>
      <c r="AJ16" s="582"/>
    </row>
    <row r="17" spans="1:52" ht="27.75" x14ac:dyDescent="0.4">
      <c r="A17" s="205"/>
      <c r="B17" s="185"/>
      <c r="F17" s="192"/>
      <c r="G17" s="192"/>
      <c r="H17" s="192"/>
      <c r="I17" s="192"/>
      <c r="J17" s="192"/>
      <c r="K17" s="192"/>
      <c r="L17" s="193"/>
      <c r="M17" s="193"/>
      <c r="N17" s="193"/>
      <c r="O17" s="193"/>
      <c r="P17" s="193"/>
      <c r="Q17" s="193"/>
      <c r="R17" s="193"/>
      <c r="S17" s="193"/>
      <c r="U17" s="186"/>
      <c r="V17" s="186"/>
      <c r="W17" s="186"/>
      <c r="X17" s="583" t="s">
        <v>128</v>
      </c>
      <c r="Y17" s="583"/>
      <c r="Z17" s="583"/>
      <c r="AA17" s="583"/>
      <c r="AB17" s="583"/>
      <c r="AC17" s="583"/>
      <c r="AD17" s="583"/>
      <c r="AE17" s="583"/>
      <c r="AF17" s="583"/>
      <c r="AG17" s="583"/>
      <c r="AH17" s="583"/>
      <c r="AI17" s="583"/>
      <c r="AJ17" s="583"/>
    </row>
    <row r="18" spans="1:52" ht="15" customHeight="1" thickBot="1" x14ac:dyDescent="0.45">
      <c r="A18" s="207"/>
      <c r="B18" s="155"/>
      <c r="C18" s="155"/>
      <c r="D18" s="149"/>
      <c r="E18" s="217"/>
      <c r="F18" s="149"/>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row>
    <row r="19" spans="1:52" ht="35.25" customHeight="1" x14ac:dyDescent="0.4">
      <c r="A19" s="324"/>
      <c r="B19" s="518" t="s">
        <v>126</v>
      </c>
      <c r="C19" s="518"/>
      <c r="D19" s="518"/>
      <c r="E19" s="519"/>
      <c r="F19" s="584" t="s">
        <v>7</v>
      </c>
      <c r="G19" s="585"/>
      <c r="H19" s="585"/>
      <c r="I19" s="585"/>
      <c r="J19" s="585"/>
      <c r="K19" s="585"/>
      <c r="L19" s="586"/>
      <c r="M19" s="587" t="s">
        <v>8</v>
      </c>
      <c r="N19" s="585"/>
      <c r="O19" s="585"/>
      <c r="P19" s="585"/>
      <c r="Q19" s="585"/>
      <c r="R19" s="585"/>
      <c r="S19" s="549"/>
      <c r="T19" s="584" t="s">
        <v>9</v>
      </c>
      <c r="U19" s="585"/>
      <c r="V19" s="585"/>
      <c r="W19" s="585"/>
      <c r="X19" s="585"/>
      <c r="Y19" s="585"/>
      <c r="Z19" s="586"/>
      <c r="AA19" s="587" t="s">
        <v>10</v>
      </c>
      <c r="AB19" s="585"/>
      <c r="AC19" s="585"/>
      <c r="AD19" s="585"/>
      <c r="AE19" s="585"/>
      <c r="AF19" s="585"/>
      <c r="AG19" s="549"/>
      <c r="AH19" s="588" t="s">
        <v>120</v>
      </c>
      <c r="AI19" s="589"/>
      <c r="AJ19" s="590"/>
    </row>
    <row r="20" spans="1:52" ht="35.25" customHeight="1" thickBot="1" x14ac:dyDescent="0.45">
      <c r="A20" s="325"/>
      <c r="B20" s="520"/>
      <c r="C20" s="520"/>
      <c r="D20" s="520"/>
      <c r="E20" s="521"/>
      <c r="F20" s="305">
        <v>1</v>
      </c>
      <c r="G20" s="202">
        <v>2</v>
      </c>
      <c r="H20" s="202">
        <v>3</v>
      </c>
      <c r="I20" s="202">
        <v>4</v>
      </c>
      <c r="J20" s="202">
        <v>5</v>
      </c>
      <c r="K20" s="202">
        <v>6</v>
      </c>
      <c r="L20" s="306">
        <v>7</v>
      </c>
      <c r="M20" s="298">
        <v>8</v>
      </c>
      <c r="N20" s="202">
        <v>9</v>
      </c>
      <c r="O20" s="202">
        <v>10</v>
      </c>
      <c r="P20" s="202">
        <v>11</v>
      </c>
      <c r="Q20" s="202">
        <v>12</v>
      </c>
      <c r="R20" s="202">
        <v>13</v>
      </c>
      <c r="S20" s="203">
        <v>14</v>
      </c>
      <c r="T20" s="305">
        <v>15</v>
      </c>
      <c r="U20" s="202">
        <v>16</v>
      </c>
      <c r="V20" s="202">
        <v>17</v>
      </c>
      <c r="W20" s="202">
        <v>18</v>
      </c>
      <c r="X20" s="202">
        <v>19</v>
      </c>
      <c r="Y20" s="202">
        <v>20</v>
      </c>
      <c r="Z20" s="306">
        <v>21</v>
      </c>
      <c r="AA20" s="298">
        <v>22</v>
      </c>
      <c r="AB20" s="202">
        <v>23</v>
      </c>
      <c r="AC20" s="202">
        <v>24</v>
      </c>
      <c r="AD20" s="202">
        <v>25</v>
      </c>
      <c r="AE20" s="202">
        <v>26</v>
      </c>
      <c r="AF20" s="202">
        <v>27</v>
      </c>
      <c r="AG20" s="203">
        <v>28</v>
      </c>
      <c r="AH20" s="591"/>
      <c r="AI20" s="592"/>
      <c r="AJ20" s="593"/>
    </row>
    <row r="21" spans="1:52" ht="35.25" customHeight="1" x14ac:dyDescent="0.4">
      <c r="A21" s="552" t="s">
        <v>62</v>
      </c>
      <c r="B21" s="549" t="s">
        <v>0</v>
      </c>
      <c r="C21" s="550"/>
      <c r="D21" s="550"/>
      <c r="E21" s="550"/>
      <c r="F21" s="307">
        <f>J9</f>
        <v>45931</v>
      </c>
      <c r="G21" s="199">
        <f>F21+1</f>
        <v>45932</v>
      </c>
      <c r="H21" s="199">
        <f t="shared" ref="H21:AG21" si="0">G21+1</f>
        <v>45933</v>
      </c>
      <c r="I21" s="199">
        <f t="shared" si="0"/>
        <v>45934</v>
      </c>
      <c r="J21" s="199">
        <f t="shared" si="0"/>
        <v>45935</v>
      </c>
      <c r="K21" s="199">
        <f t="shared" si="0"/>
        <v>45936</v>
      </c>
      <c r="L21" s="308">
        <f t="shared" si="0"/>
        <v>45937</v>
      </c>
      <c r="M21" s="299">
        <f t="shared" si="0"/>
        <v>45938</v>
      </c>
      <c r="N21" s="199">
        <f t="shared" si="0"/>
        <v>45939</v>
      </c>
      <c r="O21" s="199">
        <f t="shared" si="0"/>
        <v>45940</v>
      </c>
      <c r="P21" s="199">
        <f t="shared" si="0"/>
        <v>45941</v>
      </c>
      <c r="Q21" s="199">
        <f t="shared" si="0"/>
        <v>45942</v>
      </c>
      <c r="R21" s="199">
        <f t="shared" si="0"/>
        <v>45943</v>
      </c>
      <c r="S21" s="318">
        <f t="shared" si="0"/>
        <v>45944</v>
      </c>
      <c r="T21" s="307">
        <f t="shared" si="0"/>
        <v>45945</v>
      </c>
      <c r="U21" s="199">
        <f t="shared" si="0"/>
        <v>45946</v>
      </c>
      <c r="V21" s="199">
        <f t="shared" si="0"/>
        <v>45947</v>
      </c>
      <c r="W21" s="199">
        <f t="shared" si="0"/>
        <v>45948</v>
      </c>
      <c r="X21" s="199">
        <f t="shared" si="0"/>
        <v>45949</v>
      </c>
      <c r="Y21" s="199">
        <f t="shared" si="0"/>
        <v>45950</v>
      </c>
      <c r="Z21" s="308">
        <f t="shared" si="0"/>
        <v>45951</v>
      </c>
      <c r="AA21" s="299">
        <f t="shared" si="0"/>
        <v>45952</v>
      </c>
      <c r="AB21" s="199">
        <f t="shared" si="0"/>
        <v>45953</v>
      </c>
      <c r="AC21" s="199">
        <f t="shared" si="0"/>
        <v>45954</v>
      </c>
      <c r="AD21" s="199">
        <f t="shared" si="0"/>
        <v>45955</v>
      </c>
      <c r="AE21" s="199">
        <f t="shared" si="0"/>
        <v>45956</v>
      </c>
      <c r="AF21" s="199">
        <f t="shared" si="0"/>
        <v>45957</v>
      </c>
      <c r="AG21" s="199">
        <f t="shared" si="0"/>
        <v>45958</v>
      </c>
      <c r="AH21" s="545" t="s">
        <v>11</v>
      </c>
      <c r="AI21" s="547" t="s">
        <v>123</v>
      </c>
      <c r="AJ21" s="527" t="s">
        <v>134</v>
      </c>
    </row>
    <row r="22" spans="1:52" ht="35.25" customHeight="1" x14ac:dyDescent="0.4">
      <c r="A22" s="553"/>
      <c r="B22" s="541" t="s">
        <v>1</v>
      </c>
      <c r="C22" s="542"/>
      <c r="D22" s="542"/>
      <c r="E22" s="542"/>
      <c r="F22" s="309">
        <f>J9</f>
        <v>45931</v>
      </c>
      <c r="G22" s="200">
        <f>F22+1</f>
        <v>45932</v>
      </c>
      <c r="H22" s="200">
        <f t="shared" ref="H22:AG22" si="1">G22+1</f>
        <v>45933</v>
      </c>
      <c r="I22" s="200">
        <f t="shared" si="1"/>
        <v>45934</v>
      </c>
      <c r="J22" s="200">
        <f t="shared" si="1"/>
        <v>45935</v>
      </c>
      <c r="K22" s="200">
        <f t="shared" si="1"/>
        <v>45936</v>
      </c>
      <c r="L22" s="310">
        <f t="shared" si="1"/>
        <v>45937</v>
      </c>
      <c r="M22" s="300">
        <f t="shared" si="1"/>
        <v>45938</v>
      </c>
      <c r="N22" s="200">
        <f t="shared" si="1"/>
        <v>45939</v>
      </c>
      <c r="O22" s="200">
        <f t="shared" si="1"/>
        <v>45940</v>
      </c>
      <c r="P22" s="200">
        <f t="shared" si="1"/>
        <v>45941</v>
      </c>
      <c r="Q22" s="200">
        <f t="shared" si="1"/>
        <v>45942</v>
      </c>
      <c r="R22" s="200">
        <f t="shared" si="1"/>
        <v>45943</v>
      </c>
      <c r="S22" s="319">
        <f t="shared" si="1"/>
        <v>45944</v>
      </c>
      <c r="T22" s="309">
        <f t="shared" si="1"/>
        <v>45945</v>
      </c>
      <c r="U22" s="200">
        <f t="shared" si="1"/>
        <v>45946</v>
      </c>
      <c r="V22" s="200">
        <f t="shared" si="1"/>
        <v>45947</v>
      </c>
      <c r="W22" s="200">
        <f t="shared" si="1"/>
        <v>45948</v>
      </c>
      <c r="X22" s="200">
        <f t="shared" si="1"/>
        <v>45949</v>
      </c>
      <c r="Y22" s="200">
        <f t="shared" si="1"/>
        <v>45950</v>
      </c>
      <c r="Z22" s="310">
        <f t="shared" si="1"/>
        <v>45951</v>
      </c>
      <c r="AA22" s="300">
        <f t="shared" si="1"/>
        <v>45952</v>
      </c>
      <c r="AB22" s="200">
        <f t="shared" si="1"/>
        <v>45953</v>
      </c>
      <c r="AC22" s="200">
        <f t="shared" si="1"/>
        <v>45954</v>
      </c>
      <c r="AD22" s="200">
        <f t="shared" si="1"/>
        <v>45955</v>
      </c>
      <c r="AE22" s="200">
        <f t="shared" si="1"/>
        <v>45956</v>
      </c>
      <c r="AF22" s="200">
        <f t="shared" si="1"/>
        <v>45957</v>
      </c>
      <c r="AG22" s="200">
        <f t="shared" si="1"/>
        <v>45958</v>
      </c>
      <c r="AH22" s="546"/>
      <c r="AI22" s="548"/>
      <c r="AJ22" s="528"/>
    </row>
    <row r="23" spans="1:52" s="147" customFormat="1" ht="35.25" customHeight="1" x14ac:dyDescent="0.4">
      <c r="A23" s="553"/>
      <c r="B23" s="541" t="s">
        <v>2</v>
      </c>
      <c r="C23" s="542"/>
      <c r="D23" s="542"/>
      <c r="E23" s="542"/>
      <c r="F23" s="311">
        <f>J9</f>
        <v>45931</v>
      </c>
      <c r="G23" s="201">
        <f>F22+1</f>
        <v>45932</v>
      </c>
      <c r="H23" s="201">
        <f t="shared" ref="H23:AG23" si="2">G22+1</f>
        <v>45933</v>
      </c>
      <c r="I23" s="201">
        <f t="shared" si="2"/>
        <v>45934</v>
      </c>
      <c r="J23" s="201">
        <f t="shared" si="2"/>
        <v>45935</v>
      </c>
      <c r="K23" s="201">
        <f t="shared" si="2"/>
        <v>45936</v>
      </c>
      <c r="L23" s="312">
        <f t="shared" si="2"/>
        <v>45937</v>
      </c>
      <c r="M23" s="301">
        <f t="shared" si="2"/>
        <v>45938</v>
      </c>
      <c r="N23" s="201">
        <f t="shared" si="2"/>
        <v>45939</v>
      </c>
      <c r="O23" s="201">
        <f t="shared" si="2"/>
        <v>45940</v>
      </c>
      <c r="P23" s="201">
        <f t="shared" si="2"/>
        <v>45941</v>
      </c>
      <c r="Q23" s="201">
        <f t="shared" si="2"/>
        <v>45942</v>
      </c>
      <c r="R23" s="201">
        <f t="shared" si="2"/>
        <v>45943</v>
      </c>
      <c r="S23" s="320">
        <f t="shared" si="2"/>
        <v>45944</v>
      </c>
      <c r="T23" s="311">
        <f t="shared" si="2"/>
        <v>45945</v>
      </c>
      <c r="U23" s="201">
        <f t="shared" si="2"/>
        <v>45946</v>
      </c>
      <c r="V23" s="201">
        <f t="shared" si="2"/>
        <v>45947</v>
      </c>
      <c r="W23" s="201">
        <f t="shared" si="2"/>
        <v>45948</v>
      </c>
      <c r="X23" s="201">
        <f t="shared" si="2"/>
        <v>45949</v>
      </c>
      <c r="Y23" s="201">
        <f t="shared" si="2"/>
        <v>45950</v>
      </c>
      <c r="Z23" s="312">
        <f t="shared" si="2"/>
        <v>45951</v>
      </c>
      <c r="AA23" s="301">
        <f t="shared" si="2"/>
        <v>45952</v>
      </c>
      <c r="AB23" s="201">
        <f t="shared" si="2"/>
        <v>45953</v>
      </c>
      <c r="AC23" s="201">
        <f t="shared" si="2"/>
        <v>45954</v>
      </c>
      <c r="AD23" s="201">
        <f t="shared" si="2"/>
        <v>45955</v>
      </c>
      <c r="AE23" s="201">
        <f t="shared" si="2"/>
        <v>45956</v>
      </c>
      <c r="AF23" s="201">
        <f t="shared" si="2"/>
        <v>45957</v>
      </c>
      <c r="AG23" s="201">
        <f t="shared" si="2"/>
        <v>45958</v>
      </c>
      <c r="AH23" s="546"/>
      <c r="AI23" s="548"/>
      <c r="AJ23" s="528"/>
      <c r="AK23" s="159"/>
    </row>
    <row r="24" spans="1:52" ht="120.75" customHeight="1" x14ac:dyDescent="0.4">
      <c r="A24" s="553"/>
      <c r="B24" s="543" t="s">
        <v>157</v>
      </c>
      <c r="C24" s="544"/>
      <c r="D24" s="544"/>
      <c r="E24" s="544"/>
      <c r="F24" s="292" t="s">
        <v>137</v>
      </c>
      <c r="G24" s="197" t="str">
        <f>IF(G22=$T$9,"完了日","")</f>
        <v/>
      </c>
      <c r="H24" s="197" t="str">
        <f t="shared" ref="H24:AG24" si="3">IF(H22=$T$9,"完了日","")</f>
        <v/>
      </c>
      <c r="I24" s="197" t="str">
        <f t="shared" si="3"/>
        <v/>
      </c>
      <c r="J24" s="197" t="str">
        <f t="shared" si="3"/>
        <v/>
      </c>
      <c r="K24" s="197" t="str">
        <f t="shared" si="3"/>
        <v/>
      </c>
      <c r="L24" s="313" t="str">
        <f t="shared" si="3"/>
        <v/>
      </c>
      <c r="M24" s="302" t="str">
        <f t="shared" si="3"/>
        <v/>
      </c>
      <c r="N24" s="197" t="str">
        <f t="shared" si="3"/>
        <v/>
      </c>
      <c r="O24" s="197" t="str">
        <f t="shared" si="3"/>
        <v/>
      </c>
      <c r="P24" s="197" t="str">
        <f t="shared" si="3"/>
        <v/>
      </c>
      <c r="Q24" s="197" t="str">
        <f t="shared" si="3"/>
        <v/>
      </c>
      <c r="R24" s="197" t="str">
        <f t="shared" si="3"/>
        <v/>
      </c>
      <c r="S24" s="321" t="str">
        <f t="shared" si="3"/>
        <v/>
      </c>
      <c r="T24" s="292" t="str">
        <f t="shared" si="3"/>
        <v/>
      </c>
      <c r="U24" s="197" t="str">
        <f t="shared" si="3"/>
        <v/>
      </c>
      <c r="V24" s="197" t="str">
        <f t="shared" si="3"/>
        <v/>
      </c>
      <c r="W24" s="197" t="str">
        <f t="shared" si="3"/>
        <v/>
      </c>
      <c r="X24" s="197" t="str">
        <f t="shared" si="3"/>
        <v/>
      </c>
      <c r="Y24" s="197" t="str">
        <f t="shared" si="3"/>
        <v/>
      </c>
      <c r="Z24" s="313" t="str">
        <f t="shared" si="3"/>
        <v/>
      </c>
      <c r="AA24" s="302" t="str">
        <f t="shared" si="3"/>
        <v/>
      </c>
      <c r="AB24" s="197" t="str">
        <f t="shared" si="3"/>
        <v/>
      </c>
      <c r="AC24" s="197" t="str">
        <f t="shared" si="3"/>
        <v/>
      </c>
      <c r="AD24" s="197" t="str">
        <f t="shared" si="3"/>
        <v/>
      </c>
      <c r="AE24" s="197" t="str">
        <f t="shared" si="3"/>
        <v/>
      </c>
      <c r="AF24" s="197" t="str">
        <f t="shared" si="3"/>
        <v/>
      </c>
      <c r="AG24" s="197" t="str">
        <f t="shared" si="3"/>
        <v/>
      </c>
      <c r="AH24" s="546"/>
      <c r="AI24" s="548"/>
      <c r="AJ24" s="528"/>
      <c r="AN24" s="516" t="s">
        <v>126</v>
      </c>
      <c r="AO24" s="516"/>
      <c r="AR24" s="191" t="s">
        <v>161</v>
      </c>
      <c r="AX24" s="517" t="s">
        <v>160</v>
      </c>
      <c r="AY24" s="517"/>
      <c r="AZ24" s="517"/>
    </row>
    <row r="25" spans="1:52" ht="54" customHeight="1" x14ac:dyDescent="0.4">
      <c r="A25" s="553"/>
      <c r="B25" s="555" t="str">
        <f>IF('1'!C$5="","",'1'!C$5)</f>
        <v/>
      </c>
      <c r="C25" s="556"/>
      <c r="D25" s="557"/>
      <c r="E25" s="295" t="s">
        <v>158</v>
      </c>
      <c r="F25" s="314">
        <f>VLOOKUP(F22,'1'!$B$11:$D$598,3,0)</f>
        <v>0</v>
      </c>
      <c r="G25" s="219">
        <f>VLOOKUP(G22,'1'!$B$11:$D$598,3,0)</f>
        <v>0</v>
      </c>
      <c r="H25" s="219">
        <f>VLOOKUP(H22,'1'!$B$11:$D$598,3,0)</f>
        <v>0</v>
      </c>
      <c r="I25" s="219">
        <f>VLOOKUP(I22,'1'!$B$11:$D$598,3,0)</f>
        <v>0</v>
      </c>
      <c r="J25" s="219">
        <f>VLOOKUP(J22,'1'!$B$11:$D$598,3,0)</f>
        <v>0</v>
      </c>
      <c r="K25" s="219">
        <f>VLOOKUP(K22,'1'!$B$11:$D$598,3,0)</f>
        <v>0</v>
      </c>
      <c r="L25" s="315">
        <f>VLOOKUP(L22,'1'!$B$11:$D$598,3,0)</f>
        <v>0</v>
      </c>
      <c r="M25" s="303">
        <f>VLOOKUP(M22,'1'!$B$11:$D$598,3,0)</f>
        <v>0</v>
      </c>
      <c r="N25" s="219">
        <f>VLOOKUP(N22,'1'!$B$11:$D$598,3,0)</f>
        <v>0</v>
      </c>
      <c r="O25" s="219">
        <f>VLOOKUP(O22,'1'!$B$11:$D$598,3,0)</f>
        <v>0</v>
      </c>
      <c r="P25" s="219">
        <f>VLOOKUP(P22,'1'!$B$11:$D$598,3,0)</f>
        <v>0</v>
      </c>
      <c r="Q25" s="219">
        <f>VLOOKUP(Q22,'1'!$B$11:$D$598,3,0)</f>
        <v>0</v>
      </c>
      <c r="R25" s="219">
        <f>VLOOKUP(R22,'1'!$B$11:$D$598,3,0)</f>
        <v>0</v>
      </c>
      <c r="S25" s="322">
        <f>VLOOKUP(S22,'1'!$B$11:$D$598,3,0)</f>
        <v>0</v>
      </c>
      <c r="T25" s="314">
        <f>VLOOKUP(T22,'1'!$B$11:$D$598,3,0)</f>
        <v>0</v>
      </c>
      <c r="U25" s="219">
        <f>VLOOKUP(U22,'1'!$B$11:$D$598,3,0)</f>
        <v>0</v>
      </c>
      <c r="V25" s="219">
        <f>VLOOKUP(V22,'1'!$B$11:$D$598,3,0)</f>
        <v>0</v>
      </c>
      <c r="W25" s="219">
        <f>VLOOKUP(W22,'1'!$B$11:$D$598,3,0)</f>
        <v>0</v>
      </c>
      <c r="X25" s="219">
        <f>VLOOKUP(X22,'1'!$B$11:$D$598,3,0)</f>
        <v>0</v>
      </c>
      <c r="Y25" s="219">
        <f>VLOOKUP(Y22,'1'!$B$11:$D$598,3,0)</f>
        <v>0</v>
      </c>
      <c r="Z25" s="315">
        <f>VLOOKUP(Z22,'1'!$B$11:$D$598,3,0)</f>
        <v>0</v>
      </c>
      <c r="AA25" s="303">
        <f>VLOOKUP(AA22,'1'!$B$11:$D$598,3,0)</f>
        <v>0</v>
      </c>
      <c r="AB25" s="219">
        <f>VLOOKUP(AB22,'1'!$B$11:$D$598,3,0)</f>
        <v>0</v>
      </c>
      <c r="AC25" s="219">
        <f>VLOOKUP(AC22,'1'!$B$11:$D$598,3,0)</f>
        <v>0</v>
      </c>
      <c r="AD25" s="219">
        <f>VLOOKUP(AD22,'1'!$B$11:$D$598,3,0)</f>
        <v>0</v>
      </c>
      <c r="AE25" s="219">
        <f>VLOOKUP(AE22,'1'!$B$11:$D$598,3,0)</f>
        <v>0</v>
      </c>
      <c r="AF25" s="219">
        <f>VLOOKUP(AF22,'1'!$B$11:$D$598,3,0)</f>
        <v>0</v>
      </c>
      <c r="AG25" s="219">
        <f>VLOOKUP(AG22,'1'!$B$11:$D$598,3,0)</f>
        <v>0</v>
      </c>
      <c r="AH25" s="198">
        <f>COUNTIF(F26:AG26,"作業")+COUNTIF(F26:AG26,"休日")</f>
        <v>0</v>
      </c>
      <c r="AI25" s="220">
        <f>(COUNTIF(F26:AG26,"休日"))</f>
        <v>0</v>
      </c>
      <c r="AJ25" s="526" t="str">
        <f>IF(AN25&gt;0.01,ROUND(AN25/AM25,3),"")</f>
        <v/>
      </c>
      <c r="AM25" s="147">
        <f>SUM(AM26:AM64)</f>
        <v>0</v>
      </c>
      <c r="AN25" s="188">
        <f>SUM(AN26:AN64)</f>
        <v>0</v>
      </c>
      <c r="AS25" s="146" t="s">
        <v>162</v>
      </c>
      <c r="AT25" s="146" t="s">
        <v>163</v>
      </c>
      <c r="AW25" s="278"/>
      <c r="AX25" s="278"/>
      <c r="AY25" s="278"/>
      <c r="AZ25" s="278"/>
    </row>
    <row r="26" spans="1:52" ht="54" customHeight="1" x14ac:dyDescent="0.4">
      <c r="A26" s="553"/>
      <c r="B26" s="561"/>
      <c r="C26" s="562"/>
      <c r="D26" s="563"/>
      <c r="E26" s="296" t="s">
        <v>159</v>
      </c>
      <c r="F26" s="314" t="str">
        <f>IF(B25="","",IF(AW26="対象外","対象外",F25))</f>
        <v/>
      </c>
      <c r="G26" s="219" t="str">
        <f>IF(B25="","",IF(AW26="対象外","対象外",G25))</f>
        <v/>
      </c>
      <c r="H26" s="219" t="str">
        <f>IF(B25="","",IF(AW26="対象外","対象外",H25))</f>
        <v/>
      </c>
      <c r="I26" s="219" t="str">
        <f>IF(B25="","",IF(AW26="対象外","対象外",I25))</f>
        <v/>
      </c>
      <c r="J26" s="219" t="str">
        <f>IF(B25="","",IF(AW26="対象外","対象外",J25))</f>
        <v/>
      </c>
      <c r="K26" s="219" t="str">
        <f>IF(B25="","",IF(AW26="対象外","対象外",K25))</f>
        <v/>
      </c>
      <c r="L26" s="315" t="str">
        <f>IF(B25="","",IF(AW26="対象外","対象外",L25))</f>
        <v/>
      </c>
      <c r="M26" s="303" t="str">
        <f>IF(B25="","",IF(AX26="対象外","対象外",M25))</f>
        <v/>
      </c>
      <c r="N26" s="219" t="str">
        <f>IF(B25="","",IF(AX26="対象外","対象外",N25))</f>
        <v/>
      </c>
      <c r="O26" s="219" t="str">
        <f>IF(B25="","",IF(AX26="対象外","対象外",O25))</f>
        <v/>
      </c>
      <c r="P26" s="219" t="str">
        <f>IF(B25="","",IF(AX26="対象外","対象外",P25))</f>
        <v/>
      </c>
      <c r="Q26" s="219" t="str">
        <f>IF(B25="","",IF(AX26="対象外","対象外",Q25))</f>
        <v/>
      </c>
      <c r="R26" s="219" t="str">
        <f>IF(B25="","",IF(AX26="対象外","対象外",R25))</f>
        <v/>
      </c>
      <c r="S26" s="322" t="str">
        <f>IF(B25="","",IF(AX26="対象外","対象外",S25))</f>
        <v/>
      </c>
      <c r="T26" s="314" t="str">
        <f>IF(B25="","",IF(AY26="対象外","対象外",T25))</f>
        <v/>
      </c>
      <c r="U26" s="219" t="str">
        <f>IF(B25="","",IF(AY26="対象外","対象外",U25))</f>
        <v/>
      </c>
      <c r="V26" s="219" t="str">
        <f>IF(B25="","",IF(AY26="対象外","対象外",V25))</f>
        <v/>
      </c>
      <c r="W26" s="219" t="str">
        <f>IF(B25="","",IF(AY26="対象外","対象外",W25))</f>
        <v/>
      </c>
      <c r="X26" s="219" t="str">
        <f>IF(B25="","",IF(AY26="対象外","対象外",X25))</f>
        <v/>
      </c>
      <c r="Y26" s="219" t="str">
        <f>IF(B25="","",IF(AY26="対象外","対象外",Y25))</f>
        <v/>
      </c>
      <c r="Z26" s="315" t="str">
        <f>IF(B25="","",IF(AY26="対象外","対象外",Z25))</f>
        <v/>
      </c>
      <c r="AA26" s="303" t="str">
        <f>IF(B25="","",IF(AZ26="対象外","対象外",AA25))</f>
        <v/>
      </c>
      <c r="AB26" s="219" t="str">
        <f>IF(B25="","",IF(AZ26="対象外","対象外",AB25))</f>
        <v/>
      </c>
      <c r="AC26" s="219" t="str">
        <f>IF(B25="","",IF(AZ26="対象外","対象外",AC25))</f>
        <v/>
      </c>
      <c r="AD26" s="219" t="str">
        <f>IF(B25="","",IF(AZ26="対象外","対象外",AD25))</f>
        <v/>
      </c>
      <c r="AE26" s="219" t="str">
        <f>IF(B25="","",IF(AZ26="対象外","対象外",AE25))</f>
        <v/>
      </c>
      <c r="AF26" s="219" t="str">
        <f>IF(B25="","",IF(AZ26="対象外","対象外",AF25))</f>
        <v/>
      </c>
      <c r="AG26" s="219" t="str">
        <f>IF(B25="","",IF(AZ26="対象外","対象外",AG25))</f>
        <v/>
      </c>
      <c r="AH26" s="523" t="str">
        <f>IF(B25="","",IF(AH25&lt;1,"対象外",ROUND(AI25/AH25,3)))</f>
        <v/>
      </c>
      <c r="AI26" s="524"/>
      <c r="AJ26" s="526"/>
      <c r="AL26" s="146"/>
      <c r="AM26" s="184">
        <f>IF(AH26="",0,IF(AH26="対象外",0,1))</f>
        <v>0</v>
      </c>
      <c r="AN26" s="187">
        <f>IF(AM26=1,AH26,0)</f>
        <v>0</v>
      </c>
      <c r="AO26" s="184">
        <f>AH25</f>
        <v>0</v>
      </c>
      <c r="AP26" s="170">
        <f>AI25</f>
        <v>0</v>
      </c>
      <c r="AQ26" s="152"/>
      <c r="AR26" s="170">
        <f>IF(AS26&gt;1,1,0)</f>
        <v>0</v>
      </c>
      <c r="AS26" s="170">
        <f>AO26</f>
        <v>0</v>
      </c>
      <c r="AT26" s="170">
        <f>AP26</f>
        <v>0</v>
      </c>
      <c r="AU26" s="152"/>
      <c r="AW26" s="198" t="str">
        <f>IF(COUNTIF(F25:L25,"作業")+COUNTIF(F25:L25,"休日")&lt;7,"対象外",IF(COUNTIF(F25:L25,"休日")&gt;3,"対象外","対象"))</f>
        <v>対象外</v>
      </c>
      <c r="AX26" s="198" t="str">
        <f>IF(COUNTIF(M25:S25,"作業")+COUNTIF(M25:S25,"休日")&lt;7,"対象外",IF(COUNTIF(M25:S25,"休日")&gt;3,"対象外","対象"))</f>
        <v>対象外</v>
      </c>
      <c r="AY26" s="198" t="str">
        <f>IF(COUNTIF(T25:Z25,"作業")+COUNTIF(T25:Z25,"休日")&lt;7,"対象外",IF(COUNTIF(T25:Z25,"休日")&gt;3,"対象外","対象"))</f>
        <v>対象外</v>
      </c>
      <c r="AZ26" s="198" t="str">
        <f>IF(COUNTIF(AA25:AG25,"作業")+COUNTIF(AA25:AG25,"休日")&lt;7,"対象外",IF(COUNTIF(AA25:AG25,"休日")&gt;3,"対象外","対象"))</f>
        <v>対象外</v>
      </c>
    </row>
    <row r="27" spans="1:52" ht="54" customHeight="1" x14ac:dyDescent="0.4">
      <c r="A27" s="553"/>
      <c r="B27" s="555" t="str">
        <f>IF('2'!C$5="","",'2'!C$5)</f>
        <v/>
      </c>
      <c r="C27" s="556"/>
      <c r="D27" s="557"/>
      <c r="E27" s="295" t="s">
        <v>158</v>
      </c>
      <c r="F27" s="314">
        <f>VLOOKUP(F22,'2'!$B$11:$D$598,3,0)</f>
        <v>0</v>
      </c>
      <c r="G27" s="219">
        <f>VLOOKUP(G22,'2'!$B$11:$D$598,3,0)</f>
        <v>0</v>
      </c>
      <c r="H27" s="219">
        <f>VLOOKUP(H22,'2'!$B$11:$D$598,3,0)</f>
        <v>0</v>
      </c>
      <c r="I27" s="219">
        <f>VLOOKUP(I22,'2'!$B$11:$D$598,3,0)</f>
        <v>0</v>
      </c>
      <c r="J27" s="219">
        <f>VLOOKUP(J22,'2'!$B$11:$D$598,3,0)</f>
        <v>0</v>
      </c>
      <c r="K27" s="219">
        <f>VLOOKUP(K22,'2'!$B$11:$D$598,3,0)</f>
        <v>0</v>
      </c>
      <c r="L27" s="315">
        <f>VLOOKUP(L22,'2'!$B$11:$D$598,3,0)</f>
        <v>0</v>
      </c>
      <c r="M27" s="303">
        <f>VLOOKUP(M22,'2'!$B$11:$D$598,3,0)</f>
        <v>0</v>
      </c>
      <c r="N27" s="219">
        <f>VLOOKUP(N22,'2'!$B$11:$D$598,3,0)</f>
        <v>0</v>
      </c>
      <c r="O27" s="219">
        <f>VLOOKUP(O22,'2'!$B$11:$D$598,3,0)</f>
        <v>0</v>
      </c>
      <c r="P27" s="219">
        <f>VLOOKUP(P22,'2'!$B$11:$D$598,3,0)</f>
        <v>0</v>
      </c>
      <c r="Q27" s="219">
        <f>VLOOKUP(Q22,'2'!$B$11:$D$598,3,0)</f>
        <v>0</v>
      </c>
      <c r="R27" s="219">
        <f>VLOOKUP(R22,'2'!$B$11:$D$598,3,0)</f>
        <v>0</v>
      </c>
      <c r="S27" s="322">
        <f>VLOOKUP(S22,'2'!$B$11:$D$598,3,0)</f>
        <v>0</v>
      </c>
      <c r="T27" s="314">
        <f>VLOOKUP(T22,'2'!$B$11:$D$598,3,0)</f>
        <v>0</v>
      </c>
      <c r="U27" s="219">
        <f>VLOOKUP(U22,'2'!$B$11:$D$598,3,0)</f>
        <v>0</v>
      </c>
      <c r="V27" s="219">
        <f>VLOOKUP(V22,'2'!$B$11:$D$598,3,0)</f>
        <v>0</v>
      </c>
      <c r="W27" s="219">
        <f>VLOOKUP(W22,'2'!$B$11:$D$598,3,0)</f>
        <v>0</v>
      </c>
      <c r="X27" s="219">
        <f>VLOOKUP(X22,'2'!$B$11:$D$598,3,0)</f>
        <v>0</v>
      </c>
      <c r="Y27" s="219">
        <f>VLOOKUP(Y22,'2'!$B$11:$D$598,3,0)</f>
        <v>0</v>
      </c>
      <c r="Z27" s="315">
        <f>VLOOKUP(Z22,'2'!$B$11:$D$598,3,0)</f>
        <v>0</v>
      </c>
      <c r="AA27" s="303">
        <f>VLOOKUP(AA22,'2'!$B$11:$D$598,3,0)</f>
        <v>0</v>
      </c>
      <c r="AB27" s="219">
        <f>VLOOKUP(AB22,'2'!$B$11:$D$598,3,0)</f>
        <v>0</v>
      </c>
      <c r="AC27" s="219">
        <f>VLOOKUP(AC22,'2'!$B$11:$D$598,3,0)</f>
        <v>0</v>
      </c>
      <c r="AD27" s="219">
        <f>VLOOKUP(AD22,'2'!$B$11:$D$598,3,0)</f>
        <v>0</v>
      </c>
      <c r="AE27" s="219">
        <f>VLOOKUP(AE22,'2'!$B$11:$D$598,3,0)</f>
        <v>0</v>
      </c>
      <c r="AF27" s="219">
        <f>VLOOKUP(AF22,'2'!$B$11:$D$598,3,0)</f>
        <v>0</v>
      </c>
      <c r="AG27" s="219">
        <f>VLOOKUP(AG22,'2'!$B$11:$D$598,3,0)</f>
        <v>0</v>
      </c>
      <c r="AH27" s="198">
        <f>COUNTIF(F28:AG28,"作業")+COUNTIF(F28:AG28,"休日")</f>
        <v>0</v>
      </c>
      <c r="AI27" s="291">
        <f>(COUNTIF(F28:AG28,"休日"))</f>
        <v>0</v>
      </c>
      <c r="AJ27" s="525" t="str">
        <f>IF(AJ25="","",IF(AJ25&gt;=0.285,"達成","未達成"))</f>
        <v/>
      </c>
      <c r="AW27" s="278">
        <v>1</v>
      </c>
      <c r="AX27" s="278">
        <v>2</v>
      </c>
      <c r="AY27" s="278">
        <v>3</v>
      </c>
      <c r="AZ27" s="278">
        <v>4</v>
      </c>
    </row>
    <row r="28" spans="1:52" ht="54" customHeight="1" x14ac:dyDescent="0.4">
      <c r="A28" s="553"/>
      <c r="B28" s="561"/>
      <c r="C28" s="562"/>
      <c r="D28" s="563"/>
      <c r="E28" s="296" t="s">
        <v>159</v>
      </c>
      <c r="F28" s="314" t="str">
        <f>IF(B27="","",IF(AW28="対象外","対象外",F27))</f>
        <v/>
      </c>
      <c r="G28" s="219" t="str">
        <f>IF(B27="","",IF(AW28="対象外","対象外",G27))</f>
        <v/>
      </c>
      <c r="H28" s="219" t="str">
        <f>IF(B27="","",IF(AW28="対象外","対象外",H27))</f>
        <v/>
      </c>
      <c r="I28" s="219" t="str">
        <f>IF(B27="","",IF(AW28="対象外","対象外",I27))</f>
        <v/>
      </c>
      <c r="J28" s="219" t="str">
        <f>IF(B27="","",IF(AW28="対象外","対象外",J27))</f>
        <v/>
      </c>
      <c r="K28" s="219" t="str">
        <f>IF(B27="","",IF(AW28="対象外","対象外",K27))</f>
        <v/>
      </c>
      <c r="L28" s="315" t="str">
        <f>IF(B27="","",IF(AW28="対象外","対象外",L27))</f>
        <v/>
      </c>
      <c r="M28" s="303" t="str">
        <f>IF(B27="","",IF(AX28="対象外","対象外",M27))</f>
        <v/>
      </c>
      <c r="N28" s="219" t="str">
        <f>IF(B27="","",IF(AX28="対象外","対象外",N27))</f>
        <v/>
      </c>
      <c r="O28" s="219" t="str">
        <f>IF(B27="","",IF(AX28="対象外","対象外",O27))</f>
        <v/>
      </c>
      <c r="P28" s="219" t="str">
        <f>IF(B27="","",IF(AX28="対象外","対象外",P27))</f>
        <v/>
      </c>
      <c r="Q28" s="219" t="str">
        <f>IF(B27="","",IF(AX28="対象外","対象外",Q27))</f>
        <v/>
      </c>
      <c r="R28" s="219" t="str">
        <f>IF(B27="","",IF(AX28="対象外","対象外",R27))</f>
        <v/>
      </c>
      <c r="S28" s="322" t="str">
        <f>IF(B27="","",IF(AX28="対象外","対象外",S27))</f>
        <v/>
      </c>
      <c r="T28" s="314" t="str">
        <f>IF(B27="","",IF(AY28="対象外","対象外",T27))</f>
        <v/>
      </c>
      <c r="U28" s="219" t="str">
        <f>IF(B27="","",IF(AY28="対象外","対象外",U27))</f>
        <v/>
      </c>
      <c r="V28" s="219" t="str">
        <f>IF(B27="","",IF(AY28="対象外","対象外",V27))</f>
        <v/>
      </c>
      <c r="W28" s="219" t="str">
        <f>IF(B27="","",IF(AY28="対象外","対象外",W27))</f>
        <v/>
      </c>
      <c r="X28" s="219" t="str">
        <f>IF(B27="","",IF(AY28="対象外","対象外",X27))</f>
        <v/>
      </c>
      <c r="Y28" s="219" t="str">
        <f>IF(B27="","",IF(AY28="対象外","対象外",Y27))</f>
        <v/>
      </c>
      <c r="Z28" s="315" t="str">
        <f>IF(B27="","",IF(AY28="対象外","対象外",Z27))</f>
        <v/>
      </c>
      <c r="AA28" s="303" t="str">
        <f>IF(B27="","",IF(AZ28="対象外","対象外",AA27))</f>
        <v/>
      </c>
      <c r="AB28" s="219" t="str">
        <f>IF(B27="","",IF(AZ28="対象外","対象外",AB27))</f>
        <v/>
      </c>
      <c r="AC28" s="219" t="str">
        <f>IF(B27="","",IF(AZ28="対象外","対象外",AC27))</f>
        <v/>
      </c>
      <c r="AD28" s="219" t="str">
        <f>IF(B27="","",IF(AZ28="対象外","対象外",AD27))</f>
        <v/>
      </c>
      <c r="AE28" s="219" t="str">
        <f>IF(B27="","",IF(AZ28="対象外","対象外",AE27))</f>
        <v/>
      </c>
      <c r="AF28" s="219" t="str">
        <f>IF(B27="","",IF(AZ28="対象外","対象外",AF27))</f>
        <v/>
      </c>
      <c r="AG28" s="219" t="str">
        <f>IF(B27="","",IF(AZ28="対象外","対象外",AG27))</f>
        <v/>
      </c>
      <c r="AH28" s="523" t="str">
        <f>IF(B27="","",IF(AH27&lt;1,"対象外",ROUND(AI27/AH27,3)))</f>
        <v/>
      </c>
      <c r="AI28" s="524"/>
      <c r="AJ28" s="525"/>
      <c r="AM28" s="184">
        <f>IF(AH28="",0,IF(AH28="対象外",0,1))</f>
        <v>0</v>
      </c>
      <c r="AN28" s="187">
        <f>IF(AM28=1,AH28,0)</f>
        <v>0</v>
      </c>
      <c r="AO28" s="184">
        <f>AH27</f>
        <v>0</v>
      </c>
      <c r="AP28" s="170">
        <f>AI27</f>
        <v>0</v>
      </c>
      <c r="AQ28" s="152"/>
      <c r="AR28" s="170">
        <f>IF(AS28&gt;1,1,0)</f>
        <v>0</v>
      </c>
      <c r="AS28" s="170">
        <f>AO28</f>
        <v>0</v>
      </c>
      <c r="AT28" s="170">
        <f>AP28</f>
        <v>0</v>
      </c>
      <c r="AU28" s="152"/>
      <c r="AW28" s="198" t="str">
        <f>IF(COUNTIF(F27:L27,"作業")+COUNTIF(F27:L27,"休日")&lt;7,"対象外",IF(COUNTIF(F27:L27,"休日")&gt;3,"対象外","対象"))</f>
        <v>対象外</v>
      </c>
      <c r="AX28" s="198" t="str">
        <f>IF(COUNTIF(M27:S27,"作業")+COUNTIF(M27:S27,"休日")&lt;7,"対象外",IF(COUNTIF(M27:S27,"休日")&gt;3,"対象外","対象"))</f>
        <v>対象外</v>
      </c>
      <c r="AY28" s="198" t="str">
        <f>IF(COUNTIF(T27:Z27,"作業")+COUNTIF(T27:Z27,"休日")&lt;7,"対象外",IF(COUNTIF(T27:Z27,"休日")&gt;3,"対象外","対象"))</f>
        <v>対象外</v>
      </c>
      <c r="AZ28" s="198" t="str">
        <f>IF(COUNTIF(AA27:AG27,"作業")+COUNTIF(AA27:AG27,"休日")&lt;7,"対象外",IF(COUNTIF(AA27:AG27,"休日")&gt;3,"対象外","対象"))</f>
        <v>対象外</v>
      </c>
    </row>
    <row r="29" spans="1:52" ht="54" customHeight="1" x14ac:dyDescent="0.35">
      <c r="A29" s="553"/>
      <c r="B29" s="555" t="str">
        <f>IF('3'!C$5="","",'3'!C$5)</f>
        <v/>
      </c>
      <c r="C29" s="556"/>
      <c r="D29" s="557"/>
      <c r="E29" s="295" t="s">
        <v>158</v>
      </c>
      <c r="F29" s="314">
        <f>VLOOKUP(F22,'3'!$B$11:$D$598,3,0)</f>
        <v>0</v>
      </c>
      <c r="G29" s="219">
        <f>VLOOKUP(G22,'3'!$B$11:$D$598,3,0)</f>
        <v>0</v>
      </c>
      <c r="H29" s="219">
        <f>VLOOKUP(H22,'3'!$B$11:$D$598,3,0)</f>
        <v>0</v>
      </c>
      <c r="I29" s="219">
        <f>VLOOKUP(I22,'3'!$B$11:$D$598,3,0)</f>
        <v>0</v>
      </c>
      <c r="J29" s="219">
        <f>VLOOKUP(J22,'3'!$B$11:$D$598,3,0)</f>
        <v>0</v>
      </c>
      <c r="K29" s="219">
        <f>VLOOKUP(K22,'3'!$B$11:$D$598,3,0)</f>
        <v>0</v>
      </c>
      <c r="L29" s="315">
        <f>VLOOKUP(L22,'3'!$B$11:$D$598,3,0)</f>
        <v>0</v>
      </c>
      <c r="M29" s="303">
        <f>VLOOKUP(M22,'3'!$B$11:$D$598,3,0)</f>
        <v>0</v>
      </c>
      <c r="N29" s="219">
        <f>VLOOKUP(N22,'3'!$B$11:$D$598,3,0)</f>
        <v>0</v>
      </c>
      <c r="O29" s="219">
        <f>VLOOKUP(O22,'3'!$B$11:$D$598,3,0)</f>
        <v>0</v>
      </c>
      <c r="P29" s="219">
        <f>VLOOKUP(P22,'3'!$B$11:$D$598,3,0)</f>
        <v>0</v>
      </c>
      <c r="Q29" s="219">
        <f>VLOOKUP(Q22,'3'!$B$11:$D$598,3,0)</f>
        <v>0</v>
      </c>
      <c r="R29" s="219">
        <f>VLOOKUP(R22,'3'!$B$11:$D$598,3,0)</f>
        <v>0</v>
      </c>
      <c r="S29" s="322">
        <f>VLOOKUP(S22,'3'!$B$11:$D$598,3,0)</f>
        <v>0</v>
      </c>
      <c r="T29" s="314">
        <f>VLOOKUP(T22,'3'!$B$11:$D$598,3,0)</f>
        <v>0</v>
      </c>
      <c r="U29" s="219">
        <f>VLOOKUP(U22,'3'!$B$11:$D$598,3,0)</f>
        <v>0</v>
      </c>
      <c r="V29" s="219">
        <f>VLOOKUP(V22,'3'!$B$11:$D$598,3,0)</f>
        <v>0</v>
      </c>
      <c r="W29" s="219">
        <f>VLOOKUP(W22,'3'!$B$11:$D$598,3,0)</f>
        <v>0</v>
      </c>
      <c r="X29" s="219">
        <f>VLOOKUP(X22,'3'!$B$11:$D$598,3,0)</f>
        <v>0</v>
      </c>
      <c r="Y29" s="219">
        <f>VLOOKUP(Y22,'3'!$B$11:$D$598,3,0)</f>
        <v>0</v>
      </c>
      <c r="Z29" s="315">
        <f>VLOOKUP(Z22,'3'!$B$11:$D$598,3,0)</f>
        <v>0</v>
      </c>
      <c r="AA29" s="303">
        <f>VLOOKUP(AA22,'3'!$B$11:$D$598,3,0)</f>
        <v>0</v>
      </c>
      <c r="AB29" s="219">
        <f>VLOOKUP(AB22,'3'!$B$11:$D$598,3,0)</f>
        <v>0</v>
      </c>
      <c r="AC29" s="219">
        <f>VLOOKUP(AC22,'3'!$B$11:$D$598,3,0)</f>
        <v>0</v>
      </c>
      <c r="AD29" s="219">
        <f>VLOOKUP(AD22,'3'!$B$11:$D$598,3,0)</f>
        <v>0</v>
      </c>
      <c r="AE29" s="219">
        <f>VLOOKUP(AE22,'3'!$B$11:$D$598,3,0)</f>
        <v>0</v>
      </c>
      <c r="AF29" s="219">
        <f>VLOOKUP(AF22,'3'!$B$11:$D$598,3,0)</f>
        <v>0</v>
      </c>
      <c r="AG29" s="219">
        <f>VLOOKUP(AG22,'3'!$B$11:$D$598,3,0)</f>
        <v>0</v>
      </c>
      <c r="AH29" s="198">
        <f>COUNTIF(F30:AG30,"作業")+COUNTIF(F30:AG30,"休日")</f>
        <v>0</v>
      </c>
      <c r="AI29" s="291">
        <f>(COUNTIF(F30:AG30,"休日"))</f>
        <v>0</v>
      </c>
      <c r="AJ29" s="189"/>
      <c r="AM29" s="290"/>
      <c r="AN29" s="290"/>
      <c r="AW29" s="278">
        <v>1</v>
      </c>
      <c r="AX29" s="278">
        <v>2</v>
      </c>
      <c r="AY29" s="278">
        <v>3</v>
      </c>
      <c r="AZ29" s="278">
        <v>4</v>
      </c>
    </row>
    <row r="30" spans="1:52" ht="54" customHeight="1" x14ac:dyDescent="0.35">
      <c r="A30" s="553"/>
      <c r="B30" s="561"/>
      <c r="C30" s="562"/>
      <c r="D30" s="563"/>
      <c r="E30" s="296" t="s">
        <v>159</v>
      </c>
      <c r="F30" s="314" t="str">
        <f>IF(B29="","",IF(AW30="対象外","対象外",F29))</f>
        <v/>
      </c>
      <c r="G30" s="219" t="str">
        <f>IF(B29="","",IF(AW30="対象外","対象外",G29))</f>
        <v/>
      </c>
      <c r="H30" s="219" t="str">
        <f>IF(B29="","",IF(AW30="対象外","対象外",H29))</f>
        <v/>
      </c>
      <c r="I30" s="219" t="str">
        <f>IF(B29="","",IF(AW30="対象外","対象外",I29))</f>
        <v/>
      </c>
      <c r="J30" s="219" t="str">
        <f>IF(B29="","",IF(AW30="対象外","対象外",J29))</f>
        <v/>
      </c>
      <c r="K30" s="219" t="str">
        <f>IF(B29="","",IF(AW30="対象外","対象外",K29))</f>
        <v/>
      </c>
      <c r="L30" s="315" t="str">
        <f>IF(B29="","",IF(AW30="対象外","対象外",L29))</f>
        <v/>
      </c>
      <c r="M30" s="303" t="str">
        <f>IF(B29="","",IF(AX30="対象外","対象外",M29))</f>
        <v/>
      </c>
      <c r="N30" s="219" t="str">
        <f>IF(B29="","",IF(AX30="対象外","対象外",N29))</f>
        <v/>
      </c>
      <c r="O30" s="219" t="str">
        <f>IF(B29="","",IF(AX30="対象外","対象外",O29))</f>
        <v/>
      </c>
      <c r="P30" s="219" t="str">
        <f>IF(B29="","",IF(AX30="対象外","対象外",P29))</f>
        <v/>
      </c>
      <c r="Q30" s="219" t="str">
        <f>IF(B29="","",IF(AX30="対象外","対象外",Q29))</f>
        <v/>
      </c>
      <c r="R30" s="219" t="str">
        <f>IF(B29="","",IF(AX30="対象外","対象外",R29))</f>
        <v/>
      </c>
      <c r="S30" s="322" t="str">
        <f>IF(B29="","",IF(AX30="対象外","対象外",S29))</f>
        <v/>
      </c>
      <c r="T30" s="314" t="str">
        <f>IF(B29="","",IF(AY30="対象外","対象外",T29))</f>
        <v/>
      </c>
      <c r="U30" s="219" t="str">
        <f>IF(B29="","",IF(AY30="対象外","対象外",U29))</f>
        <v/>
      </c>
      <c r="V30" s="219" t="str">
        <f>IF(B29="","",IF(AY30="対象外","対象外",V29))</f>
        <v/>
      </c>
      <c r="W30" s="219" t="str">
        <f>IF(B29="","",IF(AY30="対象外","対象外",W29))</f>
        <v/>
      </c>
      <c r="X30" s="219" t="str">
        <f>IF(B29="","",IF(AY30="対象外","対象外",X29))</f>
        <v/>
      </c>
      <c r="Y30" s="219" t="str">
        <f>IF(B29="","",IF(AY30="対象外","対象外",Y29))</f>
        <v/>
      </c>
      <c r="Z30" s="315" t="str">
        <f>IF(B29="","",IF(AY30="対象外","対象外",Z29))</f>
        <v/>
      </c>
      <c r="AA30" s="303" t="str">
        <f>IF(B29="","",IF(AZ30="対象外","対象外",AA29))</f>
        <v/>
      </c>
      <c r="AB30" s="219" t="str">
        <f>IF(B29="","",IF(AZ30="対象外","対象外",AB29))</f>
        <v/>
      </c>
      <c r="AC30" s="219" t="str">
        <f>IF(B29="","",IF(AZ30="対象外","対象外",AC29))</f>
        <v/>
      </c>
      <c r="AD30" s="219" t="str">
        <f>IF(B29="","",IF(AZ30="対象外","対象外",AD29))</f>
        <v/>
      </c>
      <c r="AE30" s="219" t="str">
        <f>IF(B29="","",IF(AZ30="対象外","対象外",AE29))</f>
        <v/>
      </c>
      <c r="AF30" s="219" t="str">
        <f>IF(B29="","",IF(AZ30="対象外","対象外",AF29))</f>
        <v/>
      </c>
      <c r="AG30" s="219" t="str">
        <f>IF(B29="","",IF(AZ30="対象外","対象外",AG29))</f>
        <v/>
      </c>
      <c r="AH30" s="523" t="str">
        <f>IF(B29="","",IF(AH29&lt;1,"対象外",ROUND(AI29/AH29,3)))</f>
        <v/>
      </c>
      <c r="AI30" s="524"/>
      <c r="AJ30" s="189"/>
      <c r="AM30" s="184">
        <f>IF(AH30="",0,IF(AH30="対象外",0,1))</f>
        <v>0</v>
      </c>
      <c r="AN30" s="187">
        <f>IF(AM30=1,AH30,0)</f>
        <v>0</v>
      </c>
      <c r="AO30" s="184">
        <f>AH29</f>
        <v>0</v>
      </c>
      <c r="AP30" s="170">
        <f>AI29</f>
        <v>0</v>
      </c>
      <c r="AQ30" s="152"/>
      <c r="AR30" s="170">
        <f>IF(AS30&gt;1,1,0)</f>
        <v>0</v>
      </c>
      <c r="AS30" s="170">
        <f>AO30</f>
        <v>0</v>
      </c>
      <c r="AT30" s="170">
        <f>AP30</f>
        <v>0</v>
      </c>
      <c r="AU30" s="152"/>
      <c r="AW30" s="198" t="str">
        <f>IF(COUNTIF(F29:L29,"作業")+COUNTIF(F29:L29,"休日")&lt;7,"対象外",IF(COUNTIF(F29:L29,"休日")&gt;3,"対象外","対象"))</f>
        <v>対象外</v>
      </c>
      <c r="AX30" s="198" t="str">
        <f>IF(COUNTIF(M29:S29,"作業")+COUNTIF(M29:S29,"休日")&lt;7,"対象外",IF(COUNTIF(M29:S29,"休日")&gt;3,"対象外","対象"))</f>
        <v>対象外</v>
      </c>
      <c r="AY30" s="198" t="str">
        <f>IF(COUNTIF(T29:Z29,"作業")+COUNTIF(T29:Z29,"休日")&lt;7,"対象外",IF(COUNTIF(T29:Z29,"休日")&gt;3,"対象外","対象"))</f>
        <v>対象外</v>
      </c>
      <c r="AZ30" s="198" t="str">
        <f>IF(COUNTIF(AA29:AG29,"作業")+COUNTIF(AA29:AG29,"休日")&lt;7,"対象外",IF(COUNTIF(AA29:AG29,"休日")&gt;3,"対象外","対象"))</f>
        <v>対象外</v>
      </c>
    </row>
    <row r="31" spans="1:52" ht="54" customHeight="1" x14ac:dyDescent="0.35">
      <c r="A31" s="553"/>
      <c r="B31" s="555" t="str">
        <f>IF('4'!C$5="","",'4'!C$5)</f>
        <v/>
      </c>
      <c r="C31" s="556"/>
      <c r="D31" s="557"/>
      <c r="E31" s="295" t="s">
        <v>158</v>
      </c>
      <c r="F31" s="314">
        <f>VLOOKUP(F22,'4'!$B$11:$D$598,3,0)</f>
        <v>0</v>
      </c>
      <c r="G31" s="219">
        <f>VLOOKUP(G22,'4'!$B$11:$D$598,3,0)</f>
        <v>0</v>
      </c>
      <c r="H31" s="219">
        <f>VLOOKUP(H22,'4'!$B$11:$D$598,3,0)</f>
        <v>0</v>
      </c>
      <c r="I31" s="219">
        <f>VLOOKUP(I22,'4'!$B$11:$D$598,3,0)</f>
        <v>0</v>
      </c>
      <c r="J31" s="219">
        <f>VLOOKUP(J22,'4'!$B$11:$D$598,3,0)</f>
        <v>0</v>
      </c>
      <c r="K31" s="219">
        <f>VLOOKUP(K22,'4'!$B$11:$D$598,3,0)</f>
        <v>0</v>
      </c>
      <c r="L31" s="315">
        <f>VLOOKUP(L22,'4'!$B$11:$D$598,3,0)</f>
        <v>0</v>
      </c>
      <c r="M31" s="303">
        <f>VLOOKUP(M22,'4'!$B$11:$D$598,3,0)</f>
        <v>0</v>
      </c>
      <c r="N31" s="219">
        <f>VLOOKUP(N22,'4'!$B$11:$D$598,3,0)</f>
        <v>0</v>
      </c>
      <c r="O31" s="219">
        <f>VLOOKUP(O22,'4'!$B$11:$D$598,3,0)</f>
        <v>0</v>
      </c>
      <c r="P31" s="219">
        <f>VLOOKUP(P22,'4'!$B$11:$D$598,3,0)</f>
        <v>0</v>
      </c>
      <c r="Q31" s="219">
        <f>VLOOKUP(Q22,'4'!$B$11:$D$598,3,0)</f>
        <v>0</v>
      </c>
      <c r="R31" s="219">
        <f>VLOOKUP(R22,'4'!$B$11:$D$598,3,0)</f>
        <v>0</v>
      </c>
      <c r="S31" s="322">
        <f>VLOOKUP(S22,'4'!$B$11:$D$598,3,0)</f>
        <v>0</v>
      </c>
      <c r="T31" s="314">
        <f>VLOOKUP(T22,'4'!$B$11:$D$598,3,0)</f>
        <v>0</v>
      </c>
      <c r="U31" s="219">
        <f>VLOOKUP(U22,'4'!$B$11:$D$598,3,0)</f>
        <v>0</v>
      </c>
      <c r="V31" s="219">
        <f>VLOOKUP(V22,'4'!$B$11:$D$598,3,0)</f>
        <v>0</v>
      </c>
      <c r="W31" s="219">
        <f>VLOOKUP(W22,'4'!$B$11:$D$598,3,0)</f>
        <v>0</v>
      </c>
      <c r="X31" s="219">
        <f>VLOOKUP(X22,'4'!$B$11:$D$598,3,0)</f>
        <v>0</v>
      </c>
      <c r="Y31" s="219">
        <f>VLOOKUP(Y22,'4'!$B$11:$D$598,3,0)</f>
        <v>0</v>
      </c>
      <c r="Z31" s="315">
        <f>VLOOKUP(Z22,'4'!$B$11:$D$598,3,0)</f>
        <v>0</v>
      </c>
      <c r="AA31" s="303">
        <f>VLOOKUP(AA22,'4'!$B$11:$D$598,3,0)</f>
        <v>0</v>
      </c>
      <c r="AB31" s="219">
        <f>VLOOKUP(AB22,'4'!$B$11:$D$598,3,0)</f>
        <v>0</v>
      </c>
      <c r="AC31" s="219">
        <f>VLOOKUP(AC22,'4'!$B$11:$D$598,3,0)</f>
        <v>0</v>
      </c>
      <c r="AD31" s="219">
        <f>VLOOKUP(AD22,'4'!$B$11:$D$598,3,0)</f>
        <v>0</v>
      </c>
      <c r="AE31" s="219">
        <f>VLOOKUP(AE22,'4'!$B$11:$D$598,3,0)</f>
        <v>0</v>
      </c>
      <c r="AF31" s="219">
        <f>VLOOKUP(AF22,'4'!$B$11:$D$598,3,0)</f>
        <v>0</v>
      </c>
      <c r="AG31" s="219">
        <f>VLOOKUP(AG22,'4'!$B$11:$D$598,3,0)</f>
        <v>0</v>
      </c>
      <c r="AH31" s="198">
        <f>COUNTIF(F32:AG32,"作業")+COUNTIF(F32:AG32,"休日")</f>
        <v>0</v>
      </c>
      <c r="AI31" s="291">
        <f>(COUNTIF(F32:AG32,"休日"))</f>
        <v>0</v>
      </c>
      <c r="AJ31" s="189"/>
      <c r="AM31" s="290"/>
      <c r="AN31" s="290"/>
      <c r="AW31" s="278">
        <v>1</v>
      </c>
      <c r="AX31" s="278">
        <v>2</v>
      </c>
      <c r="AY31" s="278">
        <v>3</v>
      </c>
      <c r="AZ31" s="278">
        <v>4</v>
      </c>
    </row>
    <row r="32" spans="1:52" ht="54" customHeight="1" x14ac:dyDescent="0.35">
      <c r="A32" s="553"/>
      <c r="B32" s="561"/>
      <c r="C32" s="562"/>
      <c r="D32" s="563"/>
      <c r="E32" s="296" t="s">
        <v>159</v>
      </c>
      <c r="F32" s="314" t="str">
        <f>IF(B31="","",IF(AW32="対象外","対象外",F31))</f>
        <v/>
      </c>
      <c r="G32" s="219" t="str">
        <f>IF(B31="","",IF(AW32="対象外","対象外",G31))</f>
        <v/>
      </c>
      <c r="H32" s="219" t="str">
        <f>IF(B31="","",IF(AW32="対象外","対象外",H31))</f>
        <v/>
      </c>
      <c r="I32" s="219" t="str">
        <f>IF(B31="","",IF(AW32="対象外","対象外",I31))</f>
        <v/>
      </c>
      <c r="J32" s="219" t="str">
        <f>IF(B31="","",IF(AW32="対象外","対象外",J31))</f>
        <v/>
      </c>
      <c r="K32" s="219" t="str">
        <f>IF(B31="","",IF(AW32="対象外","対象外",K31))</f>
        <v/>
      </c>
      <c r="L32" s="315" t="str">
        <f>IF(B31="","",IF(AW32="対象外","対象外",L31))</f>
        <v/>
      </c>
      <c r="M32" s="303" t="str">
        <f>IF(B31="","",IF(AX32="対象外","対象外",M31))</f>
        <v/>
      </c>
      <c r="N32" s="219" t="str">
        <f>IF(B31="","",IF(AX32="対象外","対象外",N31))</f>
        <v/>
      </c>
      <c r="O32" s="219" t="str">
        <f>IF(B31="","",IF(AX32="対象外","対象外",O31))</f>
        <v/>
      </c>
      <c r="P32" s="219" t="str">
        <f>IF(B31="","",IF(AX32="対象外","対象外",P31))</f>
        <v/>
      </c>
      <c r="Q32" s="219" t="str">
        <f>IF(B31="","",IF(AX32="対象外","対象外",Q31))</f>
        <v/>
      </c>
      <c r="R32" s="219" t="str">
        <f>IF(B31="","",IF(AX32="対象外","対象外",R31))</f>
        <v/>
      </c>
      <c r="S32" s="322" t="str">
        <f>IF(B31="","",IF(AX32="対象外","対象外",S31))</f>
        <v/>
      </c>
      <c r="T32" s="314" t="str">
        <f>IF(B31="","",IF(AY32="対象外","対象外",T31))</f>
        <v/>
      </c>
      <c r="U32" s="219" t="str">
        <f>IF(B31="","",IF(AY32="対象外","対象外",U31))</f>
        <v/>
      </c>
      <c r="V32" s="219" t="str">
        <f>IF(B31="","",IF(AY32="対象外","対象外",V31))</f>
        <v/>
      </c>
      <c r="W32" s="219" t="str">
        <f>IF(B31="","",IF(AY32="対象外","対象外",W31))</f>
        <v/>
      </c>
      <c r="X32" s="219" t="str">
        <f>IF(B31="","",IF(AY32="対象外","対象外",X31))</f>
        <v/>
      </c>
      <c r="Y32" s="219" t="str">
        <f>IF(B31="","",IF(AY32="対象外","対象外",Y31))</f>
        <v/>
      </c>
      <c r="Z32" s="315" t="str">
        <f>IF(B31="","",IF(AY32="対象外","対象外",Z31))</f>
        <v/>
      </c>
      <c r="AA32" s="303" t="str">
        <f>IF(B31="","",IF(AZ32="対象外","対象外",AA31))</f>
        <v/>
      </c>
      <c r="AB32" s="219" t="str">
        <f>IF(B31="","",IF(AZ32="対象外","対象外",AB31))</f>
        <v/>
      </c>
      <c r="AC32" s="219" t="str">
        <f>IF(B31="","",IF(AZ32="対象外","対象外",AC31))</f>
        <v/>
      </c>
      <c r="AD32" s="219" t="str">
        <f>IF(B31="","",IF(AZ32="対象外","対象外",AD31))</f>
        <v/>
      </c>
      <c r="AE32" s="219" t="str">
        <f>IF(B31="","",IF(AZ32="対象外","対象外",AE31))</f>
        <v/>
      </c>
      <c r="AF32" s="219" t="str">
        <f>IF(B31="","",IF(AZ32="対象外","対象外",AF31))</f>
        <v/>
      </c>
      <c r="AG32" s="219" t="str">
        <f>IF(B31="","",IF(AZ32="対象外","対象外",AG31))</f>
        <v/>
      </c>
      <c r="AH32" s="523" t="str">
        <f>IF(B31="","",IF(AH31&lt;1,"対象外",ROUND(AI31/AH31,3)))</f>
        <v/>
      </c>
      <c r="AI32" s="524"/>
      <c r="AJ32" s="189"/>
      <c r="AM32" s="184">
        <f>IF(AH32="",0,IF(AH32="対象外",0,1))</f>
        <v>0</v>
      </c>
      <c r="AN32" s="187">
        <f>IF(AM32=1,AH32,0)</f>
        <v>0</v>
      </c>
      <c r="AO32" s="184">
        <f>AH31</f>
        <v>0</v>
      </c>
      <c r="AP32" s="170">
        <f>AI31</f>
        <v>0</v>
      </c>
      <c r="AQ32" s="152"/>
      <c r="AR32" s="170">
        <f>IF(AS32&gt;1,1,0)</f>
        <v>0</v>
      </c>
      <c r="AS32" s="170">
        <f>AO32</f>
        <v>0</v>
      </c>
      <c r="AT32" s="170">
        <f>AP32</f>
        <v>0</v>
      </c>
      <c r="AU32" s="152"/>
      <c r="AW32" s="198" t="str">
        <f>IF(COUNTIF(F31:L31,"作業")+COUNTIF(F31:L31,"休日")&lt;7,"対象外",IF(COUNTIF(F31:L31,"休日")&gt;3,"対象外","対象"))</f>
        <v>対象外</v>
      </c>
      <c r="AX32" s="198" t="str">
        <f>IF(COUNTIF(M31:S31,"作業")+COUNTIF(M31:S31,"休日")&lt;7,"対象外",IF(COUNTIF(M31:S31,"休日")&gt;3,"対象外","対象"))</f>
        <v>対象外</v>
      </c>
      <c r="AY32" s="198" t="str">
        <f>IF(COUNTIF(T31:Z31,"作業")+COUNTIF(T31:Z31,"休日")&lt;7,"対象外",IF(COUNTIF(T31:Z31,"休日")&gt;3,"対象外","対象"))</f>
        <v>対象外</v>
      </c>
      <c r="AZ32" s="198" t="str">
        <f>IF(COUNTIF(AA31:AG31,"作業")+COUNTIF(AA31:AG31,"休日")&lt;7,"対象外",IF(COUNTIF(AA31:AG31,"休日")&gt;3,"対象外","対象"))</f>
        <v>対象外</v>
      </c>
    </row>
    <row r="33" spans="1:52" ht="54" customHeight="1" x14ac:dyDescent="0.35">
      <c r="A33" s="553"/>
      <c r="B33" s="555" t="str">
        <f>IF('5'!C$5="","",'5'!C$5)</f>
        <v/>
      </c>
      <c r="C33" s="556"/>
      <c r="D33" s="557"/>
      <c r="E33" s="295" t="s">
        <v>158</v>
      </c>
      <c r="F33" s="314">
        <f>VLOOKUP(F22,'5'!$B$11:$D$598,3,0)</f>
        <v>0</v>
      </c>
      <c r="G33" s="219">
        <f>VLOOKUP(G22,'5'!$B$11:$D$598,3,0)</f>
        <v>0</v>
      </c>
      <c r="H33" s="219">
        <f>VLOOKUP(H22,'5'!$B$11:$D$598,3,0)</f>
        <v>0</v>
      </c>
      <c r="I33" s="219">
        <f>VLOOKUP(I22,'5'!$B$11:$D$598,3,0)</f>
        <v>0</v>
      </c>
      <c r="J33" s="219">
        <f>VLOOKUP(J22,'5'!$B$11:$D$598,3,0)</f>
        <v>0</v>
      </c>
      <c r="K33" s="219">
        <f>VLOOKUP(K22,'5'!$B$11:$D$598,3,0)</f>
        <v>0</v>
      </c>
      <c r="L33" s="315">
        <f>VLOOKUP(L22,'5'!$B$11:$D$598,3,0)</f>
        <v>0</v>
      </c>
      <c r="M33" s="303">
        <f>VLOOKUP(M22,'5'!$B$11:$D$598,3,0)</f>
        <v>0</v>
      </c>
      <c r="N33" s="219">
        <f>VLOOKUP(N22,'5'!$B$11:$D$598,3,0)</f>
        <v>0</v>
      </c>
      <c r="O33" s="219">
        <f>VLOOKUP(O22,'5'!$B$11:$D$598,3,0)</f>
        <v>0</v>
      </c>
      <c r="P33" s="219">
        <f>VLOOKUP(P22,'5'!$B$11:$D$598,3,0)</f>
        <v>0</v>
      </c>
      <c r="Q33" s="219">
        <f>VLOOKUP(Q22,'5'!$B$11:$D$598,3,0)</f>
        <v>0</v>
      </c>
      <c r="R33" s="219">
        <f>VLOOKUP(R22,'5'!$B$11:$D$598,3,0)</f>
        <v>0</v>
      </c>
      <c r="S33" s="322">
        <f>VLOOKUP(S22,'5'!$B$11:$D$598,3,0)</f>
        <v>0</v>
      </c>
      <c r="T33" s="314">
        <f>VLOOKUP(T22,'5'!$B$11:$D$598,3,0)</f>
        <v>0</v>
      </c>
      <c r="U33" s="219">
        <f>VLOOKUP(U22,'5'!$B$11:$D$598,3,0)</f>
        <v>0</v>
      </c>
      <c r="V33" s="219">
        <f>VLOOKUP(V22,'5'!$B$11:$D$598,3,0)</f>
        <v>0</v>
      </c>
      <c r="W33" s="219">
        <f>VLOOKUP(W22,'5'!$B$11:$D$598,3,0)</f>
        <v>0</v>
      </c>
      <c r="X33" s="219">
        <f>VLOOKUP(X22,'5'!$B$11:$D$598,3,0)</f>
        <v>0</v>
      </c>
      <c r="Y33" s="219">
        <f>VLOOKUP(Y22,'5'!$B$11:$D$598,3,0)</f>
        <v>0</v>
      </c>
      <c r="Z33" s="315">
        <f>VLOOKUP(Z22,'5'!$B$11:$D$598,3,0)</f>
        <v>0</v>
      </c>
      <c r="AA33" s="303">
        <f>VLOOKUP(AA22,'5'!$B$11:$D$598,3,0)</f>
        <v>0</v>
      </c>
      <c r="AB33" s="219">
        <f>VLOOKUP(AB22,'5'!$B$11:$D$598,3,0)</f>
        <v>0</v>
      </c>
      <c r="AC33" s="219">
        <f>VLOOKUP(AC22,'5'!$B$11:$D$598,3,0)</f>
        <v>0</v>
      </c>
      <c r="AD33" s="219">
        <f>VLOOKUP(AD22,'5'!$B$11:$D$598,3,0)</f>
        <v>0</v>
      </c>
      <c r="AE33" s="219">
        <f>VLOOKUP(AE22,'5'!$B$11:$D$598,3,0)</f>
        <v>0</v>
      </c>
      <c r="AF33" s="219">
        <f>VLOOKUP(AF22,'5'!$B$11:$D$598,3,0)</f>
        <v>0</v>
      </c>
      <c r="AG33" s="219">
        <f>VLOOKUP(AG22,'5'!$B$11:$D$598,3,0)</f>
        <v>0</v>
      </c>
      <c r="AH33" s="198">
        <f>COUNTIF(F34:AG34,"作業")+COUNTIF(F34:AG34,"休日")</f>
        <v>0</v>
      </c>
      <c r="AI33" s="291">
        <f>(COUNTIF(F34:AG34,"休日"))</f>
        <v>0</v>
      </c>
      <c r="AJ33" s="189"/>
      <c r="AW33" s="278">
        <v>1</v>
      </c>
      <c r="AX33" s="278">
        <v>2</v>
      </c>
      <c r="AY33" s="278">
        <v>3</v>
      </c>
      <c r="AZ33" s="278">
        <v>4</v>
      </c>
    </row>
    <row r="34" spans="1:52" ht="54" customHeight="1" x14ac:dyDescent="0.35">
      <c r="A34" s="553"/>
      <c r="B34" s="561"/>
      <c r="C34" s="562"/>
      <c r="D34" s="563"/>
      <c r="E34" s="296" t="s">
        <v>159</v>
      </c>
      <c r="F34" s="314" t="str">
        <f>IF(B33="","",IF(AW34="対象外","対象外",F33))</f>
        <v/>
      </c>
      <c r="G34" s="219" t="str">
        <f>IF(B33="","",IF(AW34="対象外","対象外",G33))</f>
        <v/>
      </c>
      <c r="H34" s="219" t="str">
        <f>IF(B33="","",IF(AW34="対象外","対象外",H33))</f>
        <v/>
      </c>
      <c r="I34" s="219" t="str">
        <f>IF(B33="","",IF(AW34="対象外","対象外",I33))</f>
        <v/>
      </c>
      <c r="J34" s="219" t="str">
        <f>IF(B33="","",IF(AW34="対象外","対象外",J33))</f>
        <v/>
      </c>
      <c r="K34" s="219" t="str">
        <f>IF(B33="","",IF(AW34="対象外","対象外",K33))</f>
        <v/>
      </c>
      <c r="L34" s="315" t="str">
        <f>IF(B33="","",IF(AW34="対象外","対象外",L33))</f>
        <v/>
      </c>
      <c r="M34" s="303" t="str">
        <f>IF(B33="","",IF(AX34="対象外","対象外",M33))</f>
        <v/>
      </c>
      <c r="N34" s="219" t="str">
        <f>IF(B33="","",IF(AX34="対象外","対象外",N33))</f>
        <v/>
      </c>
      <c r="O34" s="219" t="str">
        <f>IF(B33="","",IF(AX34="対象外","対象外",O33))</f>
        <v/>
      </c>
      <c r="P34" s="219" t="str">
        <f>IF(B33="","",IF(AX34="対象外","対象外",P33))</f>
        <v/>
      </c>
      <c r="Q34" s="219" t="str">
        <f>IF(B33="","",IF(AX34="対象外","対象外",Q33))</f>
        <v/>
      </c>
      <c r="R34" s="219" t="str">
        <f>IF(B33="","",IF(AX34="対象外","対象外",R33))</f>
        <v/>
      </c>
      <c r="S34" s="322" t="str">
        <f>IF(B33="","",IF(AX34="対象外","対象外",S33))</f>
        <v/>
      </c>
      <c r="T34" s="314" t="str">
        <f>IF(B33="","",IF(AY34="対象外","対象外",T33))</f>
        <v/>
      </c>
      <c r="U34" s="219" t="str">
        <f>IF(B33="","",IF(AY34="対象外","対象外",U33))</f>
        <v/>
      </c>
      <c r="V34" s="219" t="str">
        <f>IF(B33="","",IF(AY34="対象外","対象外",V33))</f>
        <v/>
      </c>
      <c r="W34" s="219" t="str">
        <f>IF(B33="","",IF(AY34="対象外","対象外",W33))</f>
        <v/>
      </c>
      <c r="X34" s="219" t="str">
        <f>IF(B33="","",IF(AY34="対象外","対象外",X33))</f>
        <v/>
      </c>
      <c r="Y34" s="219" t="str">
        <f>IF(B33="","",IF(AY34="対象外","対象外",Y33))</f>
        <v/>
      </c>
      <c r="Z34" s="315" t="str">
        <f>IF(B33="","",IF(AY34="対象外","対象外",Z33))</f>
        <v/>
      </c>
      <c r="AA34" s="303" t="str">
        <f>IF(B33="","",IF(AZ34="対象外","対象外",AA33))</f>
        <v/>
      </c>
      <c r="AB34" s="219" t="str">
        <f>IF(B33="","",IF(AZ34="対象外","対象外",AB33))</f>
        <v/>
      </c>
      <c r="AC34" s="219" t="str">
        <f>IF(B33="","",IF(AZ34="対象外","対象外",AC33))</f>
        <v/>
      </c>
      <c r="AD34" s="219" t="str">
        <f>IF(B33="","",IF(AZ34="対象外","対象外",AD33))</f>
        <v/>
      </c>
      <c r="AE34" s="219" t="str">
        <f>IF(B33="","",IF(AZ34="対象外","対象外",AE33))</f>
        <v/>
      </c>
      <c r="AF34" s="219" t="str">
        <f>IF(B33="","",IF(AZ34="対象外","対象外",AF33))</f>
        <v/>
      </c>
      <c r="AG34" s="219" t="str">
        <f>IF(B33="","",IF(AZ34="対象外","対象外",AG33))</f>
        <v/>
      </c>
      <c r="AH34" s="523" t="str">
        <f>IF(B33="","",IF(AH33&lt;1,"対象外",ROUND(AI33/AH33,3)))</f>
        <v/>
      </c>
      <c r="AI34" s="524"/>
      <c r="AJ34" s="189"/>
      <c r="AM34" s="184">
        <f>IF(AH34="",0,IF(AH34="対象外",0,1))</f>
        <v>0</v>
      </c>
      <c r="AN34" s="187">
        <f>IF(AM34=1,AH34,0)</f>
        <v>0</v>
      </c>
      <c r="AO34" s="184">
        <f>AH33</f>
        <v>0</v>
      </c>
      <c r="AP34" s="170">
        <f>AI33</f>
        <v>0</v>
      </c>
      <c r="AQ34" s="152"/>
      <c r="AR34" s="170">
        <f>IF(AS34&gt;1,1,0)</f>
        <v>0</v>
      </c>
      <c r="AS34" s="170">
        <f>AO34</f>
        <v>0</v>
      </c>
      <c r="AT34" s="170">
        <f>AP34</f>
        <v>0</v>
      </c>
      <c r="AU34" s="152"/>
      <c r="AW34" s="198" t="str">
        <f>IF(COUNTIF(F33:L33,"作業")+COUNTIF(F33:L33,"休日")&lt;7,"対象外",IF(COUNTIF(F33:L33,"休日")&gt;3,"対象外","対象"))</f>
        <v>対象外</v>
      </c>
      <c r="AX34" s="198" t="str">
        <f>IF(COUNTIF(M33:S33,"作業")+COUNTIF(M33:S33,"休日")&lt;7,"対象外",IF(COUNTIF(M33:S33,"休日")&gt;3,"対象外","対象"))</f>
        <v>対象外</v>
      </c>
      <c r="AY34" s="198" t="str">
        <f>IF(COUNTIF(T33:Z33,"作業")+COUNTIF(T33:Z33,"休日")&lt;7,"対象外",IF(COUNTIF(T33:Z33,"休日")&gt;3,"対象外","対象"))</f>
        <v>対象外</v>
      </c>
      <c r="AZ34" s="198" t="str">
        <f>IF(COUNTIF(AA33:AG33,"作業")+COUNTIF(AA33:AG33,"休日")&lt;7,"対象外",IF(COUNTIF(AA33:AG33,"休日")&gt;3,"対象外","対象"))</f>
        <v>対象外</v>
      </c>
    </row>
    <row r="35" spans="1:52" ht="54" customHeight="1" x14ac:dyDescent="0.35">
      <c r="A35" s="553"/>
      <c r="B35" s="555" t="str">
        <f>IF('6'!C$5="","",'6'!C$5)</f>
        <v/>
      </c>
      <c r="C35" s="556"/>
      <c r="D35" s="557"/>
      <c r="E35" s="295" t="s">
        <v>158</v>
      </c>
      <c r="F35" s="314">
        <f>VLOOKUP(F22,'6'!$B$11:$D$598,3,0)</f>
        <v>0</v>
      </c>
      <c r="G35" s="219">
        <f>VLOOKUP(G22,'6'!$B$11:$D$598,3,0)</f>
        <v>0</v>
      </c>
      <c r="H35" s="219">
        <f>VLOOKUP(H22,'6'!$B$11:$D$598,3,0)</f>
        <v>0</v>
      </c>
      <c r="I35" s="219">
        <f>VLOOKUP(I22,'6'!$B$11:$D$598,3,0)</f>
        <v>0</v>
      </c>
      <c r="J35" s="219">
        <f>VLOOKUP(J22,'6'!$B$11:$D$598,3,0)</f>
        <v>0</v>
      </c>
      <c r="K35" s="219">
        <f>VLOOKUP(K22,'6'!$B$11:$D$598,3,0)</f>
        <v>0</v>
      </c>
      <c r="L35" s="315">
        <f>VLOOKUP(L22,'6'!$B$11:$D$598,3,0)</f>
        <v>0</v>
      </c>
      <c r="M35" s="303">
        <f>VLOOKUP(M22,'6'!$B$11:$D$598,3,0)</f>
        <v>0</v>
      </c>
      <c r="N35" s="219">
        <f>VLOOKUP(N22,'6'!$B$11:$D$598,3,0)</f>
        <v>0</v>
      </c>
      <c r="O35" s="219">
        <f>VLOOKUP(O22,'6'!$B$11:$D$598,3,0)</f>
        <v>0</v>
      </c>
      <c r="P35" s="219">
        <f>VLOOKUP(P22,'6'!$B$11:$D$598,3,0)</f>
        <v>0</v>
      </c>
      <c r="Q35" s="219">
        <f>VLOOKUP(Q22,'6'!$B$11:$D$598,3,0)</f>
        <v>0</v>
      </c>
      <c r="R35" s="219">
        <f>VLOOKUP(R22,'6'!$B$11:$D$598,3,0)</f>
        <v>0</v>
      </c>
      <c r="S35" s="322">
        <f>VLOOKUP(S22,'6'!$B$11:$D$598,3,0)</f>
        <v>0</v>
      </c>
      <c r="T35" s="314">
        <f>VLOOKUP(T22,'6'!$B$11:$D$598,3,0)</f>
        <v>0</v>
      </c>
      <c r="U35" s="219">
        <f>VLOOKUP(U22,'6'!$B$11:$D$598,3,0)</f>
        <v>0</v>
      </c>
      <c r="V35" s="219">
        <f>VLOOKUP(V22,'6'!$B$11:$D$598,3,0)</f>
        <v>0</v>
      </c>
      <c r="W35" s="219">
        <f>VLOOKUP(W22,'6'!$B$11:$D$598,3,0)</f>
        <v>0</v>
      </c>
      <c r="X35" s="219">
        <f>VLOOKUP(X22,'6'!$B$11:$D$598,3,0)</f>
        <v>0</v>
      </c>
      <c r="Y35" s="219">
        <f>VLOOKUP(Y22,'6'!$B$11:$D$598,3,0)</f>
        <v>0</v>
      </c>
      <c r="Z35" s="315">
        <f>VLOOKUP(Z22,'6'!$B$11:$D$598,3,0)</f>
        <v>0</v>
      </c>
      <c r="AA35" s="303">
        <f>VLOOKUP(AA22,'6'!$B$11:$D$598,3,0)</f>
        <v>0</v>
      </c>
      <c r="AB35" s="219">
        <f>VLOOKUP(AB22,'6'!$B$11:$D$598,3,0)</f>
        <v>0</v>
      </c>
      <c r="AC35" s="219">
        <f>VLOOKUP(AC22,'6'!$B$11:$D$598,3,0)</f>
        <v>0</v>
      </c>
      <c r="AD35" s="219">
        <f>VLOOKUP(AD22,'6'!$B$11:$D$598,3,0)</f>
        <v>0</v>
      </c>
      <c r="AE35" s="219">
        <f>VLOOKUP(AE22,'6'!$B$11:$D$598,3,0)</f>
        <v>0</v>
      </c>
      <c r="AF35" s="219">
        <f>VLOOKUP(AF22,'6'!$B$11:$D$598,3,0)</f>
        <v>0</v>
      </c>
      <c r="AG35" s="219">
        <f>VLOOKUP(AG22,'6'!$B$11:$D$598,3,0)</f>
        <v>0</v>
      </c>
      <c r="AH35" s="198">
        <f t="shared" ref="AH35" si="4">COUNTIF(F36:AG36,"作業")+COUNTIF(F36:AG36,"休日")</f>
        <v>0</v>
      </c>
      <c r="AI35" s="291">
        <f t="shared" ref="AI35" si="5">(COUNTIF(F36:AG36,"休日"))</f>
        <v>0</v>
      </c>
      <c r="AJ35" s="189"/>
      <c r="AW35" s="278">
        <v>1</v>
      </c>
      <c r="AX35" s="278">
        <v>2</v>
      </c>
      <c r="AY35" s="278">
        <v>3</v>
      </c>
      <c r="AZ35" s="278">
        <v>4</v>
      </c>
    </row>
    <row r="36" spans="1:52" ht="54" customHeight="1" x14ac:dyDescent="0.35">
      <c r="A36" s="553"/>
      <c r="B36" s="561"/>
      <c r="C36" s="562"/>
      <c r="D36" s="563"/>
      <c r="E36" s="296" t="s">
        <v>159</v>
      </c>
      <c r="F36" s="314" t="str">
        <f>IF(B35="","",IF(AW36="対象外","対象外",F35))</f>
        <v/>
      </c>
      <c r="G36" s="219" t="str">
        <f>IF(B35="","",IF(AW36="対象外","対象外",G35))</f>
        <v/>
      </c>
      <c r="H36" s="219" t="str">
        <f>IF(B35="","",IF(AW36="対象外","対象外",H35))</f>
        <v/>
      </c>
      <c r="I36" s="219" t="str">
        <f>IF(B35="","",IF(AW36="対象外","対象外",I35))</f>
        <v/>
      </c>
      <c r="J36" s="219" t="str">
        <f>IF(B35="","",IF(AW36="対象外","対象外",J35))</f>
        <v/>
      </c>
      <c r="K36" s="219" t="str">
        <f>IF(B35="","",IF(AW36="対象外","対象外",K35))</f>
        <v/>
      </c>
      <c r="L36" s="315" t="str">
        <f>IF(B35="","",IF(AW36="対象外","対象外",L35))</f>
        <v/>
      </c>
      <c r="M36" s="303" t="str">
        <f>IF(B35="","",IF(AX36="対象外","対象外",M35))</f>
        <v/>
      </c>
      <c r="N36" s="219" t="str">
        <f>IF(B35="","",IF(AX36="対象外","対象外",N35))</f>
        <v/>
      </c>
      <c r="O36" s="219" t="str">
        <f>IF(B35="","",IF(AX36="対象外","対象外",O35))</f>
        <v/>
      </c>
      <c r="P36" s="219" t="str">
        <f>IF(B35="","",IF(AX36="対象外","対象外",P35))</f>
        <v/>
      </c>
      <c r="Q36" s="219" t="str">
        <f>IF(B35="","",IF(AX36="対象外","対象外",Q35))</f>
        <v/>
      </c>
      <c r="R36" s="219" t="str">
        <f>IF(B35="","",IF(AX36="対象外","対象外",R35))</f>
        <v/>
      </c>
      <c r="S36" s="322" t="str">
        <f>IF(B35="","",IF(AX36="対象外","対象外",S35))</f>
        <v/>
      </c>
      <c r="T36" s="314" t="str">
        <f>IF(B35="","",IF(AY36="対象外","対象外",T35))</f>
        <v/>
      </c>
      <c r="U36" s="219" t="str">
        <f>IF(B35="","",IF(AY36="対象外","対象外",U35))</f>
        <v/>
      </c>
      <c r="V36" s="219" t="str">
        <f>IF(B35="","",IF(AY36="対象外","対象外",V35))</f>
        <v/>
      </c>
      <c r="W36" s="219" t="str">
        <f>IF(B35="","",IF(AY36="対象外","対象外",W35))</f>
        <v/>
      </c>
      <c r="X36" s="219" t="str">
        <f>IF(B35="","",IF(AY36="対象外","対象外",X35))</f>
        <v/>
      </c>
      <c r="Y36" s="219" t="str">
        <f>IF(B35="","",IF(AY36="対象外","対象外",Y35))</f>
        <v/>
      </c>
      <c r="Z36" s="315" t="str">
        <f>IF(B35="","",IF(AY36="対象外","対象外",Z35))</f>
        <v/>
      </c>
      <c r="AA36" s="303" t="str">
        <f>IF(B35="","",IF(AZ36="対象外","対象外",AA35))</f>
        <v/>
      </c>
      <c r="AB36" s="219" t="str">
        <f>IF(B35="","",IF(AZ36="対象外","対象外",AB35))</f>
        <v/>
      </c>
      <c r="AC36" s="219" t="str">
        <f>IF(B35="","",IF(AZ36="対象外","対象外",AC35))</f>
        <v/>
      </c>
      <c r="AD36" s="219" t="str">
        <f>IF(B35="","",IF(AZ36="対象外","対象外",AD35))</f>
        <v/>
      </c>
      <c r="AE36" s="219" t="str">
        <f>IF(B35="","",IF(AZ36="対象外","対象外",AE35))</f>
        <v/>
      </c>
      <c r="AF36" s="219" t="str">
        <f>IF(B35="","",IF(AZ36="対象外","対象外",AF35))</f>
        <v/>
      </c>
      <c r="AG36" s="219" t="str">
        <f>IF(B35="","",IF(AZ36="対象外","対象外",AG35))</f>
        <v/>
      </c>
      <c r="AH36" s="523" t="str">
        <f t="shared" ref="AH36" si="6">IF(B35="","",IF(AH35&lt;1,"対象外",ROUND(AI35/AH35,3)))</f>
        <v/>
      </c>
      <c r="AI36" s="524"/>
      <c r="AJ36" s="189"/>
      <c r="AM36" s="184">
        <f>IF(AH36="",0,IF(AH36="対象外",0,1))</f>
        <v>0</v>
      </c>
      <c r="AN36" s="187">
        <f>IF(AM36=1,AH36,0)</f>
        <v>0</v>
      </c>
      <c r="AO36" s="184">
        <f>AH35</f>
        <v>0</v>
      </c>
      <c r="AP36" s="170">
        <f>AI35</f>
        <v>0</v>
      </c>
      <c r="AQ36" s="152"/>
      <c r="AR36" s="170">
        <f>IF(AS36&gt;1,1,0)</f>
        <v>0</v>
      </c>
      <c r="AS36" s="170">
        <f>AO36</f>
        <v>0</v>
      </c>
      <c r="AT36" s="170">
        <f>AP36</f>
        <v>0</v>
      </c>
      <c r="AU36" s="152"/>
      <c r="AW36" s="198" t="str">
        <f>IF(COUNTIF(F35:L35,"作業")+COUNTIF(F35:L35,"休日")&lt;7,"対象外",IF(COUNTIF(F35:L35,"休日")&gt;3,"対象外","対象"))</f>
        <v>対象外</v>
      </c>
      <c r="AX36" s="198" t="str">
        <f>IF(COUNTIF(M35:S35,"作業")+COUNTIF(M35:S35,"休日")&lt;7,"対象外",IF(COUNTIF(M35:S35,"休日")&gt;3,"対象外","対象"))</f>
        <v>対象外</v>
      </c>
      <c r="AY36" s="198" t="str">
        <f>IF(COUNTIF(T35:Z35,"作業")+COUNTIF(T35:Z35,"休日")&lt;7,"対象外",IF(COUNTIF(T35:Z35,"休日")&gt;3,"対象外","対象"))</f>
        <v>対象外</v>
      </c>
      <c r="AZ36" s="198" t="str">
        <f>IF(COUNTIF(AA35:AG35,"作業")+COUNTIF(AA35:AG35,"休日")&lt;7,"対象外",IF(COUNTIF(AA35:AG35,"休日")&gt;3,"対象外","対象"))</f>
        <v>対象外</v>
      </c>
    </row>
    <row r="37" spans="1:52" ht="54" customHeight="1" x14ac:dyDescent="0.35">
      <c r="A37" s="553"/>
      <c r="B37" s="555" t="str">
        <f>IF('7'!C$5="","",'7'!C$5)</f>
        <v/>
      </c>
      <c r="C37" s="556"/>
      <c r="D37" s="557"/>
      <c r="E37" s="295" t="s">
        <v>158</v>
      </c>
      <c r="F37" s="314">
        <f>VLOOKUP(F22,'7'!$B$11:$D$598,3,0)</f>
        <v>0</v>
      </c>
      <c r="G37" s="219">
        <f>VLOOKUP(G22,'7'!$B$11:$D$598,3,0)</f>
        <v>0</v>
      </c>
      <c r="H37" s="219">
        <f>VLOOKUP(H22,'7'!$B$11:$D$598,3,0)</f>
        <v>0</v>
      </c>
      <c r="I37" s="219">
        <f>VLOOKUP(I22,'7'!$B$11:$D$598,3,0)</f>
        <v>0</v>
      </c>
      <c r="J37" s="219">
        <f>VLOOKUP(J22,'7'!$B$11:$D$598,3,0)</f>
        <v>0</v>
      </c>
      <c r="K37" s="219">
        <f>VLOOKUP(K22,'7'!$B$11:$D$598,3,0)</f>
        <v>0</v>
      </c>
      <c r="L37" s="315">
        <f>VLOOKUP(L22,'7'!$B$11:$D$598,3,0)</f>
        <v>0</v>
      </c>
      <c r="M37" s="303">
        <f>VLOOKUP(M22,'7'!$B$11:$D$598,3,0)</f>
        <v>0</v>
      </c>
      <c r="N37" s="219">
        <f>VLOOKUP(N22,'7'!$B$11:$D$598,3,0)</f>
        <v>0</v>
      </c>
      <c r="O37" s="219">
        <f>VLOOKUP(O22,'7'!$B$11:$D$598,3,0)</f>
        <v>0</v>
      </c>
      <c r="P37" s="219">
        <f>VLOOKUP(P22,'7'!$B$11:$D$598,3,0)</f>
        <v>0</v>
      </c>
      <c r="Q37" s="219">
        <f>VLOOKUP(Q22,'7'!$B$11:$D$598,3,0)</f>
        <v>0</v>
      </c>
      <c r="R37" s="219">
        <f>VLOOKUP(R22,'7'!$B$11:$D$598,3,0)</f>
        <v>0</v>
      </c>
      <c r="S37" s="322">
        <f>VLOOKUP(S22,'7'!$B$11:$D$598,3,0)</f>
        <v>0</v>
      </c>
      <c r="T37" s="314">
        <f>VLOOKUP(T22,'7'!$B$11:$D$598,3,0)</f>
        <v>0</v>
      </c>
      <c r="U37" s="219">
        <f>VLOOKUP(U22,'7'!$B$11:$D$598,3,0)</f>
        <v>0</v>
      </c>
      <c r="V37" s="219">
        <f>VLOOKUP(V22,'7'!$B$11:$D$598,3,0)</f>
        <v>0</v>
      </c>
      <c r="W37" s="219">
        <f>VLOOKUP(W22,'7'!$B$11:$D$598,3,0)</f>
        <v>0</v>
      </c>
      <c r="X37" s="219">
        <f>VLOOKUP(X22,'7'!$B$11:$D$598,3,0)</f>
        <v>0</v>
      </c>
      <c r="Y37" s="219">
        <f>VLOOKUP(Y22,'7'!$B$11:$D$598,3,0)</f>
        <v>0</v>
      </c>
      <c r="Z37" s="315">
        <f>VLOOKUP(Z22,'7'!$B$11:$D$598,3,0)</f>
        <v>0</v>
      </c>
      <c r="AA37" s="303">
        <f>VLOOKUP(AA22,'7'!$B$11:$D$598,3,0)</f>
        <v>0</v>
      </c>
      <c r="AB37" s="219">
        <f>VLOOKUP(AB22,'7'!$B$11:$D$598,3,0)</f>
        <v>0</v>
      </c>
      <c r="AC37" s="219">
        <f>VLOOKUP(AC22,'7'!$B$11:$D$598,3,0)</f>
        <v>0</v>
      </c>
      <c r="AD37" s="219">
        <f>VLOOKUP(AD22,'7'!$B$11:$D$598,3,0)</f>
        <v>0</v>
      </c>
      <c r="AE37" s="219">
        <f>VLOOKUP(AE22,'7'!$B$11:$D$598,3,0)</f>
        <v>0</v>
      </c>
      <c r="AF37" s="219">
        <f>VLOOKUP(AF22,'7'!$B$11:$D$598,3,0)</f>
        <v>0</v>
      </c>
      <c r="AG37" s="219">
        <f>VLOOKUP(AG22,'7'!$B$11:$D$598,3,0)</f>
        <v>0</v>
      </c>
      <c r="AH37" s="198">
        <f t="shared" ref="AH37" si="7">COUNTIF(F38:AG38,"作業")+COUNTIF(F38:AG38,"休日")</f>
        <v>0</v>
      </c>
      <c r="AI37" s="291">
        <f t="shared" ref="AI37" si="8">(COUNTIF(F38:AG38,"休日"))</f>
        <v>0</v>
      </c>
      <c r="AJ37" s="189"/>
      <c r="AW37" s="278">
        <v>1</v>
      </c>
      <c r="AX37" s="278">
        <v>2</v>
      </c>
      <c r="AY37" s="278">
        <v>3</v>
      </c>
      <c r="AZ37" s="278">
        <v>4</v>
      </c>
    </row>
    <row r="38" spans="1:52" ht="54" customHeight="1" x14ac:dyDescent="0.35">
      <c r="A38" s="553"/>
      <c r="B38" s="561"/>
      <c r="C38" s="562"/>
      <c r="D38" s="563"/>
      <c r="E38" s="296" t="s">
        <v>159</v>
      </c>
      <c r="F38" s="314" t="str">
        <f>IF(B37="","",IF(AW38="対象外","対象外",F37))</f>
        <v/>
      </c>
      <c r="G38" s="219" t="str">
        <f>IF(B37="","",IF(AW38="対象外","対象外",G37))</f>
        <v/>
      </c>
      <c r="H38" s="219" t="str">
        <f>IF(B37="","",IF(AW38="対象外","対象外",H37))</f>
        <v/>
      </c>
      <c r="I38" s="219" t="str">
        <f>IF(B37="","",IF(AW38="対象外","対象外",I37))</f>
        <v/>
      </c>
      <c r="J38" s="219" t="str">
        <f>IF(B37="","",IF(AW38="対象外","対象外",J37))</f>
        <v/>
      </c>
      <c r="K38" s="219" t="str">
        <f>IF(B37="","",IF(AW38="対象外","対象外",K37))</f>
        <v/>
      </c>
      <c r="L38" s="315" t="str">
        <f>IF(B37="","",IF(AW38="対象外","対象外",L37))</f>
        <v/>
      </c>
      <c r="M38" s="303" t="str">
        <f>IF(B37="","",IF(AX38="対象外","対象外",M37))</f>
        <v/>
      </c>
      <c r="N38" s="219" t="str">
        <f>IF(B37="","",IF(AX38="対象外","対象外",N37))</f>
        <v/>
      </c>
      <c r="O38" s="219" t="str">
        <f>IF(B37="","",IF(AX38="対象外","対象外",O37))</f>
        <v/>
      </c>
      <c r="P38" s="219" t="str">
        <f>IF(B37="","",IF(AX38="対象外","対象外",P37))</f>
        <v/>
      </c>
      <c r="Q38" s="219" t="str">
        <f>IF(B37="","",IF(AX38="対象外","対象外",Q37))</f>
        <v/>
      </c>
      <c r="R38" s="219" t="str">
        <f>IF(B37="","",IF(AX38="対象外","対象外",R37))</f>
        <v/>
      </c>
      <c r="S38" s="322" t="str">
        <f>IF(B37="","",IF(AX38="対象外","対象外",S37))</f>
        <v/>
      </c>
      <c r="T38" s="314" t="str">
        <f>IF(B37="","",IF(AY38="対象外","対象外",T37))</f>
        <v/>
      </c>
      <c r="U38" s="219" t="str">
        <f>IF(B37="","",IF(AY38="対象外","対象外",U37))</f>
        <v/>
      </c>
      <c r="V38" s="219" t="str">
        <f>IF(B37="","",IF(AY38="対象外","対象外",V37))</f>
        <v/>
      </c>
      <c r="W38" s="219" t="str">
        <f>IF(B37="","",IF(AY38="対象外","対象外",W37))</f>
        <v/>
      </c>
      <c r="X38" s="219" t="str">
        <f>IF(B37="","",IF(AY38="対象外","対象外",X37))</f>
        <v/>
      </c>
      <c r="Y38" s="219" t="str">
        <f>IF(B37="","",IF(AY38="対象外","対象外",Y37))</f>
        <v/>
      </c>
      <c r="Z38" s="315" t="str">
        <f>IF(B37="","",IF(AY38="対象外","対象外",Z37))</f>
        <v/>
      </c>
      <c r="AA38" s="303" t="str">
        <f>IF(B37="","",IF(AZ38="対象外","対象外",AA37))</f>
        <v/>
      </c>
      <c r="AB38" s="219" t="str">
        <f>IF(B37="","",IF(AZ38="対象外","対象外",AB37))</f>
        <v/>
      </c>
      <c r="AC38" s="219" t="str">
        <f>IF(B37="","",IF(AZ38="対象外","対象外",AC37))</f>
        <v/>
      </c>
      <c r="AD38" s="219" t="str">
        <f>IF(B37="","",IF(AZ38="対象外","対象外",AD37))</f>
        <v/>
      </c>
      <c r="AE38" s="219" t="str">
        <f>IF(B37="","",IF(AZ38="対象外","対象外",AE37))</f>
        <v/>
      </c>
      <c r="AF38" s="219" t="str">
        <f>IF(B37="","",IF(AZ38="対象外","対象外",AF37))</f>
        <v/>
      </c>
      <c r="AG38" s="219" t="str">
        <f>IF(B37="","",IF(AZ38="対象外","対象外",AG37))</f>
        <v/>
      </c>
      <c r="AH38" s="523" t="str">
        <f t="shared" ref="AH38" si="9">IF(B37="","",IF(AH37&lt;1,"対象外",ROUND(AI37/AH37,3)))</f>
        <v/>
      </c>
      <c r="AI38" s="524"/>
      <c r="AJ38" s="189"/>
      <c r="AM38" s="184">
        <f>IF(AH38="",0,IF(AH38="対象外",0,1))</f>
        <v>0</v>
      </c>
      <c r="AN38" s="187">
        <f>IF(AM38=1,AH38,0)</f>
        <v>0</v>
      </c>
      <c r="AO38" s="184">
        <f>AH37</f>
        <v>0</v>
      </c>
      <c r="AP38" s="170">
        <f>AI37</f>
        <v>0</v>
      </c>
      <c r="AQ38" s="152"/>
      <c r="AR38" s="170">
        <f>IF(AS38&gt;1,1,0)</f>
        <v>0</v>
      </c>
      <c r="AS38" s="170">
        <f>AO38</f>
        <v>0</v>
      </c>
      <c r="AT38" s="170">
        <f>AP38</f>
        <v>0</v>
      </c>
      <c r="AU38" s="152"/>
      <c r="AW38" s="198" t="str">
        <f>IF(COUNTIF(F37:L37,"作業")+COUNTIF(F37:L37,"休日")&lt;7,"対象外",IF(COUNTIF(F37:L37,"休日")&gt;3,"対象外","対象"))</f>
        <v>対象外</v>
      </c>
      <c r="AX38" s="198" t="str">
        <f>IF(COUNTIF(M37:S37,"作業")+COUNTIF(M37:S37,"休日")&lt;7,"対象外",IF(COUNTIF(M37:S37,"休日")&gt;3,"対象外","対象"))</f>
        <v>対象外</v>
      </c>
      <c r="AY38" s="198" t="str">
        <f>IF(COUNTIF(T37:Z37,"作業")+COUNTIF(T37:Z37,"休日")&lt;7,"対象外",IF(COUNTIF(T37:Z37,"休日")&gt;3,"対象外","対象"))</f>
        <v>対象外</v>
      </c>
      <c r="AZ38" s="198" t="str">
        <f>IF(COUNTIF(AA37:AG37,"作業")+COUNTIF(AA37:AG37,"休日")&lt;7,"対象外",IF(COUNTIF(AA37:AG37,"休日")&gt;3,"対象外","対象"))</f>
        <v>対象外</v>
      </c>
    </row>
    <row r="39" spans="1:52" ht="54" customHeight="1" x14ac:dyDescent="0.35">
      <c r="A39" s="553"/>
      <c r="B39" s="555" t="str">
        <f>IF('8'!C$5="","",'8'!C$5)</f>
        <v/>
      </c>
      <c r="C39" s="556"/>
      <c r="D39" s="557"/>
      <c r="E39" s="295" t="s">
        <v>158</v>
      </c>
      <c r="F39" s="314">
        <f>VLOOKUP(F22,'8'!$B$11:$D$598,3,0)</f>
        <v>0</v>
      </c>
      <c r="G39" s="219">
        <f>VLOOKUP(G22,'8'!$B$11:$D$598,3,0)</f>
        <v>0</v>
      </c>
      <c r="H39" s="219">
        <f>VLOOKUP(H22,'8'!$B$11:$D$598,3,0)</f>
        <v>0</v>
      </c>
      <c r="I39" s="219">
        <f>VLOOKUP(I22,'8'!$B$11:$D$598,3,0)</f>
        <v>0</v>
      </c>
      <c r="J39" s="219">
        <f>VLOOKUP(J22,'8'!$B$11:$D$598,3,0)</f>
        <v>0</v>
      </c>
      <c r="K39" s="219">
        <f>VLOOKUP(K22,'8'!$B$11:$D$598,3,0)</f>
        <v>0</v>
      </c>
      <c r="L39" s="315">
        <f>VLOOKUP(L22,'8'!$B$11:$D$598,3,0)</f>
        <v>0</v>
      </c>
      <c r="M39" s="303">
        <f>VLOOKUP(M22,'8'!$B$11:$D$598,3,0)</f>
        <v>0</v>
      </c>
      <c r="N39" s="219">
        <f>VLOOKUP(N22,'8'!$B$11:$D$598,3,0)</f>
        <v>0</v>
      </c>
      <c r="O39" s="219">
        <f>VLOOKUP(O22,'8'!$B$11:$D$598,3,0)</f>
        <v>0</v>
      </c>
      <c r="P39" s="219">
        <f>VLOOKUP(P22,'8'!$B$11:$D$598,3,0)</f>
        <v>0</v>
      </c>
      <c r="Q39" s="219">
        <f>VLOOKUP(Q22,'8'!$B$11:$D$598,3,0)</f>
        <v>0</v>
      </c>
      <c r="R39" s="219">
        <f>VLOOKUP(R22,'8'!$B$11:$D$598,3,0)</f>
        <v>0</v>
      </c>
      <c r="S39" s="322">
        <f>VLOOKUP(S22,'8'!$B$11:$D$598,3,0)</f>
        <v>0</v>
      </c>
      <c r="T39" s="314">
        <f>VLOOKUP(T22,'8'!$B$11:$D$598,3,0)</f>
        <v>0</v>
      </c>
      <c r="U39" s="219">
        <f>VLOOKUP(U22,'8'!$B$11:$D$598,3,0)</f>
        <v>0</v>
      </c>
      <c r="V39" s="219">
        <f>VLOOKUP(V22,'8'!$B$11:$D$598,3,0)</f>
        <v>0</v>
      </c>
      <c r="W39" s="219">
        <f>VLOOKUP(W22,'8'!$B$11:$D$598,3,0)</f>
        <v>0</v>
      </c>
      <c r="X39" s="219">
        <f>VLOOKUP(X22,'8'!$B$11:$D$598,3,0)</f>
        <v>0</v>
      </c>
      <c r="Y39" s="219">
        <f>VLOOKUP(Y22,'8'!$B$11:$D$598,3,0)</f>
        <v>0</v>
      </c>
      <c r="Z39" s="315">
        <f>VLOOKUP(Z22,'8'!$B$11:$D$598,3,0)</f>
        <v>0</v>
      </c>
      <c r="AA39" s="303">
        <f>VLOOKUP(AA22,'8'!$B$11:$D$598,3,0)</f>
        <v>0</v>
      </c>
      <c r="AB39" s="219">
        <f>VLOOKUP(AB22,'8'!$B$11:$D$598,3,0)</f>
        <v>0</v>
      </c>
      <c r="AC39" s="219">
        <f>VLOOKUP(AC22,'8'!$B$11:$D$598,3,0)</f>
        <v>0</v>
      </c>
      <c r="AD39" s="219">
        <f>VLOOKUP(AD22,'8'!$B$11:$D$598,3,0)</f>
        <v>0</v>
      </c>
      <c r="AE39" s="219">
        <f>VLOOKUP(AE22,'8'!$B$11:$D$598,3,0)</f>
        <v>0</v>
      </c>
      <c r="AF39" s="219">
        <f>VLOOKUP(AF22,'8'!$B$11:$D$598,3,0)</f>
        <v>0</v>
      </c>
      <c r="AG39" s="219">
        <f>VLOOKUP(AG22,'8'!$B$11:$D$598,3,0)</f>
        <v>0</v>
      </c>
      <c r="AH39" s="198">
        <f t="shared" ref="AH39" si="10">COUNTIF(F40:AG40,"作業")+COUNTIF(F40:AG40,"休日")</f>
        <v>0</v>
      </c>
      <c r="AI39" s="291">
        <f t="shared" ref="AI39" si="11">(COUNTIF(F40:AG40,"休日"))</f>
        <v>0</v>
      </c>
      <c r="AJ39" s="189"/>
      <c r="AW39" s="278">
        <v>1</v>
      </c>
      <c r="AX39" s="278">
        <v>2</v>
      </c>
      <c r="AY39" s="278">
        <v>3</v>
      </c>
      <c r="AZ39" s="278">
        <v>4</v>
      </c>
    </row>
    <row r="40" spans="1:52" ht="54" customHeight="1" x14ac:dyDescent="0.35">
      <c r="A40" s="553"/>
      <c r="B40" s="561"/>
      <c r="C40" s="562"/>
      <c r="D40" s="563"/>
      <c r="E40" s="296" t="s">
        <v>159</v>
      </c>
      <c r="F40" s="314" t="str">
        <f>IF(B39="","",IF(AW40="対象外","対象外",F39))</f>
        <v/>
      </c>
      <c r="G40" s="219" t="str">
        <f>IF(B39="","",IF(AW40="対象外","対象外",G39))</f>
        <v/>
      </c>
      <c r="H40" s="219" t="str">
        <f>IF(B39="","",IF(AW40="対象外","対象外",H39))</f>
        <v/>
      </c>
      <c r="I40" s="219" t="str">
        <f>IF(B39="","",IF(AW40="対象外","対象外",I39))</f>
        <v/>
      </c>
      <c r="J40" s="219" t="str">
        <f>IF(B39="","",IF(AW40="対象外","対象外",J39))</f>
        <v/>
      </c>
      <c r="K40" s="219" t="str">
        <f>IF(B39="","",IF(AW40="対象外","対象外",K39))</f>
        <v/>
      </c>
      <c r="L40" s="315" t="str">
        <f>IF(B39="","",IF(AW40="対象外","対象外",L39))</f>
        <v/>
      </c>
      <c r="M40" s="303" t="str">
        <f>IF(B39="","",IF(AX40="対象外","対象外",M39))</f>
        <v/>
      </c>
      <c r="N40" s="219" t="str">
        <f>IF(B39="","",IF(AX40="対象外","対象外",N39))</f>
        <v/>
      </c>
      <c r="O40" s="219" t="str">
        <f>IF(B39="","",IF(AX40="対象外","対象外",O39))</f>
        <v/>
      </c>
      <c r="P40" s="219" t="str">
        <f>IF(B39="","",IF(AX40="対象外","対象外",P39))</f>
        <v/>
      </c>
      <c r="Q40" s="219" t="str">
        <f>IF(B39="","",IF(AX40="対象外","対象外",Q39))</f>
        <v/>
      </c>
      <c r="R40" s="219" t="str">
        <f>IF(B39="","",IF(AX40="対象外","対象外",R39))</f>
        <v/>
      </c>
      <c r="S40" s="322" t="str">
        <f>IF(B39="","",IF(AX40="対象外","対象外",S39))</f>
        <v/>
      </c>
      <c r="T40" s="314" t="str">
        <f>IF(B39="","",IF(AY40="対象外","対象外",T39))</f>
        <v/>
      </c>
      <c r="U40" s="219" t="str">
        <f>IF(B39="","",IF(AY40="対象外","対象外",U39))</f>
        <v/>
      </c>
      <c r="V40" s="219" t="str">
        <f>IF(B39="","",IF(AY40="対象外","対象外",V39))</f>
        <v/>
      </c>
      <c r="W40" s="219" t="str">
        <f>IF(B39="","",IF(AY40="対象外","対象外",W39))</f>
        <v/>
      </c>
      <c r="X40" s="219" t="str">
        <f>IF(B39="","",IF(AY40="対象外","対象外",X39))</f>
        <v/>
      </c>
      <c r="Y40" s="219" t="str">
        <f>IF(B39="","",IF(AY40="対象外","対象外",Y39))</f>
        <v/>
      </c>
      <c r="Z40" s="315" t="str">
        <f>IF(B39="","",IF(AY40="対象外","対象外",Z39))</f>
        <v/>
      </c>
      <c r="AA40" s="303" t="str">
        <f>IF(B39="","",IF(AZ40="対象外","対象外",AA39))</f>
        <v/>
      </c>
      <c r="AB40" s="219" t="str">
        <f>IF(B39="","",IF(AZ40="対象外","対象外",AB39))</f>
        <v/>
      </c>
      <c r="AC40" s="219" t="str">
        <f>IF(B39="","",IF(AZ40="対象外","対象外",AC39))</f>
        <v/>
      </c>
      <c r="AD40" s="219" t="str">
        <f>IF(B39="","",IF(AZ40="対象外","対象外",AD39))</f>
        <v/>
      </c>
      <c r="AE40" s="219" t="str">
        <f>IF(B39="","",IF(AZ40="対象外","対象外",AE39))</f>
        <v/>
      </c>
      <c r="AF40" s="219" t="str">
        <f>IF(B39="","",IF(AZ40="対象外","対象外",AF39))</f>
        <v/>
      </c>
      <c r="AG40" s="219" t="str">
        <f>IF(B39="","",IF(AZ40="対象外","対象外",AG39))</f>
        <v/>
      </c>
      <c r="AH40" s="523" t="str">
        <f t="shared" ref="AH40" si="12">IF(B39="","",IF(AH39&lt;1,"対象外",ROUND(AI39/AH39,3)))</f>
        <v/>
      </c>
      <c r="AI40" s="524"/>
      <c r="AJ40" s="189"/>
      <c r="AM40" s="184">
        <f>IF(AH40="",0,IF(AH40="対象外",0,1))</f>
        <v>0</v>
      </c>
      <c r="AN40" s="187">
        <f>IF(AM40=1,AH40,0)</f>
        <v>0</v>
      </c>
      <c r="AO40" s="184">
        <f>AH39</f>
        <v>0</v>
      </c>
      <c r="AP40" s="170">
        <f>AI39</f>
        <v>0</v>
      </c>
      <c r="AQ40" s="152"/>
      <c r="AR40" s="170">
        <f>IF(AS40&gt;1,1,0)</f>
        <v>0</v>
      </c>
      <c r="AS40" s="170">
        <f>AO40</f>
        <v>0</v>
      </c>
      <c r="AT40" s="170">
        <f>AP40</f>
        <v>0</v>
      </c>
      <c r="AU40" s="152"/>
      <c r="AW40" s="198" t="str">
        <f>IF(COUNTIF(F39:L39,"作業")+COUNTIF(F39:L39,"休日")&lt;7,"対象外",IF(COUNTIF(F39:L39,"休日")&gt;3,"対象外","対象"))</f>
        <v>対象外</v>
      </c>
      <c r="AX40" s="198" t="str">
        <f>IF(COUNTIF(M39:S39,"作業")+COUNTIF(M39:S39,"休日")&lt;7,"対象外",IF(COUNTIF(M39:S39,"休日")&gt;3,"対象外","対象"))</f>
        <v>対象外</v>
      </c>
      <c r="AY40" s="198" t="str">
        <f>IF(COUNTIF(T39:Z39,"作業")+COUNTIF(T39:Z39,"休日")&lt;7,"対象外",IF(COUNTIF(T39:Z39,"休日")&gt;3,"対象外","対象"))</f>
        <v>対象外</v>
      </c>
      <c r="AZ40" s="198" t="str">
        <f>IF(COUNTIF(AA39:AG39,"作業")+COUNTIF(AA39:AG39,"休日")&lt;7,"対象外",IF(COUNTIF(AA39:AG39,"休日")&gt;3,"対象外","対象"))</f>
        <v>対象外</v>
      </c>
    </row>
    <row r="41" spans="1:52" ht="54" customHeight="1" x14ac:dyDescent="0.35">
      <c r="A41" s="553"/>
      <c r="B41" s="555" t="str">
        <f>IF('9'!C$5="","",'9'!C$5)</f>
        <v/>
      </c>
      <c r="C41" s="556"/>
      <c r="D41" s="557"/>
      <c r="E41" s="295" t="s">
        <v>158</v>
      </c>
      <c r="F41" s="314">
        <f>VLOOKUP(F22,'9'!$B$11:$D$598,3,0)</f>
        <v>0</v>
      </c>
      <c r="G41" s="219">
        <f>VLOOKUP(G22,'9'!$B$11:$D$598,3,0)</f>
        <v>0</v>
      </c>
      <c r="H41" s="219">
        <f>VLOOKUP(H22,'9'!$B$11:$D$598,3,0)</f>
        <v>0</v>
      </c>
      <c r="I41" s="219">
        <f>VLOOKUP(I22,'9'!$B$11:$D$598,3,0)</f>
        <v>0</v>
      </c>
      <c r="J41" s="219">
        <f>VLOOKUP(J22,'9'!$B$11:$D$598,3,0)</f>
        <v>0</v>
      </c>
      <c r="K41" s="219">
        <f>VLOOKUP(K22,'9'!$B$11:$D$598,3,0)</f>
        <v>0</v>
      </c>
      <c r="L41" s="315">
        <f>VLOOKUP(L22,'9'!$B$11:$D$598,3,0)</f>
        <v>0</v>
      </c>
      <c r="M41" s="303">
        <f>VLOOKUP(M22,'9'!$B$11:$D$598,3,0)</f>
        <v>0</v>
      </c>
      <c r="N41" s="219">
        <f>VLOOKUP(N22,'9'!$B$11:$D$598,3,0)</f>
        <v>0</v>
      </c>
      <c r="O41" s="219">
        <f>VLOOKUP(O22,'9'!$B$11:$D$598,3,0)</f>
        <v>0</v>
      </c>
      <c r="P41" s="219">
        <f>VLOOKUP(P22,'9'!$B$11:$D$598,3,0)</f>
        <v>0</v>
      </c>
      <c r="Q41" s="219">
        <f>VLOOKUP(Q22,'9'!$B$11:$D$598,3,0)</f>
        <v>0</v>
      </c>
      <c r="R41" s="219">
        <f>VLOOKUP(R22,'9'!$B$11:$D$598,3,0)</f>
        <v>0</v>
      </c>
      <c r="S41" s="322">
        <f>VLOOKUP(S22,'9'!$B$11:$D$598,3,0)</f>
        <v>0</v>
      </c>
      <c r="T41" s="314">
        <f>VLOOKUP(T22,'9'!$B$11:$D$598,3,0)</f>
        <v>0</v>
      </c>
      <c r="U41" s="219">
        <f>VLOOKUP(U22,'9'!$B$11:$D$598,3,0)</f>
        <v>0</v>
      </c>
      <c r="V41" s="219">
        <f>VLOOKUP(V22,'9'!$B$11:$D$598,3,0)</f>
        <v>0</v>
      </c>
      <c r="W41" s="219">
        <f>VLOOKUP(W22,'9'!$B$11:$D$598,3,0)</f>
        <v>0</v>
      </c>
      <c r="X41" s="219">
        <f>VLOOKUP(X22,'9'!$B$11:$D$598,3,0)</f>
        <v>0</v>
      </c>
      <c r="Y41" s="219">
        <f>VLOOKUP(Y22,'9'!$B$11:$D$598,3,0)</f>
        <v>0</v>
      </c>
      <c r="Z41" s="315">
        <f>VLOOKUP(Z22,'9'!$B$11:$D$598,3,0)</f>
        <v>0</v>
      </c>
      <c r="AA41" s="303">
        <f>VLOOKUP(AA22,'9'!$B$11:$D$598,3,0)</f>
        <v>0</v>
      </c>
      <c r="AB41" s="219">
        <f>VLOOKUP(AB22,'9'!$B$11:$D$598,3,0)</f>
        <v>0</v>
      </c>
      <c r="AC41" s="219">
        <f>VLOOKUP(AC22,'9'!$B$11:$D$598,3,0)</f>
        <v>0</v>
      </c>
      <c r="AD41" s="219">
        <f>VLOOKUP(AD22,'9'!$B$11:$D$598,3,0)</f>
        <v>0</v>
      </c>
      <c r="AE41" s="219">
        <f>VLOOKUP(AE22,'9'!$B$11:$D$598,3,0)</f>
        <v>0</v>
      </c>
      <c r="AF41" s="219">
        <f>VLOOKUP(AF22,'9'!$B$11:$D$598,3,0)</f>
        <v>0</v>
      </c>
      <c r="AG41" s="219">
        <f>VLOOKUP(AG22,'9'!$B$11:$D$598,3,0)</f>
        <v>0</v>
      </c>
      <c r="AH41" s="198">
        <f t="shared" ref="AH41" si="13">COUNTIF(F42:AG42,"作業")+COUNTIF(F42:AG42,"休日")</f>
        <v>0</v>
      </c>
      <c r="AI41" s="291">
        <f t="shared" ref="AI41" si="14">(COUNTIF(F42:AG42,"休日"))</f>
        <v>0</v>
      </c>
      <c r="AJ41" s="189"/>
      <c r="AW41" s="278">
        <v>1</v>
      </c>
      <c r="AX41" s="278">
        <v>2</v>
      </c>
      <c r="AY41" s="278">
        <v>3</v>
      </c>
      <c r="AZ41" s="278">
        <v>4</v>
      </c>
    </row>
    <row r="42" spans="1:52" ht="54" customHeight="1" x14ac:dyDescent="0.35">
      <c r="A42" s="553"/>
      <c r="B42" s="561"/>
      <c r="C42" s="562"/>
      <c r="D42" s="563"/>
      <c r="E42" s="296" t="s">
        <v>159</v>
      </c>
      <c r="F42" s="314" t="str">
        <f>IF(B41="","",IF(AW42="対象外","対象外",F41))</f>
        <v/>
      </c>
      <c r="G42" s="219" t="str">
        <f>IF(B41="","",IF(AW42="対象外","対象外",G41))</f>
        <v/>
      </c>
      <c r="H42" s="219" t="str">
        <f>IF(B41="","",IF(AW42="対象外","対象外",H41))</f>
        <v/>
      </c>
      <c r="I42" s="219" t="str">
        <f>IF(B41="","",IF(AW42="対象外","対象外",I41))</f>
        <v/>
      </c>
      <c r="J42" s="219" t="str">
        <f>IF(B41="","",IF(AW42="対象外","対象外",J41))</f>
        <v/>
      </c>
      <c r="K42" s="219" t="str">
        <f>IF(B41="","",IF(AW42="対象外","対象外",K41))</f>
        <v/>
      </c>
      <c r="L42" s="315" t="str">
        <f>IF(B41="","",IF(AW42="対象外","対象外",L41))</f>
        <v/>
      </c>
      <c r="M42" s="303" t="str">
        <f>IF(B41="","",IF(AX42="対象外","対象外",M41))</f>
        <v/>
      </c>
      <c r="N42" s="219" t="str">
        <f>IF(B41="","",IF(AX42="対象外","対象外",N41))</f>
        <v/>
      </c>
      <c r="O42" s="219" t="str">
        <f>IF(B41="","",IF(AX42="対象外","対象外",O41))</f>
        <v/>
      </c>
      <c r="P42" s="219" t="str">
        <f>IF(B41="","",IF(AX42="対象外","対象外",P41))</f>
        <v/>
      </c>
      <c r="Q42" s="219" t="str">
        <f>IF(B41="","",IF(AX42="対象外","対象外",Q41))</f>
        <v/>
      </c>
      <c r="R42" s="219" t="str">
        <f>IF(B41="","",IF(AX42="対象外","対象外",R41))</f>
        <v/>
      </c>
      <c r="S42" s="322" t="str">
        <f>IF(B41="","",IF(AX42="対象外","対象外",S41))</f>
        <v/>
      </c>
      <c r="T42" s="314" t="str">
        <f>IF(B41="","",IF(AY42="対象外","対象外",T41))</f>
        <v/>
      </c>
      <c r="U42" s="219" t="str">
        <f>IF(B41="","",IF(AY42="対象外","対象外",U41))</f>
        <v/>
      </c>
      <c r="V42" s="219" t="str">
        <f>IF(B41="","",IF(AY42="対象外","対象外",V41))</f>
        <v/>
      </c>
      <c r="W42" s="219" t="str">
        <f>IF(B41="","",IF(AY42="対象外","対象外",W41))</f>
        <v/>
      </c>
      <c r="X42" s="219" t="str">
        <f>IF(B41="","",IF(AY42="対象外","対象外",X41))</f>
        <v/>
      </c>
      <c r="Y42" s="219" t="str">
        <f>IF(B41="","",IF(AY42="対象外","対象外",Y41))</f>
        <v/>
      </c>
      <c r="Z42" s="315" t="str">
        <f>IF(B41="","",IF(AY42="対象外","対象外",Z41))</f>
        <v/>
      </c>
      <c r="AA42" s="303" t="str">
        <f>IF(B41="","",IF(AZ42="対象外","対象外",AA41))</f>
        <v/>
      </c>
      <c r="AB42" s="219" t="str">
        <f>IF(B41="","",IF(AZ42="対象外","対象外",AB41))</f>
        <v/>
      </c>
      <c r="AC42" s="219" t="str">
        <f>IF(B41="","",IF(AZ42="対象外","対象外",AC41))</f>
        <v/>
      </c>
      <c r="AD42" s="219" t="str">
        <f>IF(B41="","",IF(AZ42="対象外","対象外",AD41))</f>
        <v/>
      </c>
      <c r="AE42" s="219" t="str">
        <f>IF(B41="","",IF(AZ42="対象外","対象外",AE41))</f>
        <v/>
      </c>
      <c r="AF42" s="219" t="str">
        <f>IF(B41="","",IF(AZ42="対象外","対象外",AF41))</f>
        <v/>
      </c>
      <c r="AG42" s="219" t="str">
        <f>IF(B41="","",IF(AZ42="対象外","対象外",AG41))</f>
        <v/>
      </c>
      <c r="AH42" s="523" t="str">
        <f t="shared" ref="AH42" si="15">IF(B41="","",IF(AH41&lt;1,"対象外",ROUND(AI41/AH41,3)))</f>
        <v/>
      </c>
      <c r="AI42" s="524"/>
      <c r="AJ42" s="189"/>
      <c r="AM42" s="184">
        <f>IF(AH42="",0,IF(AH42="対象外",0,1))</f>
        <v>0</v>
      </c>
      <c r="AN42" s="187">
        <f>IF(AM42=1,AH42,0)</f>
        <v>0</v>
      </c>
      <c r="AO42" s="184">
        <f>AH41</f>
        <v>0</v>
      </c>
      <c r="AP42" s="170">
        <f>AI41</f>
        <v>0</v>
      </c>
      <c r="AQ42" s="152"/>
      <c r="AR42" s="170">
        <f>IF(AS42&gt;1,1,0)</f>
        <v>0</v>
      </c>
      <c r="AS42" s="170">
        <f>AO42</f>
        <v>0</v>
      </c>
      <c r="AT42" s="170">
        <f>AP42</f>
        <v>0</v>
      </c>
      <c r="AU42" s="152"/>
      <c r="AW42" s="198" t="str">
        <f>IF(COUNTIF(F41:L41,"作業")+COUNTIF(F41:L41,"休日")&lt;7,"対象外",IF(COUNTIF(F41:L41,"休日")&gt;3,"対象外","対象"))</f>
        <v>対象外</v>
      </c>
      <c r="AX42" s="198" t="str">
        <f>IF(COUNTIF(M41:S41,"作業")+COUNTIF(M41:S41,"休日")&lt;7,"対象外",IF(COUNTIF(M41:S41,"休日")&gt;3,"対象外","対象"))</f>
        <v>対象外</v>
      </c>
      <c r="AY42" s="198" t="str">
        <f>IF(COUNTIF(T41:Z41,"作業")+COUNTIF(T41:Z41,"休日")&lt;7,"対象外",IF(COUNTIF(T41:Z41,"休日")&gt;3,"対象外","対象"))</f>
        <v>対象外</v>
      </c>
      <c r="AZ42" s="198" t="str">
        <f>IF(COUNTIF(AA41:AG41,"作業")+COUNTIF(AA41:AG41,"休日")&lt;7,"対象外",IF(COUNTIF(AA41:AG41,"休日")&gt;3,"対象外","対象"))</f>
        <v>対象外</v>
      </c>
    </row>
    <row r="43" spans="1:52" ht="54" customHeight="1" x14ac:dyDescent="0.35">
      <c r="A43" s="553"/>
      <c r="B43" s="555" t="str">
        <f>IF('10'!C$5="","",'10'!C$5)</f>
        <v/>
      </c>
      <c r="C43" s="556"/>
      <c r="D43" s="557"/>
      <c r="E43" s="295" t="s">
        <v>158</v>
      </c>
      <c r="F43" s="314">
        <f>VLOOKUP(F22,'10'!$B$11:$D$598,3,0)</f>
        <v>0</v>
      </c>
      <c r="G43" s="219">
        <f>VLOOKUP(G22,'10'!$B$11:$D$598,3,0)</f>
        <v>0</v>
      </c>
      <c r="H43" s="219">
        <f>VLOOKUP(H22,'10'!$B$11:$D$598,3,0)</f>
        <v>0</v>
      </c>
      <c r="I43" s="219">
        <f>VLOOKUP(I22,'10'!$B$11:$D$598,3,0)</f>
        <v>0</v>
      </c>
      <c r="J43" s="219">
        <f>VLOOKUP(J22,'10'!$B$11:$D$598,3,0)</f>
        <v>0</v>
      </c>
      <c r="K43" s="219">
        <f>VLOOKUP(K22,'10'!$B$11:$D$598,3,0)</f>
        <v>0</v>
      </c>
      <c r="L43" s="315">
        <f>VLOOKUP(L22,'10'!$B$11:$D$598,3,0)</f>
        <v>0</v>
      </c>
      <c r="M43" s="303">
        <f>VLOOKUP(M22,'10'!$B$11:$D$598,3,0)</f>
        <v>0</v>
      </c>
      <c r="N43" s="219">
        <f>VLOOKUP(N22,'10'!$B$11:$D$598,3,0)</f>
        <v>0</v>
      </c>
      <c r="O43" s="219">
        <f>VLOOKUP(O22,'10'!$B$11:$D$598,3,0)</f>
        <v>0</v>
      </c>
      <c r="P43" s="219">
        <f>VLOOKUP(P22,'10'!$B$11:$D$598,3,0)</f>
        <v>0</v>
      </c>
      <c r="Q43" s="219">
        <f>VLOOKUP(Q22,'10'!$B$11:$D$598,3,0)</f>
        <v>0</v>
      </c>
      <c r="R43" s="219">
        <f>VLOOKUP(R22,'10'!$B$11:$D$598,3,0)</f>
        <v>0</v>
      </c>
      <c r="S43" s="322">
        <f>VLOOKUP(S22,'10'!$B$11:$D$598,3,0)</f>
        <v>0</v>
      </c>
      <c r="T43" s="314">
        <f>VLOOKUP(T22,'10'!$B$11:$D$598,3,0)</f>
        <v>0</v>
      </c>
      <c r="U43" s="219">
        <f>VLOOKUP(U22,'10'!$B$11:$D$598,3,0)</f>
        <v>0</v>
      </c>
      <c r="V43" s="219">
        <f>VLOOKUP(V22,'10'!$B$11:$D$598,3,0)</f>
        <v>0</v>
      </c>
      <c r="W43" s="219">
        <f>VLOOKUP(W22,'10'!$B$11:$D$598,3,0)</f>
        <v>0</v>
      </c>
      <c r="X43" s="219">
        <f>VLOOKUP(X22,'10'!$B$11:$D$598,3,0)</f>
        <v>0</v>
      </c>
      <c r="Y43" s="219">
        <f>VLOOKUP(Y22,'10'!$B$11:$D$598,3,0)</f>
        <v>0</v>
      </c>
      <c r="Z43" s="315">
        <f>VLOOKUP(Z22,'10'!$B$11:$D$598,3,0)</f>
        <v>0</v>
      </c>
      <c r="AA43" s="303">
        <f>VLOOKUP(AA22,'10'!$B$11:$D$598,3,0)</f>
        <v>0</v>
      </c>
      <c r="AB43" s="219">
        <f>VLOOKUP(AB22,'10'!$B$11:$D$598,3,0)</f>
        <v>0</v>
      </c>
      <c r="AC43" s="219">
        <f>VLOOKUP(AC22,'10'!$B$11:$D$598,3,0)</f>
        <v>0</v>
      </c>
      <c r="AD43" s="219">
        <f>VLOOKUP(AD22,'10'!$B$11:$D$598,3,0)</f>
        <v>0</v>
      </c>
      <c r="AE43" s="219">
        <f>VLOOKUP(AE22,'10'!$B$11:$D$598,3,0)</f>
        <v>0</v>
      </c>
      <c r="AF43" s="219">
        <f>VLOOKUP(AF22,'10'!$B$11:$D$598,3,0)</f>
        <v>0</v>
      </c>
      <c r="AG43" s="219">
        <f>VLOOKUP(AG22,'10'!$B$11:$D$598,3,0)</f>
        <v>0</v>
      </c>
      <c r="AH43" s="198">
        <f t="shared" ref="AH43" si="16">COUNTIF(F44:AG44,"作業")+COUNTIF(F44:AG44,"休日")</f>
        <v>0</v>
      </c>
      <c r="AI43" s="291">
        <f t="shared" ref="AI43" si="17">(COUNTIF(F44:AG44,"休日"))</f>
        <v>0</v>
      </c>
      <c r="AJ43" s="189"/>
      <c r="AW43" s="278">
        <v>1</v>
      </c>
      <c r="AX43" s="278">
        <v>2</v>
      </c>
      <c r="AY43" s="278">
        <v>3</v>
      </c>
      <c r="AZ43" s="278">
        <v>4</v>
      </c>
    </row>
    <row r="44" spans="1:52" ht="54" customHeight="1" x14ac:dyDescent="0.35">
      <c r="A44" s="553"/>
      <c r="B44" s="561"/>
      <c r="C44" s="562"/>
      <c r="D44" s="563"/>
      <c r="E44" s="296" t="s">
        <v>159</v>
      </c>
      <c r="F44" s="314" t="str">
        <f>IF(B43="","",IF(AW44="対象外","対象外",F43))</f>
        <v/>
      </c>
      <c r="G44" s="219" t="str">
        <f>IF(B43="","",IF(AW44="対象外","対象外",G43))</f>
        <v/>
      </c>
      <c r="H44" s="219" t="str">
        <f>IF(B43="","",IF(AW44="対象外","対象外",H43))</f>
        <v/>
      </c>
      <c r="I44" s="219" t="str">
        <f>IF(B43="","",IF(AW44="対象外","対象外",I43))</f>
        <v/>
      </c>
      <c r="J44" s="219" t="str">
        <f>IF(B43="","",IF(AW44="対象外","対象外",J43))</f>
        <v/>
      </c>
      <c r="K44" s="219" t="str">
        <f>IF(B43="","",IF(AW44="対象外","対象外",K43))</f>
        <v/>
      </c>
      <c r="L44" s="315" t="str">
        <f>IF(B43="","",IF(AW44="対象外","対象外",L43))</f>
        <v/>
      </c>
      <c r="M44" s="303" t="str">
        <f>IF(B43="","",IF(AX44="対象外","対象外",M43))</f>
        <v/>
      </c>
      <c r="N44" s="219" t="str">
        <f>IF(B43="","",IF(AX44="対象外","対象外",N43))</f>
        <v/>
      </c>
      <c r="O44" s="219" t="str">
        <f>IF(B43="","",IF(AX44="対象外","対象外",O43))</f>
        <v/>
      </c>
      <c r="P44" s="219" t="str">
        <f>IF(B43="","",IF(AX44="対象外","対象外",P43))</f>
        <v/>
      </c>
      <c r="Q44" s="219" t="str">
        <f>IF(B43="","",IF(AX44="対象外","対象外",Q43))</f>
        <v/>
      </c>
      <c r="R44" s="219" t="str">
        <f>IF(B43="","",IF(AX44="対象外","対象外",R43))</f>
        <v/>
      </c>
      <c r="S44" s="322" t="str">
        <f>IF(B43="","",IF(AX44="対象外","対象外",S43))</f>
        <v/>
      </c>
      <c r="T44" s="314" t="str">
        <f>IF(B43="","",IF(AY44="対象外","対象外",T43))</f>
        <v/>
      </c>
      <c r="U44" s="219" t="str">
        <f>IF(B43="","",IF(AY44="対象外","対象外",U43))</f>
        <v/>
      </c>
      <c r="V44" s="219" t="str">
        <f>IF(B43="","",IF(AY44="対象外","対象外",V43))</f>
        <v/>
      </c>
      <c r="W44" s="219" t="str">
        <f>IF(B43="","",IF(AY44="対象外","対象外",W43))</f>
        <v/>
      </c>
      <c r="X44" s="219" t="str">
        <f>IF(B43="","",IF(AY44="対象外","対象外",X43))</f>
        <v/>
      </c>
      <c r="Y44" s="219" t="str">
        <f>IF(B43="","",IF(AY44="対象外","対象外",Y43))</f>
        <v/>
      </c>
      <c r="Z44" s="315" t="str">
        <f>IF(B43="","",IF(AY44="対象外","対象外",Z43))</f>
        <v/>
      </c>
      <c r="AA44" s="303" t="str">
        <f>IF(B43="","",IF(AZ44="対象外","対象外",AA43))</f>
        <v/>
      </c>
      <c r="AB44" s="219" t="str">
        <f>IF(B43="","",IF(AZ44="対象外","対象外",AB43))</f>
        <v/>
      </c>
      <c r="AC44" s="219" t="str">
        <f>IF(B43="","",IF(AZ44="対象外","対象外",AC43))</f>
        <v/>
      </c>
      <c r="AD44" s="219" t="str">
        <f>IF(B43="","",IF(AZ44="対象外","対象外",AD43))</f>
        <v/>
      </c>
      <c r="AE44" s="219" t="str">
        <f>IF(B43="","",IF(AZ44="対象外","対象外",AE43))</f>
        <v/>
      </c>
      <c r="AF44" s="219" t="str">
        <f>IF(B43="","",IF(AZ44="対象外","対象外",AF43))</f>
        <v/>
      </c>
      <c r="AG44" s="219" t="str">
        <f>IF(B43="","",IF(AZ44="対象外","対象外",AG43))</f>
        <v/>
      </c>
      <c r="AH44" s="523" t="str">
        <f t="shared" ref="AH44" si="18">IF(B43="","",IF(AH43&lt;1,"対象外",ROUND(AI43/AH43,3)))</f>
        <v/>
      </c>
      <c r="AI44" s="524"/>
      <c r="AJ44" s="189"/>
      <c r="AM44" s="184">
        <f>IF(AH44="",0,IF(AH44="対象外",0,1))</f>
        <v>0</v>
      </c>
      <c r="AN44" s="187">
        <f>IF(AM44=1,AH44,0)</f>
        <v>0</v>
      </c>
      <c r="AO44" s="184">
        <f>AH43</f>
        <v>0</v>
      </c>
      <c r="AP44" s="170">
        <f>AI43</f>
        <v>0</v>
      </c>
      <c r="AQ44" s="152"/>
      <c r="AR44" s="170">
        <f>IF(AS44&gt;1,1,0)</f>
        <v>0</v>
      </c>
      <c r="AS44" s="170">
        <f>AO44</f>
        <v>0</v>
      </c>
      <c r="AT44" s="170">
        <f>AP44</f>
        <v>0</v>
      </c>
      <c r="AU44" s="152"/>
      <c r="AW44" s="198" t="str">
        <f>IF(COUNTIF(F43:L43,"作業")+COUNTIF(F43:L43,"休日")&lt;7,"対象外",IF(COUNTIF(F43:L43,"休日")&gt;3,"対象外","対象"))</f>
        <v>対象外</v>
      </c>
      <c r="AX44" s="198" t="str">
        <f>IF(COUNTIF(M43:S43,"作業")+COUNTIF(M43:S43,"休日")&lt;7,"対象外",IF(COUNTIF(M43:S43,"休日")&gt;3,"対象外","対象"))</f>
        <v>対象外</v>
      </c>
      <c r="AY44" s="198" t="str">
        <f>IF(COUNTIF(T43:Z43,"作業")+COUNTIF(T43:Z43,"休日")&lt;7,"対象外",IF(COUNTIF(T43:Z43,"休日")&gt;3,"対象外","対象"))</f>
        <v>対象外</v>
      </c>
      <c r="AZ44" s="198" t="str">
        <f>IF(COUNTIF(AA43:AG43,"作業")+COUNTIF(AA43:AG43,"休日")&lt;7,"対象外",IF(COUNTIF(AA43:AG43,"休日")&gt;3,"対象外","対象"))</f>
        <v>対象外</v>
      </c>
    </row>
    <row r="45" spans="1:52" ht="54" customHeight="1" x14ac:dyDescent="0.35">
      <c r="A45" s="553"/>
      <c r="B45" s="555" t="str">
        <f>IF('11'!C$5="","",'11'!C$5)</f>
        <v/>
      </c>
      <c r="C45" s="556"/>
      <c r="D45" s="557"/>
      <c r="E45" s="295" t="s">
        <v>158</v>
      </c>
      <c r="F45" s="314">
        <f>VLOOKUP(F22,'11'!$B$11:$D$598,3,0)</f>
        <v>0</v>
      </c>
      <c r="G45" s="219">
        <f>VLOOKUP(G22,'11'!$B$11:$D$598,3,0)</f>
        <v>0</v>
      </c>
      <c r="H45" s="219">
        <f>VLOOKUP(H22,'11'!$B$11:$D$598,3,0)</f>
        <v>0</v>
      </c>
      <c r="I45" s="219">
        <f>VLOOKUP(I22,'11'!$B$11:$D$598,3,0)</f>
        <v>0</v>
      </c>
      <c r="J45" s="219">
        <f>VLOOKUP(J22,'11'!$B$11:$D$598,3,0)</f>
        <v>0</v>
      </c>
      <c r="K45" s="219">
        <f>VLOOKUP(K22,'11'!$B$11:$D$598,3,0)</f>
        <v>0</v>
      </c>
      <c r="L45" s="315">
        <f>VLOOKUP(L22,'11'!$B$11:$D$598,3,0)</f>
        <v>0</v>
      </c>
      <c r="M45" s="303">
        <f>VLOOKUP(M22,'11'!$B$11:$D$598,3,0)</f>
        <v>0</v>
      </c>
      <c r="N45" s="219">
        <f>VLOOKUP(N22,'11'!$B$11:$D$598,3,0)</f>
        <v>0</v>
      </c>
      <c r="O45" s="219">
        <f>VLOOKUP(O22,'11'!$B$11:$D$598,3,0)</f>
        <v>0</v>
      </c>
      <c r="P45" s="219">
        <f>VLOOKUP(P22,'11'!$B$11:$D$598,3,0)</f>
        <v>0</v>
      </c>
      <c r="Q45" s="219">
        <f>VLOOKUP(Q22,'11'!$B$11:$D$598,3,0)</f>
        <v>0</v>
      </c>
      <c r="R45" s="219">
        <f>VLOOKUP(R22,'11'!$B$11:$D$598,3,0)</f>
        <v>0</v>
      </c>
      <c r="S45" s="322">
        <f>VLOOKUP(S22,'11'!$B$11:$D$598,3,0)</f>
        <v>0</v>
      </c>
      <c r="T45" s="314">
        <f>VLOOKUP(T22,'11'!$B$11:$D$598,3,0)</f>
        <v>0</v>
      </c>
      <c r="U45" s="219">
        <f>VLOOKUP(U22,'11'!$B$11:$D$598,3,0)</f>
        <v>0</v>
      </c>
      <c r="V45" s="219">
        <f>VLOOKUP(V22,'11'!$B$11:$D$598,3,0)</f>
        <v>0</v>
      </c>
      <c r="W45" s="219">
        <f>VLOOKUP(W22,'11'!$B$11:$D$598,3,0)</f>
        <v>0</v>
      </c>
      <c r="X45" s="219">
        <f>VLOOKUP(X22,'11'!$B$11:$D$598,3,0)</f>
        <v>0</v>
      </c>
      <c r="Y45" s="219">
        <f>VLOOKUP(Y22,'11'!$B$11:$D$598,3,0)</f>
        <v>0</v>
      </c>
      <c r="Z45" s="315">
        <f>VLOOKUP(Z22,'11'!$B$11:$D$598,3,0)</f>
        <v>0</v>
      </c>
      <c r="AA45" s="303">
        <f>VLOOKUP(AA22,'11'!$B$11:$D$598,3,0)</f>
        <v>0</v>
      </c>
      <c r="AB45" s="219">
        <f>VLOOKUP(AB22,'11'!$B$11:$D$598,3,0)</f>
        <v>0</v>
      </c>
      <c r="AC45" s="219">
        <f>VLOOKUP(AC22,'11'!$B$11:$D$598,3,0)</f>
        <v>0</v>
      </c>
      <c r="AD45" s="219">
        <f>VLOOKUP(AD22,'11'!$B$11:$D$598,3,0)</f>
        <v>0</v>
      </c>
      <c r="AE45" s="219">
        <f>VLOOKUP(AE22,'11'!$B$11:$D$598,3,0)</f>
        <v>0</v>
      </c>
      <c r="AF45" s="219">
        <f>VLOOKUP(AF22,'11'!$B$11:$D$598,3,0)</f>
        <v>0</v>
      </c>
      <c r="AG45" s="219">
        <f>VLOOKUP(AG22,'11'!$B$11:$D$598,3,0)</f>
        <v>0</v>
      </c>
      <c r="AH45" s="198">
        <f t="shared" ref="AH45" si="19">COUNTIF(F46:AG46,"作業")+COUNTIF(F46:AG46,"休日")</f>
        <v>0</v>
      </c>
      <c r="AI45" s="291">
        <f t="shared" ref="AI45" si="20">(COUNTIF(F46:AG46,"休日"))</f>
        <v>0</v>
      </c>
      <c r="AJ45" s="189"/>
      <c r="AW45" s="278">
        <v>1</v>
      </c>
      <c r="AX45" s="278">
        <v>2</v>
      </c>
      <c r="AY45" s="278">
        <v>3</v>
      </c>
      <c r="AZ45" s="278">
        <v>4</v>
      </c>
    </row>
    <row r="46" spans="1:52" ht="54" customHeight="1" x14ac:dyDescent="0.35">
      <c r="A46" s="553"/>
      <c r="B46" s="561"/>
      <c r="C46" s="562"/>
      <c r="D46" s="563"/>
      <c r="E46" s="296" t="s">
        <v>159</v>
      </c>
      <c r="F46" s="314" t="str">
        <f>IF(B45="","",IF(AW46="対象外","対象外",F45))</f>
        <v/>
      </c>
      <c r="G46" s="219" t="str">
        <f>IF(B45="","",IF(AW46="対象外","対象外",G45))</f>
        <v/>
      </c>
      <c r="H46" s="219" t="str">
        <f>IF(B45="","",IF(AW46="対象外","対象外",H45))</f>
        <v/>
      </c>
      <c r="I46" s="219" t="str">
        <f>IF(B45="","",IF(AW46="対象外","対象外",I45))</f>
        <v/>
      </c>
      <c r="J46" s="219" t="str">
        <f>IF(B45="","",IF(AW46="対象外","対象外",J45))</f>
        <v/>
      </c>
      <c r="K46" s="219" t="str">
        <f>IF(B45="","",IF(AW46="対象外","対象外",K45))</f>
        <v/>
      </c>
      <c r="L46" s="315" t="str">
        <f>IF(B45="","",IF(AW46="対象外","対象外",L45))</f>
        <v/>
      </c>
      <c r="M46" s="303" t="str">
        <f>IF(B45="","",IF(AX46="対象外","対象外",M45))</f>
        <v/>
      </c>
      <c r="N46" s="219" t="str">
        <f>IF(B45="","",IF(AX46="対象外","対象外",N45))</f>
        <v/>
      </c>
      <c r="O46" s="219" t="str">
        <f>IF(B45="","",IF(AX46="対象外","対象外",O45))</f>
        <v/>
      </c>
      <c r="P46" s="219" t="str">
        <f>IF(B45="","",IF(AX46="対象外","対象外",P45))</f>
        <v/>
      </c>
      <c r="Q46" s="219" t="str">
        <f>IF(B45="","",IF(AX46="対象外","対象外",Q45))</f>
        <v/>
      </c>
      <c r="R46" s="219" t="str">
        <f>IF(B45="","",IF(AX46="対象外","対象外",R45))</f>
        <v/>
      </c>
      <c r="S46" s="322" t="str">
        <f>IF(B45="","",IF(AX46="対象外","対象外",S45))</f>
        <v/>
      </c>
      <c r="T46" s="314" t="str">
        <f>IF(B45="","",IF(AY46="対象外","対象外",T45))</f>
        <v/>
      </c>
      <c r="U46" s="219" t="str">
        <f>IF(B45="","",IF(AY46="対象外","対象外",U45))</f>
        <v/>
      </c>
      <c r="V46" s="219" t="str">
        <f>IF(B45="","",IF(AY46="対象外","対象外",V45))</f>
        <v/>
      </c>
      <c r="W46" s="219" t="str">
        <f>IF(B45="","",IF(AY46="対象外","対象外",W45))</f>
        <v/>
      </c>
      <c r="X46" s="219" t="str">
        <f>IF(B45="","",IF(AY46="対象外","対象外",X45))</f>
        <v/>
      </c>
      <c r="Y46" s="219" t="str">
        <f>IF(B45="","",IF(AY46="対象外","対象外",Y45))</f>
        <v/>
      </c>
      <c r="Z46" s="315" t="str">
        <f>IF(B45="","",IF(AY46="対象外","対象外",Z45))</f>
        <v/>
      </c>
      <c r="AA46" s="303" t="str">
        <f>IF(B45="","",IF(AZ46="対象外","対象外",AA45))</f>
        <v/>
      </c>
      <c r="AB46" s="219" t="str">
        <f>IF(B45="","",IF(AZ46="対象外","対象外",AB45))</f>
        <v/>
      </c>
      <c r="AC46" s="219" t="str">
        <f>IF(B45="","",IF(AZ46="対象外","対象外",AC45))</f>
        <v/>
      </c>
      <c r="AD46" s="219" t="str">
        <f>IF(B45="","",IF(AZ46="対象外","対象外",AD45))</f>
        <v/>
      </c>
      <c r="AE46" s="219" t="str">
        <f>IF(B45="","",IF(AZ46="対象外","対象外",AE45))</f>
        <v/>
      </c>
      <c r="AF46" s="219" t="str">
        <f>IF(B45="","",IF(AZ46="対象外","対象外",AF45))</f>
        <v/>
      </c>
      <c r="AG46" s="219" t="str">
        <f>IF(B45="","",IF(AZ46="対象外","対象外",AG45))</f>
        <v/>
      </c>
      <c r="AH46" s="523" t="str">
        <f t="shared" ref="AH46" si="21">IF(B45="","",IF(AH45&lt;1,"対象外",ROUND(AI45/AH45,3)))</f>
        <v/>
      </c>
      <c r="AI46" s="524"/>
      <c r="AJ46" s="189"/>
      <c r="AM46" s="184">
        <f>IF(AH46="",0,IF(AH46="対象外",0,1))</f>
        <v>0</v>
      </c>
      <c r="AN46" s="187">
        <f>IF(AM46=1,AH46,0)</f>
        <v>0</v>
      </c>
      <c r="AO46" s="184">
        <f>AH45</f>
        <v>0</v>
      </c>
      <c r="AP46" s="170">
        <f>AI45</f>
        <v>0</v>
      </c>
      <c r="AQ46" s="152"/>
      <c r="AR46" s="170">
        <f>IF(AS46&gt;1,1,0)</f>
        <v>0</v>
      </c>
      <c r="AS46" s="170">
        <f>AO46</f>
        <v>0</v>
      </c>
      <c r="AT46" s="170">
        <f>AP46</f>
        <v>0</v>
      </c>
      <c r="AU46" s="152"/>
      <c r="AW46" s="198" t="str">
        <f>IF(COUNTIF(F45:L45,"作業")+COUNTIF(F45:L45,"休日")&lt;7,"対象外",IF(COUNTIF(F45:L45,"休日")&gt;3,"対象外","対象"))</f>
        <v>対象外</v>
      </c>
      <c r="AX46" s="198" t="str">
        <f>IF(COUNTIF(M45:S45,"作業")+COUNTIF(M45:S45,"休日")&lt;7,"対象外",IF(COUNTIF(M45:S45,"休日")&gt;3,"対象外","対象"))</f>
        <v>対象外</v>
      </c>
      <c r="AY46" s="198" t="str">
        <f>IF(COUNTIF(T45:Z45,"作業")+COUNTIF(T45:Z45,"休日")&lt;7,"対象外",IF(COUNTIF(T45:Z45,"休日")&gt;3,"対象外","対象"))</f>
        <v>対象外</v>
      </c>
      <c r="AZ46" s="198" t="str">
        <f>IF(COUNTIF(AA45:AG45,"作業")+COUNTIF(AA45:AG45,"休日")&lt;7,"対象外",IF(COUNTIF(AA45:AG45,"休日")&gt;3,"対象外","対象"))</f>
        <v>対象外</v>
      </c>
    </row>
    <row r="47" spans="1:52" ht="54" customHeight="1" x14ac:dyDescent="0.35">
      <c r="A47" s="553"/>
      <c r="B47" s="555" t="str">
        <f>IF('12'!C$5="","",'12'!C$5)</f>
        <v/>
      </c>
      <c r="C47" s="556"/>
      <c r="D47" s="557"/>
      <c r="E47" s="295" t="s">
        <v>158</v>
      </c>
      <c r="F47" s="314">
        <f>VLOOKUP(F22,'12'!$B$11:$D$598,3,0)</f>
        <v>0</v>
      </c>
      <c r="G47" s="219">
        <f>VLOOKUP(G22,'12'!$B$11:$D$598,3,0)</f>
        <v>0</v>
      </c>
      <c r="H47" s="219">
        <f>VLOOKUP(H22,'12'!$B$11:$D$598,3,0)</f>
        <v>0</v>
      </c>
      <c r="I47" s="219">
        <f>VLOOKUP(I22,'12'!$B$11:$D$598,3,0)</f>
        <v>0</v>
      </c>
      <c r="J47" s="219">
        <f>VLOOKUP(J22,'12'!$B$11:$D$598,3,0)</f>
        <v>0</v>
      </c>
      <c r="K47" s="219">
        <f>VLOOKUP(K22,'12'!$B$11:$D$598,3,0)</f>
        <v>0</v>
      </c>
      <c r="L47" s="315">
        <f>VLOOKUP(L22,'12'!$B$11:$D$598,3,0)</f>
        <v>0</v>
      </c>
      <c r="M47" s="303">
        <f>VLOOKUP(M22,'12'!$B$11:$D$598,3,0)</f>
        <v>0</v>
      </c>
      <c r="N47" s="219">
        <f>VLOOKUP(N22,'12'!$B$11:$D$598,3,0)</f>
        <v>0</v>
      </c>
      <c r="O47" s="219">
        <f>VLOOKUP(O22,'12'!$B$11:$D$598,3,0)</f>
        <v>0</v>
      </c>
      <c r="P47" s="219">
        <f>VLOOKUP(P22,'12'!$B$11:$D$598,3,0)</f>
        <v>0</v>
      </c>
      <c r="Q47" s="219">
        <f>VLOOKUP(Q22,'12'!$B$11:$D$598,3,0)</f>
        <v>0</v>
      </c>
      <c r="R47" s="219">
        <f>VLOOKUP(R22,'12'!$B$11:$D$598,3,0)</f>
        <v>0</v>
      </c>
      <c r="S47" s="322">
        <f>VLOOKUP(S22,'12'!$B$11:$D$598,3,0)</f>
        <v>0</v>
      </c>
      <c r="T47" s="314">
        <f>VLOOKUP(T22,'12'!$B$11:$D$598,3,0)</f>
        <v>0</v>
      </c>
      <c r="U47" s="219">
        <f>VLOOKUP(U22,'12'!$B$11:$D$598,3,0)</f>
        <v>0</v>
      </c>
      <c r="V47" s="219">
        <f>VLOOKUP(V22,'12'!$B$11:$D$598,3,0)</f>
        <v>0</v>
      </c>
      <c r="W47" s="219">
        <f>VLOOKUP(W22,'12'!$B$11:$D$598,3,0)</f>
        <v>0</v>
      </c>
      <c r="X47" s="219">
        <f>VLOOKUP(X22,'12'!$B$11:$D$598,3,0)</f>
        <v>0</v>
      </c>
      <c r="Y47" s="219">
        <f>VLOOKUP(Y22,'12'!$B$11:$D$598,3,0)</f>
        <v>0</v>
      </c>
      <c r="Z47" s="315">
        <f>VLOOKUP(Z22,'12'!$B$11:$D$598,3,0)</f>
        <v>0</v>
      </c>
      <c r="AA47" s="303">
        <f>VLOOKUP(AA22,'12'!$B$11:$D$598,3,0)</f>
        <v>0</v>
      </c>
      <c r="AB47" s="219">
        <f>VLOOKUP(AB22,'12'!$B$11:$D$598,3,0)</f>
        <v>0</v>
      </c>
      <c r="AC47" s="219">
        <f>VLOOKUP(AC22,'12'!$B$11:$D$598,3,0)</f>
        <v>0</v>
      </c>
      <c r="AD47" s="219">
        <f>VLOOKUP(AD22,'12'!$B$11:$D$598,3,0)</f>
        <v>0</v>
      </c>
      <c r="AE47" s="219">
        <f>VLOOKUP(AE22,'12'!$B$11:$D$598,3,0)</f>
        <v>0</v>
      </c>
      <c r="AF47" s="219">
        <f>VLOOKUP(AF22,'12'!$B$11:$D$598,3,0)</f>
        <v>0</v>
      </c>
      <c r="AG47" s="219">
        <f>VLOOKUP(AG22,'12'!$B$11:$D$598,3,0)</f>
        <v>0</v>
      </c>
      <c r="AH47" s="198">
        <f t="shared" ref="AH47" si="22">COUNTIF(F48:AG48,"作業")+COUNTIF(F48:AG48,"休日")</f>
        <v>0</v>
      </c>
      <c r="AI47" s="291">
        <f t="shared" ref="AI47" si="23">(COUNTIF(F48:AG48,"休日"))</f>
        <v>0</v>
      </c>
      <c r="AJ47" s="189"/>
      <c r="AW47" s="278">
        <v>1</v>
      </c>
      <c r="AX47" s="278">
        <v>2</v>
      </c>
      <c r="AY47" s="278">
        <v>3</v>
      </c>
      <c r="AZ47" s="278">
        <v>4</v>
      </c>
    </row>
    <row r="48" spans="1:52" ht="54" customHeight="1" x14ac:dyDescent="0.35">
      <c r="A48" s="553"/>
      <c r="B48" s="561"/>
      <c r="C48" s="562"/>
      <c r="D48" s="563"/>
      <c r="E48" s="296" t="s">
        <v>159</v>
      </c>
      <c r="F48" s="314" t="str">
        <f>IF(B47="","",IF(AW48="対象外","対象外",F47))</f>
        <v/>
      </c>
      <c r="G48" s="219" t="str">
        <f>IF(B47="","",IF(AW48="対象外","対象外",G47))</f>
        <v/>
      </c>
      <c r="H48" s="219" t="str">
        <f>IF(B47="","",IF(AW48="対象外","対象外",H47))</f>
        <v/>
      </c>
      <c r="I48" s="219" t="str">
        <f>IF(B47="","",IF(AW48="対象外","対象外",I47))</f>
        <v/>
      </c>
      <c r="J48" s="219" t="str">
        <f>IF(B47="","",IF(AW48="対象外","対象外",J47))</f>
        <v/>
      </c>
      <c r="K48" s="219" t="str">
        <f>IF(B47="","",IF(AW48="対象外","対象外",K47))</f>
        <v/>
      </c>
      <c r="L48" s="315" t="str">
        <f>IF(B47="","",IF(AW48="対象外","対象外",L47))</f>
        <v/>
      </c>
      <c r="M48" s="303" t="str">
        <f>IF(B47="","",IF(AX48="対象外","対象外",M47))</f>
        <v/>
      </c>
      <c r="N48" s="219" t="str">
        <f>IF(B47="","",IF(AX48="対象外","対象外",N47))</f>
        <v/>
      </c>
      <c r="O48" s="219" t="str">
        <f>IF(B47="","",IF(AX48="対象外","対象外",O47))</f>
        <v/>
      </c>
      <c r="P48" s="219" t="str">
        <f>IF(B47="","",IF(AX48="対象外","対象外",P47))</f>
        <v/>
      </c>
      <c r="Q48" s="219" t="str">
        <f>IF(B47="","",IF(AX48="対象外","対象外",Q47))</f>
        <v/>
      </c>
      <c r="R48" s="219" t="str">
        <f>IF(B47="","",IF(AX48="対象外","対象外",R47))</f>
        <v/>
      </c>
      <c r="S48" s="322" t="str">
        <f>IF(B47="","",IF(AX48="対象外","対象外",S47))</f>
        <v/>
      </c>
      <c r="T48" s="314" t="str">
        <f>IF(B47="","",IF(AY48="対象外","対象外",T47))</f>
        <v/>
      </c>
      <c r="U48" s="219" t="str">
        <f>IF(B47="","",IF(AY48="対象外","対象外",U47))</f>
        <v/>
      </c>
      <c r="V48" s="219" t="str">
        <f>IF(B47="","",IF(AY48="対象外","対象外",V47))</f>
        <v/>
      </c>
      <c r="W48" s="219" t="str">
        <f>IF(B47="","",IF(AY48="対象外","対象外",W47))</f>
        <v/>
      </c>
      <c r="X48" s="219" t="str">
        <f>IF(B47="","",IF(AY48="対象外","対象外",X47))</f>
        <v/>
      </c>
      <c r="Y48" s="219" t="str">
        <f>IF(B47="","",IF(AY48="対象外","対象外",Y47))</f>
        <v/>
      </c>
      <c r="Z48" s="315" t="str">
        <f>IF(B47="","",IF(AY48="対象外","対象外",Z47))</f>
        <v/>
      </c>
      <c r="AA48" s="303" t="str">
        <f>IF(B47="","",IF(AZ48="対象外","対象外",AA47))</f>
        <v/>
      </c>
      <c r="AB48" s="219" t="str">
        <f>IF(B47="","",IF(AZ48="対象外","対象外",AB47))</f>
        <v/>
      </c>
      <c r="AC48" s="219" t="str">
        <f>IF(B47="","",IF(AZ48="対象外","対象外",AC47))</f>
        <v/>
      </c>
      <c r="AD48" s="219" t="str">
        <f>IF(B47="","",IF(AZ48="対象外","対象外",AD47))</f>
        <v/>
      </c>
      <c r="AE48" s="219" t="str">
        <f>IF(B47="","",IF(AZ48="対象外","対象外",AE47))</f>
        <v/>
      </c>
      <c r="AF48" s="219" t="str">
        <f>IF(B47="","",IF(AZ48="対象外","対象外",AF47))</f>
        <v/>
      </c>
      <c r="AG48" s="219" t="str">
        <f>IF(B47="","",IF(AZ48="対象外","対象外",AG47))</f>
        <v/>
      </c>
      <c r="AH48" s="523" t="str">
        <f t="shared" ref="AH48" si="24">IF(B47="","",IF(AH47&lt;1,"対象外",ROUND(AI47/AH47,3)))</f>
        <v/>
      </c>
      <c r="AI48" s="524"/>
      <c r="AJ48" s="189"/>
      <c r="AM48" s="184">
        <f>IF(AH48="",0,IF(AH48="対象外",0,1))</f>
        <v>0</v>
      </c>
      <c r="AN48" s="187">
        <f>IF(AM48=1,AH48,0)</f>
        <v>0</v>
      </c>
      <c r="AO48" s="184">
        <f>AH47</f>
        <v>0</v>
      </c>
      <c r="AP48" s="170">
        <f>AI47</f>
        <v>0</v>
      </c>
      <c r="AQ48" s="152"/>
      <c r="AR48" s="170">
        <f>IF(AS48&gt;1,1,0)</f>
        <v>0</v>
      </c>
      <c r="AS48" s="170">
        <f>AO48</f>
        <v>0</v>
      </c>
      <c r="AT48" s="170">
        <f>AP48</f>
        <v>0</v>
      </c>
      <c r="AU48" s="152"/>
      <c r="AW48" s="198" t="str">
        <f>IF(COUNTIF(F47:L47,"作業")+COUNTIF(F47:L47,"休日")&lt;7,"対象外",IF(COUNTIF(F47:L47,"休日")&gt;3,"対象外","対象"))</f>
        <v>対象外</v>
      </c>
      <c r="AX48" s="198" t="str">
        <f>IF(COUNTIF(M47:S47,"作業")+COUNTIF(M47:S47,"休日")&lt;7,"対象外",IF(COUNTIF(M47:S47,"休日")&gt;3,"対象外","対象"))</f>
        <v>対象外</v>
      </c>
      <c r="AY48" s="198" t="str">
        <f>IF(COUNTIF(T47:Z47,"作業")+COUNTIF(T47:Z47,"休日")&lt;7,"対象外",IF(COUNTIF(T47:Z47,"休日")&gt;3,"対象外","対象"))</f>
        <v>対象外</v>
      </c>
      <c r="AZ48" s="198" t="str">
        <f>IF(COUNTIF(AA47:AG47,"作業")+COUNTIF(AA47:AG47,"休日")&lt;7,"対象外",IF(COUNTIF(AA47:AG47,"休日")&gt;3,"対象外","対象"))</f>
        <v>対象外</v>
      </c>
    </row>
    <row r="49" spans="1:52" ht="54" customHeight="1" x14ac:dyDescent="0.35">
      <c r="A49" s="553"/>
      <c r="B49" s="555" t="str">
        <f>IF('13'!C$5="","",'13'!C$5)</f>
        <v/>
      </c>
      <c r="C49" s="556"/>
      <c r="D49" s="557"/>
      <c r="E49" s="295" t="s">
        <v>158</v>
      </c>
      <c r="F49" s="314">
        <f>VLOOKUP(F22,'13'!$B$11:$D$598,3,0)</f>
        <v>0</v>
      </c>
      <c r="G49" s="219">
        <f>VLOOKUP(G22,'13'!$B$11:$D$598,3,0)</f>
        <v>0</v>
      </c>
      <c r="H49" s="219">
        <f>VLOOKUP(H22,'13'!$B$11:$D$598,3,0)</f>
        <v>0</v>
      </c>
      <c r="I49" s="219">
        <f>VLOOKUP(I22,'13'!$B$11:$D$598,3,0)</f>
        <v>0</v>
      </c>
      <c r="J49" s="219">
        <f>VLOOKUP(J22,'13'!$B$11:$D$598,3,0)</f>
        <v>0</v>
      </c>
      <c r="K49" s="219">
        <f>VLOOKUP(K22,'13'!$B$11:$D$598,3,0)</f>
        <v>0</v>
      </c>
      <c r="L49" s="315">
        <f>VLOOKUP(L22,'13'!$B$11:$D$598,3,0)</f>
        <v>0</v>
      </c>
      <c r="M49" s="303">
        <f>VLOOKUP(M22,'13'!$B$11:$D$598,3,0)</f>
        <v>0</v>
      </c>
      <c r="N49" s="219">
        <f>VLOOKUP(N22,'13'!$B$11:$D$598,3,0)</f>
        <v>0</v>
      </c>
      <c r="O49" s="219">
        <f>VLOOKUP(O22,'13'!$B$11:$D$598,3,0)</f>
        <v>0</v>
      </c>
      <c r="P49" s="219">
        <f>VLOOKUP(P22,'13'!$B$11:$D$598,3,0)</f>
        <v>0</v>
      </c>
      <c r="Q49" s="219">
        <f>VLOOKUP(Q22,'13'!$B$11:$D$598,3,0)</f>
        <v>0</v>
      </c>
      <c r="R49" s="219">
        <f>VLOOKUP(R22,'13'!$B$11:$D$598,3,0)</f>
        <v>0</v>
      </c>
      <c r="S49" s="322">
        <f>VLOOKUP(S22,'13'!$B$11:$D$598,3,0)</f>
        <v>0</v>
      </c>
      <c r="T49" s="314">
        <f>VLOOKUP(T22,'13'!$B$11:$D$598,3,0)</f>
        <v>0</v>
      </c>
      <c r="U49" s="219">
        <f>VLOOKUP(U22,'13'!$B$11:$D$598,3,0)</f>
        <v>0</v>
      </c>
      <c r="V49" s="219">
        <f>VLOOKUP(V22,'13'!$B$11:$D$598,3,0)</f>
        <v>0</v>
      </c>
      <c r="W49" s="219">
        <f>VLOOKUP(W22,'13'!$B$11:$D$598,3,0)</f>
        <v>0</v>
      </c>
      <c r="X49" s="219">
        <f>VLOOKUP(X22,'13'!$B$11:$D$598,3,0)</f>
        <v>0</v>
      </c>
      <c r="Y49" s="219">
        <f>VLOOKUP(Y22,'13'!$B$11:$D$598,3,0)</f>
        <v>0</v>
      </c>
      <c r="Z49" s="315">
        <f>VLOOKUP(Z22,'13'!$B$11:$D$598,3,0)</f>
        <v>0</v>
      </c>
      <c r="AA49" s="303">
        <f>VLOOKUP(AA22,'13'!$B$11:$D$598,3,0)</f>
        <v>0</v>
      </c>
      <c r="AB49" s="219">
        <f>VLOOKUP(AB22,'13'!$B$11:$D$598,3,0)</f>
        <v>0</v>
      </c>
      <c r="AC49" s="219">
        <f>VLOOKUP(AC22,'13'!$B$11:$D$598,3,0)</f>
        <v>0</v>
      </c>
      <c r="AD49" s="219">
        <f>VLOOKUP(AD22,'13'!$B$11:$D$598,3,0)</f>
        <v>0</v>
      </c>
      <c r="AE49" s="219">
        <f>VLOOKUP(AE22,'13'!$B$11:$D$598,3,0)</f>
        <v>0</v>
      </c>
      <c r="AF49" s="219">
        <f>VLOOKUP(AF22,'13'!$B$11:$D$598,3,0)</f>
        <v>0</v>
      </c>
      <c r="AG49" s="219">
        <f>VLOOKUP(AG22,'13'!$B$11:$D$598,3,0)</f>
        <v>0</v>
      </c>
      <c r="AH49" s="198">
        <f t="shared" ref="AH49" si="25">COUNTIF(F50:AG50,"作業")+COUNTIF(F50:AG50,"休日")</f>
        <v>0</v>
      </c>
      <c r="AI49" s="291">
        <f t="shared" ref="AI49" si="26">(COUNTIF(F50:AG50,"休日"))</f>
        <v>0</v>
      </c>
      <c r="AJ49" s="189"/>
      <c r="AW49" s="278">
        <v>1</v>
      </c>
      <c r="AX49" s="278">
        <v>2</v>
      </c>
      <c r="AY49" s="278">
        <v>3</v>
      </c>
      <c r="AZ49" s="278">
        <v>4</v>
      </c>
    </row>
    <row r="50" spans="1:52" ht="54" customHeight="1" x14ac:dyDescent="0.35">
      <c r="A50" s="553"/>
      <c r="B50" s="561"/>
      <c r="C50" s="562"/>
      <c r="D50" s="563"/>
      <c r="E50" s="296" t="s">
        <v>159</v>
      </c>
      <c r="F50" s="314" t="str">
        <f>IF(B49="","",IF(AW50="対象外","対象外",F49))</f>
        <v/>
      </c>
      <c r="G50" s="219" t="str">
        <f>IF(B49="","",IF(AW50="対象外","対象外",G49))</f>
        <v/>
      </c>
      <c r="H50" s="219" t="str">
        <f>IF(B49="","",IF(AW50="対象外","対象外",H49))</f>
        <v/>
      </c>
      <c r="I50" s="219" t="str">
        <f>IF(B49="","",IF(AW50="対象外","対象外",I49))</f>
        <v/>
      </c>
      <c r="J50" s="219" t="str">
        <f>IF(B49="","",IF(AW50="対象外","対象外",J49))</f>
        <v/>
      </c>
      <c r="K50" s="219" t="str">
        <f>IF(B49="","",IF(AW50="対象外","対象外",K49))</f>
        <v/>
      </c>
      <c r="L50" s="315" t="str">
        <f>IF(B49="","",IF(AW50="対象外","対象外",L49))</f>
        <v/>
      </c>
      <c r="M50" s="303" t="str">
        <f>IF(B49="","",IF(AX50="対象外","対象外",M49))</f>
        <v/>
      </c>
      <c r="N50" s="219" t="str">
        <f>IF(B49="","",IF(AX50="対象外","対象外",N49))</f>
        <v/>
      </c>
      <c r="O50" s="219" t="str">
        <f>IF(B49="","",IF(AX50="対象外","対象外",O49))</f>
        <v/>
      </c>
      <c r="P50" s="219" t="str">
        <f>IF(B49="","",IF(AX50="対象外","対象外",P49))</f>
        <v/>
      </c>
      <c r="Q50" s="219" t="str">
        <f>IF(B49="","",IF(AX50="対象外","対象外",Q49))</f>
        <v/>
      </c>
      <c r="R50" s="219" t="str">
        <f>IF(B49="","",IF(AX50="対象外","対象外",R49))</f>
        <v/>
      </c>
      <c r="S50" s="322" t="str">
        <f>IF(B49="","",IF(AX50="対象外","対象外",S49))</f>
        <v/>
      </c>
      <c r="T50" s="314" t="str">
        <f>IF(B49="","",IF(AY50="対象外","対象外",T49))</f>
        <v/>
      </c>
      <c r="U50" s="219" t="str">
        <f>IF(B49="","",IF(AY50="対象外","対象外",U49))</f>
        <v/>
      </c>
      <c r="V50" s="219" t="str">
        <f>IF(B49="","",IF(AY50="対象外","対象外",V49))</f>
        <v/>
      </c>
      <c r="W50" s="219" t="str">
        <f>IF(B49="","",IF(AY50="対象外","対象外",W49))</f>
        <v/>
      </c>
      <c r="X50" s="219" t="str">
        <f>IF(B49="","",IF(AY50="対象外","対象外",X49))</f>
        <v/>
      </c>
      <c r="Y50" s="219" t="str">
        <f>IF(B49="","",IF(AY50="対象外","対象外",Y49))</f>
        <v/>
      </c>
      <c r="Z50" s="315" t="str">
        <f>IF(B49="","",IF(AY50="対象外","対象外",Z49))</f>
        <v/>
      </c>
      <c r="AA50" s="303" t="str">
        <f>IF(B49="","",IF(AZ50="対象外","対象外",AA49))</f>
        <v/>
      </c>
      <c r="AB50" s="219" t="str">
        <f>IF(B49="","",IF(AZ50="対象外","対象外",AB49))</f>
        <v/>
      </c>
      <c r="AC50" s="219" t="str">
        <f>IF(B49="","",IF(AZ50="対象外","対象外",AC49))</f>
        <v/>
      </c>
      <c r="AD50" s="219" t="str">
        <f>IF(B49="","",IF(AZ50="対象外","対象外",AD49))</f>
        <v/>
      </c>
      <c r="AE50" s="219" t="str">
        <f>IF(B49="","",IF(AZ50="対象外","対象外",AE49))</f>
        <v/>
      </c>
      <c r="AF50" s="219" t="str">
        <f>IF(B49="","",IF(AZ50="対象外","対象外",AF49))</f>
        <v/>
      </c>
      <c r="AG50" s="219" t="str">
        <f>IF(B49="","",IF(AZ50="対象外","対象外",AG49))</f>
        <v/>
      </c>
      <c r="AH50" s="523" t="str">
        <f t="shared" ref="AH50" si="27">IF(B49="","",IF(AH49&lt;1,"対象外",ROUND(AI49/AH49,3)))</f>
        <v/>
      </c>
      <c r="AI50" s="524"/>
      <c r="AJ50" s="189"/>
      <c r="AM50" s="184">
        <f>IF(AH50="",0,IF(AH50="対象外",0,1))</f>
        <v>0</v>
      </c>
      <c r="AN50" s="187">
        <f>IF(AM50=1,AH50,0)</f>
        <v>0</v>
      </c>
      <c r="AO50" s="184">
        <f>AH49</f>
        <v>0</v>
      </c>
      <c r="AP50" s="170">
        <f>AI49</f>
        <v>0</v>
      </c>
      <c r="AQ50" s="152"/>
      <c r="AR50" s="170">
        <f>IF(AS50&gt;1,1,0)</f>
        <v>0</v>
      </c>
      <c r="AS50" s="170">
        <f>AO50</f>
        <v>0</v>
      </c>
      <c r="AT50" s="170">
        <f>AP50</f>
        <v>0</v>
      </c>
      <c r="AU50" s="152"/>
      <c r="AW50" s="198" t="str">
        <f>IF(COUNTIF(F49:L49,"作業")+COUNTIF(F49:L49,"休日")&lt;7,"対象外",IF(COUNTIF(F49:L49,"休日")&gt;3,"対象外","対象"))</f>
        <v>対象外</v>
      </c>
      <c r="AX50" s="198" t="str">
        <f>IF(COUNTIF(M49:S49,"作業")+COUNTIF(M49:S49,"休日")&lt;7,"対象外",IF(COUNTIF(M49:S49,"休日")&gt;3,"対象外","対象"))</f>
        <v>対象外</v>
      </c>
      <c r="AY50" s="198" t="str">
        <f>IF(COUNTIF(T49:Z49,"作業")+COUNTIF(T49:Z49,"休日")&lt;7,"対象外",IF(COUNTIF(T49:Z49,"休日")&gt;3,"対象外","対象"))</f>
        <v>対象外</v>
      </c>
      <c r="AZ50" s="198" t="str">
        <f>IF(COUNTIF(AA49:AG49,"作業")+COUNTIF(AA49:AG49,"休日")&lt;7,"対象外",IF(COUNTIF(AA49:AG49,"休日")&gt;3,"対象外","対象"))</f>
        <v>対象外</v>
      </c>
    </row>
    <row r="51" spans="1:52" ht="54" customHeight="1" x14ac:dyDescent="0.35">
      <c r="A51" s="553"/>
      <c r="B51" s="555" t="str">
        <f>IF('14'!C$5="","",'14'!C$5)</f>
        <v/>
      </c>
      <c r="C51" s="556"/>
      <c r="D51" s="557"/>
      <c r="E51" s="295" t="s">
        <v>158</v>
      </c>
      <c r="F51" s="314">
        <f>VLOOKUP(F22,'14'!$B$11:$D$598,3,0)</f>
        <v>0</v>
      </c>
      <c r="G51" s="219">
        <f>VLOOKUP(G22,'14'!$B$11:$D$598,3,0)</f>
        <v>0</v>
      </c>
      <c r="H51" s="219">
        <f>VLOOKUP(H22,'14'!$B$11:$D$598,3,0)</f>
        <v>0</v>
      </c>
      <c r="I51" s="219">
        <f>VLOOKUP(I22,'14'!$B$11:$D$598,3,0)</f>
        <v>0</v>
      </c>
      <c r="J51" s="219">
        <f>VLOOKUP(J22,'14'!$B$11:$D$598,3,0)</f>
        <v>0</v>
      </c>
      <c r="K51" s="219">
        <f>VLOOKUP(K22,'14'!$B$11:$D$598,3,0)</f>
        <v>0</v>
      </c>
      <c r="L51" s="315">
        <f>VLOOKUP(L22,'14'!$B$11:$D$598,3,0)</f>
        <v>0</v>
      </c>
      <c r="M51" s="303">
        <f>VLOOKUP(M22,'14'!$B$11:$D$598,3,0)</f>
        <v>0</v>
      </c>
      <c r="N51" s="219">
        <f>VLOOKUP(N22,'14'!$B$11:$D$598,3,0)</f>
        <v>0</v>
      </c>
      <c r="O51" s="219">
        <f>VLOOKUP(O22,'14'!$B$11:$D$598,3,0)</f>
        <v>0</v>
      </c>
      <c r="P51" s="219">
        <f>VLOOKUP(P22,'14'!$B$11:$D$598,3,0)</f>
        <v>0</v>
      </c>
      <c r="Q51" s="219">
        <f>VLOOKUP(Q22,'14'!$B$11:$D$598,3,0)</f>
        <v>0</v>
      </c>
      <c r="R51" s="219">
        <f>VLOOKUP(R22,'14'!$B$11:$D$598,3,0)</f>
        <v>0</v>
      </c>
      <c r="S51" s="322">
        <f>VLOOKUP(S22,'14'!$B$11:$D$598,3,0)</f>
        <v>0</v>
      </c>
      <c r="T51" s="314">
        <f>VLOOKUP(T22,'14'!$B$11:$D$598,3,0)</f>
        <v>0</v>
      </c>
      <c r="U51" s="219">
        <f>VLOOKUP(U22,'14'!$B$11:$D$598,3,0)</f>
        <v>0</v>
      </c>
      <c r="V51" s="219">
        <f>VLOOKUP(V22,'14'!$B$11:$D$598,3,0)</f>
        <v>0</v>
      </c>
      <c r="W51" s="219">
        <f>VLOOKUP(W22,'14'!$B$11:$D$598,3,0)</f>
        <v>0</v>
      </c>
      <c r="X51" s="219">
        <f>VLOOKUP(X22,'14'!$B$11:$D$598,3,0)</f>
        <v>0</v>
      </c>
      <c r="Y51" s="219">
        <f>VLOOKUP(Y22,'14'!$B$11:$D$598,3,0)</f>
        <v>0</v>
      </c>
      <c r="Z51" s="315">
        <f>VLOOKUP(Z22,'14'!$B$11:$D$598,3,0)</f>
        <v>0</v>
      </c>
      <c r="AA51" s="303">
        <f>VLOOKUP(AA22,'14'!$B$11:$D$598,3,0)</f>
        <v>0</v>
      </c>
      <c r="AB51" s="219">
        <f>VLOOKUP(AB22,'14'!$B$11:$D$598,3,0)</f>
        <v>0</v>
      </c>
      <c r="AC51" s="219">
        <f>VLOOKUP(AC22,'14'!$B$11:$D$598,3,0)</f>
        <v>0</v>
      </c>
      <c r="AD51" s="219">
        <f>VLOOKUP(AD22,'14'!$B$11:$D$598,3,0)</f>
        <v>0</v>
      </c>
      <c r="AE51" s="219">
        <f>VLOOKUP(AE22,'14'!$B$11:$D$598,3,0)</f>
        <v>0</v>
      </c>
      <c r="AF51" s="219">
        <f>VLOOKUP(AF22,'14'!$B$11:$D$598,3,0)</f>
        <v>0</v>
      </c>
      <c r="AG51" s="219">
        <f>VLOOKUP(AG22,'14'!$B$11:$D$598,3,0)</f>
        <v>0</v>
      </c>
      <c r="AH51" s="198">
        <f t="shared" ref="AH51" si="28">COUNTIF(F52:AG52,"作業")+COUNTIF(F52:AG52,"休日")</f>
        <v>0</v>
      </c>
      <c r="AI51" s="291">
        <f t="shared" ref="AI51" si="29">(COUNTIF(F52:AG52,"休日"))</f>
        <v>0</v>
      </c>
      <c r="AJ51" s="189"/>
      <c r="AW51" s="278">
        <v>1</v>
      </c>
      <c r="AX51" s="278">
        <v>2</v>
      </c>
      <c r="AY51" s="278">
        <v>3</v>
      </c>
      <c r="AZ51" s="278">
        <v>4</v>
      </c>
    </row>
    <row r="52" spans="1:52" ht="54" customHeight="1" x14ac:dyDescent="0.35">
      <c r="A52" s="553"/>
      <c r="B52" s="561"/>
      <c r="C52" s="562"/>
      <c r="D52" s="563"/>
      <c r="E52" s="296" t="s">
        <v>159</v>
      </c>
      <c r="F52" s="314" t="str">
        <f>IF(B51="","",IF(AW52="対象外","対象外",F51))</f>
        <v/>
      </c>
      <c r="G52" s="219" t="str">
        <f>IF(B51="","",IF(AW52="対象外","対象外",G51))</f>
        <v/>
      </c>
      <c r="H52" s="219" t="str">
        <f>IF(B51="","",IF(AW52="対象外","対象外",H51))</f>
        <v/>
      </c>
      <c r="I52" s="219" t="str">
        <f>IF(B51="","",IF(AW52="対象外","対象外",I51))</f>
        <v/>
      </c>
      <c r="J52" s="219" t="str">
        <f>IF(B51="","",IF(AW52="対象外","対象外",J51))</f>
        <v/>
      </c>
      <c r="K52" s="219" t="str">
        <f>IF(B51="","",IF(AW52="対象外","対象外",K51))</f>
        <v/>
      </c>
      <c r="L52" s="315" t="str">
        <f>IF(B51="","",IF(AW52="対象外","対象外",L51))</f>
        <v/>
      </c>
      <c r="M52" s="303" t="str">
        <f>IF(B51="","",IF(AX52="対象外","対象外",M51))</f>
        <v/>
      </c>
      <c r="N52" s="219" t="str">
        <f>IF(B51="","",IF(AX52="対象外","対象外",N51))</f>
        <v/>
      </c>
      <c r="O52" s="219" t="str">
        <f>IF(B51="","",IF(AX52="対象外","対象外",O51))</f>
        <v/>
      </c>
      <c r="P52" s="219" t="str">
        <f>IF(B51="","",IF(AX52="対象外","対象外",P51))</f>
        <v/>
      </c>
      <c r="Q52" s="219" t="str">
        <f>IF(B51="","",IF(AX52="対象外","対象外",Q51))</f>
        <v/>
      </c>
      <c r="R52" s="219" t="str">
        <f>IF(B51="","",IF(AX52="対象外","対象外",R51))</f>
        <v/>
      </c>
      <c r="S52" s="322" t="str">
        <f>IF(B51="","",IF(AX52="対象外","対象外",S51))</f>
        <v/>
      </c>
      <c r="T52" s="314" t="str">
        <f>IF(B51="","",IF(AY52="対象外","対象外",T51))</f>
        <v/>
      </c>
      <c r="U52" s="219" t="str">
        <f>IF(B51="","",IF(AY52="対象外","対象外",U51))</f>
        <v/>
      </c>
      <c r="V52" s="219" t="str">
        <f>IF(B51="","",IF(AY52="対象外","対象外",V51))</f>
        <v/>
      </c>
      <c r="W52" s="219" t="str">
        <f>IF(B51="","",IF(AY52="対象外","対象外",W51))</f>
        <v/>
      </c>
      <c r="X52" s="219" t="str">
        <f>IF(B51="","",IF(AY52="対象外","対象外",X51))</f>
        <v/>
      </c>
      <c r="Y52" s="219" t="str">
        <f>IF(B51="","",IF(AY52="対象外","対象外",Y51))</f>
        <v/>
      </c>
      <c r="Z52" s="315" t="str">
        <f>IF(B51="","",IF(AY52="対象外","対象外",Z51))</f>
        <v/>
      </c>
      <c r="AA52" s="303" t="str">
        <f>IF(B51="","",IF(AZ52="対象外","対象外",AA51))</f>
        <v/>
      </c>
      <c r="AB52" s="219" t="str">
        <f>IF(B51="","",IF(AZ52="対象外","対象外",AB51))</f>
        <v/>
      </c>
      <c r="AC52" s="219" t="str">
        <f>IF(B51="","",IF(AZ52="対象外","対象外",AC51))</f>
        <v/>
      </c>
      <c r="AD52" s="219" t="str">
        <f>IF(B51="","",IF(AZ52="対象外","対象外",AD51))</f>
        <v/>
      </c>
      <c r="AE52" s="219" t="str">
        <f>IF(B51="","",IF(AZ52="対象外","対象外",AE51))</f>
        <v/>
      </c>
      <c r="AF52" s="219" t="str">
        <f>IF(B51="","",IF(AZ52="対象外","対象外",AF51))</f>
        <v/>
      </c>
      <c r="AG52" s="219" t="str">
        <f>IF(B51="","",IF(AZ52="対象外","対象外",AG51))</f>
        <v/>
      </c>
      <c r="AH52" s="523" t="str">
        <f t="shared" ref="AH52" si="30">IF(B51="","",IF(AH51&lt;1,"対象外",ROUND(AI51/AH51,3)))</f>
        <v/>
      </c>
      <c r="AI52" s="524"/>
      <c r="AJ52" s="189"/>
      <c r="AM52" s="184">
        <f>IF(AH52="",0,IF(AH52="対象外",0,1))</f>
        <v>0</v>
      </c>
      <c r="AN52" s="187">
        <f>IF(AM52=1,AH52,0)</f>
        <v>0</v>
      </c>
      <c r="AO52" s="184">
        <f>AH51</f>
        <v>0</v>
      </c>
      <c r="AP52" s="170">
        <f>AI51</f>
        <v>0</v>
      </c>
      <c r="AQ52" s="152"/>
      <c r="AR52" s="170">
        <f>IF(AS52&gt;1,1,0)</f>
        <v>0</v>
      </c>
      <c r="AS52" s="170">
        <f>AO52</f>
        <v>0</v>
      </c>
      <c r="AT52" s="170">
        <f>AP52</f>
        <v>0</v>
      </c>
      <c r="AU52" s="152"/>
      <c r="AW52" s="198" t="str">
        <f>IF(COUNTIF(F51:L51,"作業")+COUNTIF(F51:L51,"休日")&lt;7,"対象外",IF(COUNTIF(F51:L51,"休日")&gt;3,"対象外","対象"))</f>
        <v>対象外</v>
      </c>
      <c r="AX52" s="198" t="str">
        <f>IF(COUNTIF(M51:S51,"作業")+COUNTIF(M51:S51,"休日")&lt;7,"対象外",IF(COUNTIF(M51:S51,"休日")&gt;3,"対象外","対象"))</f>
        <v>対象外</v>
      </c>
      <c r="AY52" s="198" t="str">
        <f>IF(COUNTIF(T51:Z51,"作業")+COUNTIF(T51:Z51,"休日")&lt;7,"対象外",IF(COUNTIF(T51:Z51,"休日")&gt;3,"対象外","対象"))</f>
        <v>対象外</v>
      </c>
      <c r="AZ52" s="198" t="str">
        <f>IF(COUNTIF(AA51:AG51,"作業")+COUNTIF(AA51:AG51,"休日")&lt;7,"対象外",IF(COUNTIF(AA51:AG51,"休日")&gt;3,"対象外","対象"))</f>
        <v>対象外</v>
      </c>
    </row>
    <row r="53" spans="1:52" ht="54" customHeight="1" x14ac:dyDescent="0.35">
      <c r="A53" s="553"/>
      <c r="B53" s="555" t="str">
        <f>IF('15'!C$5="","",'15'!C$5)</f>
        <v/>
      </c>
      <c r="C53" s="556"/>
      <c r="D53" s="557"/>
      <c r="E53" s="295" t="s">
        <v>158</v>
      </c>
      <c r="F53" s="314">
        <f>VLOOKUP(F22,'15'!$B$11:$D$598,3,0)</f>
        <v>0</v>
      </c>
      <c r="G53" s="219">
        <f>VLOOKUP(G22,'15'!$B$11:$D$598,3,0)</f>
        <v>0</v>
      </c>
      <c r="H53" s="219">
        <f>VLOOKUP(H22,'15'!$B$11:$D$598,3,0)</f>
        <v>0</v>
      </c>
      <c r="I53" s="219">
        <f>VLOOKUP(I22,'15'!$B$11:$D$598,3,0)</f>
        <v>0</v>
      </c>
      <c r="J53" s="219">
        <f>VLOOKUP(J22,'15'!$B$11:$D$598,3,0)</f>
        <v>0</v>
      </c>
      <c r="K53" s="219">
        <f>VLOOKUP(K22,'15'!$B$11:$D$598,3,0)</f>
        <v>0</v>
      </c>
      <c r="L53" s="315">
        <f>VLOOKUP(L22,'15'!$B$11:$D$598,3,0)</f>
        <v>0</v>
      </c>
      <c r="M53" s="303">
        <f>VLOOKUP(M22,'15'!$B$11:$D$598,3,0)</f>
        <v>0</v>
      </c>
      <c r="N53" s="219">
        <f>VLOOKUP(N22,'15'!$B$11:$D$598,3,0)</f>
        <v>0</v>
      </c>
      <c r="O53" s="219">
        <f>VLOOKUP(O22,'15'!$B$11:$D$598,3,0)</f>
        <v>0</v>
      </c>
      <c r="P53" s="219">
        <f>VLOOKUP(P22,'15'!$B$11:$D$598,3,0)</f>
        <v>0</v>
      </c>
      <c r="Q53" s="219">
        <f>VLOOKUP(Q22,'15'!$B$11:$D$598,3,0)</f>
        <v>0</v>
      </c>
      <c r="R53" s="219">
        <f>VLOOKUP(R22,'15'!$B$11:$D$598,3,0)</f>
        <v>0</v>
      </c>
      <c r="S53" s="322">
        <f>VLOOKUP(S22,'15'!$B$11:$D$598,3,0)</f>
        <v>0</v>
      </c>
      <c r="T53" s="314">
        <f>VLOOKUP(T22,'15'!$B$11:$D$598,3,0)</f>
        <v>0</v>
      </c>
      <c r="U53" s="219">
        <f>VLOOKUP(U22,'15'!$B$11:$D$598,3,0)</f>
        <v>0</v>
      </c>
      <c r="V53" s="219">
        <f>VLOOKUP(V22,'15'!$B$11:$D$598,3,0)</f>
        <v>0</v>
      </c>
      <c r="W53" s="219">
        <f>VLOOKUP(W22,'15'!$B$11:$D$598,3,0)</f>
        <v>0</v>
      </c>
      <c r="X53" s="219">
        <f>VLOOKUP(X22,'15'!$B$11:$D$598,3,0)</f>
        <v>0</v>
      </c>
      <c r="Y53" s="219">
        <f>VLOOKUP(Y22,'15'!$B$11:$D$598,3,0)</f>
        <v>0</v>
      </c>
      <c r="Z53" s="315">
        <f>VLOOKUP(Z22,'15'!$B$11:$D$598,3,0)</f>
        <v>0</v>
      </c>
      <c r="AA53" s="303">
        <f>VLOOKUP(AA22,'15'!$B$11:$D$598,3,0)</f>
        <v>0</v>
      </c>
      <c r="AB53" s="219">
        <f>VLOOKUP(AB22,'15'!$B$11:$D$598,3,0)</f>
        <v>0</v>
      </c>
      <c r="AC53" s="219">
        <f>VLOOKUP(AC22,'15'!$B$11:$D$598,3,0)</f>
        <v>0</v>
      </c>
      <c r="AD53" s="219">
        <f>VLOOKUP(AD22,'15'!$B$11:$D$598,3,0)</f>
        <v>0</v>
      </c>
      <c r="AE53" s="219">
        <f>VLOOKUP(AE22,'15'!$B$11:$D$598,3,0)</f>
        <v>0</v>
      </c>
      <c r="AF53" s="219">
        <f>VLOOKUP(AF22,'15'!$B$11:$D$598,3,0)</f>
        <v>0</v>
      </c>
      <c r="AG53" s="219">
        <f>VLOOKUP(AG22,'15'!$B$11:$D$598,3,0)</f>
        <v>0</v>
      </c>
      <c r="AH53" s="198">
        <f t="shared" ref="AH53" si="31">COUNTIF(F54:AG54,"作業")+COUNTIF(F54:AG54,"休日")</f>
        <v>0</v>
      </c>
      <c r="AI53" s="291">
        <f t="shared" ref="AI53" si="32">(COUNTIF(F54:AG54,"休日"))</f>
        <v>0</v>
      </c>
      <c r="AJ53" s="189"/>
      <c r="AW53" s="278">
        <v>1</v>
      </c>
      <c r="AX53" s="278">
        <v>2</v>
      </c>
      <c r="AY53" s="278">
        <v>3</v>
      </c>
      <c r="AZ53" s="278">
        <v>4</v>
      </c>
    </row>
    <row r="54" spans="1:52" ht="54" customHeight="1" x14ac:dyDescent="0.35">
      <c r="A54" s="553"/>
      <c r="B54" s="561"/>
      <c r="C54" s="562"/>
      <c r="D54" s="563"/>
      <c r="E54" s="296" t="s">
        <v>159</v>
      </c>
      <c r="F54" s="314" t="str">
        <f>IF(B53="","",IF(AW54="対象外","対象外",F53))</f>
        <v/>
      </c>
      <c r="G54" s="219" t="str">
        <f>IF(B53="","",IF(AW54="対象外","対象外",G53))</f>
        <v/>
      </c>
      <c r="H54" s="219" t="str">
        <f>IF(B53="","",IF(AW54="対象外","対象外",H53))</f>
        <v/>
      </c>
      <c r="I54" s="219" t="str">
        <f>IF(B53="","",IF(AW54="対象外","対象外",I53))</f>
        <v/>
      </c>
      <c r="J54" s="219" t="str">
        <f>IF(B53="","",IF(AW54="対象外","対象外",J53))</f>
        <v/>
      </c>
      <c r="K54" s="219" t="str">
        <f>IF(B53="","",IF(AW54="対象外","対象外",K53))</f>
        <v/>
      </c>
      <c r="L54" s="315" t="str">
        <f>IF(B53="","",IF(AW54="対象外","対象外",L53))</f>
        <v/>
      </c>
      <c r="M54" s="303" t="str">
        <f>IF(B53="","",IF(AX54="対象外","対象外",M53))</f>
        <v/>
      </c>
      <c r="N54" s="219" t="str">
        <f>IF(B53="","",IF(AX54="対象外","対象外",N53))</f>
        <v/>
      </c>
      <c r="O54" s="219" t="str">
        <f>IF(B53="","",IF(AX54="対象外","対象外",O53))</f>
        <v/>
      </c>
      <c r="P54" s="219" t="str">
        <f>IF(B53="","",IF(AX54="対象外","対象外",P53))</f>
        <v/>
      </c>
      <c r="Q54" s="219" t="str">
        <f>IF(B53="","",IF(AX54="対象外","対象外",Q53))</f>
        <v/>
      </c>
      <c r="R54" s="219" t="str">
        <f>IF(B53="","",IF(AX54="対象外","対象外",R53))</f>
        <v/>
      </c>
      <c r="S54" s="322" t="str">
        <f>IF(B53="","",IF(AX54="対象外","対象外",S53))</f>
        <v/>
      </c>
      <c r="T54" s="314" t="str">
        <f>IF(B53="","",IF(AY54="対象外","対象外",T53))</f>
        <v/>
      </c>
      <c r="U54" s="219" t="str">
        <f>IF(B53="","",IF(AY54="対象外","対象外",U53))</f>
        <v/>
      </c>
      <c r="V54" s="219" t="str">
        <f>IF(B53="","",IF(AY54="対象外","対象外",V53))</f>
        <v/>
      </c>
      <c r="W54" s="219" t="str">
        <f>IF(B53="","",IF(AY54="対象外","対象外",W53))</f>
        <v/>
      </c>
      <c r="X54" s="219" t="str">
        <f>IF(B53="","",IF(AY54="対象外","対象外",X53))</f>
        <v/>
      </c>
      <c r="Y54" s="219" t="str">
        <f>IF(B53="","",IF(AY54="対象外","対象外",Y53))</f>
        <v/>
      </c>
      <c r="Z54" s="315" t="str">
        <f>IF(B53="","",IF(AY54="対象外","対象外",Z53))</f>
        <v/>
      </c>
      <c r="AA54" s="303" t="str">
        <f>IF(B53="","",IF(AZ54="対象外","対象外",AA53))</f>
        <v/>
      </c>
      <c r="AB54" s="219" t="str">
        <f>IF(B53="","",IF(AZ54="対象外","対象外",AB53))</f>
        <v/>
      </c>
      <c r="AC54" s="219" t="str">
        <f>IF(B53="","",IF(AZ54="対象外","対象外",AC53))</f>
        <v/>
      </c>
      <c r="AD54" s="219" t="str">
        <f>IF(B53="","",IF(AZ54="対象外","対象外",AD53))</f>
        <v/>
      </c>
      <c r="AE54" s="219" t="str">
        <f>IF(B53="","",IF(AZ54="対象外","対象外",AE53))</f>
        <v/>
      </c>
      <c r="AF54" s="219" t="str">
        <f>IF(B53="","",IF(AZ54="対象外","対象外",AF53))</f>
        <v/>
      </c>
      <c r="AG54" s="219" t="str">
        <f>IF(B53="","",IF(AZ54="対象外","対象外",AG53))</f>
        <v/>
      </c>
      <c r="AH54" s="523" t="str">
        <f t="shared" ref="AH54" si="33">IF(B53="","",IF(AH53&lt;1,"対象外",ROUND(AI53/AH53,3)))</f>
        <v/>
      </c>
      <c r="AI54" s="524"/>
      <c r="AJ54" s="189"/>
      <c r="AM54" s="184">
        <f>IF(AH54="",0,IF(AH54="対象外",0,1))</f>
        <v>0</v>
      </c>
      <c r="AN54" s="187">
        <f>IF(AM54=1,AH54,0)</f>
        <v>0</v>
      </c>
      <c r="AO54" s="184">
        <f>AH53</f>
        <v>0</v>
      </c>
      <c r="AP54" s="170">
        <f>AI53</f>
        <v>0</v>
      </c>
      <c r="AQ54" s="152"/>
      <c r="AR54" s="170">
        <f>IF(AS54&gt;1,1,0)</f>
        <v>0</v>
      </c>
      <c r="AS54" s="170">
        <f>AO54</f>
        <v>0</v>
      </c>
      <c r="AT54" s="170">
        <f>AP54</f>
        <v>0</v>
      </c>
      <c r="AU54" s="152"/>
      <c r="AW54" s="198" t="str">
        <f>IF(COUNTIF(F53:L53,"作業")+COUNTIF(F53:L53,"休日")&lt;7,"対象外",IF(COUNTIF(F53:L53,"休日")&gt;3,"対象外","対象"))</f>
        <v>対象外</v>
      </c>
      <c r="AX54" s="198" t="str">
        <f>IF(COUNTIF(M53:S53,"作業")+COUNTIF(M53:S53,"休日")&lt;7,"対象外",IF(COUNTIF(M53:S53,"休日")&gt;3,"対象外","対象"))</f>
        <v>対象外</v>
      </c>
      <c r="AY54" s="198" t="str">
        <f>IF(COUNTIF(T53:Z53,"作業")+COUNTIF(T53:Z53,"休日")&lt;7,"対象外",IF(COUNTIF(T53:Z53,"休日")&gt;3,"対象外","対象"))</f>
        <v>対象外</v>
      </c>
      <c r="AZ54" s="198" t="str">
        <f>IF(COUNTIF(AA53:AG53,"作業")+COUNTIF(AA53:AG53,"休日")&lt;7,"対象外",IF(COUNTIF(AA53:AG53,"休日")&gt;3,"対象外","対象"))</f>
        <v>対象外</v>
      </c>
    </row>
    <row r="55" spans="1:52" ht="54" customHeight="1" x14ac:dyDescent="0.35">
      <c r="A55" s="553"/>
      <c r="B55" s="555" t="str">
        <f>IF('16'!C$5="","",'16'!C$5)</f>
        <v/>
      </c>
      <c r="C55" s="556"/>
      <c r="D55" s="557"/>
      <c r="E55" s="295" t="s">
        <v>158</v>
      </c>
      <c r="F55" s="314">
        <f>VLOOKUP(F22,'16'!$B$11:$D$598,3,0)</f>
        <v>0</v>
      </c>
      <c r="G55" s="219">
        <f>VLOOKUP(G22,'16'!$B$11:$D$598,3,0)</f>
        <v>0</v>
      </c>
      <c r="H55" s="219">
        <f>VLOOKUP(H22,'16'!$B$11:$D$598,3,0)</f>
        <v>0</v>
      </c>
      <c r="I55" s="219">
        <f>VLOOKUP(I22,'16'!$B$11:$D$598,3,0)</f>
        <v>0</v>
      </c>
      <c r="J55" s="219">
        <f>VLOOKUP(J22,'16'!$B$11:$D$598,3,0)</f>
        <v>0</v>
      </c>
      <c r="K55" s="219">
        <f>VLOOKUP(K22,'16'!$B$11:$D$598,3,0)</f>
        <v>0</v>
      </c>
      <c r="L55" s="315">
        <f>VLOOKUP(L22,'16'!$B$11:$D$598,3,0)</f>
        <v>0</v>
      </c>
      <c r="M55" s="303">
        <f>VLOOKUP(M22,'16'!$B$11:$D$598,3,0)</f>
        <v>0</v>
      </c>
      <c r="N55" s="219">
        <f>VLOOKUP(N22,'16'!$B$11:$D$598,3,0)</f>
        <v>0</v>
      </c>
      <c r="O55" s="219">
        <f>VLOOKUP(O22,'16'!$B$11:$D$598,3,0)</f>
        <v>0</v>
      </c>
      <c r="P55" s="219">
        <f>VLOOKUP(P22,'16'!$B$11:$D$598,3,0)</f>
        <v>0</v>
      </c>
      <c r="Q55" s="219">
        <f>VLOOKUP(Q22,'16'!$B$11:$D$598,3,0)</f>
        <v>0</v>
      </c>
      <c r="R55" s="219">
        <f>VLOOKUP(R22,'16'!$B$11:$D$598,3,0)</f>
        <v>0</v>
      </c>
      <c r="S55" s="322">
        <f>VLOOKUP(S22,'16'!$B$11:$D$598,3,0)</f>
        <v>0</v>
      </c>
      <c r="T55" s="314">
        <f>VLOOKUP(T22,'16'!$B$11:$D$598,3,0)</f>
        <v>0</v>
      </c>
      <c r="U55" s="219">
        <f>VLOOKUP(U22,'16'!$B$11:$D$598,3,0)</f>
        <v>0</v>
      </c>
      <c r="V55" s="219">
        <f>VLOOKUP(V22,'16'!$B$11:$D$598,3,0)</f>
        <v>0</v>
      </c>
      <c r="W55" s="219">
        <f>VLOOKUP(W22,'16'!$B$11:$D$598,3,0)</f>
        <v>0</v>
      </c>
      <c r="X55" s="219">
        <f>VLOOKUP(X22,'16'!$B$11:$D$598,3,0)</f>
        <v>0</v>
      </c>
      <c r="Y55" s="219">
        <f>VLOOKUP(Y22,'16'!$B$11:$D$598,3,0)</f>
        <v>0</v>
      </c>
      <c r="Z55" s="315">
        <f>VLOOKUP(Z22,'16'!$B$11:$D$598,3,0)</f>
        <v>0</v>
      </c>
      <c r="AA55" s="303">
        <f>VLOOKUP(AA22,'16'!$B$11:$D$598,3,0)</f>
        <v>0</v>
      </c>
      <c r="AB55" s="219">
        <f>VLOOKUP(AB22,'16'!$B$11:$D$598,3,0)</f>
        <v>0</v>
      </c>
      <c r="AC55" s="219">
        <f>VLOOKUP(AC22,'16'!$B$11:$D$598,3,0)</f>
        <v>0</v>
      </c>
      <c r="AD55" s="219">
        <f>VLOOKUP(AD22,'16'!$B$11:$D$598,3,0)</f>
        <v>0</v>
      </c>
      <c r="AE55" s="219">
        <f>VLOOKUP(AE22,'16'!$B$11:$D$598,3,0)</f>
        <v>0</v>
      </c>
      <c r="AF55" s="219">
        <f>VLOOKUP(AF22,'16'!$B$11:$D$598,3,0)</f>
        <v>0</v>
      </c>
      <c r="AG55" s="219">
        <f>VLOOKUP(AG22,'16'!$B$11:$D$598,3,0)</f>
        <v>0</v>
      </c>
      <c r="AH55" s="198">
        <f t="shared" ref="AH55" si="34">COUNTIF(F56:AG56,"作業")+COUNTIF(F56:AG56,"休日")</f>
        <v>0</v>
      </c>
      <c r="AI55" s="291">
        <f t="shared" ref="AI55" si="35">(COUNTIF(F56:AG56,"休日"))</f>
        <v>0</v>
      </c>
      <c r="AJ55" s="189"/>
      <c r="AW55" s="278">
        <v>1</v>
      </c>
      <c r="AX55" s="278">
        <v>2</v>
      </c>
      <c r="AY55" s="278">
        <v>3</v>
      </c>
      <c r="AZ55" s="278">
        <v>4</v>
      </c>
    </row>
    <row r="56" spans="1:52" ht="54" customHeight="1" x14ac:dyDescent="0.35">
      <c r="A56" s="553"/>
      <c r="B56" s="561"/>
      <c r="C56" s="562"/>
      <c r="D56" s="563"/>
      <c r="E56" s="296" t="s">
        <v>159</v>
      </c>
      <c r="F56" s="314" t="str">
        <f>IF(B55="","",IF(AW56="対象外","対象外",F55))</f>
        <v/>
      </c>
      <c r="G56" s="219" t="str">
        <f>IF(B55="","",IF(AW56="対象外","対象外",G55))</f>
        <v/>
      </c>
      <c r="H56" s="219" t="str">
        <f>IF(B55="","",IF(AW56="対象外","対象外",H55))</f>
        <v/>
      </c>
      <c r="I56" s="219" t="str">
        <f>IF(B55="","",IF(AW56="対象外","対象外",I55))</f>
        <v/>
      </c>
      <c r="J56" s="219" t="str">
        <f>IF(B55="","",IF(AW56="対象外","対象外",J55))</f>
        <v/>
      </c>
      <c r="K56" s="219" t="str">
        <f>IF(B55="","",IF(AW56="対象外","対象外",K55))</f>
        <v/>
      </c>
      <c r="L56" s="315" t="str">
        <f>IF(B55="","",IF(AW56="対象外","対象外",L55))</f>
        <v/>
      </c>
      <c r="M56" s="303" t="str">
        <f>IF(B55="","",IF(AX56="対象外","対象外",M55))</f>
        <v/>
      </c>
      <c r="N56" s="219" t="str">
        <f>IF(B55="","",IF(AX56="対象外","対象外",N55))</f>
        <v/>
      </c>
      <c r="O56" s="219" t="str">
        <f>IF(B55="","",IF(AX56="対象外","対象外",O55))</f>
        <v/>
      </c>
      <c r="P56" s="219" t="str">
        <f>IF(B55="","",IF(AX56="対象外","対象外",P55))</f>
        <v/>
      </c>
      <c r="Q56" s="219" t="str">
        <f>IF(B55="","",IF(AX56="対象外","対象外",Q55))</f>
        <v/>
      </c>
      <c r="R56" s="219" t="str">
        <f>IF(B55="","",IF(AX56="対象外","対象外",R55))</f>
        <v/>
      </c>
      <c r="S56" s="322" t="str">
        <f>IF(B55="","",IF(AX56="対象外","対象外",S55))</f>
        <v/>
      </c>
      <c r="T56" s="314" t="str">
        <f>IF(B55="","",IF(AY56="対象外","対象外",T55))</f>
        <v/>
      </c>
      <c r="U56" s="219" t="str">
        <f>IF(B55="","",IF(AY56="対象外","対象外",U55))</f>
        <v/>
      </c>
      <c r="V56" s="219" t="str">
        <f>IF(B55="","",IF(AY56="対象外","対象外",V55))</f>
        <v/>
      </c>
      <c r="W56" s="219" t="str">
        <f>IF(B55="","",IF(AY56="対象外","対象外",W55))</f>
        <v/>
      </c>
      <c r="X56" s="219" t="str">
        <f>IF(B55="","",IF(AY56="対象外","対象外",X55))</f>
        <v/>
      </c>
      <c r="Y56" s="219" t="str">
        <f>IF(B55="","",IF(AY56="対象外","対象外",Y55))</f>
        <v/>
      </c>
      <c r="Z56" s="315" t="str">
        <f>IF(B55="","",IF(AY56="対象外","対象外",Z55))</f>
        <v/>
      </c>
      <c r="AA56" s="303" t="str">
        <f>IF(B55="","",IF(AZ56="対象外","対象外",AA55))</f>
        <v/>
      </c>
      <c r="AB56" s="219" t="str">
        <f>IF(B55="","",IF(AZ56="対象外","対象外",AB55))</f>
        <v/>
      </c>
      <c r="AC56" s="219" t="str">
        <f>IF(B55="","",IF(AZ56="対象外","対象外",AC55))</f>
        <v/>
      </c>
      <c r="AD56" s="219" t="str">
        <f>IF(B55="","",IF(AZ56="対象外","対象外",AD55))</f>
        <v/>
      </c>
      <c r="AE56" s="219" t="str">
        <f>IF(B55="","",IF(AZ56="対象外","対象外",AE55))</f>
        <v/>
      </c>
      <c r="AF56" s="219" t="str">
        <f>IF(B55="","",IF(AZ56="対象外","対象外",AF55))</f>
        <v/>
      </c>
      <c r="AG56" s="219" t="str">
        <f>IF(B55="","",IF(AZ56="対象外","対象外",AG55))</f>
        <v/>
      </c>
      <c r="AH56" s="523" t="str">
        <f t="shared" ref="AH56" si="36">IF(B55="","",IF(AH55&lt;1,"対象外",ROUND(AI55/AH55,3)))</f>
        <v/>
      </c>
      <c r="AI56" s="524"/>
      <c r="AJ56" s="189"/>
      <c r="AM56" s="184">
        <f>IF(AH56="",0,IF(AH56="対象外",0,1))</f>
        <v>0</v>
      </c>
      <c r="AN56" s="187">
        <f>IF(AM56=1,AH56,0)</f>
        <v>0</v>
      </c>
      <c r="AO56" s="184">
        <f>AH55</f>
        <v>0</v>
      </c>
      <c r="AP56" s="170">
        <f>AI55</f>
        <v>0</v>
      </c>
      <c r="AQ56" s="152"/>
      <c r="AR56" s="170">
        <f>IF(AS56&gt;1,1,0)</f>
        <v>0</v>
      </c>
      <c r="AS56" s="170">
        <f>AO56</f>
        <v>0</v>
      </c>
      <c r="AT56" s="170">
        <f>AP56</f>
        <v>0</v>
      </c>
      <c r="AU56" s="152"/>
      <c r="AW56" s="198" t="str">
        <f>IF(COUNTIF(F55:L55,"作業")+COUNTIF(F55:L55,"休日")&lt;7,"対象外",IF(COUNTIF(F55:L55,"休日")&gt;3,"対象外","対象"))</f>
        <v>対象外</v>
      </c>
      <c r="AX56" s="198" t="str">
        <f>IF(COUNTIF(M55:S55,"作業")+COUNTIF(M55:S55,"休日")&lt;7,"対象外",IF(COUNTIF(M55:S55,"休日")&gt;3,"対象外","対象"))</f>
        <v>対象外</v>
      </c>
      <c r="AY56" s="198" t="str">
        <f>IF(COUNTIF(T55:Z55,"作業")+COUNTIF(T55:Z55,"休日")&lt;7,"対象外",IF(COUNTIF(T55:Z55,"休日")&gt;3,"対象外","対象"))</f>
        <v>対象外</v>
      </c>
      <c r="AZ56" s="198" t="str">
        <f>IF(COUNTIF(AA55:AG55,"作業")+COUNTIF(AA55:AG55,"休日")&lt;7,"対象外",IF(COUNTIF(AA55:AG55,"休日")&gt;3,"対象外","対象"))</f>
        <v>対象外</v>
      </c>
    </row>
    <row r="57" spans="1:52" ht="54" customHeight="1" x14ac:dyDescent="0.35">
      <c r="A57" s="553"/>
      <c r="B57" s="555" t="str">
        <f>IF('17'!C$5="","",'17'!C$5)</f>
        <v/>
      </c>
      <c r="C57" s="556"/>
      <c r="D57" s="557"/>
      <c r="E57" s="295" t="s">
        <v>158</v>
      </c>
      <c r="F57" s="314">
        <f>VLOOKUP(F22,'17'!$B$11:$D$598,3,0)</f>
        <v>0</v>
      </c>
      <c r="G57" s="219">
        <f>VLOOKUP(G22,'17'!$B$11:$D$598,3,0)</f>
        <v>0</v>
      </c>
      <c r="H57" s="219">
        <f>VLOOKUP(H22,'17'!$B$11:$D$598,3,0)</f>
        <v>0</v>
      </c>
      <c r="I57" s="219">
        <f>VLOOKUP(I22,'17'!$B$11:$D$598,3,0)</f>
        <v>0</v>
      </c>
      <c r="J57" s="219">
        <f>VLOOKUP(J22,'17'!$B$11:$D$598,3,0)</f>
        <v>0</v>
      </c>
      <c r="K57" s="219">
        <f>VLOOKUP(K22,'17'!$B$11:$D$598,3,0)</f>
        <v>0</v>
      </c>
      <c r="L57" s="315">
        <f>VLOOKUP(L22,'17'!$B$11:$D$598,3,0)</f>
        <v>0</v>
      </c>
      <c r="M57" s="303">
        <f>VLOOKUP(M22,'17'!$B$11:$D$598,3,0)</f>
        <v>0</v>
      </c>
      <c r="N57" s="219">
        <f>VLOOKUP(N22,'17'!$B$11:$D$598,3,0)</f>
        <v>0</v>
      </c>
      <c r="O57" s="219">
        <f>VLOOKUP(O22,'17'!$B$11:$D$598,3,0)</f>
        <v>0</v>
      </c>
      <c r="P57" s="219">
        <f>VLOOKUP(P22,'17'!$B$11:$D$598,3,0)</f>
        <v>0</v>
      </c>
      <c r="Q57" s="219">
        <f>VLOOKUP(Q22,'17'!$B$11:$D$598,3,0)</f>
        <v>0</v>
      </c>
      <c r="R57" s="219">
        <f>VLOOKUP(R22,'17'!$B$11:$D$598,3,0)</f>
        <v>0</v>
      </c>
      <c r="S57" s="322">
        <f>VLOOKUP(S22,'17'!$B$11:$D$598,3,0)</f>
        <v>0</v>
      </c>
      <c r="T57" s="314">
        <f>VLOOKUP(T22,'17'!$B$11:$D$598,3,0)</f>
        <v>0</v>
      </c>
      <c r="U57" s="219">
        <f>VLOOKUP(U22,'17'!$B$11:$D$598,3,0)</f>
        <v>0</v>
      </c>
      <c r="V57" s="219">
        <f>VLOOKUP(V22,'17'!$B$11:$D$598,3,0)</f>
        <v>0</v>
      </c>
      <c r="W57" s="219">
        <f>VLOOKUP(W22,'17'!$B$11:$D$598,3,0)</f>
        <v>0</v>
      </c>
      <c r="X57" s="219">
        <f>VLOOKUP(X22,'17'!$B$11:$D$598,3,0)</f>
        <v>0</v>
      </c>
      <c r="Y57" s="219">
        <f>VLOOKUP(Y22,'17'!$B$11:$D$598,3,0)</f>
        <v>0</v>
      </c>
      <c r="Z57" s="315">
        <f>VLOOKUP(Z22,'17'!$B$11:$D$598,3,0)</f>
        <v>0</v>
      </c>
      <c r="AA57" s="303">
        <f>VLOOKUP(AA22,'17'!$B$11:$D$598,3,0)</f>
        <v>0</v>
      </c>
      <c r="AB57" s="219">
        <f>VLOOKUP(AB22,'17'!$B$11:$D$598,3,0)</f>
        <v>0</v>
      </c>
      <c r="AC57" s="219">
        <f>VLOOKUP(AC22,'17'!$B$11:$D$598,3,0)</f>
        <v>0</v>
      </c>
      <c r="AD57" s="219">
        <f>VLOOKUP(AD22,'17'!$B$11:$D$598,3,0)</f>
        <v>0</v>
      </c>
      <c r="AE57" s="219">
        <f>VLOOKUP(AE22,'17'!$B$11:$D$598,3,0)</f>
        <v>0</v>
      </c>
      <c r="AF57" s="219">
        <f>VLOOKUP(AF22,'17'!$B$11:$D$598,3,0)</f>
        <v>0</v>
      </c>
      <c r="AG57" s="219">
        <f>VLOOKUP(AG22,'17'!$B$11:$D$598,3,0)</f>
        <v>0</v>
      </c>
      <c r="AH57" s="198">
        <f t="shared" ref="AH57" si="37">COUNTIF(F58:AG58,"作業")+COUNTIF(F58:AG58,"休日")</f>
        <v>0</v>
      </c>
      <c r="AI57" s="291">
        <f t="shared" ref="AI57" si="38">(COUNTIF(F58:AG58,"休日"))</f>
        <v>0</v>
      </c>
      <c r="AJ57" s="189"/>
      <c r="AW57" s="278">
        <v>1</v>
      </c>
      <c r="AX57" s="278">
        <v>2</v>
      </c>
      <c r="AY57" s="278">
        <v>3</v>
      </c>
      <c r="AZ57" s="278">
        <v>4</v>
      </c>
    </row>
    <row r="58" spans="1:52" ht="54" customHeight="1" x14ac:dyDescent="0.35">
      <c r="A58" s="553"/>
      <c r="B58" s="561"/>
      <c r="C58" s="562"/>
      <c r="D58" s="563"/>
      <c r="E58" s="296" t="s">
        <v>159</v>
      </c>
      <c r="F58" s="314" t="str">
        <f>IF(B57="","",IF(AW58="対象外","対象外",F57))</f>
        <v/>
      </c>
      <c r="G58" s="219" t="str">
        <f>IF(B57="","",IF(AW58="対象外","対象外",G57))</f>
        <v/>
      </c>
      <c r="H58" s="219" t="str">
        <f>IF(B57="","",IF(AW58="対象外","対象外",H57))</f>
        <v/>
      </c>
      <c r="I58" s="219" t="str">
        <f>IF(B57="","",IF(AW58="対象外","対象外",I57))</f>
        <v/>
      </c>
      <c r="J58" s="219" t="str">
        <f>IF(B57="","",IF(AW58="対象外","対象外",J57))</f>
        <v/>
      </c>
      <c r="K58" s="219" t="str">
        <f>IF(B57="","",IF(AW58="対象外","対象外",K57))</f>
        <v/>
      </c>
      <c r="L58" s="315" t="str">
        <f>IF(B57="","",IF(AW58="対象外","対象外",L57))</f>
        <v/>
      </c>
      <c r="M58" s="303" t="str">
        <f>IF(B57="","",IF(AX58="対象外","対象外",M57))</f>
        <v/>
      </c>
      <c r="N58" s="219" t="str">
        <f>IF(B57="","",IF(AX58="対象外","対象外",N57))</f>
        <v/>
      </c>
      <c r="O58" s="219" t="str">
        <f>IF(B57="","",IF(AX58="対象外","対象外",O57))</f>
        <v/>
      </c>
      <c r="P58" s="219" t="str">
        <f>IF(B57="","",IF(AX58="対象外","対象外",P57))</f>
        <v/>
      </c>
      <c r="Q58" s="219" t="str">
        <f>IF(B57="","",IF(AX58="対象外","対象外",Q57))</f>
        <v/>
      </c>
      <c r="R58" s="219" t="str">
        <f>IF(B57="","",IF(AX58="対象外","対象外",R57))</f>
        <v/>
      </c>
      <c r="S58" s="322" t="str">
        <f>IF(B57="","",IF(AX58="対象外","対象外",S57))</f>
        <v/>
      </c>
      <c r="T58" s="314" t="str">
        <f>IF(B57="","",IF(AY58="対象外","対象外",T57))</f>
        <v/>
      </c>
      <c r="U58" s="219" t="str">
        <f>IF(B57="","",IF(AY58="対象外","対象外",U57))</f>
        <v/>
      </c>
      <c r="V58" s="219" t="str">
        <f>IF(B57="","",IF(AY58="対象外","対象外",V57))</f>
        <v/>
      </c>
      <c r="W58" s="219" t="str">
        <f>IF(B57="","",IF(AY58="対象外","対象外",W57))</f>
        <v/>
      </c>
      <c r="X58" s="219" t="str">
        <f>IF(B57="","",IF(AY58="対象外","対象外",X57))</f>
        <v/>
      </c>
      <c r="Y58" s="219" t="str">
        <f>IF(B57="","",IF(AY58="対象外","対象外",Y57))</f>
        <v/>
      </c>
      <c r="Z58" s="315" t="str">
        <f>IF(B57="","",IF(AY58="対象外","対象外",Z57))</f>
        <v/>
      </c>
      <c r="AA58" s="303" t="str">
        <f>IF(B57="","",IF(AZ58="対象外","対象外",AA57))</f>
        <v/>
      </c>
      <c r="AB58" s="219" t="str">
        <f>IF(B57="","",IF(AZ58="対象外","対象外",AB57))</f>
        <v/>
      </c>
      <c r="AC58" s="219" t="str">
        <f>IF(B57="","",IF(AZ58="対象外","対象外",AC57))</f>
        <v/>
      </c>
      <c r="AD58" s="219" t="str">
        <f>IF(B57="","",IF(AZ58="対象外","対象外",AD57))</f>
        <v/>
      </c>
      <c r="AE58" s="219" t="str">
        <f>IF(B57="","",IF(AZ58="対象外","対象外",AE57))</f>
        <v/>
      </c>
      <c r="AF58" s="219" t="str">
        <f>IF(B57="","",IF(AZ58="対象外","対象外",AF57))</f>
        <v/>
      </c>
      <c r="AG58" s="219" t="str">
        <f>IF(B57="","",IF(AZ58="対象外","対象外",AG57))</f>
        <v/>
      </c>
      <c r="AH58" s="523" t="str">
        <f t="shared" ref="AH58" si="39">IF(B57="","",IF(AH57&lt;1,"対象外",ROUND(AI57/AH57,3)))</f>
        <v/>
      </c>
      <c r="AI58" s="524"/>
      <c r="AJ58" s="189"/>
      <c r="AM58" s="184">
        <f>IF(AH58="",0,IF(AH58="対象外",0,1))</f>
        <v>0</v>
      </c>
      <c r="AN58" s="187">
        <f>IF(AM58=1,AH58,0)</f>
        <v>0</v>
      </c>
      <c r="AO58" s="184">
        <f>AH57</f>
        <v>0</v>
      </c>
      <c r="AP58" s="170">
        <f>AI57</f>
        <v>0</v>
      </c>
      <c r="AQ58" s="152"/>
      <c r="AR58" s="170">
        <f>IF(AS58&gt;1,1,0)</f>
        <v>0</v>
      </c>
      <c r="AS58" s="170">
        <f>AO58</f>
        <v>0</v>
      </c>
      <c r="AT58" s="170">
        <f>AP58</f>
        <v>0</v>
      </c>
      <c r="AU58" s="152"/>
      <c r="AW58" s="198" t="str">
        <f>IF(COUNTIF(F57:L57,"作業")+COUNTIF(F57:L57,"休日")&lt;7,"対象外",IF(COUNTIF(F57:L57,"休日")&gt;3,"対象外","対象"))</f>
        <v>対象外</v>
      </c>
      <c r="AX58" s="198" t="str">
        <f>IF(COUNTIF(M57:S57,"作業")+COUNTIF(M57:S57,"休日")&lt;7,"対象外",IF(COUNTIF(M57:S57,"休日")&gt;3,"対象外","対象"))</f>
        <v>対象外</v>
      </c>
      <c r="AY58" s="198" t="str">
        <f>IF(COUNTIF(T57:Z57,"作業")+COUNTIF(T57:Z57,"休日")&lt;7,"対象外",IF(COUNTIF(T57:Z57,"休日")&gt;3,"対象外","対象"))</f>
        <v>対象外</v>
      </c>
      <c r="AZ58" s="198" t="str">
        <f>IF(COUNTIF(AA57:AG57,"作業")+COUNTIF(AA57:AG57,"休日")&lt;7,"対象外",IF(COUNTIF(AA57:AG57,"休日")&gt;3,"対象外","対象"))</f>
        <v>対象外</v>
      </c>
    </row>
    <row r="59" spans="1:52" ht="54" customHeight="1" x14ac:dyDescent="0.35">
      <c r="A59" s="553"/>
      <c r="B59" s="555" t="str">
        <f>IF('18'!C$5="","",'18'!C$5)</f>
        <v/>
      </c>
      <c r="C59" s="556"/>
      <c r="D59" s="557"/>
      <c r="E59" s="295" t="s">
        <v>158</v>
      </c>
      <c r="F59" s="314">
        <f>VLOOKUP(F22,'18'!$B$11:$D$598,3,0)</f>
        <v>0</v>
      </c>
      <c r="G59" s="219">
        <f>VLOOKUP(G22,'18'!$B$11:$D$598,3,0)</f>
        <v>0</v>
      </c>
      <c r="H59" s="219">
        <f>VLOOKUP(H22,'18'!$B$11:$D$598,3,0)</f>
        <v>0</v>
      </c>
      <c r="I59" s="219">
        <f>VLOOKUP(I22,'18'!$B$11:$D$598,3,0)</f>
        <v>0</v>
      </c>
      <c r="J59" s="219">
        <f>VLOOKUP(J22,'18'!$B$11:$D$598,3,0)</f>
        <v>0</v>
      </c>
      <c r="K59" s="219">
        <f>VLOOKUP(K22,'18'!$B$11:$D$598,3,0)</f>
        <v>0</v>
      </c>
      <c r="L59" s="315">
        <f>VLOOKUP(L22,'18'!$B$11:$D$598,3,0)</f>
        <v>0</v>
      </c>
      <c r="M59" s="303">
        <f>VLOOKUP(M22,'18'!$B$11:$D$598,3,0)</f>
        <v>0</v>
      </c>
      <c r="N59" s="219">
        <f>VLOOKUP(N22,'18'!$B$11:$D$598,3,0)</f>
        <v>0</v>
      </c>
      <c r="O59" s="219">
        <f>VLOOKUP(O22,'18'!$B$11:$D$598,3,0)</f>
        <v>0</v>
      </c>
      <c r="P59" s="219">
        <f>VLOOKUP(P22,'18'!$B$11:$D$598,3,0)</f>
        <v>0</v>
      </c>
      <c r="Q59" s="219">
        <f>VLOOKUP(Q22,'18'!$B$11:$D$598,3,0)</f>
        <v>0</v>
      </c>
      <c r="R59" s="219">
        <f>VLOOKUP(R22,'18'!$B$11:$D$598,3,0)</f>
        <v>0</v>
      </c>
      <c r="S59" s="322">
        <f>VLOOKUP(S22,'18'!$B$11:$D$598,3,0)</f>
        <v>0</v>
      </c>
      <c r="T59" s="314">
        <f>VLOOKUP(T22,'18'!$B$11:$D$598,3,0)</f>
        <v>0</v>
      </c>
      <c r="U59" s="219">
        <f>VLOOKUP(U22,'18'!$B$11:$D$598,3,0)</f>
        <v>0</v>
      </c>
      <c r="V59" s="219">
        <f>VLOOKUP(V22,'18'!$B$11:$D$598,3,0)</f>
        <v>0</v>
      </c>
      <c r="W59" s="219">
        <f>VLOOKUP(W22,'18'!$B$11:$D$598,3,0)</f>
        <v>0</v>
      </c>
      <c r="X59" s="219">
        <f>VLOOKUP(X22,'18'!$B$11:$D$598,3,0)</f>
        <v>0</v>
      </c>
      <c r="Y59" s="219">
        <f>VLOOKUP(Y22,'18'!$B$11:$D$598,3,0)</f>
        <v>0</v>
      </c>
      <c r="Z59" s="315">
        <f>VLOOKUP(Z22,'18'!$B$11:$D$598,3,0)</f>
        <v>0</v>
      </c>
      <c r="AA59" s="303">
        <f>VLOOKUP(AA22,'18'!$B$11:$D$598,3,0)</f>
        <v>0</v>
      </c>
      <c r="AB59" s="219">
        <f>VLOOKUP(AB22,'18'!$B$11:$D$598,3,0)</f>
        <v>0</v>
      </c>
      <c r="AC59" s="219">
        <f>VLOOKUP(AC22,'18'!$B$11:$D$598,3,0)</f>
        <v>0</v>
      </c>
      <c r="AD59" s="219">
        <f>VLOOKUP(AD22,'18'!$B$11:$D$598,3,0)</f>
        <v>0</v>
      </c>
      <c r="AE59" s="219">
        <f>VLOOKUP(AE22,'18'!$B$11:$D$598,3,0)</f>
        <v>0</v>
      </c>
      <c r="AF59" s="219">
        <f>VLOOKUP(AF22,'18'!$B$11:$D$598,3,0)</f>
        <v>0</v>
      </c>
      <c r="AG59" s="219">
        <f>VLOOKUP(AG22,'18'!$B$11:$D$598,3,0)</f>
        <v>0</v>
      </c>
      <c r="AH59" s="198">
        <f t="shared" ref="AH59" si="40">COUNTIF(F60:AG60,"作業")+COUNTIF(F60:AG60,"休日")</f>
        <v>0</v>
      </c>
      <c r="AI59" s="291">
        <f t="shared" ref="AI59" si="41">(COUNTIF(F60:AG60,"休日"))</f>
        <v>0</v>
      </c>
      <c r="AJ59" s="189"/>
      <c r="AW59" s="278">
        <v>1</v>
      </c>
      <c r="AX59" s="278">
        <v>2</v>
      </c>
      <c r="AY59" s="278">
        <v>3</v>
      </c>
      <c r="AZ59" s="278">
        <v>4</v>
      </c>
    </row>
    <row r="60" spans="1:52" ht="54" customHeight="1" x14ac:dyDescent="0.35">
      <c r="A60" s="553"/>
      <c r="B60" s="561"/>
      <c r="C60" s="562"/>
      <c r="D60" s="563"/>
      <c r="E60" s="296" t="s">
        <v>159</v>
      </c>
      <c r="F60" s="314" t="str">
        <f>IF(B59="","",IF(AW60="対象外","対象外",F59))</f>
        <v/>
      </c>
      <c r="G60" s="219" t="str">
        <f>IF(B59="","",IF(AW60="対象外","対象外",G59))</f>
        <v/>
      </c>
      <c r="H60" s="219" t="str">
        <f>IF(B59="","",IF(AW60="対象外","対象外",H59))</f>
        <v/>
      </c>
      <c r="I60" s="219" t="str">
        <f>IF(B59="","",IF(AW60="対象外","対象外",I59))</f>
        <v/>
      </c>
      <c r="J60" s="219" t="str">
        <f>IF(B59="","",IF(AW60="対象外","対象外",J59))</f>
        <v/>
      </c>
      <c r="K60" s="219" t="str">
        <f>IF(B59="","",IF(AW60="対象外","対象外",K59))</f>
        <v/>
      </c>
      <c r="L60" s="315" t="str">
        <f>IF(B59="","",IF(AW60="対象外","対象外",L59))</f>
        <v/>
      </c>
      <c r="M60" s="303" t="str">
        <f>IF(B59="","",IF(AX60="対象外","対象外",M59))</f>
        <v/>
      </c>
      <c r="N60" s="219" t="str">
        <f>IF(B59="","",IF(AX60="対象外","対象外",N59))</f>
        <v/>
      </c>
      <c r="O60" s="219" t="str">
        <f>IF(B59="","",IF(AX60="対象外","対象外",O59))</f>
        <v/>
      </c>
      <c r="P60" s="219" t="str">
        <f>IF(B59="","",IF(AX60="対象外","対象外",P59))</f>
        <v/>
      </c>
      <c r="Q60" s="219" t="str">
        <f>IF(B59="","",IF(AX60="対象外","対象外",Q59))</f>
        <v/>
      </c>
      <c r="R60" s="219" t="str">
        <f>IF(B59="","",IF(AX60="対象外","対象外",R59))</f>
        <v/>
      </c>
      <c r="S60" s="322" t="str">
        <f>IF(B59="","",IF(AX60="対象外","対象外",S59))</f>
        <v/>
      </c>
      <c r="T60" s="314" t="str">
        <f>IF(B59="","",IF(AY60="対象外","対象外",T59))</f>
        <v/>
      </c>
      <c r="U60" s="219" t="str">
        <f>IF(B59="","",IF(AY60="対象外","対象外",U59))</f>
        <v/>
      </c>
      <c r="V60" s="219" t="str">
        <f>IF(B59="","",IF(AY60="対象外","対象外",V59))</f>
        <v/>
      </c>
      <c r="W60" s="219" t="str">
        <f>IF(B59="","",IF(AY60="対象外","対象外",W59))</f>
        <v/>
      </c>
      <c r="X60" s="219" t="str">
        <f>IF(B59="","",IF(AY60="対象外","対象外",X59))</f>
        <v/>
      </c>
      <c r="Y60" s="219" t="str">
        <f>IF(B59="","",IF(AY60="対象外","対象外",Y59))</f>
        <v/>
      </c>
      <c r="Z60" s="315" t="str">
        <f>IF(B59="","",IF(AY60="対象外","対象外",Z59))</f>
        <v/>
      </c>
      <c r="AA60" s="303" t="str">
        <f>IF(B59="","",IF(AZ60="対象外","対象外",AA59))</f>
        <v/>
      </c>
      <c r="AB60" s="219" t="str">
        <f>IF(B59="","",IF(AZ60="対象外","対象外",AB59))</f>
        <v/>
      </c>
      <c r="AC60" s="219" t="str">
        <f>IF(B59="","",IF(AZ60="対象外","対象外",AC59))</f>
        <v/>
      </c>
      <c r="AD60" s="219" t="str">
        <f>IF(B59="","",IF(AZ60="対象外","対象外",AD59))</f>
        <v/>
      </c>
      <c r="AE60" s="219" t="str">
        <f>IF(B59="","",IF(AZ60="対象外","対象外",AE59))</f>
        <v/>
      </c>
      <c r="AF60" s="219" t="str">
        <f>IF(B59="","",IF(AZ60="対象外","対象外",AF59))</f>
        <v/>
      </c>
      <c r="AG60" s="219" t="str">
        <f>IF(B59="","",IF(AZ60="対象外","対象外",AG59))</f>
        <v/>
      </c>
      <c r="AH60" s="523" t="str">
        <f t="shared" ref="AH60" si="42">IF(B59="","",IF(AH59&lt;1,"対象外",ROUND(AI59/AH59,3)))</f>
        <v/>
      </c>
      <c r="AI60" s="524"/>
      <c r="AJ60" s="189"/>
      <c r="AM60" s="184">
        <f>IF(AH60="",0,IF(AH60="対象外",0,1))</f>
        <v>0</v>
      </c>
      <c r="AN60" s="187">
        <f>IF(AM60=1,AH60,0)</f>
        <v>0</v>
      </c>
      <c r="AO60" s="184">
        <f>AH59</f>
        <v>0</v>
      </c>
      <c r="AP60" s="170">
        <f>AI59</f>
        <v>0</v>
      </c>
      <c r="AQ60" s="152"/>
      <c r="AR60" s="170">
        <f>IF(AS60&gt;1,1,0)</f>
        <v>0</v>
      </c>
      <c r="AS60" s="170">
        <f>AO60</f>
        <v>0</v>
      </c>
      <c r="AT60" s="170">
        <f>AP60</f>
        <v>0</v>
      </c>
      <c r="AU60" s="152"/>
      <c r="AW60" s="198" t="str">
        <f>IF(COUNTIF(F59:L59,"作業")+COUNTIF(F59:L59,"休日")&lt;7,"対象外",IF(COUNTIF(F59:L59,"休日")&gt;3,"対象外","対象"))</f>
        <v>対象外</v>
      </c>
      <c r="AX60" s="198" t="str">
        <f>IF(COUNTIF(M59:S59,"作業")+COUNTIF(M59:S59,"休日")&lt;7,"対象外",IF(COUNTIF(M59:S59,"休日")&gt;3,"対象外","対象"))</f>
        <v>対象外</v>
      </c>
      <c r="AY60" s="198" t="str">
        <f>IF(COUNTIF(T59:Z59,"作業")+COUNTIF(T59:Z59,"休日")&lt;7,"対象外",IF(COUNTIF(T59:Z59,"休日")&gt;3,"対象外","対象"))</f>
        <v>対象外</v>
      </c>
      <c r="AZ60" s="198" t="str">
        <f>IF(COUNTIF(AA59:AG59,"作業")+COUNTIF(AA59:AG59,"休日")&lt;7,"対象外",IF(COUNTIF(AA59:AG59,"休日")&gt;3,"対象外","対象"))</f>
        <v>対象外</v>
      </c>
    </row>
    <row r="61" spans="1:52" ht="54" customHeight="1" x14ac:dyDescent="0.35">
      <c r="A61" s="553"/>
      <c r="B61" s="555" t="str">
        <f>IF('19'!C$5="","",'19'!C$5)</f>
        <v/>
      </c>
      <c r="C61" s="556"/>
      <c r="D61" s="557"/>
      <c r="E61" s="295" t="s">
        <v>158</v>
      </c>
      <c r="F61" s="314">
        <f>VLOOKUP(F22,'19'!$B$11:$D$598,3,0)</f>
        <v>0</v>
      </c>
      <c r="G61" s="219">
        <f>VLOOKUP(G22,'19'!$B$11:$D$598,3,0)</f>
        <v>0</v>
      </c>
      <c r="H61" s="219">
        <f>VLOOKUP(H22,'19'!$B$11:$D$598,3,0)</f>
        <v>0</v>
      </c>
      <c r="I61" s="219">
        <f>VLOOKUP(I22,'19'!$B$11:$D$598,3,0)</f>
        <v>0</v>
      </c>
      <c r="J61" s="219">
        <f>VLOOKUP(J22,'19'!$B$11:$D$598,3,0)</f>
        <v>0</v>
      </c>
      <c r="K61" s="219">
        <f>VLOOKUP(K22,'19'!$B$11:$D$598,3,0)</f>
        <v>0</v>
      </c>
      <c r="L61" s="315">
        <f>VLOOKUP(L22,'19'!$B$11:$D$598,3,0)</f>
        <v>0</v>
      </c>
      <c r="M61" s="303">
        <f>VLOOKUP(M22,'19'!$B$11:$D$598,3,0)</f>
        <v>0</v>
      </c>
      <c r="N61" s="219">
        <f>VLOOKUP(N22,'19'!$B$11:$D$598,3,0)</f>
        <v>0</v>
      </c>
      <c r="O61" s="219">
        <f>VLOOKUP(O22,'19'!$B$11:$D$598,3,0)</f>
        <v>0</v>
      </c>
      <c r="P61" s="219">
        <f>VLOOKUP(P22,'19'!$B$11:$D$598,3,0)</f>
        <v>0</v>
      </c>
      <c r="Q61" s="219">
        <f>VLOOKUP(Q22,'19'!$B$11:$D$598,3,0)</f>
        <v>0</v>
      </c>
      <c r="R61" s="219">
        <f>VLOOKUP(R22,'19'!$B$11:$D$598,3,0)</f>
        <v>0</v>
      </c>
      <c r="S61" s="322">
        <f>VLOOKUP(S22,'19'!$B$11:$D$598,3,0)</f>
        <v>0</v>
      </c>
      <c r="T61" s="314">
        <f>VLOOKUP(T22,'19'!$B$11:$D$598,3,0)</f>
        <v>0</v>
      </c>
      <c r="U61" s="219">
        <f>VLOOKUP(U22,'19'!$B$11:$D$598,3,0)</f>
        <v>0</v>
      </c>
      <c r="V61" s="219">
        <f>VLOOKUP(V22,'19'!$B$11:$D$598,3,0)</f>
        <v>0</v>
      </c>
      <c r="W61" s="219">
        <f>VLOOKUP(W22,'19'!$B$11:$D$598,3,0)</f>
        <v>0</v>
      </c>
      <c r="X61" s="219">
        <f>VLOOKUP(X22,'19'!$B$11:$D$598,3,0)</f>
        <v>0</v>
      </c>
      <c r="Y61" s="219">
        <f>VLOOKUP(Y22,'19'!$B$11:$D$598,3,0)</f>
        <v>0</v>
      </c>
      <c r="Z61" s="315">
        <f>VLOOKUP(Z22,'19'!$B$11:$D$598,3,0)</f>
        <v>0</v>
      </c>
      <c r="AA61" s="303">
        <f>VLOOKUP(AA22,'19'!$B$11:$D$598,3,0)</f>
        <v>0</v>
      </c>
      <c r="AB61" s="219">
        <f>VLOOKUP(AB22,'19'!$B$11:$D$598,3,0)</f>
        <v>0</v>
      </c>
      <c r="AC61" s="219">
        <f>VLOOKUP(AC22,'19'!$B$11:$D$598,3,0)</f>
        <v>0</v>
      </c>
      <c r="AD61" s="219">
        <f>VLOOKUP(AD22,'19'!$B$11:$D$598,3,0)</f>
        <v>0</v>
      </c>
      <c r="AE61" s="219">
        <f>VLOOKUP(AE22,'19'!$B$11:$D$598,3,0)</f>
        <v>0</v>
      </c>
      <c r="AF61" s="219">
        <f>VLOOKUP(AF22,'19'!$B$11:$D$598,3,0)</f>
        <v>0</v>
      </c>
      <c r="AG61" s="219">
        <f>VLOOKUP(AG22,'19'!$B$11:$D$598,3,0)</f>
        <v>0</v>
      </c>
      <c r="AH61" s="198">
        <f t="shared" ref="AH61" si="43">COUNTIF(F62:AG62,"作業")+COUNTIF(F62:AG62,"休日")</f>
        <v>0</v>
      </c>
      <c r="AI61" s="291">
        <f t="shared" ref="AI61" si="44">(COUNTIF(F62:AG62,"休日"))</f>
        <v>0</v>
      </c>
      <c r="AJ61" s="189"/>
      <c r="AW61" s="278">
        <v>1</v>
      </c>
      <c r="AX61" s="278">
        <v>2</v>
      </c>
      <c r="AY61" s="278">
        <v>3</v>
      </c>
      <c r="AZ61" s="278">
        <v>4</v>
      </c>
    </row>
    <row r="62" spans="1:52" ht="54" customHeight="1" x14ac:dyDescent="0.35">
      <c r="A62" s="553"/>
      <c r="B62" s="561"/>
      <c r="C62" s="562"/>
      <c r="D62" s="563"/>
      <c r="E62" s="296" t="s">
        <v>159</v>
      </c>
      <c r="F62" s="314" t="str">
        <f>IF(B61="","",IF(AW62="対象外","対象外",F61))</f>
        <v/>
      </c>
      <c r="G62" s="219" t="str">
        <f>IF(B61="","",IF(AW62="対象外","対象外",G61))</f>
        <v/>
      </c>
      <c r="H62" s="219" t="str">
        <f>IF(B61="","",IF(AW62="対象外","対象外",H61))</f>
        <v/>
      </c>
      <c r="I62" s="219" t="str">
        <f>IF(B61="","",IF(AW62="対象外","対象外",I61))</f>
        <v/>
      </c>
      <c r="J62" s="219" t="str">
        <f>IF(B61="","",IF(AW62="対象外","対象外",J61))</f>
        <v/>
      </c>
      <c r="K62" s="219" t="str">
        <f>IF(B61="","",IF(AW62="対象外","対象外",K61))</f>
        <v/>
      </c>
      <c r="L62" s="315" t="str">
        <f>IF(B61="","",IF(AW62="対象外","対象外",L61))</f>
        <v/>
      </c>
      <c r="M62" s="303" t="str">
        <f>IF(B61="","",IF(AX62="対象外","対象外",M61))</f>
        <v/>
      </c>
      <c r="N62" s="219" t="str">
        <f>IF(B61="","",IF(AX62="対象外","対象外",N61))</f>
        <v/>
      </c>
      <c r="O62" s="219" t="str">
        <f>IF(B61="","",IF(AX62="対象外","対象外",O61))</f>
        <v/>
      </c>
      <c r="P62" s="219" t="str">
        <f>IF(B61="","",IF(AX62="対象外","対象外",P61))</f>
        <v/>
      </c>
      <c r="Q62" s="219" t="str">
        <f>IF(B61="","",IF(AX62="対象外","対象外",Q61))</f>
        <v/>
      </c>
      <c r="R62" s="219" t="str">
        <f>IF(B61="","",IF(AX62="対象外","対象外",R61))</f>
        <v/>
      </c>
      <c r="S62" s="322" t="str">
        <f>IF(B61="","",IF(AX62="対象外","対象外",S61))</f>
        <v/>
      </c>
      <c r="T62" s="314" t="str">
        <f>IF(B61="","",IF(AY62="対象外","対象外",T61))</f>
        <v/>
      </c>
      <c r="U62" s="219" t="str">
        <f>IF(B61="","",IF(AY62="対象外","対象外",U61))</f>
        <v/>
      </c>
      <c r="V62" s="219" t="str">
        <f>IF(B61="","",IF(AY62="対象外","対象外",V61))</f>
        <v/>
      </c>
      <c r="W62" s="219" t="str">
        <f>IF(B61="","",IF(AY62="対象外","対象外",W61))</f>
        <v/>
      </c>
      <c r="X62" s="219" t="str">
        <f>IF(B61="","",IF(AY62="対象外","対象外",X61))</f>
        <v/>
      </c>
      <c r="Y62" s="219" t="str">
        <f>IF(B61="","",IF(AY62="対象外","対象外",Y61))</f>
        <v/>
      </c>
      <c r="Z62" s="315" t="str">
        <f>IF(B61="","",IF(AY62="対象外","対象外",Z61))</f>
        <v/>
      </c>
      <c r="AA62" s="303" t="str">
        <f>IF(B61="","",IF(AZ62="対象外","対象外",AA61))</f>
        <v/>
      </c>
      <c r="AB62" s="219" t="str">
        <f>IF(B61="","",IF(AZ62="対象外","対象外",AB61))</f>
        <v/>
      </c>
      <c r="AC62" s="219" t="str">
        <f>IF(B61="","",IF(AZ62="対象外","対象外",AC61))</f>
        <v/>
      </c>
      <c r="AD62" s="219" t="str">
        <f>IF(B61="","",IF(AZ62="対象外","対象外",AD61))</f>
        <v/>
      </c>
      <c r="AE62" s="219" t="str">
        <f>IF(B61="","",IF(AZ62="対象外","対象外",AE61))</f>
        <v/>
      </c>
      <c r="AF62" s="219" t="str">
        <f>IF(B61="","",IF(AZ62="対象外","対象外",AF61))</f>
        <v/>
      </c>
      <c r="AG62" s="219" t="str">
        <f>IF(B61="","",IF(AZ62="対象外","対象外",AG61))</f>
        <v/>
      </c>
      <c r="AH62" s="523" t="str">
        <f t="shared" ref="AH62" si="45">IF(B61="","",IF(AH61&lt;1,"対象外",ROUND(AI61/AH61,3)))</f>
        <v/>
      </c>
      <c r="AI62" s="524"/>
      <c r="AJ62" s="189"/>
      <c r="AM62" s="184">
        <f>IF(AH62="",0,IF(AH62="対象外",0,1))</f>
        <v>0</v>
      </c>
      <c r="AN62" s="187">
        <f>IF(AM62=1,AH62,0)</f>
        <v>0</v>
      </c>
      <c r="AO62" s="184">
        <f>AH61</f>
        <v>0</v>
      </c>
      <c r="AP62" s="170">
        <f>AI61</f>
        <v>0</v>
      </c>
      <c r="AQ62" s="152"/>
      <c r="AR62" s="170">
        <f>IF(AS62&gt;1,1,0)</f>
        <v>0</v>
      </c>
      <c r="AS62" s="170">
        <f>AO62</f>
        <v>0</v>
      </c>
      <c r="AT62" s="170">
        <f>AP62</f>
        <v>0</v>
      </c>
      <c r="AU62" s="152"/>
      <c r="AW62" s="198" t="str">
        <f>IF(COUNTIF(F61:L61,"作業")+COUNTIF(F61:L61,"休日")&lt;7,"対象外",IF(COUNTIF(F61:L61,"休日")&gt;3,"対象外","対象"))</f>
        <v>対象外</v>
      </c>
      <c r="AX62" s="198" t="str">
        <f>IF(COUNTIF(M61:S61,"作業")+COUNTIF(M61:S61,"休日")&lt;7,"対象外",IF(COUNTIF(M61:S61,"休日")&gt;3,"対象外","対象"))</f>
        <v>対象外</v>
      </c>
      <c r="AY62" s="198" t="str">
        <f>IF(COUNTIF(T61:Z61,"作業")+COUNTIF(T61:Z61,"休日")&lt;7,"対象外",IF(COUNTIF(T61:Z61,"休日")&gt;3,"対象外","対象"))</f>
        <v>対象外</v>
      </c>
      <c r="AZ62" s="198" t="str">
        <f>IF(COUNTIF(AA61:AG61,"作業")+COUNTIF(AA61:AG61,"休日")&lt;7,"対象外",IF(COUNTIF(AA61:AG61,"休日")&gt;3,"対象外","対象"))</f>
        <v>対象外</v>
      </c>
    </row>
    <row r="63" spans="1:52" ht="54" customHeight="1" x14ac:dyDescent="0.35">
      <c r="A63" s="553"/>
      <c r="B63" s="555" t="str">
        <f>IF('20'!C$5="","",'20'!C$5)</f>
        <v/>
      </c>
      <c r="C63" s="556"/>
      <c r="D63" s="557"/>
      <c r="E63" s="295" t="s">
        <v>158</v>
      </c>
      <c r="F63" s="314">
        <f>VLOOKUP(F22,'20'!$B$11:$D$598,3,0)</f>
        <v>0</v>
      </c>
      <c r="G63" s="219">
        <f>VLOOKUP(G22,'20'!$B$11:$D$598,3,0)</f>
        <v>0</v>
      </c>
      <c r="H63" s="219">
        <f>VLOOKUP(H22,'20'!$B$11:$D$598,3,0)</f>
        <v>0</v>
      </c>
      <c r="I63" s="219">
        <f>VLOOKUP(I22,'20'!$B$11:$D$598,3,0)</f>
        <v>0</v>
      </c>
      <c r="J63" s="219">
        <f>VLOOKUP(J22,'20'!$B$11:$D$598,3,0)</f>
        <v>0</v>
      </c>
      <c r="K63" s="219">
        <f>VLOOKUP(K22,'20'!$B$11:$D$598,3,0)</f>
        <v>0</v>
      </c>
      <c r="L63" s="315">
        <f>VLOOKUP(L22,'20'!$B$11:$D$598,3,0)</f>
        <v>0</v>
      </c>
      <c r="M63" s="303">
        <f>VLOOKUP(M22,'20'!$B$11:$D$598,3,0)</f>
        <v>0</v>
      </c>
      <c r="N63" s="219">
        <f>VLOOKUP(N22,'20'!$B$11:$D$598,3,0)</f>
        <v>0</v>
      </c>
      <c r="O63" s="219">
        <f>VLOOKUP(O22,'20'!$B$11:$D$598,3,0)</f>
        <v>0</v>
      </c>
      <c r="P63" s="219">
        <f>VLOOKUP(P22,'20'!$B$11:$D$598,3,0)</f>
        <v>0</v>
      </c>
      <c r="Q63" s="219">
        <f>VLOOKUP(Q22,'20'!$B$11:$D$598,3,0)</f>
        <v>0</v>
      </c>
      <c r="R63" s="219">
        <f>VLOOKUP(R22,'20'!$B$11:$D$598,3,0)</f>
        <v>0</v>
      </c>
      <c r="S63" s="322">
        <f>VLOOKUP(S22,'20'!$B$11:$D$598,3,0)</f>
        <v>0</v>
      </c>
      <c r="T63" s="314">
        <f>VLOOKUP(T22,'20'!$B$11:$D$598,3,0)</f>
        <v>0</v>
      </c>
      <c r="U63" s="219">
        <f>VLOOKUP(U22,'20'!$B$11:$D$598,3,0)</f>
        <v>0</v>
      </c>
      <c r="V63" s="219">
        <f>VLOOKUP(V22,'20'!$B$11:$D$598,3,0)</f>
        <v>0</v>
      </c>
      <c r="W63" s="219">
        <f>VLOOKUP(W22,'20'!$B$11:$D$598,3,0)</f>
        <v>0</v>
      </c>
      <c r="X63" s="219">
        <f>VLOOKUP(X22,'20'!$B$11:$D$598,3,0)</f>
        <v>0</v>
      </c>
      <c r="Y63" s="219">
        <f>VLOOKUP(Y22,'20'!$B$11:$D$598,3,0)</f>
        <v>0</v>
      </c>
      <c r="Z63" s="315">
        <f>VLOOKUP(Z22,'20'!$B$11:$D$598,3,0)</f>
        <v>0</v>
      </c>
      <c r="AA63" s="303">
        <f>VLOOKUP(AA22,'20'!$B$11:$D$598,3,0)</f>
        <v>0</v>
      </c>
      <c r="AB63" s="219">
        <f>VLOOKUP(AB22,'20'!$B$11:$D$598,3,0)</f>
        <v>0</v>
      </c>
      <c r="AC63" s="219">
        <f>VLOOKUP(AC22,'20'!$B$11:$D$598,3,0)</f>
        <v>0</v>
      </c>
      <c r="AD63" s="219">
        <f>VLOOKUP(AD22,'20'!$B$11:$D$598,3,0)</f>
        <v>0</v>
      </c>
      <c r="AE63" s="219">
        <f>VLOOKUP(AE22,'20'!$B$11:$D$598,3,0)</f>
        <v>0</v>
      </c>
      <c r="AF63" s="219">
        <f>VLOOKUP(AF22,'20'!$B$11:$D$598,3,0)</f>
        <v>0</v>
      </c>
      <c r="AG63" s="219">
        <f>VLOOKUP(AG22,'20'!$B$11:$D$598,3,0)</f>
        <v>0</v>
      </c>
      <c r="AH63" s="198">
        <f t="shared" ref="AH63" si="46">COUNTIF(F64:AG64,"作業")+COUNTIF(F64:AG64,"休日")</f>
        <v>0</v>
      </c>
      <c r="AI63" s="291">
        <f t="shared" ref="AI63" si="47">(COUNTIF(F64:AG64,"休日"))</f>
        <v>0</v>
      </c>
      <c r="AJ63" s="189"/>
      <c r="AW63" s="278">
        <v>1</v>
      </c>
      <c r="AX63" s="278">
        <v>2</v>
      </c>
      <c r="AY63" s="278">
        <v>3</v>
      </c>
      <c r="AZ63" s="278">
        <v>4</v>
      </c>
    </row>
    <row r="64" spans="1:52" ht="54" customHeight="1" thickBot="1" x14ac:dyDescent="0.4">
      <c r="A64" s="554"/>
      <c r="B64" s="558"/>
      <c r="C64" s="559"/>
      <c r="D64" s="560"/>
      <c r="E64" s="297" t="s">
        <v>159</v>
      </c>
      <c r="F64" s="316" t="str">
        <f>IF(B63="","",IF(AW64="対象外","対象外",F63))</f>
        <v/>
      </c>
      <c r="G64" s="284" t="str">
        <f>IF(B63="","",IF(AW64="対象外","対象外",G63))</f>
        <v/>
      </c>
      <c r="H64" s="284" t="str">
        <f>IF(B63="","",IF(AW64="対象外","対象外",H63))</f>
        <v/>
      </c>
      <c r="I64" s="284" t="str">
        <f>IF(B63="","",IF(AW64="対象外","対象外",I63))</f>
        <v/>
      </c>
      <c r="J64" s="284" t="str">
        <f>IF(B63="","",IF(AW64="対象外","対象外",J63))</f>
        <v/>
      </c>
      <c r="K64" s="284" t="str">
        <f>IF(B63="","",IF(AW64="対象外","対象外",K63))</f>
        <v/>
      </c>
      <c r="L64" s="317" t="str">
        <f>IF(B63="","",IF(AW64="対象外","対象外",L63))</f>
        <v/>
      </c>
      <c r="M64" s="304" t="str">
        <f>IF(B63="","",IF(AX64="対象外","対象外",M63))</f>
        <v/>
      </c>
      <c r="N64" s="284" t="str">
        <f>IF(B63="","",IF(AX64="対象外","対象外",N63))</f>
        <v/>
      </c>
      <c r="O64" s="284" t="str">
        <f>IF(B63="","",IF(AX64="対象外","対象外",O63))</f>
        <v/>
      </c>
      <c r="P64" s="284" t="str">
        <f>IF(B63="","",IF(AX64="対象外","対象外",P63))</f>
        <v/>
      </c>
      <c r="Q64" s="284" t="str">
        <f>IF(B63="","",IF(AX64="対象外","対象外",Q63))</f>
        <v/>
      </c>
      <c r="R64" s="284" t="str">
        <f>IF(B63="","",IF(AX64="対象外","対象外",R63))</f>
        <v/>
      </c>
      <c r="S64" s="323" t="str">
        <f>IF(B63="","",IF(AX64="対象外","対象外",S63))</f>
        <v/>
      </c>
      <c r="T64" s="316" t="str">
        <f>IF(B63="","",IF(AY64="対象外","対象外",T63))</f>
        <v/>
      </c>
      <c r="U64" s="284" t="str">
        <f>IF(B63="","",IF(AY64="対象外","対象外",U63))</f>
        <v/>
      </c>
      <c r="V64" s="284" t="str">
        <f>IF(B63="","",IF(AY64="対象外","対象外",V63))</f>
        <v/>
      </c>
      <c r="W64" s="284" t="str">
        <f>IF(B63="","",IF(AY64="対象外","対象外",W63))</f>
        <v/>
      </c>
      <c r="X64" s="284" t="str">
        <f>IF(B63="","",IF(AY64="対象外","対象外",X63))</f>
        <v/>
      </c>
      <c r="Y64" s="284" t="str">
        <f>IF(B63="","",IF(AY64="対象外","対象外",Y63))</f>
        <v/>
      </c>
      <c r="Z64" s="317" t="str">
        <f>IF(B63="","",IF(AY64="対象外","対象外",Z63))</f>
        <v/>
      </c>
      <c r="AA64" s="304" t="str">
        <f>IF(B63="","",IF(AZ64="対象外","対象外",AA63))</f>
        <v/>
      </c>
      <c r="AB64" s="284" t="str">
        <f>IF(B63="","",IF(AZ64="対象外","対象外",AB63))</f>
        <v/>
      </c>
      <c r="AC64" s="284" t="str">
        <f>IF(B63="","",IF(AZ64="対象外","対象外",AC63))</f>
        <v/>
      </c>
      <c r="AD64" s="284" t="str">
        <f>IF(B63="","",IF(AZ64="対象外","対象外",AD63))</f>
        <v/>
      </c>
      <c r="AE64" s="284" t="str">
        <f>IF(B63="","",IF(AZ64="対象外","対象外",AE63))</f>
        <v/>
      </c>
      <c r="AF64" s="284" t="str">
        <f>IF(B63="","",IF(AZ64="対象外","対象外",AF63))</f>
        <v/>
      </c>
      <c r="AG64" s="284" t="str">
        <f>IF(B63="","",IF(AZ64="対象外","対象外",AG63))</f>
        <v/>
      </c>
      <c r="AH64" s="523" t="str">
        <f t="shared" ref="AH64" si="48">IF(B63="","",IF(AH63&lt;1,"対象外",ROUND(AI63/AH63,3)))</f>
        <v/>
      </c>
      <c r="AI64" s="524"/>
      <c r="AJ64" s="285"/>
      <c r="AM64" s="184">
        <f>IF(AH64="",0,IF(AH64="対象外",0,1))</f>
        <v>0</v>
      </c>
      <c r="AN64" s="187">
        <f>IF(AM64=1,AH64,0)</f>
        <v>0</v>
      </c>
      <c r="AO64" s="184">
        <f>AH63</f>
        <v>0</v>
      </c>
      <c r="AP64" s="170">
        <f>AI63</f>
        <v>0</v>
      </c>
      <c r="AQ64" s="152"/>
      <c r="AR64" s="170">
        <f>IF(AS64&gt;1,1,0)</f>
        <v>0</v>
      </c>
      <c r="AS64" s="170">
        <f>AO64</f>
        <v>0</v>
      </c>
      <c r="AT64" s="170">
        <f>AP64</f>
        <v>0</v>
      </c>
      <c r="AU64" s="152"/>
      <c r="AW64" s="198" t="str">
        <f>IF(COUNTIF(F63:L63,"作業")+COUNTIF(F63:L63,"休日")&lt;7,"対象外",IF(COUNTIF(F63:L63,"休日")&gt;3,"対象外","対象"))</f>
        <v>対象外</v>
      </c>
      <c r="AX64" s="198" t="str">
        <f>IF(COUNTIF(M63:S63,"作業")+COUNTIF(M63:S63,"休日")&lt;7,"対象外",IF(COUNTIF(M63:S63,"休日")&gt;3,"対象外","対象"))</f>
        <v>対象外</v>
      </c>
      <c r="AY64" s="198" t="str">
        <f>IF(COUNTIF(T63:Z63,"作業")+COUNTIF(T63:Z63,"休日")&lt;7,"対象外",IF(COUNTIF(T63:Z63,"休日")&gt;3,"対象外","対象"))</f>
        <v>対象外</v>
      </c>
      <c r="AZ64" s="198" t="str">
        <f>IF(COUNTIF(AA63:AG63,"作業")+COUNTIF(AA63:AG63,"休日")&lt;7,"対象外",IF(COUNTIF(AA63:AG63,"休日")&gt;3,"対象外","対象"))</f>
        <v>対象外</v>
      </c>
    </row>
    <row r="65" spans="1:52" s="160" customFormat="1" ht="35.25" customHeight="1" x14ac:dyDescent="0.4">
      <c r="A65" s="552" t="s">
        <v>63</v>
      </c>
      <c r="B65" s="549" t="s">
        <v>0</v>
      </c>
      <c r="C65" s="550"/>
      <c r="D65" s="550"/>
      <c r="E65" s="550"/>
      <c r="F65" s="307">
        <f>AG21+1</f>
        <v>45959</v>
      </c>
      <c r="G65" s="199">
        <f>F65+1</f>
        <v>45960</v>
      </c>
      <c r="H65" s="199">
        <f t="shared" ref="H65:AG65" si="49">G65+1</f>
        <v>45961</v>
      </c>
      <c r="I65" s="199">
        <f t="shared" si="49"/>
        <v>45962</v>
      </c>
      <c r="J65" s="199">
        <f t="shared" si="49"/>
        <v>45963</v>
      </c>
      <c r="K65" s="199">
        <f t="shared" si="49"/>
        <v>45964</v>
      </c>
      <c r="L65" s="308">
        <f t="shared" si="49"/>
        <v>45965</v>
      </c>
      <c r="M65" s="299">
        <f t="shared" si="49"/>
        <v>45966</v>
      </c>
      <c r="N65" s="199">
        <f t="shared" si="49"/>
        <v>45967</v>
      </c>
      <c r="O65" s="199">
        <f t="shared" si="49"/>
        <v>45968</v>
      </c>
      <c r="P65" s="199">
        <f t="shared" si="49"/>
        <v>45969</v>
      </c>
      <c r="Q65" s="199">
        <f t="shared" si="49"/>
        <v>45970</v>
      </c>
      <c r="R65" s="199">
        <f t="shared" si="49"/>
        <v>45971</v>
      </c>
      <c r="S65" s="318">
        <f t="shared" si="49"/>
        <v>45972</v>
      </c>
      <c r="T65" s="307">
        <f t="shared" si="49"/>
        <v>45973</v>
      </c>
      <c r="U65" s="199">
        <f t="shared" si="49"/>
        <v>45974</v>
      </c>
      <c r="V65" s="199">
        <f t="shared" si="49"/>
        <v>45975</v>
      </c>
      <c r="W65" s="199">
        <f t="shared" si="49"/>
        <v>45976</v>
      </c>
      <c r="X65" s="199">
        <f t="shared" si="49"/>
        <v>45977</v>
      </c>
      <c r="Y65" s="199">
        <f t="shared" si="49"/>
        <v>45978</v>
      </c>
      <c r="Z65" s="308">
        <f t="shared" si="49"/>
        <v>45979</v>
      </c>
      <c r="AA65" s="299">
        <f t="shared" si="49"/>
        <v>45980</v>
      </c>
      <c r="AB65" s="199">
        <f t="shared" si="49"/>
        <v>45981</v>
      </c>
      <c r="AC65" s="199">
        <f t="shared" si="49"/>
        <v>45982</v>
      </c>
      <c r="AD65" s="199">
        <f t="shared" si="49"/>
        <v>45983</v>
      </c>
      <c r="AE65" s="199">
        <f t="shared" si="49"/>
        <v>45984</v>
      </c>
      <c r="AF65" s="199">
        <f t="shared" si="49"/>
        <v>45985</v>
      </c>
      <c r="AG65" s="199">
        <f t="shared" si="49"/>
        <v>45986</v>
      </c>
      <c r="AH65" s="545" t="s">
        <v>11</v>
      </c>
      <c r="AI65" s="547" t="s">
        <v>123</v>
      </c>
      <c r="AJ65" s="527" t="s">
        <v>134</v>
      </c>
      <c r="AK65" s="148"/>
      <c r="AL65" s="290"/>
      <c r="AM65" s="290"/>
      <c r="AN65" s="290"/>
      <c r="AO65" s="146"/>
      <c r="AP65" s="146"/>
      <c r="AQ65" s="146"/>
      <c r="AR65" s="146"/>
      <c r="AS65" s="146"/>
      <c r="AT65" s="146"/>
      <c r="AU65" s="146"/>
      <c r="AV65" s="146"/>
      <c r="AW65" s="146"/>
      <c r="AX65" s="146"/>
      <c r="AY65" s="146"/>
      <c r="AZ65" s="146"/>
    </row>
    <row r="66" spans="1:52" ht="35.25" customHeight="1" x14ac:dyDescent="0.4">
      <c r="A66" s="553"/>
      <c r="B66" s="541" t="s">
        <v>1</v>
      </c>
      <c r="C66" s="542"/>
      <c r="D66" s="542"/>
      <c r="E66" s="542"/>
      <c r="F66" s="309">
        <f>AG22+1</f>
        <v>45959</v>
      </c>
      <c r="G66" s="200">
        <f>F66+1</f>
        <v>45960</v>
      </c>
      <c r="H66" s="200">
        <f t="shared" ref="H66:AG66" si="50">G66+1</f>
        <v>45961</v>
      </c>
      <c r="I66" s="200">
        <f t="shared" si="50"/>
        <v>45962</v>
      </c>
      <c r="J66" s="200">
        <f t="shared" si="50"/>
        <v>45963</v>
      </c>
      <c r="K66" s="200">
        <f t="shared" si="50"/>
        <v>45964</v>
      </c>
      <c r="L66" s="310">
        <f t="shared" si="50"/>
        <v>45965</v>
      </c>
      <c r="M66" s="300">
        <f t="shared" si="50"/>
        <v>45966</v>
      </c>
      <c r="N66" s="200">
        <f t="shared" si="50"/>
        <v>45967</v>
      </c>
      <c r="O66" s="200">
        <f t="shared" si="50"/>
        <v>45968</v>
      </c>
      <c r="P66" s="200">
        <f t="shared" si="50"/>
        <v>45969</v>
      </c>
      <c r="Q66" s="200">
        <f t="shared" si="50"/>
        <v>45970</v>
      </c>
      <c r="R66" s="200">
        <f t="shared" si="50"/>
        <v>45971</v>
      </c>
      <c r="S66" s="319">
        <f t="shared" si="50"/>
        <v>45972</v>
      </c>
      <c r="T66" s="309">
        <f t="shared" si="50"/>
        <v>45973</v>
      </c>
      <c r="U66" s="200">
        <f t="shared" si="50"/>
        <v>45974</v>
      </c>
      <c r="V66" s="200">
        <f t="shared" si="50"/>
        <v>45975</v>
      </c>
      <c r="W66" s="200">
        <f t="shared" si="50"/>
        <v>45976</v>
      </c>
      <c r="X66" s="200">
        <f t="shared" si="50"/>
        <v>45977</v>
      </c>
      <c r="Y66" s="200">
        <f t="shared" si="50"/>
        <v>45978</v>
      </c>
      <c r="Z66" s="310">
        <f t="shared" si="50"/>
        <v>45979</v>
      </c>
      <c r="AA66" s="300">
        <f t="shared" si="50"/>
        <v>45980</v>
      </c>
      <c r="AB66" s="200">
        <f t="shared" si="50"/>
        <v>45981</v>
      </c>
      <c r="AC66" s="200">
        <f t="shared" si="50"/>
        <v>45982</v>
      </c>
      <c r="AD66" s="200">
        <f t="shared" si="50"/>
        <v>45983</v>
      </c>
      <c r="AE66" s="200">
        <f t="shared" si="50"/>
        <v>45984</v>
      </c>
      <c r="AF66" s="200">
        <f t="shared" si="50"/>
        <v>45985</v>
      </c>
      <c r="AG66" s="200">
        <f t="shared" si="50"/>
        <v>45986</v>
      </c>
      <c r="AH66" s="546"/>
      <c r="AI66" s="548"/>
      <c r="AJ66" s="528"/>
      <c r="AL66" s="290"/>
      <c r="AM66" s="290"/>
      <c r="AN66" s="290"/>
    </row>
    <row r="67" spans="1:52" ht="35.25" customHeight="1" x14ac:dyDescent="0.4">
      <c r="A67" s="553"/>
      <c r="B67" s="541" t="s">
        <v>2</v>
      </c>
      <c r="C67" s="542"/>
      <c r="D67" s="542"/>
      <c r="E67" s="542"/>
      <c r="F67" s="311">
        <f>AG23+1</f>
        <v>45959</v>
      </c>
      <c r="G67" s="201">
        <f>F66+1</f>
        <v>45960</v>
      </c>
      <c r="H67" s="201">
        <f t="shared" ref="H67" si="51">G66+1</f>
        <v>45961</v>
      </c>
      <c r="I67" s="201">
        <f t="shared" ref="I67" si="52">H66+1</f>
        <v>45962</v>
      </c>
      <c r="J67" s="201">
        <f t="shared" ref="J67" si="53">I66+1</f>
        <v>45963</v>
      </c>
      <c r="K67" s="201">
        <f t="shared" ref="K67" si="54">J66+1</f>
        <v>45964</v>
      </c>
      <c r="L67" s="312">
        <f t="shared" ref="L67" si="55">K66+1</f>
        <v>45965</v>
      </c>
      <c r="M67" s="301">
        <f t="shared" ref="M67" si="56">L66+1</f>
        <v>45966</v>
      </c>
      <c r="N67" s="201">
        <f t="shared" ref="N67" si="57">M66+1</f>
        <v>45967</v>
      </c>
      <c r="O67" s="201">
        <f t="shared" ref="O67" si="58">N66+1</f>
        <v>45968</v>
      </c>
      <c r="P67" s="201">
        <f t="shared" ref="P67" si="59">O66+1</f>
        <v>45969</v>
      </c>
      <c r="Q67" s="201">
        <f t="shared" ref="Q67" si="60">P66+1</f>
        <v>45970</v>
      </c>
      <c r="R67" s="201">
        <f t="shared" ref="R67" si="61">Q66+1</f>
        <v>45971</v>
      </c>
      <c r="S67" s="320">
        <f t="shared" ref="S67" si="62">R66+1</f>
        <v>45972</v>
      </c>
      <c r="T67" s="311">
        <f t="shared" ref="T67" si="63">S66+1</f>
        <v>45973</v>
      </c>
      <c r="U67" s="201">
        <f t="shared" ref="U67" si="64">T66+1</f>
        <v>45974</v>
      </c>
      <c r="V67" s="201">
        <f t="shared" ref="V67" si="65">U66+1</f>
        <v>45975</v>
      </c>
      <c r="W67" s="201">
        <f t="shared" ref="W67" si="66">V66+1</f>
        <v>45976</v>
      </c>
      <c r="X67" s="201">
        <f t="shared" ref="X67" si="67">W66+1</f>
        <v>45977</v>
      </c>
      <c r="Y67" s="201">
        <f t="shared" ref="Y67" si="68">X66+1</f>
        <v>45978</v>
      </c>
      <c r="Z67" s="312">
        <f t="shared" ref="Z67" si="69">Y66+1</f>
        <v>45979</v>
      </c>
      <c r="AA67" s="301">
        <f t="shared" ref="AA67" si="70">Z66+1</f>
        <v>45980</v>
      </c>
      <c r="AB67" s="201">
        <f t="shared" ref="AB67" si="71">AA66+1</f>
        <v>45981</v>
      </c>
      <c r="AC67" s="201">
        <f t="shared" ref="AC67" si="72">AB66+1</f>
        <v>45982</v>
      </c>
      <c r="AD67" s="201">
        <f t="shared" ref="AD67" si="73">AC66+1</f>
        <v>45983</v>
      </c>
      <c r="AE67" s="201">
        <f t="shared" ref="AE67" si="74">AD66+1</f>
        <v>45984</v>
      </c>
      <c r="AF67" s="201">
        <f t="shared" ref="AF67" si="75">AE66+1</f>
        <v>45985</v>
      </c>
      <c r="AG67" s="201">
        <f t="shared" ref="AG67" si="76">AF66+1</f>
        <v>45986</v>
      </c>
      <c r="AH67" s="546"/>
      <c r="AI67" s="548"/>
      <c r="AJ67" s="528"/>
      <c r="AK67" s="159"/>
      <c r="AL67" s="290"/>
      <c r="AM67" s="290"/>
      <c r="AN67" s="290"/>
      <c r="AO67" s="290"/>
      <c r="AP67" s="290"/>
      <c r="AQ67" s="290"/>
      <c r="AR67" s="290"/>
      <c r="AS67" s="290"/>
      <c r="AT67" s="290"/>
      <c r="AU67" s="290"/>
      <c r="AV67" s="290"/>
      <c r="AW67" s="290"/>
      <c r="AX67" s="290"/>
      <c r="AY67" s="290"/>
      <c r="AZ67" s="290"/>
    </row>
    <row r="68" spans="1:52" ht="120.75" customHeight="1" x14ac:dyDescent="0.4">
      <c r="A68" s="553"/>
      <c r="B68" s="543" t="s">
        <v>157</v>
      </c>
      <c r="C68" s="544"/>
      <c r="D68" s="544"/>
      <c r="E68" s="544"/>
      <c r="F68" s="292" t="str">
        <f>IF(F66=$T$9,"完了日","")</f>
        <v/>
      </c>
      <c r="G68" s="197" t="str">
        <f>IF(G66=$T$9,"完了日","")</f>
        <v/>
      </c>
      <c r="H68" s="197" t="str">
        <f t="shared" ref="H68:AG68" si="77">IF(H66=$T$9,"完了日","")</f>
        <v/>
      </c>
      <c r="I68" s="197" t="str">
        <f t="shared" si="77"/>
        <v/>
      </c>
      <c r="J68" s="197" t="str">
        <f t="shared" si="77"/>
        <v/>
      </c>
      <c r="K68" s="197" t="str">
        <f t="shared" si="77"/>
        <v/>
      </c>
      <c r="L68" s="313" t="str">
        <f t="shared" si="77"/>
        <v/>
      </c>
      <c r="M68" s="302" t="str">
        <f t="shared" si="77"/>
        <v/>
      </c>
      <c r="N68" s="197" t="str">
        <f t="shared" si="77"/>
        <v/>
      </c>
      <c r="O68" s="197" t="str">
        <f t="shared" si="77"/>
        <v/>
      </c>
      <c r="P68" s="197" t="str">
        <f t="shared" si="77"/>
        <v/>
      </c>
      <c r="Q68" s="197" t="str">
        <f t="shared" si="77"/>
        <v/>
      </c>
      <c r="R68" s="197" t="str">
        <f t="shared" si="77"/>
        <v/>
      </c>
      <c r="S68" s="321" t="str">
        <f t="shared" si="77"/>
        <v/>
      </c>
      <c r="T68" s="292" t="str">
        <f t="shared" si="77"/>
        <v/>
      </c>
      <c r="U68" s="197" t="str">
        <f t="shared" si="77"/>
        <v/>
      </c>
      <c r="V68" s="197" t="str">
        <f t="shared" si="77"/>
        <v/>
      </c>
      <c r="W68" s="197" t="str">
        <f t="shared" si="77"/>
        <v/>
      </c>
      <c r="X68" s="197" t="str">
        <f t="shared" si="77"/>
        <v/>
      </c>
      <c r="Y68" s="197" t="str">
        <f t="shared" si="77"/>
        <v/>
      </c>
      <c r="Z68" s="313" t="str">
        <f t="shared" si="77"/>
        <v/>
      </c>
      <c r="AA68" s="302" t="str">
        <f t="shared" si="77"/>
        <v/>
      </c>
      <c r="AB68" s="197" t="str">
        <f t="shared" si="77"/>
        <v/>
      </c>
      <c r="AC68" s="197" t="str">
        <f t="shared" si="77"/>
        <v/>
      </c>
      <c r="AD68" s="197" t="str">
        <f t="shared" si="77"/>
        <v/>
      </c>
      <c r="AE68" s="197" t="str">
        <f t="shared" si="77"/>
        <v/>
      </c>
      <c r="AF68" s="197" t="str">
        <f t="shared" si="77"/>
        <v/>
      </c>
      <c r="AG68" s="197" t="str">
        <f t="shared" si="77"/>
        <v/>
      </c>
      <c r="AH68" s="546"/>
      <c r="AI68" s="548"/>
      <c r="AJ68" s="528"/>
      <c r="AL68" s="290"/>
      <c r="AM68" s="290"/>
      <c r="AN68" s="516" t="s">
        <v>126</v>
      </c>
      <c r="AO68" s="516"/>
      <c r="AR68" s="146" t="s">
        <v>146</v>
      </c>
      <c r="AX68" s="517" t="s">
        <v>160</v>
      </c>
      <c r="AY68" s="517"/>
      <c r="AZ68" s="517"/>
    </row>
    <row r="69" spans="1:52" ht="54" customHeight="1" x14ac:dyDescent="0.4">
      <c r="A69" s="553"/>
      <c r="B69" s="529" t="str">
        <f>IF(COUNTIF(F69:AG69,0)=28,"",B$25)</f>
        <v/>
      </c>
      <c r="C69" s="530"/>
      <c r="D69" s="531"/>
      <c r="E69" s="295" t="s">
        <v>158</v>
      </c>
      <c r="F69" s="314">
        <f>VLOOKUP(F66,'1'!$B$11:$D$598,3,0)</f>
        <v>0</v>
      </c>
      <c r="G69" s="219">
        <f>VLOOKUP(G66,'1'!$B$11:$D$598,3,0)</f>
        <v>0</v>
      </c>
      <c r="H69" s="219">
        <f>VLOOKUP(H66,'1'!$B$11:$D$598,3,0)</f>
        <v>0</v>
      </c>
      <c r="I69" s="219">
        <f>VLOOKUP(I66,'1'!$B$11:$D$598,3,0)</f>
        <v>0</v>
      </c>
      <c r="J69" s="219">
        <f>VLOOKUP(J66,'1'!$B$11:$D$598,3,0)</f>
        <v>0</v>
      </c>
      <c r="K69" s="219">
        <f>VLOOKUP(K66,'1'!$B$11:$D$598,3,0)</f>
        <v>0</v>
      </c>
      <c r="L69" s="315">
        <f>VLOOKUP(L66,'1'!$B$11:$D$598,3,0)</f>
        <v>0</v>
      </c>
      <c r="M69" s="303">
        <f>VLOOKUP(M66,'1'!$B$11:$D$598,3,0)</f>
        <v>0</v>
      </c>
      <c r="N69" s="219">
        <f>VLOOKUP(N66,'1'!$B$11:$D$598,3,0)</f>
        <v>0</v>
      </c>
      <c r="O69" s="219">
        <f>VLOOKUP(O66,'1'!$B$11:$D$598,3,0)</f>
        <v>0</v>
      </c>
      <c r="P69" s="219">
        <f>VLOOKUP(P66,'1'!$B$11:$D$598,3,0)</f>
        <v>0</v>
      </c>
      <c r="Q69" s="219">
        <f>VLOOKUP(Q66,'1'!$B$11:$D$598,3,0)</f>
        <v>0</v>
      </c>
      <c r="R69" s="219">
        <f>VLOOKUP(R66,'1'!$B$11:$D$598,3,0)</f>
        <v>0</v>
      </c>
      <c r="S69" s="322">
        <f>VLOOKUP(S66,'1'!$B$11:$D$598,3,0)</f>
        <v>0</v>
      </c>
      <c r="T69" s="314">
        <f>VLOOKUP(T66,'1'!$B$11:$D$598,3,0)</f>
        <v>0</v>
      </c>
      <c r="U69" s="219">
        <f>VLOOKUP(U66,'1'!$B$11:$D$598,3,0)</f>
        <v>0</v>
      </c>
      <c r="V69" s="219">
        <f>VLOOKUP(V66,'1'!$B$11:$D$598,3,0)</f>
        <v>0</v>
      </c>
      <c r="W69" s="219">
        <f>VLOOKUP(W66,'1'!$B$11:$D$598,3,0)</f>
        <v>0</v>
      </c>
      <c r="X69" s="219">
        <f>VLOOKUP(X66,'1'!$B$11:$D$598,3,0)</f>
        <v>0</v>
      </c>
      <c r="Y69" s="219">
        <f>VLOOKUP(Y66,'1'!$B$11:$D$598,3,0)</f>
        <v>0</v>
      </c>
      <c r="Z69" s="315">
        <f>VLOOKUP(Z66,'1'!$B$11:$D$598,3,0)</f>
        <v>0</v>
      </c>
      <c r="AA69" s="303">
        <f>VLOOKUP(AA66,'1'!$B$11:$D$598,3,0)</f>
        <v>0</v>
      </c>
      <c r="AB69" s="219">
        <f>VLOOKUP(AB66,'1'!$B$11:$D$598,3,0)</f>
        <v>0</v>
      </c>
      <c r="AC69" s="219">
        <f>VLOOKUP(AC66,'1'!$B$11:$D$598,3,0)</f>
        <v>0</v>
      </c>
      <c r="AD69" s="219">
        <f>VLOOKUP(AD66,'1'!$B$11:$D$598,3,0)</f>
        <v>0</v>
      </c>
      <c r="AE69" s="219">
        <f>VLOOKUP(AE66,'1'!$B$11:$D$598,3,0)</f>
        <v>0</v>
      </c>
      <c r="AF69" s="219">
        <f>VLOOKUP(AF66,'1'!$B$11:$D$598,3,0)</f>
        <v>0</v>
      </c>
      <c r="AG69" s="219">
        <f>VLOOKUP(AG66,'1'!$B$11:$D$598,3,0)</f>
        <v>0</v>
      </c>
      <c r="AH69" s="198">
        <f>COUNTIF(F70:AG70,"作業")+COUNTIF(F70:AG70,"休日")</f>
        <v>0</v>
      </c>
      <c r="AI69" s="291">
        <f>(COUNTIF(F70:AG70,"休日"))</f>
        <v>0</v>
      </c>
      <c r="AJ69" s="526" t="str">
        <f>IF(AN69&gt;0.01,ROUND(AN69/AM69,3),"")</f>
        <v/>
      </c>
      <c r="AL69" s="290"/>
      <c r="AM69" s="290">
        <f>SUM(AM70:AM108)</f>
        <v>0</v>
      </c>
      <c r="AN69" s="188">
        <f>SUM(AN70:AN108)</f>
        <v>0</v>
      </c>
      <c r="AS69" s="146" t="s">
        <v>162</v>
      </c>
      <c r="AT69" s="146" t="s">
        <v>19</v>
      </c>
      <c r="AW69" s="278"/>
      <c r="AX69" s="278"/>
      <c r="AY69" s="278"/>
      <c r="AZ69" s="278"/>
    </row>
    <row r="70" spans="1:52" ht="54" customHeight="1" x14ac:dyDescent="0.4">
      <c r="A70" s="553"/>
      <c r="B70" s="532"/>
      <c r="C70" s="533"/>
      <c r="D70" s="534"/>
      <c r="E70" s="296" t="s">
        <v>159</v>
      </c>
      <c r="F70" s="314" t="str">
        <f>IF(B69="","",IF(AW70="対象外","対象外",F69))</f>
        <v/>
      </c>
      <c r="G70" s="219" t="str">
        <f>IF(B69="","",IF(AW70="対象外","対象外",G69))</f>
        <v/>
      </c>
      <c r="H70" s="219" t="str">
        <f>IF(B69="","",IF(AW70="対象外","対象外",H69))</f>
        <v/>
      </c>
      <c r="I70" s="219" t="str">
        <f>IF(B69="","",IF(AW70="対象外","対象外",I69))</f>
        <v/>
      </c>
      <c r="J70" s="219" t="str">
        <f>IF(B69="","",IF(AW70="対象外","対象外",J69))</f>
        <v/>
      </c>
      <c r="K70" s="219" t="str">
        <f>IF(B69="","",IF(AW70="対象外","対象外",K69))</f>
        <v/>
      </c>
      <c r="L70" s="315" t="str">
        <f>IF(B69="","",IF(AW70="対象外","対象外",L69))</f>
        <v/>
      </c>
      <c r="M70" s="303" t="str">
        <f>IF(B69="","",IF(AX70="対象外","対象外",M69))</f>
        <v/>
      </c>
      <c r="N70" s="219" t="str">
        <f>IF(B69="","",IF(AX70="対象外","対象外",N69))</f>
        <v/>
      </c>
      <c r="O70" s="219" t="str">
        <f>IF(B69="","",IF(AX70="対象外","対象外",O69))</f>
        <v/>
      </c>
      <c r="P70" s="219" t="str">
        <f>IF(B69="","",IF(AX70="対象外","対象外",P69))</f>
        <v/>
      </c>
      <c r="Q70" s="219" t="str">
        <f>IF(B69="","",IF(AX70="対象外","対象外",Q69))</f>
        <v/>
      </c>
      <c r="R70" s="219" t="str">
        <f>IF(B69="","",IF(AX70="対象外","対象外",R69))</f>
        <v/>
      </c>
      <c r="S70" s="322" t="str">
        <f>IF(B69="","",IF(AX70="対象外","対象外",S69))</f>
        <v/>
      </c>
      <c r="T70" s="314" t="str">
        <f>IF(B69="","",IF(AY70="対象外","対象外",T69))</f>
        <v/>
      </c>
      <c r="U70" s="219" t="str">
        <f>IF(B69="","",IF(AY70="対象外","対象外",U69))</f>
        <v/>
      </c>
      <c r="V70" s="219" t="str">
        <f>IF(B69="","",IF(AY70="対象外","対象外",V69))</f>
        <v/>
      </c>
      <c r="W70" s="219" t="str">
        <f>IF(B69="","",IF(AY70="対象外","対象外",W69))</f>
        <v/>
      </c>
      <c r="X70" s="219" t="str">
        <f>IF(B69="","",IF(AY70="対象外","対象外",X69))</f>
        <v/>
      </c>
      <c r="Y70" s="219" t="str">
        <f>IF(B69="","",IF(AY70="対象外","対象外",Y69))</f>
        <v/>
      </c>
      <c r="Z70" s="315" t="str">
        <f>IF(B69="","",IF(AY70="対象外","対象外",Z69))</f>
        <v/>
      </c>
      <c r="AA70" s="303" t="str">
        <f>IF(B69="","",IF(AZ70="対象外","対象外",AA69))</f>
        <v/>
      </c>
      <c r="AB70" s="219" t="str">
        <f>IF(B69="","",IF(AZ70="対象外","対象外",AB69))</f>
        <v/>
      </c>
      <c r="AC70" s="219" t="str">
        <f>IF(B69="","",IF(AZ70="対象外","対象外",AC69))</f>
        <v/>
      </c>
      <c r="AD70" s="219" t="str">
        <f>IF(B69="","",IF(AZ70="対象外","対象外",AD69))</f>
        <v/>
      </c>
      <c r="AE70" s="219" t="str">
        <f>IF(B69="","",IF(AZ70="対象外","対象外",AE69))</f>
        <v/>
      </c>
      <c r="AF70" s="219" t="str">
        <f>IF(B69="","",IF(AZ70="対象外","対象外",AF69))</f>
        <v/>
      </c>
      <c r="AG70" s="219" t="str">
        <f>IF(B69="","",IF(AZ70="対象外","対象外",AG69))</f>
        <v/>
      </c>
      <c r="AH70" s="523" t="str">
        <f>IF(B69="","",IF(AH69&lt;1,"対象外",ROUND(AI69/AH69,3)))</f>
        <v/>
      </c>
      <c r="AI70" s="524"/>
      <c r="AJ70" s="526"/>
      <c r="AL70" s="146"/>
      <c r="AM70" s="184">
        <f>IF(AH70="",0,IF(AH70="対象外",0,1))</f>
        <v>0</v>
      </c>
      <c r="AN70" s="187">
        <f>IF(AM70=1,AH70,0)</f>
        <v>0</v>
      </c>
      <c r="AO70" s="184">
        <f>AH69</f>
        <v>0</v>
      </c>
      <c r="AP70" s="170">
        <f>AI69</f>
        <v>0</v>
      </c>
      <c r="AQ70" s="152"/>
      <c r="AR70" s="170">
        <f>IF(AS70&gt;1,1,0)</f>
        <v>0</v>
      </c>
      <c r="AS70" s="170">
        <f>AO70+AS26</f>
        <v>0</v>
      </c>
      <c r="AT70" s="170">
        <f>AP70+AT26</f>
        <v>0</v>
      </c>
      <c r="AU70" s="152"/>
      <c r="AW70" s="198" t="str">
        <f>IF(COUNTIF(F69:L69,"作業")+COUNTIF(F69:L69,"休日")&lt;7,"対象外",IF(COUNTIF(F69:L69,"休日")&gt;3,"対象外","対象"))</f>
        <v>対象外</v>
      </c>
      <c r="AX70" s="198" t="str">
        <f>IF(COUNTIF(M69:S69,"作業")+COUNTIF(M69:S69,"休日")&lt;7,"対象外",IF(COUNTIF(M69:S69,"休日")&gt;3,"対象外","対象"))</f>
        <v>対象外</v>
      </c>
      <c r="AY70" s="198" t="str">
        <f>IF(COUNTIF(T69:Z69,"作業")+COUNTIF(T69:Z69,"休日")&lt;7,"対象外",IF(COUNTIF(T69:Z69,"休日")&gt;3,"対象外","対象"))</f>
        <v>対象外</v>
      </c>
      <c r="AZ70" s="198" t="str">
        <f>IF(COUNTIF(AA69:AG69,"作業")+COUNTIF(AA69:AG69,"休日")&lt;7,"対象外",IF(COUNTIF(AA69:AG69,"休日")&gt;3,"対象外","対象"))</f>
        <v>対象外</v>
      </c>
    </row>
    <row r="71" spans="1:52" ht="54" customHeight="1" x14ac:dyDescent="0.4">
      <c r="A71" s="553"/>
      <c r="B71" s="529" t="str">
        <f>IF(COUNTIF(F71:AG71,0)=28,"",B$27)</f>
        <v/>
      </c>
      <c r="C71" s="530"/>
      <c r="D71" s="531"/>
      <c r="E71" s="295" t="s">
        <v>158</v>
      </c>
      <c r="F71" s="314">
        <f>VLOOKUP(F66,'2'!$B$11:$D$598,3,0)</f>
        <v>0</v>
      </c>
      <c r="G71" s="219">
        <f>VLOOKUP(G66,'2'!$B$11:$D$598,3,0)</f>
        <v>0</v>
      </c>
      <c r="H71" s="219">
        <f>VLOOKUP(H66,'2'!$B$11:$D$598,3,0)</f>
        <v>0</v>
      </c>
      <c r="I71" s="219">
        <f>VLOOKUP(I66,'2'!$B$11:$D$598,3,0)</f>
        <v>0</v>
      </c>
      <c r="J71" s="219">
        <f>VLOOKUP(J66,'2'!$B$11:$D$598,3,0)</f>
        <v>0</v>
      </c>
      <c r="K71" s="219">
        <f>VLOOKUP(K66,'2'!$B$11:$D$598,3,0)</f>
        <v>0</v>
      </c>
      <c r="L71" s="315">
        <f>VLOOKUP(L66,'2'!$B$11:$D$598,3,0)</f>
        <v>0</v>
      </c>
      <c r="M71" s="303">
        <f>VLOOKUP(M66,'2'!$B$11:$D$598,3,0)</f>
        <v>0</v>
      </c>
      <c r="N71" s="219">
        <f>VLOOKUP(N66,'2'!$B$11:$D$598,3,0)</f>
        <v>0</v>
      </c>
      <c r="O71" s="219">
        <f>VLOOKUP(O66,'2'!$B$11:$D$598,3,0)</f>
        <v>0</v>
      </c>
      <c r="P71" s="219">
        <f>VLOOKUP(P66,'2'!$B$11:$D$598,3,0)</f>
        <v>0</v>
      </c>
      <c r="Q71" s="219">
        <f>VLOOKUP(Q66,'2'!$B$11:$D$598,3,0)</f>
        <v>0</v>
      </c>
      <c r="R71" s="219">
        <f>VLOOKUP(R66,'2'!$B$11:$D$598,3,0)</f>
        <v>0</v>
      </c>
      <c r="S71" s="322">
        <f>VLOOKUP(S66,'2'!$B$11:$D$598,3,0)</f>
        <v>0</v>
      </c>
      <c r="T71" s="314">
        <f>VLOOKUP(T66,'2'!$B$11:$D$598,3,0)</f>
        <v>0</v>
      </c>
      <c r="U71" s="219">
        <f>VLOOKUP(U66,'2'!$B$11:$D$598,3,0)</f>
        <v>0</v>
      </c>
      <c r="V71" s="219">
        <f>VLOOKUP(V66,'2'!$B$11:$D$598,3,0)</f>
        <v>0</v>
      </c>
      <c r="W71" s="219">
        <f>VLOOKUP(W66,'2'!$B$11:$D$598,3,0)</f>
        <v>0</v>
      </c>
      <c r="X71" s="219">
        <f>VLOOKUP(X66,'2'!$B$11:$D$598,3,0)</f>
        <v>0</v>
      </c>
      <c r="Y71" s="219">
        <f>VLOOKUP(Y66,'2'!$B$11:$D$598,3,0)</f>
        <v>0</v>
      </c>
      <c r="Z71" s="315">
        <f>VLOOKUP(Z66,'2'!$B$11:$D$598,3,0)</f>
        <v>0</v>
      </c>
      <c r="AA71" s="303">
        <f>VLOOKUP(AA66,'2'!$B$11:$D$598,3,0)</f>
        <v>0</v>
      </c>
      <c r="AB71" s="219">
        <f>VLOOKUP(AB66,'2'!$B$11:$D$598,3,0)</f>
        <v>0</v>
      </c>
      <c r="AC71" s="219">
        <f>VLOOKUP(AC66,'2'!$B$11:$D$598,3,0)</f>
        <v>0</v>
      </c>
      <c r="AD71" s="219">
        <f>VLOOKUP(AD66,'2'!$B$11:$D$598,3,0)</f>
        <v>0</v>
      </c>
      <c r="AE71" s="219">
        <f>VLOOKUP(AE66,'2'!$B$11:$D$598,3,0)</f>
        <v>0</v>
      </c>
      <c r="AF71" s="219">
        <f>VLOOKUP(AF66,'2'!$B$11:$D$598,3,0)</f>
        <v>0</v>
      </c>
      <c r="AG71" s="219">
        <f>VLOOKUP(AG66,'2'!$B$11:$D$598,3,0)</f>
        <v>0</v>
      </c>
      <c r="AH71" s="198">
        <f>COUNTIF(F72:AG72,"作業")+COUNTIF(F72:AG72,"休日")</f>
        <v>0</v>
      </c>
      <c r="AI71" s="291">
        <f>(COUNTIF(F72:AG72,"休日"))</f>
        <v>0</v>
      </c>
      <c r="AJ71" s="525" t="str">
        <f>IF(AJ69="","",IF(AJ69&gt;=0.285,"達成","未達成"))</f>
        <v/>
      </c>
      <c r="AL71" s="290"/>
      <c r="AM71" s="290"/>
      <c r="AN71" s="290"/>
      <c r="AW71" s="278">
        <v>1</v>
      </c>
      <c r="AX71" s="278">
        <v>2</v>
      </c>
      <c r="AY71" s="278">
        <v>3</v>
      </c>
      <c r="AZ71" s="278">
        <v>4</v>
      </c>
    </row>
    <row r="72" spans="1:52" ht="54" customHeight="1" x14ac:dyDescent="0.4">
      <c r="A72" s="553"/>
      <c r="B72" s="532"/>
      <c r="C72" s="533"/>
      <c r="D72" s="534"/>
      <c r="E72" s="296" t="s">
        <v>159</v>
      </c>
      <c r="F72" s="314" t="str">
        <f>IF(B71="","",IF(AW72="対象外","対象外",F71))</f>
        <v/>
      </c>
      <c r="G72" s="219" t="str">
        <f>IF(B71="","",IF(AW72="対象外","対象外",G71))</f>
        <v/>
      </c>
      <c r="H72" s="219" t="str">
        <f>IF(B71="","",IF(AW72="対象外","対象外",H71))</f>
        <v/>
      </c>
      <c r="I72" s="219" t="str">
        <f>IF(B71="","",IF(AW72="対象外","対象外",I71))</f>
        <v/>
      </c>
      <c r="J72" s="219" t="str">
        <f>IF(B71="","",IF(AW72="対象外","対象外",J71))</f>
        <v/>
      </c>
      <c r="K72" s="219" t="str">
        <f>IF(B71="","",IF(AW72="対象外","対象外",K71))</f>
        <v/>
      </c>
      <c r="L72" s="315" t="str">
        <f>IF(B71="","",IF(AW72="対象外","対象外",L71))</f>
        <v/>
      </c>
      <c r="M72" s="303" t="str">
        <f>IF(B71="","",IF(AX72="対象外","対象外",M71))</f>
        <v/>
      </c>
      <c r="N72" s="219" t="str">
        <f>IF(B71="","",IF(AX72="対象外","対象外",N71))</f>
        <v/>
      </c>
      <c r="O72" s="219" t="str">
        <f>IF(B71="","",IF(AX72="対象外","対象外",O71))</f>
        <v/>
      </c>
      <c r="P72" s="219" t="str">
        <f>IF(B71="","",IF(AX72="対象外","対象外",P71))</f>
        <v/>
      </c>
      <c r="Q72" s="219" t="str">
        <f>IF(B71="","",IF(AX72="対象外","対象外",Q71))</f>
        <v/>
      </c>
      <c r="R72" s="219" t="str">
        <f>IF(B71="","",IF(AX72="対象外","対象外",R71))</f>
        <v/>
      </c>
      <c r="S72" s="322" t="str">
        <f>IF(B71="","",IF(AX72="対象外","対象外",S71))</f>
        <v/>
      </c>
      <c r="T72" s="314" t="str">
        <f>IF(B71="","",IF(AY72="対象外","対象外",T71))</f>
        <v/>
      </c>
      <c r="U72" s="219" t="str">
        <f>IF(B71="","",IF(AY72="対象外","対象外",U71))</f>
        <v/>
      </c>
      <c r="V72" s="219" t="str">
        <f>IF(B71="","",IF(AY72="対象外","対象外",V71))</f>
        <v/>
      </c>
      <c r="W72" s="219" t="str">
        <f>IF(B71="","",IF(AY72="対象外","対象外",W71))</f>
        <v/>
      </c>
      <c r="X72" s="219" t="str">
        <f>IF(B71="","",IF(AY72="対象外","対象外",X71))</f>
        <v/>
      </c>
      <c r="Y72" s="219" t="str">
        <f>IF(B71="","",IF(AY72="対象外","対象外",Y71))</f>
        <v/>
      </c>
      <c r="Z72" s="315" t="str">
        <f>IF(B71="","",IF(AY72="対象外","対象外",Z71))</f>
        <v/>
      </c>
      <c r="AA72" s="303" t="str">
        <f>IF(B71="","",IF(AZ72="対象外","対象外",AA71))</f>
        <v/>
      </c>
      <c r="AB72" s="219" t="str">
        <f>IF(B71="","",IF(AZ72="対象外","対象外",AB71))</f>
        <v/>
      </c>
      <c r="AC72" s="219" t="str">
        <f>IF(B71="","",IF(AZ72="対象外","対象外",AC71))</f>
        <v/>
      </c>
      <c r="AD72" s="219" t="str">
        <f>IF(B71="","",IF(AZ72="対象外","対象外",AD71))</f>
        <v/>
      </c>
      <c r="AE72" s="219" t="str">
        <f>IF(B71="","",IF(AZ72="対象外","対象外",AE71))</f>
        <v/>
      </c>
      <c r="AF72" s="219" t="str">
        <f>IF(B71="","",IF(AZ72="対象外","対象外",AF71))</f>
        <v/>
      </c>
      <c r="AG72" s="219" t="str">
        <f>IF(B71="","",IF(AZ72="対象外","対象外",AG71))</f>
        <v/>
      </c>
      <c r="AH72" s="523" t="str">
        <f>IF(B71="","",IF(AH71&lt;1,"対象外",ROUND(AI71/AH71,3)))</f>
        <v/>
      </c>
      <c r="AI72" s="524"/>
      <c r="AJ72" s="525"/>
      <c r="AL72" s="290"/>
      <c r="AM72" s="184">
        <f>IF(AH72="",0,IF(AH72="対象外",0,1))</f>
        <v>0</v>
      </c>
      <c r="AN72" s="187">
        <f>IF(AM72=1,AH72,0)</f>
        <v>0</v>
      </c>
      <c r="AO72" s="184">
        <f>AH71</f>
        <v>0</v>
      </c>
      <c r="AP72" s="170">
        <f>AI71</f>
        <v>0</v>
      </c>
      <c r="AQ72" s="152"/>
      <c r="AR72" s="170">
        <f>IF(AS72&gt;1,1,0)</f>
        <v>0</v>
      </c>
      <c r="AS72" s="170">
        <f>AO72+AS28</f>
        <v>0</v>
      </c>
      <c r="AT72" s="170">
        <f>AP72+AT28</f>
        <v>0</v>
      </c>
      <c r="AU72" s="152"/>
      <c r="AW72" s="198" t="str">
        <f>IF(COUNTIF(F71:L71,"作業")+COUNTIF(F71:L71,"休日")&lt;7,"対象外",IF(COUNTIF(F71:L71,"休日")&gt;3,"対象外","対象"))</f>
        <v>対象外</v>
      </c>
      <c r="AX72" s="198" t="str">
        <f>IF(COUNTIF(M71:S71,"作業")+COUNTIF(M71:S71,"休日")&lt;7,"対象外",IF(COUNTIF(M71:S71,"休日")&gt;3,"対象外","対象"))</f>
        <v>対象外</v>
      </c>
      <c r="AY72" s="198" t="str">
        <f>IF(COUNTIF(T71:Z71,"作業")+COUNTIF(T71:Z71,"休日")&lt;7,"対象外",IF(COUNTIF(T71:Z71,"休日")&gt;3,"対象外","対象"))</f>
        <v>対象外</v>
      </c>
      <c r="AZ72" s="198" t="str">
        <f>IF(COUNTIF(AA71:AG71,"作業")+COUNTIF(AA71:AG71,"休日")&lt;7,"対象外",IF(COUNTIF(AA71:AG71,"休日")&gt;3,"対象外","対象"))</f>
        <v>対象外</v>
      </c>
    </row>
    <row r="73" spans="1:52" ht="54" customHeight="1" x14ac:dyDescent="0.35">
      <c r="A73" s="553"/>
      <c r="B73" s="529" t="str">
        <f>IF(COUNTIF(F73:AG73,0)=28,"",B$29)</f>
        <v/>
      </c>
      <c r="C73" s="530"/>
      <c r="D73" s="531"/>
      <c r="E73" s="295" t="s">
        <v>158</v>
      </c>
      <c r="F73" s="314">
        <f>VLOOKUP(F66,'3'!$B$11:$D$598,3,0)</f>
        <v>0</v>
      </c>
      <c r="G73" s="219">
        <f>VLOOKUP(G66,'3'!$B$11:$D$598,3,0)</f>
        <v>0</v>
      </c>
      <c r="H73" s="219">
        <f>VLOOKUP(H66,'3'!$B$11:$D$598,3,0)</f>
        <v>0</v>
      </c>
      <c r="I73" s="219">
        <f>VLOOKUP(I66,'3'!$B$11:$D$598,3,0)</f>
        <v>0</v>
      </c>
      <c r="J73" s="219">
        <f>VLOOKUP(J66,'3'!$B$11:$D$598,3,0)</f>
        <v>0</v>
      </c>
      <c r="K73" s="219">
        <f>VLOOKUP(K66,'3'!$B$11:$D$598,3,0)</f>
        <v>0</v>
      </c>
      <c r="L73" s="315">
        <f>VLOOKUP(L66,'3'!$B$11:$D$598,3,0)</f>
        <v>0</v>
      </c>
      <c r="M73" s="303">
        <f>VLOOKUP(M66,'3'!$B$11:$D$598,3,0)</f>
        <v>0</v>
      </c>
      <c r="N73" s="219">
        <f>VLOOKUP(N66,'3'!$B$11:$D$598,3,0)</f>
        <v>0</v>
      </c>
      <c r="O73" s="219">
        <f>VLOOKUP(O66,'3'!$B$11:$D$598,3,0)</f>
        <v>0</v>
      </c>
      <c r="P73" s="219">
        <f>VLOOKUP(P66,'3'!$B$11:$D$598,3,0)</f>
        <v>0</v>
      </c>
      <c r="Q73" s="219">
        <f>VLOOKUP(Q66,'3'!$B$11:$D$598,3,0)</f>
        <v>0</v>
      </c>
      <c r="R73" s="219">
        <f>VLOOKUP(R66,'3'!$B$11:$D$598,3,0)</f>
        <v>0</v>
      </c>
      <c r="S73" s="322">
        <f>VLOOKUP(S66,'3'!$B$11:$D$598,3,0)</f>
        <v>0</v>
      </c>
      <c r="T73" s="314">
        <f>VLOOKUP(T66,'3'!$B$11:$D$598,3,0)</f>
        <v>0</v>
      </c>
      <c r="U73" s="219">
        <f>VLOOKUP(U66,'3'!$B$11:$D$598,3,0)</f>
        <v>0</v>
      </c>
      <c r="V73" s="219">
        <f>VLOOKUP(V66,'3'!$B$11:$D$598,3,0)</f>
        <v>0</v>
      </c>
      <c r="W73" s="219">
        <f>VLOOKUP(W66,'3'!$B$11:$D$598,3,0)</f>
        <v>0</v>
      </c>
      <c r="X73" s="219">
        <f>VLOOKUP(X66,'3'!$B$11:$D$598,3,0)</f>
        <v>0</v>
      </c>
      <c r="Y73" s="219">
        <f>VLOOKUP(Y66,'3'!$B$11:$D$598,3,0)</f>
        <v>0</v>
      </c>
      <c r="Z73" s="315">
        <f>VLOOKUP(Z66,'3'!$B$11:$D$598,3,0)</f>
        <v>0</v>
      </c>
      <c r="AA73" s="303">
        <f>VLOOKUP(AA66,'3'!$B$11:$D$598,3,0)</f>
        <v>0</v>
      </c>
      <c r="AB73" s="219">
        <f>VLOOKUP(AB66,'3'!$B$11:$D$598,3,0)</f>
        <v>0</v>
      </c>
      <c r="AC73" s="219">
        <f>VLOOKUP(AC66,'3'!$B$11:$D$598,3,0)</f>
        <v>0</v>
      </c>
      <c r="AD73" s="219">
        <f>VLOOKUP(AD66,'3'!$B$11:$D$598,3,0)</f>
        <v>0</v>
      </c>
      <c r="AE73" s="219">
        <f>VLOOKUP(AE66,'3'!$B$11:$D$598,3,0)</f>
        <v>0</v>
      </c>
      <c r="AF73" s="219">
        <f>VLOOKUP(AF66,'3'!$B$11:$D$598,3,0)</f>
        <v>0</v>
      </c>
      <c r="AG73" s="219">
        <f>VLOOKUP(AG66,'3'!$B$11:$D$598,3,0)</f>
        <v>0</v>
      </c>
      <c r="AH73" s="198">
        <f>COUNTIF(F74:AG74,"作業")+COUNTIF(F74:AG74,"休日")</f>
        <v>0</v>
      </c>
      <c r="AI73" s="291">
        <f>(COUNTIF(F74:AG74,"休日"))</f>
        <v>0</v>
      </c>
      <c r="AJ73" s="189"/>
      <c r="AL73" s="290"/>
      <c r="AM73" s="290"/>
      <c r="AN73" s="290"/>
      <c r="AW73" s="278">
        <v>1</v>
      </c>
      <c r="AX73" s="278">
        <v>2</v>
      </c>
      <c r="AY73" s="278">
        <v>3</v>
      </c>
      <c r="AZ73" s="278">
        <v>4</v>
      </c>
    </row>
    <row r="74" spans="1:52" ht="54" customHeight="1" x14ac:dyDescent="0.35">
      <c r="A74" s="553"/>
      <c r="B74" s="532"/>
      <c r="C74" s="533"/>
      <c r="D74" s="534"/>
      <c r="E74" s="296" t="s">
        <v>159</v>
      </c>
      <c r="F74" s="314" t="str">
        <f>IF(B73="","",IF(AW74="対象外","対象外",F73))</f>
        <v/>
      </c>
      <c r="G74" s="219" t="str">
        <f>IF(B73="","",IF(AW74="対象外","対象外",G73))</f>
        <v/>
      </c>
      <c r="H74" s="219" t="str">
        <f>IF(B73="","",IF(AW74="対象外","対象外",H73))</f>
        <v/>
      </c>
      <c r="I74" s="219" t="str">
        <f>IF(B73="","",IF(AW74="対象外","対象外",I73))</f>
        <v/>
      </c>
      <c r="J74" s="219" t="str">
        <f>IF(B73="","",IF(AW74="対象外","対象外",J73))</f>
        <v/>
      </c>
      <c r="K74" s="219" t="str">
        <f>IF(B73="","",IF(AW74="対象外","対象外",K73))</f>
        <v/>
      </c>
      <c r="L74" s="315" t="str">
        <f>IF(B73="","",IF(AW74="対象外","対象外",L73))</f>
        <v/>
      </c>
      <c r="M74" s="303" t="str">
        <f>IF(B73="","",IF(AX74="対象外","対象外",M73))</f>
        <v/>
      </c>
      <c r="N74" s="219" t="str">
        <f>IF(B73="","",IF(AX74="対象外","対象外",N73))</f>
        <v/>
      </c>
      <c r="O74" s="219" t="str">
        <f>IF(B73="","",IF(AX74="対象外","対象外",O73))</f>
        <v/>
      </c>
      <c r="P74" s="219" t="str">
        <f>IF(B73="","",IF(AX74="対象外","対象外",P73))</f>
        <v/>
      </c>
      <c r="Q74" s="219" t="str">
        <f>IF(B73="","",IF(AX74="対象外","対象外",Q73))</f>
        <v/>
      </c>
      <c r="R74" s="219" t="str">
        <f>IF(B73="","",IF(AX74="対象外","対象外",R73))</f>
        <v/>
      </c>
      <c r="S74" s="322" t="str">
        <f>IF(B73="","",IF(AX74="対象外","対象外",S73))</f>
        <v/>
      </c>
      <c r="T74" s="314" t="str">
        <f>IF(B73="","",IF(AY74="対象外","対象外",T73))</f>
        <v/>
      </c>
      <c r="U74" s="219" t="str">
        <f>IF(B73="","",IF(AY74="対象外","対象外",U73))</f>
        <v/>
      </c>
      <c r="V74" s="219" t="str">
        <f>IF(B73="","",IF(AY74="対象外","対象外",V73))</f>
        <v/>
      </c>
      <c r="W74" s="219" t="str">
        <f>IF(B73="","",IF(AY74="対象外","対象外",W73))</f>
        <v/>
      </c>
      <c r="X74" s="219" t="str">
        <f>IF(B73="","",IF(AY74="対象外","対象外",X73))</f>
        <v/>
      </c>
      <c r="Y74" s="219" t="str">
        <f>IF(B73="","",IF(AY74="対象外","対象外",Y73))</f>
        <v/>
      </c>
      <c r="Z74" s="315" t="str">
        <f>IF(B73="","",IF(AY74="対象外","対象外",Z73))</f>
        <v/>
      </c>
      <c r="AA74" s="303" t="str">
        <f>IF(B73="","",IF(AZ74="対象外","対象外",AA73))</f>
        <v/>
      </c>
      <c r="AB74" s="219" t="str">
        <f>IF(B73="","",IF(AZ74="対象外","対象外",AB73))</f>
        <v/>
      </c>
      <c r="AC74" s="219" t="str">
        <f>IF(B73="","",IF(AZ74="対象外","対象外",AC73))</f>
        <v/>
      </c>
      <c r="AD74" s="219" t="str">
        <f>IF(B73="","",IF(AZ74="対象外","対象外",AD73))</f>
        <v/>
      </c>
      <c r="AE74" s="219" t="str">
        <f>IF(B73="","",IF(AZ74="対象外","対象外",AE73))</f>
        <v/>
      </c>
      <c r="AF74" s="219" t="str">
        <f>IF(B73="","",IF(AZ74="対象外","対象外",AF73))</f>
        <v/>
      </c>
      <c r="AG74" s="219" t="str">
        <f>IF(B73="","",IF(AZ74="対象外","対象外",AG73))</f>
        <v/>
      </c>
      <c r="AH74" s="523" t="str">
        <f>IF(B73="","",IF(AH73&lt;1,"対象外",ROUND(AI73/AH73,3)))</f>
        <v/>
      </c>
      <c r="AI74" s="524"/>
      <c r="AJ74" s="189"/>
      <c r="AL74" s="290"/>
      <c r="AM74" s="184">
        <f>IF(AH74="",0,IF(AH74="対象外",0,1))</f>
        <v>0</v>
      </c>
      <c r="AN74" s="187">
        <f>IF(AM74=1,AH74,0)</f>
        <v>0</v>
      </c>
      <c r="AO74" s="184">
        <f>AH73</f>
        <v>0</v>
      </c>
      <c r="AP74" s="170">
        <f>AI73</f>
        <v>0</v>
      </c>
      <c r="AQ74" s="152"/>
      <c r="AR74" s="170">
        <f>IF(AS74&gt;1,1,0)</f>
        <v>0</v>
      </c>
      <c r="AS74" s="170">
        <f>AO74+AS30</f>
        <v>0</v>
      </c>
      <c r="AT74" s="170">
        <f>AP74+AT30</f>
        <v>0</v>
      </c>
      <c r="AU74" s="152"/>
      <c r="AW74" s="198" t="str">
        <f>IF(COUNTIF(F73:L73,"作業")+COUNTIF(F73:L73,"休日")&lt;7,"対象外",IF(COUNTIF(F73:L73,"休日")&gt;3,"対象外","対象"))</f>
        <v>対象外</v>
      </c>
      <c r="AX74" s="198" t="str">
        <f>IF(COUNTIF(M73:S73,"作業")+COUNTIF(M73:S73,"休日")&lt;7,"対象外",IF(COUNTIF(M73:S73,"休日")&gt;3,"対象外","対象"))</f>
        <v>対象外</v>
      </c>
      <c r="AY74" s="198" t="str">
        <f>IF(COUNTIF(T73:Z73,"作業")+COUNTIF(T73:Z73,"休日")&lt;7,"対象外",IF(COUNTIF(T73:Z73,"休日")&gt;3,"対象外","対象"))</f>
        <v>対象外</v>
      </c>
      <c r="AZ74" s="198" t="str">
        <f>IF(COUNTIF(AA73:AG73,"作業")+COUNTIF(AA73:AG73,"休日")&lt;7,"対象外",IF(COUNTIF(AA73:AG73,"休日")&gt;3,"対象外","対象"))</f>
        <v>対象外</v>
      </c>
    </row>
    <row r="75" spans="1:52" ht="54" customHeight="1" x14ac:dyDescent="0.35">
      <c r="A75" s="553"/>
      <c r="B75" s="529" t="str">
        <f>IF(COUNTIF(F75:AG75,0)=28,"",B$31)</f>
        <v/>
      </c>
      <c r="C75" s="530"/>
      <c r="D75" s="531"/>
      <c r="E75" s="295" t="s">
        <v>158</v>
      </c>
      <c r="F75" s="314">
        <f>VLOOKUP(F66,'4'!$B$11:$D$598,3,0)</f>
        <v>0</v>
      </c>
      <c r="G75" s="219">
        <f>VLOOKUP(G66,'4'!$B$11:$D$598,3,0)</f>
        <v>0</v>
      </c>
      <c r="H75" s="219">
        <f>VLOOKUP(H66,'4'!$B$11:$D$598,3,0)</f>
        <v>0</v>
      </c>
      <c r="I75" s="219">
        <f>VLOOKUP(I66,'4'!$B$11:$D$598,3,0)</f>
        <v>0</v>
      </c>
      <c r="J75" s="219">
        <f>VLOOKUP(J66,'4'!$B$11:$D$598,3,0)</f>
        <v>0</v>
      </c>
      <c r="K75" s="219">
        <f>VLOOKUP(K66,'4'!$B$11:$D$598,3,0)</f>
        <v>0</v>
      </c>
      <c r="L75" s="315">
        <f>VLOOKUP(L66,'4'!$B$11:$D$598,3,0)</f>
        <v>0</v>
      </c>
      <c r="M75" s="303">
        <f>VLOOKUP(M66,'4'!$B$11:$D$598,3,0)</f>
        <v>0</v>
      </c>
      <c r="N75" s="219">
        <f>VLOOKUP(N66,'4'!$B$11:$D$598,3,0)</f>
        <v>0</v>
      </c>
      <c r="O75" s="219">
        <f>VLOOKUP(O66,'4'!$B$11:$D$598,3,0)</f>
        <v>0</v>
      </c>
      <c r="P75" s="219">
        <f>VLOOKUP(P66,'4'!$B$11:$D$598,3,0)</f>
        <v>0</v>
      </c>
      <c r="Q75" s="219">
        <f>VLOOKUP(Q66,'4'!$B$11:$D$598,3,0)</f>
        <v>0</v>
      </c>
      <c r="R75" s="219">
        <f>VLOOKUP(R66,'4'!$B$11:$D$598,3,0)</f>
        <v>0</v>
      </c>
      <c r="S75" s="322">
        <f>VLOOKUP(S66,'4'!$B$11:$D$598,3,0)</f>
        <v>0</v>
      </c>
      <c r="T75" s="314">
        <f>VLOOKUP(T66,'4'!$B$11:$D$598,3,0)</f>
        <v>0</v>
      </c>
      <c r="U75" s="219">
        <f>VLOOKUP(U66,'4'!$B$11:$D$598,3,0)</f>
        <v>0</v>
      </c>
      <c r="V75" s="219">
        <f>VLOOKUP(V66,'4'!$B$11:$D$598,3,0)</f>
        <v>0</v>
      </c>
      <c r="W75" s="219">
        <f>VLOOKUP(W66,'4'!$B$11:$D$598,3,0)</f>
        <v>0</v>
      </c>
      <c r="X75" s="219">
        <f>VLOOKUP(X66,'4'!$B$11:$D$598,3,0)</f>
        <v>0</v>
      </c>
      <c r="Y75" s="219">
        <f>VLOOKUP(Y66,'4'!$B$11:$D$598,3,0)</f>
        <v>0</v>
      </c>
      <c r="Z75" s="315">
        <f>VLOOKUP(Z66,'4'!$B$11:$D$598,3,0)</f>
        <v>0</v>
      </c>
      <c r="AA75" s="303">
        <f>VLOOKUP(AA66,'4'!$B$11:$D$598,3,0)</f>
        <v>0</v>
      </c>
      <c r="AB75" s="219">
        <f>VLOOKUP(AB66,'4'!$B$11:$D$598,3,0)</f>
        <v>0</v>
      </c>
      <c r="AC75" s="219">
        <f>VLOOKUP(AC66,'4'!$B$11:$D$598,3,0)</f>
        <v>0</v>
      </c>
      <c r="AD75" s="219">
        <f>VLOOKUP(AD66,'4'!$B$11:$D$598,3,0)</f>
        <v>0</v>
      </c>
      <c r="AE75" s="219">
        <f>VLOOKUP(AE66,'4'!$B$11:$D$598,3,0)</f>
        <v>0</v>
      </c>
      <c r="AF75" s="219">
        <f>VLOOKUP(AF66,'4'!$B$11:$D$598,3,0)</f>
        <v>0</v>
      </c>
      <c r="AG75" s="219">
        <f>VLOOKUP(AG66,'4'!$B$11:$D$598,3,0)</f>
        <v>0</v>
      </c>
      <c r="AH75" s="198">
        <f>COUNTIF(F76:AG76,"作業")+COUNTIF(F76:AG76,"休日")</f>
        <v>0</v>
      </c>
      <c r="AI75" s="291">
        <f>(COUNTIF(F76:AG76,"休日"))</f>
        <v>0</v>
      </c>
      <c r="AJ75" s="189"/>
      <c r="AL75" s="290"/>
      <c r="AM75" s="290"/>
      <c r="AN75" s="290"/>
      <c r="AW75" s="278">
        <v>1</v>
      </c>
      <c r="AX75" s="278">
        <v>2</v>
      </c>
      <c r="AY75" s="278">
        <v>3</v>
      </c>
      <c r="AZ75" s="278">
        <v>4</v>
      </c>
    </row>
    <row r="76" spans="1:52" ht="54" customHeight="1" x14ac:dyDescent="0.35">
      <c r="A76" s="553"/>
      <c r="B76" s="532"/>
      <c r="C76" s="533"/>
      <c r="D76" s="534"/>
      <c r="E76" s="296" t="s">
        <v>159</v>
      </c>
      <c r="F76" s="314" t="str">
        <f>IF(B75="","",IF(AW76="対象外","対象外",F75))</f>
        <v/>
      </c>
      <c r="G76" s="219" t="str">
        <f>IF(B75="","",IF(AW76="対象外","対象外",G75))</f>
        <v/>
      </c>
      <c r="H76" s="219" t="str">
        <f>IF(B75="","",IF(AW76="対象外","対象外",H75))</f>
        <v/>
      </c>
      <c r="I76" s="219" t="str">
        <f>IF(B75="","",IF(AW76="対象外","対象外",I75))</f>
        <v/>
      </c>
      <c r="J76" s="219" t="str">
        <f>IF(B75="","",IF(AW76="対象外","対象外",J75))</f>
        <v/>
      </c>
      <c r="K76" s="219" t="str">
        <f>IF(B75="","",IF(AW76="対象外","対象外",K75))</f>
        <v/>
      </c>
      <c r="L76" s="315" t="str">
        <f>IF(B75="","",IF(AW76="対象外","対象外",L75))</f>
        <v/>
      </c>
      <c r="M76" s="303" t="str">
        <f>IF(B75="","",IF(AX76="対象外","対象外",M75))</f>
        <v/>
      </c>
      <c r="N76" s="219" t="str">
        <f>IF(B75="","",IF(AX76="対象外","対象外",N75))</f>
        <v/>
      </c>
      <c r="O76" s="219" t="str">
        <f>IF(B75="","",IF(AX76="対象外","対象外",O75))</f>
        <v/>
      </c>
      <c r="P76" s="219" t="str">
        <f>IF(B75="","",IF(AX76="対象外","対象外",P75))</f>
        <v/>
      </c>
      <c r="Q76" s="219" t="str">
        <f>IF(B75="","",IF(AX76="対象外","対象外",Q75))</f>
        <v/>
      </c>
      <c r="R76" s="219" t="str">
        <f>IF(B75="","",IF(AX76="対象外","対象外",R75))</f>
        <v/>
      </c>
      <c r="S76" s="322" t="str">
        <f>IF(B75="","",IF(AX76="対象外","対象外",S75))</f>
        <v/>
      </c>
      <c r="T76" s="314" t="str">
        <f>IF(B75="","",IF(AY76="対象外","対象外",T75))</f>
        <v/>
      </c>
      <c r="U76" s="219" t="str">
        <f>IF(B75="","",IF(AY76="対象外","対象外",U75))</f>
        <v/>
      </c>
      <c r="V76" s="219" t="str">
        <f>IF(B75="","",IF(AY76="対象外","対象外",V75))</f>
        <v/>
      </c>
      <c r="W76" s="219" t="str">
        <f>IF(B75="","",IF(AY76="対象外","対象外",W75))</f>
        <v/>
      </c>
      <c r="X76" s="219" t="str">
        <f>IF(B75="","",IF(AY76="対象外","対象外",X75))</f>
        <v/>
      </c>
      <c r="Y76" s="219" t="str">
        <f>IF(B75="","",IF(AY76="対象外","対象外",Y75))</f>
        <v/>
      </c>
      <c r="Z76" s="315" t="str">
        <f>IF(B75="","",IF(AY76="対象外","対象外",Z75))</f>
        <v/>
      </c>
      <c r="AA76" s="303" t="str">
        <f>IF(B75="","",IF(AZ76="対象外","対象外",AA75))</f>
        <v/>
      </c>
      <c r="AB76" s="219" t="str">
        <f>IF(B75="","",IF(AZ76="対象外","対象外",AB75))</f>
        <v/>
      </c>
      <c r="AC76" s="219" t="str">
        <f>IF(B75="","",IF(AZ76="対象外","対象外",AC75))</f>
        <v/>
      </c>
      <c r="AD76" s="219" t="str">
        <f>IF(B75="","",IF(AZ76="対象外","対象外",AD75))</f>
        <v/>
      </c>
      <c r="AE76" s="219" t="str">
        <f>IF(B75="","",IF(AZ76="対象外","対象外",AE75))</f>
        <v/>
      </c>
      <c r="AF76" s="219" t="str">
        <f>IF(B75="","",IF(AZ76="対象外","対象外",AF75))</f>
        <v/>
      </c>
      <c r="AG76" s="219" t="str">
        <f>IF(B75="","",IF(AZ76="対象外","対象外",AG75))</f>
        <v/>
      </c>
      <c r="AH76" s="523" t="str">
        <f>IF(B75="","",IF(AH75&lt;1,"対象外",ROUND(AI75/AH75,3)))</f>
        <v/>
      </c>
      <c r="AI76" s="524"/>
      <c r="AJ76" s="189"/>
      <c r="AL76" s="290"/>
      <c r="AM76" s="184">
        <f>IF(AH76="",0,IF(AH76="対象外",0,1))</f>
        <v>0</v>
      </c>
      <c r="AN76" s="187">
        <f>IF(AM76=1,AH76,0)</f>
        <v>0</v>
      </c>
      <c r="AO76" s="184">
        <f>AH75</f>
        <v>0</v>
      </c>
      <c r="AP76" s="170">
        <f>AI75</f>
        <v>0</v>
      </c>
      <c r="AQ76" s="152"/>
      <c r="AR76" s="170">
        <f>IF(AS76&gt;1,1,0)</f>
        <v>0</v>
      </c>
      <c r="AS76" s="170">
        <f>AO76+AS32</f>
        <v>0</v>
      </c>
      <c r="AT76" s="170">
        <f>AP76+AT32</f>
        <v>0</v>
      </c>
      <c r="AU76" s="152"/>
      <c r="AW76" s="198" t="str">
        <f>IF(COUNTIF(F75:L75,"作業")+COUNTIF(F75:L75,"休日")&lt;7,"対象外",IF(COUNTIF(F75:L75,"休日")&gt;3,"対象外","対象"))</f>
        <v>対象外</v>
      </c>
      <c r="AX76" s="198" t="str">
        <f>IF(COUNTIF(M75:S75,"作業")+COUNTIF(M75:S75,"休日")&lt;7,"対象外",IF(COUNTIF(M75:S75,"休日")&gt;3,"対象外","対象"))</f>
        <v>対象外</v>
      </c>
      <c r="AY76" s="198" t="str">
        <f>IF(COUNTIF(T75:Z75,"作業")+COUNTIF(T75:Z75,"休日")&lt;7,"対象外",IF(COUNTIF(T75:Z75,"休日")&gt;3,"対象外","対象"))</f>
        <v>対象外</v>
      </c>
      <c r="AZ76" s="198" t="str">
        <f>IF(COUNTIF(AA75:AG75,"作業")+COUNTIF(AA75:AG75,"休日")&lt;7,"対象外",IF(COUNTIF(AA75:AG75,"休日")&gt;3,"対象外","対象"))</f>
        <v>対象外</v>
      </c>
    </row>
    <row r="77" spans="1:52" ht="54" customHeight="1" x14ac:dyDescent="0.35">
      <c r="A77" s="553"/>
      <c r="B77" s="529" t="str">
        <f>IF(COUNTIF(F77:AG77,0)=28,"",B$33)</f>
        <v/>
      </c>
      <c r="C77" s="530"/>
      <c r="D77" s="531"/>
      <c r="E77" s="295" t="s">
        <v>158</v>
      </c>
      <c r="F77" s="314">
        <f>VLOOKUP(F66,'5'!$B$11:$D$598,3,0)</f>
        <v>0</v>
      </c>
      <c r="G77" s="219">
        <f>VLOOKUP(G66,'5'!$B$11:$D$598,3,0)</f>
        <v>0</v>
      </c>
      <c r="H77" s="219">
        <f>VLOOKUP(H66,'5'!$B$11:$D$598,3,0)</f>
        <v>0</v>
      </c>
      <c r="I77" s="219">
        <f>VLOOKUP(I66,'5'!$B$11:$D$598,3,0)</f>
        <v>0</v>
      </c>
      <c r="J77" s="219">
        <f>VLOOKUP(J66,'5'!$B$11:$D$598,3,0)</f>
        <v>0</v>
      </c>
      <c r="K77" s="219">
        <f>VLOOKUP(K66,'5'!$B$11:$D$598,3,0)</f>
        <v>0</v>
      </c>
      <c r="L77" s="315">
        <f>VLOOKUP(L66,'5'!$B$11:$D$598,3,0)</f>
        <v>0</v>
      </c>
      <c r="M77" s="303">
        <f>VLOOKUP(M66,'5'!$B$11:$D$598,3,0)</f>
        <v>0</v>
      </c>
      <c r="N77" s="219">
        <f>VLOOKUP(N66,'5'!$B$11:$D$598,3,0)</f>
        <v>0</v>
      </c>
      <c r="O77" s="219">
        <f>VLOOKUP(O66,'5'!$B$11:$D$598,3,0)</f>
        <v>0</v>
      </c>
      <c r="P77" s="219">
        <f>VLOOKUP(P66,'5'!$B$11:$D$598,3,0)</f>
        <v>0</v>
      </c>
      <c r="Q77" s="219">
        <f>VLOOKUP(Q66,'5'!$B$11:$D$598,3,0)</f>
        <v>0</v>
      </c>
      <c r="R77" s="219">
        <f>VLOOKUP(R66,'5'!$B$11:$D$598,3,0)</f>
        <v>0</v>
      </c>
      <c r="S77" s="322">
        <f>VLOOKUP(S66,'5'!$B$11:$D$598,3,0)</f>
        <v>0</v>
      </c>
      <c r="T77" s="314">
        <f>VLOOKUP(T66,'5'!$B$11:$D$598,3,0)</f>
        <v>0</v>
      </c>
      <c r="U77" s="219">
        <f>VLOOKUP(U66,'5'!$B$11:$D$598,3,0)</f>
        <v>0</v>
      </c>
      <c r="V77" s="219">
        <f>VLOOKUP(V66,'5'!$B$11:$D$598,3,0)</f>
        <v>0</v>
      </c>
      <c r="W77" s="219">
        <f>VLOOKUP(W66,'5'!$B$11:$D$598,3,0)</f>
        <v>0</v>
      </c>
      <c r="X77" s="219">
        <f>VLOOKUP(X66,'5'!$B$11:$D$598,3,0)</f>
        <v>0</v>
      </c>
      <c r="Y77" s="219">
        <f>VLOOKUP(Y66,'5'!$B$11:$D$598,3,0)</f>
        <v>0</v>
      </c>
      <c r="Z77" s="315">
        <f>VLOOKUP(Z66,'5'!$B$11:$D$598,3,0)</f>
        <v>0</v>
      </c>
      <c r="AA77" s="303">
        <f>VLOOKUP(AA66,'5'!$B$11:$D$598,3,0)</f>
        <v>0</v>
      </c>
      <c r="AB77" s="219">
        <f>VLOOKUP(AB66,'5'!$B$11:$D$598,3,0)</f>
        <v>0</v>
      </c>
      <c r="AC77" s="219">
        <f>VLOOKUP(AC66,'5'!$B$11:$D$598,3,0)</f>
        <v>0</v>
      </c>
      <c r="AD77" s="219">
        <f>VLOOKUP(AD66,'5'!$B$11:$D$598,3,0)</f>
        <v>0</v>
      </c>
      <c r="AE77" s="219">
        <f>VLOOKUP(AE66,'5'!$B$11:$D$598,3,0)</f>
        <v>0</v>
      </c>
      <c r="AF77" s="219">
        <f>VLOOKUP(AF66,'5'!$B$11:$D$598,3,0)</f>
        <v>0</v>
      </c>
      <c r="AG77" s="219">
        <f>VLOOKUP(AG66,'5'!$B$11:$D$598,3,0)</f>
        <v>0</v>
      </c>
      <c r="AH77" s="198">
        <f>COUNTIF(F78:AG78,"作業")+COUNTIF(F78:AG78,"休日")</f>
        <v>0</v>
      </c>
      <c r="AI77" s="291">
        <f>(COUNTIF(F78:AG78,"休日"))</f>
        <v>0</v>
      </c>
      <c r="AJ77" s="189"/>
      <c r="AL77" s="290"/>
      <c r="AM77" s="290"/>
      <c r="AN77" s="290"/>
      <c r="AW77" s="278">
        <v>1</v>
      </c>
      <c r="AX77" s="278">
        <v>2</v>
      </c>
      <c r="AY77" s="278">
        <v>3</v>
      </c>
      <c r="AZ77" s="278">
        <v>4</v>
      </c>
    </row>
    <row r="78" spans="1:52" ht="54" customHeight="1" x14ac:dyDescent="0.35">
      <c r="A78" s="553"/>
      <c r="B78" s="532"/>
      <c r="C78" s="533"/>
      <c r="D78" s="534"/>
      <c r="E78" s="296" t="s">
        <v>159</v>
      </c>
      <c r="F78" s="314" t="str">
        <f>IF(B77="","",IF(AW78="対象外","対象外",F77))</f>
        <v/>
      </c>
      <c r="G78" s="219" t="str">
        <f>IF(B77="","",IF(AW78="対象外","対象外",G77))</f>
        <v/>
      </c>
      <c r="H78" s="219" t="str">
        <f>IF(B77="","",IF(AW78="対象外","対象外",H77))</f>
        <v/>
      </c>
      <c r="I78" s="219" t="str">
        <f>IF(B77="","",IF(AW78="対象外","対象外",I77))</f>
        <v/>
      </c>
      <c r="J78" s="219" t="str">
        <f>IF(B77="","",IF(AW78="対象外","対象外",J77))</f>
        <v/>
      </c>
      <c r="K78" s="219" t="str">
        <f>IF(B77="","",IF(AW78="対象外","対象外",K77))</f>
        <v/>
      </c>
      <c r="L78" s="315" t="str">
        <f>IF(B77="","",IF(AW78="対象外","対象外",L77))</f>
        <v/>
      </c>
      <c r="M78" s="303" t="str">
        <f>IF(B77="","",IF(AX78="対象外","対象外",M77))</f>
        <v/>
      </c>
      <c r="N78" s="219" t="str">
        <f>IF(B77="","",IF(AX78="対象外","対象外",N77))</f>
        <v/>
      </c>
      <c r="O78" s="219" t="str">
        <f>IF(B77="","",IF(AX78="対象外","対象外",O77))</f>
        <v/>
      </c>
      <c r="P78" s="219" t="str">
        <f>IF(B77="","",IF(AX78="対象外","対象外",P77))</f>
        <v/>
      </c>
      <c r="Q78" s="219" t="str">
        <f>IF(B77="","",IF(AX78="対象外","対象外",Q77))</f>
        <v/>
      </c>
      <c r="R78" s="219" t="str">
        <f>IF(B77="","",IF(AX78="対象外","対象外",R77))</f>
        <v/>
      </c>
      <c r="S78" s="322" t="str">
        <f>IF(B77="","",IF(AX78="対象外","対象外",S77))</f>
        <v/>
      </c>
      <c r="T78" s="314" t="str">
        <f>IF(B77="","",IF(AY78="対象外","対象外",T77))</f>
        <v/>
      </c>
      <c r="U78" s="219" t="str">
        <f>IF(B77="","",IF(AY78="対象外","対象外",U77))</f>
        <v/>
      </c>
      <c r="V78" s="219" t="str">
        <f>IF(B77="","",IF(AY78="対象外","対象外",V77))</f>
        <v/>
      </c>
      <c r="W78" s="219" t="str">
        <f>IF(B77="","",IF(AY78="対象外","対象外",W77))</f>
        <v/>
      </c>
      <c r="X78" s="219" t="str">
        <f>IF(B77="","",IF(AY78="対象外","対象外",X77))</f>
        <v/>
      </c>
      <c r="Y78" s="219" t="str">
        <f>IF(B77="","",IF(AY78="対象外","対象外",Y77))</f>
        <v/>
      </c>
      <c r="Z78" s="315" t="str">
        <f>IF(B77="","",IF(AY78="対象外","対象外",Z77))</f>
        <v/>
      </c>
      <c r="AA78" s="303" t="str">
        <f>IF(B77="","",IF(AZ78="対象外","対象外",AA77))</f>
        <v/>
      </c>
      <c r="AB78" s="219" t="str">
        <f>IF(B77="","",IF(AZ78="対象外","対象外",AB77))</f>
        <v/>
      </c>
      <c r="AC78" s="219" t="str">
        <f>IF(B77="","",IF(AZ78="対象外","対象外",AC77))</f>
        <v/>
      </c>
      <c r="AD78" s="219" t="str">
        <f>IF(B77="","",IF(AZ78="対象外","対象外",AD77))</f>
        <v/>
      </c>
      <c r="AE78" s="219" t="str">
        <f>IF(B77="","",IF(AZ78="対象外","対象外",AE77))</f>
        <v/>
      </c>
      <c r="AF78" s="219" t="str">
        <f>IF(B77="","",IF(AZ78="対象外","対象外",AF77))</f>
        <v/>
      </c>
      <c r="AG78" s="219" t="str">
        <f>IF(B77="","",IF(AZ78="対象外","対象外",AG77))</f>
        <v/>
      </c>
      <c r="AH78" s="523" t="str">
        <f>IF(B77="","",IF(AH77&lt;1,"対象外",ROUND(AI77/AH77,3)))</f>
        <v/>
      </c>
      <c r="AI78" s="524"/>
      <c r="AJ78" s="189"/>
      <c r="AL78" s="290"/>
      <c r="AM78" s="184">
        <f>IF(AH78="",0,IF(AH78="対象外",0,1))</f>
        <v>0</v>
      </c>
      <c r="AN78" s="187">
        <f>IF(AM78=1,AH78,0)</f>
        <v>0</v>
      </c>
      <c r="AO78" s="184">
        <f>AH77</f>
        <v>0</v>
      </c>
      <c r="AP78" s="170">
        <f>AI77</f>
        <v>0</v>
      </c>
      <c r="AQ78" s="152"/>
      <c r="AR78" s="170">
        <f>IF(AS78&gt;1,1,0)</f>
        <v>0</v>
      </c>
      <c r="AS78" s="170">
        <f>AO78+AS34</f>
        <v>0</v>
      </c>
      <c r="AT78" s="170">
        <f>AP78+AT34</f>
        <v>0</v>
      </c>
      <c r="AU78" s="152"/>
      <c r="AW78" s="198" t="str">
        <f>IF(COUNTIF(F77:L77,"作業")+COUNTIF(F77:L77,"休日")&lt;7,"対象外",IF(COUNTIF(F77:L77,"休日")&gt;3,"対象外","対象"))</f>
        <v>対象外</v>
      </c>
      <c r="AX78" s="198" t="str">
        <f>IF(COUNTIF(M77:S77,"作業")+COUNTIF(M77:S77,"休日")&lt;7,"対象外",IF(COUNTIF(M77:S77,"休日")&gt;3,"対象外","対象"))</f>
        <v>対象外</v>
      </c>
      <c r="AY78" s="198" t="str">
        <f>IF(COUNTIF(T77:Z77,"作業")+COUNTIF(T77:Z77,"休日")&lt;7,"対象外",IF(COUNTIF(T77:Z77,"休日")&gt;3,"対象外","対象"))</f>
        <v>対象外</v>
      </c>
      <c r="AZ78" s="198" t="str">
        <f>IF(COUNTIF(AA77:AG77,"作業")+COUNTIF(AA77:AG77,"休日")&lt;7,"対象外",IF(COUNTIF(AA77:AG77,"休日")&gt;3,"対象外","対象"))</f>
        <v>対象外</v>
      </c>
    </row>
    <row r="79" spans="1:52" ht="54" customHeight="1" x14ac:dyDescent="0.35">
      <c r="A79" s="553"/>
      <c r="B79" s="529" t="str">
        <f>IF(COUNTIF(F79:AG79,0)=28,"",B$35)</f>
        <v/>
      </c>
      <c r="C79" s="530"/>
      <c r="D79" s="531"/>
      <c r="E79" s="295" t="s">
        <v>158</v>
      </c>
      <c r="F79" s="314">
        <f>VLOOKUP(F66,'6'!$B$11:$D$598,3,0)</f>
        <v>0</v>
      </c>
      <c r="G79" s="219">
        <f>VLOOKUP(G66,'6'!$B$11:$D$598,3,0)</f>
        <v>0</v>
      </c>
      <c r="H79" s="219">
        <f>VLOOKUP(H66,'6'!$B$11:$D$598,3,0)</f>
        <v>0</v>
      </c>
      <c r="I79" s="219">
        <f>VLOOKUP(I66,'6'!$B$11:$D$598,3,0)</f>
        <v>0</v>
      </c>
      <c r="J79" s="219">
        <f>VLOOKUP(J66,'6'!$B$11:$D$598,3,0)</f>
        <v>0</v>
      </c>
      <c r="K79" s="219">
        <f>VLOOKUP(K66,'6'!$B$11:$D$598,3,0)</f>
        <v>0</v>
      </c>
      <c r="L79" s="315">
        <f>VLOOKUP(L66,'6'!$B$11:$D$598,3,0)</f>
        <v>0</v>
      </c>
      <c r="M79" s="303">
        <f>VLOOKUP(M66,'6'!$B$11:$D$598,3,0)</f>
        <v>0</v>
      </c>
      <c r="N79" s="219">
        <f>VLOOKUP(N66,'6'!$B$11:$D$598,3,0)</f>
        <v>0</v>
      </c>
      <c r="O79" s="219">
        <f>VLOOKUP(O66,'6'!$B$11:$D$598,3,0)</f>
        <v>0</v>
      </c>
      <c r="P79" s="219">
        <f>VLOOKUP(P66,'6'!$B$11:$D$598,3,0)</f>
        <v>0</v>
      </c>
      <c r="Q79" s="219">
        <f>VLOOKUP(Q66,'6'!$B$11:$D$598,3,0)</f>
        <v>0</v>
      </c>
      <c r="R79" s="219">
        <f>VLOOKUP(R66,'6'!$B$11:$D$598,3,0)</f>
        <v>0</v>
      </c>
      <c r="S79" s="322">
        <f>VLOOKUP(S66,'6'!$B$11:$D$598,3,0)</f>
        <v>0</v>
      </c>
      <c r="T79" s="314">
        <f>VLOOKUP(T66,'6'!$B$11:$D$598,3,0)</f>
        <v>0</v>
      </c>
      <c r="U79" s="219">
        <f>VLOOKUP(U66,'6'!$B$11:$D$598,3,0)</f>
        <v>0</v>
      </c>
      <c r="V79" s="219">
        <f>VLOOKUP(V66,'6'!$B$11:$D$598,3,0)</f>
        <v>0</v>
      </c>
      <c r="W79" s="219">
        <f>VLOOKUP(W66,'6'!$B$11:$D$598,3,0)</f>
        <v>0</v>
      </c>
      <c r="X79" s="219">
        <f>VLOOKUP(X66,'6'!$B$11:$D$598,3,0)</f>
        <v>0</v>
      </c>
      <c r="Y79" s="219">
        <f>VLOOKUP(Y66,'6'!$B$11:$D$598,3,0)</f>
        <v>0</v>
      </c>
      <c r="Z79" s="315">
        <f>VLOOKUP(Z66,'6'!$B$11:$D$598,3,0)</f>
        <v>0</v>
      </c>
      <c r="AA79" s="303">
        <f>VLOOKUP(AA66,'6'!$B$11:$D$598,3,0)</f>
        <v>0</v>
      </c>
      <c r="AB79" s="219">
        <f>VLOOKUP(AB66,'6'!$B$11:$D$598,3,0)</f>
        <v>0</v>
      </c>
      <c r="AC79" s="219">
        <f>VLOOKUP(AC66,'6'!$B$11:$D$598,3,0)</f>
        <v>0</v>
      </c>
      <c r="AD79" s="219">
        <f>VLOOKUP(AD66,'6'!$B$11:$D$598,3,0)</f>
        <v>0</v>
      </c>
      <c r="AE79" s="219">
        <f>VLOOKUP(AE66,'6'!$B$11:$D$598,3,0)</f>
        <v>0</v>
      </c>
      <c r="AF79" s="219">
        <f>VLOOKUP(AF66,'6'!$B$11:$D$598,3,0)</f>
        <v>0</v>
      </c>
      <c r="AG79" s="219">
        <f>VLOOKUP(AG66,'6'!$B$11:$D$598,3,0)</f>
        <v>0</v>
      </c>
      <c r="AH79" s="198">
        <f t="shared" ref="AH79" si="78">COUNTIF(F80:AG80,"作業")+COUNTIF(F80:AG80,"休日")</f>
        <v>0</v>
      </c>
      <c r="AI79" s="291">
        <f t="shared" ref="AI79" si="79">(COUNTIF(F80:AG80,"休日"))</f>
        <v>0</v>
      </c>
      <c r="AJ79" s="189"/>
      <c r="AL79" s="290"/>
      <c r="AM79" s="290"/>
      <c r="AN79" s="290"/>
      <c r="AW79" s="278">
        <v>1</v>
      </c>
      <c r="AX79" s="278">
        <v>2</v>
      </c>
      <c r="AY79" s="278">
        <v>3</v>
      </c>
      <c r="AZ79" s="278">
        <v>4</v>
      </c>
    </row>
    <row r="80" spans="1:52" ht="54" customHeight="1" x14ac:dyDescent="0.35">
      <c r="A80" s="553"/>
      <c r="B80" s="532"/>
      <c r="C80" s="533"/>
      <c r="D80" s="534"/>
      <c r="E80" s="296" t="s">
        <v>159</v>
      </c>
      <c r="F80" s="314" t="str">
        <f>IF(B79="","",IF(AW80="対象外","対象外",F79))</f>
        <v/>
      </c>
      <c r="G80" s="219" t="str">
        <f>IF(B79="","",IF(AW80="対象外","対象外",G79))</f>
        <v/>
      </c>
      <c r="H80" s="219" t="str">
        <f>IF(B79="","",IF(AW80="対象外","対象外",H79))</f>
        <v/>
      </c>
      <c r="I80" s="219" t="str">
        <f>IF(B79="","",IF(AW80="対象外","対象外",I79))</f>
        <v/>
      </c>
      <c r="J80" s="219" t="str">
        <f>IF(B79="","",IF(AW80="対象外","対象外",J79))</f>
        <v/>
      </c>
      <c r="K80" s="219" t="str">
        <f>IF(B79="","",IF(AW80="対象外","対象外",K79))</f>
        <v/>
      </c>
      <c r="L80" s="315" t="str">
        <f>IF(B79="","",IF(AW80="対象外","対象外",L79))</f>
        <v/>
      </c>
      <c r="M80" s="303" t="str">
        <f>IF(B79="","",IF(AX80="対象外","対象外",M79))</f>
        <v/>
      </c>
      <c r="N80" s="219" t="str">
        <f>IF(B79="","",IF(AX80="対象外","対象外",N79))</f>
        <v/>
      </c>
      <c r="O80" s="219" t="str">
        <f>IF(B79="","",IF(AX80="対象外","対象外",O79))</f>
        <v/>
      </c>
      <c r="P80" s="219" t="str">
        <f>IF(B79="","",IF(AX80="対象外","対象外",P79))</f>
        <v/>
      </c>
      <c r="Q80" s="219" t="str">
        <f>IF(B79="","",IF(AX80="対象外","対象外",Q79))</f>
        <v/>
      </c>
      <c r="R80" s="219" t="str">
        <f>IF(B79="","",IF(AX80="対象外","対象外",R79))</f>
        <v/>
      </c>
      <c r="S80" s="322" t="str">
        <f>IF(B79="","",IF(AX80="対象外","対象外",S79))</f>
        <v/>
      </c>
      <c r="T80" s="314" t="str">
        <f>IF(B79="","",IF(AY80="対象外","対象外",T79))</f>
        <v/>
      </c>
      <c r="U80" s="219" t="str">
        <f>IF(B79="","",IF(AY80="対象外","対象外",U79))</f>
        <v/>
      </c>
      <c r="V80" s="219" t="str">
        <f>IF(B79="","",IF(AY80="対象外","対象外",V79))</f>
        <v/>
      </c>
      <c r="W80" s="219" t="str">
        <f>IF(B79="","",IF(AY80="対象外","対象外",W79))</f>
        <v/>
      </c>
      <c r="X80" s="219" t="str">
        <f>IF(B79="","",IF(AY80="対象外","対象外",X79))</f>
        <v/>
      </c>
      <c r="Y80" s="219" t="str">
        <f>IF(B79="","",IF(AY80="対象外","対象外",Y79))</f>
        <v/>
      </c>
      <c r="Z80" s="315" t="str">
        <f>IF(B79="","",IF(AY80="対象外","対象外",Z79))</f>
        <v/>
      </c>
      <c r="AA80" s="303" t="str">
        <f>IF(B79="","",IF(AZ80="対象外","対象外",AA79))</f>
        <v/>
      </c>
      <c r="AB80" s="219" t="str">
        <f>IF(B79="","",IF(AZ80="対象外","対象外",AB79))</f>
        <v/>
      </c>
      <c r="AC80" s="219" t="str">
        <f>IF(B79="","",IF(AZ80="対象外","対象外",AC79))</f>
        <v/>
      </c>
      <c r="AD80" s="219" t="str">
        <f>IF(B79="","",IF(AZ80="対象外","対象外",AD79))</f>
        <v/>
      </c>
      <c r="AE80" s="219" t="str">
        <f>IF(B79="","",IF(AZ80="対象外","対象外",AE79))</f>
        <v/>
      </c>
      <c r="AF80" s="219" t="str">
        <f>IF(B79="","",IF(AZ80="対象外","対象外",AF79))</f>
        <v/>
      </c>
      <c r="AG80" s="219" t="str">
        <f>IF(B79="","",IF(AZ80="対象外","対象外",AG79))</f>
        <v/>
      </c>
      <c r="AH80" s="523" t="str">
        <f t="shared" ref="AH80" si="80">IF(B79="","",IF(AH79&lt;1,"対象外",ROUND(AI79/AH79,3)))</f>
        <v/>
      </c>
      <c r="AI80" s="524"/>
      <c r="AJ80" s="189"/>
      <c r="AL80" s="290"/>
      <c r="AM80" s="184">
        <f>IF(AH80="",0,IF(AH80="対象外",0,1))</f>
        <v>0</v>
      </c>
      <c r="AN80" s="187">
        <f>IF(AM80=1,AH80,0)</f>
        <v>0</v>
      </c>
      <c r="AO80" s="184">
        <f>AH79</f>
        <v>0</v>
      </c>
      <c r="AP80" s="170">
        <f>AI79</f>
        <v>0</v>
      </c>
      <c r="AQ80" s="152"/>
      <c r="AR80" s="170">
        <f>IF(AS80&gt;1,1,0)</f>
        <v>0</v>
      </c>
      <c r="AS80" s="170">
        <f>AO80+AS36</f>
        <v>0</v>
      </c>
      <c r="AT80" s="170">
        <f>AP80+AT36</f>
        <v>0</v>
      </c>
      <c r="AU80" s="152"/>
      <c r="AW80" s="198" t="str">
        <f>IF(COUNTIF(F79:L79,"作業")+COUNTIF(F79:L79,"休日")&lt;7,"対象外",IF(COUNTIF(F79:L79,"休日")&gt;3,"対象外","対象"))</f>
        <v>対象外</v>
      </c>
      <c r="AX80" s="198" t="str">
        <f>IF(COUNTIF(M79:S79,"作業")+COUNTIF(M79:S79,"休日")&lt;7,"対象外",IF(COUNTIF(M79:S79,"休日")&gt;3,"対象外","対象"))</f>
        <v>対象外</v>
      </c>
      <c r="AY80" s="198" t="str">
        <f>IF(COUNTIF(T79:Z79,"作業")+COUNTIF(T79:Z79,"休日")&lt;7,"対象外",IF(COUNTIF(T79:Z79,"休日")&gt;3,"対象外","対象"))</f>
        <v>対象外</v>
      </c>
      <c r="AZ80" s="198" t="str">
        <f>IF(COUNTIF(AA79:AG79,"作業")+COUNTIF(AA79:AG79,"休日")&lt;7,"対象外",IF(COUNTIF(AA79:AG79,"休日")&gt;3,"対象外","対象"))</f>
        <v>対象外</v>
      </c>
    </row>
    <row r="81" spans="1:52" ht="54" customHeight="1" x14ac:dyDescent="0.35">
      <c r="A81" s="553"/>
      <c r="B81" s="529" t="str">
        <f>IF(COUNTIF(F81:AG81,0)=28,"",B$37)</f>
        <v/>
      </c>
      <c r="C81" s="530"/>
      <c r="D81" s="531"/>
      <c r="E81" s="295" t="s">
        <v>158</v>
      </c>
      <c r="F81" s="314">
        <f>VLOOKUP(F66,'7'!$B$11:$D$598,3,0)</f>
        <v>0</v>
      </c>
      <c r="G81" s="219">
        <f>VLOOKUP(G66,'7'!$B$11:$D$598,3,0)</f>
        <v>0</v>
      </c>
      <c r="H81" s="219">
        <f>VLOOKUP(H66,'7'!$B$11:$D$598,3,0)</f>
        <v>0</v>
      </c>
      <c r="I81" s="219">
        <f>VLOOKUP(I66,'7'!$B$11:$D$598,3,0)</f>
        <v>0</v>
      </c>
      <c r="J81" s="219">
        <f>VLOOKUP(J66,'7'!$B$11:$D$598,3,0)</f>
        <v>0</v>
      </c>
      <c r="K81" s="219">
        <f>VLOOKUP(K66,'7'!$B$11:$D$598,3,0)</f>
        <v>0</v>
      </c>
      <c r="L81" s="315">
        <f>VLOOKUP(L66,'7'!$B$11:$D$598,3,0)</f>
        <v>0</v>
      </c>
      <c r="M81" s="303">
        <f>VLOOKUP(M66,'7'!$B$11:$D$598,3,0)</f>
        <v>0</v>
      </c>
      <c r="N81" s="219">
        <f>VLOOKUP(N66,'7'!$B$11:$D$598,3,0)</f>
        <v>0</v>
      </c>
      <c r="O81" s="219">
        <f>VLOOKUP(O66,'7'!$B$11:$D$598,3,0)</f>
        <v>0</v>
      </c>
      <c r="P81" s="219">
        <f>VLOOKUP(P66,'7'!$B$11:$D$598,3,0)</f>
        <v>0</v>
      </c>
      <c r="Q81" s="219">
        <f>VLOOKUP(Q66,'7'!$B$11:$D$598,3,0)</f>
        <v>0</v>
      </c>
      <c r="R81" s="219">
        <f>VLOOKUP(R66,'7'!$B$11:$D$598,3,0)</f>
        <v>0</v>
      </c>
      <c r="S81" s="322">
        <f>VLOOKUP(S66,'7'!$B$11:$D$598,3,0)</f>
        <v>0</v>
      </c>
      <c r="T81" s="314">
        <f>VLOOKUP(T66,'7'!$B$11:$D$598,3,0)</f>
        <v>0</v>
      </c>
      <c r="U81" s="219">
        <f>VLOOKUP(U66,'7'!$B$11:$D$598,3,0)</f>
        <v>0</v>
      </c>
      <c r="V81" s="219">
        <f>VLOOKUP(V66,'7'!$B$11:$D$598,3,0)</f>
        <v>0</v>
      </c>
      <c r="W81" s="219">
        <f>VLOOKUP(W66,'7'!$B$11:$D$598,3,0)</f>
        <v>0</v>
      </c>
      <c r="X81" s="219">
        <f>VLOOKUP(X66,'7'!$B$11:$D$598,3,0)</f>
        <v>0</v>
      </c>
      <c r="Y81" s="219">
        <f>VLOOKUP(Y66,'7'!$B$11:$D$598,3,0)</f>
        <v>0</v>
      </c>
      <c r="Z81" s="315">
        <f>VLOOKUP(Z66,'7'!$B$11:$D$598,3,0)</f>
        <v>0</v>
      </c>
      <c r="AA81" s="303">
        <f>VLOOKUP(AA66,'7'!$B$11:$D$598,3,0)</f>
        <v>0</v>
      </c>
      <c r="AB81" s="219">
        <f>VLOOKUP(AB66,'7'!$B$11:$D$598,3,0)</f>
        <v>0</v>
      </c>
      <c r="AC81" s="219">
        <f>VLOOKUP(AC66,'7'!$B$11:$D$598,3,0)</f>
        <v>0</v>
      </c>
      <c r="AD81" s="219">
        <f>VLOOKUP(AD66,'7'!$B$11:$D$598,3,0)</f>
        <v>0</v>
      </c>
      <c r="AE81" s="219">
        <f>VLOOKUP(AE66,'7'!$B$11:$D$598,3,0)</f>
        <v>0</v>
      </c>
      <c r="AF81" s="219">
        <f>VLOOKUP(AF66,'7'!$B$11:$D$598,3,0)</f>
        <v>0</v>
      </c>
      <c r="AG81" s="219">
        <f>VLOOKUP(AG66,'7'!$B$11:$D$598,3,0)</f>
        <v>0</v>
      </c>
      <c r="AH81" s="198">
        <f t="shared" ref="AH81" si="81">COUNTIF(F82:AG82,"作業")+COUNTIF(F82:AG82,"休日")</f>
        <v>0</v>
      </c>
      <c r="AI81" s="291">
        <f t="shared" ref="AI81" si="82">(COUNTIF(F82:AG82,"休日"))</f>
        <v>0</v>
      </c>
      <c r="AJ81" s="189"/>
      <c r="AL81" s="290"/>
      <c r="AM81" s="290"/>
      <c r="AN81" s="290"/>
      <c r="AW81" s="278">
        <v>1</v>
      </c>
      <c r="AX81" s="278">
        <v>2</v>
      </c>
      <c r="AY81" s="278">
        <v>3</v>
      </c>
      <c r="AZ81" s="278">
        <v>4</v>
      </c>
    </row>
    <row r="82" spans="1:52" ht="54" customHeight="1" x14ac:dyDescent="0.35">
      <c r="A82" s="553"/>
      <c r="B82" s="532"/>
      <c r="C82" s="533"/>
      <c r="D82" s="534"/>
      <c r="E82" s="296" t="s">
        <v>159</v>
      </c>
      <c r="F82" s="314" t="str">
        <f>IF(B81="","",IF(AW82="対象外","対象外",F81))</f>
        <v/>
      </c>
      <c r="G82" s="219" t="str">
        <f>IF(B81="","",IF(AW82="対象外","対象外",G81))</f>
        <v/>
      </c>
      <c r="H82" s="219" t="str">
        <f>IF(B81="","",IF(AW82="対象外","対象外",H81))</f>
        <v/>
      </c>
      <c r="I82" s="219" t="str">
        <f>IF(B81="","",IF(AW82="対象外","対象外",I81))</f>
        <v/>
      </c>
      <c r="J82" s="219" t="str">
        <f>IF(B81="","",IF(AW82="対象外","対象外",J81))</f>
        <v/>
      </c>
      <c r="K82" s="219" t="str">
        <f>IF(B81="","",IF(AW82="対象外","対象外",K81))</f>
        <v/>
      </c>
      <c r="L82" s="315" t="str">
        <f>IF(B81="","",IF(AW82="対象外","対象外",L81))</f>
        <v/>
      </c>
      <c r="M82" s="303" t="str">
        <f>IF(B81="","",IF(AX82="対象外","対象外",M81))</f>
        <v/>
      </c>
      <c r="N82" s="219" t="str">
        <f>IF(B81="","",IF(AX82="対象外","対象外",N81))</f>
        <v/>
      </c>
      <c r="O82" s="219" t="str">
        <f>IF(B81="","",IF(AX82="対象外","対象外",O81))</f>
        <v/>
      </c>
      <c r="P82" s="219" t="str">
        <f>IF(B81="","",IF(AX82="対象外","対象外",P81))</f>
        <v/>
      </c>
      <c r="Q82" s="219" t="str">
        <f>IF(B81="","",IF(AX82="対象外","対象外",Q81))</f>
        <v/>
      </c>
      <c r="R82" s="219" t="str">
        <f>IF(B81="","",IF(AX82="対象外","対象外",R81))</f>
        <v/>
      </c>
      <c r="S82" s="322" t="str">
        <f>IF(B81="","",IF(AX82="対象外","対象外",S81))</f>
        <v/>
      </c>
      <c r="T82" s="314" t="str">
        <f>IF(B81="","",IF(AY82="対象外","対象外",T81))</f>
        <v/>
      </c>
      <c r="U82" s="219" t="str">
        <f>IF(B81="","",IF(AY82="対象外","対象外",U81))</f>
        <v/>
      </c>
      <c r="V82" s="219" t="str">
        <f>IF(B81="","",IF(AY82="対象外","対象外",V81))</f>
        <v/>
      </c>
      <c r="W82" s="219" t="str">
        <f>IF(B81="","",IF(AY82="対象外","対象外",W81))</f>
        <v/>
      </c>
      <c r="X82" s="219" t="str">
        <f>IF(B81="","",IF(AY82="対象外","対象外",X81))</f>
        <v/>
      </c>
      <c r="Y82" s="219" t="str">
        <f>IF(B81="","",IF(AY82="対象外","対象外",Y81))</f>
        <v/>
      </c>
      <c r="Z82" s="315" t="str">
        <f>IF(B81="","",IF(AY82="対象外","対象外",Z81))</f>
        <v/>
      </c>
      <c r="AA82" s="303" t="str">
        <f>IF(B81="","",IF(AZ82="対象外","対象外",AA81))</f>
        <v/>
      </c>
      <c r="AB82" s="219" t="str">
        <f>IF(B81="","",IF(AZ82="対象外","対象外",AB81))</f>
        <v/>
      </c>
      <c r="AC82" s="219" t="str">
        <f>IF(B81="","",IF(AZ82="対象外","対象外",AC81))</f>
        <v/>
      </c>
      <c r="AD82" s="219" t="str">
        <f>IF(B81="","",IF(AZ82="対象外","対象外",AD81))</f>
        <v/>
      </c>
      <c r="AE82" s="219" t="str">
        <f>IF(B81="","",IF(AZ82="対象外","対象外",AE81))</f>
        <v/>
      </c>
      <c r="AF82" s="219" t="str">
        <f>IF(B81="","",IF(AZ82="対象外","対象外",AF81))</f>
        <v/>
      </c>
      <c r="AG82" s="219" t="str">
        <f>IF(B81="","",IF(AZ82="対象外","対象外",AG81))</f>
        <v/>
      </c>
      <c r="AH82" s="523" t="str">
        <f t="shared" ref="AH82" si="83">IF(B81="","",IF(AH81&lt;1,"対象外",ROUND(AI81/AH81,3)))</f>
        <v/>
      </c>
      <c r="AI82" s="524"/>
      <c r="AJ82" s="189"/>
      <c r="AL82" s="290"/>
      <c r="AM82" s="184">
        <f>IF(AH82="",0,IF(AH82="対象外",0,1))</f>
        <v>0</v>
      </c>
      <c r="AN82" s="187">
        <f>IF(AM82=1,AH82,0)</f>
        <v>0</v>
      </c>
      <c r="AO82" s="184">
        <f>AH81</f>
        <v>0</v>
      </c>
      <c r="AP82" s="170">
        <f>AI81</f>
        <v>0</v>
      </c>
      <c r="AQ82" s="152"/>
      <c r="AR82" s="170">
        <f>IF(AS82&gt;1,1,0)</f>
        <v>0</v>
      </c>
      <c r="AS82" s="170">
        <f>AO82+AS38</f>
        <v>0</v>
      </c>
      <c r="AT82" s="170">
        <f>AP82+AT38</f>
        <v>0</v>
      </c>
      <c r="AU82" s="152"/>
      <c r="AW82" s="198" t="str">
        <f>IF(COUNTIF(F81:L81,"作業")+COUNTIF(F81:L81,"休日")&lt;7,"対象外",IF(COUNTIF(F81:L81,"休日")&gt;3,"対象外","対象"))</f>
        <v>対象外</v>
      </c>
      <c r="AX82" s="198" t="str">
        <f>IF(COUNTIF(M81:S81,"作業")+COUNTIF(M81:S81,"休日")&lt;7,"対象外",IF(COUNTIF(M81:S81,"休日")&gt;3,"対象外","対象"))</f>
        <v>対象外</v>
      </c>
      <c r="AY82" s="198" t="str">
        <f>IF(COUNTIF(T81:Z81,"作業")+COUNTIF(T81:Z81,"休日")&lt;7,"対象外",IF(COUNTIF(T81:Z81,"休日")&gt;3,"対象外","対象"))</f>
        <v>対象外</v>
      </c>
      <c r="AZ82" s="198" t="str">
        <f>IF(COUNTIF(AA81:AG81,"作業")+COUNTIF(AA81:AG81,"休日")&lt;7,"対象外",IF(COUNTIF(AA81:AG81,"休日")&gt;3,"対象外","対象"))</f>
        <v>対象外</v>
      </c>
    </row>
    <row r="83" spans="1:52" ht="54" customHeight="1" x14ac:dyDescent="0.35">
      <c r="A83" s="553"/>
      <c r="B83" s="529" t="str">
        <f>IF(COUNTIF(F83:AG83,0)=28,"",B$39)</f>
        <v/>
      </c>
      <c r="C83" s="530"/>
      <c r="D83" s="531"/>
      <c r="E83" s="295" t="s">
        <v>158</v>
      </c>
      <c r="F83" s="314">
        <f>VLOOKUP(F66,'8'!$B$11:$D$598,3,0)</f>
        <v>0</v>
      </c>
      <c r="G83" s="219">
        <f>VLOOKUP(G66,'8'!$B$11:$D$598,3,0)</f>
        <v>0</v>
      </c>
      <c r="H83" s="219">
        <f>VLOOKUP(H66,'8'!$B$11:$D$598,3,0)</f>
        <v>0</v>
      </c>
      <c r="I83" s="219">
        <f>VLOOKUP(I66,'8'!$B$11:$D$598,3,0)</f>
        <v>0</v>
      </c>
      <c r="J83" s="219">
        <f>VLOOKUP(J66,'8'!$B$11:$D$598,3,0)</f>
        <v>0</v>
      </c>
      <c r="K83" s="219">
        <f>VLOOKUP(K66,'8'!$B$11:$D$598,3,0)</f>
        <v>0</v>
      </c>
      <c r="L83" s="315">
        <f>VLOOKUP(L66,'8'!$B$11:$D$598,3,0)</f>
        <v>0</v>
      </c>
      <c r="M83" s="303">
        <f>VLOOKUP(M66,'8'!$B$11:$D$598,3,0)</f>
        <v>0</v>
      </c>
      <c r="N83" s="219">
        <f>VLOOKUP(N66,'8'!$B$11:$D$598,3,0)</f>
        <v>0</v>
      </c>
      <c r="O83" s="219">
        <f>VLOOKUP(O66,'8'!$B$11:$D$598,3,0)</f>
        <v>0</v>
      </c>
      <c r="P83" s="219">
        <f>VLOOKUP(P66,'8'!$B$11:$D$598,3,0)</f>
        <v>0</v>
      </c>
      <c r="Q83" s="219">
        <f>VLOOKUP(Q66,'8'!$B$11:$D$598,3,0)</f>
        <v>0</v>
      </c>
      <c r="R83" s="219">
        <f>VLOOKUP(R66,'8'!$B$11:$D$598,3,0)</f>
        <v>0</v>
      </c>
      <c r="S83" s="322">
        <f>VLOOKUP(S66,'8'!$B$11:$D$598,3,0)</f>
        <v>0</v>
      </c>
      <c r="T83" s="314">
        <f>VLOOKUP(T66,'8'!$B$11:$D$598,3,0)</f>
        <v>0</v>
      </c>
      <c r="U83" s="219">
        <f>VLOOKUP(U66,'8'!$B$11:$D$598,3,0)</f>
        <v>0</v>
      </c>
      <c r="V83" s="219">
        <f>VLOOKUP(V66,'8'!$B$11:$D$598,3,0)</f>
        <v>0</v>
      </c>
      <c r="W83" s="219">
        <f>VLOOKUP(W66,'8'!$B$11:$D$598,3,0)</f>
        <v>0</v>
      </c>
      <c r="X83" s="219">
        <f>VLOOKUP(X66,'8'!$B$11:$D$598,3,0)</f>
        <v>0</v>
      </c>
      <c r="Y83" s="219">
        <f>VLOOKUP(Y66,'8'!$B$11:$D$598,3,0)</f>
        <v>0</v>
      </c>
      <c r="Z83" s="315">
        <f>VLOOKUP(Z66,'8'!$B$11:$D$598,3,0)</f>
        <v>0</v>
      </c>
      <c r="AA83" s="303">
        <f>VLOOKUP(AA66,'8'!$B$11:$D$598,3,0)</f>
        <v>0</v>
      </c>
      <c r="AB83" s="219">
        <f>VLOOKUP(AB66,'8'!$B$11:$D$598,3,0)</f>
        <v>0</v>
      </c>
      <c r="AC83" s="219">
        <f>VLOOKUP(AC66,'8'!$B$11:$D$598,3,0)</f>
        <v>0</v>
      </c>
      <c r="AD83" s="219">
        <f>VLOOKUP(AD66,'8'!$B$11:$D$598,3,0)</f>
        <v>0</v>
      </c>
      <c r="AE83" s="219">
        <f>VLOOKUP(AE66,'8'!$B$11:$D$598,3,0)</f>
        <v>0</v>
      </c>
      <c r="AF83" s="219">
        <f>VLOOKUP(AF66,'8'!$B$11:$D$598,3,0)</f>
        <v>0</v>
      </c>
      <c r="AG83" s="219">
        <f>VLOOKUP(AG66,'8'!$B$11:$D$598,3,0)</f>
        <v>0</v>
      </c>
      <c r="AH83" s="198">
        <f t="shared" ref="AH83" si="84">COUNTIF(F84:AG84,"作業")+COUNTIF(F84:AG84,"休日")</f>
        <v>0</v>
      </c>
      <c r="AI83" s="291">
        <f t="shared" ref="AI83" si="85">(COUNTIF(F84:AG84,"休日"))</f>
        <v>0</v>
      </c>
      <c r="AJ83" s="189"/>
      <c r="AL83" s="290"/>
      <c r="AM83" s="290"/>
      <c r="AN83" s="290"/>
      <c r="AW83" s="278">
        <v>1</v>
      </c>
      <c r="AX83" s="278">
        <v>2</v>
      </c>
      <c r="AY83" s="278">
        <v>3</v>
      </c>
      <c r="AZ83" s="278">
        <v>4</v>
      </c>
    </row>
    <row r="84" spans="1:52" ht="54" customHeight="1" x14ac:dyDescent="0.35">
      <c r="A84" s="553"/>
      <c r="B84" s="532"/>
      <c r="C84" s="533"/>
      <c r="D84" s="534"/>
      <c r="E84" s="296" t="s">
        <v>159</v>
      </c>
      <c r="F84" s="314" t="str">
        <f>IF(B83="","",IF(AW84="対象外","対象外",F83))</f>
        <v/>
      </c>
      <c r="G84" s="219" t="str">
        <f>IF(B83="","",IF(AW84="対象外","対象外",G83))</f>
        <v/>
      </c>
      <c r="H84" s="219" t="str">
        <f>IF(B83="","",IF(AW84="対象外","対象外",H83))</f>
        <v/>
      </c>
      <c r="I84" s="219" t="str">
        <f>IF(B83="","",IF(AW84="対象外","対象外",I83))</f>
        <v/>
      </c>
      <c r="J84" s="219" t="str">
        <f>IF(B83="","",IF(AW84="対象外","対象外",J83))</f>
        <v/>
      </c>
      <c r="K84" s="219" t="str">
        <f>IF(B83="","",IF(AW84="対象外","対象外",K83))</f>
        <v/>
      </c>
      <c r="L84" s="315" t="str">
        <f>IF(B83="","",IF(AW84="対象外","対象外",L83))</f>
        <v/>
      </c>
      <c r="M84" s="303" t="str">
        <f>IF(B83="","",IF(AX84="対象外","対象外",M83))</f>
        <v/>
      </c>
      <c r="N84" s="219" t="str">
        <f>IF(B83="","",IF(AX84="対象外","対象外",N83))</f>
        <v/>
      </c>
      <c r="O84" s="219" t="str">
        <f>IF(B83="","",IF(AX84="対象外","対象外",O83))</f>
        <v/>
      </c>
      <c r="P84" s="219" t="str">
        <f>IF(B83="","",IF(AX84="対象外","対象外",P83))</f>
        <v/>
      </c>
      <c r="Q84" s="219" t="str">
        <f>IF(B83="","",IF(AX84="対象外","対象外",Q83))</f>
        <v/>
      </c>
      <c r="R84" s="219" t="str">
        <f>IF(B83="","",IF(AX84="対象外","対象外",R83))</f>
        <v/>
      </c>
      <c r="S84" s="322" t="str">
        <f>IF(B83="","",IF(AX84="対象外","対象外",S83))</f>
        <v/>
      </c>
      <c r="T84" s="314" t="str">
        <f>IF(B83="","",IF(AY84="対象外","対象外",T83))</f>
        <v/>
      </c>
      <c r="U84" s="219" t="str">
        <f>IF(B83="","",IF(AY84="対象外","対象外",U83))</f>
        <v/>
      </c>
      <c r="V84" s="219" t="str">
        <f>IF(B83="","",IF(AY84="対象外","対象外",V83))</f>
        <v/>
      </c>
      <c r="W84" s="219" t="str">
        <f>IF(B83="","",IF(AY84="対象外","対象外",W83))</f>
        <v/>
      </c>
      <c r="X84" s="219" t="str">
        <f>IF(B83="","",IF(AY84="対象外","対象外",X83))</f>
        <v/>
      </c>
      <c r="Y84" s="219" t="str">
        <f>IF(B83="","",IF(AY84="対象外","対象外",Y83))</f>
        <v/>
      </c>
      <c r="Z84" s="315" t="str">
        <f>IF(B83="","",IF(AY84="対象外","対象外",Z83))</f>
        <v/>
      </c>
      <c r="AA84" s="303" t="str">
        <f>IF(B83="","",IF(AZ84="対象外","対象外",AA83))</f>
        <v/>
      </c>
      <c r="AB84" s="219" t="str">
        <f>IF(B83="","",IF(AZ84="対象外","対象外",AB83))</f>
        <v/>
      </c>
      <c r="AC84" s="219" t="str">
        <f>IF(B83="","",IF(AZ84="対象外","対象外",AC83))</f>
        <v/>
      </c>
      <c r="AD84" s="219" t="str">
        <f>IF(B83="","",IF(AZ84="対象外","対象外",AD83))</f>
        <v/>
      </c>
      <c r="AE84" s="219" t="str">
        <f>IF(B83="","",IF(AZ84="対象外","対象外",AE83))</f>
        <v/>
      </c>
      <c r="AF84" s="219" t="str">
        <f>IF(B83="","",IF(AZ84="対象外","対象外",AF83))</f>
        <v/>
      </c>
      <c r="AG84" s="219" t="str">
        <f>IF(B83="","",IF(AZ84="対象外","対象外",AG83))</f>
        <v/>
      </c>
      <c r="AH84" s="523" t="str">
        <f t="shared" ref="AH84" si="86">IF(B83="","",IF(AH83&lt;1,"対象外",ROUND(AI83/AH83,3)))</f>
        <v/>
      </c>
      <c r="AI84" s="524"/>
      <c r="AJ84" s="189"/>
      <c r="AL84" s="290"/>
      <c r="AM84" s="184">
        <f>IF(AH84="",0,IF(AH84="対象外",0,1))</f>
        <v>0</v>
      </c>
      <c r="AN84" s="187">
        <f>IF(AM84=1,AH84,0)</f>
        <v>0</v>
      </c>
      <c r="AO84" s="184">
        <f>AH83</f>
        <v>0</v>
      </c>
      <c r="AP84" s="170">
        <f>AI83</f>
        <v>0</v>
      </c>
      <c r="AQ84" s="152"/>
      <c r="AR84" s="170">
        <f>IF(AS84&gt;1,1,0)</f>
        <v>0</v>
      </c>
      <c r="AS84" s="170">
        <f>AO84+AS40</f>
        <v>0</v>
      </c>
      <c r="AT84" s="170">
        <f>AP84+AT40</f>
        <v>0</v>
      </c>
      <c r="AU84" s="152"/>
      <c r="AW84" s="198" t="str">
        <f>IF(COUNTIF(F83:L83,"作業")+COUNTIF(F83:L83,"休日")&lt;7,"対象外",IF(COUNTIF(F83:L83,"休日")&gt;3,"対象外","対象"))</f>
        <v>対象外</v>
      </c>
      <c r="AX84" s="198" t="str">
        <f>IF(COUNTIF(M83:S83,"作業")+COUNTIF(M83:S83,"休日")&lt;7,"対象外",IF(COUNTIF(M83:S83,"休日")&gt;3,"対象外","対象"))</f>
        <v>対象外</v>
      </c>
      <c r="AY84" s="198" t="str">
        <f>IF(COUNTIF(T83:Z83,"作業")+COUNTIF(T83:Z83,"休日")&lt;7,"対象外",IF(COUNTIF(T83:Z83,"休日")&gt;3,"対象外","対象"))</f>
        <v>対象外</v>
      </c>
      <c r="AZ84" s="198" t="str">
        <f>IF(COUNTIF(AA83:AG83,"作業")+COUNTIF(AA83:AG83,"休日")&lt;7,"対象外",IF(COUNTIF(AA83:AG83,"休日")&gt;3,"対象外","対象"))</f>
        <v>対象外</v>
      </c>
    </row>
    <row r="85" spans="1:52" ht="54" customHeight="1" x14ac:dyDescent="0.35">
      <c r="A85" s="553"/>
      <c r="B85" s="529" t="str">
        <f>IF(COUNTIF(F85:AG85,0)=28,"",B$41)</f>
        <v/>
      </c>
      <c r="C85" s="530"/>
      <c r="D85" s="531"/>
      <c r="E85" s="295" t="s">
        <v>158</v>
      </c>
      <c r="F85" s="314">
        <f>VLOOKUP(F66,'9'!$B$11:$D$598,3,0)</f>
        <v>0</v>
      </c>
      <c r="G85" s="219">
        <f>VLOOKUP(G66,'9'!$B$11:$D$598,3,0)</f>
        <v>0</v>
      </c>
      <c r="H85" s="219">
        <f>VLOOKUP(H66,'9'!$B$11:$D$598,3,0)</f>
        <v>0</v>
      </c>
      <c r="I85" s="219">
        <f>VLOOKUP(I66,'9'!$B$11:$D$598,3,0)</f>
        <v>0</v>
      </c>
      <c r="J85" s="219">
        <f>VLOOKUP(J66,'9'!$B$11:$D$598,3,0)</f>
        <v>0</v>
      </c>
      <c r="K85" s="219">
        <f>VLOOKUP(K66,'9'!$B$11:$D$598,3,0)</f>
        <v>0</v>
      </c>
      <c r="L85" s="315">
        <f>VLOOKUP(L66,'9'!$B$11:$D$598,3,0)</f>
        <v>0</v>
      </c>
      <c r="M85" s="303">
        <f>VLOOKUP(M66,'9'!$B$11:$D$598,3,0)</f>
        <v>0</v>
      </c>
      <c r="N85" s="219">
        <f>VLOOKUP(N66,'9'!$B$11:$D$598,3,0)</f>
        <v>0</v>
      </c>
      <c r="O85" s="219">
        <f>VLOOKUP(O66,'9'!$B$11:$D$598,3,0)</f>
        <v>0</v>
      </c>
      <c r="P85" s="219">
        <f>VLOOKUP(P66,'9'!$B$11:$D$598,3,0)</f>
        <v>0</v>
      </c>
      <c r="Q85" s="219">
        <f>VLOOKUP(Q66,'9'!$B$11:$D$598,3,0)</f>
        <v>0</v>
      </c>
      <c r="R85" s="219">
        <f>VLOOKUP(R66,'9'!$B$11:$D$598,3,0)</f>
        <v>0</v>
      </c>
      <c r="S85" s="322">
        <f>VLOOKUP(S66,'9'!$B$11:$D$598,3,0)</f>
        <v>0</v>
      </c>
      <c r="T85" s="314">
        <f>VLOOKUP(T66,'9'!$B$11:$D$598,3,0)</f>
        <v>0</v>
      </c>
      <c r="U85" s="219">
        <f>VLOOKUP(U66,'9'!$B$11:$D$598,3,0)</f>
        <v>0</v>
      </c>
      <c r="V85" s="219">
        <f>VLOOKUP(V66,'9'!$B$11:$D$598,3,0)</f>
        <v>0</v>
      </c>
      <c r="W85" s="219">
        <f>VLOOKUP(W66,'9'!$B$11:$D$598,3,0)</f>
        <v>0</v>
      </c>
      <c r="X85" s="219">
        <f>VLOOKUP(X66,'9'!$B$11:$D$598,3,0)</f>
        <v>0</v>
      </c>
      <c r="Y85" s="219">
        <f>VLOOKUP(Y66,'9'!$B$11:$D$598,3,0)</f>
        <v>0</v>
      </c>
      <c r="Z85" s="315">
        <f>VLOOKUP(Z66,'9'!$B$11:$D$598,3,0)</f>
        <v>0</v>
      </c>
      <c r="AA85" s="303">
        <f>VLOOKUP(AA66,'9'!$B$11:$D$598,3,0)</f>
        <v>0</v>
      </c>
      <c r="AB85" s="219">
        <f>VLOOKUP(AB66,'9'!$B$11:$D$598,3,0)</f>
        <v>0</v>
      </c>
      <c r="AC85" s="219">
        <f>VLOOKUP(AC66,'9'!$B$11:$D$598,3,0)</f>
        <v>0</v>
      </c>
      <c r="AD85" s="219">
        <f>VLOOKUP(AD66,'9'!$B$11:$D$598,3,0)</f>
        <v>0</v>
      </c>
      <c r="AE85" s="219">
        <f>VLOOKUP(AE66,'9'!$B$11:$D$598,3,0)</f>
        <v>0</v>
      </c>
      <c r="AF85" s="219">
        <f>VLOOKUP(AF66,'9'!$B$11:$D$598,3,0)</f>
        <v>0</v>
      </c>
      <c r="AG85" s="219">
        <f>VLOOKUP(AG66,'9'!$B$11:$D$598,3,0)</f>
        <v>0</v>
      </c>
      <c r="AH85" s="198">
        <f t="shared" ref="AH85" si="87">COUNTIF(F86:AG86,"作業")+COUNTIF(F86:AG86,"休日")</f>
        <v>0</v>
      </c>
      <c r="AI85" s="291">
        <f t="shared" ref="AI85" si="88">(COUNTIF(F86:AG86,"休日"))</f>
        <v>0</v>
      </c>
      <c r="AJ85" s="189"/>
      <c r="AL85" s="290"/>
      <c r="AM85" s="290"/>
      <c r="AN85" s="290"/>
      <c r="AW85" s="278">
        <v>1</v>
      </c>
      <c r="AX85" s="278">
        <v>2</v>
      </c>
      <c r="AY85" s="278">
        <v>3</v>
      </c>
      <c r="AZ85" s="278">
        <v>4</v>
      </c>
    </row>
    <row r="86" spans="1:52" ht="54" customHeight="1" x14ac:dyDescent="0.35">
      <c r="A86" s="553"/>
      <c r="B86" s="532"/>
      <c r="C86" s="533"/>
      <c r="D86" s="534"/>
      <c r="E86" s="296" t="s">
        <v>159</v>
      </c>
      <c r="F86" s="314" t="str">
        <f>IF(B85="","",IF(AW86="対象外","対象外",F85))</f>
        <v/>
      </c>
      <c r="G86" s="219" t="str">
        <f>IF(B85="","",IF(AW86="対象外","対象外",G85))</f>
        <v/>
      </c>
      <c r="H86" s="219" t="str">
        <f>IF(B85="","",IF(AW86="対象外","対象外",H85))</f>
        <v/>
      </c>
      <c r="I86" s="219" t="str">
        <f>IF(B85="","",IF(AW86="対象外","対象外",I85))</f>
        <v/>
      </c>
      <c r="J86" s="219" t="str">
        <f>IF(B85="","",IF(AW86="対象外","対象外",J85))</f>
        <v/>
      </c>
      <c r="K86" s="219" t="str">
        <f>IF(B85="","",IF(AW86="対象外","対象外",K85))</f>
        <v/>
      </c>
      <c r="L86" s="315" t="str">
        <f>IF(B85="","",IF(AW86="対象外","対象外",L85))</f>
        <v/>
      </c>
      <c r="M86" s="303" t="str">
        <f>IF(B85="","",IF(AX86="対象外","対象外",M85))</f>
        <v/>
      </c>
      <c r="N86" s="219" t="str">
        <f>IF(B85="","",IF(AX86="対象外","対象外",N85))</f>
        <v/>
      </c>
      <c r="O86" s="219" t="str">
        <f>IF(B85="","",IF(AX86="対象外","対象外",O85))</f>
        <v/>
      </c>
      <c r="P86" s="219" t="str">
        <f>IF(B85="","",IF(AX86="対象外","対象外",P85))</f>
        <v/>
      </c>
      <c r="Q86" s="219" t="str">
        <f>IF(B85="","",IF(AX86="対象外","対象外",Q85))</f>
        <v/>
      </c>
      <c r="R86" s="219" t="str">
        <f>IF(B85="","",IF(AX86="対象外","対象外",R85))</f>
        <v/>
      </c>
      <c r="S86" s="322" t="str">
        <f>IF(B85="","",IF(AX86="対象外","対象外",S85))</f>
        <v/>
      </c>
      <c r="T86" s="314" t="str">
        <f>IF(B85="","",IF(AY86="対象外","対象外",T85))</f>
        <v/>
      </c>
      <c r="U86" s="219" t="str">
        <f>IF(B85="","",IF(AY86="対象外","対象外",U85))</f>
        <v/>
      </c>
      <c r="V86" s="219" t="str">
        <f>IF(B85="","",IF(AY86="対象外","対象外",V85))</f>
        <v/>
      </c>
      <c r="W86" s="219" t="str">
        <f>IF(B85="","",IF(AY86="対象外","対象外",W85))</f>
        <v/>
      </c>
      <c r="X86" s="219" t="str">
        <f>IF(B85="","",IF(AY86="対象外","対象外",X85))</f>
        <v/>
      </c>
      <c r="Y86" s="219" t="str">
        <f>IF(B85="","",IF(AY86="対象外","対象外",Y85))</f>
        <v/>
      </c>
      <c r="Z86" s="315" t="str">
        <f>IF(B85="","",IF(AY86="対象外","対象外",Z85))</f>
        <v/>
      </c>
      <c r="AA86" s="303" t="str">
        <f>IF(B85="","",IF(AZ86="対象外","対象外",AA85))</f>
        <v/>
      </c>
      <c r="AB86" s="219" t="str">
        <f>IF(B85="","",IF(AZ86="対象外","対象外",AB85))</f>
        <v/>
      </c>
      <c r="AC86" s="219" t="str">
        <f>IF(B85="","",IF(AZ86="対象外","対象外",AC85))</f>
        <v/>
      </c>
      <c r="AD86" s="219" t="str">
        <f>IF(B85="","",IF(AZ86="対象外","対象外",AD85))</f>
        <v/>
      </c>
      <c r="AE86" s="219" t="str">
        <f>IF(B85="","",IF(AZ86="対象外","対象外",AE85))</f>
        <v/>
      </c>
      <c r="AF86" s="219" t="str">
        <f>IF(B85="","",IF(AZ86="対象外","対象外",AF85))</f>
        <v/>
      </c>
      <c r="AG86" s="219" t="str">
        <f>IF(B85="","",IF(AZ86="対象外","対象外",AG85))</f>
        <v/>
      </c>
      <c r="AH86" s="523" t="str">
        <f t="shared" ref="AH86" si="89">IF(B85="","",IF(AH85&lt;1,"対象外",ROUND(AI85/AH85,3)))</f>
        <v/>
      </c>
      <c r="AI86" s="524"/>
      <c r="AJ86" s="189"/>
      <c r="AL86" s="290"/>
      <c r="AM86" s="184">
        <f>IF(AH86="",0,IF(AH86="対象外",0,1))</f>
        <v>0</v>
      </c>
      <c r="AN86" s="187">
        <f>IF(AM86=1,AH86,0)</f>
        <v>0</v>
      </c>
      <c r="AO86" s="184">
        <f>AH85</f>
        <v>0</v>
      </c>
      <c r="AP86" s="170">
        <f>AI85</f>
        <v>0</v>
      </c>
      <c r="AQ86" s="152"/>
      <c r="AR86" s="170">
        <f>IF(AS86&gt;1,1,0)</f>
        <v>0</v>
      </c>
      <c r="AS86" s="170">
        <f>AO86+AS42</f>
        <v>0</v>
      </c>
      <c r="AT86" s="170">
        <f>AP86+AT42</f>
        <v>0</v>
      </c>
      <c r="AU86" s="152"/>
      <c r="AW86" s="198" t="str">
        <f>IF(COUNTIF(F85:L85,"作業")+COUNTIF(F85:L85,"休日")&lt;7,"対象外",IF(COUNTIF(F85:L85,"休日")&gt;3,"対象外","対象"))</f>
        <v>対象外</v>
      </c>
      <c r="AX86" s="198" t="str">
        <f>IF(COUNTIF(M85:S85,"作業")+COUNTIF(M85:S85,"休日")&lt;7,"対象外",IF(COUNTIF(M85:S85,"休日")&gt;3,"対象外","対象"))</f>
        <v>対象外</v>
      </c>
      <c r="AY86" s="198" t="str">
        <f>IF(COUNTIF(T85:Z85,"作業")+COUNTIF(T85:Z85,"休日")&lt;7,"対象外",IF(COUNTIF(T85:Z85,"休日")&gt;3,"対象外","対象"))</f>
        <v>対象外</v>
      </c>
      <c r="AZ86" s="198" t="str">
        <f>IF(COUNTIF(AA85:AG85,"作業")+COUNTIF(AA85:AG85,"休日")&lt;7,"対象外",IF(COUNTIF(AA85:AG85,"休日")&gt;3,"対象外","対象"))</f>
        <v>対象外</v>
      </c>
    </row>
    <row r="87" spans="1:52" ht="54" customHeight="1" x14ac:dyDescent="0.35">
      <c r="A87" s="553"/>
      <c r="B87" s="529" t="str">
        <f>IF(COUNTIF(F87:AG87,0)=28,"",B$43)</f>
        <v/>
      </c>
      <c r="C87" s="530"/>
      <c r="D87" s="531"/>
      <c r="E87" s="295" t="s">
        <v>158</v>
      </c>
      <c r="F87" s="314">
        <f>VLOOKUP(F66,'10'!$B$11:$D$598,3,0)</f>
        <v>0</v>
      </c>
      <c r="G87" s="219">
        <f>VLOOKUP(G66,'10'!$B$11:$D$598,3,0)</f>
        <v>0</v>
      </c>
      <c r="H87" s="219">
        <f>VLOOKUP(H66,'10'!$B$11:$D$598,3,0)</f>
        <v>0</v>
      </c>
      <c r="I87" s="219">
        <f>VLOOKUP(I66,'10'!$B$11:$D$598,3,0)</f>
        <v>0</v>
      </c>
      <c r="J87" s="219">
        <f>VLOOKUP(J66,'10'!$B$11:$D$598,3,0)</f>
        <v>0</v>
      </c>
      <c r="K87" s="219">
        <f>VLOOKUP(K66,'10'!$B$11:$D$598,3,0)</f>
        <v>0</v>
      </c>
      <c r="L87" s="315">
        <f>VLOOKUP(L66,'10'!$B$11:$D$598,3,0)</f>
        <v>0</v>
      </c>
      <c r="M87" s="303">
        <f>VLOOKUP(M66,'10'!$B$11:$D$598,3,0)</f>
        <v>0</v>
      </c>
      <c r="N87" s="219">
        <f>VLOOKUP(N66,'10'!$B$11:$D$598,3,0)</f>
        <v>0</v>
      </c>
      <c r="O87" s="219">
        <f>VLOOKUP(O66,'10'!$B$11:$D$598,3,0)</f>
        <v>0</v>
      </c>
      <c r="P87" s="219">
        <f>VLOOKUP(P66,'10'!$B$11:$D$598,3,0)</f>
        <v>0</v>
      </c>
      <c r="Q87" s="219">
        <f>VLOOKUP(Q66,'10'!$B$11:$D$598,3,0)</f>
        <v>0</v>
      </c>
      <c r="R87" s="219">
        <f>VLOOKUP(R66,'10'!$B$11:$D$598,3,0)</f>
        <v>0</v>
      </c>
      <c r="S87" s="322">
        <f>VLOOKUP(S66,'10'!$B$11:$D$598,3,0)</f>
        <v>0</v>
      </c>
      <c r="T87" s="314">
        <f>VLOOKUP(T66,'10'!$B$11:$D$598,3,0)</f>
        <v>0</v>
      </c>
      <c r="U87" s="219">
        <f>VLOOKUP(U66,'10'!$B$11:$D$598,3,0)</f>
        <v>0</v>
      </c>
      <c r="V87" s="219">
        <f>VLOOKUP(V66,'10'!$B$11:$D$598,3,0)</f>
        <v>0</v>
      </c>
      <c r="W87" s="219">
        <f>VLOOKUP(W66,'10'!$B$11:$D$598,3,0)</f>
        <v>0</v>
      </c>
      <c r="X87" s="219">
        <f>VLOOKUP(X66,'10'!$B$11:$D$598,3,0)</f>
        <v>0</v>
      </c>
      <c r="Y87" s="219">
        <f>VLOOKUP(Y66,'10'!$B$11:$D$598,3,0)</f>
        <v>0</v>
      </c>
      <c r="Z87" s="315">
        <f>VLOOKUP(Z66,'10'!$B$11:$D$598,3,0)</f>
        <v>0</v>
      </c>
      <c r="AA87" s="303">
        <f>VLOOKUP(AA66,'10'!$B$11:$D$598,3,0)</f>
        <v>0</v>
      </c>
      <c r="AB87" s="219">
        <f>VLOOKUP(AB66,'10'!$B$11:$D$598,3,0)</f>
        <v>0</v>
      </c>
      <c r="AC87" s="219">
        <f>VLOOKUP(AC66,'10'!$B$11:$D$598,3,0)</f>
        <v>0</v>
      </c>
      <c r="AD87" s="219">
        <f>VLOOKUP(AD66,'10'!$B$11:$D$598,3,0)</f>
        <v>0</v>
      </c>
      <c r="AE87" s="219">
        <f>VLOOKUP(AE66,'10'!$B$11:$D$598,3,0)</f>
        <v>0</v>
      </c>
      <c r="AF87" s="219">
        <f>VLOOKUP(AF66,'10'!$B$11:$D$598,3,0)</f>
        <v>0</v>
      </c>
      <c r="AG87" s="219">
        <f>VLOOKUP(AG66,'10'!$B$11:$D$598,3,0)</f>
        <v>0</v>
      </c>
      <c r="AH87" s="198">
        <f t="shared" ref="AH87" si="90">COUNTIF(F88:AG88,"作業")+COUNTIF(F88:AG88,"休日")</f>
        <v>0</v>
      </c>
      <c r="AI87" s="291">
        <f t="shared" ref="AI87" si="91">(COUNTIF(F88:AG88,"休日"))</f>
        <v>0</v>
      </c>
      <c r="AJ87" s="189"/>
      <c r="AL87" s="290"/>
      <c r="AM87" s="290"/>
      <c r="AN87" s="290"/>
      <c r="AW87" s="278">
        <v>1</v>
      </c>
      <c r="AX87" s="278">
        <v>2</v>
      </c>
      <c r="AY87" s="278">
        <v>3</v>
      </c>
      <c r="AZ87" s="278">
        <v>4</v>
      </c>
    </row>
    <row r="88" spans="1:52" ht="54" customHeight="1" x14ac:dyDescent="0.35">
      <c r="A88" s="553"/>
      <c r="B88" s="532"/>
      <c r="C88" s="533"/>
      <c r="D88" s="534"/>
      <c r="E88" s="296" t="s">
        <v>159</v>
      </c>
      <c r="F88" s="314" t="str">
        <f>IF(B87="","",IF(AW88="対象外","対象外",F87))</f>
        <v/>
      </c>
      <c r="G88" s="219" t="str">
        <f>IF(B87="","",IF(AW88="対象外","対象外",G87))</f>
        <v/>
      </c>
      <c r="H88" s="219" t="str">
        <f>IF(B87="","",IF(AW88="対象外","対象外",H87))</f>
        <v/>
      </c>
      <c r="I88" s="219" t="str">
        <f>IF(B87="","",IF(AW88="対象外","対象外",I87))</f>
        <v/>
      </c>
      <c r="J88" s="219" t="str">
        <f>IF(B87="","",IF(AW88="対象外","対象外",J87))</f>
        <v/>
      </c>
      <c r="K88" s="219" t="str">
        <f>IF(B87="","",IF(AW88="対象外","対象外",K87))</f>
        <v/>
      </c>
      <c r="L88" s="315" t="str">
        <f>IF(B87="","",IF(AW88="対象外","対象外",L87))</f>
        <v/>
      </c>
      <c r="M88" s="303" t="str">
        <f>IF(B87="","",IF(AX88="対象外","対象外",M87))</f>
        <v/>
      </c>
      <c r="N88" s="219" t="str">
        <f>IF(B87="","",IF(AX88="対象外","対象外",N87))</f>
        <v/>
      </c>
      <c r="O88" s="219" t="str">
        <f>IF(B87="","",IF(AX88="対象外","対象外",O87))</f>
        <v/>
      </c>
      <c r="P88" s="219" t="str">
        <f>IF(B87="","",IF(AX88="対象外","対象外",P87))</f>
        <v/>
      </c>
      <c r="Q88" s="219" t="str">
        <f>IF(B87="","",IF(AX88="対象外","対象外",Q87))</f>
        <v/>
      </c>
      <c r="R88" s="219" t="str">
        <f>IF(B87="","",IF(AX88="対象外","対象外",R87))</f>
        <v/>
      </c>
      <c r="S88" s="322" t="str">
        <f>IF(B87="","",IF(AX88="対象外","対象外",S87))</f>
        <v/>
      </c>
      <c r="T88" s="314" t="str">
        <f>IF(B87="","",IF(AY88="対象外","対象外",T87))</f>
        <v/>
      </c>
      <c r="U88" s="219" t="str">
        <f>IF(B87="","",IF(AY88="対象外","対象外",U87))</f>
        <v/>
      </c>
      <c r="V88" s="219" t="str">
        <f>IF(B87="","",IF(AY88="対象外","対象外",V87))</f>
        <v/>
      </c>
      <c r="W88" s="219" t="str">
        <f>IF(B87="","",IF(AY88="対象外","対象外",W87))</f>
        <v/>
      </c>
      <c r="X88" s="219" t="str">
        <f>IF(B87="","",IF(AY88="対象外","対象外",X87))</f>
        <v/>
      </c>
      <c r="Y88" s="219" t="str">
        <f>IF(B87="","",IF(AY88="対象外","対象外",Y87))</f>
        <v/>
      </c>
      <c r="Z88" s="315" t="str">
        <f>IF(B87="","",IF(AY88="対象外","対象外",Z87))</f>
        <v/>
      </c>
      <c r="AA88" s="303" t="str">
        <f>IF(B87="","",IF(AZ88="対象外","対象外",AA87))</f>
        <v/>
      </c>
      <c r="AB88" s="219" t="str">
        <f>IF(B87="","",IF(AZ88="対象外","対象外",AB87))</f>
        <v/>
      </c>
      <c r="AC88" s="219" t="str">
        <f>IF(B87="","",IF(AZ88="対象外","対象外",AC87))</f>
        <v/>
      </c>
      <c r="AD88" s="219" t="str">
        <f>IF(B87="","",IF(AZ88="対象外","対象外",AD87))</f>
        <v/>
      </c>
      <c r="AE88" s="219" t="str">
        <f>IF(B87="","",IF(AZ88="対象外","対象外",AE87))</f>
        <v/>
      </c>
      <c r="AF88" s="219" t="str">
        <f>IF(B87="","",IF(AZ88="対象外","対象外",AF87))</f>
        <v/>
      </c>
      <c r="AG88" s="219" t="str">
        <f>IF(B87="","",IF(AZ88="対象外","対象外",AG87))</f>
        <v/>
      </c>
      <c r="AH88" s="523" t="str">
        <f t="shared" ref="AH88" si="92">IF(B87="","",IF(AH87&lt;1,"対象外",ROUND(AI87/AH87,3)))</f>
        <v/>
      </c>
      <c r="AI88" s="524"/>
      <c r="AJ88" s="189"/>
      <c r="AL88" s="290"/>
      <c r="AM88" s="184">
        <f>IF(AH88="",0,IF(AH88="対象外",0,1))</f>
        <v>0</v>
      </c>
      <c r="AN88" s="187">
        <f>IF(AM88=1,AH88,0)</f>
        <v>0</v>
      </c>
      <c r="AO88" s="184">
        <f>AH87</f>
        <v>0</v>
      </c>
      <c r="AP88" s="170">
        <f>AI87</f>
        <v>0</v>
      </c>
      <c r="AQ88" s="152"/>
      <c r="AR88" s="170">
        <f>IF(AS88&gt;1,1,0)</f>
        <v>0</v>
      </c>
      <c r="AS88" s="170">
        <f>AO88+AS44</f>
        <v>0</v>
      </c>
      <c r="AT88" s="170">
        <f>AP88+AT44</f>
        <v>0</v>
      </c>
      <c r="AU88" s="152"/>
      <c r="AW88" s="198" t="str">
        <f>IF(COUNTIF(F87:L87,"作業")+COUNTIF(F87:L87,"休日")&lt;7,"対象外",IF(COUNTIF(F87:L87,"休日")&gt;3,"対象外","対象"))</f>
        <v>対象外</v>
      </c>
      <c r="AX88" s="198" t="str">
        <f>IF(COUNTIF(M87:S87,"作業")+COUNTIF(M87:S87,"休日")&lt;7,"対象外",IF(COUNTIF(M87:S87,"休日")&gt;3,"対象外","対象"))</f>
        <v>対象外</v>
      </c>
      <c r="AY88" s="198" t="str">
        <f>IF(COUNTIF(T87:Z87,"作業")+COUNTIF(T87:Z87,"休日")&lt;7,"対象外",IF(COUNTIF(T87:Z87,"休日")&gt;3,"対象外","対象"))</f>
        <v>対象外</v>
      </c>
      <c r="AZ88" s="198" t="str">
        <f>IF(COUNTIF(AA87:AG87,"作業")+COUNTIF(AA87:AG87,"休日")&lt;7,"対象外",IF(COUNTIF(AA87:AG87,"休日")&gt;3,"対象外","対象"))</f>
        <v>対象外</v>
      </c>
    </row>
    <row r="89" spans="1:52" ht="54" customHeight="1" x14ac:dyDescent="0.35">
      <c r="A89" s="553"/>
      <c r="B89" s="529" t="str">
        <f>IF(COUNTIF(F89:AG89,0)=28,"",B$45)</f>
        <v/>
      </c>
      <c r="C89" s="530"/>
      <c r="D89" s="531"/>
      <c r="E89" s="295" t="s">
        <v>158</v>
      </c>
      <c r="F89" s="314">
        <f>VLOOKUP(F66,'11'!$B$11:$D$598,3,0)</f>
        <v>0</v>
      </c>
      <c r="G89" s="219">
        <f>VLOOKUP(G66,'11'!$B$11:$D$598,3,0)</f>
        <v>0</v>
      </c>
      <c r="H89" s="219">
        <f>VLOOKUP(H66,'11'!$B$11:$D$598,3,0)</f>
        <v>0</v>
      </c>
      <c r="I89" s="219">
        <f>VLOOKUP(I66,'11'!$B$11:$D$598,3,0)</f>
        <v>0</v>
      </c>
      <c r="J89" s="219">
        <f>VLOOKUP(J66,'11'!$B$11:$D$598,3,0)</f>
        <v>0</v>
      </c>
      <c r="K89" s="219">
        <f>VLOOKUP(K66,'11'!$B$11:$D$598,3,0)</f>
        <v>0</v>
      </c>
      <c r="L89" s="315">
        <f>VLOOKUP(L66,'11'!$B$11:$D$598,3,0)</f>
        <v>0</v>
      </c>
      <c r="M89" s="303">
        <f>VLOOKUP(M66,'11'!$B$11:$D$598,3,0)</f>
        <v>0</v>
      </c>
      <c r="N89" s="219">
        <f>VLOOKUP(N66,'11'!$B$11:$D$598,3,0)</f>
        <v>0</v>
      </c>
      <c r="O89" s="219">
        <f>VLOOKUP(O66,'11'!$B$11:$D$598,3,0)</f>
        <v>0</v>
      </c>
      <c r="P89" s="219">
        <f>VLOOKUP(P66,'11'!$B$11:$D$598,3,0)</f>
        <v>0</v>
      </c>
      <c r="Q89" s="219">
        <f>VLOOKUP(Q66,'11'!$B$11:$D$598,3,0)</f>
        <v>0</v>
      </c>
      <c r="R89" s="219">
        <f>VLOOKUP(R66,'11'!$B$11:$D$598,3,0)</f>
        <v>0</v>
      </c>
      <c r="S89" s="322">
        <f>VLOOKUP(S66,'11'!$B$11:$D$598,3,0)</f>
        <v>0</v>
      </c>
      <c r="T89" s="314">
        <f>VLOOKUP(T66,'11'!$B$11:$D$598,3,0)</f>
        <v>0</v>
      </c>
      <c r="U89" s="219">
        <f>VLOOKUP(U66,'11'!$B$11:$D$598,3,0)</f>
        <v>0</v>
      </c>
      <c r="V89" s="219">
        <f>VLOOKUP(V66,'11'!$B$11:$D$598,3,0)</f>
        <v>0</v>
      </c>
      <c r="W89" s="219">
        <f>VLOOKUP(W66,'11'!$B$11:$D$598,3,0)</f>
        <v>0</v>
      </c>
      <c r="X89" s="219">
        <f>VLOOKUP(X66,'11'!$B$11:$D$598,3,0)</f>
        <v>0</v>
      </c>
      <c r="Y89" s="219">
        <f>VLOOKUP(Y66,'11'!$B$11:$D$598,3,0)</f>
        <v>0</v>
      </c>
      <c r="Z89" s="315">
        <f>VLOOKUP(Z66,'11'!$B$11:$D$598,3,0)</f>
        <v>0</v>
      </c>
      <c r="AA89" s="303">
        <f>VLOOKUP(AA66,'11'!$B$11:$D$598,3,0)</f>
        <v>0</v>
      </c>
      <c r="AB89" s="219">
        <f>VLOOKUP(AB66,'11'!$B$11:$D$598,3,0)</f>
        <v>0</v>
      </c>
      <c r="AC89" s="219">
        <f>VLOOKUP(AC66,'11'!$B$11:$D$598,3,0)</f>
        <v>0</v>
      </c>
      <c r="AD89" s="219">
        <f>VLOOKUP(AD66,'11'!$B$11:$D$598,3,0)</f>
        <v>0</v>
      </c>
      <c r="AE89" s="219">
        <f>VLOOKUP(AE66,'11'!$B$11:$D$598,3,0)</f>
        <v>0</v>
      </c>
      <c r="AF89" s="219">
        <f>VLOOKUP(AF66,'11'!$B$11:$D$598,3,0)</f>
        <v>0</v>
      </c>
      <c r="AG89" s="219">
        <f>VLOOKUP(AG66,'11'!$B$11:$D$598,3,0)</f>
        <v>0</v>
      </c>
      <c r="AH89" s="198">
        <f t="shared" ref="AH89" si="93">COUNTIF(F90:AG90,"作業")+COUNTIF(F90:AG90,"休日")</f>
        <v>0</v>
      </c>
      <c r="AI89" s="291">
        <f t="shared" ref="AI89" si="94">(COUNTIF(F90:AG90,"休日"))</f>
        <v>0</v>
      </c>
      <c r="AJ89" s="189"/>
      <c r="AL89" s="290"/>
      <c r="AM89" s="290"/>
      <c r="AN89" s="290"/>
      <c r="AW89" s="278">
        <v>1</v>
      </c>
      <c r="AX89" s="278">
        <v>2</v>
      </c>
      <c r="AY89" s="278">
        <v>3</v>
      </c>
      <c r="AZ89" s="278">
        <v>4</v>
      </c>
    </row>
    <row r="90" spans="1:52" ht="54" customHeight="1" x14ac:dyDescent="0.35">
      <c r="A90" s="553"/>
      <c r="B90" s="532"/>
      <c r="C90" s="533"/>
      <c r="D90" s="534"/>
      <c r="E90" s="296" t="s">
        <v>159</v>
      </c>
      <c r="F90" s="314" t="str">
        <f>IF(B89="","",IF(AW90="対象外","対象外",F89))</f>
        <v/>
      </c>
      <c r="G90" s="219" t="str">
        <f>IF(B89="","",IF(AW90="対象外","対象外",G89))</f>
        <v/>
      </c>
      <c r="H90" s="219" t="str">
        <f>IF(B89="","",IF(AW90="対象外","対象外",H89))</f>
        <v/>
      </c>
      <c r="I90" s="219" t="str">
        <f>IF(B89="","",IF(AW90="対象外","対象外",I89))</f>
        <v/>
      </c>
      <c r="J90" s="219" t="str">
        <f>IF(B89="","",IF(AW90="対象外","対象外",J89))</f>
        <v/>
      </c>
      <c r="K90" s="219" t="str">
        <f>IF(B89="","",IF(AW90="対象外","対象外",K89))</f>
        <v/>
      </c>
      <c r="L90" s="315" t="str">
        <f>IF(B89="","",IF(AW90="対象外","対象外",L89))</f>
        <v/>
      </c>
      <c r="M90" s="303" t="str">
        <f>IF(B89="","",IF(AX90="対象外","対象外",M89))</f>
        <v/>
      </c>
      <c r="N90" s="219" t="str">
        <f>IF(B89="","",IF(AX90="対象外","対象外",N89))</f>
        <v/>
      </c>
      <c r="O90" s="219" t="str">
        <f>IF(B89="","",IF(AX90="対象外","対象外",O89))</f>
        <v/>
      </c>
      <c r="P90" s="219" t="str">
        <f>IF(B89="","",IF(AX90="対象外","対象外",P89))</f>
        <v/>
      </c>
      <c r="Q90" s="219" t="str">
        <f>IF(B89="","",IF(AX90="対象外","対象外",Q89))</f>
        <v/>
      </c>
      <c r="R90" s="219" t="str">
        <f>IF(B89="","",IF(AX90="対象外","対象外",R89))</f>
        <v/>
      </c>
      <c r="S90" s="322" t="str">
        <f>IF(B89="","",IF(AX90="対象外","対象外",S89))</f>
        <v/>
      </c>
      <c r="T90" s="314" t="str">
        <f>IF(B89="","",IF(AY90="対象外","対象外",T89))</f>
        <v/>
      </c>
      <c r="U90" s="219" t="str">
        <f>IF(B89="","",IF(AY90="対象外","対象外",U89))</f>
        <v/>
      </c>
      <c r="V90" s="219" t="str">
        <f>IF(B89="","",IF(AY90="対象外","対象外",V89))</f>
        <v/>
      </c>
      <c r="W90" s="219" t="str">
        <f>IF(B89="","",IF(AY90="対象外","対象外",W89))</f>
        <v/>
      </c>
      <c r="X90" s="219" t="str">
        <f>IF(B89="","",IF(AY90="対象外","対象外",X89))</f>
        <v/>
      </c>
      <c r="Y90" s="219" t="str">
        <f>IF(B89="","",IF(AY90="対象外","対象外",Y89))</f>
        <v/>
      </c>
      <c r="Z90" s="315" t="str">
        <f>IF(B89="","",IF(AY90="対象外","対象外",Z89))</f>
        <v/>
      </c>
      <c r="AA90" s="303" t="str">
        <f>IF(B89="","",IF(AZ90="対象外","対象外",AA89))</f>
        <v/>
      </c>
      <c r="AB90" s="219" t="str">
        <f>IF(B89="","",IF(AZ90="対象外","対象外",AB89))</f>
        <v/>
      </c>
      <c r="AC90" s="219" t="str">
        <f>IF(B89="","",IF(AZ90="対象外","対象外",AC89))</f>
        <v/>
      </c>
      <c r="AD90" s="219" t="str">
        <f>IF(B89="","",IF(AZ90="対象外","対象外",AD89))</f>
        <v/>
      </c>
      <c r="AE90" s="219" t="str">
        <f>IF(B89="","",IF(AZ90="対象外","対象外",AE89))</f>
        <v/>
      </c>
      <c r="AF90" s="219" t="str">
        <f>IF(B89="","",IF(AZ90="対象外","対象外",AF89))</f>
        <v/>
      </c>
      <c r="AG90" s="219" t="str">
        <f>IF(B89="","",IF(AZ90="対象外","対象外",AG89))</f>
        <v/>
      </c>
      <c r="AH90" s="523" t="str">
        <f t="shared" ref="AH90" si="95">IF(B89="","",IF(AH89&lt;1,"対象外",ROUND(AI89/AH89,3)))</f>
        <v/>
      </c>
      <c r="AI90" s="524"/>
      <c r="AJ90" s="189"/>
      <c r="AL90" s="290"/>
      <c r="AM90" s="184">
        <f>IF(AH90="",0,IF(AH90="対象外",0,1))</f>
        <v>0</v>
      </c>
      <c r="AN90" s="187">
        <f>IF(AM90=1,AH90,0)</f>
        <v>0</v>
      </c>
      <c r="AO90" s="184">
        <f>AH89</f>
        <v>0</v>
      </c>
      <c r="AP90" s="170">
        <f>AI89</f>
        <v>0</v>
      </c>
      <c r="AQ90" s="152"/>
      <c r="AR90" s="170">
        <f>IF(AS90&gt;1,1,0)</f>
        <v>0</v>
      </c>
      <c r="AS90" s="170">
        <f>AO90+AS46</f>
        <v>0</v>
      </c>
      <c r="AT90" s="170">
        <f>AP90+AT46</f>
        <v>0</v>
      </c>
      <c r="AU90" s="152"/>
      <c r="AW90" s="198" t="str">
        <f>IF(COUNTIF(F89:L89,"作業")+COUNTIF(F89:L89,"休日")&lt;7,"対象外",IF(COUNTIF(F89:L89,"休日")&gt;3,"対象外","対象"))</f>
        <v>対象外</v>
      </c>
      <c r="AX90" s="198" t="str">
        <f>IF(COUNTIF(M89:S89,"作業")+COUNTIF(M89:S89,"休日")&lt;7,"対象外",IF(COUNTIF(M89:S89,"休日")&gt;3,"対象外","対象"))</f>
        <v>対象外</v>
      </c>
      <c r="AY90" s="198" t="str">
        <f>IF(COUNTIF(T89:Z89,"作業")+COUNTIF(T89:Z89,"休日")&lt;7,"対象外",IF(COUNTIF(T89:Z89,"休日")&gt;3,"対象外","対象"))</f>
        <v>対象外</v>
      </c>
      <c r="AZ90" s="198" t="str">
        <f>IF(COUNTIF(AA89:AG89,"作業")+COUNTIF(AA89:AG89,"休日")&lt;7,"対象外",IF(COUNTIF(AA89:AG89,"休日")&gt;3,"対象外","対象"))</f>
        <v>対象外</v>
      </c>
    </row>
    <row r="91" spans="1:52" ht="54" customHeight="1" x14ac:dyDescent="0.35">
      <c r="A91" s="553"/>
      <c r="B91" s="529" t="str">
        <f>IF(COUNTIF(F91:AG91,0)=28,"",B$47)</f>
        <v/>
      </c>
      <c r="C91" s="530"/>
      <c r="D91" s="531"/>
      <c r="E91" s="295" t="s">
        <v>158</v>
      </c>
      <c r="F91" s="314">
        <f>VLOOKUP(F66,'12'!$B$11:$D$598,3,0)</f>
        <v>0</v>
      </c>
      <c r="G91" s="219">
        <f>VLOOKUP(G66,'12'!$B$11:$D$598,3,0)</f>
        <v>0</v>
      </c>
      <c r="H91" s="219">
        <f>VLOOKUP(H66,'12'!$B$11:$D$598,3,0)</f>
        <v>0</v>
      </c>
      <c r="I91" s="219">
        <f>VLOOKUP(I66,'12'!$B$11:$D$598,3,0)</f>
        <v>0</v>
      </c>
      <c r="J91" s="219">
        <f>VLOOKUP(J66,'12'!$B$11:$D$598,3,0)</f>
        <v>0</v>
      </c>
      <c r="K91" s="219">
        <f>VLOOKUP(K66,'12'!$B$11:$D$598,3,0)</f>
        <v>0</v>
      </c>
      <c r="L91" s="315">
        <f>VLOOKUP(L66,'12'!$B$11:$D$598,3,0)</f>
        <v>0</v>
      </c>
      <c r="M91" s="303">
        <f>VLOOKUP(M66,'12'!$B$11:$D$598,3,0)</f>
        <v>0</v>
      </c>
      <c r="N91" s="219">
        <f>VLOOKUP(N66,'12'!$B$11:$D$598,3,0)</f>
        <v>0</v>
      </c>
      <c r="O91" s="219">
        <f>VLOOKUP(O66,'12'!$B$11:$D$598,3,0)</f>
        <v>0</v>
      </c>
      <c r="P91" s="219">
        <f>VLOOKUP(P66,'12'!$B$11:$D$598,3,0)</f>
        <v>0</v>
      </c>
      <c r="Q91" s="219">
        <f>VLOOKUP(Q66,'12'!$B$11:$D$598,3,0)</f>
        <v>0</v>
      </c>
      <c r="R91" s="219">
        <f>VLOOKUP(R66,'12'!$B$11:$D$598,3,0)</f>
        <v>0</v>
      </c>
      <c r="S91" s="322">
        <f>VLOOKUP(S66,'12'!$B$11:$D$598,3,0)</f>
        <v>0</v>
      </c>
      <c r="T91" s="314">
        <f>VLOOKUP(T66,'12'!$B$11:$D$598,3,0)</f>
        <v>0</v>
      </c>
      <c r="U91" s="219">
        <f>VLOOKUP(U66,'12'!$B$11:$D$598,3,0)</f>
        <v>0</v>
      </c>
      <c r="V91" s="219">
        <f>VLOOKUP(V66,'12'!$B$11:$D$598,3,0)</f>
        <v>0</v>
      </c>
      <c r="W91" s="219">
        <f>VLOOKUP(W66,'12'!$B$11:$D$598,3,0)</f>
        <v>0</v>
      </c>
      <c r="X91" s="219">
        <f>VLOOKUP(X66,'12'!$B$11:$D$598,3,0)</f>
        <v>0</v>
      </c>
      <c r="Y91" s="219">
        <f>VLOOKUP(Y66,'12'!$B$11:$D$598,3,0)</f>
        <v>0</v>
      </c>
      <c r="Z91" s="315">
        <f>VLOOKUP(Z66,'12'!$B$11:$D$598,3,0)</f>
        <v>0</v>
      </c>
      <c r="AA91" s="303">
        <f>VLOOKUP(AA66,'12'!$B$11:$D$598,3,0)</f>
        <v>0</v>
      </c>
      <c r="AB91" s="219">
        <f>VLOOKUP(AB66,'12'!$B$11:$D$598,3,0)</f>
        <v>0</v>
      </c>
      <c r="AC91" s="219">
        <f>VLOOKUP(AC66,'12'!$B$11:$D$598,3,0)</f>
        <v>0</v>
      </c>
      <c r="AD91" s="219">
        <f>VLOOKUP(AD66,'12'!$B$11:$D$598,3,0)</f>
        <v>0</v>
      </c>
      <c r="AE91" s="219">
        <f>VLOOKUP(AE66,'12'!$B$11:$D$598,3,0)</f>
        <v>0</v>
      </c>
      <c r="AF91" s="219">
        <f>VLOOKUP(AF66,'12'!$B$11:$D$598,3,0)</f>
        <v>0</v>
      </c>
      <c r="AG91" s="219">
        <f>VLOOKUP(AG66,'12'!$B$11:$D$598,3,0)</f>
        <v>0</v>
      </c>
      <c r="AH91" s="198">
        <f t="shared" ref="AH91" si="96">COUNTIF(F92:AG92,"作業")+COUNTIF(F92:AG92,"休日")</f>
        <v>0</v>
      </c>
      <c r="AI91" s="291">
        <f t="shared" ref="AI91" si="97">(COUNTIF(F92:AG92,"休日"))</f>
        <v>0</v>
      </c>
      <c r="AJ91" s="189"/>
      <c r="AL91" s="290"/>
      <c r="AM91" s="290"/>
      <c r="AN91" s="290"/>
      <c r="AW91" s="278">
        <v>1</v>
      </c>
      <c r="AX91" s="278">
        <v>2</v>
      </c>
      <c r="AY91" s="278">
        <v>3</v>
      </c>
      <c r="AZ91" s="278">
        <v>4</v>
      </c>
    </row>
    <row r="92" spans="1:52" ht="54" customHeight="1" x14ac:dyDescent="0.35">
      <c r="A92" s="553"/>
      <c r="B92" s="532"/>
      <c r="C92" s="533"/>
      <c r="D92" s="534"/>
      <c r="E92" s="296" t="s">
        <v>159</v>
      </c>
      <c r="F92" s="314" t="str">
        <f>IF(B91="","",IF(AW92="対象外","対象外",F91))</f>
        <v/>
      </c>
      <c r="G92" s="219" t="str">
        <f>IF(B91="","",IF(AW92="対象外","対象外",G91))</f>
        <v/>
      </c>
      <c r="H92" s="219" t="str">
        <f>IF(B91="","",IF(AW92="対象外","対象外",H91))</f>
        <v/>
      </c>
      <c r="I92" s="219" t="str">
        <f>IF(B91="","",IF(AW92="対象外","対象外",I91))</f>
        <v/>
      </c>
      <c r="J92" s="219" t="str">
        <f>IF(B91="","",IF(AW92="対象外","対象外",J91))</f>
        <v/>
      </c>
      <c r="K92" s="219" t="str">
        <f>IF(B91="","",IF(AW92="対象外","対象外",K91))</f>
        <v/>
      </c>
      <c r="L92" s="315" t="str">
        <f>IF(B91="","",IF(AW92="対象外","対象外",L91))</f>
        <v/>
      </c>
      <c r="M92" s="303" t="str">
        <f>IF(B91="","",IF(AX92="対象外","対象外",M91))</f>
        <v/>
      </c>
      <c r="N92" s="219" t="str">
        <f>IF(B91="","",IF(AX92="対象外","対象外",N91))</f>
        <v/>
      </c>
      <c r="O92" s="219" t="str">
        <f>IF(B91="","",IF(AX92="対象外","対象外",O91))</f>
        <v/>
      </c>
      <c r="P92" s="219" t="str">
        <f>IF(B91="","",IF(AX92="対象外","対象外",P91))</f>
        <v/>
      </c>
      <c r="Q92" s="219" t="str">
        <f>IF(B91="","",IF(AX92="対象外","対象外",Q91))</f>
        <v/>
      </c>
      <c r="R92" s="219" t="str">
        <f>IF(B91="","",IF(AX92="対象外","対象外",R91))</f>
        <v/>
      </c>
      <c r="S92" s="322" t="str">
        <f>IF(B91="","",IF(AX92="対象外","対象外",S91))</f>
        <v/>
      </c>
      <c r="T92" s="314" t="str">
        <f>IF(B91="","",IF(AY92="対象外","対象外",T91))</f>
        <v/>
      </c>
      <c r="U92" s="219" t="str">
        <f>IF(B91="","",IF(AY92="対象外","対象外",U91))</f>
        <v/>
      </c>
      <c r="V92" s="219" t="str">
        <f>IF(B91="","",IF(AY92="対象外","対象外",V91))</f>
        <v/>
      </c>
      <c r="W92" s="219" t="str">
        <f>IF(B91="","",IF(AY92="対象外","対象外",W91))</f>
        <v/>
      </c>
      <c r="X92" s="219" t="str">
        <f>IF(B91="","",IF(AY92="対象外","対象外",X91))</f>
        <v/>
      </c>
      <c r="Y92" s="219" t="str">
        <f>IF(B91="","",IF(AY92="対象外","対象外",Y91))</f>
        <v/>
      </c>
      <c r="Z92" s="315" t="str">
        <f>IF(B91="","",IF(AY92="対象外","対象外",Z91))</f>
        <v/>
      </c>
      <c r="AA92" s="303" t="str">
        <f>IF(B91="","",IF(AZ92="対象外","対象外",AA91))</f>
        <v/>
      </c>
      <c r="AB92" s="219" t="str">
        <f>IF(B91="","",IF(AZ92="対象外","対象外",AB91))</f>
        <v/>
      </c>
      <c r="AC92" s="219" t="str">
        <f>IF(B91="","",IF(AZ92="対象外","対象外",AC91))</f>
        <v/>
      </c>
      <c r="AD92" s="219" t="str">
        <f>IF(B91="","",IF(AZ92="対象外","対象外",AD91))</f>
        <v/>
      </c>
      <c r="AE92" s="219" t="str">
        <f>IF(B91="","",IF(AZ92="対象外","対象外",AE91))</f>
        <v/>
      </c>
      <c r="AF92" s="219" t="str">
        <f>IF(B91="","",IF(AZ92="対象外","対象外",AF91))</f>
        <v/>
      </c>
      <c r="AG92" s="219" t="str">
        <f>IF(B91="","",IF(AZ92="対象外","対象外",AG91))</f>
        <v/>
      </c>
      <c r="AH92" s="523" t="str">
        <f t="shared" ref="AH92" si="98">IF(B91="","",IF(AH91&lt;1,"対象外",ROUND(AI91/AH91,3)))</f>
        <v/>
      </c>
      <c r="AI92" s="524"/>
      <c r="AJ92" s="189"/>
      <c r="AL92" s="290"/>
      <c r="AM92" s="184">
        <f>IF(AH92="",0,IF(AH92="対象外",0,1))</f>
        <v>0</v>
      </c>
      <c r="AN92" s="187">
        <f>IF(AM92=1,AH92,0)</f>
        <v>0</v>
      </c>
      <c r="AO92" s="184">
        <f>AH91</f>
        <v>0</v>
      </c>
      <c r="AP92" s="170">
        <f>AI91</f>
        <v>0</v>
      </c>
      <c r="AQ92" s="152"/>
      <c r="AR92" s="170">
        <f>IF(AS92&gt;1,1,0)</f>
        <v>0</v>
      </c>
      <c r="AS92" s="170">
        <f>AO92+AS48</f>
        <v>0</v>
      </c>
      <c r="AT92" s="170">
        <f>AP92+AT48</f>
        <v>0</v>
      </c>
      <c r="AU92" s="152"/>
      <c r="AW92" s="198" t="str">
        <f>IF(COUNTIF(F91:L91,"作業")+COUNTIF(F91:L91,"休日")&lt;7,"対象外",IF(COUNTIF(F91:L91,"休日")&gt;3,"対象外","対象"))</f>
        <v>対象外</v>
      </c>
      <c r="AX92" s="198" t="str">
        <f>IF(COUNTIF(M91:S91,"作業")+COUNTIF(M91:S91,"休日")&lt;7,"対象外",IF(COUNTIF(M91:S91,"休日")&gt;3,"対象外","対象"))</f>
        <v>対象外</v>
      </c>
      <c r="AY92" s="198" t="str">
        <f>IF(COUNTIF(T91:Z91,"作業")+COUNTIF(T91:Z91,"休日")&lt;7,"対象外",IF(COUNTIF(T91:Z91,"休日")&gt;3,"対象外","対象"))</f>
        <v>対象外</v>
      </c>
      <c r="AZ92" s="198" t="str">
        <f>IF(COUNTIF(AA91:AG91,"作業")+COUNTIF(AA91:AG91,"休日")&lt;7,"対象外",IF(COUNTIF(AA91:AG91,"休日")&gt;3,"対象外","対象"))</f>
        <v>対象外</v>
      </c>
    </row>
    <row r="93" spans="1:52" ht="54" customHeight="1" x14ac:dyDescent="0.35">
      <c r="A93" s="553"/>
      <c r="B93" s="529" t="str">
        <f>IF(COUNTIF(F93:AG93,0)=28,"",B$49)</f>
        <v/>
      </c>
      <c r="C93" s="530"/>
      <c r="D93" s="531"/>
      <c r="E93" s="295" t="s">
        <v>158</v>
      </c>
      <c r="F93" s="314">
        <f>VLOOKUP(F66,'13'!$B$11:$D$598,3,0)</f>
        <v>0</v>
      </c>
      <c r="G93" s="219">
        <f>VLOOKUP(G66,'13'!$B$11:$D$598,3,0)</f>
        <v>0</v>
      </c>
      <c r="H93" s="219">
        <f>VLOOKUP(H66,'13'!$B$11:$D$598,3,0)</f>
        <v>0</v>
      </c>
      <c r="I93" s="219">
        <f>VLOOKUP(I66,'13'!$B$11:$D$598,3,0)</f>
        <v>0</v>
      </c>
      <c r="J93" s="219">
        <f>VLOOKUP(J66,'13'!$B$11:$D$598,3,0)</f>
        <v>0</v>
      </c>
      <c r="K93" s="219">
        <f>VLOOKUP(K66,'13'!$B$11:$D$598,3,0)</f>
        <v>0</v>
      </c>
      <c r="L93" s="315">
        <f>VLOOKUP(L66,'13'!$B$11:$D$598,3,0)</f>
        <v>0</v>
      </c>
      <c r="M93" s="303">
        <f>VLOOKUP(M66,'13'!$B$11:$D$598,3,0)</f>
        <v>0</v>
      </c>
      <c r="N93" s="219">
        <f>VLOOKUP(N66,'13'!$B$11:$D$598,3,0)</f>
        <v>0</v>
      </c>
      <c r="O93" s="219">
        <f>VLOOKUP(O66,'13'!$B$11:$D$598,3,0)</f>
        <v>0</v>
      </c>
      <c r="P93" s="219">
        <f>VLOOKUP(P66,'13'!$B$11:$D$598,3,0)</f>
        <v>0</v>
      </c>
      <c r="Q93" s="219">
        <f>VLOOKUP(Q66,'13'!$B$11:$D$598,3,0)</f>
        <v>0</v>
      </c>
      <c r="R93" s="219">
        <f>VLOOKUP(R66,'13'!$B$11:$D$598,3,0)</f>
        <v>0</v>
      </c>
      <c r="S93" s="322">
        <f>VLOOKUP(S66,'13'!$B$11:$D$598,3,0)</f>
        <v>0</v>
      </c>
      <c r="T93" s="314">
        <f>VLOOKUP(T66,'13'!$B$11:$D$598,3,0)</f>
        <v>0</v>
      </c>
      <c r="U93" s="219">
        <f>VLOOKUP(U66,'13'!$B$11:$D$598,3,0)</f>
        <v>0</v>
      </c>
      <c r="V93" s="219">
        <f>VLOOKUP(V66,'13'!$B$11:$D$598,3,0)</f>
        <v>0</v>
      </c>
      <c r="W93" s="219">
        <f>VLOOKUP(W66,'13'!$B$11:$D$598,3,0)</f>
        <v>0</v>
      </c>
      <c r="X93" s="219">
        <f>VLOOKUP(X66,'13'!$B$11:$D$598,3,0)</f>
        <v>0</v>
      </c>
      <c r="Y93" s="219">
        <f>VLOOKUP(Y66,'13'!$B$11:$D$598,3,0)</f>
        <v>0</v>
      </c>
      <c r="Z93" s="315">
        <f>VLOOKUP(Z66,'13'!$B$11:$D$598,3,0)</f>
        <v>0</v>
      </c>
      <c r="AA93" s="303">
        <f>VLOOKUP(AA66,'13'!$B$11:$D$598,3,0)</f>
        <v>0</v>
      </c>
      <c r="AB93" s="219">
        <f>VLOOKUP(AB66,'13'!$B$11:$D$598,3,0)</f>
        <v>0</v>
      </c>
      <c r="AC93" s="219">
        <f>VLOOKUP(AC66,'13'!$B$11:$D$598,3,0)</f>
        <v>0</v>
      </c>
      <c r="AD93" s="219">
        <f>VLOOKUP(AD66,'13'!$B$11:$D$598,3,0)</f>
        <v>0</v>
      </c>
      <c r="AE93" s="219">
        <f>VLOOKUP(AE66,'13'!$B$11:$D$598,3,0)</f>
        <v>0</v>
      </c>
      <c r="AF93" s="219">
        <f>VLOOKUP(AF66,'13'!$B$11:$D$598,3,0)</f>
        <v>0</v>
      </c>
      <c r="AG93" s="219">
        <f>VLOOKUP(AG66,'13'!$B$11:$D$598,3,0)</f>
        <v>0</v>
      </c>
      <c r="AH93" s="198">
        <f t="shared" ref="AH93" si="99">COUNTIF(F94:AG94,"作業")+COUNTIF(F94:AG94,"休日")</f>
        <v>0</v>
      </c>
      <c r="AI93" s="291">
        <f t="shared" ref="AI93" si="100">(COUNTIF(F94:AG94,"休日"))</f>
        <v>0</v>
      </c>
      <c r="AJ93" s="189"/>
      <c r="AL93" s="290"/>
      <c r="AM93" s="290"/>
      <c r="AN93" s="290"/>
      <c r="AW93" s="278">
        <v>1</v>
      </c>
      <c r="AX93" s="278">
        <v>2</v>
      </c>
      <c r="AY93" s="278">
        <v>3</v>
      </c>
      <c r="AZ93" s="278">
        <v>4</v>
      </c>
    </row>
    <row r="94" spans="1:52" ht="54" customHeight="1" x14ac:dyDescent="0.35">
      <c r="A94" s="553"/>
      <c r="B94" s="532"/>
      <c r="C94" s="533"/>
      <c r="D94" s="534"/>
      <c r="E94" s="296" t="s">
        <v>159</v>
      </c>
      <c r="F94" s="314" t="str">
        <f>IF(B93="","",IF(AW94="対象外","対象外",F93))</f>
        <v/>
      </c>
      <c r="G94" s="219" t="str">
        <f>IF(B93="","",IF(AW94="対象外","対象外",G93))</f>
        <v/>
      </c>
      <c r="H94" s="219" t="str">
        <f>IF(B93="","",IF(AW94="対象外","対象外",H93))</f>
        <v/>
      </c>
      <c r="I94" s="219" t="str">
        <f>IF(B93="","",IF(AW94="対象外","対象外",I93))</f>
        <v/>
      </c>
      <c r="J94" s="219" t="str">
        <f>IF(B93="","",IF(AW94="対象外","対象外",J93))</f>
        <v/>
      </c>
      <c r="K94" s="219" t="str">
        <f>IF(B93="","",IF(AW94="対象外","対象外",K93))</f>
        <v/>
      </c>
      <c r="L94" s="315" t="str">
        <f>IF(B93="","",IF(AW94="対象外","対象外",L93))</f>
        <v/>
      </c>
      <c r="M94" s="303" t="str">
        <f>IF(B93="","",IF(AX94="対象外","対象外",M93))</f>
        <v/>
      </c>
      <c r="N94" s="219" t="str">
        <f>IF(B93="","",IF(AX94="対象外","対象外",N93))</f>
        <v/>
      </c>
      <c r="O94" s="219" t="str">
        <f>IF(B93="","",IF(AX94="対象外","対象外",O93))</f>
        <v/>
      </c>
      <c r="P94" s="219" t="str">
        <f>IF(B93="","",IF(AX94="対象外","対象外",P93))</f>
        <v/>
      </c>
      <c r="Q94" s="219" t="str">
        <f>IF(B93="","",IF(AX94="対象外","対象外",Q93))</f>
        <v/>
      </c>
      <c r="R94" s="219" t="str">
        <f>IF(B93="","",IF(AX94="対象外","対象外",R93))</f>
        <v/>
      </c>
      <c r="S94" s="322" t="str">
        <f>IF(B93="","",IF(AX94="対象外","対象外",S93))</f>
        <v/>
      </c>
      <c r="T94" s="314" t="str">
        <f>IF(B93="","",IF(AY94="対象外","対象外",T93))</f>
        <v/>
      </c>
      <c r="U94" s="219" t="str">
        <f>IF(B93="","",IF(AY94="対象外","対象外",U93))</f>
        <v/>
      </c>
      <c r="V94" s="219" t="str">
        <f>IF(B93="","",IF(AY94="対象外","対象外",V93))</f>
        <v/>
      </c>
      <c r="W94" s="219" t="str">
        <f>IF(B93="","",IF(AY94="対象外","対象外",W93))</f>
        <v/>
      </c>
      <c r="X94" s="219" t="str">
        <f>IF(B93="","",IF(AY94="対象外","対象外",X93))</f>
        <v/>
      </c>
      <c r="Y94" s="219" t="str">
        <f>IF(B93="","",IF(AY94="対象外","対象外",Y93))</f>
        <v/>
      </c>
      <c r="Z94" s="315" t="str">
        <f>IF(B93="","",IF(AY94="対象外","対象外",Z93))</f>
        <v/>
      </c>
      <c r="AA94" s="303" t="str">
        <f>IF(B93="","",IF(AZ94="対象外","対象外",AA93))</f>
        <v/>
      </c>
      <c r="AB94" s="219" t="str">
        <f>IF(B93="","",IF(AZ94="対象外","対象外",AB93))</f>
        <v/>
      </c>
      <c r="AC94" s="219" t="str">
        <f>IF(B93="","",IF(AZ94="対象外","対象外",AC93))</f>
        <v/>
      </c>
      <c r="AD94" s="219" t="str">
        <f>IF(B93="","",IF(AZ94="対象外","対象外",AD93))</f>
        <v/>
      </c>
      <c r="AE94" s="219" t="str">
        <f>IF(B93="","",IF(AZ94="対象外","対象外",AE93))</f>
        <v/>
      </c>
      <c r="AF94" s="219" t="str">
        <f>IF(B93="","",IF(AZ94="対象外","対象外",AF93))</f>
        <v/>
      </c>
      <c r="AG94" s="219" t="str">
        <f>IF(B93="","",IF(AZ94="対象外","対象外",AG93))</f>
        <v/>
      </c>
      <c r="AH94" s="523" t="str">
        <f t="shared" ref="AH94" si="101">IF(B93="","",IF(AH93&lt;1,"対象外",ROUND(AI93/AH93,3)))</f>
        <v/>
      </c>
      <c r="AI94" s="524"/>
      <c r="AJ94" s="189"/>
      <c r="AL94" s="290"/>
      <c r="AM94" s="184">
        <f>IF(AH94="",0,IF(AH94="対象外",0,1))</f>
        <v>0</v>
      </c>
      <c r="AN94" s="187">
        <f>IF(AM94=1,AH94,0)</f>
        <v>0</v>
      </c>
      <c r="AO94" s="184">
        <f>AH93</f>
        <v>0</v>
      </c>
      <c r="AP94" s="170">
        <f>AI93</f>
        <v>0</v>
      </c>
      <c r="AQ94" s="152"/>
      <c r="AR94" s="170">
        <f>IF(AS94&gt;1,1,0)</f>
        <v>0</v>
      </c>
      <c r="AS94" s="170">
        <f>AO94+AS50</f>
        <v>0</v>
      </c>
      <c r="AT94" s="170">
        <f>AP94+AT50</f>
        <v>0</v>
      </c>
      <c r="AU94" s="152"/>
      <c r="AW94" s="198" t="str">
        <f>IF(COUNTIF(F93:L93,"作業")+COUNTIF(F93:L93,"休日")&lt;7,"対象外",IF(COUNTIF(F93:L93,"休日")&gt;3,"対象外","対象"))</f>
        <v>対象外</v>
      </c>
      <c r="AX94" s="198" t="str">
        <f>IF(COUNTIF(M93:S93,"作業")+COUNTIF(M93:S93,"休日")&lt;7,"対象外",IF(COUNTIF(M93:S93,"休日")&gt;3,"対象外","対象"))</f>
        <v>対象外</v>
      </c>
      <c r="AY94" s="198" t="str">
        <f>IF(COUNTIF(T93:Z93,"作業")+COUNTIF(T93:Z93,"休日")&lt;7,"対象外",IF(COUNTIF(T93:Z93,"休日")&gt;3,"対象外","対象"))</f>
        <v>対象外</v>
      </c>
      <c r="AZ94" s="198" t="str">
        <f>IF(COUNTIF(AA93:AG93,"作業")+COUNTIF(AA93:AG93,"休日")&lt;7,"対象外",IF(COUNTIF(AA93:AG93,"休日")&gt;3,"対象外","対象"))</f>
        <v>対象外</v>
      </c>
    </row>
    <row r="95" spans="1:52" ht="54" customHeight="1" x14ac:dyDescent="0.35">
      <c r="A95" s="553"/>
      <c r="B95" s="529" t="str">
        <f>IF(COUNTIF(F95:AG95,0)=28,"",B$51)</f>
        <v/>
      </c>
      <c r="C95" s="530"/>
      <c r="D95" s="531"/>
      <c r="E95" s="295" t="s">
        <v>158</v>
      </c>
      <c r="F95" s="314">
        <f>VLOOKUP(F66,'14'!$B$11:$D$598,3,0)</f>
        <v>0</v>
      </c>
      <c r="G95" s="219">
        <f>VLOOKUP(G66,'14'!$B$11:$D$598,3,0)</f>
        <v>0</v>
      </c>
      <c r="H95" s="219">
        <f>VLOOKUP(H66,'14'!$B$11:$D$598,3,0)</f>
        <v>0</v>
      </c>
      <c r="I95" s="219">
        <f>VLOOKUP(I66,'14'!$B$11:$D$598,3,0)</f>
        <v>0</v>
      </c>
      <c r="J95" s="219">
        <f>VLOOKUP(J66,'14'!$B$11:$D$598,3,0)</f>
        <v>0</v>
      </c>
      <c r="K95" s="219">
        <f>VLOOKUP(K66,'14'!$B$11:$D$598,3,0)</f>
        <v>0</v>
      </c>
      <c r="L95" s="315">
        <f>VLOOKUP(L66,'14'!$B$11:$D$598,3,0)</f>
        <v>0</v>
      </c>
      <c r="M95" s="303">
        <f>VLOOKUP(M66,'14'!$B$11:$D$598,3,0)</f>
        <v>0</v>
      </c>
      <c r="N95" s="219">
        <f>VLOOKUP(N66,'14'!$B$11:$D$598,3,0)</f>
        <v>0</v>
      </c>
      <c r="O95" s="219">
        <f>VLOOKUP(O66,'14'!$B$11:$D$598,3,0)</f>
        <v>0</v>
      </c>
      <c r="P95" s="219">
        <f>VLOOKUP(P66,'14'!$B$11:$D$598,3,0)</f>
        <v>0</v>
      </c>
      <c r="Q95" s="219">
        <f>VLOOKUP(Q66,'14'!$B$11:$D$598,3,0)</f>
        <v>0</v>
      </c>
      <c r="R95" s="219">
        <f>VLOOKUP(R66,'14'!$B$11:$D$598,3,0)</f>
        <v>0</v>
      </c>
      <c r="S95" s="322">
        <f>VLOOKUP(S66,'14'!$B$11:$D$598,3,0)</f>
        <v>0</v>
      </c>
      <c r="T95" s="314">
        <f>VLOOKUP(T66,'14'!$B$11:$D$598,3,0)</f>
        <v>0</v>
      </c>
      <c r="U95" s="219">
        <f>VLOOKUP(U66,'14'!$B$11:$D$598,3,0)</f>
        <v>0</v>
      </c>
      <c r="V95" s="219">
        <f>VLOOKUP(V66,'14'!$B$11:$D$598,3,0)</f>
        <v>0</v>
      </c>
      <c r="W95" s="219">
        <f>VLOOKUP(W66,'14'!$B$11:$D$598,3,0)</f>
        <v>0</v>
      </c>
      <c r="X95" s="219">
        <f>VLOOKUP(X66,'14'!$B$11:$D$598,3,0)</f>
        <v>0</v>
      </c>
      <c r="Y95" s="219">
        <f>VLOOKUP(Y66,'14'!$B$11:$D$598,3,0)</f>
        <v>0</v>
      </c>
      <c r="Z95" s="315">
        <f>VLOOKUP(Z66,'14'!$B$11:$D$598,3,0)</f>
        <v>0</v>
      </c>
      <c r="AA95" s="303">
        <f>VLOOKUP(AA66,'14'!$B$11:$D$598,3,0)</f>
        <v>0</v>
      </c>
      <c r="AB95" s="219">
        <f>VLOOKUP(AB66,'14'!$B$11:$D$598,3,0)</f>
        <v>0</v>
      </c>
      <c r="AC95" s="219">
        <f>VLOOKUP(AC66,'14'!$B$11:$D$598,3,0)</f>
        <v>0</v>
      </c>
      <c r="AD95" s="219">
        <f>VLOOKUP(AD66,'14'!$B$11:$D$598,3,0)</f>
        <v>0</v>
      </c>
      <c r="AE95" s="219">
        <f>VLOOKUP(AE66,'14'!$B$11:$D$598,3,0)</f>
        <v>0</v>
      </c>
      <c r="AF95" s="219">
        <f>VLOOKUP(AF66,'14'!$B$11:$D$598,3,0)</f>
        <v>0</v>
      </c>
      <c r="AG95" s="219">
        <f>VLOOKUP(AG66,'14'!$B$11:$D$598,3,0)</f>
        <v>0</v>
      </c>
      <c r="AH95" s="198">
        <f t="shared" ref="AH95" si="102">COUNTIF(F96:AG96,"作業")+COUNTIF(F96:AG96,"休日")</f>
        <v>0</v>
      </c>
      <c r="AI95" s="291">
        <f t="shared" ref="AI95" si="103">(COUNTIF(F96:AG96,"休日"))</f>
        <v>0</v>
      </c>
      <c r="AJ95" s="189"/>
      <c r="AL95" s="290"/>
      <c r="AM95" s="290"/>
      <c r="AN95" s="290"/>
      <c r="AW95" s="278">
        <v>1</v>
      </c>
      <c r="AX95" s="278">
        <v>2</v>
      </c>
      <c r="AY95" s="278">
        <v>3</v>
      </c>
      <c r="AZ95" s="278">
        <v>4</v>
      </c>
    </row>
    <row r="96" spans="1:52" ht="54" customHeight="1" x14ac:dyDescent="0.35">
      <c r="A96" s="553"/>
      <c r="B96" s="532"/>
      <c r="C96" s="533"/>
      <c r="D96" s="534"/>
      <c r="E96" s="296" t="s">
        <v>159</v>
      </c>
      <c r="F96" s="314" t="str">
        <f>IF(B95="","",IF(AW96="対象外","対象外",F95))</f>
        <v/>
      </c>
      <c r="G96" s="219" t="str">
        <f>IF(B95="","",IF(AW96="対象外","対象外",G95))</f>
        <v/>
      </c>
      <c r="H96" s="219" t="str">
        <f>IF(B95="","",IF(AW96="対象外","対象外",H95))</f>
        <v/>
      </c>
      <c r="I96" s="219" t="str">
        <f>IF(B95="","",IF(AW96="対象外","対象外",I95))</f>
        <v/>
      </c>
      <c r="J96" s="219" t="str">
        <f>IF(B95="","",IF(AW96="対象外","対象外",J95))</f>
        <v/>
      </c>
      <c r="K96" s="219" t="str">
        <f>IF(B95="","",IF(AW96="対象外","対象外",K95))</f>
        <v/>
      </c>
      <c r="L96" s="315" t="str">
        <f>IF(B95="","",IF(AW96="対象外","対象外",L95))</f>
        <v/>
      </c>
      <c r="M96" s="303" t="str">
        <f>IF(B95="","",IF(AX96="対象外","対象外",M95))</f>
        <v/>
      </c>
      <c r="N96" s="219" t="str">
        <f>IF(B95="","",IF(AX96="対象外","対象外",N95))</f>
        <v/>
      </c>
      <c r="O96" s="219" t="str">
        <f>IF(B95="","",IF(AX96="対象外","対象外",O95))</f>
        <v/>
      </c>
      <c r="P96" s="219" t="str">
        <f>IF(B95="","",IF(AX96="対象外","対象外",P95))</f>
        <v/>
      </c>
      <c r="Q96" s="219" t="str">
        <f>IF(B95="","",IF(AX96="対象外","対象外",Q95))</f>
        <v/>
      </c>
      <c r="R96" s="219" t="str">
        <f>IF(B95="","",IF(AX96="対象外","対象外",R95))</f>
        <v/>
      </c>
      <c r="S96" s="322" t="str">
        <f>IF(B95="","",IF(AX96="対象外","対象外",S95))</f>
        <v/>
      </c>
      <c r="T96" s="314" t="str">
        <f>IF(B95="","",IF(AY96="対象外","対象外",T95))</f>
        <v/>
      </c>
      <c r="U96" s="219" t="str">
        <f>IF(B95="","",IF(AY96="対象外","対象外",U95))</f>
        <v/>
      </c>
      <c r="V96" s="219" t="str">
        <f>IF(B95="","",IF(AY96="対象外","対象外",V95))</f>
        <v/>
      </c>
      <c r="W96" s="219" t="str">
        <f>IF(B95="","",IF(AY96="対象外","対象外",W95))</f>
        <v/>
      </c>
      <c r="X96" s="219" t="str">
        <f>IF(B95="","",IF(AY96="対象外","対象外",X95))</f>
        <v/>
      </c>
      <c r="Y96" s="219" t="str">
        <f>IF(B95="","",IF(AY96="対象外","対象外",Y95))</f>
        <v/>
      </c>
      <c r="Z96" s="315" t="str">
        <f>IF(B95="","",IF(AY96="対象外","対象外",Z95))</f>
        <v/>
      </c>
      <c r="AA96" s="303" t="str">
        <f>IF(B95="","",IF(AZ96="対象外","対象外",AA95))</f>
        <v/>
      </c>
      <c r="AB96" s="219" t="str">
        <f>IF(B95="","",IF(AZ96="対象外","対象外",AB95))</f>
        <v/>
      </c>
      <c r="AC96" s="219" t="str">
        <f>IF(B95="","",IF(AZ96="対象外","対象外",AC95))</f>
        <v/>
      </c>
      <c r="AD96" s="219" t="str">
        <f>IF(B95="","",IF(AZ96="対象外","対象外",AD95))</f>
        <v/>
      </c>
      <c r="AE96" s="219" t="str">
        <f>IF(B95="","",IF(AZ96="対象外","対象外",AE95))</f>
        <v/>
      </c>
      <c r="AF96" s="219" t="str">
        <f>IF(B95="","",IF(AZ96="対象外","対象外",AF95))</f>
        <v/>
      </c>
      <c r="AG96" s="219" t="str">
        <f>IF(B95="","",IF(AZ96="対象外","対象外",AG95))</f>
        <v/>
      </c>
      <c r="AH96" s="523" t="str">
        <f t="shared" ref="AH96" si="104">IF(B95="","",IF(AH95&lt;1,"対象外",ROUND(AI95/AH95,3)))</f>
        <v/>
      </c>
      <c r="AI96" s="524"/>
      <c r="AJ96" s="189"/>
      <c r="AL96" s="290"/>
      <c r="AM96" s="184">
        <f>IF(AH96="",0,IF(AH96="対象外",0,1))</f>
        <v>0</v>
      </c>
      <c r="AN96" s="187">
        <f>IF(AM96=1,AH96,0)</f>
        <v>0</v>
      </c>
      <c r="AO96" s="184">
        <f>AH95</f>
        <v>0</v>
      </c>
      <c r="AP96" s="170">
        <f>AI95</f>
        <v>0</v>
      </c>
      <c r="AQ96" s="152"/>
      <c r="AR96" s="170">
        <f>IF(AS96&gt;1,1,0)</f>
        <v>0</v>
      </c>
      <c r="AS96" s="170">
        <f>AO96+AS52</f>
        <v>0</v>
      </c>
      <c r="AT96" s="170">
        <f>AP96+AT52</f>
        <v>0</v>
      </c>
      <c r="AU96" s="152"/>
      <c r="AW96" s="198" t="str">
        <f>IF(COUNTIF(F95:L95,"作業")+COUNTIF(F95:L95,"休日")&lt;7,"対象外",IF(COUNTIF(F95:L95,"休日")&gt;3,"対象外","対象"))</f>
        <v>対象外</v>
      </c>
      <c r="AX96" s="198" t="str">
        <f>IF(COUNTIF(M95:S95,"作業")+COUNTIF(M95:S95,"休日")&lt;7,"対象外",IF(COUNTIF(M95:S95,"休日")&gt;3,"対象外","対象"))</f>
        <v>対象外</v>
      </c>
      <c r="AY96" s="198" t="str">
        <f>IF(COUNTIF(T95:Z95,"作業")+COUNTIF(T95:Z95,"休日")&lt;7,"対象外",IF(COUNTIF(T95:Z95,"休日")&gt;3,"対象外","対象"))</f>
        <v>対象外</v>
      </c>
      <c r="AZ96" s="198" t="str">
        <f>IF(COUNTIF(AA95:AG95,"作業")+COUNTIF(AA95:AG95,"休日")&lt;7,"対象外",IF(COUNTIF(AA95:AG95,"休日")&gt;3,"対象外","対象"))</f>
        <v>対象外</v>
      </c>
    </row>
    <row r="97" spans="1:52" ht="54" customHeight="1" x14ac:dyDescent="0.35">
      <c r="A97" s="553"/>
      <c r="B97" s="529" t="str">
        <f>IF(COUNTIF(F97:AG97,0)=28,"",B$53)</f>
        <v/>
      </c>
      <c r="C97" s="530"/>
      <c r="D97" s="531"/>
      <c r="E97" s="295" t="s">
        <v>158</v>
      </c>
      <c r="F97" s="314">
        <f>VLOOKUP(F66,'15'!$B$11:$D$598,3,0)</f>
        <v>0</v>
      </c>
      <c r="G97" s="219">
        <f>VLOOKUP(G66,'15'!$B$11:$D$598,3,0)</f>
        <v>0</v>
      </c>
      <c r="H97" s="219">
        <f>VLOOKUP(H66,'15'!$B$11:$D$598,3,0)</f>
        <v>0</v>
      </c>
      <c r="I97" s="219">
        <f>VLOOKUP(I66,'15'!$B$11:$D$598,3,0)</f>
        <v>0</v>
      </c>
      <c r="J97" s="219">
        <f>VLOOKUP(J66,'15'!$B$11:$D$598,3,0)</f>
        <v>0</v>
      </c>
      <c r="K97" s="219">
        <f>VLOOKUP(K66,'15'!$B$11:$D$598,3,0)</f>
        <v>0</v>
      </c>
      <c r="L97" s="315">
        <f>VLOOKUP(L66,'15'!$B$11:$D$598,3,0)</f>
        <v>0</v>
      </c>
      <c r="M97" s="303">
        <f>VLOOKUP(M66,'15'!$B$11:$D$598,3,0)</f>
        <v>0</v>
      </c>
      <c r="N97" s="219">
        <f>VLOOKUP(N66,'15'!$B$11:$D$598,3,0)</f>
        <v>0</v>
      </c>
      <c r="O97" s="219">
        <f>VLOOKUP(O66,'15'!$B$11:$D$598,3,0)</f>
        <v>0</v>
      </c>
      <c r="P97" s="219">
        <f>VLOOKUP(P66,'15'!$B$11:$D$598,3,0)</f>
        <v>0</v>
      </c>
      <c r="Q97" s="219">
        <f>VLOOKUP(Q66,'15'!$B$11:$D$598,3,0)</f>
        <v>0</v>
      </c>
      <c r="R97" s="219">
        <f>VLOOKUP(R66,'15'!$B$11:$D$598,3,0)</f>
        <v>0</v>
      </c>
      <c r="S97" s="322">
        <f>VLOOKUP(S66,'15'!$B$11:$D$598,3,0)</f>
        <v>0</v>
      </c>
      <c r="T97" s="314">
        <f>VLOOKUP(T66,'15'!$B$11:$D$598,3,0)</f>
        <v>0</v>
      </c>
      <c r="U97" s="219">
        <f>VLOOKUP(U66,'15'!$B$11:$D$598,3,0)</f>
        <v>0</v>
      </c>
      <c r="V97" s="219">
        <f>VLOOKUP(V66,'15'!$B$11:$D$598,3,0)</f>
        <v>0</v>
      </c>
      <c r="W97" s="219">
        <f>VLOOKUP(W66,'15'!$B$11:$D$598,3,0)</f>
        <v>0</v>
      </c>
      <c r="X97" s="219">
        <f>VLOOKUP(X66,'15'!$B$11:$D$598,3,0)</f>
        <v>0</v>
      </c>
      <c r="Y97" s="219">
        <f>VLOOKUP(Y66,'15'!$B$11:$D$598,3,0)</f>
        <v>0</v>
      </c>
      <c r="Z97" s="315">
        <f>VLOOKUP(Z66,'15'!$B$11:$D$598,3,0)</f>
        <v>0</v>
      </c>
      <c r="AA97" s="303">
        <f>VLOOKUP(AA66,'15'!$B$11:$D$598,3,0)</f>
        <v>0</v>
      </c>
      <c r="AB97" s="219">
        <f>VLOOKUP(AB66,'15'!$B$11:$D$598,3,0)</f>
        <v>0</v>
      </c>
      <c r="AC97" s="219">
        <f>VLOOKUP(AC66,'15'!$B$11:$D$598,3,0)</f>
        <v>0</v>
      </c>
      <c r="AD97" s="219">
        <f>VLOOKUP(AD66,'15'!$B$11:$D$598,3,0)</f>
        <v>0</v>
      </c>
      <c r="AE97" s="219">
        <f>VLOOKUP(AE66,'15'!$B$11:$D$598,3,0)</f>
        <v>0</v>
      </c>
      <c r="AF97" s="219">
        <f>VLOOKUP(AF66,'15'!$B$11:$D$598,3,0)</f>
        <v>0</v>
      </c>
      <c r="AG97" s="219">
        <f>VLOOKUP(AG66,'15'!$B$11:$D$598,3,0)</f>
        <v>0</v>
      </c>
      <c r="AH97" s="198">
        <f t="shared" ref="AH97" si="105">COUNTIF(F98:AG98,"作業")+COUNTIF(F98:AG98,"休日")</f>
        <v>0</v>
      </c>
      <c r="AI97" s="291">
        <f t="shared" ref="AI97" si="106">(COUNTIF(F98:AG98,"休日"))</f>
        <v>0</v>
      </c>
      <c r="AJ97" s="189"/>
      <c r="AL97" s="290"/>
      <c r="AM97" s="290"/>
      <c r="AN97" s="290"/>
      <c r="AW97" s="278">
        <v>1</v>
      </c>
      <c r="AX97" s="278">
        <v>2</v>
      </c>
      <c r="AY97" s="278">
        <v>3</v>
      </c>
      <c r="AZ97" s="278">
        <v>4</v>
      </c>
    </row>
    <row r="98" spans="1:52" ht="54" customHeight="1" x14ac:dyDescent="0.35">
      <c r="A98" s="553"/>
      <c r="B98" s="532"/>
      <c r="C98" s="533"/>
      <c r="D98" s="534"/>
      <c r="E98" s="296" t="s">
        <v>159</v>
      </c>
      <c r="F98" s="314" t="str">
        <f>IF(B97="","",IF(AW98="対象外","対象外",F97))</f>
        <v/>
      </c>
      <c r="G98" s="219" t="str">
        <f>IF(B97="","",IF(AW98="対象外","対象外",G97))</f>
        <v/>
      </c>
      <c r="H98" s="219" t="str">
        <f>IF(B97="","",IF(AW98="対象外","対象外",H97))</f>
        <v/>
      </c>
      <c r="I98" s="219" t="str">
        <f>IF(B97="","",IF(AW98="対象外","対象外",I97))</f>
        <v/>
      </c>
      <c r="J98" s="219" t="str">
        <f>IF(B97="","",IF(AW98="対象外","対象外",J97))</f>
        <v/>
      </c>
      <c r="K98" s="219" t="str">
        <f>IF(B97="","",IF(AW98="対象外","対象外",K97))</f>
        <v/>
      </c>
      <c r="L98" s="315" t="str">
        <f>IF(B97="","",IF(AW98="対象外","対象外",L97))</f>
        <v/>
      </c>
      <c r="M98" s="303" t="str">
        <f>IF(B97="","",IF(AX98="対象外","対象外",M97))</f>
        <v/>
      </c>
      <c r="N98" s="219" t="str">
        <f>IF(B97="","",IF(AX98="対象外","対象外",N97))</f>
        <v/>
      </c>
      <c r="O98" s="219" t="str">
        <f>IF(B97="","",IF(AX98="対象外","対象外",O97))</f>
        <v/>
      </c>
      <c r="P98" s="219" t="str">
        <f>IF(B97="","",IF(AX98="対象外","対象外",P97))</f>
        <v/>
      </c>
      <c r="Q98" s="219" t="str">
        <f>IF(B97="","",IF(AX98="対象外","対象外",Q97))</f>
        <v/>
      </c>
      <c r="R98" s="219" t="str">
        <f>IF(B97="","",IF(AX98="対象外","対象外",R97))</f>
        <v/>
      </c>
      <c r="S98" s="322" t="str">
        <f>IF(B97="","",IF(AX98="対象外","対象外",S97))</f>
        <v/>
      </c>
      <c r="T98" s="314" t="str">
        <f>IF(B97="","",IF(AY98="対象外","対象外",T97))</f>
        <v/>
      </c>
      <c r="U98" s="219" t="str">
        <f>IF(B97="","",IF(AY98="対象外","対象外",U97))</f>
        <v/>
      </c>
      <c r="V98" s="219" t="str">
        <f>IF(B97="","",IF(AY98="対象外","対象外",V97))</f>
        <v/>
      </c>
      <c r="W98" s="219" t="str">
        <f>IF(B97="","",IF(AY98="対象外","対象外",W97))</f>
        <v/>
      </c>
      <c r="X98" s="219" t="str">
        <f>IF(B97="","",IF(AY98="対象外","対象外",X97))</f>
        <v/>
      </c>
      <c r="Y98" s="219" t="str">
        <f>IF(B97="","",IF(AY98="対象外","対象外",Y97))</f>
        <v/>
      </c>
      <c r="Z98" s="315" t="str">
        <f>IF(B97="","",IF(AY98="対象外","対象外",Z97))</f>
        <v/>
      </c>
      <c r="AA98" s="303" t="str">
        <f>IF(B97="","",IF(AZ98="対象外","対象外",AA97))</f>
        <v/>
      </c>
      <c r="AB98" s="219" t="str">
        <f>IF(B97="","",IF(AZ98="対象外","対象外",AB97))</f>
        <v/>
      </c>
      <c r="AC98" s="219" t="str">
        <f>IF(B97="","",IF(AZ98="対象外","対象外",AC97))</f>
        <v/>
      </c>
      <c r="AD98" s="219" t="str">
        <f>IF(B97="","",IF(AZ98="対象外","対象外",AD97))</f>
        <v/>
      </c>
      <c r="AE98" s="219" t="str">
        <f>IF(B97="","",IF(AZ98="対象外","対象外",AE97))</f>
        <v/>
      </c>
      <c r="AF98" s="219" t="str">
        <f>IF(B97="","",IF(AZ98="対象外","対象外",AF97))</f>
        <v/>
      </c>
      <c r="AG98" s="219" t="str">
        <f>IF(B97="","",IF(AZ98="対象外","対象外",AG97))</f>
        <v/>
      </c>
      <c r="AH98" s="523" t="str">
        <f t="shared" ref="AH98" si="107">IF(B97="","",IF(AH97&lt;1,"対象外",ROUND(AI97/AH97,3)))</f>
        <v/>
      </c>
      <c r="AI98" s="524"/>
      <c r="AJ98" s="189"/>
      <c r="AL98" s="290"/>
      <c r="AM98" s="184">
        <f>IF(AH98="",0,IF(AH98="対象外",0,1))</f>
        <v>0</v>
      </c>
      <c r="AN98" s="187">
        <f>IF(AM98=1,AH98,0)</f>
        <v>0</v>
      </c>
      <c r="AO98" s="184">
        <f>AH97</f>
        <v>0</v>
      </c>
      <c r="AP98" s="170">
        <f>AI97</f>
        <v>0</v>
      </c>
      <c r="AQ98" s="152"/>
      <c r="AR98" s="170">
        <f>IF(AS98&gt;1,1,0)</f>
        <v>0</v>
      </c>
      <c r="AS98" s="170">
        <f>AO98+AS54</f>
        <v>0</v>
      </c>
      <c r="AT98" s="170">
        <f>AP98+AT54</f>
        <v>0</v>
      </c>
      <c r="AU98" s="152"/>
      <c r="AW98" s="198" t="str">
        <f>IF(COUNTIF(F97:L97,"作業")+COUNTIF(F97:L97,"休日")&lt;7,"対象外",IF(COUNTIF(F97:L97,"休日")&gt;3,"対象外","対象"))</f>
        <v>対象外</v>
      </c>
      <c r="AX98" s="198" t="str">
        <f>IF(COUNTIF(M97:S97,"作業")+COUNTIF(M97:S97,"休日")&lt;7,"対象外",IF(COUNTIF(M97:S97,"休日")&gt;3,"対象外","対象"))</f>
        <v>対象外</v>
      </c>
      <c r="AY98" s="198" t="str">
        <f>IF(COUNTIF(T97:Z97,"作業")+COUNTIF(T97:Z97,"休日")&lt;7,"対象外",IF(COUNTIF(T97:Z97,"休日")&gt;3,"対象外","対象"))</f>
        <v>対象外</v>
      </c>
      <c r="AZ98" s="198" t="str">
        <f>IF(COUNTIF(AA97:AG97,"作業")+COUNTIF(AA97:AG97,"休日")&lt;7,"対象外",IF(COUNTIF(AA97:AG97,"休日")&gt;3,"対象外","対象"))</f>
        <v>対象外</v>
      </c>
    </row>
    <row r="99" spans="1:52" ht="54" customHeight="1" x14ac:dyDescent="0.35">
      <c r="A99" s="553"/>
      <c r="B99" s="529" t="str">
        <f>IF(COUNTIF(F99:AG99,0)=28,"",B$55)</f>
        <v/>
      </c>
      <c r="C99" s="530"/>
      <c r="D99" s="531"/>
      <c r="E99" s="295" t="s">
        <v>158</v>
      </c>
      <c r="F99" s="314">
        <f>VLOOKUP(F66,'16'!$B$11:$D$598,3,0)</f>
        <v>0</v>
      </c>
      <c r="G99" s="219">
        <f>VLOOKUP(G66,'16'!$B$11:$D$598,3,0)</f>
        <v>0</v>
      </c>
      <c r="H99" s="219">
        <f>VLOOKUP(H66,'16'!$B$11:$D$598,3,0)</f>
        <v>0</v>
      </c>
      <c r="I99" s="219">
        <f>VLOOKUP(I66,'16'!$B$11:$D$598,3,0)</f>
        <v>0</v>
      </c>
      <c r="J99" s="219">
        <f>VLOOKUP(J66,'16'!$B$11:$D$598,3,0)</f>
        <v>0</v>
      </c>
      <c r="K99" s="219">
        <f>VLOOKUP(K66,'16'!$B$11:$D$598,3,0)</f>
        <v>0</v>
      </c>
      <c r="L99" s="315">
        <f>VLOOKUP(L66,'16'!$B$11:$D$598,3,0)</f>
        <v>0</v>
      </c>
      <c r="M99" s="303">
        <f>VLOOKUP(M66,'16'!$B$11:$D$598,3,0)</f>
        <v>0</v>
      </c>
      <c r="N99" s="219">
        <f>VLOOKUP(N66,'16'!$B$11:$D$598,3,0)</f>
        <v>0</v>
      </c>
      <c r="O99" s="219">
        <f>VLOOKUP(O66,'16'!$B$11:$D$598,3,0)</f>
        <v>0</v>
      </c>
      <c r="P99" s="219">
        <f>VLOOKUP(P66,'16'!$B$11:$D$598,3,0)</f>
        <v>0</v>
      </c>
      <c r="Q99" s="219">
        <f>VLOOKUP(Q66,'16'!$B$11:$D$598,3,0)</f>
        <v>0</v>
      </c>
      <c r="R99" s="219">
        <f>VLOOKUP(R66,'16'!$B$11:$D$598,3,0)</f>
        <v>0</v>
      </c>
      <c r="S99" s="322">
        <f>VLOOKUP(S66,'16'!$B$11:$D$598,3,0)</f>
        <v>0</v>
      </c>
      <c r="T99" s="314">
        <f>VLOOKUP(T66,'16'!$B$11:$D$598,3,0)</f>
        <v>0</v>
      </c>
      <c r="U99" s="219">
        <f>VLOOKUP(U66,'16'!$B$11:$D$598,3,0)</f>
        <v>0</v>
      </c>
      <c r="V99" s="219">
        <f>VLOOKUP(V66,'16'!$B$11:$D$598,3,0)</f>
        <v>0</v>
      </c>
      <c r="W99" s="219">
        <f>VLOOKUP(W66,'16'!$B$11:$D$598,3,0)</f>
        <v>0</v>
      </c>
      <c r="X99" s="219">
        <f>VLOOKUP(X66,'16'!$B$11:$D$598,3,0)</f>
        <v>0</v>
      </c>
      <c r="Y99" s="219">
        <f>VLOOKUP(Y66,'16'!$B$11:$D$598,3,0)</f>
        <v>0</v>
      </c>
      <c r="Z99" s="315">
        <f>VLOOKUP(Z66,'16'!$B$11:$D$598,3,0)</f>
        <v>0</v>
      </c>
      <c r="AA99" s="303">
        <f>VLOOKUP(AA66,'16'!$B$11:$D$598,3,0)</f>
        <v>0</v>
      </c>
      <c r="AB99" s="219">
        <f>VLOOKUP(AB66,'16'!$B$11:$D$598,3,0)</f>
        <v>0</v>
      </c>
      <c r="AC99" s="219">
        <f>VLOOKUP(AC66,'16'!$B$11:$D$598,3,0)</f>
        <v>0</v>
      </c>
      <c r="AD99" s="219">
        <f>VLOOKUP(AD66,'16'!$B$11:$D$598,3,0)</f>
        <v>0</v>
      </c>
      <c r="AE99" s="219">
        <f>VLOOKUP(AE66,'16'!$B$11:$D$598,3,0)</f>
        <v>0</v>
      </c>
      <c r="AF99" s="219">
        <f>VLOOKUP(AF66,'16'!$B$11:$D$598,3,0)</f>
        <v>0</v>
      </c>
      <c r="AG99" s="219">
        <f>VLOOKUP(AG66,'16'!$B$11:$D$598,3,0)</f>
        <v>0</v>
      </c>
      <c r="AH99" s="198">
        <f t="shared" ref="AH99" si="108">COUNTIF(F100:AG100,"作業")+COUNTIF(F100:AG100,"休日")</f>
        <v>0</v>
      </c>
      <c r="AI99" s="291">
        <f t="shared" ref="AI99" si="109">(COUNTIF(F100:AG100,"休日"))</f>
        <v>0</v>
      </c>
      <c r="AJ99" s="189"/>
      <c r="AL99" s="290"/>
      <c r="AM99" s="290"/>
      <c r="AN99" s="290"/>
      <c r="AW99" s="278">
        <v>1</v>
      </c>
      <c r="AX99" s="278">
        <v>2</v>
      </c>
      <c r="AY99" s="278">
        <v>3</v>
      </c>
      <c r="AZ99" s="278">
        <v>4</v>
      </c>
    </row>
    <row r="100" spans="1:52" ht="54" customHeight="1" x14ac:dyDescent="0.35">
      <c r="A100" s="553"/>
      <c r="B100" s="532"/>
      <c r="C100" s="533"/>
      <c r="D100" s="534"/>
      <c r="E100" s="296" t="s">
        <v>159</v>
      </c>
      <c r="F100" s="314" t="str">
        <f>IF(B99="","",IF(AW100="対象外","対象外",F99))</f>
        <v/>
      </c>
      <c r="G100" s="219" t="str">
        <f>IF(B99="","",IF(AW100="対象外","対象外",G99))</f>
        <v/>
      </c>
      <c r="H100" s="219" t="str">
        <f>IF(B99="","",IF(AW100="対象外","対象外",H99))</f>
        <v/>
      </c>
      <c r="I100" s="219" t="str">
        <f>IF(B99="","",IF(AW100="対象外","対象外",I99))</f>
        <v/>
      </c>
      <c r="J100" s="219" t="str">
        <f>IF(B99="","",IF(AW100="対象外","対象外",J99))</f>
        <v/>
      </c>
      <c r="K100" s="219" t="str">
        <f>IF(B99="","",IF(AW100="対象外","対象外",K99))</f>
        <v/>
      </c>
      <c r="L100" s="315" t="str">
        <f>IF(B99="","",IF(AW100="対象外","対象外",L99))</f>
        <v/>
      </c>
      <c r="M100" s="303" t="str">
        <f>IF(B99="","",IF(AX100="対象外","対象外",M99))</f>
        <v/>
      </c>
      <c r="N100" s="219" t="str">
        <f>IF(B99="","",IF(AX100="対象外","対象外",N99))</f>
        <v/>
      </c>
      <c r="O100" s="219" t="str">
        <f>IF(B99="","",IF(AX100="対象外","対象外",O99))</f>
        <v/>
      </c>
      <c r="P100" s="219" t="str">
        <f>IF(B99="","",IF(AX100="対象外","対象外",P99))</f>
        <v/>
      </c>
      <c r="Q100" s="219" t="str">
        <f>IF(B99="","",IF(AX100="対象外","対象外",Q99))</f>
        <v/>
      </c>
      <c r="R100" s="219" t="str">
        <f>IF(B99="","",IF(AX100="対象外","対象外",R99))</f>
        <v/>
      </c>
      <c r="S100" s="322" t="str">
        <f>IF(B99="","",IF(AX100="対象外","対象外",S99))</f>
        <v/>
      </c>
      <c r="T100" s="314" t="str">
        <f>IF(B99="","",IF(AY100="対象外","対象外",T99))</f>
        <v/>
      </c>
      <c r="U100" s="219" t="str">
        <f>IF(B99="","",IF(AY100="対象外","対象外",U99))</f>
        <v/>
      </c>
      <c r="V100" s="219" t="str">
        <f>IF(B99="","",IF(AY100="対象外","対象外",V99))</f>
        <v/>
      </c>
      <c r="W100" s="219" t="str">
        <f>IF(B99="","",IF(AY100="対象外","対象外",W99))</f>
        <v/>
      </c>
      <c r="X100" s="219" t="str">
        <f>IF(B99="","",IF(AY100="対象外","対象外",X99))</f>
        <v/>
      </c>
      <c r="Y100" s="219" t="str">
        <f>IF(B99="","",IF(AY100="対象外","対象外",Y99))</f>
        <v/>
      </c>
      <c r="Z100" s="315" t="str">
        <f>IF(B99="","",IF(AY100="対象外","対象外",Z99))</f>
        <v/>
      </c>
      <c r="AA100" s="303" t="str">
        <f>IF(B99="","",IF(AZ100="対象外","対象外",AA99))</f>
        <v/>
      </c>
      <c r="AB100" s="219" t="str">
        <f>IF(B99="","",IF(AZ100="対象外","対象外",AB99))</f>
        <v/>
      </c>
      <c r="AC100" s="219" t="str">
        <f>IF(B99="","",IF(AZ100="対象外","対象外",AC99))</f>
        <v/>
      </c>
      <c r="AD100" s="219" t="str">
        <f>IF(B99="","",IF(AZ100="対象外","対象外",AD99))</f>
        <v/>
      </c>
      <c r="AE100" s="219" t="str">
        <f>IF(B99="","",IF(AZ100="対象外","対象外",AE99))</f>
        <v/>
      </c>
      <c r="AF100" s="219" t="str">
        <f>IF(B99="","",IF(AZ100="対象外","対象外",AF99))</f>
        <v/>
      </c>
      <c r="AG100" s="219" t="str">
        <f>IF(B99="","",IF(AZ100="対象外","対象外",AG99))</f>
        <v/>
      </c>
      <c r="AH100" s="523" t="str">
        <f t="shared" ref="AH100" si="110">IF(B99="","",IF(AH99&lt;1,"対象外",ROUND(AI99/AH99,3)))</f>
        <v/>
      </c>
      <c r="AI100" s="524"/>
      <c r="AJ100" s="189"/>
      <c r="AL100" s="290"/>
      <c r="AM100" s="184">
        <f>IF(AH100="",0,IF(AH100="対象外",0,1))</f>
        <v>0</v>
      </c>
      <c r="AN100" s="187">
        <f>IF(AM100=1,AH100,0)</f>
        <v>0</v>
      </c>
      <c r="AO100" s="184">
        <f>AH99</f>
        <v>0</v>
      </c>
      <c r="AP100" s="170">
        <f>AI99</f>
        <v>0</v>
      </c>
      <c r="AQ100" s="152"/>
      <c r="AR100" s="170">
        <f>IF(AS100&gt;1,1,0)</f>
        <v>0</v>
      </c>
      <c r="AS100" s="170">
        <f>AO100+AS56</f>
        <v>0</v>
      </c>
      <c r="AT100" s="170">
        <f>AP100+AT56</f>
        <v>0</v>
      </c>
      <c r="AU100" s="152"/>
      <c r="AW100" s="198" t="str">
        <f>IF(COUNTIF(F99:L99,"作業")+COUNTIF(F99:L99,"休日")&lt;7,"対象外",IF(COUNTIF(F99:L99,"休日")&gt;3,"対象外","対象"))</f>
        <v>対象外</v>
      </c>
      <c r="AX100" s="198" t="str">
        <f>IF(COUNTIF(M99:S99,"作業")+COUNTIF(M99:S99,"休日")&lt;7,"対象外",IF(COUNTIF(M99:S99,"休日")&gt;3,"対象外","対象"))</f>
        <v>対象外</v>
      </c>
      <c r="AY100" s="198" t="str">
        <f>IF(COUNTIF(T99:Z99,"作業")+COUNTIF(T99:Z99,"休日")&lt;7,"対象外",IF(COUNTIF(T99:Z99,"休日")&gt;3,"対象外","対象"))</f>
        <v>対象外</v>
      </c>
      <c r="AZ100" s="198" t="str">
        <f>IF(COUNTIF(AA99:AG99,"作業")+COUNTIF(AA99:AG99,"休日")&lt;7,"対象外",IF(COUNTIF(AA99:AG99,"休日")&gt;3,"対象外","対象"))</f>
        <v>対象外</v>
      </c>
    </row>
    <row r="101" spans="1:52" ht="54" customHeight="1" x14ac:dyDescent="0.35">
      <c r="A101" s="553"/>
      <c r="B101" s="529" t="str">
        <f t="shared" ref="B101" si="111">IF(COUNTIF(F101:AG101,0)=28,"",B$25)</f>
        <v/>
      </c>
      <c r="C101" s="530"/>
      <c r="D101" s="531"/>
      <c r="E101" s="295" t="s">
        <v>158</v>
      </c>
      <c r="F101" s="314">
        <f>VLOOKUP(F66,'17'!$B$11:$D$598,3,0)</f>
        <v>0</v>
      </c>
      <c r="G101" s="219">
        <f>VLOOKUP(G66,'17'!$B$11:$D$598,3,0)</f>
        <v>0</v>
      </c>
      <c r="H101" s="219">
        <f>VLOOKUP(H66,'17'!$B$11:$D$598,3,0)</f>
        <v>0</v>
      </c>
      <c r="I101" s="219">
        <f>VLOOKUP(I66,'17'!$B$11:$D$598,3,0)</f>
        <v>0</v>
      </c>
      <c r="J101" s="219">
        <f>VLOOKUP(J66,'17'!$B$11:$D$598,3,0)</f>
        <v>0</v>
      </c>
      <c r="K101" s="219">
        <f>VLOOKUP(K66,'17'!$B$11:$D$598,3,0)</f>
        <v>0</v>
      </c>
      <c r="L101" s="315">
        <f>VLOOKUP(L66,'17'!$B$11:$D$598,3,0)</f>
        <v>0</v>
      </c>
      <c r="M101" s="303">
        <f>VLOOKUP(M66,'17'!$B$11:$D$598,3,0)</f>
        <v>0</v>
      </c>
      <c r="N101" s="219">
        <f>VLOOKUP(N66,'17'!$B$11:$D$598,3,0)</f>
        <v>0</v>
      </c>
      <c r="O101" s="219">
        <f>VLOOKUP(O66,'17'!$B$11:$D$598,3,0)</f>
        <v>0</v>
      </c>
      <c r="P101" s="219">
        <f>VLOOKUP(P66,'17'!$B$11:$D$598,3,0)</f>
        <v>0</v>
      </c>
      <c r="Q101" s="219">
        <f>VLOOKUP(Q66,'17'!$B$11:$D$598,3,0)</f>
        <v>0</v>
      </c>
      <c r="R101" s="219">
        <f>VLOOKUP(R66,'17'!$B$11:$D$598,3,0)</f>
        <v>0</v>
      </c>
      <c r="S101" s="322">
        <f>VLOOKUP(S66,'17'!$B$11:$D$598,3,0)</f>
        <v>0</v>
      </c>
      <c r="T101" s="314">
        <f>VLOOKUP(T66,'17'!$B$11:$D$598,3,0)</f>
        <v>0</v>
      </c>
      <c r="U101" s="219">
        <f>VLOOKUP(U66,'17'!$B$11:$D$598,3,0)</f>
        <v>0</v>
      </c>
      <c r="V101" s="219">
        <f>VLOOKUP(V66,'17'!$B$11:$D$598,3,0)</f>
        <v>0</v>
      </c>
      <c r="W101" s="219">
        <f>VLOOKUP(W66,'17'!$B$11:$D$598,3,0)</f>
        <v>0</v>
      </c>
      <c r="X101" s="219">
        <f>VLOOKUP(X66,'17'!$B$11:$D$598,3,0)</f>
        <v>0</v>
      </c>
      <c r="Y101" s="219">
        <f>VLOOKUP(Y66,'17'!$B$11:$D$598,3,0)</f>
        <v>0</v>
      </c>
      <c r="Z101" s="315">
        <f>VLOOKUP(Z66,'17'!$B$11:$D$598,3,0)</f>
        <v>0</v>
      </c>
      <c r="AA101" s="303">
        <f>VLOOKUP(AA66,'17'!$B$11:$D$598,3,0)</f>
        <v>0</v>
      </c>
      <c r="AB101" s="219">
        <f>VLOOKUP(AB66,'17'!$B$11:$D$598,3,0)</f>
        <v>0</v>
      </c>
      <c r="AC101" s="219">
        <f>VLOOKUP(AC66,'17'!$B$11:$D$598,3,0)</f>
        <v>0</v>
      </c>
      <c r="AD101" s="219">
        <f>VLOOKUP(AD66,'17'!$B$11:$D$598,3,0)</f>
        <v>0</v>
      </c>
      <c r="AE101" s="219">
        <f>VLOOKUP(AE66,'17'!$B$11:$D$598,3,0)</f>
        <v>0</v>
      </c>
      <c r="AF101" s="219">
        <f>VLOOKUP(AF66,'17'!$B$11:$D$598,3,0)</f>
        <v>0</v>
      </c>
      <c r="AG101" s="219">
        <f>VLOOKUP(AG66,'17'!$B$11:$D$598,3,0)</f>
        <v>0</v>
      </c>
      <c r="AH101" s="198">
        <f t="shared" ref="AH101" si="112">COUNTIF(F102:AG102,"作業")+COUNTIF(F102:AG102,"休日")</f>
        <v>0</v>
      </c>
      <c r="AI101" s="291">
        <f t="shared" ref="AI101" si="113">(COUNTIF(F102:AG102,"休日"))</f>
        <v>0</v>
      </c>
      <c r="AJ101" s="189"/>
      <c r="AL101" s="290"/>
      <c r="AM101" s="290"/>
      <c r="AN101" s="290"/>
      <c r="AW101" s="278">
        <v>1</v>
      </c>
      <c r="AX101" s="278">
        <v>2</v>
      </c>
      <c r="AY101" s="278">
        <v>3</v>
      </c>
      <c r="AZ101" s="278">
        <v>4</v>
      </c>
    </row>
    <row r="102" spans="1:52" ht="54" customHeight="1" x14ac:dyDescent="0.35">
      <c r="A102" s="553"/>
      <c r="B102" s="532"/>
      <c r="C102" s="533"/>
      <c r="D102" s="534"/>
      <c r="E102" s="296" t="s">
        <v>159</v>
      </c>
      <c r="F102" s="314" t="str">
        <f>IF(B101="","",IF(AW102="対象外","対象外",F101))</f>
        <v/>
      </c>
      <c r="G102" s="219" t="str">
        <f>IF(B101="","",IF(AW102="対象外","対象外",G101))</f>
        <v/>
      </c>
      <c r="H102" s="219" t="str">
        <f>IF(B101="","",IF(AW102="対象外","対象外",H101))</f>
        <v/>
      </c>
      <c r="I102" s="219" t="str">
        <f>IF(B101="","",IF(AW102="対象外","対象外",I101))</f>
        <v/>
      </c>
      <c r="J102" s="219" t="str">
        <f>IF(B101="","",IF(AW102="対象外","対象外",J101))</f>
        <v/>
      </c>
      <c r="K102" s="219" t="str">
        <f>IF(B101="","",IF(AW102="対象外","対象外",K101))</f>
        <v/>
      </c>
      <c r="L102" s="315" t="str">
        <f>IF(B101="","",IF(AW102="対象外","対象外",L101))</f>
        <v/>
      </c>
      <c r="M102" s="303" t="str">
        <f>IF(B101="","",IF(AX102="対象外","対象外",M101))</f>
        <v/>
      </c>
      <c r="N102" s="219" t="str">
        <f>IF(B101="","",IF(AX102="対象外","対象外",N101))</f>
        <v/>
      </c>
      <c r="O102" s="219" t="str">
        <f>IF(B101="","",IF(AX102="対象外","対象外",O101))</f>
        <v/>
      </c>
      <c r="P102" s="219" t="str">
        <f>IF(B101="","",IF(AX102="対象外","対象外",P101))</f>
        <v/>
      </c>
      <c r="Q102" s="219" t="str">
        <f>IF(B101="","",IF(AX102="対象外","対象外",Q101))</f>
        <v/>
      </c>
      <c r="R102" s="219" t="str">
        <f>IF(B101="","",IF(AX102="対象外","対象外",R101))</f>
        <v/>
      </c>
      <c r="S102" s="322" t="str">
        <f>IF(B101="","",IF(AX102="対象外","対象外",S101))</f>
        <v/>
      </c>
      <c r="T102" s="314" t="str">
        <f>IF(B101="","",IF(AY102="対象外","対象外",T101))</f>
        <v/>
      </c>
      <c r="U102" s="219" t="str">
        <f>IF(B101="","",IF(AY102="対象外","対象外",U101))</f>
        <v/>
      </c>
      <c r="V102" s="219" t="str">
        <f>IF(B101="","",IF(AY102="対象外","対象外",V101))</f>
        <v/>
      </c>
      <c r="W102" s="219" t="str">
        <f>IF(B101="","",IF(AY102="対象外","対象外",W101))</f>
        <v/>
      </c>
      <c r="X102" s="219" t="str">
        <f>IF(B101="","",IF(AY102="対象外","対象外",X101))</f>
        <v/>
      </c>
      <c r="Y102" s="219" t="str">
        <f>IF(B101="","",IF(AY102="対象外","対象外",Y101))</f>
        <v/>
      </c>
      <c r="Z102" s="315" t="str">
        <f>IF(B101="","",IF(AY102="対象外","対象外",Z101))</f>
        <v/>
      </c>
      <c r="AA102" s="303" t="str">
        <f>IF(B101="","",IF(AZ102="対象外","対象外",AA101))</f>
        <v/>
      </c>
      <c r="AB102" s="219" t="str">
        <f>IF(B101="","",IF(AZ102="対象外","対象外",AB101))</f>
        <v/>
      </c>
      <c r="AC102" s="219" t="str">
        <f>IF(B101="","",IF(AZ102="対象外","対象外",AC101))</f>
        <v/>
      </c>
      <c r="AD102" s="219" t="str">
        <f>IF(B101="","",IF(AZ102="対象外","対象外",AD101))</f>
        <v/>
      </c>
      <c r="AE102" s="219" t="str">
        <f>IF(B101="","",IF(AZ102="対象外","対象外",AE101))</f>
        <v/>
      </c>
      <c r="AF102" s="219" t="str">
        <f>IF(B101="","",IF(AZ102="対象外","対象外",AF101))</f>
        <v/>
      </c>
      <c r="AG102" s="219" t="str">
        <f>IF(B101="","",IF(AZ102="対象外","対象外",AG101))</f>
        <v/>
      </c>
      <c r="AH102" s="523" t="str">
        <f t="shared" ref="AH102" si="114">IF(B101="","",IF(AH101&lt;1,"対象外",ROUND(AI101/AH101,3)))</f>
        <v/>
      </c>
      <c r="AI102" s="524"/>
      <c r="AJ102" s="189"/>
      <c r="AL102" s="290"/>
      <c r="AM102" s="184">
        <f>IF(AH102="",0,IF(AH102="対象外",0,1))</f>
        <v>0</v>
      </c>
      <c r="AN102" s="187">
        <f>IF(AM102=1,AH102,0)</f>
        <v>0</v>
      </c>
      <c r="AO102" s="184">
        <f>AH101</f>
        <v>0</v>
      </c>
      <c r="AP102" s="170">
        <f>AI101</f>
        <v>0</v>
      </c>
      <c r="AQ102" s="152"/>
      <c r="AR102" s="170">
        <f>IF(AS102&gt;1,1,0)</f>
        <v>0</v>
      </c>
      <c r="AS102" s="170">
        <f>AO102+AS58</f>
        <v>0</v>
      </c>
      <c r="AT102" s="170">
        <f>AP102+AT58</f>
        <v>0</v>
      </c>
      <c r="AU102" s="152"/>
      <c r="AW102" s="198" t="str">
        <f>IF(COUNTIF(F101:L101,"作業")+COUNTIF(F101:L101,"休日")&lt;7,"対象外",IF(COUNTIF(F101:L101,"休日")&gt;3,"対象外","対象"))</f>
        <v>対象外</v>
      </c>
      <c r="AX102" s="198" t="str">
        <f>IF(COUNTIF(M101:S101,"作業")+COUNTIF(M101:S101,"休日")&lt;7,"対象外",IF(COUNTIF(M101:S101,"休日")&gt;3,"対象外","対象"))</f>
        <v>対象外</v>
      </c>
      <c r="AY102" s="198" t="str">
        <f>IF(COUNTIF(T101:Z101,"作業")+COUNTIF(T101:Z101,"休日")&lt;7,"対象外",IF(COUNTIF(T101:Z101,"休日")&gt;3,"対象外","対象"))</f>
        <v>対象外</v>
      </c>
      <c r="AZ102" s="198" t="str">
        <f>IF(COUNTIF(AA101:AG101,"作業")+COUNTIF(AA101:AG101,"休日")&lt;7,"対象外",IF(COUNTIF(AA101:AG101,"休日")&gt;3,"対象外","対象"))</f>
        <v>対象外</v>
      </c>
    </row>
    <row r="103" spans="1:52" ht="54" customHeight="1" x14ac:dyDescent="0.35">
      <c r="A103" s="553"/>
      <c r="B103" s="529" t="str">
        <f>IF(COUNTIF(F103:AG103,0)=28,"",B$57)</f>
        <v/>
      </c>
      <c r="C103" s="530"/>
      <c r="D103" s="531"/>
      <c r="E103" s="295" t="s">
        <v>158</v>
      </c>
      <c r="F103" s="314">
        <f>VLOOKUP(F66,'18'!$B$11:$D$598,3,0)</f>
        <v>0</v>
      </c>
      <c r="G103" s="219">
        <f>VLOOKUP(G66,'18'!$B$11:$D$598,3,0)</f>
        <v>0</v>
      </c>
      <c r="H103" s="219">
        <f>VLOOKUP(H66,'18'!$B$11:$D$598,3,0)</f>
        <v>0</v>
      </c>
      <c r="I103" s="219">
        <f>VLOOKUP(I66,'18'!$B$11:$D$598,3,0)</f>
        <v>0</v>
      </c>
      <c r="J103" s="219">
        <f>VLOOKUP(J66,'18'!$B$11:$D$598,3,0)</f>
        <v>0</v>
      </c>
      <c r="K103" s="219">
        <f>VLOOKUP(K66,'18'!$B$11:$D$598,3,0)</f>
        <v>0</v>
      </c>
      <c r="L103" s="315">
        <f>VLOOKUP(L66,'18'!$B$11:$D$598,3,0)</f>
        <v>0</v>
      </c>
      <c r="M103" s="303">
        <f>VLOOKUP(M66,'18'!$B$11:$D$598,3,0)</f>
        <v>0</v>
      </c>
      <c r="N103" s="219">
        <f>VLOOKUP(N66,'18'!$B$11:$D$598,3,0)</f>
        <v>0</v>
      </c>
      <c r="O103" s="219">
        <f>VLOOKUP(O66,'18'!$B$11:$D$598,3,0)</f>
        <v>0</v>
      </c>
      <c r="P103" s="219">
        <f>VLOOKUP(P66,'18'!$B$11:$D$598,3,0)</f>
        <v>0</v>
      </c>
      <c r="Q103" s="219">
        <f>VLOOKUP(Q66,'18'!$B$11:$D$598,3,0)</f>
        <v>0</v>
      </c>
      <c r="R103" s="219">
        <f>VLOOKUP(R66,'18'!$B$11:$D$598,3,0)</f>
        <v>0</v>
      </c>
      <c r="S103" s="322">
        <f>VLOOKUP(S66,'18'!$B$11:$D$598,3,0)</f>
        <v>0</v>
      </c>
      <c r="T103" s="314">
        <f>VLOOKUP(T66,'18'!$B$11:$D$598,3,0)</f>
        <v>0</v>
      </c>
      <c r="U103" s="219">
        <f>VLOOKUP(U66,'18'!$B$11:$D$598,3,0)</f>
        <v>0</v>
      </c>
      <c r="V103" s="219">
        <f>VLOOKUP(V66,'18'!$B$11:$D$598,3,0)</f>
        <v>0</v>
      </c>
      <c r="W103" s="219">
        <f>VLOOKUP(W66,'18'!$B$11:$D$598,3,0)</f>
        <v>0</v>
      </c>
      <c r="X103" s="219">
        <f>VLOOKUP(X66,'18'!$B$11:$D$598,3,0)</f>
        <v>0</v>
      </c>
      <c r="Y103" s="219">
        <f>VLOOKUP(Y66,'18'!$B$11:$D$598,3,0)</f>
        <v>0</v>
      </c>
      <c r="Z103" s="315">
        <f>VLOOKUP(Z66,'18'!$B$11:$D$598,3,0)</f>
        <v>0</v>
      </c>
      <c r="AA103" s="303">
        <f>VLOOKUP(AA66,'18'!$B$11:$D$598,3,0)</f>
        <v>0</v>
      </c>
      <c r="AB103" s="219">
        <f>VLOOKUP(AB66,'18'!$B$11:$D$598,3,0)</f>
        <v>0</v>
      </c>
      <c r="AC103" s="219">
        <f>VLOOKUP(AC66,'18'!$B$11:$D$598,3,0)</f>
        <v>0</v>
      </c>
      <c r="AD103" s="219">
        <f>VLOOKUP(AD66,'18'!$B$11:$D$598,3,0)</f>
        <v>0</v>
      </c>
      <c r="AE103" s="219">
        <f>VLOOKUP(AE66,'18'!$B$11:$D$598,3,0)</f>
        <v>0</v>
      </c>
      <c r="AF103" s="219">
        <f>VLOOKUP(AF66,'18'!$B$11:$D$598,3,0)</f>
        <v>0</v>
      </c>
      <c r="AG103" s="219">
        <f>VLOOKUP(AG66,'18'!$B$11:$D$598,3,0)</f>
        <v>0</v>
      </c>
      <c r="AH103" s="198">
        <f t="shared" ref="AH103" si="115">COUNTIF(F104:AG104,"作業")+COUNTIF(F104:AG104,"休日")</f>
        <v>0</v>
      </c>
      <c r="AI103" s="291">
        <f t="shared" ref="AI103" si="116">(COUNTIF(F104:AG104,"休日"))</f>
        <v>0</v>
      </c>
      <c r="AJ103" s="189"/>
      <c r="AL103" s="290"/>
      <c r="AM103" s="290"/>
      <c r="AN103" s="290"/>
      <c r="AW103" s="278">
        <v>1</v>
      </c>
      <c r="AX103" s="278">
        <v>2</v>
      </c>
      <c r="AY103" s="278">
        <v>3</v>
      </c>
      <c r="AZ103" s="278">
        <v>4</v>
      </c>
    </row>
    <row r="104" spans="1:52" ht="54" customHeight="1" x14ac:dyDescent="0.35">
      <c r="A104" s="553"/>
      <c r="B104" s="532"/>
      <c r="C104" s="533"/>
      <c r="D104" s="534"/>
      <c r="E104" s="296" t="s">
        <v>159</v>
      </c>
      <c r="F104" s="314" t="str">
        <f>IF(B103="","",IF(AW104="対象外","対象外",F103))</f>
        <v/>
      </c>
      <c r="G104" s="219" t="str">
        <f>IF(B103="","",IF(AW104="対象外","対象外",G103))</f>
        <v/>
      </c>
      <c r="H104" s="219" t="str">
        <f>IF(B103="","",IF(AW104="対象外","対象外",H103))</f>
        <v/>
      </c>
      <c r="I104" s="219" t="str">
        <f>IF(B103="","",IF(AW104="対象外","対象外",I103))</f>
        <v/>
      </c>
      <c r="J104" s="219" t="str">
        <f>IF(B103="","",IF(AW104="対象外","対象外",J103))</f>
        <v/>
      </c>
      <c r="K104" s="219" t="str">
        <f>IF(B103="","",IF(AW104="対象外","対象外",K103))</f>
        <v/>
      </c>
      <c r="L104" s="315" t="str">
        <f>IF(B103="","",IF(AW104="対象外","対象外",L103))</f>
        <v/>
      </c>
      <c r="M104" s="303" t="str">
        <f>IF(B103="","",IF(AX104="対象外","対象外",M103))</f>
        <v/>
      </c>
      <c r="N104" s="219" t="str">
        <f>IF(B103="","",IF(AX104="対象外","対象外",N103))</f>
        <v/>
      </c>
      <c r="O104" s="219" t="str">
        <f>IF(B103="","",IF(AX104="対象外","対象外",O103))</f>
        <v/>
      </c>
      <c r="P104" s="219" t="str">
        <f>IF(B103="","",IF(AX104="対象外","対象外",P103))</f>
        <v/>
      </c>
      <c r="Q104" s="219" t="str">
        <f>IF(B103="","",IF(AX104="対象外","対象外",Q103))</f>
        <v/>
      </c>
      <c r="R104" s="219" t="str">
        <f>IF(B103="","",IF(AX104="対象外","対象外",R103))</f>
        <v/>
      </c>
      <c r="S104" s="322" t="str">
        <f>IF(B103="","",IF(AX104="対象外","対象外",S103))</f>
        <v/>
      </c>
      <c r="T104" s="314" t="str">
        <f>IF(B103="","",IF(AY104="対象外","対象外",T103))</f>
        <v/>
      </c>
      <c r="U104" s="219" t="str">
        <f>IF(B103="","",IF(AY104="対象外","対象外",U103))</f>
        <v/>
      </c>
      <c r="V104" s="219" t="str">
        <f>IF(B103="","",IF(AY104="対象外","対象外",V103))</f>
        <v/>
      </c>
      <c r="W104" s="219" t="str">
        <f>IF(B103="","",IF(AY104="対象外","対象外",W103))</f>
        <v/>
      </c>
      <c r="X104" s="219" t="str">
        <f>IF(B103="","",IF(AY104="対象外","対象外",X103))</f>
        <v/>
      </c>
      <c r="Y104" s="219" t="str">
        <f>IF(B103="","",IF(AY104="対象外","対象外",Y103))</f>
        <v/>
      </c>
      <c r="Z104" s="315" t="str">
        <f>IF(B103="","",IF(AY104="対象外","対象外",Z103))</f>
        <v/>
      </c>
      <c r="AA104" s="303" t="str">
        <f>IF(B103="","",IF(AZ104="対象外","対象外",AA103))</f>
        <v/>
      </c>
      <c r="AB104" s="219" t="str">
        <f>IF(B103="","",IF(AZ104="対象外","対象外",AB103))</f>
        <v/>
      </c>
      <c r="AC104" s="219" t="str">
        <f>IF(B103="","",IF(AZ104="対象外","対象外",AC103))</f>
        <v/>
      </c>
      <c r="AD104" s="219" t="str">
        <f>IF(B103="","",IF(AZ104="対象外","対象外",AD103))</f>
        <v/>
      </c>
      <c r="AE104" s="219" t="str">
        <f>IF(B103="","",IF(AZ104="対象外","対象外",AE103))</f>
        <v/>
      </c>
      <c r="AF104" s="219" t="str">
        <f>IF(B103="","",IF(AZ104="対象外","対象外",AF103))</f>
        <v/>
      </c>
      <c r="AG104" s="219" t="str">
        <f>IF(B103="","",IF(AZ104="対象外","対象外",AG103))</f>
        <v/>
      </c>
      <c r="AH104" s="523" t="str">
        <f t="shared" ref="AH104" si="117">IF(B103="","",IF(AH103&lt;1,"対象外",ROUND(AI103/AH103,3)))</f>
        <v/>
      </c>
      <c r="AI104" s="524"/>
      <c r="AJ104" s="189"/>
      <c r="AL104" s="290"/>
      <c r="AM104" s="184">
        <f>IF(AH104="",0,IF(AH104="対象外",0,1))</f>
        <v>0</v>
      </c>
      <c r="AN104" s="187">
        <f>IF(AM104=1,AH104,0)</f>
        <v>0</v>
      </c>
      <c r="AO104" s="184">
        <f>AH103</f>
        <v>0</v>
      </c>
      <c r="AP104" s="170">
        <f>AI103</f>
        <v>0</v>
      </c>
      <c r="AQ104" s="152"/>
      <c r="AR104" s="170">
        <f>IF(AS104&gt;1,1,0)</f>
        <v>0</v>
      </c>
      <c r="AS104" s="170">
        <f>AO104+AS60</f>
        <v>0</v>
      </c>
      <c r="AT104" s="170">
        <f>AP104+AT60</f>
        <v>0</v>
      </c>
      <c r="AU104" s="152"/>
      <c r="AW104" s="198" t="str">
        <f>IF(COUNTIF(F103:L103,"作業")+COUNTIF(F103:L103,"休日")&lt;7,"対象外",IF(COUNTIF(F103:L103,"休日")&gt;3,"対象外","対象"))</f>
        <v>対象外</v>
      </c>
      <c r="AX104" s="198" t="str">
        <f>IF(COUNTIF(M103:S103,"作業")+COUNTIF(M103:S103,"休日")&lt;7,"対象外",IF(COUNTIF(M103:S103,"休日")&gt;3,"対象外","対象"))</f>
        <v>対象外</v>
      </c>
      <c r="AY104" s="198" t="str">
        <f>IF(COUNTIF(T103:Z103,"作業")+COUNTIF(T103:Z103,"休日")&lt;7,"対象外",IF(COUNTIF(T103:Z103,"休日")&gt;3,"対象外","対象"))</f>
        <v>対象外</v>
      </c>
      <c r="AZ104" s="198" t="str">
        <f>IF(COUNTIF(AA103:AG103,"作業")+COUNTIF(AA103:AG103,"休日")&lt;7,"対象外",IF(COUNTIF(AA103:AG103,"休日")&gt;3,"対象外","対象"))</f>
        <v>対象外</v>
      </c>
    </row>
    <row r="105" spans="1:52" ht="54" customHeight="1" x14ac:dyDescent="0.35">
      <c r="A105" s="553"/>
      <c r="B105" s="529" t="str">
        <f>IF(COUNTIF(F105:AG105,0)=28,"",B$59)</f>
        <v/>
      </c>
      <c r="C105" s="530"/>
      <c r="D105" s="531"/>
      <c r="E105" s="295" t="s">
        <v>158</v>
      </c>
      <c r="F105" s="314">
        <f>VLOOKUP(F66,'19'!$B$11:$D$598,3,0)</f>
        <v>0</v>
      </c>
      <c r="G105" s="219">
        <f>VLOOKUP(G66,'19'!$B$11:$D$598,3,0)</f>
        <v>0</v>
      </c>
      <c r="H105" s="219">
        <f>VLOOKUP(H66,'19'!$B$11:$D$598,3,0)</f>
        <v>0</v>
      </c>
      <c r="I105" s="219">
        <f>VLOOKUP(I66,'19'!$B$11:$D$598,3,0)</f>
        <v>0</v>
      </c>
      <c r="J105" s="219">
        <f>VLOOKUP(J66,'19'!$B$11:$D$598,3,0)</f>
        <v>0</v>
      </c>
      <c r="K105" s="219">
        <f>VLOOKUP(K66,'19'!$B$11:$D$598,3,0)</f>
        <v>0</v>
      </c>
      <c r="L105" s="315">
        <f>VLOOKUP(L66,'19'!$B$11:$D$598,3,0)</f>
        <v>0</v>
      </c>
      <c r="M105" s="303">
        <f>VLOOKUP(M66,'19'!$B$11:$D$598,3,0)</f>
        <v>0</v>
      </c>
      <c r="N105" s="219">
        <f>VLOOKUP(N66,'19'!$B$11:$D$598,3,0)</f>
        <v>0</v>
      </c>
      <c r="O105" s="219">
        <f>VLOOKUP(O66,'19'!$B$11:$D$598,3,0)</f>
        <v>0</v>
      </c>
      <c r="P105" s="219">
        <f>VLOOKUP(P66,'19'!$B$11:$D$598,3,0)</f>
        <v>0</v>
      </c>
      <c r="Q105" s="219">
        <f>VLOOKUP(Q66,'19'!$B$11:$D$598,3,0)</f>
        <v>0</v>
      </c>
      <c r="R105" s="219">
        <f>VLOOKUP(R66,'19'!$B$11:$D$598,3,0)</f>
        <v>0</v>
      </c>
      <c r="S105" s="322">
        <f>VLOOKUP(S66,'19'!$B$11:$D$598,3,0)</f>
        <v>0</v>
      </c>
      <c r="T105" s="314">
        <f>VLOOKUP(T66,'19'!$B$11:$D$598,3,0)</f>
        <v>0</v>
      </c>
      <c r="U105" s="219">
        <f>VLOOKUP(U66,'19'!$B$11:$D$598,3,0)</f>
        <v>0</v>
      </c>
      <c r="V105" s="219">
        <f>VLOOKUP(V66,'19'!$B$11:$D$598,3,0)</f>
        <v>0</v>
      </c>
      <c r="W105" s="219">
        <f>VLOOKUP(W66,'19'!$B$11:$D$598,3,0)</f>
        <v>0</v>
      </c>
      <c r="X105" s="219">
        <f>VLOOKUP(X66,'19'!$B$11:$D$598,3,0)</f>
        <v>0</v>
      </c>
      <c r="Y105" s="219">
        <f>VLOOKUP(Y66,'19'!$B$11:$D$598,3,0)</f>
        <v>0</v>
      </c>
      <c r="Z105" s="315">
        <f>VLOOKUP(Z66,'19'!$B$11:$D$598,3,0)</f>
        <v>0</v>
      </c>
      <c r="AA105" s="303">
        <f>VLOOKUP(AA66,'19'!$B$11:$D$598,3,0)</f>
        <v>0</v>
      </c>
      <c r="AB105" s="219">
        <f>VLOOKUP(AB66,'19'!$B$11:$D$598,3,0)</f>
        <v>0</v>
      </c>
      <c r="AC105" s="219">
        <f>VLOOKUP(AC66,'19'!$B$11:$D$598,3,0)</f>
        <v>0</v>
      </c>
      <c r="AD105" s="219">
        <f>VLOOKUP(AD66,'19'!$B$11:$D$598,3,0)</f>
        <v>0</v>
      </c>
      <c r="AE105" s="219">
        <f>VLOOKUP(AE66,'19'!$B$11:$D$598,3,0)</f>
        <v>0</v>
      </c>
      <c r="AF105" s="219">
        <f>VLOOKUP(AF66,'19'!$B$11:$D$598,3,0)</f>
        <v>0</v>
      </c>
      <c r="AG105" s="219">
        <f>VLOOKUP(AG66,'19'!$B$11:$D$598,3,0)</f>
        <v>0</v>
      </c>
      <c r="AH105" s="198">
        <f t="shared" ref="AH105" si="118">COUNTIF(F106:AG106,"作業")+COUNTIF(F106:AG106,"休日")</f>
        <v>0</v>
      </c>
      <c r="AI105" s="291">
        <f t="shared" ref="AI105" si="119">(COUNTIF(F106:AG106,"休日"))</f>
        <v>0</v>
      </c>
      <c r="AJ105" s="189"/>
      <c r="AL105" s="290"/>
      <c r="AM105" s="290"/>
      <c r="AN105" s="290"/>
      <c r="AW105" s="278">
        <v>1</v>
      </c>
      <c r="AX105" s="278">
        <v>2</v>
      </c>
      <c r="AY105" s="278">
        <v>3</v>
      </c>
      <c r="AZ105" s="278">
        <v>4</v>
      </c>
    </row>
    <row r="106" spans="1:52" ht="54" customHeight="1" x14ac:dyDescent="0.35">
      <c r="A106" s="553"/>
      <c r="B106" s="532"/>
      <c r="C106" s="533"/>
      <c r="D106" s="534"/>
      <c r="E106" s="296" t="s">
        <v>159</v>
      </c>
      <c r="F106" s="314" t="str">
        <f>IF(B105="","",IF(AW106="対象外","対象外",F105))</f>
        <v/>
      </c>
      <c r="G106" s="219" t="str">
        <f>IF(B105="","",IF(AW106="対象外","対象外",G105))</f>
        <v/>
      </c>
      <c r="H106" s="219" t="str">
        <f>IF(B105="","",IF(AW106="対象外","対象外",H105))</f>
        <v/>
      </c>
      <c r="I106" s="219" t="str">
        <f>IF(B105="","",IF(AW106="対象外","対象外",I105))</f>
        <v/>
      </c>
      <c r="J106" s="219" t="str">
        <f>IF(B105="","",IF(AW106="対象外","対象外",J105))</f>
        <v/>
      </c>
      <c r="K106" s="219" t="str">
        <f>IF(B105="","",IF(AW106="対象外","対象外",K105))</f>
        <v/>
      </c>
      <c r="L106" s="315" t="str">
        <f>IF(B105="","",IF(AW106="対象外","対象外",L105))</f>
        <v/>
      </c>
      <c r="M106" s="303" t="str">
        <f>IF(B105="","",IF(AX106="対象外","対象外",M105))</f>
        <v/>
      </c>
      <c r="N106" s="219" t="str">
        <f>IF(B105="","",IF(AX106="対象外","対象外",N105))</f>
        <v/>
      </c>
      <c r="O106" s="219" t="str">
        <f>IF(B105="","",IF(AX106="対象外","対象外",O105))</f>
        <v/>
      </c>
      <c r="P106" s="219" t="str">
        <f>IF(B105="","",IF(AX106="対象外","対象外",P105))</f>
        <v/>
      </c>
      <c r="Q106" s="219" t="str">
        <f>IF(B105="","",IF(AX106="対象外","対象外",Q105))</f>
        <v/>
      </c>
      <c r="R106" s="219" t="str">
        <f>IF(B105="","",IF(AX106="対象外","対象外",R105))</f>
        <v/>
      </c>
      <c r="S106" s="322" t="str">
        <f>IF(B105="","",IF(AX106="対象外","対象外",S105))</f>
        <v/>
      </c>
      <c r="T106" s="314" t="str">
        <f>IF(B105="","",IF(AY106="対象外","対象外",T105))</f>
        <v/>
      </c>
      <c r="U106" s="219" t="str">
        <f>IF(B105="","",IF(AY106="対象外","対象外",U105))</f>
        <v/>
      </c>
      <c r="V106" s="219" t="str">
        <f>IF(B105="","",IF(AY106="対象外","対象外",V105))</f>
        <v/>
      </c>
      <c r="W106" s="219" t="str">
        <f>IF(B105="","",IF(AY106="対象外","対象外",W105))</f>
        <v/>
      </c>
      <c r="X106" s="219" t="str">
        <f>IF(B105="","",IF(AY106="対象外","対象外",X105))</f>
        <v/>
      </c>
      <c r="Y106" s="219" t="str">
        <f>IF(B105="","",IF(AY106="対象外","対象外",Y105))</f>
        <v/>
      </c>
      <c r="Z106" s="315" t="str">
        <f>IF(B105="","",IF(AY106="対象外","対象外",Z105))</f>
        <v/>
      </c>
      <c r="AA106" s="303" t="str">
        <f>IF(B105="","",IF(AZ106="対象外","対象外",AA105))</f>
        <v/>
      </c>
      <c r="AB106" s="219" t="str">
        <f>IF(B105="","",IF(AZ106="対象外","対象外",AB105))</f>
        <v/>
      </c>
      <c r="AC106" s="219" t="str">
        <f>IF(B105="","",IF(AZ106="対象外","対象外",AC105))</f>
        <v/>
      </c>
      <c r="AD106" s="219" t="str">
        <f>IF(B105="","",IF(AZ106="対象外","対象外",AD105))</f>
        <v/>
      </c>
      <c r="AE106" s="219" t="str">
        <f>IF(B105="","",IF(AZ106="対象外","対象外",AE105))</f>
        <v/>
      </c>
      <c r="AF106" s="219" t="str">
        <f>IF(B105="","",IF(AZ106="対象外","対象外",AF105))</f>
        <v/>
      </c>
      <c r="AG106" s="219" t="str">
        <f>IF(B105="","",IF(AZ106="対象外","対象外",AG105))</f>
        <v/>
      </c>
      <c r="AH106" s="523" t="str">
        <f t="shared" ref="AH106" si="120">IF(B105="","",IF(AH105&lt;1,"対象外",ROUND(AI105/AH105,3)))</f>
        <v/>
      </c>
      <c r="AI106" s="524"/>
      <c r="AJ106" s="189"/>
      <c r="AL106" s="290"/>
      <c r="AM106" s="184">
        <f>IF(AH106="",0,IF(AH106="対象外",0,1))</f>
        <v>0</v>
      </c>
      <c r="AN106" s="187">
        <f>IF(AM106=1,AH106,0)</f>
        <v>0</v>
      </c>
      <c r="AO106" s="184">
        <f>AH105</f>
        <v>0</v>
      </c>
      <c r="AP106" s="170">
        <f>AI105</f>
        <v>0</v>
      </c>
      <c r="AQ106" s="152"/>
      <c r="AR106" s="170">
        <f>IF(AS106&gt;1,1,0)</f>
        <v>0</v>
      </c>
      <c r="AS106" s="170">
        <f>AO106+AS62</f>
        <v>0</v>
      </c>
      <c r="AT106" s="170">
        <f>AP106+AT62</f>
        <v>0</v>
      </c>
      <c r="AU106" s="152"/>
      <c r="AW106" s="198" t="str">
        <f>IF(COUNTIF(F105:L105,"作業")+COUNTIF(F105:L105,"休日")&lt;7,"対象外",IF(COUNTIF(F105:L105,"休日")&gt;3,"対象外","対象"))</f>
        <v>対象外</v>
      </c>
      <c r="AX106" s="198" t="str">
        <f>IF(COUNTIF(M105:S105,"作業")+COUNTIF(M105:S105,"休日")&lt;7,"対象外",IF(COUNTIF(M105:S105,"休日")&gt;3,"対象外","対象"))</f>
        <v>対象外</v>
      </c>
      <c r="AY106" s="198" t="str">
        <f>IF(COUNTIF(T105:Z105,"作業")+COUNTIF(T105:Z105,"休日")&lt;7,"対象外",IF(COUNTIF(T105:Z105,"休日")&gt;3,"対象外","対象"))</f>
        <v>対象外</v>
      </c>
      <c r="AZ106" s="198" t="str">
        <f>IF(COUNTIF(AA105:AG105,"作業")+COUNTIF(AA105:AG105,"休日")&lt;7,"対象外",IF(COUNTIF(AA105:AG105,"休日")&gt;3,"対象外","対象"))</f>
        <v>対象外</v>
      </c>
    </row>
    <row r="107" spans="1:52" ht="54" customHeight="1" x14ac:dyDescent="0.35">
      <c r="A107" s="553"/>
      <c r="B107" s="529" t="str">
        <f>IF(COUNTIF(F107:AG107,0)=28,"",B$61)</f>
        <v/>
      </c>
      <c r="C107" s="530"/>
      <c r="D107" s="531"/>
      <c r="E107" s="295" t="s">
        <v>158</v>
      </c>
      <c r="F107" s="314">
        <f>VLOOKUP(F66,'20'!$B$11:$D$598,3,0)</f>
        <v>0</v>
      </c>
      <c r="G107" s="219">
        <f>VLOOKUP(G66,'20'!$B$11:$D$598,3,0)</f>
        <v>0</v>
      </c>
      <c r="H107" s="219">
        <f>VLOOKUP(H66,'20'!$B$11:$D$598,3,0)</f>
        <v>0</v>
      </c>
      <c r="I107" s="219">
        <f>VLOOKUP(I66,'20'!$B$11:$D$598,3,0)</f>
        <v>0</v>
      </c>
      <c r="J107" s="219">
        <f>VLOOKUP(J66,'20'!$B$11:$D$598,3,0)</f>
        <v>0</v>
      </c>
      <c r="K107" s="219">
        <f>VLOOKUP(K66,'20'!$B$11:$D$598,3,0)</f>
        <v>0</v>
      </c>
      <c r="L107" s="315">
        <f>VLOOKUP(L66,'20'!$B$11:$D$598,3,0)</f>
        <v>0</v>
      </c>
      <c r="M107" s="303">
        <f>VLOOKUP(M66,'20'!$B$11:$D$598,3,0)</f>
        <v>0</v>
      </c>
      <c r="N107" s="219">
        <f>VLOOKUP(N66,'20'!$B$11:$D$598,3,0)</f>
        <v>0</v>
      </c>
      <c r="O107" s="219">
        <f>VLOOKUP(O66,'20'!$B$11:$D$598,3,0)</f>
        <v>0</v>
      </c>
      <c r="P107" s="219">
        <f>VLOOKUP(P66,'20'!$B$11:$D$598,3,0)</f>
        <v>0</v>
      </c>
      <c r="Q107" s="219">
        <f>VLOOKUP(Q66,'20'!$B$11:$D$598,3,0)</f>
        <v>0</v>
      </c>
      <c r="R107" s="219">
        <f>VLOOKUP(R66,'20'!$B$11:$D$598,3,0)</f>
        <v>0</v>
      </c>
      <c r="S107" s="322">
        <f>VLOOKUP(S66,'20'!$B$11:$D$598,3,0)</f>
        <v>0</v>
      </c>
      <c r="T107" s="314">
        <f>VLOOKUP(T66,'20'!$B$11:$D$598,3,0)</f>
        <v>0</v>
      </c>
      <c r="U107" s="219">
        <f>VLOOKUP(U66,'20'!$B$11:$D$598,3,0)</f>
        <v>0</v>
      </c>
      <c r="V107" s="219">
        <f>VLOOKUP(V66,'20'!$B$11:$D$598,3,0)</f>
        <v>0</v>
      </c>
      <c r="W107" s="219">
        <f>VLOOKUP(W66,'20'!$B$11:$D$598,3,0)</f>
        <v>0</v>
      </c>
      <c r="X107" s="219">
        <f>VLOOKUP(X66,'20'!$B$11:$D$598,3,0)</f>
        <v>0</v>
      </c>
      <c r="Y107" s="219">
        <f>VLOOKUP(Y66,'20'!$B$11:$D$598,3,0)</f>
        <v>0</v>
      </c>
      <c r="Z107" s="315">
        <f>VLOOKUP(Z66,'20'!$B$11:$D$598,3,0)</f>
        <v>0</v>
      </c>
      <c r="AA107" s="303">
        <f>VLOOKUP(AA66,'20'!$B$11:$D$598,3,0)</f>
        <v>0</v>
      </c>
      <c r="AB107" s="219">
        <f>VLOOKUP(AB66,'20'!$B$11:$D$598,3,0)</f>
        <v>0</v>
      </c>
      <c r="AC107" s="219">
        <f>VLOOKUP(AC66,'20'!$B$11:$D$598,3,0)</f>
        <v>0</v>
      </c>
      <c r="AD107" s="219">
        <f>VLOOKUP(AD66,'20'!$B$11:$D$598,3,0)</f>
        <v>0</v>
      </c>
      <c r="AE107" s="219">
        <f>VLOOKUP(AE66,'20'!$B$11:$D$598,3,0)</f>
        <v>0</v>
      </c>
      <c r="AF107" s="219">
        <f>VLOOKUP(AF66,'20'!$B$11:$D$598,3,0)</f>
        <v>0</v>
      </c>
      <c r="AG107" s="219">
        <f>VLOOKUP(AG66,'20'!$B$11:$D$598,3,0)</f>
        <v>0</v>
      </c>
      <c r="AH107" s="198">
        <f t="shared" ref="AH107" si="121">COUNTIF(F108:AG108,"作業")+COUNTIF(F108:AG108,"休日")</f>
        <v>0</v>
      </c>
      <c r="AI107" s="291">
        <f t="shared" ref="AI107" si="122">(COUNTIF(F108:AG108,"休日"))</f>
        <v>0</v>
      </c>
      <c r="AJ107" s="189"/>
      <c r="AL107" s="290"/>
      <c r="AM107" s="290"/>
      <c r="AN107" s="290"/>
      <c r="AW107" s="278">
        <v>1</v>
      </c>
      <c r="AX107" s="278">
        <v>2</v>
      </c>
      <c r="AY107" s="278">
        <v>3</v>
      </c>
      <c r="AZ107" s="278">
        <v>4</v>
      </c>
    </row>
    <row r="108" spans="1:52" ht="54" customHeight="1" thickBot="1" x14ac:dyDescent="0.4">
      <c r="A108" s="554"/>
      <c r="B108" s="532"/>
      <c r="C108" s="533"/>
      <c r="D108" s="534"/>
      <c r="E108" s="297" t="s">
        <v>159</v>
      </c>
      <c r="F108" s="316" t="str">
        <f>IF(B107="","",IF(AW108="対象外","対象外",F107))</f>
        <v/>
      </c>
      <c r="G108" s="284" t="str">
        <f>IF(B107="","",IF(AW108="対象外","対象外",G107))</f>
        <v/>
      </c>
      <c r="H108" s="284" t="str">
        <f>IF(B107="","",IF(AW108="対象外","対象外",H107))</f>
        <v/>
      </c>
      <c r="I108" s="284" t="str">
        <f>IF(B107="","",IF(AW108="対象外","対象外",I107))</f>
        <v/>
      </c>
      <c r="J108" s="284" t="str">
        <f>IF(B107="","",IF(AW108="対象外","対象外",J107))</f>
        <v/>
      </c>
      <c r="K108" s="284" t="str">
        <f>IF(B107="","",IF(AW108="対象外","対象外",K107))</f>
        <v/>
      </c>
      <c r="L108" s="317" t="str">
        <f>IF(B107="","",IF(AW108="対象外","対象外",L107))</f>
        <v/>
      </c>
      <c r="M108" s="304" t="str">
        <f>IF(B107="","",IF(AX108="対象外","対象外",M107))</f>
        <v/>
      </c>
      <c r="N108" s="284" t="str">
        <f>IF(B107="","",IF(AX108="対象外","対象外",N107))</f>
        <v/>
      </c>
      <c r="O108" s="284" t="str">
        <f>IF(B107="","",IF(AX108="対象外","対象外",O107))</f>
        <v/>
      </c>
      <c r="P108" s="284" t="str">
        <f>IF(B107="","",IF(AX108="対象外","対象外",P107))</f>
        <v/>
      </c>
      <c r="Q108" s="284" t="str">
        <f>IF(B107="","",IF(AX108="対象外","対象外",Q107))</f>
        <v/>
      </c>
      <c r="R108" s="284" t="str">
        <f>IF(B107="","",IF(AX108="対象外","対象外",R107))</f>
        <v/>
      </c>
      <c r="S108" s="323" t="str">
        <f>IF(B107="","",IF(AX108="対象外","対象外",S107))</f>
        <v/>
      </c>
      <c r="T108" s="316" t="str">
        <f>IF(B107="","",IF(AY108="対象外","対象外",T107))</f>
        <v/>
      </c>
      <c r="U108" s="284" t="str">
        <f>IF(B107="","",IF(AY108="対象外","対象外",U107))</f>
        <v/>
      </c>
      <c r="V108" s="284" t="str">
        <f>IF(B107="","",IF(AY108="対象外","対象外",V107))</f>
        <v/>
      </c>
      <c r="W108" s="284" t="str">
        <f>IF(B107="","",IF(AY108="対象外","対象外",W107))</f>
        <v/>
      </c>
      <c r="X108" s="284" t="str">
        <f>IF(B107="","",IF(AY108="対象外","対象外",X107))</f>
        <v/>
      </c>
      <c r="Y108" s="284" t="str">
        <f>IF(B107="","",IF(AY108="対象外","対象外",Y107))</f>
        <v/>
      </c>
      <c r="Z108" s="317" t="str">
        <f>IF(B107="","",IF(AY108="対象外","対象外",Z107))</f>
        <v/>
      </c>
      <c r="AA108" s="304" t="str">
        <f>IF(B107="","",IF(AZ108="対象外","対象外",AA107))</f>
        <v/>
      </c>
      <c r="AB108" s="284" t="str">
        <f>IF(B107="","",IF(AZ108="対象外","対象外",AB107))</f>
        <v/>
      </c>
      <c r="AC108" s="284" t="str">
        <f>IF(B107="","",IF(AZ108="対象外","対象外",AC107))</f>
        <v/>
      </c>
      <c r="AD108" s="284" t="str">
        <f>IF(B107="","",IF(AZ108="対象外","対象外",AD107))</f>
        <v/>
      </c>
      <c r="AE108" s="284" t="str">
        <f>IF(B107="","",IF(AZ108="対象外","対象外",AE107))</f>
        <v/>
      </c>
      <c r="AF108" s="284" t="str">
        <f>IF(B107="","",IF(AZ108="対象外","対象外",AF107))</f>
        <v/>
      </c>
      <c r="AG108" s="284" t="str">
        <f>IF(B107="","",IF(AZ108="対象外","対象外",AG107))</f>
        <v/>
      </c>
      <c r="AH108" s="523" t="str">
        <f t="shared" ref="AH108" si="123">IF(B107="","",IF(AH107&lt;1,"対象外",ROUND(AI107/AH107,3)))</f>
        <v/>
      </c>
      <c r="AI108" s="524"/>
      <c r="AJ108" s="285"/>
      <c r="AL108" s="290"/>
      <c r="AM108" s="184">
        <f>IF(AH108="",0,IF(AH108="対象外",0,1))</f>
        <v>0</v>
      </c>
      <c r="AN108" s="187">
        <f>IF(AM108=1,AH108,0)</f>
        <v>0</v>
      </c>
      <c r="AO108" s="184">
        <f>AH107</f>
        <v>0</v>
      </c>
      <c r="AP108" s="170">
        <f>AI107</f>
        <v>0</v>
      </c>
      <c r="AQ108" s="152"/>
      <c r="AR108" s="170">
        <f>IF(AS108&gt;1,1,0)</f>
        <v>0</v>
      </c>
      <c r="AS108" s="170">
        <f>AO108+AS64</f>
        <v>0</v>
      </c>
      <c r="AT108" s="170">
        <f>AP108+AT64</f>
        <v>0</v>
      </c>
      <c r="AU108" s="152"/>
      <c r="AW108" s="198" t="str">
        <f>IF(COUNTIF(F107:L107,"作業")+COUNTIF(F107:L107,"休日")&lt;7,"対象外",IF(COUNTIF(F107:L107,"休日")&gt;3,"対象外","対象"))</f>
        <v>対象外</v>
      </c>
      <c r="AX108" s="198" t="str">
        <f>IF(COUNTIF(M107:S107,"作業")+COUNTIF(M107:S107,"休日")&lt;7,"対象外",IF(COUNTIF(M107:S107,"休日")&gt;3,"対象外","対象"))</f>
        <v>対象外</v>
      </c>
      <c r="AY108" s="198" t="str">
        <f>IF(COUNTIF(T107:Z107,"作業")+COUNTIF(T107:Z107,"休日")&lt;7,"対象外",IF(COUNTIF(T107:Z107,"休日")&gt;3,"対象外","対象"))</f>
        <v>対象外</v>
      </c>
      <c r="AZ108" s="198" t="str">
        <f>IF(COUNTIF(AA107:AG107,"作業")+COUNTIF(AA107:AG107,"休日")&lt;7,"対象外",IF(COUNTIF(AA107:AG107,"休日")&gt;3,"対象外","対象"))</f>
        <v>対象外</v>
      </c>
    </row>
    <row r="109" spans="1:52" s="160" customFormat="1" ht="35.25" customHeight="1" x14ac:dyDescent="0.4">
      <c r="A109" s="598" t="s">
        <v>64</v>
      </c>
      <c r="B109" s="549" t="s">
        <v>0</v>
      </c>
      <c r="C109" s="550"/>
      <c r="D109" s="550"/>
      <c r="E109" s="550"/>
      <c r="F109" s="307">
        <f>AG65+1</f>
        <v>45987</v>
      </c>
      <c r="G109" s="199">
        <f>F109+1</f>
        <v>45988</v>
      </c>
      <c r="H109" s="199">
        <f t="shared" ref="H109:AG109" si="124">G109+1</f>
        <v>45989</v>
      </c>
      <c r="I109" s="199">
        <f t="shared" si="124"/>
        <v>45990</v>
      </c>
      <c r="J109" s="199">
        <f t="shared" si="124"/>
        <v>45991</v>
      </c>
      <c r="K109" s="199">
        <f t="shared" si="124"/>
        <v>45992</v>
      </c>
      <c r="L109" s="308">
        <f t="shared" si="124"/>
        <v>45993</v>
      </c>
      <c r="M109" s="299">
        <f t="shared" si="124"/>
        <v>45994</v>
      </c>
      <c r="N109" s="199">
        <f t="shared" si="124"/>
        <v>45995</v>
      </c>
      <c r="O109" s="199">
        <f t="shared" si="124"/>
        <v>45996</v>
      </c>
      <c r="P109" s="199">
        <f t="shared" si="124"/>
        <v>45997</v>
      </c>
      <c r="Q109" s="199">
        <f t="shared" si="124"/>
        <v>45998</v>
      </c>
      <c r="R109" s="199">
        <f t="shared" si="124"/>
        <v>45999</v>
      </c>
      <c r="S109" s="318">
        <f t="shared" si="124"/>
        <v>46000</v>
      </c>
      <c r="T109" s="307">
        <f t="shared" si="124"/>
        <v>46001</v>
      </c>
      <c r="U109" s="199">
        <f t="shared" si="124"/>
        <v>46002</v>
      </c>
      <c r="V109" s="199">
        <f t="shared" si="124"/>
        <v>46003</v>
      </c>
      <c r="W109" s="199">
        <f t="shared" si="124"/>
        <v>46004</v>
      </c>
      <c r="X109" s="199">
        <f t="shared" si="124"/>
        <v>46005</v>
      </c>
      <c r="Y109" s="199">
        <f t="shared" si="124"/>
        <v>46006</v>
      </c>
      <c r="Z109" s="308">
        <f t="shared" si="124"/>
        <v>46007</v>
      </c>
      <c r="AA109" s="299">
        <f t="shared" si="124"/>
        <v>46008</v>
      </c>
      <c r="AB109" s="199">
        <f t="shared" si="124"/>
        <v>46009</v>
      </c>
      <c r="AC109" s="199">
        <f t="shared" si="124"/>
        <v>46010</v>
      </c>
      <c r="AD109" s="199">
        <f t="shared" si="124"/>
        <v>46011</v>
      </c>
      <c r="AE109" s="199">
        <f t="shared" si="124"/>
        <v>46012</v>
      </c>
      <c r="AF109" s="199">
        <f t="shared" si="124"/>
        <v>46013</v>
      </c>
      <c r="AG109" s="199">
        <f t="shared" si="124"/>
        <v>46014</v>
      </c>
      <c r="AH109" s="545" t="s">
        <v>11</v>
      </c>
      <c r="AI109" s="547" t="s">
        <v>123</v>
      </c>
      <c r="AJ109" s="527" t="s">
        <v>134</v>
      </c>
      <c r="AK109" s="148"/>
      <c r="AL109" s="290"/>
      <c r="AM109" s="290"/>
      <c r="AN109" s="290"/>
      <c r="AO109" s="146"/>
      <c r="AP109" s="146"/>
      <c r="AQ109" s="146"/>
      <c r="AR109" s="146"/>
      <c r="AS109" s="146"/>
      <c r="AT109" s="146"/>
      <c r="AU109" s="146"/>
      <c r="AV109" s="146"/>
      <c r="AW109" s="146"/>
      <c r="AX109" s="146"/>
      <c r="AY109" s="146"/>
      <c r="AZ109" s="146"/>
    </row>
    <row r="110" spans="1:52" ht="35.25" customHeight="1" x14ac:dyDescent="0.4">
      <c r="A110" s="599"/>
      <c r="B110" s="541" t="s">
        <v>1</v>
      </c>
      <c r="C110" s="542"/>
      <c r="D110" s="542"/>
      <c r="E110" s="542"/>
      <c r="F110" s="309">
        <f>AG66+1</f>
        <v>45987</v>
      </c>
      <c r="G110" s="200">
        <f>F110+1</f>
        <v>45988</v>
      </c>
      <c r="H110" s="200">
        <f t="shared" ref="H110:AG110" si="125">G110+1</f>
        <v>45989</v>
      </c>
      <c r="I110" s="200">
        <f t="shared" si="125"/>
        <v>45990</v>
      </c>
      <c r="J110" s="200">
        <f t="shared" si="125"/>
        <v>45991</v>
      </c>
      <c r="K110" s="200">
        <f t="shared" si="125"/>
        <v>45992</v>
      </c>
      <c r="L110" s="310">
        <f t="shared" si="125"/>
        <v>45993</v>
      </c>
      <c r="M110" s="300">
        <f t="shared" si="125"/>
        <v>45994</v>
      </c>
      <c r="N110" s="200">
        <f t="shared" si="125"/>
        <v>45995</v>
      </c>
      <c r="O110" s="200">
        <f t="shared" si="125"/>
        <v>45996</v>
      </c>
      <c r="P110" s="200">
        <f t="shared" si="125"/>
        <v>45997</v>
      </c>
      <c r="Q110" s="200">
        <f t="shared" si="125"/>
        <v>45998</v>
      </c>
      <c r="R110" s="200">
        <f t="shared" si="125"/>
        <v>45999</v>
      </c>
      <c r="S110" s="319">
        <f t="shared" si="125"/>
        <v>46000</v>
      </c>
      <c r="T110" s="309">
        <f t="shared" si="125"/>
        <v>46001</v>
      </c>
      <c r="U110" s="200">
        <f t="shared" si="125"/>
        <v>46002</v>
      </c>
      <c r="V110" s="200">
        <f t="shared" si="125"/>
        <v>46003</v>
      </c>
      <c r="W110" s="200">
        <f t="shared" si="125"/>
        <v>46004</v>
      </c>
      <c r="X110" s="200">
        <f t="shared" si="125"/>
        <v>46005</v>
      </c>
      <c r="Y110" s="200">
        <f t="shared" si="125"/>
        <v>46006</v>
      </c>
      <c r="Z110" s="310">
        <f t="shared" si="125"/>
        <v>46007</v>
      </c>
      <c r="AA110" s="300">
        <f t="shared" si="125"/>
        <v>46008</v>
      </c>
      <c r="AB110" s="200">
        <f t="shared" si="125"/>
        <v>46009</v>
      </c>
      <c r="AC110" s="200">
        <f t="shared" si="125"/>
        <v>46010</v>
      </c>
      <c r="AD110" s="200">
        <f t="shared" si="125"/>
        <v>46011</v>
      </c>
      <c r="AE110" s="200">
        <f t="shared" si="125"/>
        <v>46012</v>
      </c>
      <c r="AF110" s="200">
        <f t="shared" si="125"/>
        <v>46013</v>
      </c>
      <c r="AG110" s="200">
        <f t="shared" si="125"/>
        <v>46014</v>
      </c>
      <c r="AH110" s="546"/>
      <c r="AI110" s="548"/>
      <c r="AJ110" s="528"/>
      <c r="AL110" s="290"/>
      <c r="AM110" s="290"/>
      <c r="AN110" s="290"/>
    </row>
    <row r="111" spans="1:52" ht="35.25" customHeight="1" x14ac:dyDescent="0.4">
      <c r="A111" s="599"/>
      <c r="B111" s="541" t="s">
        <v>2</v>
      </c>
      <c r="C111" s="542"/>
      <c r="D111" s="542"/>
      <c r="E111" s="542"/>
      <c r="F111" s="311">
        <f>AG67+1</f>
        <v>45987</v>
      </c>
      <c r="G111" s="201">
        <f>F110+1</f>
        <v>45988</v>
      </c>
      <c r="H111" s="201">
        <f t="shared" ref="H111" si="126">G110+1</f>
        <v>45989</v>
      </c>
      <c r="I111" s="201">
        <f t="shared" ref="I111" si="127">H110+1</f>
        <v>45990</v>
      </c>
      <c r="J111" s="201">
        <f t="shared" ref="J111" si="128">I110+1</f>
        <v>45991</v>
      </c>
      <c r="K111" s="201">
        <f t="shared" ref="K111" si="129">J110+1</f>
        <v>45992</v>
      </c>
      <c r="L111" s="312">
        <f t="shared" ref="L111" si="130">K110+1</f>
        <v>45993</v>
      </c>
      <c r="M111" s="301">
        <f t="shared" ref="M111" si="131">L110+1</f>
        <v>45994</v>
      </c>
      <c r="N111" s="201">
        <f t="shared" ref="N111" si="132">M110+1</f>
        <v>45995</v>
      </c>
      <c r="O111" s="201">
        <f t="shared" ref="O111" si="133">N110+1</f>
        <v>45996</v>
      </c>
      <c r="P111" s="201">
        <f t="shared" ref="P111" si="134">O110+1</f>
        <v>45997</v>
      </c>
      <c r="Q111" s="201">
        <f t="shared" ref="Q111" si="135">P110+1</f>
        <v>45998</v>
      </c>
      <c r="R111" s="201">
        <f t="shared" ref="R111" si="136">Q110+1</f>
        <v>45999</v>
      </c>
      <c r="S111" s="320">
        <f t="shared" ref="S111" si="137">R110+1</f>
        <v>46000</v>
      </c>
      <c r="T111" s="311">
        <f t="shared" ref="T111" si="138">S110+1</f>
        <v>46001</v>
      </c>
      <c r="U111" s="201">
        <f t="shared" ref="U111" si="139">T110+1</f>
        <v>46002</v>
      </c>
      <c r="V111" s="201">
        <f t="shared" ref="V111" si="140">U110+1</f>
        <v>46003</v>
      </c>
      <c r="W111" s="201">
        <f t="shared" ref="W111" si="141">V110+1</f>
        <v>46004</v>
      </c>
      <c r="X111" s="201">
        <f t="shared" ref="X111" si="142">W110+1</f>
        <v>46005</v>
      </c>
      <c r="Y111" s="201">
        <f t="shared" ref="Y111" si="143">X110+1</f>
        <v>46006</v>
      </c>
      <c r="Z111" s="312">
        <f t="shared" ref="Z111" si="144">Y110+1</f>
        <v>46007</v>
      </c>
      <c r="AA111" s="301">
        <f t="shared" ref="AA111" si="145">Z110+1</f>
        <v>46008</v>
      </c>
      <c r="AB111" s="201">
        <f t="shared" ref="AB111" si="146">AA110+1</f>
        <v>46009</v>
      </c>
      <c r="AC111" s="201">
        <f t="shared" ref="AC111" si="147">AB110+1</f>
        <v>46010</v>
      </c>
      <c r="AD111" s="201">
        <f t="shared" ref="AD111" si="148">AC110+1</f>
        <v>46011</v>
      </c>
      <c r="AE111" s="201">
        <f t="shared" ref="AE111" si="149">AD110+1</f>
        <v>46012</v>
      </c>
      <c r="AF111" s="201">
        <f t="shared" ref="AF111" si="150">AE110+1</f>
        <v>46013</v>
      </c>
      <c r="AG111" s="201">
        <f t="shared" ref="AG111" si="151">AF110+1</f>
        <v>46014</v>
      </c>
      <c r="AH111" s="546"/>
      <c r="AI111" s="548"/>
      <c r="AJ111" s="528"/>
      <c r="AK111" s="159"/>
      <c r="AL111" s="290"/>
      <c r="AM111" s="290"/>
      <c r="AN111" s="290"/>
      <c r="AO111" s="290"/>
      <c r="AP111" s="290"/>
      <c r="AQ111" s="290"/>
      <c r="AR111" s="290"/>
      <c r="AS111" s="290"/>
      <c r="AT111" s="290"/>
      <c r="AU111" s="290"/>
      <c r="AV111" s="290"/>
      <c r="AW111" s="290"/>
      <c r="AX111" s="290"/>
      <c r="AY111" s="290"/>
      <c r="AZ111" s="290"/>
    </row>
    <row r="112" spans="1:52" ht="120.75" customHeight="1" x14ac:dyDescent="0.4">
      <c r="A112" s="599"/>
      <c r="B112" s="543" t="s">
        <v>157</v>
      </c>
      <c r="C112" s="544"/>
      <c r="D112" s="544"/>
      <c r="E112" s="544"/>
      <c r="F112" s="292" t="str">
        <f>IF(F110=$T$9,"完了日","")</f>
        <v/>
      </c>
      <c r="G112" s="197" t="str">
        <f>IF(G110=$T$9,"完了日","")</f>
        <v/>
      </c>
      <c r="H112" s="197" t="str">
        <f t="shared" ref="H112:AG112" si="152">IF(H110=$T$9,"完了日","")</f>
        <v/>
      </c>
      <c r="I112" s="197" t="str">
        <f t="shared" si="152"/>
        <v/>
      </c>
      <c r="J112" s="197" t="str">
        <f t="shared" si="152"/>
        <v/>
      </c>
      <c r="K112" s="197" t="str">
        <f t="shared" si="152"/>
        <v/>
      </c>
      <c r="L112" s="313" t="str">
        <f t="shared" si="152"/>
        <v/>
      </c>
      <c r="M112" s="302" t="str">
        <f t="shared" si="152"/>
        <v/>
      </c>
      <c r="N112" s="197" t="str">
        <f t="shared" si="152"/>
        <v/>
      </c>
      <c r="O112" s="197" t="str">
        <f t="shared" si="152"/>
        <v/>
      </c>
      <c r="P112" s="197" t="str">
        <f t="shared" si="152"/>
        <v/>
      </c>
      <c r="Q112" s="197" t="str">
        <f t="shared" si="152"/>
        <v/>
      </c>
      <c r="R112" s="197" t="str">
        <f t="shared" si="152"/>
        <v/>
      </c>
      <c r="S112" s="321" t="str">
        <f t="shared" si="152"/>
        <v/>
      </c>
      <c r="T112" s="292" t="str">
        <f t="shared" si="152"/>
        <v/>
      </c>
      <c r="U112" s="197" t="str">
        <f t="shared" si="152"/>
        <v/>
      </c>
      <c r="V112" s="197" t="str">
        <f t="shared" si="152"/>
        <v/>
      </c>
      <c r="W112" s="197" t="str">
        <f t="shared" si="152"/>
        <v/>
      </c>
      <c r="X112" s="197" t="str">
        <f t="shared" si="152"/>
        <v/>
      </c>
      <c r="Y112" s="197" t="str">
        <f t="shared" si="152"/>
        <v/>
      </c>
      <c r="Z112" s="313" t="str">
        <f t="shared" si="152"/>
        <v/>
      </c>
      <c r="AA112" s="302" t="str">
        <f t="shared" si="152"/>
        <v/>
      </c>
      <c r="AB112" s="197" t="str">
        <f t="shared" si="152"/>
        <v/>
      </c>
      <c r="AC112" s="197" t="str">
        <f t="shared" si="152"/>
        <v/>
      </c>
      <c r="AD112" s="197" t="str">
        <f t="shared" si="152"/>
        <v/>
      </c>
      <c r="AE112" s="197" t="str">
        <f t="shared" si="152"/>
        <v/>
      </c>
      <c r="AF112" s="197" t="str">
        <f t="shared" si="152"/>
        <v/>
      </c>
      <c r="AG112" s="197" t="str">
        <f t="shared" si="152"/>
        <v/>
      </c>
      <c r="AH112" s="546"/>
      <c r="AI112" s="548"/>
      <c r="AJ112" s="528"/>
      <c r="AL112" s="290"/>
      <c r="AM112" s="290"/>
      <c r="AN112" s="516" t="s">
        <v>126</v>
      </c>
      <c r="AO112" s="516"/>
      <c r="AR112" s="146" t="s">
        <v>146</v>
      </c>
      <c r="AX112" s="517" t="s">
        <v>160</v>
      </c>
      <c r="AY112" s="517"/>
      <c r="AZ112" s="517"/>
    </row>
    <row r="113" spans="1:52" ht="54" customHeight="1" x14ac:dyDescent="0.4">
      <c r="A113" s="599"/>
      <c r="B113" s="529" t="str">
        <f>IF(COUNTIF(F113:AG113,0)=28,"",B$25)</f>
        <v/>
      </c>
      <c r="C113" s="530"/>
      <c r="D113" s="531"/>
      <c r="E113" s="295" t="s">
        <v>158</v>
      </c>
      <c r="F113" s="314">
        <f>VLOOKUP(F110,'1'!$B$11:$D$598,3,0)</f>
        <v>0</v>
      </c>
      <c r="G113" s="219">
        <f>VLOOKUP(G110,'1'!$B$11:$D$598,3,0)</f>
        <v>0</v>
      </c>
      <c r="H113" s="219">
        <f>VLOOKUP(H110,'1'!$B$11:$D$598,3,0)</f>
        <v>0</v>
      </c>
      <c r="I113" s="219">
        <f>VLOOKUP(I110,'1'!$B$11:$D$598,3,0)</f>
        <v>0</v>
      </c>
      <c r="J113" s="219">
        <f>VLOOKUP(J110,'1'!$B$11:$D$598,3,0)</f>
        <v>0</v>
      </c>
      <c r="K113" s="219">
        <f>VLOOKUP(K110,'1'!$B$11:$D$598,3,0)</f>
        <v>0</v>
      </c>
      <c r="L113" s="315">
        <f>VLOOKUP(L110,'1'!$B$11:$D$598,3,0)</f>
        <v>0</v>
      </c>
      <c r="M113" s="303">
        <f>VLOOKUP(M110,'1'!$B$11:$D$598,3,0)</f>
        <v>0</v>
      </c>
      <c r="N113" s="219">
        <f>VLOOKUP(N110,'1'!$B$11:$D$598,3,0)</f>
        <v>0</v>
      </c>
      <c r="O113" s="219">
        <f>VLOOKUP(O110,'1'!$B$11:$D$598,3,0)</f>
        <v>0</v>
      </c>
      <c r="P113" s="219">
        <f>VLOOKUP(P110,'1'!$B$11:$D$598,3,0)</f>
        <v>0</v>
      </c>
      <c r="Q113" s="219">
        <f>VLOOKUP(Q110,'1'!$B$11:$D$598,3,0)</f>
        <v>0</v>
      </c>
      <c r="R113" s="219">
        <f>VLOOKUP(R110,'1'!$B$11:$D$598,3,0)</f>
        <v>0</v>
      </c>
      <c r="S113" s="322">
        <f>VLOOKUP(S110,'1'!$B$11:$D$598,3,0)</f>
        <v>0</v>
      </c>
      <c r="T113" s="314">
        <f>VLOOKUP(T110,'1'!$B$11:$D$598,3,0)</f>
        <v>0</v>
      </c>
      <c r="U113" s="219">
        <f>VLOOKUP(U110,'1'!$B$11:$D$598,3,0)</f>
        <v>0</v>
      </c>
      <c r="V113" s="219">
        <f>VLOOKUP(V110,'1'!$B$11:$D$598,3,0)</f>
        <v>0</v>
      </c>
      <c r="W113" s="219">
        <f>VLOOKUP(W110,'1'!$B$11:$D$598,3,0)</f>
        <v>0</v>
      </c>
      <c r="X113" s="219">
        <f>VLOOKUP(X110,'1'!$B$11:$D$598,3,0)</f>
        <v>0</v>
      </c>
      <c r="Y113" s="219">
        <f>VLOOKUP(Y110,'1'!$B$11:$D$598,3,0)</f>
        <v>0</v>
      </c>
      <c r="Z113" s="315">
        <f>VLOOKUP(Z110,'1'!$B$11:$D$598,3,0)</f>
        <v>0</v>
      </c>
      <c r="AA113" s="303">
        <f>VLOOKUP(AA110,'1'!$B$11:$D$598,3,0)</f>
        <v>0</v>
      </c>
      <c r="AB113" s="219">
        <f>VLOOKUP(AB110,'1'!$B$11:$D$598,3,0)</f>
        <v>0</v>
      </c>
      <c r="AC113" s="219">
        <f>VLOOKUP(AC110,'1'!$B$11:$D$598,3,0)</f>
        <v>0</v>
      </c>
      <c r="AD113" s="219">
        <f>VLOOKUP(AD110,'1'!$B$11:$D$598,3,0)</f>
        <v>0</v>
      </c>
      <c r="AE113" s="219">
        <f>VLOOKUP(AE110,'1'!$B$11:$D$598,3,0)</f>
        <v>0</v>
      </c>
      <c r="AF113" s="219">
        <f>VLOOKUP(AF110,'1'!$B$11:$D$598,3,0)</f>
        <v>0</v>
      </c>
      <c r="AG113" s="219">
        <f>VLOOKUP(AG110,'1'!$B$11:$D$598,3,0)</f>
        <v>0</v>
      </c>
      <c r="AH113" s="198">
        <f>COUNTIF(F114:AG114,"作業")+COUNTIF(F114:AG114,"休日")</f>
        <v>0</v>
      </c>
      <c r="AI113" s="291">
        <f>(COUNTIF(F114:AG114,"休日"))</f>
        <v>0</v>
      </c>
      <c r="AJ113" s="526" t="str">
        <f>IF(AN113&gt;0.01,ROUND(AN113/AM113,3),"")</f>
        <v/>
      </c>
      <c r="AL113" s="290"/>
      <c r="AM113" s="290">
        <f>SUM(AM114:AM152)</f>
        <v>0</v>
      </c>
      <c r="AN113" s="188">
        <f>SUM(AN114:AN152)</f>
        <v>0</v>
      </c>
      <c r="AS113" s="146" t="s">
        <v>162</v>
      </c>
      <c r="AT113" s="146" t="s">
        <v>19</v>
      </c>
      <c r="AW113" s="278"/>
      <c r="AX113" s="278"/>
      <c r="AY113" s="278"/>
      <c r="AZ113" s="278"/>
    </row>
    <row r="114" spans="1:52" ht="54" customHeight="1" x14ac:dyDescent="0.4">
      <c r="A114" s="599"/>
      <c r="B114" s="532"/>
      <c r="C114" s="533"/>
      <c r="D114" s="534"/>
      <c r="E114" s="296" t="s">
        <v>159</v>
      </c>
      <c r="F114" s="314" t="str">
        <f>IF(B113="","",IF(AW114="対象外","対象外",F113))</f>
        <v/>
      </c>
      <c r="G114" s="219" t="str">
        <f>IF(B113="","",IF(AW114="対象外","対象外",G113))</f>
        <v/>
      </c>
      <c r="H114" s="219" t="str">
        <f>IF(B113="","",IF(AW114="対象外","対象外",H113))</f>
        <v/>
      </c>
      <c r="I114" s="219" t="str">
        <f>IF(B113="","",IF(AW114="対象外","対象外",I113))</f>
        <v/>
      </c>
      <c r="J114" s="219" t="str">
        <f>IF(B113="","",IF(AW114="対象外","対象外",J113))</f>
        <v/>
      </c>
      <c r="K114" s="219" t="str">
        <f>IF(B113="","",IF(AW114="対象外","対象外",K113))</f>
        <v/>
      </c>
      <c r="L114" s="315" t="str">
        <f>IF(B113="","",IF(AW114="対象外","対象外",L113))</f>
        <v/>
      </c>
      <c r="M114" s="303" t="str">
        <f>IF(B113="","",IF(AX114="対象外","対象外",M113))</f>
        <v/>
      </c>
      <c r="N114" s="219" t="str">
        <f>IF(B113="","",IF(AX114="対象外","対象外",N113))</f>
        <v/>
      </c>
      <c r="O114" s="219" t="str">
        <f>IF(B113="","",IF(AX114="対象外","対象外",O113))</f>
        <v/>
      </c>
      <c r="P114" s="219" t="str">
        <f>IF(B113="","",IF(AX114="対象外","対象外",P113))</f>
        <v/>
      </c>
      <c r="Q114" s="219" t="str">
        <f>IF(B113="","",IF(AX114="対象外","対象外",Q113))</f>
        <v/>
      </c>
      <c r="R114" s="219" t="str">
        <f>IF(B113="","",IF(AX114="対象外","対象外",R113))</f>
        <v/>
      </c>
      <c r="S114" s="322" t="str">
        <f>IF(B113="","",IF(AX114="対象外","対象外",S113))</f>
        <v/>
      </c>
      <c r="T114" s="314" t="str">
        <f>IF(B113="","",IF(AY114="対象外","対象外",T113))</f>
        <v/>
      </c>
      <c r="U114" s="219" t="str">
        <f>IF(B113="","",IF(AY114="対象外","対象外",U113))</f>
        <v/>
      </c>
      <c r="V114" s="219" t="str">
        <f>IF(B113="","",IF(AY114="対象外","対象外",V113))</f>
        <v/>
      </c>
      <c r="W114" s="219" t="str">
        <f>IF(B113="","",IF(AY114="対象外","対象外",W113))</f>
        <v/>
      </c>
      <c r="X114" s="219" t="str">
        <f>IF(B113="","",IF(AY114="対象外","対象外",X113))</f>
        <v/>
      </c>
      <c r="Y114" s="219" t="str">
        <f>IF(B113="","",IF(AY114="対象外","対象外",Y113))</f>
        <v/>
      </c>
      <c r="Z114" s="315" t="str">
        <f>IF(B113="","",IF(AY114="対象外","対象外",Z113))</f>
        <v/>
      </c>
      <c r="AA114" s="303" t="str">
        <f>IF(B113="","",IF(AZ114="対象外","対象外",AA113))</f>
        <v/>
      </c>
      <c r="AB114" s="219" t="str">
        <f>IF(B113="","",IF(AZ114="対象外","対象外",AB113))</f>
        <v/>
      </c>
      <c r="AC114" s="219" t="str">
        <f>IF(B113="","",IF(AZ114="対象外","対象外",AC113))</f>
        <v/>
      </c>
      <c r="AD114" s="219" t="str">
        <f>IF(B113="","",IF(AZ114="対象外","対象外",AD113))</f>
        <v/>
      </c>
      <c r="AE114" s="219" t="str">
        <f>IF(B113="","",IF(AZ114="対象外","対象外",AE113))</f>
        <v/>
      </c>
      <c r="AF114" s="219" t="str">
        <f>IF(B113="","",IF(AZ114="対象外","対象外",AF113))</f>
        <v/>
      </c>
      <c r="AG114" s="219" t="str">
        <f>IF(B113="","",IF(AZ114="対象外","対象外",AG113))</f>
        <v/>
      </c>
      <c r="AH114" s="523" t="str">
        <f>IF(B113="","",IF(AH113&lt;1,"対象外",ROUND(AI113/AH113,3)))</f>
        <v/>
      </c>
      <c r="AI114" s="524"/>
      <c r="AJ114" s="526"/>
      <c r="AL114" s="146"/>
      <c r="AM114" s="184">
        <f>IF(AH114="",0,IF(AH114="対象外",0,1))</f>
        <v>0</v>
      </c>
      <c r="AN114" s="187">
        <f>IF(AM114=1,AH114,0)</f>
        <v>0</v>
      </c>
      <c r="AO114" s="184">
        <f>AH113</f>
        <v>0</v>
      </c>
      <c r="AP114" s="170">
        <f>AI113</f>
        <v>0</v>
      </c>
      <c r="AQ114" s="152"/>
      <c r="AR114" s="170">
        <f>IF(AS114&gt;1,1,0)</f>
        <v>0</v>
      </c>
      <c r="AS114" s="170">
        <f>AO114+AS70</f>
        <v>0</v>
      </c>
      <c r="AT114" s="170">
        <f>AP114+AT70</f>
        <v>0</v>
      </c>
      <c r="AU114" s="152"/>
      <c r="AW114" s="198" t="str">
        <f>IF(COUNTIF(F113:L113,"作業")+COUNTIF(F113:L113,"休日")&lt;7,"対象外",IF(COUNTIF(F113:L113,"休日")&gt;3,"対象外","対象"))</f>
        <v>対象外</v>
      </c>
      <c r="AX114" s="198" t="str">
        <f>IF(COUNTIF(M113:S113,"作業")+COUNTIF(M113:S113,"休日")&lt;7,"対象外",IF(COUNTIF(M113:S113,"休日")&gt;3,"対象外","対象"))</f>
        <v>対象外</v>
      </c>
      <c r="AY114" s="198" t="str">
        <f>IF(COUNTIF(T113:Z113,"作業")+COUNTIF(T113:Z113,"休日")&lt;7,"対象外",IF(COUNTIF(T113:Z113,"休日")&gt;3,"対象外","対象"))</f>
        <v>対象外</v>
      </c>
      <c r="AZ114" s="198" t="str">
        <f>IF(COUNTIF(AA113:AG113,"作業")+COUNTIF(AA113:AG113,"休日")&lt;7,"対象外",IF(COUNTIF(AA113:AG113,"休日")&gt;3,"対象外","対象"))</f>
        <v>対象外</v>
      </c>
    </row>
    <row r="115" spans="1:52" ht="54" customHeight="1" x14ac:dyDescent="0.4">
      <c r="A115" s="599"/>
      <c r="B115" s="529" t="str">
        <f>IF(COUNTIF(F115:AG115,0)=28,"",B$27)</f>
        <v/>
      </c>
      <c r="C115" s="530"/>
      <c r="D115" s="531"/>
      <c r="E115" s="295" t="s">
        <v>158</v>
      </c>
      <c r="F115" s="314">
        <f>VLOOKUP(F110,'2'!$B$11:$D$598,3,0)</f>
        <v>0</v>
      </c>
      <c r="G115" s="219">
        <f>VLOOKUP(G110,'2'!$B$11:$D$598,3,0)</f>
        <v>0</v>
      </c>
      <c r="H115" s="219">
        <f>VLOOKUP(H110,'2'!$B$11:$D$598,3,0)</f>
        <v>0</v>
      </c>
      <c r="I115" s="219">
        <f>VLOOKUP(I110,'2'!$B$11:$D$598,3,0)</f>
        <v>0</v>
      </c>
      <c r="J115" s="219">
        <f>VLOOKUP(J110,'2'!$B$11:$D$598,3,0)</f>
        <v>0</v>
      </c>
      <c r="K115" s="219">
        <f>VLOOKUP(K110,'2'!$B$11:$D$598,3,0)</f>
        <v>0</v>
      </c>
      <c r="L115" s="315">
        <f>VLOOKUP(L110,'2'!$B$11:$D$598,3,0)</f>
        <v>0</v>
      </c>
      <c r="M115" s="303">
        <f>VLOOKUP(M110,'2'!$B$11:$D$598,3,0)</f>
        <v>0</v>
      </c>
      <c r="N115" s="219">
        <f>VLOOKUP(N110,'2'!$B$11:$D$598,3,0)</f>
        <v>0</v>
      </c>
      <c r="O115" s="219">
        <f>VLOOKUP(O110,'2'!$B$11:$D$598,3,0)</f>
        <v>0</v>
      </c>
      <c r="P115" s="219">
        <f>VLOOKUP(P110,'2'!$B$11:$D$598,3,0)</f>
        <v>0</v>
      </c>
      <c r="Q115" s="219">
        <f>VLOOKUP(Q110,'2'!$B$11:$D$598,3,0)</f>
        <v>0</v>
      </c>
      <c r="R115" s="219">
        <f>VLOOKUP(R110,'2'!$B$11:$D$598,3,0)</f>
        <v>0</v>
      </c>
      <c r="S115" s="322">
        <f>VLOOKUP(S110,'2'!$B$11:$D$598,3,0)</f>
        <v>0</v>
      </c>
      <c r="T115" s="314">
        <f>VLOOKUP(T110,'2'!$B$11:$D$598,3,0)</f>
        <v>0</v>
      </c>
      <c r="U115" s="219">
        <f>VLOOKUP(U110,'2'!$B$11:$D$598,3,0)</f>
        <v>0</v>
      </c>
      <c r="V115" s="219">
        <f>VLOOKUP(V110,'2'!$B$11:$D$598,3,0)</f>
        <v>0</v>
      </c>
      <c r="W115" s="219">
        <f>VLOOKUP(W110,'2'!$B$11:$D$598,3,0)</f>
        <v>0</v>
      </c>
      <c r="X115" s="219">
        <f>VLOOKUP(X110,'2'!$B$11:$D$598,3,0)</f>
        <v>0</v>
      </c>
      <c r="Y115" s="219">
        <f>VLOOKUP(Y110,'2'!$B$11:$D$598,3,0)</f>
        <v>0</v>
      </c>
      <c r="Z115" s="315">
        <f>VLOOKUP(Z110,'2'!$B$11:$D$598,3,0)</f>
        <v>0</v>
      </c>
      <c r="AA115" s="303">
        <f>VLOOKUP(AA110,'2'!$B$11:$D$598,3,0)</f>
        <v>0</v>
      </c>
      <c r="AB115" s="219">
        <f>VLOOKUP(AB110,'2'!$B$11:$D$598,3,0)</f>
        <v>0</v>
      </c>
      <c r="AC115" s="219">
        <f>VLOOKUP(AC110,'2'!$B$11:$D$598,3,0)</f>
        <v>0</v>
      </c>
      <c r="AD115" s="219">
        <f>VLOOKUP(AD110,'2'!$B$11:$D$598,3,0)</f>
        <v>0</v>
      </c>
      <c r="AE115" s="219">
        <f>VLOOKUP(AE110,'2'!$B$11:$D$598,3,0)</f>
        <v>0</v>
      </c>
      <c r="AF115" s="219">
        <f>VLOOKUP(AF110,'2'!$B$11:$D$598,3,0)</f>
        <v>0</v>
      </c>
      <c r="AG115" s="219">
        <f>VLOOKUP(AG110,'2'!$B$11:$D$598,3,0)</f>
        <v>0</v>
      </c>
      <c r="AH115" s="198">
        <f>COUNTIF(F116:AG116,"作業")+COUNTIF(F116:AG116,"休日")</f>
        <v>0</v>
      </c>
      <c r="AI115" s="291">
        <f>(COUNTIF(F116:AG116,"休日"))</f>
        <v>0</v>
      </c>
      <c r="AJ115" s="525" t="str">
        <f>IF(AJ113="","",IF(AJ113&gt;=0.285,"達成","未達成"))</f>
        <v/>
      </c>
      <c r="AL115" s="290"/>
      <c r="AM115" s="290"/>
      <c r="AN115" s="290"/>
      <c r="AW115" s="278">
        <v>1</v>
      </c>
      <c r="AX115" s="278">
        <v>2</v>
      </c>
      <c r="AY115" s="278">
        <v>3</v>
      </c>
      <c r="AZ115" s="278">
        <v>4</v>
      </c>
    </row>
    <row r="116" spans="1:52" ht="54" customHeight="1" x14ac:dyDescent="0.4">
      <c r="A116" s="599"/>
      <c r="B116" s="532"/>
      <c r="C116" s="533"/>
      <c r="D116" s="534"/>
      <c r="E116" s="296" t="s">
        <v>159</v>
      </c>
      <c r="F116" s="314" t="str">
        <f>IF(B115="","",IF(AW116="対象外","対象外",F115))</f>
        <v/>
      </c>
      <c r="G116" s="219" t="str">
        <f>IF(B115="","",IF(AW116="対象外","対象外",G115))</f>
        <v/>
      </c>
      <c r="H116" s="219" t="str">
        <f>IF(B115="","",IF(AW116="対象外","対象外",H115))</f>
        <v/>
      </c>
      <c r="I116" s="219" t="str">
        <f>IF(B115="","",IF(AW116="対象外","対象外",I115))</f>
        <v/>
      </c>
      <c r="J116" s="219" t="str">
        <f>IF(B115="","",IF(AW116="対象外","対象外",J115))</f>
        <v/>
      </c>
      <c r="K116" s="219" t="str">
        <f>IF(B115="","",IF(AW116="対象外","対象外",K115))</f>
        <v/>
      </c>
      <c r="L116" s="315" t="str">
        <f>IF(B115="","",IF(AW116="対象外","対象外",L115))</f>
        <v/>
      </c>
      <c r="M116" s="303" t="str">
        <f>IF(B115="","",IF(AX116="対象外","対象外",M115))</f>
        <v/>
      </c>
      <c r="N116" s="219" t="str">
        <f>IF(B115="","",IF(AX116="対象外","対象外",N115))</f>
        <v/>
      </c>
      <c r="O116" s="219" t="str">
        <f>IF(B115="","",IF(AX116="対象外","対象外",O115))</f>
        <v/>
      </c>
      <c r="P116" s="219" t="str">
        <f>IF(B115="","",IF(AX116="対象外","対象外",P115))</f>
        <v/>
      </c>
      <c r="Q116" s="219" t="str">
        <f>IF(B115="","",IF(AX116="対象外","対象外",Q115))</f>
        <v/>
      </c>
      <c r="R116" s="219" t="str">
        <f>IF(B115="","",IF(AX116="対象外","対象外",R115))</f>
        <v/>
      </c>
      <c r="S116" s="322" t="str">
        <f>IF(B115="","",IF(AX116="対象外","対象外",S115))</f>
        <v/>
      </c>
      <c r="T116" s="314" t="str">
        <f>IF(B115="","",IF(AY116="対象外","対象外",T115))</f>
        <v/>
      </c>
      <c r="U116" s="219" t="str">
        <f>IF(B115="","",IF(AY116="対象外","対象外",U115))</f>
        <v/>
      </c>
      <c r="V116" s="219" t="str">
        <f>IF(B115="","",IF(AY116="対象外","対象外",V115))</f>
        <v/>
      </c>
      <c r="W116" s="219" t="str">
        <f>IF(B115="","",IF(AY116="対象外","対象外",W115))</f>
        <v/>
      </c>
      <c r="X116" s="219" t="str">
        <f>IF(B115="","",IF(AY116="対象外","対象外",X115))</f>
        <v/>
      </c>
      <c r="Y116" s="219" t="str">
        <f>IF(B115="","",IF(AY116="対象外","対象外",Y115))</f>
        <v/>
      </c>
      <c r="Z116" s="315" t="str">
        <f>IF(B115="","",IF(AY116="対象外","対象外",Z115))</f>
        <v/>
      </c>
      <c r="AA116" s="303" t="str">
        <f>IF(B115="","",IF(AZ116="対象外","対象外",AA115))</f>
        <v/>
      </c>
      <c r="AB116" s="219" t="str">
        <f>IF(B115="","",IF(AZ116="対象外","対象外",AB115))</f>
        <v/>
      </c>
      <c r="AC116" s="219" t="str">
        <f>IF(B115="","",IF(AZ116="対象外","対象外",AC115))</f>
        <v/>
      </c>
      <c r="AD116" s="219" t="str">
        <f>IF(B115="","",IF(AZ116="対象外","対象外",AD115))</f>
        <v/>
      </c>
      <c r="AE116" s="219" t="str">
        <f>IF(B115="","",IF(AZ116="対象外","対象外",AE115))</f>
        <v/>
      </c>
      <c r="AF116" s="219" t="str">
        <f>IF(B115="","",IF(AZ116="対象外","対象外",AF115))</f>
        <v/>
      </c>
      <c r="AG116" s="219" t="str">
        <f>IF(B115="","",IF(AZ116="対象外","対象外",AG115))</f>
        <v/>
      </c>
      <c r="AH116" s="523" t="str">
        <f>IF(B115="","",IF(AH115&lt;1,"対象外",ROUND(AI115/AH115,3)))</f>
        <v/>
      </c>
      <c r="AI116" s="524"/>
      <c r="AJ116" s="525"/>
      <c r="AL116" s="290"/>
      <c r="AM116" s="184">
        <f>IF(AH116="",0,IF(AH116="対象外",0,1))</f>
        <v>0</v>
      </c>
      <c r="AN116" s="187">
        <f>IF(AM116=1,AH116,0)</f>
        <v>0</v>
      </c>
      <c r="AO116" s="184">
        <f>AH115</f>
        <v>0</v>
      </c>
      <c r="AP116" s="170">
        <f>AI115</f>
        <v>0</v>
      </c>
      <c r="AQ116" s="152"/>
      <c r="AR116" s="170">
        <f>IF(AS116&gt;1,1,0)</f>
        <v>0</v>
      </c>
      <c r="AS116" s="170">
        <f>AO116+AS72</f>
        <v>0</v>
      </c>
      <c r="AT116" s="170">
        <f>AP116+AT72</f>
        <v>0</v>
      </c>
      <c r="AU116" s="152"/>
      <c r="AW116" s="198" t="str">
        <f>IF(COUNTIF(F115:L115,"作業")+COUNTIF(F115:L115,"休日")&lt;7,"対象外",IF(COUNTIF(F115:L115,"休日")&gt;3,"対象外","対象"))</f>
        <v>対象外</v>
      </c>
      <c r="AX116" s="198" t="str">
        <f>IF(COUNTIF(M115:S115,"作業")+COUNTIF(M115:S115,"休日")&lt;7,"対象外",IF(COUNTIF(M115:S115,"休日")&gt;3,"対象外","対象"))</f>
        <v>対象外</v>
      </c>
      <c r="AY116" s="198" t="str">
        <f>IF(COUNTIF(T115:Z115,"作業")+COUNTIF(T115:Z115,"休日")&lt;7,"対象外",IF(COUNTIF(T115:Z115,"休日")&gt;3,"対象外","対象"))</f>
        <v>対象外</v>
      </c>
      <c r="AZ116" s="198" t="str">
        <f>IF(COUNTIF(AA115:AG115,"作業")+COUNTIF(AA115:AG115,"休日")&lt;7,"対象外",IF(COUNTIF(AA115:AG115,"休日")&gt;3,"対象外","対象"))</f>
        <v>対象外</v>
      </c>
    </row>
    <row r="117" spans="1:52" ht="54" customHeight="1" x14ac:dyDescent="0.35">
      <c r="A117" s="599"/>
      <c r="B117" s="529" t="str">
        <f>IF(COUNTIF(F117:AG117,0)=28,"",B$29)</f>
        <v/>
      </c>
      <c r="C117" s="530"/>
      <c r="D117" s="531"/>
      <c r="E117" s="295" t="s">
        <v>158</v>
      </c>
      <c r="F117" s="314">
        <f>VLOOKUP(F110,'3'!$B$11:$D$598,3,0)</f>
        <v>0</v>
      </c>
      <c r="G117" s="219">
        <f>VLOOKUP(G110,'3'!$B$11:$D$598,3,0)</f>
        <v>0</v>
      </c>
      <c r="H117" s="219">
        <f>VLOOKUP(H110,'3'!$B$11:$D$598,3,0)</f>
        <v>0</v>
      </c>
      <c r="I117" s="219">
        <f>VLOOKUP(I110,'3'!$B$11:$D$598,3,0)</f>
        <v>0</v>
      </c>
      <c r="J117" s="219">
        <f>VLOOKUP(J110,'3'!$B$11:$D$598,3,0)</f>
        <v>0</v>
      </c>
      <c r="K117" s="219">
        <f>VLOOKUP(K110,'3'!$B$11:$D$598,3,0)</f>
        <v>0</v>
      </c>
      <c r="L117" s="315">
        <f>VLOOKUP(L110,'3'!$B$11:$D$598,3,0)</f>
        <v>0</v>
      </c>
      <c r="M117" s="303">
        <f>VLOOKUP(M110,'3'!$B$11:$D$598,3,0)</f>
        <v>0</v>
      </c>
      <c r="N117" s="219">
        <f>VLOOKUP(N110,'3'!$B$11:$D$598,3,0)</f>
        <v>0</v>
      </c>
      <c r="O117" s="219">
        <f>VLOOKUP(O110,'3'!$B$11:$D$598,3,0)</f>
        <v>0</v>
      </c>
      <c r="P117" s="219">
        <f>VLOOKUP(P110,'3'!$B$11:$D$598,3,0)</f>
        <v>0</v>
      </c>
      <c r="Q117" s="219">
        <f>VLOOKUP(Q110,'3'!$B$11:$D$598,3,0)</f>
        <v>0</v>
      </c>
      <c r="R117" s="219">
        <f>VLOOKUP(R110,'3'!$B$11:$D$598,3,0)</f>
        <v>0</v>
      </c>
      <c r="S117" s="322">
        <f>VLOOKUP(S110,'3'!$B$11:$D$598,3,0)</f>
        <v>0</v>
      </c>
      <c r="T117" s="314">
        <f>VLOOKUP(T110,'3'!$B$11:$D$598,3,0)</f>
        <v>0</v>
      </c>
      <c r="U117" s="219">
        <f>VLOOKUP(U110,'3'!$B$11:$D$598,3,0)</f>
        <v>0</v>
      </c>
      <c r="V117" s="219">
        <f>VLOOKUP(V110,'3'!$B$11:$D$598,3,0)</f>
        <v>0</v>
      </c>
      <c r="W117" s="219">
        <f>VLOOKUP(W110,'3'!$B$11:$D$598,3,0)</f>
        <v>0</v>
      </c>
      <c r="X117" s="219">
        <f>VLOOKUP(X110,'3'!$B$11:$D$598,3,0)</f>
        <v>0</v>
      </c>
      <c r="Y117" s="219">
        <f>VLOOKUP(Y110,'3'!$B$11:$D$598,3,0)</f>
        <v>0</v>
      </c>
      <c r="Z117" s="315">
        <f>VLOOKUP(Z110,'3'!$B$11:$D$598,3,0)</f>
        <v>0</v>
      </c>
      <c r="AA117" s="303">
        <f>VLOOKUP(AA110,'3'!$B$11:$D$598,3,0)</f>
        <v>0</v>
      </c>
      <c r="AB117" s="219">
        <f>VLOOKUP(AB110,'3'!$B$11:$D$598,3,0)</f>
        <v>0</v>
      </c>
      <c r="AC117" s="219">
        <f>VLOOKUP(AC110,'3'!$B$11:$D$598,3,0)</f>
        <v>0</v>
      </c>
      <c r="AD117" s="219">
        <f>VLOOKUP(AD110,'3'!$B$11:$D$598,3,0)</f>
        <v>0</v>
      </c>
      <c r="AE117" s="219">
        <f>VLOOKUP(AE110,'3'!$B$11:$D$598,3,0)</f>
        <v>0</v>
      </c>
      <c r="AF117" s="219">
        <f>VLOOKUP(AF110,'3'!$B$11:$D$598,3,0)</f>
        <v>0</v>
      </c>
      <c r="AG117" s="219">
        <f>VLOOKUP(AG110,'3'!$B$11:$D$598,3,0)</f>
        <v>0</v>
      </c>
      <c r="AH117" s="198">
        <f>COUNTIF(F118:AG118,"作業")+COUNTIF(F118:AG118,"休日")</f>
        <v>0</v>
      </c>
      <c r="AI117" s="291">
        <f>(COUNTIF(F118:AG118,"休日"))</f>
        <v>0</v>
      </c>
      <c r="AJ117" s="189"/>
      <c r="AL117" s="290"/>
      <c r="AM117" s="290"/>
      <c r="AN117" s="290"/>
      <c r="AW117" s="278">
        <v>1</v>
      </c>
      <c r="AX117" s="278">
        <v>2</v>
      </c>
      <c r="AY117" s="278">
        <v>3</v>
      </c>
      <c r="AZ117" s="278">
        <v>4</v>
      </c>
    </row>
    <row r="118" spans="1:52" ht="54" customHeight="1" x14ac:dyDescent="0.35">
      <c r="A118" s="599"/>
      <c r="B118" s="532"/>
      <c r="C118" s="533"/>
      <c r="D118" s="534"/>
      <c r="E118" s="296" t="s">
        <v>159</v>
      </c>
      <c r="F118" s="314" t="str">
        <f>IF(B117="","",IF(AW118="対象外","対象外",F117))</f>
        <v/>
      </c>
      <c r="G118" s="219" t="str">
        <f>IF(B117="","",IF(AW118="対象外","対象外",G117))</f>
        <v/>
      </c>
      <c r="H118" s="219" t="str">
        <f>IF(B117="","",IF(AW118="対象外","対象外",H117))</f>
        <v/>
      </c>
      <c r="I118" s="219" t="str">
        <f>IF(B117="","",IF(AW118="対象外","対象外",I117))</f>
        <v/>
      </c>
      <c r="J118" s="219" t="str">
        <f>IF(B117="","",IF(AW118="対象外","対象外",J117))</f>
        <v/>
      </c>
      <c r="K118" s="219" t="str">
        <f>IF(B117="","",IF(AW118="対象外","対象外",K117))</f>
        <v/>
      </c>
      <c r="L118" s="315" t="str">
        <f>IF(B117="","",IF(AW118="対象外","対象外",L117))</f>
        <v/>
      </c>
      <c r="M118" s="303" t="str">
        <f>IF(B117="","",IF(AX118="対象外","対象外",M117))</f>
        <v/>
      </c>
      <c r="N118" s="219" t="str">
        <f>IF(B117="","",IF(AX118="対象外","対象外",N117))</f>
        <v/>
      </c>
      <c r="O118" s="219" t="str">
        <f>IF(B117="","",IF(AX118="対象外","対象外",O117))</f>
        <v/>
      </c>
      <c r="P118" s="219" t="str">
        <f>IF(B117="","",IF(AX118="対象外","対象外",P117))</f>
        <v/>
      </c>
      <c r="Q118" s="219" t="str">
        <f>IF(B117="","",IF(AX118="対象外","対象外",Q117))</f>
        <v/>
      </c>
      <c r="R118" s="219" t="str">
        <f>IF(B117="","",IF(AX118="対象外","対象外",R117))</f>
        <v/>
      </c>
      <c r="S118" s="322" t="str">
        <f>IF(B117="","",IF(AX118="対象外","対象外",S117))</f>
        <v/>
      </c>
      <c r="T118" s="314" t="str">
        <f>IF(B117="","",IF(AY118="対象外","対象外",T117))</f>
        <v/>
      </c>
      <c r="U118" s="219" t="str">
        <f>IF(B117="","",IF(AY118="対象外","対象外",U117))</f>
        <v/>
      </c>
      <c r="V118" s="219" t="str">
        <f>IF(B117="","",IF(AY118="対象外","対象外",V117))</f>
        <v/>
      </c>
      <c r="W118" s="219" t="str">
        <f>IF(B117="","",IF(AY118="対象外","対象外",W117))</f>
        <v/>
      </c>
      <c r="X118" s="219" t="str">
        <f>IF(B117="","",IF(AY118="対象外","対象外",X117))</f>
        <v/>
      </c>
      <c r="Y118" s="219" t="str">
        <f>IF(B117="","",IF(AY118="対象外","対象外",Y117))</f>
        <v/>
      </c>
      <c r="Z118" s="315" t="str">
        <f>IF(B117="","",IF(AY118="対象外","対象外",Z117))</f>
        <v/>
      </c>
      <c r="AA118" s="303" t="str">
        <f>IF(B117="","",IF(AZ118="対象外","対象外",AA117))</f>
        <v/>
      </c>
      <c r="AB118" s="219" t="str">
        <f>IF(B117="","",IF(AZ118="対象外","対象外",AB117))</f>
        <v/>
      </c>
      <c r="AC118" s="219" t="str">
        <f>IF(B117="","",IF(AZ118="対象外","対象外",AC117))</f>
        <v/>
      </c>
      <c r="AD118" s="219" t="str">
        <f>IF(B117="","",IF(AZ118="対象外","対象外",AD117))</f>
        <v/>
      </c>
      <c r="AE118" s="219" t="str">
        <f>IF(B117="","",IF(AZ118="対象外","対象外",AE117))</f>
        <v/>
      </c>
      <c r="AF118" s="219" t="str">
        <f>IF(B117="","",IF(AZ118="対象外","対象外",AF117))</f>
        <v/>
      </c>
      <c r="AG118" s="219" t="str">
        <f>IF(B117="","",IF(AZ118="対象外","対象外",AG117))</f>
        <v/>
      </c>
      <c r="AH118" s="523" t="str">
        <f>IF(B117="","",IF(AH117&lt;1,"対象外",ROUND(AI117/AH117,3)))</f>
        <v/>
      </c>
      <c r="AI118" s="524"/>
      <c r="AJ118" s="189"/>
      <c r="AL118" s="290"/>
      <c r="AM118" s="184">
        <f>IF(AH118="",0,IF(AH118="対象外",0,1))</f>
        <v>0</v>
      </c>
      <c r="AN118" s="187">
        <f>IF(AM118=1,AH118,0)</f>
        <v>0</v>
      </c>
      <c r="AO118" s="184">
        <f>AH117</f>
        <v>0</v>
      </c>
      <c r="AP118" s="170">
        <f>AI117</f>
        <v>0</v>
      </c>
      <c r="AQ118" s="152"/>
      <c r="AR118" s="170">
        <f>IF(AS118&gt;1,1,0)</f>
        <v>0</v>
      </c>
      <c r="AS118" s="170">
        <f>AO118+AS74</f>
        <v>0</v>
      </c>
      <c r="AT118" s="170">
        <f>AP118+AT74</f>
        <v>0</v>
      </c>
      <c r="AU118" s="152"/>
      <c r="AW118" s="198" t="str">
        <f>IF(COUNTIF(F117:L117,"作業")+COUNTIF(F117:L117,"休日")&lt;7,"対象外",IF(COUNTIF(F117:L117,"休日")&gt;3,"対象外","対象"))</f>
        <v>対象外</v>
      </c>
      <c r="AX118" s="198" t="str">
        <f>IF(COUNTIF(M117:S117,"作業")+COUNTIF(M117:S117,"休日")&lt;7,"対象外",IF(COUNTIF(M117:S117,"休日")&gt;3,"対象外","対象"))</f>
        <v>対象外</v>
      </c>
      <c r="AY118" s="198" t="str">
        <f>IF(COUNTIF(T117:Z117,"作業")+COUNTIF(T117:Z117,"休日")&lt;7,"対象外",IF(COUNTIF(T117:Z117,"休日")&gt;3,"対象外","対象"))</f>
        <v>対象外</v>
      </c>
      <c r="AZ118" s="198" t="str">
        <f>IF(COUNTIF(AA117:AG117,"作業")+COUNTIF(AA117:AG117,"休日")&lt;7,"対象外",IF(COUNTIF(AA117:AG117,"休日")&gt;3,"対象外","対象"))</f>
        <v>対象外</v>
      </c>
    </row>
    <row r="119" spans="1:52" ht="54" customHeight="1" x14ac:dyDescent="0.35">
      <c r="A119" s="599"/>
      <c r="B119" s="529" t="str">
        <f>IF(COUNTIF(F119:AG119,0)=28,"",B$31)</f>
        <v/>
      </c>
      <c r="C119" s="530"/>
      <c r="D119" s="531"/>
      <c r="E119" s="295" t="s">
        <v>158</v>
      </c>
      <c r="F119" s="314">
        <f>VLOOKUP(F110,'4'!$B$11:$D$598,3,0)</f>
        <v>0</v>
      </c>
      <c r="G119" s="219">
        <f>VLOOKUP(G110,'4'!$B$11:$D$598,3,0)</f>
        <v>0</v>
      </c>
      <c r="H119" s="219">
        <f>VLOOKUP(H110,'4'!$B$11:$D$598,3,0)</f>
        <v>0</v>
      </c>
      <c r="I119" s="219">
        <f>VLOOKUP(I110,'4'!$B$11:$D$598,3,0)</f>
        <v>0</v>
      </c>
      <c r="J119" s="219">
        <f>VLOOKUP(J110,'4'!$B$11:$D$598,3,0)</f>
        <v>0</v>
      </c>
      <c r="K119" s="219">
        <f>VLOOKUP(K110,'4'!$B$11:$D$598,3,0)</f>
        <v>0</v>
      </c>
      <c r="L119" s="315">
        <f>VLOOKUP(L110,'4'!$B$11:$D$598,3,0)</f>
        <v>0</v>
      </c>
      <c r="M119" s="303">
        <f>VLOOKUP(M110,'4'!$B$11:$D$598,3,0)</f>
        <v>0</v>
      </c>
      <c r="N119" s="219">
        <f>VLOOKUP(N110,'4'!$B$11:$D$598,3,0)</f>
        <v>0</v>
      </c>
      <c r="O119" s="219">
        <f>VLOOKUP(O110,'4'!$B$11:$D$598,3,0)</f>
        <v>0</v>
      </c>
      <c r="P119" s="219">
        <f>VLOOKUP(P110,'4'!$B$11:$D$598,3,0)</f>
        <v>0</v>
      </c>
      <c r="Q119" s="219">
        <f>VLOOKUP(Q110,'4'!$B$11:$D$598,3,0)</f>
        <v>0</v>
      </c>
      <c r="R119" s="219">
        <f>VLOOKUP(R110,'4'!$B$11:$D$598,3,0)</f>
        <v>0</v>
      </c>
      <c r="S119" s="322">
        <f>VLOOKUP(S110,'4'!$B$11:$D$598,3,0)</f>
        <v>0</v>
      </c>
      <c r="T119" s="314">
        <f>VLOOKUP(T110,'4'!$B$11:$D$598,3,0)</f>
        <v>0</v>
      </c>
      <c r="U119" s="219">
        <f>VLOOKUP(U110,'4'!$B$11:$D$598,3,0)</f>
        <v>0</v>
      </c>
      <c r="V119" s="219">
        <f>VLOOKUP(V110,'4'!$B$11:$D$598,3,0)</f>
        <v>0</v>
      </c>
      <c r="W119" s="219">
        <f>VLOOKUP(W110,'4'!$B$11:$D$598,3,0)</f>
        <v>0</v>
      </c>
      <c r="X119" s="219">
        <f>VLOOKUP(X110,'4'!$B$11:$D$598,3,0)</f>
        <v>0</v>
      </c>
      <c r="Y119" s="219">
        <f>VLOOKUP(Y110,'4'!$B$11:$D$598,3,0)</f>
        <v>0</v>
      </c>
      <c r="Z119" s="315">
        <f>VLOOKUP(Z110,'4'!$B$11:$D$598,3,0)</f>
        <v>0</v>
      </c>
      <c r="AA119" s="303">
        <f>VLOOKUP(AA110,'4'!$B$11:$D$598,3,0)</f>
        <v>0</v>
      </c>
      <c r="AB119" s="219">
        <f>VLOOKUP(AB110,'4'!$B$11:$D$598,3,0)</f>
        <v>0</v>
      </c>
      <c r="AC119" s="219">
        <f>VLOOKUP(AC110,'4'!$B$11:$D$598,3,0)</f>
        <v>0</v>
      </c>
      <c r="AD119" s="219">
        <f>VLOOKUP(AD110,'4'!$B$11:$D$598,3,0)</f>
        <v>0</v>
      </c>
      <c r="AE119" s="219">
        <f>VLOOKUP(AE110,'4'!$B$11:$D$598,3,0)</f>
        <v>0</v>
      </c>
      <c r="AF119" s="219">
        <f>VLOOKUP(AF110,'4'!$B$11:$D$598,3,0)</f>
        <v>0</v>
      </c>
      <c r="AG119" s="219">
        <f>VLOOKUP(AG110,'4'!$B$11:$D$598,3,0)</f>
        <v>0</v>
      </c>
      <c r="AH119" s="198">
        <f>COUNTIF(F120:AG120,"作業")+COUNTIF(F120:AG120,"休日")</f>
        <v>0</v>
      </c>
      <c r="AI119" s="291">
        <f>(COUNTIF(F120:AG120,"休日"))</f>
        <v>0</v>
      </c>
      <c r="AJ119" s="189"/>
      <c r="AL119" s="290"/>
      <c r="AM119" s="290"/>
      <c r="AN119" s="290"/>
      <c r="AW119" s="278">
        <v>1</v>
      </c>
      <c r="AX119" s="278">
        <v>2</v>
      </c>
      <c r="AY119" s="278">
        <v>3</v>
      </c>
      <c r="AZ119" s="278">
        <v>4</v>
      </c>
    </row>
    <row r="120" spans="1:52" ht="54" customHeight="1" x14ac:dyDescent="0.35">
      <c r="A120" s="599"/>
      <c r="B120" s="532"/>
      <c r="C120" s="533"/>
      <c r="D120" s="534"/>
      <c r="E120" s="296" t="s">
        <v>159</v>
      </c>
      <c r="F120" s="314" t="str">
        <f>IF(B119="","",IF(AW120="対象外","対象外",F119))</f>
        <v/>
      </c>
      <c r="G120" s="219" t="str">
        <f>IF(B119="","",IF(AW120="対象外","対象外",G119))</f>
        <v/>
      </c>
      <c r="H120" s="219" t="str">
        <f>IF(B119="","",IF(AW120="対象外","対象外",H119))</f>
        <v/>
      </c>
      <c r="I120" s="219" t="str">
        <f>IF(B119="","",IF(AW120="対象外","対象外",I119))</f>
        <v/>
      </c>
      <c r="J120" s="219" t="str">
        <f>IF(B119="","",IF(AW120="対象外","対象外",J119))</f>
        <v/>
      </c>
      <c r="K120" s="219" t="str">
        <f>IF(B119="","",IF(AW120="対象外","対象外",K119))</f>
        <v/>
      </c>
      <c r="L120" s="315" t="str">
        <f>IF(B119="","",IF(AW120="対象外","対象外",L119))</f>
        <v/>
      </c>
      <c r="M120" s="303" t="str">
        <f>IF(B119="","",IF(AX120="対象外","対象外",M119))</f>
        <v/>
      </c>
      <c r="N120" s="219" t="str">
        <f>IF(B119="","",IF(AX120="対象外","対象外",N119))</f>
        <v/>
      </c>
      <c r="O120" s="219" t="str">
        <f>IF(B119="","",IF(AX120="対象外","対象外",O119))</f>
        <v/>
      </c>
      <c r="P120" s="219" t="str">
        <f>IF(B119="","",IF(AX120="対象外","対象外",P119))</f>
        <v/>
      </c>
      <c r="Q120" s="219" t="str">
        <f>IF(B119="","",IF(AX120="対象外","対象外",Q119))</f>
        <v/>
      </c>
      <c r="R120" s="219" t="str">
        <f>IF(B119="","",IF(AX120="対象外","対象外",R119))</f>
        <v/>
      </c>
      <c r="S120" s="322" t="str">
        <f>IF(B119="","",IF(AX120="対象外","対象外",S119))</f>
        <v/>
      </c>
      <c r="T120" s="314" t="str">
        <f>IF(B119="","",IF(AY120="対象外","対象外",T119))</f>
        <v/>
      </c>
      <c r="U120" s="219" t="str">
        <f>IF(B119="","",IF(AY120="対象外","対象外",U119))</f>
        <v/>
      </c>
      <c r="V120" s="219" t="str">
        <f>IF(B119="","",IF(AY120="対象外","対象外",V119))</f>
        <v/>
      </c>
      <c r="W120" s="219" t="str">
        <f>IF(B119="","",IF(AY120="対象外","対象外",W119))</f>
        <v/>
      </c>
      <c r="X120" s="219" t="str">
        <f>IF(B119="","",IF(AY120="対象外","対象外",X119))</f>
        <v/>
      </c>
      <c r="Y120" s="219" t="str">
        <f>IF(B119="","",IF(AY120="対象外","対象外",Y119))</f>
        <v/>
      </c>
      <c r="Z120" s="315" t="str">
        <f>IF(B119="","",IF(AY120="対象外","対象外",Z119))</f>
        <v/>
      </c>
      <c r="AA120" s="303" t="str">
        <f>IF(B119="","",IF(AZ120="対象外","対象外",AA119))</f>
        <v/>
      </c>
      <c r="AB120" s="219" t="str">
        <f>IF(B119="","",IF(AZ120="対象外","対象外",AB119))</f>
        <v/>
      </c>
      <c r="AC120" s="219" t="str">
        <f>IF(B119="","",IF(AZ120="対象外","対象外",AC119))</f>
        <v/>
      </c>
      <c r="AD120" s="219" t="str">
        <f>IF(B119="","",IF(AZ120="対象外","対象外",AD119))</f>
        <v/>
      </c>
      <c r="AE120" s="219" t="str">
        <f>IF(B119="","",IF(AZ120="対象外","対象外",AE119))</f>
        <v/>
      </c>
      <c r="AF120" s="219" t="str">
        <f>IF(B119="","",IF(AZ120="対象外","対象外",AF119))</f>
        <v/>
      </c>
      <c r="AG120" s="219" t="str">
        <f>IF(B119="","",IF(AZ120="対象外","対象外",AG119))</f>
        <v/>
      </c>
      <c r="AH120" s="523" t="str">
        <f>IF(B119="","",IF(AH119&lt;1,"対象外",ROUND(AI119/AH119,3)))</f>
        <v/>
      </c>
      <c r="AI120" s="524"/>
      <c r="AJ120" s="189"/>
      <c r="AL120" s="290"/>
      <c r="AM120" s="184">
        <f>IF(AH120="",0,IF(AH120="対象外",0,1))</f>
        <v>0</v>
      </c>
      <c r="AN120" s="187">
        <f>IF(AM120=1,AH120,0)</f>
        <v>0</v>
      </c>
      <c r="AO120" s="184">
        <f>AH119</f>
        <v>0</v>
      </c>
      <c r="AP120" s="170">
        <f>AI119</f>
        <v>0</v>
      </c>
      <c r="AQ120" s="152"/>
      <c r="AR120" s="170">
        <f>IF(AS120&gt;1,1,0)</f>
        <v>0</v>
      </c>
      <c r="AS120" s="170">
        <f>AO120+AS76</f>
        <v>0</v>
      </c>
      <c r="AT120" s="170">
        <f>AP120+AT76</f>
        <v>0</v>
      </c>
      <c r="AU120" s="152"/>
      <c r="AW120" s="198" t="str">
        <f>IF(COUNTIF(F119:L119,"作業")+COUNTIF(F119:L119,"休日")&lt;7,"対象外",IF(COUNTIF(F119:L119,"休日")&gt;3,"対象外","対象"))</f>
        <v>対象外</v>
      </c>
      <c r="AX120" s="198" t="str">
        <f>IF(COUNTIF(M119:S119,"作業")+COUNTIF(M119:S119,"休日")&lt;7,"対象外",IF(COUNTIF(M119:S119,"休日")&gt;3,"対象外","対象"))</f>
        <v>対象外</v>
      </c>
      <c r="AY120" s="198" t="str">
        <f>IF(COUNTIF(T119:Z119,"作業")+COUNTIF(T119:Z119,"休日")&lt;7,"対象外",IF(COUNTIF(T119:Z119,"休日")&gt;3,"対象外","対象"))</f>
        <v>対象外</v>
      </c>
      <c r="AZ120" s="198" t="str">
        <f>IF(COUNTIF(AA119:AG119,"作業")+COUNTIF(AA119:AG119,"休日")&lt;7,"対象外",IF(COUNTIF(AA119:AG119,"休日")&gt;3,"対象外","対象"))</f>
        <v>対象外</v>
      </c>
    </row>
    <row r="121" spans="1:52" ht="54" customHeight="1" x14ac:dyDescent="0.35">
      <c r="A121" s="599"/>
      <c r="B121" s="529" t="str">
        <f>IF(COUNTIF(F121:AG121,0)=28,"",B$33)</f>
        <v/>
      </c>
      <c r="C121" s="530"/>
      <c r="D121" s="531"/>
      <c r="E121" s="295" t="s">
        <v>158</v>
      </c>
      <c r="F121" s="314">
        <f>VLOOKUP(F110,'5'!$B$11:$D$598,3,0)</f>
        <v>0</v>
      </c>
      <c r="G121" s="219">
        <f>VLOOKUP(G110,'5'!$B$11:$D$598,3,0)</f>
        <v>0</v>
      </c>
      <c r="H121" s="219">
        <f>VLOOKUP(H110,'5'!$B$11:$D$598,3,0)</f>
        <v>0</v>
      </c>
      <c r="I121" s="219">
        <f>VLOOKUP(I110,'5'!$B$11:$D$598,3,0)</f>
        <v>0</v>
      </c>
      <c r="J121" s="219">
        <f>VLOOKUP(J110,'5'!$B$11:$D$598,3,0)</f>
        <v>0</v>
      </c>
      <c r="K121" s="219">
        <f>VLOOKUP(K110,'5'!$B$11:$D$598,3,0)</f>
        <v>0</v>
      </c>
      <c r="L121" s="315">
        <f>VLOOKUP(L110,'5'!$B$11:$D$598,3,0)</f>
        <v>0</v>
      </c>
      <c r="M121" s="303">
        <f>VLOOKUP(M110,'5'!$B$11:$D$598,3,0)</f>
        <v>0</v>
      </c>
      <c r="N121" s="219">
        <f>VLOOKUP(N110,'5'!$B$11:$D$598,3,0)</f>
        <v>0</v>
      </c>
      <c r="O121" s="219">
        <f>VLOOKUP(O110,'5'!$B$11:$D$598,3,0)</f>
        <v>0</v>
      </c>
      <c r="P121" s="219">
        <f>VLOOKUP(P110,'5'!$B$11:$D$598,3,0)</f>
        <v>0</v>
      </c>
      <c r="Q121" s="219">
        <f>VLOOKUP(Q110,'5'!$B$11:$D$598,3,0)</f>
        <v>0</v>
      </c>
      <c r="R121" s="219">
        <f>VLOOKUP(R110,'5'!$B$11:$D$598,3,0)</f>
        <v>0</v>
      </c>
      <c r="S121" s="322">
        <f>VLOOKUP(S110,'5'!$B$11:$D$598,3,0)</f>
        <v>0</v>
      </c>
      <c r="T121" s="314">
        <f>VLOOKUP(T110,'5'!$B$11:$D$598,3,0)</f>
        <v>0</v>
      </c>
      <c r="U121" s="219">
        <f>VLOOKUP(U110,'5'!$B$11:$D$598,3,0)</f>
        <v>0</v>
      </c>
      <c r="V121" s="219">
        <f>VLOOKUP(V110,'5'!$B$11:$D$598,3,0)</f>
        <v>0</v>
      </c>
      <c r="W121" s="219">
        <f>VLOOKUP(W110,'5'!$B$11:$D$598,3,0)</f>
        <v>0</v>
      </c>
      <c r="X121" s="219">
        <f>VLOOKUP(X110,'5'!$B$11:$D$598,3,0)</f>
        <v>0</v>
      </c>
      <c r="Y121" s="219">
        <f>VLOOKUP(Y110,'5'!$B$11:$D$598,3,0)</f>
        <v>0</v>
      </c>
      <c r="Z121" s="315">
        <f>VLOOKUP(Z110,'5'!$B$11:$D$598,3,0)</f>
        <v>0</v>
      </c>
      <c r="AA121" s="303">
        <f>VLOOKUP(AA110,'5'!$B$11:$D$598,3,0)</f>
        <v>0</v>
      </c>
      <c r="AB121" s="219">
        <f>VLOOKUP(AB110,'5'!$B$11:$D$598,3,0)</f>
        <v>0</v>
      </c>
      <c r="AC121" s="219">
        <f>VLOOKUP(AC110,'5'!$B$11:$D$598,3,0)</f>
        <v>0</v>
      </c>
      <c r="AD121" s="219">
        <f>VLOOKUP(AD110,'5'!$B$11:$D$598,3,0)</f>
        <v>0</v>
      </c>
      <c r="AE121" s="219">
        <f>VLOOKUP(AE110,'5'!$B$11:$D$598,3,0)</f>
        <v>0</v>
      </c>
      <c r="AF121" s="219">
        <f>VLOOKUP(AF110,'5'!$B$11:$D$598,3,0)</f>
        <v>0</v>
      </c>
      <c r="AG121" s="219">
        <f>VLOOKUP(AG110,'5'!$B$11:$D$598,3,0)</f>
        <v>0</v>
      </c>
      <c r="AH121" s="198">
        <f>COUNTIF(F122:AG122,"作業")+COUNTIF(F122:AG122,"休日")</f>
        <v>0</v>
      </c>
      <c r="AI121" s="291">
        <f>(COUNTIF(F122:AG122,"休日"))</f>
        <v>0</v>
      </c>
      <c r="AJ121" s="189"/>
      <c r="AL121" s="290"/>
      <c r="AM121" s="290"/>
      <c r="AN121" s="290"/>
      <c r="AW121" s="278">
        <v>1</v>
      </c>
      <c r="AX121" s="278">
        <v>2</v>
      </c>
      <c r="AY121" s="278">
        <v>3</v>
      </c>
      <c r="AZ121" s="278">
        <v>4</v>
      </c>
    </row>
    <row r="122" spans="1:52" ht="54" customHeight="1" x14ac:dyDescent="0.35">
      <c r="A122" s="599"/>
      <c r="B122" s="532"/>
      <c r="C122" s="533"/>
      <c r="D122" s="534"/>
      <c r="E122" s="296" t="s">
        <v>159</v>
      </c>
      <c r="F122" s="314" t="str">
        <f>IF(B121="","",IF(AW122="対象外","対象外",F121))</f>
        <v/>
      </c>
      <c r="G122" s="219" t="str">
        <f>IF(B121="","",IF(AW122="対象外","対象外",G121))</f>
        <v/>
      </c>
      <c r="H122" s="219" t="str">
        <f>IF(B121="","",IF(AW122="対象外","対象外",H121))</f>
        <v/>
      </c>
      <c r="I122" s="219" t="str">
        <f>IF(B121="","",IF(AW122="対象外","対象外",I121))</f>
        <v/>
      </c>
      <c r="J122" s="219" t="str">
        <f>IF(B121="","",IF(AW122="対象外","対象外",J121))</f>
        <v/>
      </c>
      <c r="K122" s="219" t="str">
        <f>IF(B121="","",IF(AW122="対象外","対象外",K121))</f>
        <v/>
      </c>
      <c r="L122" s="315" t="str">
        <f>IF(B121="","",IF(AW122="対象外","対象外",L121))</f>
        <v/>
      </c>
      <c r="M122" s="303" t="str">
        <f>IF(B121="","",IF(AX122="対象外","対象外",M121))</f>
        <v/>
      </c>
      <c r="N122" s="219" t="str">
        <f>IF(B121="","",IF(AX122="対象外","対象外",N121))</f>
        <v/>
      </c>
      <c r="O122" s="219" t="str">
        <f>IF(B121="","",IF(AX122="対象外","対象外",O121))</f>
        <v/>
      </c>
      <c r="P122" s="219" t="str">
        <f>IF(B121="","",IF(AX122="対象外","対象外",P121))</f>
        <v/>
      </c>
      <c r="Q122" s="219" t="str">
        <f>IF(B121="","",IF(AX122="対象外","対象外",Q121))</f>
        <v/>
      </c>
      <c r="R122" s="219" t="str">
        <f>IF(B121="","",IF(AX122="対象外","対象外",R121))</f>
        <v/>
      </c>
      <c r="S122" s="322" t="str">
        <f>IF(B121="","",IF(AX122="対象外","対象外",S121))</f>
        <v/>
      </c>
      <c r="T122" s="314" t="str">
        <f>IF(B121="","",IF(AY122="対象外","対象外",T121))</f>
        <v/>
      </c>
      <c r="U122" s="219" t="str">
        <f>IF(B121="","",IF(AY122="対象外","対象外",U121))</f>
        <v/>
      </c>
      <c r="V122" s="219" t="str">
        <f>IF(B121="","",IF(AY122="対象外","対象外",V121))</f>
        <v/>
      </c>
      <c r="W122" s="219" t="str">
        <f>IF(B121="","",IF(AY122="対象外","対象外",W121))</f>
        <v/>
      </c>
      <c r="X122" s="219" t="str">
        <f>IF(B121="","",IF(AY122="対象外","対象外",X121))</f>
        <v/>
      </c>
      <c r="Y122" s="219" t="str">
        <f>IF(B121="","",IF(AY122="対象外","対象外",Y121))</f>
        <v/>
      </c>
      <c r="Z122" s="315" t="str">
        <f>IF(B121="","",IF(AY122="対象外","対象外",Z121))</f>
        <v/>
      </c>
      <c r="AA122" s="303" t="str">
        <f>IF(B121="","",IF(AZ122="対象外","対象外",AA121))</f>
        <v/>
      </c>
      <c r="AB122" s="219" t="str">
        <f>IF(B121="","",IF(AZ122="対象外","対象外",AB121))</f>
        <v/>
      </c>
      <c r="AC122" s="219" t="str">
        <f>IF(B121="","",IF(AZ122="対象外","対象外",AC121))</f>
        <v/>
      </c>
      <c r="AD122" s="219" t="str">
        <f>IF(B121="","",IF(AZ122="対象外","対象外",AD121))</f>
        <v/>
      </c>
      <c r="AE122" s="219" t="str">
        <f>IF(B121="","",IF(AZ122="対象外","対象外",AE121))</f>
        <v/>
      </c>
      <c r="AF122" s="219" t="str">
        <f>IF(B121="","",IF(AZ122="対象外","対象外",AF121))</f>
        <v/>
      </c>
      <c r="AG122" s="219" t="str">
        <f>IF(B121="","",IF(AZ122="対象外","対象外",AG121))</f>
        <v/>
      </c>
      <c r="AH122" s="523" t="str">
        <f>IF(B121="","",IF(AH121&lt;1,"対象外",ROUND(AI121/AH121,3)))</f>
        <v/>
      </c>
      <c r="AI122" s="524"/>
      <c r="AJ122" s="189"/>
      <c r="AL122" s="290"/>
      <c r="AM122" s="184">
        <f>IF(AH122="",0,IF(AH122="対象外",0,1))</f>
        <v>0</v>
      </c>
      <c r="AN122" s="187">
        <f>IF(AM122=1,AH122,0)</f>
        <v>0</v>
      </c>
      <c r="AO122" s="184">
        <f>AH121</f>
        <v>0</v>
      </c>
      <c r="AP122" s="170">
        <f>AI121</f>
        <v>0</v>
      </c>
      <c r="AQ122" s="152"/>
      <c r="AR122" s="170">
        <f>IF(AS122&gt;1,1,0)</f>
        <v>0</v>
      </c>
      <c r="AS122" s="170">
        <f>AO122+AS78</f>
        <v>0</v>
      </c>
      <c r="AT122" s="170">
        <f>AP122+AT78</f>
        <v>0</v>
      </c>
      <c r="AU122" s="152"/>
      <c r="AW122" s="198" t="str">
        <f>IF(COUNTIF(F121:L121,"作業")+COUNTIF(F121:L121,"休日")&lt;7,"対象外",IF(COUNTIF(F121:L121,"休日")&gt;3,"対象外","対象"))</f>
        <v>対象外</v>
      </c>
      <c r="AX122" s="198" t="str">
        <f>IF(COUNTIF(M121:S121,"作業")+COUNTIF(M121:S121,"休日")&lt;7,"対象外",IF(COUNTIF(M121:S121,"休日")&gt;3,"対象外","対象"))</f>
        <v>対象外</v>
      </c>
      <c r="AY122" s="198" t="str">
        <f>IF(COUNTIF(T121:Z121,"作業")+COUNTIF(T121:Z121,"休日")&lt;7,"対象外",IF(COUNTIF(T121:Z121,"休日")&gt;3,"対象外","対象"))</f>
        <v>対象外</v>
      </c>
      <c r="AZ122" s="198" t="str">
        <f>IF(COUNTIF(AA121:AG121,"作業")+COUNTIF(AA121:AG121,"休日")&lt;7,"対象外",IF(COUNTIF(AA121:AG121,"休日")&gt;3,"対象外","対象"))</f>
        <v>対象外</v>
      </c>
    </row>
    <row r="123" spans="1:52" ht="54" customHeight="1" x14ac:dyDescent="0.35">
      <c r="A123" s="599"/>
      <c r="B123" s="529" t="str">
        <f>IF(COUNTIF(F123:AG123,0)=28,"",B$35)</f>
        <v/>
      </c>
      <c r="C123" s="530"/>
      <c r="D123" s="531"/>
      <c r="E123" s="295" t="s">
        <v>158</v>
      </c>
      <c r="F123" s="314">
        <f>VLOOKUP(F110,'6'!$B$11:$D$598,3,0)</f>
        <v>0</v>
      </c>
      <c r="G123" s="219">
        <f>VLOOKUP(G110,'6'!$B$11:$D$598,3,0)</f>
        <v>0</v>
      </c>
      <c r="H123" s="219">
        <f>VLOOKUP(H110,'6'!$B$11:$D$598,3,0)</f>
        <v>0</v>
      </c>
      <c r="I123" s="219">
        <f>VLOOKUP(I110,'6'!$B$11:$D$598,3,0)</f>
        <v>0</v>
      </c>
      <c r="J123" s="219">
        <f>VLOOKUP(J110,'6'!$B$11:$D$598,3,0)</f>
        <v>0</v>
      </c>
      <c r="K123" s="219">
        <f>VLOOKUP(K110,'6'!$B$11:$D$598,3,0)</f>
        <v>0</v>
      </c>
      <c r="L123" s="315">
        <f>VLOOKUP(L110,'6'!$B$11:$D$598,3,0)</f>
        <v>0</v>
      </c>
      <c r="M123" s="303">
        <f>VLOOKUP(M110,'6'!$B$11:$D$598,3,0)</f>
        <v>0</v>
      </c>
      <c r="N123" s="219">
        <f>VLOOKUP(N110,'6'!$B$11:$D$598,3,0)</f>
        <v>0</v>
      </c>
      <c r="O123" s="219">
        <f>VLOOKUP(O110,'6'!$B$11:$D$598,3,0)</f>
        <v>0</v>
      </c>
      <c r="P123" s="219">
        <f>VLOOKUP(P110,'6'!$B$11:$D$598,3,0)</f>
        <v>0</v>
      </c>
      <c r="Q123" s="219">
        <f>VLOOKUP(Q110,'6'!$B$11:$D$598,3,0)</f>
        <v>0</v>
      </c>
      <c r="R123" s="219">
        <f>VLOOKUP(R110,'6'!$B$11:$D$598,3,0)</f>
        <v>0</v>
      </c>
      <c r="S123" s="322">
        <f>VLOOKUP(S110,'6'!$B$11:$D$598,3,0)</f>
        <v>0</v>
      </c>
      <c r="T123" s="314">
        <f>VLOOKUP(T110,'6'!$B$11:$D$598,3,0)</f>
        <v>0</v>
      </c>
      <c r="U123" s="219">
        <f>VLOOKUP(U110,'6'!$B$11:$D$598,3,0)</f>
        <v>0</v>
      </c>
      <c r="V123" s="219">
        <f>VLOOKUP(V110,'6'!$B$11:$D$598,3,0)</f>
        <v>0</v>
      </c>
      <c r="W123" s="219">
        <f>VLOOKUP(W110,'6'!$B$11:$D$598,3,0)</f>
        <v>0</v>
      </c>
      <c r="X123" s="219">
        <f>VLOOKUP(X110,'6'!$B$11:$D$598,3,0)</f>
        <v>0</v>
      </c>
      <c r="Y123" s="219">
        <f>VLOOKUP(Y110,'6'!$B$11:$D$598,3,0)</f>
        <v>0</v>
      </c>
      <c r="Z123" s="315">
        <f>VLOOKUP(Z110,'6'!$B$11:$D$598,3,0)</f>
        <v>0</v>
      </c>
      <c r="AA123" s="303">
        <f>VLOOKUP(AA110,'6'!$B$11:$D$598,3,0)</f>
        <v>0</v>
      </c>
      <c r="AB123" s="219">
        <f>VLOOKUP(AB110,'6'!$B$11:$D$598,3,0)</f>
        <v>0</v>
      </c>
      <c r="AC123" s="219">
        <f>VLOOKUP(AC110,'6'!$B$11:$D$598,3,0)</f>
        <v>0</v>
      </c>
      <c r="AD123" s="219">
        <f>VLOOKUP(AD110,'6'!$B$11:$D$598,3,0)</f>
        <v>0</v>
      </c>
      <c r="AE123" s="219">
        <f>VLOOKUP(AE110,'6'!$B$11:$D$598,3,0)</f>
        <v>0</v>
      </c>
      <c r="AF123" s="219">
        <f>VLOOKUP(AF110,'6'!$B$11:$D$598,3,0)</f>
        <v>0</v>
      </c>
      <c r="AG123" s="219">
        <f>VLOOKUP(AG110,'6'!$B$11:$D$598,3,0)</f>
        <v>0</v>
      </c>
      <c r="AH123" s="198">
        <f t="shared" ref="AH123" si="153">COUNTIF(F124:AG124,"作業")+COUNTIF(F124:AG124,"休日")</f>
        <v>0</v>
      </c>
      <c r="AI123" s="291">
        <f t="shared" ref="AI123" si="154">(COUNTIF(F124:AG124,"休日"))</f>
        <v>0</v>
      </c>
      <c r="AJ123" s="189"/>
      <c r="AL123" s="290"/>
      <c r="AM123" s="290"/>
      <c r="AN123" s="290"/>
      <c r="AW123" s="278">
        <v>1</v>
      </c>
      <c r="AX123" s="278">
        <v>2</v>
      </c>
      <c r="AY123" s="278">
        <v>3</v>
      </c>
      <c r="AZ123" s="278">
        <v>4</v>
      </c>
    </row>
    <row r="124" spans="1:52" ht="54" customHeight="1" x14ac:dyDescent="0.35">
      <c r="A124" s="599"/>
      <c r="B124" s="532"/>
      <c r="C124" s="533"/>
      <c r="D124" s="534"/>
      <c r="E124" s="296" t="s">
        <v>159</v>
      </c>
      <c r="F124" s="314" t="str">
        <f>IF(B123="","",IF(AW124="対象外","対象外",F123))</f>
        <v/>
      </c>
      <c r="G124" s="219" t="str">
        <f>IF(B123="","",IF(AW124="対象外","対象外",G123))</f>
        <v/>
      </c>
      <c r="H124" s="219" t="str">
        <f>IF(B123="","",IF(AW124="対象外","対象外",H123))</f>
        <v/>
      </c>
      <c r="I124" s="219" t="str">
        <f>IF(B123="","",IF(AW124="対象外","対象外",I123))</f>
        <v/>
      </c>
      <c r="J124" s="219" t="str">
        <f>IF(B123="","",IF(AW124="対象外","対象外",J123))</f>
        <v/>
      </c>
      <c r="K124" s="219" t="str">
        <f>IF(B123="","",IF(AW124="対象外","対象外",K123))</f>
        <v/>
      </c>
      <c r="L124" s="315" t="str">
        <f>IF(B123="","",IF(AW124="対象外","対象外",L123))</f>
        <v/>
      </c>
      <c r="M124" s="303" t="str">
        <f>IF(B123="","",IF(AX124="対象外","対象外",M123))</f>
        <v/>
      </c>
      <c r="N124" s="219" t="str">
        <f>IF(B123="","",IF(AX124="対象外","対象外",N123))</f>
        <v/>
      </c>
      <c r="O124" s="219" t="str">
        <f>IF(B123="","",IF(AX124="対象外","対象外",O123))</f>
        <v/>
      </c>
      <c r="P124" s="219" t="str">
        <f>IF(B123="","",IF(AX124="対象外","対象外",P123))</f>
        <v/>
      </c>
      <c r="Q124" s="219" t="str">
        <f>IF(B123="","",IF(AX124="対象外","対象外",Q123))</f>
        <v/>
      </c>
      <c r="R124" s="219" t="str">
        <f>IF(B123="","",IF(AX124="対象外","対象外",R123))</f>
        <v/>
      </c>
      <c r="S124" s="322" t="str">
        <f>IF(B123="","",IF(AX124="対象外","対象外",S123))</f>
        <v/>
      </c>
      <c r="T124" s="314" t="str">
        <f>IF(B123="","",IF(AY124="対象外","対象外",T123))</f>
        <v/>
      </c>
      <c r="U124" s="219" t="str">
        <f>IF(B123="","",IF(AY124="対象外","対象外",U123))</f>
        <v/>
      </c>
      <c r="V124" s="219" t="str">
        <f>IF(B123="","",IF(AY124="対象外","対象外",V123))</f>
        <v/>
      </c>
      <c r="W124" s="219" t="str">
        <f>IF(B123="","",IF(AY124="対象外","対象外",W123))</f>
        <v/>
      </c>
      <c r="X124" s="219" t="str">
        <f>IF(B123="","",IF(AY124="対象外","対象外",X123))</f>
        <v/>
      </c>
      <c r="Y124" s="219" t="str">
        <f>IF(B123="","",IF(AY124="対象外","対象外",Y123))</f>
        <v/>
      </c>
      <c r="Z124" s="315" t="str">
        <f>IF(B123="","",IF(AY124="対象外","対象外",Z123))</f>
        <v/>
      </c>
      <c r="AA124" s="303" t="str">
        <f>IF(B123="","",IF(AZ124="対象外","対象外",AA123))</f>
        <v/>
      </c>
      <c r="AB124" s="219" t="str">
        <f>IF(B123="","",IF(AZ124="対象外","対象外",AB123))</f>
        <v/>
      </c>
      <c r="AC124" s="219" t="str">
        <f>IF(B123="","",IF(AZ124="対象外","対象外",AC123))</f>
        <v/>
      </c>
      <c r="AD124" s="219" t="str">
        <f>IF(B123="","",IF(AZ124="対象外","対象外",AD123))</f>
        <v/>
      </c>
      <c r="AE124" s="219" t="str">
        <f>IF(B123="","",IF(AZ124="対象外","対象外",AE123))</f>
        <v/>
      </c>
      <c r="AF124" s="219" t="str">
        <f>IF(B123="","",IF(AZ124="対象外","対象外",AF123))</f>
        <v/>
      </c>
      <c r="AG124" s="219" t="str">
        <f>IF(B123="","",IF(AZ124="対象外","対象外",AG123))</f>
        <v/>
      </c>
      <c r="AH124" s="523" t="str">
        <f t="shared" ref="AH124" si="155">IF(B123="","",IF(AH123&lt;1,"対象外",ROUND(AI123/AH123,3)))</f>
        <v/>
      </c>
      <c r="AI124" s="524"/>
      <c r="AJ124" s="189"/>
      <c r="AL124" s="290"/>
      <c r="AM124" s="184">
        <f>IF(AH124="",0,IF(AH124="対象外",0,1))</f>
        <v>0</v>
      </c>
      <c r="AN124" s="187">
        <f>IF(AM124=1,AH124,0)</f>
        <v>0</v>
      </c>
      <c r="AO124" s="184">
        <f>AH123</f>
        <v>0</v>
      </c>
      <c r="AP124" s="170">
        <f>AI123</f>
        <v>0</v>
      </c>
      <c r="AQ124" s="152"/>
      <c r="AR124" s="170">
        <f>IF(AS124&gt;1,1,0)</f>
        <v>0</v>
      </c>
      <c r="AS124" s="170">
        <f>AO124+AS80</f>
        <v>0</v>
      </c>
      <c r="AT124" s="170">
        <f>AP124+AT80</f>
        <v>0</v>
      </c>
      <c r="AU124" s="152"/>
      <c r="AW124" s="198" t="str">
        <f>IF(COUNTIF(F123:L123,"作業")+COUNTIF(F123:L123,"休日")&lt;7,"対象外",IF(COUNTIF(F123:L123,"休日")&gt;3,"対象外","対象"))</f>
        <v>対象外</v>
      </c>
      <c r="AX124" s="198" t="str">
        <f>IF(COUNTIF(M123:S123,"作業")+COUNTIF(M123:S123,"休日")&lt;7,"対象外",IF(COUNTIF(M123:S123,"休日")&gt;3,"対象外","対象"))</f>
        <v>対象外</v>
      </c>
      <c r="AY124" s="198" t="str">
        <f>IF(COUNTIF(T123:Z123,"作業")+COUNTIF(T123:Z123,"休日")&lt;7,"対象外",IF(COUNTIF(T123:Z123,"休日")&gt;3,"対象外","対象"))</f>
        <v>対象外</v>
      </c>
      <c r="AZ124" s="198" t="str">
        <f>IF(COUNTIF(AA123:AG123,"作業")+COUNTIF(AA123:AG123,"休日")&lt;7,"対象外",IF(COUNTIF(AA123:AG123,"休日")&gt;3,"対象外","対象"))</f>
        <v>対象外</v>
      </c>
    </row>
    <row r="125" spans="1:52" ht="54" customHeight="1" x14ac:dyDescent="0.35">
      <c r="A125" s="599"/>
      <c r="B125" s="529" t="str">
        <f>IF(COUNTIF(F125:AG125,0)=28,"",B$37)</f>
        <v/>
      </c>
      <c r="C125" s="530"/>
      <c r="D125" s="531"/>
      <c r="E125" s="295" t="s">
        <v>158</v>
      </c>
      <c r="F125" s="314">
        <f>VLOOKUP(F110,'7'!$B$11:$D$598,3,0)</f>
        <v>0</v>
      </c>
      <c r="G125" s="219">
        <f>VLOOKUP(G110,'7'!$B$11:$D$598,3,0)</f>
        <v>0</v>
      </c>
      <c r="H125" s="219">
        <f>VLOOKUP(H110,'7'!$B$11:$D$598,3,0)</f>
        <v>0</v>
      </c>
      <c r="I125" s="219">
        <f>VLOOKUP(I110,'7'!$B$11:$D$598,3,0)</f>
        <v>0</v>
      </c>
      <c r="J125" s="219">
        <f>VLOOKUP(J110,'7'!$B$11:$D$598,3,0)</f>
        <v>0</v>
      </c>
      <c r="K125" s="219">
        <f>VLOOKUP(K110,'7'!$B$11:$D$598,3,0)</f>
        <v>0</v>
      </c>
      <c r="L125" s="315">
        <f>VLOOKUP(L110,'7'!$B$11:$D$598,3,0)</f>
        <v>0</v>
      </c>
      <c r="M125" s="303">
        <f>VLOOKUP(M110,'7'!$B$11:$D$598,3,0)</f>
        <v>0</v>
      </c>
      <c r="N125" s="219">
        <f>VLOOKUP(N110,'7'!$B$11:$D$598,3,0)</f>
        <v>0</v>
      </c>
      <c r="O125" s="219">
        <f>VLOOKUP(O110,'7'!$B$11:$D$598,3,0)</f>
        <v>0</v>
      </c>
      <c r="P125" s="219">
        <f>VLOOKUP(P110,'7'!$B$11:$D$598,3,0)</f>
        <v>0</v>
      </c>
      <c r="Q125" s="219">
        <f>VLOOKUP(Q110,'7'!$B$11:$D$598,3,0)</f>
        <v>0</v>
      </c>
      <c r="R125" s="219">
        <f>VLOOKUP(R110,'7'!$B$11:$D$598,3,0)</f>
        <v>0</v>
      </c>
      <c r="S125" s="322">
        <f>VLOOKUP(S110,'7'!$B$11:$D$598,3,0)</f>
        <v>0</v>
      </c>
      <c r="T125" s="314">
        <f>VLOOKUP(T110,'7'!$B$11:$D$598,3,0)</f>
        <v>0</v>
      </c>
      <c r="U125" s="219">
        <f>VLOOKUP(U110,'7'!$B$11:$D$598,3,0)</f>
        <v>0</v>
      </c>
      <c r="V125" s="219">
        <f>VLOOKUP(V110,'7'!$B$11:$D$598,3,0)</f>
        <v>0</v>
      </c>
      <c r="W125" s="219">
        <f>VLOOKUP(W110,'7'!$B$11:$D$598,3,0)</f>
        <v>0</v>
      </c>
      <c r="X125" s="219">
        <f>VLOOKUP(X110,'7'!$B$11:$D$598,3,0)</f>
        <v>0</v>
      </c>
      <c r="Y125" s="219">
        <f>VLOOKUP(Y110,'7'!$B$11:$D$598,3,0)</f>
        <v>0</v>
      </c>
      <c r="Z125" s="315">
        <f>VLOOKUP(Z110,'7'!$B$11:$D$598,3,0)</f>
        <v>0</v>
      </c>
      <c r="AA125" s="303">
        <f>VLOOKUP(AA110,'7'!$B$11:$D$598,3,0)</f>
        <v>0</v>
      </c>
      <c r="AB125" s="219">
        <f>VLOOKUP(AB110,'7'!$B$11:$D$598,3,0)</f>
        <v>0</v>
      </c>
      <c r="AC125" s="219">
        <f>VLOOKUP(AC110,'7'!$B$11:$D$598,3,0)</f>
        <v>0</v>
      </c>
      <c r="AD125" s="219">
        <f>VLOOKUP(AD110,'7'!$B$11:$D$598,3,0)</f>
        <v>0</v>
      </c>
      <c r="AE125" s="219">
        <f>VLOOKUP(AE110,'7'!$B$11:$D$598,3,0)</f>
        <v>0</v>
      </c>
      <c r="AF125" s="219">
        <f>VLOOKUP(AF110,'7'!$B$11:$D$598,3,0)</f>
        <v>0</v>
      </c>
      <c r="AG125" s="219">
        <f>VLOOKUP(AG110,'7'!$B$11:$D$598,3,0)</f>
        <v>0</v>
      </c>
      <c r="AH125" s="198">
        <f t="shared" ref="AH125" si="156">COUNTIF(F126:AG126,"作業")+COUNTIF(F126:AG126,"休日")</f>
        <v>0</v>
      </c>
      <c r="AI125" s="291">
        <f t="shared" ref="AI125" si="157">(COUNTIF(F126:AG126,"休日"))</f>
        <v>0</v>
      </c>
      <c r="AJ125" s="189"/>
      <c r="AL125" s="290"/>
      <c r="AM125" s="290"/>
      <c r="AN125" s="290"/>
      <c r="AW125" s="278">
        <v>1</v>
      </c>
      <c r="AX125" s="278">
        <v>2</v>
      </c>
      <c r="AY125" s="278">
        <v>3</v>
      </c>
      <c r="AZ125" s="278">
        <v>4</v>
      </c>
    </row>
    <row r="126" spans="1:52" ht="54" customHeight="1" x14ac:dyDescent="0.35">
      <c r="A126" s="599"/>
      <c r="B126" s="532"/>
      <c r="C126" s="533"/>
      <c r="D126" s="534"/>
      <c r="E126" s="296" t="s">
        <v>159</v>
      </c>
      <c r="F126" s="314" t="str">
        <f>IF(B125="","",IF(AW126="対象外","対象外",F125))</f>
        <v/>
      </c>
      <c r="G126" s="219" t="str">
        <f>IF(B125="","",IF(AW126="対象外","対象外",G125))</f>
        <v/>
      </c>
      <c r="H126" s="219" t="str">
        <f>IF(B125="","",IF(AW126="対象外","対象外",H125))</f>
        <v/>
      </c>
      <c r="I126" s="219" t="str">
        <f>IF(B125="","",IF(AW126="対象外","対象外",I125))</f>
        <v/>
      </c>
      <c r="J126" s="219" t="str">
        <f>IF(B125="","",IF(AW126="対象外","対象外",J125))</f>
        <v/>
      </c>
      <c r="K126" s="219" t="str">
        <f>IF(B125="","",IF(AW126="対象外","対象外",K125))</f>
        <v/>
      </c>
      <c r="L126" s="315" t="str">
        <f>IF(B125="","",IF(AW126="対象外","対象外",L125))</f>
        <v/>
      </c>
      <c r="M126" s="303" t="str">
        <f>IF(B125="","",IF(AX126="対象外","対象外",M125))</f>
        <v/>
      </c>
      <c r="N126" s="219" t="str">
        <f>IF(B125="","",IF(AX126="対象外","対象外",N125))</f>
        <v/>
      </c>
      <c r="O126" s="219" t="str">
        <f>IF(B125="","",IF(AX126="対象外","対象外",O125))</f>
        <v/>
      </c>
      <c r="P126" s="219" t="str">
        <f>IF(B125="","",IF(AX126="対象外","対象外",P125))</f>
        <v/>
      </c>
      <c r="Q126" s="219" t="str">
        <f>IF(B125="","",IF(AX126="対象外","対象外",Q125))</f>
        <v/>
      </c>
      <c r="R126" s="219" t="str">
        <f>IF(B125="","",IF(AX126="対象外","対象外",R125))</f>
        <v/>
      </c>
      <c r="S126" s="322" t="str">
        <f>IF(B125="","",IF(AX126="対象外","対象外",S125))</f>
        <v/>
      </c>
      <c r="T126" s="314" t="str">
        <f>IF(B125="","",IF(AY126="対象外","対象外",T125))</f>
        <v/>
      </c>
      <c r="U126" s="219" t="str">
        <f>IF(B125="","",IF(AY126="対象外","対象外",U125))</f>
        <v/>
      </c>
      <c r="V126" s="219" t="str">
        <f>IF(B125="","",IF(AY126="対象外","対象外",V125))</f>
        <v/>
      </c>
      <c r="W126" s="219" t="str">
        <f>IF(B125="","",IF(AY126="対象外","対象外",W125))</f>
        <v/>
      </c>
      <c r="X126" s="219" t="str">
        <f>IF(B125="","",IF(AY126="対象外","対象外",X125))</f>
        <v/>
      </c>
      <c r="Y126" s="219" t="str">
        <f>IF(B125="","",IF(AY126="対象外","対象外",Y125))</f>
        <v/>
      </c>
      <c r="Z126" s="315" t="str">
        <f>IF(B125="","",IF(AY126="対象外","対象外",Z125))</f>
        <v/>
      </c>
      <c r="AA126" s="303" t="str">
        <f>IF(B125="","",IF(AZ126="対象外","対象外",AA125))</f>
        <v/>
      </c>
      <c r="AB126" s="219" t="str">
        <f>IF(B125="","",IF(AZ126="対象外","対象外",AB125))</f>
        <v/>
      </c>
      <c r="AC126" s="219" t="str">
        <f>IF(B125="","",IF(AZ126="対象外","対象外",AC125))</f>
        <v/>
      </c>
      <c r="AD126" s="219" t="str">
        <f>IF(B125="","",IF(AZ126="対象外","対象外",AD125))</f>
        <v/>
      </c>
      <c r="AE126" s="219" t="str">
        <f>IF(B125="","",IF(AZ126="対象外","対象外",AE125))</f>
        <v/>
      </c>
      <c r="AF126" s="219" t="str">
        <f>IF(B125="","",IF(AZ126="対象外","対象外",AF125))</f>
        <v/>
      </c>
      <c r="AG126" s="219" t="str">
        <f>IF(B125="","",IF(AZ126="対象外","対象外",AG125))</f>
        <v/>
      </c>
      <c r="AH126" s="523" t="str">
        <f t="shared" ref="AH126" si="158">IF(B125="","",IF(AH125&lt;1,"対象外",ROUND(AI125/AH125,3)))</f>
        <v/>
      </c>
      <c r="AI126" s="524"/>
      <c r="AJ126" s="189"/>
      <c r="AL126" s="290"/>
      <c r="AM126" s="184">
        <f>IF(AH126="",0,IF(AH126="対象外",0,1))</f>
        <v>0</v>
      </c>
      <c r="AN126" s="187">
        <f>IF(AM126=1,AH126,0)</f>
        <v>0</v>
      </c>
      <c r="AO126" s="184">
        <f>AH125</f>
        <v>0</v>
      </c>
      <c r="AP126" s="170">
        <f>AI125</f>
        <v>0</v>
      </c>
      <c r="AQ126" s="152"/>
      <c r="AR126" s="170">
        <f>IF(AS126&gt;1,1,0)</f>
        <v>0</v>
      </c>
      <c r="AS126" s="170">
        <f>AO126+AS82</f>
        <v>0</v>
      </c>
      <c r="AT126" s="170">
        <f>AP126+AT82</f>
        <v>0</v>
      </c>
      <c r="AU126" s="152"/>
      <c r="AW126" s="198" t="str">
        <f>IF(COUNTIF(F125:L125,"作業")+COUNTIF(F125:L125,"休日")&lt;7,"対象外",IF(COUNTIF(F125:L125,"休日")&gt;3,"対象外","対象"))</f>
        <v>対象外</v>
      </c>
      <c r="AX126" s="198" t="str">
        <f>IF(COUNTIF(M125:S125,"作業")+COUNTIF(M125:S125,"休日")&lt;7,"対象外",IF(COUNTIF(M125:S125,"休日")&gt;3,"対象外","対象"))</f>
        <v>対象外</v>
      </c>
      <c r="AY126" s="198" t="str">
        <f>IF(COUNTIF(T125:Z125,"作業")+COUNTIF(T125:Z125,"休日")&lt;7,"対象外",IF(COUNTIF(T125:Z125,"休日")&gt;3,"対象外","対象"))</f>
        <v>対象外</v>
      </c>
      <c r="AZ126" s="198" t="str">
        <f>IF(COUNTIF(AA125:AG125,"作業")+COUNTIF(AA125:AG125,"休日")&lt;7,"対象外",IF(COUNTIF(AA125:AG125,"休日")&gt;3,"対象外","対象"))</f>
        <v>対象外</v>
      </c>
    </row>
    <row r="127" spans="1:52" ht="54" customHeight="1" x14ac:dyDescent="0.35">
      <c r="A127" s="599"/>
      <c r="B127" s="529" t="str">
        <f>IF(COUNTIF(F127:AG127,0)=28,"",B$39)</f>
        <v/>
      </c>
      <c r="C127" s="530"/>
      <c r="D127" s="531"/>
      <c r="E127" s="295" t="s">
        <v>158</v>
      </c>
      <c r="F127" s="314">
        <f>VLOOKUP(F110,'8'!$B$11:$D$598,3,0)</f>
        <v>0</v>
      </c>
      <c r="G127" s="219">
        <f>VLOOKUP(G110,'8'!$B$11:$D$598,3,0)</f>
        <v>0</v>
      </c>
      <c r="H127" s="219">
        <f>VLOOKUP(H110,'8'!$B$11:$D$598,3,0)</f>
        <v>0</v>
      </c>
      <c r="I127" s="219">
        <f>VLOOKUP(I110,'8'!$B$11:$D$598,3,0)</f>
        <v>0</v>
      </c>
      <c r="J127" s="219">
        <f>VLOOKUP(J110,'8'!$B$11:$D$598,3,0)</f>
        <v>0</v>
      </c>
      <c r="K127" s="219">
        <f>VLOOKUP(K110,'8'!$B$11:$D$598,3,0)</f>
        <v>0</v>
      </c>
      <c r="L127" s="315">
        <f>VLOOKUP(L110,'8'!$B$11:$D$598,3,0)</f>
        <v>0</v>
      </c>
      <c r="M127" s="303">
        <f>VLOOKUP(M110,'8'!$B$11:$D$598,3,0)</f>
        <v>0</v>
      </c>
      <c r="N127" s="219">
        <f>VLOOKUP(N110,'8'!$B$11:$D$598,3,0)</f>
        <v>0</v>
      </c>
      <c r="O127" s="219">
        <f>VLOOKUP(O110,'8'!$B$11:$D$598,3,0)</f>
        <v>0</v>
      </c>
      <c r="P127" s="219">
        <f>VLOOKUP(P110,'8'!$B$11:$D$598,3,0)</f>
        <v>0</v>
      </c>
      <c r="Q127" s="219">
        <f>VLOOKUP(Q110,'8'!$B$11:$D$598,3,0)</f>
        <v>0</v>
      </c>
      <c r="R127" s="219">
        <f>VLOOKUP(R110,'8'!$B$11:$D$598,3,0)</f>
        <v>0</v>
      </c>
      <c r="S127" s="322">
        <f>VLOOKUP(S110,'8'!$B$11:$D$598,3,0)</f>
        <v>0</v>
      </c>
      <c r="T127" s="314">
        <f>VLOOKUP(T110,'8'!$B$11:$D$598,3,0)</f>
        <v>0</v>
      </c>
      <c r="U127" s="219">
        <f>VLOOKUP(U110,'8'!$B$11:$D$598,3,0)</f>
        <v>0</v>
      </c>
      <c r="V127" s="219">
        <f>VLOOKUP(V110,'8'!$B$11:$D$598,3,0)</f>
        <v>0</v>
      </c>
      <c r="W127" s="219">
        <f>VLOOKUP(W110,'8'!$B$11:$D$598,3,0)</f>
        <v>0</v>
      </c>
      <c r="X127" s="219">
        <f>VLOOKUP(X110,'8'!$B$11:$D$598,3,0)</f>
        <v>0</v>
      </c>
      <c r="Y127" s="219">
        <f>VLOOKUP(Y110,'8'!$B$11:$D$598,3,0)</f>
        <v>0</v>
      </c>
      <c r="Z127" s="315">
        <f>VLOOKUP(Z110,'8'!$B$11:$D$598,3,0)</f>
        <v>0</v>
      </c>
      <c r="AA127" s="303">
        <f>VLOOKUP(AA110,'8'!$B$11:$D$598,3,0)</f>
        <v>0</v>
      </c>
      <c r="AB127" s="219">
        <f>VLOOKUP(AB110,'8'!$B$11:$D$598,3,0)</f>
        <v>0</v>
      </c>
      <c r="AC127" s="219">
        <f>VLOOKUP(AC110,'8'!$B$11:$D$598,3,0)</f>
        <v>0</v>
      </c>
      <c r="AD127" s="219">
        <f>VLOOKUP(AD110,'8'!$B$11:$D$598,3,0)</f>
        <v>0</v>
      </c>
      <c r="AE127" s="219">
        <f>VLOOKUP(AE110,'8'!$B$11:$D$598,3,0)</f>
        <v>0</v>
      </c>
      <c r="AF127" s="219">
        <f>VLOOKUP(AF110,'8'!$B$11:$D$598,3,0)</f>
        <v>0</v>
      </c>
      <c r="AG127" s="219">
        <f>VLOOKUP(AG110,'8'!$B$11:$D$598,3,0)</f>
        <v>0</v>
      </c>
      <c r="AH127" s="198">
        <f t="shared" ref="AH127" si="159">COUNTIF(F128:AG128,"作業")+COUNTIF(F128:AG128,"休日")</f>
        <v>0</v>
      </c>
      <c r="AI127" s="291">
        <f t="shared" ref="AI127" si="160">(COUNTIF(F128:AG128,"休日"))</f>
        <v>0</v>
      </c>
      <c r="AJ127" s="189"/>
      <c r="AL127" s="290"/>
      <c r="AM127" s="290"/>
      <c r="AN127" s="290"/>
      <c r="AW127" s="278">
        <v>1</v>
      </c>
      <c r="AX127" s="278">
        <v>2</v>
      </c>
      <c r="AY127" s="278">
        <v>3</v>
      </c>
      <c r="AZ127" s="278">
        <v>4</v>
      </c>
    </row>
    <row r="128" spans="1:52" ht="54" customHeight="1" x14ac:dyDescent="0.35">
      <c r="A128" s="599"/>
      <c r="B128" s="532"/>
      <c r="C128" s="533"/>
      <c r="D128" s="534"/>
      <c r="E128" s="296" t="s">
        <v>159</v>
      </c>
      <c r="F128" s="314" t="str">
        <f>IF(B127="","",IF(AW128="対象外","対象外",F127))</f>
        <v/>
      </c>
      <c r="G128" s="219" t="str">
        <f>IF(B127="","",IF(AW128="対象外","対象外",G127))</f>
        <v/>
      </c>
      <c r="H128" s="219" t="str">
        <f>IF(B127="","",IF(AW128="対象外","対象外",H127))</f>
        <v/>
      </c>
      <c r="I128" s="219" t="str">
        <f>IF(B127="","",IF(AW128="対象外","対象外",I127))</f>
        <v/>
      </c>
      <c r="J128" s="219" t="str">
        <f>IF(B127="","",IF(AW128="対象外","対象外",J127))</f>
        <v/>
      </c>
      <c r="K128" s="219" t="str">
        <f>IF(B127="","",IF(AW128="対象外","対象外",K127))</f>
        <v/>
      </c>
      <c r="L128" s="315" t="str">
        <f>IF(B127="","",IF(AW128="対象外","対象外",L127))</f>
        <v/>
      </c>
      <c r="M128" s="303" t="str">
        <f>IF(B127="","",IF(AX128="対象外","対象外",M127))</f>
        <v/>
      </c>
      <c r="N128" s="219" t="str">
        <f>IF(B127="","",IF(AX128="対象外","対象外",N127))</f>
        <v/>
      </c>
      <c r="O128" s="219" t="str">
        <f>IF(B127="","",IF(AX128="対象外","対象外",O127))</f>
        <v/>
      </c>
      <c r="P128" s="219" t="str">
        <f>IF(B127="","",IF(AX128="対象外","対象外",P127))</f>
        <v/>
      </c>
      <c r="Q128" s="219" t="str">
        <f>IF(B127="","",IF(AX128="対象外","対象外",Q127))</f>
        <v/>
      </c>
      <c r="R128" s="219" t="str">
        <f>IF(B127="","",IF(AX128="対象外","対象外",R127))</f>
        <v/>
      </c>
      <c r="S128" s="322" t="str">
        <f>IF(B127="","",IF(AX128="対象外","対象外",S127))</f>
        <v/>
      </c>
      <c r="T128" s="314" t="str">
        <f>IF(B127="","",IF(AY128="対象外","対象外",T127))</f>
        <v/>
      </c>
      <c r="U128" s="219" t="str">
        <f>IF(B127="","",IF(AY128="対象外","対象外",U127))</f>
        <v/>
      </c>
      <c r="V128" s="219" t="str">
        <f>IF(B127="","",IF(AY128="対象外","対象外",V127))</f>
        <v/>
      </c>
      <c r="W128" s="219" t="str">
        <f>IF(B127="","",IF(AY128="対象外","対象外",W127))</f>
        <v/>
      </c>
      <c r="X128" s="219" t="str">
        <f>IF(B127="","",IF(AY128="対象外","対象外",X127))</f>
        <v/>
      </c>
      <c r="Y128" s="219" t="str">
        <f>IF(B127="","",IF(AY128="対象外","対象外",Y127))</f>
        <v/>
      </c>
      <c r="Z128" s="315" t="str">
        <f>IF(B127="","",IF(AY128="対象外","対象外",Z127))</f>
        <v/>
      </c>
      <c r="AA128" s="303" t="str">
        <f>IF(B127="","",IF(AZ128="対象外","対象外",AA127))</f>
        <v/>
      </c>
      <c r="AB128" s="219" t="str">
        <f>IF(B127="","",IF(AZ128="対象外","対象外",AB127))</f>
        <v/>
      </c>
      <c r="AC128" s="219" t="str">
        <f>IF(B127="","",IF(AZ128="対象外","対象外",AC127))</f>
        <v/>
      </c>
      <c r="AD128" s="219" t="str">
        <f>IF(B127="","",IF(AZ128="対象外","対象外",AD127))</f>
        <v/>
      </c>
      <c r="AE128" s="219" t="str">
        <f>IF(B127="","",IF(AZ128="対象外","対象外",AE127))</f>
        <v/>
      </c>
      <c r="AF128" s="219" t="str">
        <f>IF(B127="","",IF(AZ128="対象外","対象外",AF127))</f>
        <v/>
      </c>
      <c r="AG128" s="219" t="str">
        <f>IF(B127="","",IF(AZ128="対象外","対象外",AG127))</f>
        <v/>
      </c>
      <c r="AH128" s="523" t="str">
        <f t="shared" ref="AH128" si="161">IF(B127="","",IF(AH127&lt;1,"対象外",ROUND(AI127/AH127,3)))</f>
        <v/>
      </c>
      <c r="AI128" s="524"/>
      <c r="AJ128" s="189"/>
      <c r="AL128" s="290"/>
      <c r="AM128" s="184">
        <f>IF(AH128="",0,IF(AH128="対象外",0,1))</f>
        <v>0</v>
      </c>
      <c r="AN128" s="187">
        <f>IF(AM128=1,AH128,0)</f>
        <v>0</v>
      </c>
      <c r="AO128" s="184">
        <f>AH127</f>
        <v>0</v>
      </c>
      <c r="AP128" s="170">
        <f>AI127</f>
        <v>0</v>
      </c>
      <c r="AQ128" s="152"/>
      <c r="AR128" s="170">
        <f>IF(AS128&gt;1,1,0)</f>
        <v>0</v>
      </c>
      <c r="AS128" s="170">
        <f>AO128+AS84</f>
        <v>0</v>
      </c>
      <c r="AT128" s="170">
        <f>AP128+AT84</f>
        <v>0</v>
      </c>
      <c r="AU128" s="152"/>
      <c r="AW128" s="198" t="str">
        <f>IF(COUNTIF(F127:L127,"作業")+COUNTIF(F127:L127,"休日")&lt;7,"対象外",IF(COUNTIF(F127:L127,"休日")&gt;3,"対象外","対象"))</f>
        <v>対象外</v>
      </c>
      <c r="AX128" s="198" t="str">
        <f>IF(COUNTIF(M127:S127,"作業")+COUNTIF(M127:S127,"休日")&lt;7,"対象外",IF(COUNTIF(M127:S127,"休日")&gt;3,"対象外","対象"))</f>
        <v>対象外</v>
      </c>
      <c r="AY128" s="198" t="str">
        <f>IF(COUNTIF(T127:Z127,"作業")+COUNTIF(T127:Z127,"休日")&lt;7,"対象外",IF(COUNTIF(T127:Z127,"休日")&gt;3,"対象外","対象"))</f>
        <v>対象外</v>
      </c>
      <c r="AZ128" s="198" t="str">
        <f>IF(COUNTIF(AA127:AG127,"作業")+COUNTIF(AA127:AG127,"休日")&lt;7,"対象外",IF(COUNTIF(AA127:AG127,"休日")&gt;3,"対象外","対象"))</f>
        <v>対象外</v>
      </c>
    </row>
    <row r="129" spans="1:52" ht="54" customHeight="1" x14ac:dyDescent="0.35">
      <c r="A129" s="599"/>
      <c r="B129" s="529" t="str">
        <f>IF(COUNTIF(F129:AG129,0)=28,"",B$41)</f>
        <v/>
      </c>
      <c r="C129" s="530"/>
      <c r="D129" s="531"/>
      <c r="E129" s="295" t="s">
        <v>158</v>
      </c>
      <c r="F129" s="314">
        <f>VLOOKUP(F110,'9'!$B$11:$D$598,3,0)</f>
        <v>0</v>
      </c>
      <c r="G129" s="219">
        <f>VLOOKUP(G110,'9'!$B$11:$D$598,3,0)</f>
        <v>0</v>
      </c>
      <c r="H129" s="219">
        <f>VLOOKUP(H110,'9'!$B$11:$D$598,3,0)</f>
        <v>0</v>
      </c>
      <c r="I129" s="219">
        <f>VLOOKUP(I110,'9'!$B$11:$D$598,3,0)</f>
        <v>0</v>
      </c>
      <c r="J129" s="219">
        <f>VLOOKUP(J110,'9'!$B$11:$D$598,3,0)</f>
        <v>0</v>
      </c>
      <c r="K129" s="219">
        <f>VLOOKUP(K110,'9'!$B$11:$D$598,3,0)</f>
        <v>0</v>
      </c>
      <c r="L129" s="315">
        <f>VLOOKUP(L110,'9'!$B$11:$D$598,3,0)</f>
        <v>0</v>
      </c>
      <c r="M129" s="303">
        <f>VLOOKUP(M110,'9'!$B$11:$D$598,3,0)</f>
        <v>0</v>
      </c>
      <c r="N129" s="219">
        <f>VLOOKUP(N110,'9'!$B$11:$D$598,3,0)</f>
        <v>0</v>
      </c>
      <c r="O129" s="219">
        <f>VLOOKUP(O110,'9'!$B$11:$D$598,3,0)</f>
        <v>0</v>
      </c>
      <c r="P129" s="219">
        <f>VLOOKUP(P110,'9'!$B$11:$D$598,3,0)</f>
        <v>0</v>
      </c>
      <c r="Q129" s="219">
        <f>VLOOKUP(Q110,'9'!$B$11:$D$598,3,0)</f>
        <v>0</v>
      </c>
      <c r="R129" s="219">
        <f>VLOOKUP(R110,'9'!$B$11:$D$598,3,0)</f>
        <v>0</v>
      </c>
      <c r="S129" s="322">
        <f>VLOOKUP(S110,'9'!$B$11:$D$598,3,0)</f>
        <v>0</v>
      </c>
      <c r="T129" s="314">
        <f>VLOOKUP(T110,'9'!$B$11:$D$598,3,0)</f>
        <v>0</v>
      </c>
      <c r="U129" s="219">
        <f>VLOOKUP(U110,'9'!$B$11:$D$598,3,0)</f>
        <v>0</v>
      </c>
      <c r="V129" s="219">
        <f>VLOOKUP(V110,'9'!$B$11:$D$598,3,0)</f>
        <v>0</v>
      </c>
      <c r="W129" s="219">
        <f>VLOOKUP(W110,'9'!$B$11:$D$598,3,0)</f>
        <v>0</v>
      </c>
      <c r="X129" s="219">
        <f>VLOOKUP(X110,'9'!$B$11:$D$598,3,0)</f>
        <v>0</v>
      </c>
      <c r="Y129" s="219">
        <f>VLOOKUP(Y110,'9'!$B$11:$D$598,3,0)</f>
        <v>0</v>
      </c>
      <c r="Z129" s="315">
        <f>VLOOKUP(Z110,'9'!$B$11:$D$598,3,0)</f>
        <v>0</v>
      </c>
      <c r="AA129" s="303">
        <f>VLOOKUP(AA110,'9'!$B$11:$D$598,3,0)</f>
        <v>0</v>
      </c>
      <c r="AB129" s="219">
        <f>VLOOKUP(AB110,'9'!$B$11:$D$598,3,0)</f>
        <v>0</v>
      </c>
      <c r="AC129" s="219">
        <f>VLOOKUP(AC110,'9'!$B$11:$D$598,3,0)</f>
        <v>0</v>
      </c>
      <c r="AD129" s="219">
        <f>VLOOKUP(AD110,'9'!$B$11:$D$598,3,0)</f>
        <v>0</v>
      </c>
      <c r="AE129" s="219">
        <f>VLOOKUP(AE110,'9'!$B$11:$D$598,3,0)</f>
        <v>0</v>
      </c>
      <c r="AF129" s="219">
        <f>VLOOKUP(AF110,'9'!$B$11:$D$598,3,0)</f>
        <v>0</v>
      </c>
      <c r="AG129" s="219">
        <f>VLOOKUP(AG110,'9'!$B$11:$D$598,3,0)</f>
        <v>0</v>
      </c>
      <c r="AH129" s="198">
        <f t="shared" ref="AH129" si="162">COUNTIF(F130:AG130,"作業")+COUNTIF(F130:AG130,"休日")</f>
        <v>0</v>
      </c>
      <c r="AI129" s="291">
        <f t="shared" ref="AI129" si="163">(COUNTIF(F130:AG130,"休日"))</f>
        <v>0</v>
      </c>
      <c r="AJ129" s="189"/>
      <c r="AL129" s="290"/>
      <c r="AM129" s="290"/>
      <c r="AN129" s="290"/>
      <c r="AW129" s="278">
        <v>1</v>
      </c>
      <c r="AX129" s="278">
        <v>2</v>
      </c>
      <c r="AY129" s="278">
        <v>3</v>
      </c>
      <c r="AZ129" s="278">
        <v>4</v>
      </c>
    </row>
    <row r="130" spans="1:52" ht="54" customHeight="1" x14ac:dyDescent="0.35">
      <c r="A130" s="599"/>
      <c r="B130" s="532"/>
      <c r="C130" s="533"/>
      <c r="D130" s="534"/>
      <c r="E130" s="296" t="s">
        <v>159</v>
      </c>
      <c r="F130" s="314" t="str">
        <f>IF(B129="","",IF(AW130="対象外","対象外",F129))</f>
        <v/>
      </c>
      <c r="G130" s="219" t="str">
        <f>IF(B129="","",IF(AW130="対象外","対象外",G129))</f>
        <v/>
      </c>
      <c r="H130" s="219" t="str">
        <f>IF(B129="","",IF(AW130="対象外","対象外",H129))</f>
        <v/>
      </c>
      <c r="I130" s="219" t="str">
        <f>IF(B129="","",IF(AW130="対象外","対象外",I129))</f>
        <v/>
      </c>
      <c r="J130" s="219" t="str">
        <f>IF(B129="","",IF(AW130="対象外","対象外",J129))</f>
        <v/>
      </c>
      <c r="K130" s="219" t="str">
        <f>IF(B129="","",IF(AW130="対象外","対象外",K129))</f>
        <v/>
      </c>
      <c r="L130" s="315" t="str">
        <f>IF(B129="","",IF(AW130="対象外","対象外",L129))</f>
        <v/>
      </c>
      <c r="M130" s="303" t="str">
        <f>IF(B129="","",IF(AX130="対象外","対象外",M129))</f>
        <v/>
      </c>
      <c r="N130" s="219" t="str">
        <f>IF(B129="","",IF(AX130="対象外","対象外",N129))</f>
        <v/>
      </c>
      <c r="O130" s="219" t="str">
        <f>IF(B129="","",IF(AX130="対象外","対象外",O129))</f>
        <v/>
      </c>
      <c r="P130" s="219" t="str">
        <f>IF(B129="","",IF(AX130="対象外","対象外",P129))</f>
        <v/>
      </c>
      <c r="Q130" s="219" t="str">
        <f>IF(B129="","",IF(AX130="対象外","対象外",Q129))</f>
        <v/>
      </c>
      <c r="R130" s="219" t="str">
        <f>IF(B129="","",IF(AX130="対象外","対象外",R129))</f>
        <v/>
      </c>
      <c r="S130" s="322" t="str">
        <f>IF(B129="","",IF(AX130="対象外","対象外",S129))</f>
        <v/>
      </c>
      <c r="T130" s="314" t="str">
        <f>IF(B129="","",IF(AY130="対象外","対象外",T129))</f>
        <v/>
      </c>
      <c r="U130" s="219" t="str">
        <f>IF(B129="","",IF(AY130="対象外","対象外",U129))</f>
        <v/>
      </c>
      <c r="V130" s="219" t="str">
        <f>IF(B129="","",IF(AY130="対象外","対象外",V129))</f>
        <v/>
      </c>
      <c r="W130" s="219" t="str">
        <f>IF(B129="","",IF(AY130="対象外","対象外",W129))</f>
        <v/>
      </c>
      <c r="X130" s="219" t="str">
        <f>IF(B129="","",IF(AY130="対象外","対象外",X129))</f>
        <v/>
      </c>
      <c r="Y130" s="219" t="str">
        <f>IF(B129="","",IF(AY130="対象外","対象外",Y129))</f>
        <v/>
      </c>
      <c r="Z130" s="315" t="str">
        <f>IF(B129="","",IF(AY130="対象外","対象外",Z129))</f>
        <v/>
      </c>
      <c r="AA130" s="303" t="str">
        <f>IF(B129="","",IF(AZ130="対象外","対象外",AA129))</f>
        <v/>
      </c>
      <c r="AB130" s="219" t="str">
        <f>IF(B129="","",IF(AZ130="対象外","対象外",AB129))</f>
        <v/>
      </c>
      <c r="AC130" s="219" t="str">
        <f>IF(B129="","",IF(AZ130="対象外","対象外",AC129))</f>
        <v/>
      </c>
      <c r="AD130" s="219" t="str">
        <f>IF(B129="","",IF(AZ130="対象外","対象外",AD129))</f>
        <v/>
      </c>
      <c r="AE130" s="219" t="str">
        <f>IF(B129="","",IF(AZ130="対象外","対象外",AE129))</f>
        <v/>
      </c>
      <c r="AF130" s="219" t="str">
        <f>IF(B129="","",IF(AZ130="対象外","対象外",AF129))</f>
        <v/>
      </c>
      <c r="AG130" s="219" t="str">
        <f>IF(B129="","",IF(AZ130="対象外","対象外",AG129))</f>
        <v/>
      </c>
      <c r="AH130" s="523" t="str">
        <f t="shared" ref="AH130" si="164">IF(B129="","",IF(AH129&lt;1,"対象外",ROUND(AI129/AH129,3)))</f>
        <v/>
      </c>
      <c r="AI130" s="524"/>
      <c r="AJ130" s="189"/>
      <c r="AL130" s="290"/>
      <c r="AM130" s="184">
        <f>IF(AH130="",0,IF(AH130="対象外",0,1))</f>
        <v>0</v>
      </c>
      <c r="AN130" s="187">
        <f>IF(AM130=1,AH130,0)</f>
        <v>0</v>
      </c>
      <c r="AO130" s="184">
        <f>AH129</f>
        <v>0</v>
      </c>
      <c r="AP130" s="170">
        <f>AI129</f>
        <v>0</v>
      </c>
      <c r="AQ130" s="152"/>
      <c r="AR130" s="170">
        <f>IF(AS130&gt;1,1,0)</f>
        <v>0</v>
      </c>
      <c r="AS130" s="170">
        <f>AO130+AS86</f>
        <v>0</v>
      </c>
      <c r="AT130" s="170">
        <f>AP130+AT86</f>
        <v>0</v>
      </c>
      <c r="AU130" s="152"/>
      <c r="AW130" s="198" t="str">
        <f>IF(COUNTIF(F129:L129,"作業")+COUNTIF(F129:L129,"休日")&lt;7,"対象外",IF(COUNTIF(F129:L129,"休日")&gt;3,"対象外","対象"))</f>
        <v>対象外</v>
      </c>
      <c r="AX130" s="198" t="str">
        <f>IF(COUNTIF(M129:S129,"作業")+COUNTIF(M129:S129,"休日")&lt;7,"対象外",IF(COUNTIF(M129:S129,"休日")&gt;3,"対象外","対象"))</f>
        <v>対象外</v>
      </c>
      <c r="AY130" s="198" t="str">
        <f>IF(COUNTIF(T129:Z129,"作業")+COUNTIF(T129:Z129,"休日")&lt;7,"対象外",IF(COUNTIF(T129:Z129,"休日")&gt;3,"対象外","対象"))</f>
        <v>対象外</v>
      </c>
      <c r="AZ130" s="198" t="str">
        <f>IF(COUNTIF(AA129:AG129,"作業")+COUNTIF(AA129:AG129,"休日")&lt;7,"対象外",IF(COUNTIF(AA129:AG129,"休日")&gt;3,"対象外","対象"))</f>
        <v>対象外</v>
      </c>
    </row>
    <row r="131" spans="1:52" ht="54" customHeight="1" x14ac:dyDescent="0.35">
      <c r="A131" s="599"/>
      <c r="B131" s="529" t="str">
        <f>IF(COUNTIF(F131:AG131,0)=28,"",B$43)</f>
        <v/>
      </c>
      <c r="C131" s="530"/>
      <c r="D131" s="531"/>
      <c r="E131" s="295" t="s">
        <v>158</v>
      </c>
      <c r="F131" s="314">
        <f>VLOOKUP(F110,'10'!$B$11:$D$598,3,0)</f>
        <v>0</v>
      </c>
      <c r="G131" s="219">
        <f>VLOOKUP(G110,'10'!$B$11:$D$598,3,0)</f>
        <v>0</v>
      </c>
      <c r="H131" s="219">
        <f>VLOOKUP(H110,'10'!$B$11:$D$598,3,0)</f>
        <v>0</v>
      </c>
      <c r="I131" s="219">
        <f>VLOOKUP(I110,'10'!$B$11:$D$598,3,0)</f>
        <v>0</v>
      </c>
      <c r="J131" s="219">
        <f>VLOOKUP(J110,'10'!$B$11:$D$598,3,0)</f>
        <v>0</v>
      </c>
      <c r="K131" s="219">
        <f>VLOOKUP(K110,'10'!$B$11:$D$598,3,0)</f>
        <v>0</v>
      </c>
      <c r="L131" s="315">
        <f>VLOOKUP(L110,'10'!$B$11:$D$598,3,0)</f>
        <v>0</v>
      </c>
      <c r="M131" s="303">
        <f>VLOOKUP(M110,'10'!$B$11:$D$598,3,0)</f>
        <v>0</v>
      </c>
      <c r="N131" s="219">
        <f>VLOOKUP(N110,'10'!$B$11:$D$598,3,0)</f>
        <v>0</v>
      </c>
      <c r="O131" s="219">
        <f>VLOOKUP(O110,'10'!$B$11:$D$598,3,0)</f>
        <v>0</v>
      </c>
      <c r="P131" s="219">
        <f>VLOOKUP(P110,'10'!$B$11:$D$598,3,0)</f>
        <v>0</v>
      </c>
      <c r="Q131" s="219">
        <f>VLOOKUP(Q110,'10'!$B$11:$D$598,3,0)</f>
        <v>0</v>
      </c>
      <c r="R131" s="219">
        <f>VLOOKUP(R110,'10'!$B$11:$D$598,3,0)</f>
        <v>0</v>
      </c>
      <c r="S131" s="322">
        <f>VLOOKUP(S110,'10'!$B$11:$D$598,3,0)</f>
        <v>0</v>
      </c>
      <c r="T131" s="314">
        <f>VLOOKUP(T110,'10'!$B$11:$D$598,3,0)</f>
        <v>0</v>
      </c>
      <c r="U131" s="219">
        <f>VLOOKUP(U110,'10'!$B$11:$D$598,3,0)</f>
        <v>0</v>
      </c>
      <c r="V131" s="219">
        <f>VLOOKUP(V110,'10'!$B$11:$D$598,3,0)</f>
        <v>0</v>
      </c>
      <c r="W131" s="219">
        <f>VLOOKUP(W110,'10'!$B$11:$D$598,3,0)</f>
        <v>0</v>
      </c>
      <c r="X131" s="219">
        <f>VLOOKUP(X110,'10'!$B$11:$D$598,3,0)</f>
        <v>0</v>
      </c>
      <c r="Y131" s="219">
        <f>VLOOKUP(Y110,'10'!$B$11:$D$598,3,0)</f>
        <v>0</v>
      </c>
      <c r="Z131" s="315">
        <f>VLOOKUP(Z110,'10'!$B$11:$D$598,3,0)</f>
        <v>0</v>
      </c>
      <c r="AA131" s="303">
        <f>VLOOKUP(AA110,'10'!$B$11:$D$598,3,0)</f>
        <v>0</v>
      </c>
      <c r="AB131" s="219">
        <f>VLOOKUP(AB110,'10'!$B$11:$D$598,3,0)</f>
        <v>0</v>
      </c>
      <c r="AC131" s="219">
        <f>VLOOKUP(AC110,'10'!$B$11:$D$598,3,0)</f>
        <v>0</v>
      </c>
      <c r="AD131" s="219">
        <f>VLOOKUP(AD110,'10'!$B$11:$D$598,3,0)</f>
        <v>0</v>
      </c>
      <c r="AE131" s="219">
        <f>VLOOKUP(AE110,'10'!$B$11:$D$598,3,0)</f>
        <v>0</v>
      </c>
      <c r="AF131" s="219">
        <f>VLOOKUP(AF110,'10'!$B$11:$D$598,3,0)</f>
        <v>0</v>
      </c>
      <c r="AG131" s="219">
        <f>VLOOKUP(AG110,'10'!$B$11:$D$598,3,0)</f>
        <v>0</v>
      </c>
      <c r="AH131" s="198">
        <f t="shared" ref="AH131" si="165">COUNTIF(F132:AG132,"作業")+COUNTIF(F132:AG132,"休日")</f>
        <v>0</v>
      </c>
      <c r="AI131" s="291">
        <f t="shared" ref="AI131" si="166">(COUNTIF(F132:AG132,"休日"))</f>
        <v>0</v>
      </c>
      <c r="AJ131" s="189"/>
      <c r="AL131" s="290"/>
      <c r="AM131" s="290"/>
      <c r="AN131" s="290"/>
      <c r="AW131" s="278">
        <v>1</v>
      </c>
      <c r="AX131" s="278">
        <v>2</v>
      </c>
      <c r="AY131" s="278">
        <v>3</v>
      </c>
      <c r="AZ131" s="278">
        <v>4</v>
      </c>
    </row>
    <row r="132" spans="1:52" ht="54" customHeight="1" x14ac:dyDescent="0.35">
      <c r="A132" s="599"/>
      <c r="B132" s="532"/>
      <c r="C132" s="533"/>
      <c r="D132" s="534"/>
      <c r="E132" s="296" t="s">
        <v>159</v>
      </c>
      <c r="F132" s="314" t="str">
        <f>IF(B131="","",IF(AW132="対象外","対象外",F131))</f>
        <v/>
      </c>
      <c r="G132" s="219" t="str">
        <f>IF(B131="","",IF(AW132="対象外","対象外",G131))</f>
        <v/>
      </c>
      <c r="H132" s="219" t="str">
        <f>IF(B131="","",IF(AW132="対象外","対象外",H131))</f>
        <v/>
      </c>
      <c r="I132" s="219" t="str">
        <f>IF(B131="","",IF(AW132="対象外","対象外",I131))</f>
        <v/>
      </c>
      <c r="J132" s="219" t="str">
        <f>IF(B131="","",IF(AW132="対象外","対象外",J131))</f>
        <v/>
      </c>
      <c r="K132" s="219" t="str">
        <f>IF(B131="","",IF(AW132="対象外","対象外",K131))</f>
        <v/>
      </c>
      <c r="L132" s="315" t="str">
        <f>IF(B131="","",IF(AW132="対象外","対象外",L131))</f>
        <v/>
      </c>
      <c r="M132" s="303" t="str">
        <f>IF(B131="","",IF(AX132="対象外","対象外",M131))</f>
        <v/>
      </c>
      <c r="N132" s="219" t="str">
        <f>IF(B131="","",IF(AX132="対象外","対象外",N131))</f>
        <v/>
      </c>
      <c r="O132" s="219" t="str">
        <f>IF(B131="","",IF(AX132="対象外","対象外",O131))</f>
        <v/>
      </c>
      <c r="P132" s="219" t="str">
        <f>IF(B131="","",IF(AX132="対象外","対象外",P131))</f>
        <v/>
      </c>
      <c r="Q132" s="219" t="str">
        <f>IF(B131="","",IF(AX132="対象外","対象外",Q131))</f>
        <v/>
      </c>
      <c r="R132" s="219" t="str">
        <f>IF(B131="","",IF(AX132="対象外","対象外",R131))</f>
        <v/>
      </c>
      <c r="S132" s="322" t="str">
        <f>IF(B131="","",IF(AX132="対象外","対象外",S131))</f>
        <v/>
      </c>
      <c r="T132" s="314" t="str">
        <f>IF(B131="","",IF(AY132="対象外","対象外",T131))</f>
        <v/>
      </c>
      <c r="U132" s="219" t="str">
        <f>IF(B131="","",IF(AY132="対象外","対象外",U131))</f>
        <v/>
      </c>
      <c r="V132" s="219" t="str">
        <f>IF(B131="","",IF(AY132="対象外","対象外",V131))</f>
        <v/>
      </c>
      <c r="W132" s="219" t="str">
        <f>IF(B131="","",IF(AY132="対象外","対象外",W131))</f>
        <v/>
      </c>
      <c r="X132" s="219" t="str">
        <f>IF(B131="","",IF(AY132="対象外","対象外",X131))</f>
        <v/>
      </c>
      <c r="Y132" s="219" t="str">
        <f>IF(B131="","",IF(AY132="対象外","対象外",Y131))</f>
        <v/>
      </c>
      <c r="Z132" s="315" t="str">
        <f>IF(B131="","",IF(AY132="対象外","対象外",Z131))</f>
        <v/>
      </c>
      <c r="AA132" s="303" t="str">
        <f>IF(B131="","",IF(AZ132="対象外","対象外",AA131))</f>
        <v/>
      </c>
      <c r="AB132" s="219" t="str">
        <f>IF(B131="","",IF(AZ132="対象外","対象外",AB131))</f>
        <v/>
      </c>
      <c r="AC132" s="219" t="str">
        <f>IF(B131="","",IF(AZ132="対象外","対象外",AC131))</f>
        <v/>
      </c>
      <c r="AD132" s="219" t="str">
        <f>IF(B131="","",IF(AZ132="対象外","対象外",AD131))</f>
        <v/>
      </c>
      <c r="AE132" s="219" t="str">
        <f>IF(B131="","",IF(AZ132="対象外","対象外",AE131))</f>
        <v/>
      </c>
      <c r="AF132" s="219" t="str">
        <f>IF(B131="","",IF(AZ132="対象外","対象外",AF131))</f>
        <v/>
      </c>
      <c r="AG132" s="219" t="str">
        <f>IF(B131="","",IF(AZ132="対象外","対象外",AG131))</f>
        <v/>
      </c>
      <c r="AH132" s="523" t="str">
        <f t="shared" ref="AH132" si="167">IF(B131="","",IF(AH131&lt;1,"対象外",ROUND(AI131/AH131,3)))</f>
        <v/>
      </c>
      <c r="AI132" s="524"/>
      <c r="AJ132" s="189"/>
      <c r="AL132" s="290"/>
      <c r="AM132" s="184">
        <f>IF(AH132="",0,IF(AH132="対象外",0,1))</f>
        <v>0</v>
      </c>
      <c r="AN132" s="187">
        <f>IF(AM132=1,AH132,0)</f>
        <v>0</v>
      </c>
      <c r="AO132" s="184">
        <f>AH131</f>
        <v>0</v>
      </c>
      <c r="AP132" s="170">
        <f>AI131</f>
        <v>0</v>
      </c>
      <c r="AQ132" s="152"/>
      <c r="AR132" s="170">
        <f>IF(AS132&gt;1,1,0)</f>
        <v>0</v>
      </c>
      <c r="AS132" s="170">
        <f>AO132+AS88</f>
        <v>0</v>
      </c>
      <c r="AT132" s="170">
        <f>AP132+AT88</f>
        <v>0</v>
      </c>
      <c r="AU132" s="152"/>
      <c r="AW132" s="198" t="str">
        <f>IF(COUNTIF(F131:L131,"作業")+COUNTIF(F131:L131,"休日")&lt;7,"対象外",IF(COUNTIF(F131:L131,"休日")&gt;3,"対象外","対象"))</f>
        <v>対象外</v>
      </c>
      <c r="AX132" s="198" t="str">
        <f>IF(COUNTIF(M131:S131,"作業")+COUNTIF(M131:S131,"休日")&lt;7,"対象外",IF(COUNTIF(M131:S131,"休日")&gt;3,"対象外","対象"))</f>
        <v>対象外</v>
      </c>
      <c r="AY132" s="198" t="str">
        <f>IF(COUNTIF(T131:Z131,"作業")+COUNTIF(T131:Z131,"休日")&lt;7,"対象外",IF(COUNTIF(T131:Z131,"休日")&gt;3,"対象外","対象"))</f>
        <v>対象外</v>
      </c>
      <c r="AZ132" s="198" t="str">
        <f>IF(COUNTIF(AA131:AG131,"作業")+COUNTIF(AA131:AG131,"休日")&lt;7,"対象外",IF(COUNTIF(AA131:AG131,"休日")&gt;3,"対象外","対象"))</f>
        <v>対象外</v>
      </c>
    </row>
    <row r="133" spans="1:52" ht="54" customHeight="1" x14ac:dyDescent="0.35">
      <c r="A133" s="599"/>
      <c r="B133" s="529" t="str">
        <f>IF(COUNTIF(F133:AG133,0)=28,"",B$45)</f>
        <v/>
      </c>
      <c r="C133" s="530"/>
      <c r="D133" s="531"/>
      <c r="E133" s="295" t="s">
        <v>158</v>
      </c>
      <c r="F133" s="314">
        <f>VLOOKUP(F110,'11'!$B$11:$D$598,3,0)</f>
        <v>0</v>
      </c>
      <c r="G133" s="219">
        <f>VLOOKUP(G110,'11'!$B$11:$D$598,3,0)</f>
        <v>0</v>
      </c>
      <c r="H133" s="219">
        <f>VLOOKUP(H110,'11'!$B$11:$D$598,3,0)</f>
        <v>0</v>
      </c>
      <c r="I133" s="219">
        <f>VLOOKUP(I110,'11'!$B$11:$D$598,3,0)</f>
        <v>0</v>
      </c>
      <c r="J133" s="219">
        <f>VLOOKUP(J110,'11'!$B$11:$D$598,3,0)</f>
        <v>0</v>
      </c>
      <c r="K133" s="219">
        <f>VLOOKUP(K110,'11'!$B$11:$D$598,3,0)</f>
        <v>0</v>
      </c>
      <c r="L133" s="315">
        <f>VLOOKUP(L110,'11'!$B$11:$D$598,3,0)</f>
        <v>0</v>
      </c>
      <c r="M133" s="303">
        <f>VLOOKUP(M110,'11'!$B$11:$D$598,3,0)</f>
        <v>0</v>
      </c>
      <c r="N133" s="219">
        <f>VLOOKUP(N110,'11'!$B$11:$D$598,3,0)</f>
        <v>0</v>
      </c>
      <c r="O133" s="219">
        <f>VLOOKUP(O110,'11'!$B$11:$D$598,3,0)</f>
        <v>0</v>
      </c>
      <c r="P133" s="219">
        <f>VLOOKUP(P110,'11'!$B$11:$D$598,3,0)</f>
        <v>0</v>
      </c>
      <c r="Q133" s="219">
        <f>VLOOKUP(Q110,'11'!$B$11:$D$598,3,0)</f>
        <v>0</v>
      </c>
      <c r="R133" s="219">
        <f>VLOOKUP(R110,'11'!$B$11:$D$598,3,0)</f>
        <v>0</v>
      </c>
      <c r="S133" s="322">
        <f>VLOOKUP(S110,'11'!$B$11:$D$598,3,0)</f>
        <v>0</v>
      </c>
      <c r="T133" s="314">
        <f>VLOOKUP(T110,'11'!$B$11:$D$598,3,0)</f>
        <v>0</v>
      </c>
      <c r="U133" s="219">
        <f>VLOOKUP(U110,'11'!$B$11:$D$598,3,0)</f>
        <v>0</v>
      </c>
      <c r="V133" s="219">
        <f>VLOOKUP(V110,'11'!$B$11:$D$598,3,0)</f>
        <v>0</v>
      </c>
      <c r="W133" s="219">
        <f>VLOOKUP(W110,'11'!$B$11:$D$598,3,0)</f>
        <v>0</v>
      </c>
      <c r="X133" s="219">
        <f>VLOOKUP(X110,'11'!$B$11:$D$598,3,0)</f>
        <v>0</v>
      </c>
      <c r="Y133" s="219">
        <f>VLOOKUP(Y110,'11'!$B$11:$D$598,3,0)</f>
        <v>0</v>
      </c>
      <c r="Z133" s="315">
        <f>VLOOKUP(Z110,'11'!$B$11:$D$598,3,0)</f>
        <v>0</v>
      </c>
      <c r="AA133" s="303">
        <f>VLOOKUP(AA110,'11'!$B$11:$D$598,3,0)</f>
        <v>0</v>
      </c>
      <c r="AB133" s="219">
        <f>VLOOKUP(AB110,'11'!$B$11:$D$598,3,0)</f>
        <v>0</v>
      </c>
      <c r="AC133" s="219">
        <f>VLOOKUP(AC110,'11'!$B$11:$D$598,3,0)</f>
        <v>0</v>
      </c>
      <c r="AD133" s="219">
        <f>VLOOKUP(AD110,'11'!$B$11:$D$598,3,0)</f>
        <v>0</v>
      </c>
      <c r="AE133" s="219">
        <f>VLOOKUP(AE110,'11'!$B$11:$D$598,3,0)</f>
        <v>0</v>
      </c>
      <c r="AF133" s="219">
        <f>VLOOKUP(AF110,'11'!$B$11:$D$598,3,0)</f>
        <v>0</v>
      </c>
      <c r="AG133" s="219">
        <f>VLOOKUP(AG110,'11'!$B$11:$D$598,3,0)</f>
        <v>0</v>
      </c>
      <c r="AH133" s="198">
        <f t="shared" ref="AH133" si="168">COUNTIF(F134:AG134,"作業")+COUNTIF(F134:AG134,"休日")</f>
        <v>0</v>
      </c>
      <c r="AI133" s="291">
        <f t="shared" ref="AI133" si="169">(COUNTIF(F134:AG134,"休日"))</f>
        <v>0</v>
      </c>
      <c r="AJ133" s="189"/>
      <c r="AL133" s="290"/>
      <c r="AM133" s="290"/>
      <c r="AN133" s="290"/>
      <c r="AW133" s="278">
        <v>1</v>
      </c>
      <c r="AX133" s="278">
        <v>2</v>
      </c>
      <c r="AY133" s="278">
        <v>3</v>
      </c>
      <c r="AZ133" s="278">
        <v>4</v>
      </c>
    </row>
    <row r="134" spans="1:52" ht="54" customHeight="1" x14ac:dyDescent="0.35">
      <c r="A134" s="599"/>
      <c r="B134" s="532"/>
      <c r="C134" s="533"/>
      <c r="D134" s="534"/>
      <c r="E134" s="296" t="s">
        <v>159</v>
      </c>
      <c r="F134" s="314" t="str">
        <f>IF(B133="","",IF(AW134="対象外","対象外",F133))</f>
        <v/>
      </c>
      <c r="G134" s="219" t="str">
        <f>IF(B133="","",IF(AW134="対象外","対象外",G133))</f>
        <v/>
      </c>
      <c r="H134" s="219" t="str">
        <f>IF(B133="","",IF(AW134="対象外","対象外",H133))</f>
        <v/>
      </c>
      <c r="I134" s="219" t="str">
        <f>IF(B133="","",IF(AW134="対象外","対象外",I133))</f>
        <v/>
      </c>
      <c r="J134" s="219" t="str">
        <f>IF(B133="","",IF(AW134="対象外","対象外",J133))</f>
        <v/>
      </c>
      <c r="K134" s="219" t="str">
        <f>IF(B133="","",IF(AW134="対象外","対象外",K133))</f>
        <v/>
      </c>
      <c r="L134" s="315" t="str">
        <f>IF(B133="","",IF(AW134="対象外","対象外",L133))</f>
        <v/>
      </c>
      <c r="M134" s="303" t="str">
        <f>IF(B133="","",IF(AX134="対象外","対象外",M133))</f>
        <v/>
      </c>
      <c r="N134" s="219" t="str">
        <f>IF(B133="","",IF(AX134="対象外","対象外",N133))</f>
        <v/>
      </c>
      <c r="O134" s="219" t="str">
        <f>IF(B133="","",IF(AX134="対象外","対象外",O133))</f>
        <v/>
      </c>
      <c r="P134" s="219" t="str">
        <f>IF(B133="","",IF(AX134="対象外","対象外",P133))</f>
        <v/>
      </c>
      <c r="Q134" s="219" t="str">
        <f>IF(B133="","",IF(AX134="対象外","対象外",Q133))</f>
        <v/>
      </c>
      <c r="R134" s="219" t="str">
        <f>IF(B133="","",IF(AX134="対象外","対象外",R133))</f>
        <v/>
      </c>
      <c r="S134" s="322" t="str">
        <f>IF(B133="","",IF(AX134="対象外","対象外",S133))</f>
        <v/>
      </c>
      <c r="T134" s="314" t="str">
        <f>IF(B133="","",IF(AY134="対象外","対象外",T133))</f>
        <v/>
      </c>
      <c r="U134" s="219" t="str">
        <f>IF(B133="","",IF(AY134="対象外","対象外",U133))</f>
        <v/>
      </c>
      <c r="V134" s="219" t="str">
        <f>IF(B133="","",IF(AY134="対象外","対象外",V133))</f>
        <v/>
      </c>
      <c r="W134" s="219" t="str">
        <f>IF(B133="","",IF(AY134="対象外","対象外",W133))</f>
        <v/>
      </c>
      <c r="X134" s="219" t="str">
        <f>IF(B133="","",IF(AY134="対象外","対象外",X133))</f>
        <v/>
      </c>
      <c r="Y134" s="219" t="str">
        <f>IF(B133="","",IF(AY134="対象外","対象外",Y133))</f>
        <v/>
      </c>
      <c r="Z134" s="315" t="str">
        <f>IF(B133="","",IF(AY134="対象外","対象外",Z133))</f>
        <v/>
      </c>
      <c r="AA134" s="303" t="str">
        <f>IF(B133="","",IF(AZ134="対象外","対象外",AA133))</f>
        <v/>
      </c>
      <c r="AB134" s="219" t="str">
        <f>IF(B133="","",IF(AZ134="対象外","対象外",AB133))</f>
        <v/>
      </c>
      <c r="AC134" s="219" t="str">
        <f>IF(B133="","",IF(AZ134="対象外","対象外",AC133))</f>
        <v/>
      </c>
      <c r="AD134" s="219" t="str">
        <f>IF(B133="","",IF(AZ134="対象外","対象外",AD133))</f>
        <v/>
      </c>
      <c r="AE134" s="219" t="str">
        <f>IF(B133="","",IF(AZ134="対象外","対象外",AE133))</f>
        <v/>
      </c>
      <c r="AF134" s="219" t="str">
        <f>IF(B133="","",IF(AZ134="対象外","対象外",AF133))</f>
        <v/>
      </c>
      <c r="AG134" s="219" t="str">
        <f>IF(B133="","",IF(AZ134="対象外","対象外",AG133))</f>
        <v/>
      </c>
      <c r="AH134" s="523" t="str">
        <f t="shared" ref="AH134" si="170">IF(B133="","",IF(AH133&lt;1,"対象外",ROUND(AI133/AH133,3)))</f>
        <v/>
      </c>
      <c r="AI134" s="524"/>
      <c r="AJ134" s="189"/>
      <c r="AL134" s="290"/>
      <c r="AM134" s="184">
        <f>IF(AH134="",0,IF(AH134="対象外",0,1))</f>
        <v>0</v>
      </c>
      <c r="AN134" s="187">
        <f>IF(AM134=1,AH134,0)</f>
        <v>0</v>
      </c>
      <c r="AO134" s="184">
        <f>AH133</f>
        <v>0</v>
      </c>
      <c r="AP134" s="170">
        <f>AI133</f>
        <v>0</v>
      </c>
      <c r="AQ134" s="152"/>
      <c r="AR134" s="170">
        <f>IF(AS134&gt;1,1,0)</f>
        <v>0</v>
      </c>
      <c r="AS134" s="170">
        <f>AO134+AS90</f>
        <v>0</v>
      </c>
      <c r="AT134" s="170">
        <f>AP134+AT90</f>
        <v>0</v>
      </c>
      <c r="AU134" s="152"/>
      <c r="AW134" s="198" t="str">
        <f>IF(COUNTIF(F133:L133,"作業")+COUNTIF(F133:L133,"休日")&lt;7,"対象外",IF(COUNTIF(F133:L133,"休日")&gt;3,"対象外","対象"))</f>
        <v>対象外</v>
      </c>
      <c r="AX134" s="198" t="str">
        <f>IF(COUNTIF(M133:S133,"作業")+COUNTIF(M133:S133,"休日")&lt;7,"対象外",IF(COUNTIF(M133:S133,"休日")&gt;3,"対象外","対象"))</f>
        <v>対象外</v>
      </c>
      <c r="AY134" s="198" t="str">
        <f>IF(COUNTIF(T133:Z133,"作業")+COUNTIF(T133:Z133,"休日")&lt;7,"対象外",IF(COUNTIF(T133:Z133,"休日")&gt;3,"対象外","対象"))</f>
        <v>対象外</v>
      </c>
      <c r="AZ134" s="198" t="str">
        <f>IF(COUNTIF(AA133:AG133,"作業")+COUNTIF(AA133:AG133,"休日")&lt;7,"対象外",IF(COUNTIF(AA133:AG133,"休日")&gt;3,"対象外","対象"))</f>
        <v>対象外</v>
      </c>
    </row>
    <row r="135" spans="1:52" ht="54" customHeight="1" x14ac:dyDescent="0.35">
      <c r="A135" s="599"/>
      <c r="B135" s="529" t="str">
        <f>IF(COUNTIF(F135:AG135,0)=28,"",B$47)</f>
        <v/>
      </c>
      <c r="C135" s="530"/>
      <c r="D135" s="531"/>
      <c r="E135" s="295" t="s">
        <v>158</v>
      </c>
      <c r="F135" s="314">
        <f>VLOOKUP(F110,'12'!$B$11:$D$598,3,0)</f>
        <v>0</v>
      </c>
      <c r="G135" s="219">
        <f>VLOOKUP(G110,'12'!$B$11:$D$598,3,0)</f>
        <v>0</v>
      </c>
      <c r="H135" s="219">
        <f>VLOOKUP(H110,'12'!$B$11:$D$598,3,0)</f>
        <v>0</v>
      </c>
      <c r="I135" s="219">
        <f>VLOOKUP(I110,'12'!$B$11:$D$598,3,0)</f>
        <v>0</v>
      </c>
      <c r="J135" s="219">
        <f>VLOOKUP(J110,'12'!$B$11:$D$598,3,0)</f>
        <v>0</v>
      </c>
      <c r="K135" s="219">
        <f>VLOOKUP(K110,'12'!$B$11:$D$598,3,0)</f>
        <v>0</v>
      </c>
      <c r="L135" s="315">
        <f>VLOOKUP(L110,'12'!$B$11:$D$598,3,0)</f>
        <v>0</v>
      </c>
      <c r="M135" s="303">
        <f>VLOOKUP(M110,'12'!$B$11:$D$598,3,0)</f>
        <v>0</v>
      </c>
      <c r="N135" s="219">
        <f>VLOOKUP(N110,'12'!$B$11:$D$598,3,0)</f>
        <v>0</v>
      </c>
      <c r="O135" s="219">
        <f>VLOOKUP(O110,'12'!$B$11:$D$598,3,0)</f>
        <v>0</v>
      </c>
      <c r="P135" s="219">
        <f>VLOOKUP(P110,'12'!$B$11:$D$598,3,0)</f>
        <v>0</v>
      </c>
      <c r="Q135" s="219">
        <f>VLOOKUP(Q110,'12'!$B$11:$D$598,3,0)</f>
        <v>0</v>
      </c>
      <c r="R135" s="219">
        <f>VLOOKUP(R110,'12'!$B$11:$D$598,3,0)</f>
        <v>0</v>
      </c>
      <c r="S135" s="322">
        <f>VLOOKUP(S110,'12'!$B$11:$D$598,3,0)</f>
        <v>0</v>
      </c>
      <c r="T135" s="314">
        <f>VLOOKUP(T110,'12'!$B$11:$D$598,3,0)</f>
        <v>0</v>
      </c>
      <c r="U135" s="219">
        <f>VLOOKUP(U110,'12'!$B$11:$D$598,3,0)</f>
        <v>0</v>
      </c>
      <c r="V135" s="219">
        <f>VLOOKUP(V110,'12'!$B$11:$D$598,3,0)</f>
        <v>0</v>
      </c>
      <c r="W135" s="219">
        <f>VLOOKUP(W110,'12'!$B$11:$D$598,3,0)</f>
        <v>0</v>
      </c>
      <c r="X135" s="219">
        <f>VLOOKUP(X110,'12'!$B$11:$D$598,3,0)</f>
        <v>0</v>
      </c>
      <c r="Y135" s="219">
        <f>VLOOKUP(Y110,'12'!$B$11:$D$598,3,0)</f>
        <v>0</v>
      </c>
      <c r="Z135" s="315">
        <f>VLOOKUP(Z110,'12'!$B$11:$D$598,3,0)</f>
        <v>0</v>
      </c>
      <c r="AA135" s="303">
        <f>VLOOKUP(AA110,'12'!$B$11:$D$598,3,0)</f>
        <v>0</v>
      </c>
      <c r="AB135" s="219">
        <f>VLOOKUP(AB110,'12'!$B$11:$D$598,3,0)</f>
        <v>0</v>
      </c>
      <c r="AC135" s="219">
        <f>VLOOKUP(AC110,'12'!$B$11:$D$598,3,0)</f>
        <v>0</v>
      </c>
      <c r="AD135" s="219">
        <f>VLOOKUP(AD110,'12'!$B$11:$D$598,3,0)</f>
        <v>0</v>
      </c>
      <c r="AE135" s="219">
        <f>VLOOKUP(AE110,'12'!$B$11:$D$598,3,0)</f>
        <v>0</v>
      </c>
      <c r="AF135" s="219">
        <f>VLOOKUP(AF110,'12'!$B$11:$D$598,3,0)</f>
        <v>0</v>
      </c>
      <c r="AG135" s="219">
        <f>VLOOKUP(AG110,'12'!$B$11:$D$598,3,0)</f>
        <v>0</v>
      </c>
      <c r="AH135" s="198">
        <f t="shared" ref="AH135" si="171">COUNTIF(F136:AG136,"作業")+COUNTIF(F136:AG136,"休日")</f>
        <v>0</v>
      </c>
      <c r="AI135" s="291">
        <f t="shared" ref="AI135" si="172">(COUNTIF(F136:AG136,"休日"))</f>
        <v>0</v>
      </c>
      <c r="AJ135" s="189"/>
      <c r="AL135" s="290"/>
      <c r="AM135" s="290"/>
      <c r="AN135" s="290"/>
      <c r="AW135" s="278">
        <v>1</v>
      </c>
      <c r="AX135" s="278">
        <v>2</v>
      </c>
      <c r="AY135" s="278">
        <v>3</v>
      </c>
      <c r="AZ135" s="278">
        <v>4</v>
      </c>
    </row>
    <row r="136" spans="1:52" ht="54" customHeight="1" x14ac:dyDescent="0.35">
      <c r="A136" s="599"/>
      <c r="B136" s="532"/>
      <c r="C136" s="533"/>
      <c r="D136" s="534"/>
      <c r="E136" s="296" t="s">
        <v>159</v>
      </c>
      <c r="F136" s="314" t="str">
        <f>IF(B135="","",IF(AW136="対象外","対象外",F135))</f>
        <v/>
      </c>
      <c r="G136" s="219" t="str">
        <f>IF(B135="","",IF(AW136="対象外","対象外",G135))</f>
        <v/>
      </c>
      <c r="H136" s="219" t="str">
        <f>IF(B135="","",IF(AW136="対象外","対象外",H135))</f>
        <v/>
      </c>
      <c r="I136" s="219" t="str">
        <f>IF(B135="","",IF(AW136="対象外","対象外",I135))</f>
        <v/>
      </c>
      <c r="J136" s="219" t="str">
        <f>IF(B135="","",IF(AW136="対象外","対象外",J135))</f>
        <v/>
      </c>
      <c r="K136" s="219" t="str">
        <f>IF(B135="","",IF(AW136="対象外","対象外",K135))</f>
        <v/>
      </c>
      <c r="L136" s="315" t="str">
        <f>IF(B135="","",IF(AW136="対象外","対象外",L135))</f>
        <v/>
      </c>
      <c r="M136" s="303" t="str">
        <f>IF(B135="","",IF(AX136="対象外","対象外",M135))</f>
        <v/>
      </c>
      <c r="N136" s="219" t="str">
        <f>IF(B135="","",IF(AX136="対象外","対象外",N135))</f>
        <v/>
      </c>
      <c r="O136" s="219" t="str">
        <f>IF(B135="","",IF(AX136="対象外","対象外",O135))</f>
        <v/>
      </c>
      <c r="P136" s="219" t="str">
        <f>IF(B135="","",IF(AX136="対象外","対象外",P135))</f>
        <v/>
      </c>
      <c r="Q136" s="219" t="str">
        <f>IF(B135="","",IF(AX136="対象外","対象外",Q135))</f>
        <v/>
      </c>
      <c r="R136" s="219" t="str">
        <f>IF(B135="","",IF(AX136="対象外","対象外",R135))</f>
        <v/>
      </c>
      <c r="S136" s="322" t="str">
        <f>IF(B135="","",IF(AX136="対象外","対象外",S135))</f>
        <v/>
      </c>
      <c r="T136" s="314" t="str">
        <f>IF(B135="","",IF(AY136="対象外","対象外",T135))</f>
        <v/>
      </c>
      <c r="U136" s="219" t="str">
        <f>IF(B135="","",IF(AY136="対象外","対象外",U135))</f>
        <v/>
      </c>
      <c r="V136" s="219" t="str">
        <f>IF(B135="","",IF(AY136="対象外","対象外",V135))</f>
        <v/>
      </c>
      <c r="W136" s="219" t="str">
        <f>IF(B135="","",IF(AY136="対象外","対象外",W135))</f>
        <v/>
      </c>
      <c r="X136" s="219" t="str">
        <f>IF(B135="","",IF(AY136="対象外","対象外",X135))</f>
        <v/>
      </c>
      <c r="Y136" s="219" t="str">
        <f>IF(B135="","",IF(AY136="対象外","対象外",Y135))</f>
        <v/>
      </c>
      <c r="Z136" s="315" t="str">
        <f>IF(B135="","",IF(AY136="対象外","対象外",Z135))</f>
        <v/>
      </c>
      <c r="AA136" s="303" t="str">
        <f>IF(B135="","",IF(AZ136="対象外","対象外",AA135))</f>
        <v/>
      </c>
      <c r="AB136" s="219" t="str">
        <f>IF(B135="","",IF(AZ136="対象外","対象外",AB135))</f>
        <v/>
      </c>
      <c r="AC136" s="219" t="str">
        <f>IF(B135="","",IF(AZ136="対象外","対象外",AC135))</f>
        <v/>
      </c>
      <c r="AD136" s="219" t="str">
        <f>IF(B135="","",IF(AZ136="対象外","対象外",AD135))</f>
        <v/>
      </c>
      <c r="AE136" s="219" t="str">
        <f>IF(B135="","",IF(AZ136="対象外","対象外",AE135))</f>
        <v/>
      </c>
      <c r="AF136" s="219" t="str">
        <f>IF(B135="","",IF(AZ136="対象外","対象外",AF135))</f>
        <v/>
      </c>
      <c r="AG136" s="219" t="str">
        <f>IF(B135="","",IF(AZ136="対象外","対象外",AG135))</f>
        <v/>
      </c>
      <c r="AH136" s="523" t="str">
        <f t="shared" ref="AH136" si="173">IF(B135="","",IF(AH135&lt;1,"対象外",ROUND(AI135/AH135,3)))</f>
        <v/>
      </c>
      <c r="AI136" s="524"/>
      <c r="AJ136" s="189"/>
      <c r="AL136" s="290"/>
      <c r="AM136" s="184">
        <f>IF(AH136="",0,IF(AH136="対象外",0,1))</f>
        <v>0</v>
      </c>
      <c r="AN136" s="187">
        <f>IF(AM136=1,AH136,0)</f>
        <v>0</v>
      </c>
      <c r="AO136" s="184">
        <f>AH135</f>
        <v>0</v>
      </c>
      <c r="AP136" s="170">
        <f>AI135</f>
        <v>0</v>
      </c>
      <c r="AQ136" s="152"/>
      <c r="AR136" s="170">
        <f>IF(AS136&gt;1,1,0)</f>
        <v>0</v>
      </c>
      <c r="AS136" s="170">
        <f>AO136+AS92</f>
        <v>0</v>
      </c>
      <c r="AT136" s="170">
        <f>AP136+AT92</f>
        <v>0</v>
      </c>
      <c r="AU136" s="152"/>
      <c r="AW136" s="198" t="str">
        <f>IF(COUNTIF(F135:L135,"作業")+COUNTIF(F135:L135,"休日")&lt;7,"対象外",IF(COUNTIF(F135:L135,"休日")&gt;3,"対象外","対象"))</f>
        <v>対象外</v>
      </c>
      <c r="AX136" s="198" t="str">
        <f>IF(COUNTIF(M135:S135,"作業")+COUNTIF(M135:S135,"休日")&lt;7,"対象外",IF(COUNTIF(M135:S135,"休日")&gt;3,"対象外","対象"))</f>
        <v>対象外</v>
      </c>
      <c r="AY136" s="198" t="str">
        <f>IF(COUNTIF(T135:Z135,"作業")+COUNTIF(T135:Z135,"休日")&lt;7,"対象外",IF(COUNTIF(T135:Z135,"休日")&gt;3,"対象外","対象"))</f>
        <v>対象外</v>
      </c>
      <c r="AZ136" s="198" t="str">
        <f>IF(COUNTIF(AA135:AG135,"作業")+COUNTIF(AA135:AG135,"休日")&lt;7,"対象外",IF(COUNTIF(AA135:AG135,"休日")&gt;3,"対象外","対象"))</f>
        <v>対象外</v>
      </c>
    </row>
    <row r="137" spans="1:52" ht="54" customHeight="1" x14ac:dyDescent="0.35">
      <c r="A137" s="599"/>
      <c r="B137" s="529" t="str">
        <f>IF(COUNTIF(F137:AG137,0)=28,"",B$49)</f>
        <v/>
      </c>
      <c r="C137" s="530"/>
      <c r="D137" s="531"/>
      <c r="E137" s="295" t="s">
        <v>158</v>
      </c>
      <c r="F137" s="314">
        <f>VLOOKUP(F110,'13'!$B$11:$D$598,3,0)</f>
        <v>0</v>
      </c>
      <c r="G137" s="219">
        <f>VLOOKUP(G110,'13'!$B$11:$D$598,3,0)</f>
        <v>0</v>
      </c>
      <c r="H137" s="219">
        <f>VLOOKUP(H110,'13'!$B$11:$D$598,3,0)</f>
        <v>0</v>
      </c>
      <c r="I137" s="219">
        <f>VLOOKUP(I110,'13'!$B$11:$D$598,3,0)</f>
        <v>0</v>
      </c>
      <c r="J137" s="219">
        <f>VLOOKUP(J110,'13'!$B$11:$D$598,3,0)</f>
        <v>0</v>
      </c>
      <c r="K137" s="219">
        <f>VLOOKUP(K110,'13'!$B$11:$D$598,3,0)</f>
        <v>0</v>
      </c>
      <c r="L137" s="315">
        <f>VLOOKUP(L110,'13'!$B$11:$D$598,3,0)</f>
        <v>0</v>
      </c>
      <c r="M137" s="303">
        <f>VLOOKUP(M110,'13'!$B$11:$D$598,3,0)</f>
        <v>0</v>
      </c>
      <c r="N137" s="219">
        <f>VLOOKUP(N110,'13'!$B$11:$D$598,3,0)</f>
        <v>0</v>
      </c>
      <c r="O137" s="219">
        <f>VLOOKUP(O110,'13'!$B$11:$D$598,3,0)</f>
        <v>0</v>
      </c>
      <c r="P137" s="219">
        <f>VLOOKUP(P110,'13'!$B$11:$D$598,3,0)</f>
        <v>0</v>
      </c>
      <c r="Q137" s="219">
        <f>VLOOKUP(Q110,'13'!$B$11:$D$598,3,0)</f>
        <v>0</v>
      </c>
      <c r="R137" s="219">
        <f>VLOOKUP(R110,'13'!$B$11:$D$598,3,0)</f>
        <v>0</v>
      </c>
      <c r="S137" s="322">
        <f>VLOOKUP(S110,'13'!$B$11:$D$598,3,0)</f>
        <v>0</v>
      </c>
      <c r="T137" s="314">
        <f>VLOOKUP(T110,'13'!$B$11:$D$598,3,0)</f>
        <v>0</v>
      </c>
      <c r="U137" s="219">
        <f>VLOOKUP(U110,'13'!$B$11:$D$598,3,0)</f>
        <v>0</v>
      </c>
      <c r="V137" s="219">
        <f>VLOOKUP(V110,'13'!$B$11:$D$598,3,0)</f>
        <v>0</v>
      </c>
      <c r="W137" s="219">
        <f>VLOOKUP(W110,'13'!$B$11:$D$598,3,0)</f>
        <v>0</v>
      </c>
      <c r="X137" s="219">
        <f>VLOOKUP(X110,'13'!$B$11:$D$598,3,0)</f>
        <v>0</v>
      </c>
      <c r="Y137" s="219">
        <f>VLOOKUP(Y110,'13'!$B$11:$D$598,3,0)</f>
        <v>0</v>
      </c>
      <c r="Z137" s="315">
        <f>VLOOKUP(Z110,'13'!$B$11:$D$598,3,0)</f>
        <v>0</v>
      </c>
      <c r="AA137" s="303">
        <f>VLOOKUP(AA110,'13'!$B$11:$D$598,3,0)</f>
        <v>0</v>
      </c>
      <c r="AB137" s="219">
        <f>VLOOKUP(AB110,'13'!$B$11:$D$598,3,0)</f>
        <v>0</v>
      </c>
      <c r="AC137" s="219">
        <f>VLOOKUP(AC110,'13'!$B$11:$D$598,3,0)</f>
        <v>0</v>
      </c>
      <c r="AD137" s="219">
        <f>VLOOKUP(AD110,'13'!$B$11:$D$598,3,0)</f>
        <v>0</v>
      </c>
      <c r="AE137" s="219">
        <f>VLOOKUP(AE110,'13'!$B$11:$D$598,3,0)</f>
        <v>0</v>
      </c>
      <c r="AF137" s="219">
        <f>VLOOKUP(AF110,'13'!$B$11:$D$598,3,0)</f>
        <v>0</v>
      </c>
      <c r="AG137" s="219">
        <f>VLOOKUP(AG110,'13'!$B$11:$D$598,3,0)</f>
        <v>0</v>
      </c>
      <c r="AH137" s="198">
        <f t="shared" ref="AH137" si="174">COUNTIF(F138:AG138,"作業")+COUNTIF(F138:AG138,"休日")</f>
        <v>0</v>
      </c>
      <c r="AI137" s="291">
        <f t="shared" ref="AI137" si="175">(COUNTIF(F138:AG138,"休日"))</f>
        <v>0</v>
      </c>
      <c r="AJ137" s="189"/>
      <c r="AL137" s="290"/>
      <c r="AM137" s="290"/>
      <c r="AN137" s="290"/>
      <c r="AW137" s="278">
        <v>1</v>
      </c>
      <c r="AX137" s="278">
        <v>2</v>
      </c>
      <c r="AY137" s="278">
        <v>3</v>
      </c>
      <c r="AZ137" s="278">
        <v>4</v>
      </c>
    </row>
    <row r="138" spans="1:52" ht="54" customHeight="1" x14ac:dyDescent="0.35">
      <c r="A138" s="599"/>
      <c r="B138" s="532"/>
      <c r="C138" s="533"/>
      <c r="D138" s="534"/>
      <c r="E138" s="296" t="s">
        <v>159</v>
      </c>
      <c r="F138" s="314" t="str">
        <f>IF(B137="","",IF(AW138="対象外","対象外",F137))</f>
        <v/>
      </c>
      <c r="G138" s="219" t="str">
        <f>IF(B137="","",IF(AW138="対象外","対象外",G137))</f>
        <v/>
      </c>
      <c r="H138" s="219" t="str">
        <f>IF(B137="","",IF(AW138="対象外","対象外",H137))</f>
        <v/>
      </c>
      <c r="I138" s="219" t="str">
        <f>IF(B137="","",IF(AW138="対象外","対象外",I137))</f>
        <v/>
      </c>
      <c r="J138" s="219" t="str">
        <f>IF(B137="","",IF(AW138="対象外","対象外",J137))</f>
        <v/>
      </c>
      <c r="K138" s="219" t="str">
        <f>IF(B137="","",IF(AW138="対象外","対象外",K137))</f>
        <v/>
      </c>
      <c r="L138" s="315" t="str">
        <f>IF(B137="","",IF(AW138="対象外","対象外",L137))</f>
        <v/>
      </c>
      <c r="M138" s="303" t="str">
        <f>IF(B137="","",IF(AX138="対象外","対象外",M137))</f>
        <v/>
      </c>
      <c r="N138" s="219" t="str">
        <f>IF(B137="","",IF(AX138="対象外","対象外",N137))</f>
        <v/>
      </c>
      <c r="O138" s="219" t="str">
        <f>IF(B137="","",IF(AX138="対象外","対象外",O137))</f>
        <v/>
      </c>
      <c r="P138" s="219" t="str">
        <f>IF(B137="","",IF(AX138="対象外","対象外",P137))</f>
        <v/>
      </c>
      <c r="Q138" s="219" t="str">
        <f>IF(B137="","",IF(AX138="対象外","対象外",Q137))</f>
        <v/>
      </c>
      <c r="R138" s="219" t="str">
        <f>IF(B137="","",IF(AX138="対象外","対象外",R137))</f>
        <v/>
      </c>
      <c r="S138" s="322" t="str">
        <f>IF(B137="","",IF(AX138="対象外","対象外",S137))</f>
        <v/>
      </c>
      <c r="T138" s="314" t="str">
        <f>IF(B137="","",IF(AY138="対象外","対象外",T137))</f>
        <v/>
      </c>
      <c r="U138" s="219" t="str">
        <f>IF(B137="","",IF(AY138="対象外","対象外",U137))</f>
        <v/>
      </c>
      <c r="V138" s="219" t="str">
        <f>IF(B137="","",IF(AY138="対象外","対象外",V137))</f>
        <v/>
      </c>
      <c r="W138" s="219" t="str">
        <f>IF(B137="","",IF(AY138="対象外","対象外",W137))</f>
        <v/>
      </c>
      <c r="X138" s="219" t="str">
        <f>IF(B137="","",IF(AY138="対象外","対象外",X137))</f>
        <v/>
      </c>
      <c r="Y138" s="219" t="str">
        <f>IF(B137="","",IF(AY138="対象外","対象外",Y137))</f>
        <v/>
      </c>
      <c r="Z138" s="315" t="str">
        <f>IF(B137="","",IF(AY138="対象外","対象外",Z137))</f>
        <v/>
      </c>
      <c r="AA138" s="303" t="str">
        <f>IF(B137="","",IF(AZ138="対象外","対象外",AA137))</f>
        <v/>
      </c>
      <c r="AB138" s="219" t="str">
        <f>IF(B137="","",IF(AZ138="対象外","対象外",AB137))</f>
        <v/>
      </c>
      <c r="AC138" s="219" t="str">
        <f>IF(B137="","",IF(AZ138="対象外","対象外",AC137))</f>
        <v/>
      </c>
      <c r="AD138" s="219" t="str">
        <f>IF(B137="","",IF(AZ138="対象外","対象外",AD137))</f>
        <v/>
      </c>
      <c r="AE138" s="219" t="str">
        <f>IF(B137="","",IF(AZ138="対象外","対象外",AE137))</f>
        <v/>
      </c>
      <c r="AF138" s="219" t="str">
        <f>IF(B137="","",IF(AZ138="対象外","対象外",AF137))</f>
        <v/>
      </c>
      <c r="AG138" s="219" t="str">
        <f>IF(B137="","",IF(AZ138="対象外","対象外",AG137))</f>
        <v/>
      </c>
      <c r="AH138" s="523" t="str">
        <f t="shared" ref="AH138" si="176">IF(B137="","",IF(AH137&lt;1,"対象外",ROUND(AI137/AH137,3)))</f>
        <v/>
      </c>
      <c r="AI138" s="524"/>
      <c r="AJ138" s="189"/>
      <c r="AL138" s="290"/>
      <c r="AM138" s="184">
        <f>IF(AH138="",0,IF(AH138="対象外",0,1))</f>
        <v>0</v>
      </c>
      <c r="AN138" s="187">
        <f>IF(AM138=1,AH138,0)</f>
        <v>0</v>
      </c>
      <c r="AO138" s="184">
        <f>AH137</f>
        <v>0</v>
      </c>
      <c r="AP138" s="170">
        <f>AI137</f>
        <v>0</v>
      </c>
      <c r="AQ138" s="152"/>
      <c r="AR138" s="170">
        <f>IF(AS138&gt;1,1,0)</f>
        <v>0</v>
      </c>
      <c r="AS138" s="170">
        <f>AO138+AS94</f>
        <v>0</v>
      </c>
      <c r="AT138" s="170">
        <f>AP138+AT94</f>
        <v>0</v>
      </c>
      <c r="AU138" s="152"/>
      <c r="AW138" s="198" t="str">
        <f>IF(COUNTIF(F137:L137,"作業")+COUNTIF(F137:L137,"休日")&lt;7,"対象外",IF(COUNTIF(F137:L137,"休日")&gt;3,"対象外","対象"))</f>
        <v>対象外</v>
      </c>
      <c r="AX138" s="198" t="str">
        <f>IF(COUNTIF(M137:S137,"作業")+COUNTIF(M137:S137,"休日")&lt;7,"対象外",IF(COUNTIF(M137:S137,"休日")&gt;3,"対象外","対象"))</f>
        <v>対象外</v>
      </c>
      <c r="AY138" s="198" t="str">
        <f>IF(COUNTIF(T137:Z137,"作業")+COUNTIF(T137:Z137,"休日")&lt;7,"対象外",IF(COUNTIF(T137:Z137,"休日")&gt;3,"対象外","対象"))</f>
        <v>対象外</v>
      </c>
      <c r="AZ138" s="198" t="str">
        <f>IF(COUNTIF(AA137:AG137,"作業")+COUNTIF(AA137:AG137,"休日")&lt;7,"対象外",IF(COUNTIF(AA137:AG137,"休日")&gt;3,"対象外","対象"))</f>
        <v>対象外</v>
      </c>
    </row>
    <row r="139" spans="1:52" ht="54" customHeight="1" x14ac:dyDescent="0.35">
      <c r="A139" s="599"/>
      <c r="B139" s="529" t="str">
        <f>IF(COUNTIF(F139:AG139,0)=28,"",B$51)</f>
        <v/>
      </c>
      <c r="C139" s="530"/>
      <c r="D139" s="531"/>
      <c r="E139" s="295" t="s">
        <v>158</v>
      </c>
      <c r="F139" s="314">
        <f>VLOOKUP(F110,'14'!$B$11:$D$598,3,0)</f>
        <v>0</v>
      </c>
      <c r="G139" s="219">
        <f>VLOOKUP(G110,'14'!$B$11:$D$598,3,0)</f>
        <v>0</v>
      </c>
      <c r="H139" s="219">
        <f>VLOOKUP(H110,'14'!$B$11:$D$598,3,0)</f>
        <v>0</v>
      </c>
      <c r="I139" s="219">
        <f>VLOOKUP(I110,'14'!$B$11:$D$598,3,0)</f>
        <v>0</v>
      </c>
      <c r="J139" s="219">
        <f>VLOOKUP(J110,'14'!$B$11:$D$598,3,0)</f>
        <v>0</v>
      </c>
      <c r="K139" s="219">
        <f>VLOOKUP(K110,'14'!$B$11:$D$598,3,0)</f>
        <v>0</v>
      </c>
      <c r="L139" s="315">
        <f>VLOOKUP(L110,'14'!$B$11:$D$598,3,0)</f>
        <v>0</v>
      </c>
      <c r="M139" s="303">
        <f>VLOOKUP(M110,'14'!$B$11:$D$598,3,0)</f>
        <v>0</v>
      </c>
      <c r="N139" s="219">
        <f>VLOOKUP(N110,'14'!$B$11:$D$598,3,0)</f>
        <v>0</v>
      </c>
      <c r="O139" s="219">
        <f>VLOOKUP(O110,'14'!$B$11:$D$598,3,0)</f>
        <v>0</v>
      </c>
      <c r="P139" s="219">
        <f>VLOOKUP(P110,'14'!$B$11:$D$598,3,0)</f>
        <v>0</v>
      </c>
      <c r="Q139" s="219">
        <f>VLOOKUP(Q110,'14'!$B$11:$D$598,3,0)</f>
        <v>0</v>
      </c>
      <c r="R139" s="219">
        <f>VLOOKUP(R110,'14'!$B$11:$D$598,3,0)</f>
        <v>0</v>
      </c>
      <c r="S139" s="322">
        <f>VLOOKUP(S110,'14'!$B$11:$D$598,3,0)</f>
        <v>0</v>
      </c>
      <c r="T139" s="314">
        <f>VLOOKUP(T110,'14'!$B$11:$D$598,3,0)</f>
        <v>0</v>
      </c>
      <c r="U139" s="219">
        <f>VLOOKUP(U110,'14'!$B$11:$D$598,3,0)</f>
        <v>0</v>
      </c>
      <c r="V139" s="219">
        <f>VLOOKUP(V110,'14'!$B$11:$D$598,3,0)</f>
        <v>0</v>
      </c>
      <c r="W139" s="219">
        <f>VLOOKUP(W110,'14'!$B$11:$D$598,3,0)</f>
        <v>0</v>
      </c>
      <c r="X139" s="219">
        <f>VLOOKUP(X110,'14'!$B$11:$D$598,3,0)</f>
        <v>0</v>
      </c>
      <c r="Y139" s="219">
        <f>VLOOKUP(Y110,'14'!$B$11:$D$598,3,0)</f>
        <v>0</v>
      </c>
      <c r="Z139" s="315">
        <f>VLOOKUP(Z110,'14'!$B$11:$D$598,3,0)</f>
        <v>0</v>
      </c>
      <c r="AA139" s="303">
        <f>VLOOKUP(AA110,'14'!$B$11:$D$598,3,0)</f>
        <v>0</v>
      </c>
      <c r="AB139" s="219">
        <f>VLOOKUP(AB110,'14'!$B$11:$D$598,3,0)</f>
        <v>0</v>
      </c>
      <c r="AC139" s="219">
        <f>VLOOKUP(AC110,'14'!$B$11:$D$598,3,0)</f>
        <v>0</v>
      </c>
      <c r="AD139" s="219">
        <f>VLOOKUP(AD110,'14'!$B$11:$D$598,3,0)</f>
        <v>0</v>
      </c>
      <c r="AE139" s="219">
        <f>VLOOKUP(AE110,'14'!$B$11:$D$598,3,0)</f>
        <v>0</v>
      </c>
      <c r="AF139" s="219">
        <f>VLOOKUP(AF110,'14'!$B$11:$D$598,3,0)</f>
        <v>0</v>
      </c>
      <c r="AG139" s="219">
        <f>VLOOKUP(AG110,'14'!$B$11:$D$598,3,0)</f>
        <v>0</v>
      </c>
      <c r="AH139" s="198">
        <f t="shared" ref="AH139" si="177">COUNTIF(F140:AG140,"作業")+COUNTIF(F140:AG140,"休日")</f>
        <v>0</v>
      </c>
      <c r="AI139" s="291">
        <f t="shared" ref="AI139" si="178">(COUNTIF(F140:AG140,"休日"))</f>
        <v>0</v>
      </c>
      <c r="AJ139" s="189"/>
      <c r="AL139" s="290"/>
      <c r="AM139" s="290"/>
      <c r="AN139" s="290"/>
      <c r="AW139" s="278">
        <v>1</v>
      </c>
      <c r="AX139" s="278">
        <v>2</v>
      </c>
      <c r="AY139" s="278">
        <v>3</v>
      </c>
      <c r="AZ139" s="278">
        <v>4</v>
      </c>
    </row>
    <row r="140" spans="1:52" ht="54" customHeight="1" x14ac:dyDescent="0.35">
      <c r="A140" s="599"/>
      <c r="B140" s="532"/>
      <c r="C140" s="533"/>
      <c r="D140" s="534"/>
      <c r="E140" s="296" t="s">
        <v>159</v>
      </c>
      <c r="F140" s="314" t="str">
        <f>IF(B139="","",IF(AW140="対象外","対象外",F139))</f>
        <v/>
      </c>
      <c r="G140" s="219" t="str">
        <f>IF(B139="","",IF(AW140="対象外","対象外",G139))</f>
        <v/>
      </c>
      <c r="H140" s="219" t="str">
        <f>IF(B139="","",IF(AW140="対象外","対象外",H139))</f>
        <v/>
      </c>
      <c r="I140" s="219" t="str">
        <f>IF(B139="","",IF(AW140="対象外","対象外",I139))</f>
        <v/>
      </c>
      <c r="J140" s="219" t="str">
        <f>IF(B139="","",IF(AW140="対象外","対象外",J139))</f>
        <v/>
      </c>
      <c r="K140" s="219" t="str">
        <f>IF(B139="","",IF(AW140="対象外","対象外",K139))</f>
        <v/>
      </c>
      <c r="L140" s="315" t="str">
        <f>IF(B139="","",IF(AW140="対象外","対象外",L139))</f>
        <v/>
      </c>
      <c r="M140" s="303" t="str">
        <f>IF(B139="","",IF(AX140="対象外","対象外",M139))</f>
        <v/>
      </c>
      <c r="N140" s="219" t="str">
        <f>IF(B139="","",IF(AX140="対象外","対象外",N139))</f>
        <v/>
      </c>
      <c r="O140" s="219" t="str">
        <f>IF(B139="","",IF(AX140="対象外","対象外",O139))</f>
        <v/>
      </c>
      <c r="P140" s="219" t="str">
        <f>IF(B139="","",IF(AX140="対象外","対象外",P139))</f>
        <v/>
      </c>
      <c r="Q140" s="219" t="str">
        <f>IF(B139="","",IF(AX140="対象外","対象外",Q139))</f>
        <v/>
      </c>
      <c r="R140" s="219" t="str">
        <f>IF(B139="","",IF(AX140="対象外","対象外",R139))</f>
        <v/>
      </c>
      <c r="S140" s="322" t="str">
        <f>IF(B139="","",IF(AX140="対象外","対象外",S139))</f>
        <v/>
      </c>
      <c r="T140" s="314" t="str">
        <f>IF(B139="","",IF(AY140="対象外","対象外",T139))</f>
        <v/>
      </c>
      <c r="U140" s="219" t="str">
        <f>IF(B139="","",IF(AY140="対象外","対象外",U139))</f>
        <v/>
      </c>
      <c r="V140" s="219" t="str">
        <f>IF(B139="","",IF(AY140="対象外","対象外",V139))</f>
        <v/>
      </c>
      <c r="W140" s="219" t="str">
        <f>IF(B139="","",IF(AY140="対象外","対象外",W139))</f>
        <v/>
      </c>
      <c r="X140" s="219" t="str">
        <f>IF(B139="","",IF(AY140="対象外","対象外",X139))</f>
        <v/>
      </c>
      <c r="Y140" s="219" t="str">
        <f>IF(B139="","",IF(AY140="対象外","対象外",Y139))</f>
        <v/>
      </c>
      <c r="Z140" s="315" t="str">
        <f>IF(B139="","",IF(AY140="対象外","対象外",Z139))</f>
        <v/>
      </c>
      <c r="AA140" s="303" t="str">
        <f>IF(B139="","",IF(AZ140="対象外","対象外",AA139))</f>
        <v/>
      </c>
      <c r="AB140" s="219" t="str">
        <f>IF(B139="","",IF(AZ140="対象外","対象外",AB139))</f>
        <v/>
      </c>
      <c r="AC140" s="219" t="str">
        <f>IF(B139="","",IF(AZ140="対象外","対象外",AC139))</f>
        <v/>
      </c>
      <c r="AD140" s="219" t="str">
        <f>IF(B139="","",IF(AZ140="対象外","対象外",AD139))</f>
        <v/>
      </c>
      <c r="AE140" s="219" t="str">
        <f>IF(B139="","",IF(AZ140="対象外","対象外",AE139))</f>
        <v/>
      </c>
      <c r="AF140" s="219" t="str">
        <f>IF(B139="","",IF(AZ140="対象外","対象外",AF139))</f>
        <v/>
      </c>
      <c r="AG140" s="219" t="str">
        <f>IF(B139="","",IF(AZ140="対象外","対象外",AG139))</f>
        <v/>
      </c>
      <c r="AH140" s="523" t="str">
        <f t="shared" ref="AH140" si="179">IF(B139="","",IF(AH139&lt;1,"対象外",ROUND(AI139/AH139,3)))</f>
        <v/>
      </c>
      <c r="AI140" s="524"/>
      <c r="AJ140" s="189"/>
      <c r="AL140" s="290"/>
      <c r="AM140" s="184">
        <f>IF(AH140="",0,IF(AH140="対象外",0,1))</f>
        <v>0</v>
      </c>
      <c r="AN140" s="187">
        <f>IF(AM140=1,AH140,0)</f>
        <v>0</v>
      </c>
      <c r="AO140" s="184">
        <f>AH139</f>
        <v>0</v>
      </c>
      <c r="AP140" s="170">
        <f>AI139</f>
        <v>0</v>
      </c>
      <c r="AQ140" s="152"/>
      <c r="AR140" s="170">
        <f>IF(AS140&gt;1,1,0)</f>
        <v>0</v>
      </c>
      <c r="AS140" s="170">
        <f>AO140+AS96</f>
        <v>0</v>
      </c>
      <c r="AT140" s="170">
        <f>AP140+AT96</f>
        <v>0</v>
      </c>
      <c r="AU140" s="152"/>
      <c r="AW140" s="198" t="str">
        <f>IF(COUNTIF(F139:L139,"作業")+COUNTIF(F139:L139,"休日")&lt;7,"対象外",IF(COUNTIF(F139:L139,"休日")&gt;3,"対象外","対象"))</f>
        <v>対象外</v>
      </c>
      <c r="AX140" s="198" t="str">
        <f>IF(COUNTIF(M139:S139,"作業")+COUNTIF(M139:S139,"休日")&lt;7,"対象外",IF(COUNTIF(M139:S139,"休日")&gt;3,"対象外","対象"))</f>
        <v>対象外</v>
      </c>
      <c r="AY140" s="198" t="str">
        <f>IF(COUNTIF(T139:Z139,"作業")+COUNTIF(T139:Z139,"休日")&lt;7,"対象外",IF(COUNTIF(T139:Z139,"休日")&gt;3,"対象外","対象"))</f>
        <v>対象外</v>
      </c>
      <c r="AZ140" s="198" t="str">
        <f>IF(COUNTIF(AA139:AG139,"作業")+COUNTIF(AA139:AG139,"休日")&lt;7,"対象外",IF(COUNTIF(AA139:AG139,"休日")&gt;3,"対象外","対象"))</f>
        <v>対象外</v>
      </c>
    </row>
    <row r="141" spans="1:52" ht="54" customHeight="1" x14ac:dyDescent="0.35">
      <c r="A141" s="599"/>
      <c r="B141" s="529" t="str">
        <f>IF(COUNTIF(F141:AG141,0)=28,"",B$53)</f>
        <v/>
      </c>
      <c r="C141" s="530"/>
      <c r="D141" s="531"/>
      <c r="E141" s="295" t="s">
        <v>158</v>
      </c>
      <c r="F141" s="314">
        <f>VLOOKUP(F110,'15'!$B$11:$D$598,3,0)</f>
        <v>0</v>
      </c>
      <c r="G141" s="219">
        <f>VLOOKUP(G110,'15'!$B$11:$D$598,3,0)</f>
        <v>0</v>
      </c>
      <c r="H141" s="219">
        <f>VLOOKUP(H110,'15'!$B$11:$D$598,3,0)</f>
        <v>0</v>
      </c>
      <c r="I141" s="219">
        <f>VLOOKUP(I110,'15'!$B$11:$D$598,3,0)</f>
        <v>0</v>
      </c>
      <c r="J141" s="219">
        <f>VLOOKUP(J110,'15'!$B$11:$D$598,3,0)</f>
        <v>0</v>
      </c>
      <c r="K141" s="219">
        <f>VLOOKUP(K110,'15'!$B$11:$D$598,3,0)</f>
        <v>0</v>
      </c>
      <c r="L141" s="315">
        <f>VLOOKUP(L110,'15'!$B$11:$D$598,3,0)</f>
        <v>0</v>
      </c>
      <c r="M141" s="303">
        <f>VLOOKUP(M110,'15'!$B$11:$D$598,3,0)</f>
        <v>0</v>
      </c>
      <c r="N141" s="219">
        <f>VLOOKUP(N110,'15'!$B$11:$D$598,3,0)</f>
        <v>0</v>
      </c>
      <c r="O141" s="219">
        <f>VLOOKUP(O110,'15'!$B$11:$D$598,3,0)</f>
        <v>0</v>
      </c>
      <c r="P141" s="219">
        <f>VLOOKUP(P110,'15'!$B$11:$D$598,3,0)</f>
        <v>0</v>
      </c>
      <c r="Q141" s="219">
        <f>VLOOKUP(Q110,'15'!$B$11:$D$598,3,0)</f>
        <v>0</v>
      </c>
      <c r="R141" s="219">
        <f>VLOOKUP(R110,'15'!$B$11:$D$598,3,0)</f>
        <v>0</v>
      </c>
      <c r="S141" s="322">
        <f>VLOOKUP(S110,'15'!$B$11:$D$598,3,0)</f>
        <v>0</v>
      </c>
      <c r="T141" s="314">
        <f>VLOOKUP(T110,'15'!$B$11:$D$598,3,0)</f>
        <v>0</v>
      </c>
      <c r="U141" s="219">
        <f>VLOOKUP(U110,'15'!$B$11:$D$598,3,0)</f>
        <v>0</v>
      </c>
      <c r="V141" s="219">
        <f>VLOOKUP(V110,'15'!$B$11:$D$598,3,0)</f>
        <v>0</v>
      </c>
      <c r="W141" s="219">
        <f>VLOOKUP(W110,'15'!$B$11:$D$598,3,0)</f>
        <v>0</v>
      </c>
      <c r="X141" s="219">
        <f>VLOOKUP(X110,'15'!$B$11:$D$598,3,0)</f>
        <v>0</v>
      </c>
      <c r="Y141" s="219">
        <f>VLOOKUP(Y110,'15'!$B$11:$D$598,3,0)</f>
        <v>0</v>
      </c>
      <c r="Z141" s="315">
        <f>VLOOKUP(Z110,'15'!$B$11:$D$598,3,0)</f>
        <v>0</v>
      </c>
      <c r="AA141" s="303">
        <f>VLOOKUP(AA110,'15'!$B$11:$D$598,3,0)</f>
        <v>0</v>
      </c>
      <c r="AB141" s="219">
        <f>VLOOKUP(AB110,'15'!$B$11:$D$598,3,0)</f>
        <v>0</v>
      </c>
      <c r="AC141" s="219">
        <f>VLOOKUP(AC110,'15'!$B$11:$D$598,3,0)</f>
        <v>0</v>
      </c>
      <c r="AD141" s="219">
        <f>VLOOKUP(AD110,'15'!$B$11:$D$598,3,0)</f>
        <v>0</v>
      </c>
      <c r="AE141" s="219">
        <f>VLOOKUP(AE110,'15'!$B$11:$D$598,3,0)</f>
        <v>0</v>
      </c>
      <c r="AF141" s="219">
        <f>VLOOKUP(AF110,'15'!$B$11:$D$598,3,0)</f>
        <v>0</v>
      </c>
      <c r="AG141" s="219">
        <f>VLOOKUP(AG110,'15'!$B$11:$D$598,3,0)</f>
        <v>0</v>
      </c>
      <c r="AH141" s="198">
        <f t="shared" ref="AH141" si="180">COUNTIF(F142:AG142,"作業")+COUNTIF(F142:AG142,"休日")</f>
        <v>0</v>
      </c>
      <c r="AI141" s="291">
        <f t="shared" ref="AI141" si="181">(COUNTIF(F142:AG142,"休日"))</f>
        <v>0</v>
      </c>
      <c r="AJ141" s="189"/>
      <c r="AL141" s="290"/>
      <c r="AM141" s="290"/>
      <c r="AN141" s="290"/>
      <c r="AW141" s="278">
        <v>1</v>
      </c>
      <c r="AX141" s="278">
        <v>2</v>
      </c>
      <c r="AY141" s="278">
        <v>3</v>
      </c>
      <c r="AZ141" s="278">
        <v>4</v>
      </c>
    </row>
    <row r="142" spans="1:52" ht="54" customHeight="1" x14ac:dyDescent="0.35">
      <c r="A142" s="599"/>
      <c r="B142" s="532"/>
      <c r="C142" s="533"/>
      <c r="D142" s="534"/>
      <c r="E142" s="296" t="s">
        <v>159</v>
      </c>
      <c r="F142" s="314" t="str">
        <f>IF(B141="","",IF(AW142="対象外","対象外",F141))</f>
        <v/>
      </c>
      <c r="G142" s="219" t="str">
        <f>IF(B141="","",IF(AW142="対象外","対象外",G141))</f>
        <v/>
      </c>
      <c r="H142" s="219" t="str">
        <f>IF(B141="","",IF(AW142="対象外","対象外",H141))</f>
        <v/>
      </c>
      <c r="I142" s="219" t="str">
        <f>IF(B141="","",IF(AW142="対象外","対象外",I141))</f>
        <v/>
      </c>
      <c r="J142" s="219" t="str">
        <f>IF(B141="","",IF(AW142="対象外","対象外",J141))</f>
        <v/>
      </c>
      <c r="K142" s="219" t="str">
        <f>IF(B141="","",IF(AW142="対象外","対象外",K141))</f>
        <v/>
      </c>
      <c r="L142" s="315" t="str">
        <f>IF(B141="","",IF(AW142="対象外","対象外",L141))</f>
        <v/>
      </c>
      <c r="M142" s="303" t="str">
        <f>IF(B141="","",IF(AX142="対象外","対象外",M141))</f>
        <v/>
      </c>
      <c r="N142" s="219" t="str">
        <f>IF(B141="","",IF(AX142="対象外","対象外",N141))</f>
        <v/>
      </c>
      <c r="O142" s="219" t="str">
        <f>IF(B141="","",IF(AX142="対象外","対象外",O141))</f>
        <v/>
      </c>
      <c r="P142" s="219" t="str">
        <f>IF(B141="","",IF(AX142="対象外","対象外",P141))</f>
        <v/>
      </c>
      <c r="Q142" s="219" t="str">
        <f>IF(B141="","",IF(AX142="対象外","対象外",Q141))</f>
        <v/>
      </c>
      <c r="R142" s="219" t="str">
        <f>IF(B141="","",IF(AX142="対象外","対象外",R141))</f>
        <v/>
      </c>
      <c r="S142" s="322" t="str">
        <f>IF(B141="","",IF(AX142="対象外","対象外",S141))</f>
        <v/>
      </c>
      <c r="T142" s="314" t="str">
        <f>IF(B141="","",IF(AY142="対象外","対象外",T141))</f>
        <v/>
      </c>
      <c r="U142" s="219" t="str">
        <f>IF(B141="","",IF(AY142="対象外","対象外",U141))</f>
        <v/>
      </c>
      <c r="V142" s="219" t="str">
        <f>IF(B141="","",IF(AY142="対象外","対象外",V141))</f>
        <v/>
      </c>
      <c r="W142" s="219" t="str">
        <f>IF(B141="","",IF(AY142="対象外","対象外",W141))</f>
        <v/>
      </c>
      <c r="X142" s="219" t="str">
        <f>IF(B141="","",IF(AY142="対象外","対象外",X141))</f>
        <v/>
      </c>
      <c r="Y142" s="219" t="str">
        <f>IF(B141="","",IF(AY142="対象外","対象外",Y141))</f>
        <v/>
      </c>
      <c r="Z142" s="315" t="str">
        <f>IF(B141="","",IF(AY142="対象外","対象外",Z141))</f>
        <v/>
      </c>
      <c r="AA142" s="303" t="str">
        <f>IF(B141="","",IF(AZ142="対象外","対象外",AA141))</f>
        <v/>
      </c>
      <c r="AB142" s="219" t="str">
        <f>IF(B141="","",IF(AZ142="対象外","対象外",AB141))</f>
        <v/>
      </c>
      <c r="AC142" s="219" t="str">
        <f>IF(B141="","",IF(AZ142="対象外","対象外",AC141))</f>
        <v/>
      </c>
      <c r="AD142" s="219" t="str">
        <f>IF(B141="","",IF(AZ142="対象外","対象外",AD141))</f>
        <v/>
      </c>
      <c r="AE142" s="219" t="str">
        <f>IF(B141="","",IF(AZ142="対象外","対象外",AE141))</f>
        <v/>
      </c>
      <c r="AF142" s="219" t="str">
        <f>IF(B141="","",IF(AZ142="対象外","対象外",AF141))</f>
        <v/>
      </c>
      <c r="AG142" s="219" t="str">
        <f>IF(B141="","",IF(AZ142="対象外","対象外",AG141))</f>
        <v/>
      </c>
      <c r="AH142" s="523" t="str">
        <f t="shared" ref="AH142" si="182">IF(B141="","",IF(AH141&lt;1,"対象外",ROUND(AI141/AH141,3)))</f>
        <v/>
      </c>
      <c r="AI142" s="524"/>
      <c r="AJ142" s="189"/>
      <c r="AL142" s="290"/>
      <c r="AM142" s="184">
        <f>IF(AH142="",0,IF(AH142="対象外",0,1))</f>
        <v>0</v>
      </c>
      <c r="AN142" s="187">
        <f>IF(AM142=1,AH142,0)</f>
        <v>0</v>
      </c>
      <c r="AO142" s="184">
        <f>AH141</f>
        <v>0</v>
      </c>
      <c r="AP142" s="170">
        <f>AI141</f>
        <v>0</v>
      </c>
      <c r="AQ142" s="152"/>
      <c r="AR142" s="170">
        <f>IF(AS142&gt;1,1,0)</f>
        <v>0</v>
      </c>
      <c r="AS142" s="170">
        <f>AO142+AS98</f>
        <v>0</v>
      </c>
      <c r="AT142" s="170">
        <f>AP142+AT98</f>
        <v>0</v>
      </c>
      <c r="AU142" s="152"/>
      <c r="AW142" s="198" t="str">
        <f>IF(COUNTIF(F141:L141,"作業")+COUNTIF(F141:L141,"休日")&lt;7,"対象外",IF(COUNTIF(F141:L141,"休日")&gt;3,"対象外","対象"))</f>
        <v>対象外</v>
      </c>
      <c r="AX142" s="198" t="str">
        <f>IF(COUNTIF(M141:S141,"作業")+COUNTIF(M141:S141,"休日")&lt;7,"対象外",IF(COUNTIF(M141:S141,"休日")&gt;3,"対象外","対象"))</f>
        <v>対象外</v>
      </c>
      <c r="AY142" s="198" t="str">
        <f>IF(COUNTIF(T141:Z141,"作業")+COUNTIF(T141:Z141,"休日")&lt;7,"対象外",IF(COUNTIF(T141:Z141,"休日")&gt;3,"対象外","対象"))</f>
        <v>対象外</v>
      </c>
      <c r="AZ142" s="198" t="str">
        <f>IF(COUNTIF(AA141:AG141,"作業")+COUNTIF(AA141:AG141,"休日")&lt;7,"対象外",IF(COUNTIF(AA141:AG141,"休日")&gt;3,"対象外","対象"))</f>
        <v>対象外</v>
      </c>
    </row>
    <row r="143" spans="1:52" ht="54" customHeight="1" x14ac:dyDescent="0.35">
      <c r="A143" s="599"/>
      <c r="B143" s="529" t="str">
        <f>IF(COUNTIF(F143:AG143,0)=28,"",B$55)</f>
        <v/>
      </c>
      <c r="C143" s="530"/>
      <c r="D143" s="531"/>
      <c r="E143" s="295" t="s">
        <v>158</v>
      </c>
      <c r="F143" s="314">
        <f>VLOOKUP(F110,'16'!$B$11:$D$598,3,0)</f>
        <v>0</v>
      </c>
      <c r="G143" s="219">
        <f>VLOOKUP(G110,'16'!$B$11:$D$598,3,0)</f>
        <v>0</v>
      </c>
      <c r="H143" s="219">
        <f>VLOOKUP(H110,'16'!$B$11:$D$598,3,0)</f>
        <v>0</v>
      </c>
      <c r="I143" s="219">
        <f>VLOOKUP(I110,'16'!$B$11:$D$598,3,0)</f>
        <v>0</v>
      </c>
      <c r="J143" s="219">
        <f>VLOOKUP(J110,'16'!$B$11:$D$598,3,0)</f>
        <v>0</v>
      </c>
      <c r="K143" s="219">
        <f>VLOOKUP(K110,'16'!$B$11:$D$598,3,0)</f>
        <v>0</v>
      </c>
      <c r="L143" s="315">
        <f>VLOOKUP(L110,'16'!$B$11:$D$598,3,0)</f>
        <v>0</v>
      </c>
      <c r="M143" s="303">
        <f>VLOOKUP(M110,'16'!$B$11:$D$598,3,0)</f>
        <v>0</v>
      </c>
      <c r="N143" s="219">
        <f>VLOOKUP(N110,'16'!$B$11:$D$598,3,0)</f>
        <v>0</v>
      </c>
      <c r="O143" s="219">
        <f>VLOOKUP(O110,'16'!$B$11:$D$598,3,0)</f>
        <v>0</v>
      </c>
      <c r="P143" s="219">
        <f>VLOOKUP(P110,'16'!$B$11:$D$598,3,0)</f>
        <v>0</v>
      </c>
      <c r="Q143" s="219">
        <f>VLOOKUP(Q110,'16'!$B$11:$D$598,3,0)</f>
        <v>0</v>
      </c>
      <c r="R143" s="219">
        <f>VLOOKUP(R110,'16'!$B$11:$D$598,3,0)</f>
        <v>0</v>
      </c>
      <c r="S143" s="322">
        <f>VLOOKUP(S110,'16'!$B$11:$D$598,3,0)</f>
        <v>0</v>
      </c>
      <c r="T143" s="314">
        <f>VLOOKUP(T110,'16'!$B$11:$D$598,3,0)</f>
        <v>0</v>
      </c>
      <c r="U143" s="219">
        <f>VLOOKUP(U110,'16'!$B$11:$D$598,3,0)</f>
        <v>0</v>
      </c>
      <c r="V143" s="219">
        <f>VLOOKUP(V110,'16'!$B$11:$D$598,3,0)</f>
        <v>0</v>
      </c>
      <c r="W143" s="219">
        <f>VLOOKUP(W110,'16'!$B$11:$D$598,3,0)</f>
        <v>0</v>
      </c>
      <c r="X143" s="219">
        <f>VLOOKUP(X110,'16'!$B$11:$D$598,3,0)</f>
        <v>0</v>
      </c>
      <c r="Y143" s="219">
        <f>VLOOKUP(Y110,'16'!$B$11:$D$598,3,0)</f>
        <v>0</v>
      </c>
      <c r="Z143" s="315">
        <f>VLOOKUP(Z110,'16'!$B$11:$D$598,3,0)</f>
        <v>0</v>
      </c>
      <c r="AA143" s="303">
        <f>VLOOKUP(AA110,'16'!$B$11:$D$598,3,0)</f>
        <v>0</v>
      </c>
      <c r="AB143" s="219">
        <f>VLOOKUP(AB110,'16'!$B$11:$D$598,3,0)</f>
        <v>0</v>
      </c>
      <c r="AC143" s="219">
        <f>VLOOKUP(AC110,'16'!$B$11:$D$598,3,0)</f>
        <v>0</v>
      </c>
      <c r="AD143" s="219">
        <f>VLOOKUP(AD110,'16'!$B$11:$D$598,3,0)</f>
        <v>0</v>
      </c>
      <c r="AE143" s="219">
        <f>VLOOKUP(AE110,'16'!$B$11:$D$598,3,0)</f>
        <v>0</v>
      </c>
      <c r="AF143" s="219">
        <f>VLOOKUP(AF110,'16'!$B$11:$D$598,3,0)</f>
        <v>0</v>
      </c>
      <c r="AG143" s="219">
        <f>VLOOKUP(AG110,'16'!$B$11:$D$598,3,0)</f>
        <v>0</v>
      </c>
      <c r="AH143" s="198">
        <f t="shared" ref="AH143" si="183">COUNTIF(F144:AG144,"作業")+COUNTIF(F144:AG144,"休日")</f>
        <v>0</v>
      </c>
      <c r="AI143" s="291">
        <f t="shared" ref="AI143" si="184">(COUNTIF(F144:AG144,"休日"))</f>
        <v>0</v>
      </c>
      <c r="AJ143" s="189"/>
      <c r="AL143" s="290"/>
      <c r="AM143" s="290"/>
      <c r="AN143" s="290"/>
      <c r="AW143" s="278">
        <v>1</v>
      </c>
      <c r="AX143" s="278">
        <v>2</v>
      </c>
      <c r="AY143" s="278">
        <v>3</v>
      </c>
      <c r="AZ143" s="278">
        <v>4</v>
      </c>
    </row>
    <row r="144" spans="1:52" ht="54" customHeight="1" x14ac:dyDescent="0.35">
      <c r="A144" s="599"/>
      <c r="B144" s="532"/>
      <c r="C144" s="533"/>
      <c r="D144" s="534"/>
      <c r="E144" s="296" t="s">
        <v>159</v>
      </c>
      <c r="F144" s="314" t="str">
        <f>IF(B143="","",IF(AW144="対象外","対象外",F143))</f>
        <v/>
      </c>
      <c r="G144" s="219" t="str">
        <f>IF(B143="","",IF(AW144="対象外","対象外",G143))</f>
        <v/>
      </c>
      <c r="H144" s="219" t="str">
        <f>IF(B143="","",IF(AW144="対象外","対象外",H143))</f>
        <v/>
      </c>
      <c r="I144" s="219" t="str">
        <f>IF(B143="","",IF(AW144="対象外","対象外",I143))</f>
        <v/>
      </c>
      <c r="J144" s="219" t="str">
        <f>IF(B143="","",IF(AW144="対象外","対象外",J143))</f>
        <v/>
      </c>
      <c r="K144" s="219" t="str">
        <f>IF(B143="","",IF(AW144="対象外","対象外",K143))</f>
        <v/>
      </c>
      <c r="L144" s="315" t="str">
        <f>IF(B143="","",IF(AW144="対象外","対象外",L143))</f>
        <v/>
      </c>
      <c r="M144" s="303" t="str">
        <f>IF(B143="","",IF(AX144="対象外","対象外",M143))</f>
        <v/>
      </c>
      <c r="N144" s="219" t="str">
        <f>IF(B143="","",IF(AX144="対象外","対象外",N143))</f>
        <v/>
      </c>
      <c r="O144" s="219" t="str">
        <f>IF(B143="","",IF(AX144="対象外","対象外",O143))</f>
        <v/>
      </c>
      <c r="P144" s="219" t="str">
        <f>IF(B143="","",IF(AX144="対象外","対象外",P143))</f>
        <v/>
      </c>
      <c r="Q144" s="219" t="str">
        <f>IF(B143="","",IF(AX144="対象外","対象外",Q143))</f>
        <v/>
      </c>
      <c r="R144" s="219" t="str">
        <f>IF(B143="","",IF(AX144="対象外","対象外",R143))</f>
        <v/>
      </c>
      <c r="S144" s="322" t="str">
        <f>IF(B143="","",IF(AX144="対象外","対象外",S143))</f>
        <v/>
      </c>
      <c r="T144" s="314" t="str">
        <f>IF(B143="","",IF(AY144="対象外","対象外",T143))</f>
        <v/>
      </c>
      <c r="U144" s="219" t="str">
        <f>IF(B143="","",IF(AY144="対象外","対象外",U143))</f>
        <v/>
      </c>
      <c r="V144" s="219" t="str">
        <f>IF(B143="","",IF(AY144="対象外","対象外",V143))</f>
        <v/>
      </c>
      <c r="W144" s="219" t="str">
        <f>IF(B143="","",IF(AY144="対象外","対象外",W143))</f>
        <v/>
      </c>
      <c r="X144" s="219" t="str">
        <f>IF(B143="","",IF(AY144="対象外","対象外",X143))</f>
        <v/>
      </c>
      <c r="Y144" s="219" t="str">
        <f>IF(B143="","",IF(AY144="対象外","対象外",Y143))</f>
        <v/>
      </c>
      <c r="Z144" s="315" t="str">
        <f>IF(B143="","",IF(AY144="対象外","対象外",Z143))</f>
        <v/>
      </c>
      <c r="AA144" s="303" t="str">
        <f>IF(B143="","",IF(AZ144="対象外","対象外",AA143))</f>
        <v/>
      </c>
      <c r="AB144" s="219" t="str">
        <f>IF(B143="","",IF(AZ144="対象外","対象外",AB143))</f>
        <v/>
      </c>
      <c r="AC144" s="219" t="str">
        <f>IF(B143="","",IF(AZ144="対象外","対象外",AC143))</f>
        <v/>
      </c>
      <c r="AD144" s="219" t="str">
        <f>IF(B143="","",IF(AZ144="対象外","対象外",AD143))</f>
        <v/>
      </c>
      <c r="AE144" s="219" t="str">
        <f>IF(B143="","",IF(AZ144="対象外","対象外",AE143))</f>
        <v/>
      </c>
      <c r="AF144" s="219" t="str">
        <f>IF(B143="","",IF(AZ144="対象外","対象外",AF143))</f>
        <v/>
      </c>
      <c r="AG144" s="219" t="str">
        <f>IF(B143="","",IF(AZ144="対象外","対象外",AG143))</f>
        <v/>
      </c>
      <c r="AH144" s="523" t="str">
        <f t="shared" ref="AH144" si="185">IF(B143="","",IF(AH143&lt;1,"対象外",ROUND(AI143/AH143,3)))</f>
        <v/>
      </c>
      <c r="AI144" s="524"/>
      <c r="AJ144" s="189"/>
      <c r="AL144" s="290"/>
      <c r="AM144" s="184">
        <f>IF(AH144="",0,IF(AH144="対象外",0,1))</f>
        <v>0</v>
      </c>
      <c r="AN144" s="187">
        <f>IF(AM144=1,AH144,0)</f>
        <v>0</v>
      </c>
      <c r="AO144" s="184">
        <f>AH143</f>
        <v>0</v>
      </c>
      <c r="AP144" s="170">
        <f>AI143</f>
        <v>0</v>
      </c>
      <c r="AQ144" s="152"/>
      <c r="AR144" s="170">
        <f>IF(AS144&gt;1,1,0)</f>
        <v>0</v>
      </c>
      <c r="AS144" s="170">
        <f>AO144+AS100</f>
        <v>0</v>
      </c>
      <c r="AT144" s="170">
        <f>AP144+AT100</f>
        <v>0</v>
      </c>
      <c r="AU144" s="152"/>
      <c r="AW144" s="198" t="str">
        <f>IF(COUNTIF(F143:L143,"作業")+COUNTIF(F143:L143,"休日")&lt;7,"対象外",IF(COUNTIF(F143:L143,"休日")&gt;3,"対象外","対象"))</f>
        <v>対象外</v>
      </c>
      <c r="AX144" s="198" t="str">
        <f>IF(COUNTIF(M143:S143,"作業")+COUNTIF(M143:S143,"休日")&lt;7,"対象外",IF(COUNTIF(M143:S143,"休日")&gt;3,"対象外","対象"))</f>
        <v>対象外</v>
      </c>
      <c r="AY144" s="198" t="str">
        <f>IF(COUNTIF(T143:Z143,"作業")+COUNTIF(T143:Z143,"休日")&lt;7,"対象外",IF(COUNTIF(T143:Z143,"休日")&gt;3,"対象外","対象"))</f>
        <v>対象外</v>
      </c>
      <c r="AZ144" s="198" t="str">
        <f>IF(COUNTIF(AA143:AG143,"作業")+COUNTIF(AA143:AG143,"休日")&lt;7,"対象外",IF(COUNTIF(AA143:AG143,"休日")&gt;3,"対象外","対象"))</f>
        <v>対象外</v>
      </c>
    </row>
    <row r="145" spans="1:52" ht="54" customHeight="1" x14ac:dyDescent="0.35">
      <c r="A145" s="599"/>
      <c r="B145" s="529" t="str">
        <f t="shared" ref="B145" si="186">IF(COUNTIF(F145:AG145,0)=28,"",B$25)</f>
        <v/>
      </c>
      <c r="C145" s="530"/>
      <c r="D145" s="531"/>
      <c r="E145" s="295" t="s">
        <v>158</v>
      </c>
      <c r="F145" s="314">
        <f>VLOOKUP(F110,'17'!$B$11:$D$598,3,0)</f>
        <v>0</v>
      </c>
      <c r="G145" s="219">
        <f>VLOOKUP(G110,'17'!$B$11:$D$598,3,0)</f>
        <v>0</v>
      </c>
      <c r="H145" s="219">
        <f>VLOOKUP(H110,'17'!$B$11:$D$598,3,0)</f>
        <v>0</v>
      </c>
      <c r="I145" s="219">
        <f>VLOOKUP(I110,'17'!$B$11:$D$598,3,0)</f>
        <v>0</v>
      </c>
      <c r="J145" s="219">
        <f>VLOOKUP(J110,'17'!$B$11:$D$598,3,0)</f>
        <v>0</v>
      </c>
      <c r="K145" s="219">
        <f>VLOOKUP(K110,'17'!$B$11:$D$598,3,0)</f>
        <v>0</v>
      </c>
      <c r="L145" s="315">
        <f>VLOOKUP(L110,'17'!$B$11:$D$598,3,0)</f>
        <v>0</v>
      </c>
      <c r="M145" s="303">
        <f>VLOOKUP(M110,'17'!$B$11:$D$598,3,0)</f>
        <v>0</v>
      </c>
      <c r="N145" s="219">
        <f>VLOOKUP(N110,'17'!$B$11:$D$598,3,0)</f>
        <v>0</v>
      </c>
      <c r="O145" s="219">
        <f>VLOOKUP(O110,'17'!$B$11:$D$598,3,0)</f>
        <v>0</v>
      </c>
      <c r="P145" s="219">
        <f>VLOOKUP(P110,'17'!$B$11:$D$598,3,0)</f>
        <v>0</v>
      </c>
      <c r="Q145" s="219">
        <f>VLOOKUP(Q110,'17'!$B$11:$D$598,3,0)</f>
        <v>0</v>
      </c>
      <c r="R145" s="219">
        <f>VLOOKUP(R110,'17'!$B$11:$D$598,3,0)</f>
        <v>0</v>
      </c>
      <c r="S145" s="322">
        <f>VLOOKUP(S110,'17'!$B$11:$D$598,3,0)</f>
        <v>0</v>
      </c>
      <c r="T145" s="314">
        <f>VLOOKUP(T110,'17'!$B$11:$D$598,3,0)</f>
        <v>0</v>
      </c>
      <c r="U145" s="219">
        <f>VLOOKUP(U110,'17'!$B$11:$D$598,3,0)</f>
        <v>0</v>
      </c>
      <c r="V145" s="219">
        <f>VLOOKUP(V110,'17'!$B$11:$D$598,3,0)</f>
        <v>0</v>
      </c>
      <c r="W145" s="219">
        <f>VLOOKUP(W110,'17'!$B$11:$D$598,3,0)</f>
        <v>0</v>
      </c>
      <c r="X145" s="219">
        <f>VLOOKUP(X110,'17'!$B$11:$D$598,3,0)</f>
        <v>0</v>
      </c>
      <c r="Y145" s="219">
        <f>VLOOKUP(Y110,'17'!$B$11:$D$598,3,0)</f>
        <v>0</v>
      </c>
      <c r="Z145" s="315">
        <f>VLOOKUP(Z110,'17'!$B$11:$D$598,3,0)</f>
        <v>0</v>
      </c>
      <c r="AA145" s="303">
        <f>VLOOKUP(AA110,'17'!$B$11:$D$598,3,0)</f>
        <v>0</v>
      </c>
      <c r="AB145" s="219">
        <f>VLOOKUP(AB110,'17'!$B$11:$D$598,3,0)</f>
        <v>0</v>
      </c>
      <c r="AC145" s="219">
        <f>VLOOKUP(AC110,'17'!$B$11:$D$598,3,0)</f>
        <v>0</v>
      </c>
      <c r="AD145" s="219">
        <f>VLOOKUP(AD110,'17'!$B$11:$D$598,3,0)</f>
        <v>0</v>
      </c>
      <c r="AE145" s="219">
        <f>VLOOKUP(AE110,'17'!$B$11:$D$598,3,0)</f>
        <v>0</v>
      </c>
      <c r="AF145" s="219">
        <f>VLOOKUP(AF110,'17'!$B$11:$D$598,3,0)</f>
        <v>0</v>
      </c>
      <c r="AG145" s="219">
        <f>VLOOKUP(AG110,'17'!$B$11:$D$598,3,0)</f>
        <v>0</v>
      </c>
      <c r="AH145" s="198">
        <f t="shared" ref="AH145" si="187">COUNTIF(F146:AG146,"作業")+COUNTIF(F146:AG146,"休日")</f>
        <v>0</v>
      </c>
      <c r="AI145" s="291">
        <f t="shared" ref="AI145" si="188">(COUNTIF(F146:AG146,"休日"))</f>
        <v>0</v>
      </c>
      <c r="AJ145" s="189"/>
      <c r="AL145" s="290"/>
      <c r="AM145" s="290"/>
      <c r="AN145" s="290"/>
      <c r="AW145" s="278">
        <v>1</v>
      </c>
      <c r="AX145" s="278">
        <v>2</v>
      </c>
      <c r="AY145" s="278">
        <v>3</v>
      </c>
      <c r="AZ145" s="278">
        <v>4</v>
      </c>
    </row>
    <row r="146" spans="1:52" ht="54" customHeight="1" x14ac:dyDescent="0.35">
      <c r="A146" s="599"/>
      <c r="B146" s="532"/>
      <c r="C146" s="533"/>
      <c r="D146" s="534"/>
      <c r="E146" s="296" t="s">
        <v>159</v>
      </c>
      <c r="F146" s="314" t="str">
        <f>IF(B145="","",IF(AW146="対象外","対象外",F145))</f>
        <v/>
      </c>
      <c r="G146" s="219" t="str">
        <f>IF(B145="","",IF(AW146="対象外","対象外",G145))</f>
        <v/>
      </c>
      <c r="H146" s="219" t="str">
        <f>IF(B145="","",IF(AW146="対象外","対象外",H145))</f>
        <v/>
      </c>
      <c r="I146" s="219" t="str">
        <f>IF(B145="","",IF(AW146="対象外","対象外",I145))</f>
        <v/>
      </c>
      <c r="J146" s="219" t="str">
        <f>IF(B145="","",IF(AW146="対象外","対象外",J145))</f>
        <v/>
      </c>
      <c r="K146" s="219" t="str">
        <f>IF(B145="","",IF(AW146="対象外","対象外",K145))</f>
        <v/>
      </c>
      <c r="L146" s="315" t="str">
        <f>IF(B145="","",IF(AW146="対象外","対象外",L145))</f>
        <v/>
      </c>
      <c r="M146" s="303" t="str">
        <f>IF(B145="","",IF(AX146="対象外","対象外",M145))</f>
        <v/>
      </c>
      <c r="N146" s="219" t="str">
        <f>IF(B145="","",IF(AX146="対象外","対象外",N145))</f>
        <v/>
      </c>
      <c r="O146" s="219" t="str">
        <f>IF(B145="","",IF(AX146="対象外","対象外",O145))</f>
        <v/>
      </c>
      <c r="P146" s="219" t="str">
        <f>IF(B145="","",IF(AX146="対象外","対象外",P145))</f>
        <v/>
      </c>
      <c r="Q146" s="219" t="str">
        <f>IF(B145="","",IF(AX146="対象外","対象外",Q145))</f>
        <v/>
      </c>
      <c r="R146" s="219" t="str">
        <f>IF(B145="","",IF(AX146="対象外","対象外",R145))</f>
        <v/>
      </c>
      <c r="S146" s="322" t="str">
        <f>IF(B145="","",IF(AX146="対象外","対象外",S145))</f>
        <v/>
      </c>
      <c r="T146" s="314" t="str">
        <f>IF(B145="","",IF(AY146="対象外","対象外",T145))</f>
        <v/>
      </c>
      <c r="U146" s="219" t="str">
        <f>IF(B145="","",IF(AY146="対象外","対象外",U145))</f>
        <v/>
      </c>
      <c r="V146" s="219" t="str">
        <f>IF(B145="","",IF(AY146="対象外","対象外",V145))</f>
        <v/>
      </c>
      <c r="W146" s="219" t="str">
        <f>IF(B145="","",IF(AY146="対象外","対象外",W145))</f>
        <v/>
      </c>
      <c r="X146" s="219" t="str">
        <f>IF(B145="","",IF(AY146="対象外","対象外",X145))</f>
        <v/>
      </c>
      <c r="Y146" s="219" t="str">
        <f>IF(B145="","",IF(AY146="対象外","対象外",Y145))</f>
        <v/>
      </c>
      <c r="Z146" s="315" t="str">
        <f>IF(B145="","",IF(AY146="対象外","対象外",Z145))</f>
        <v/>
      </c>
      <c r="AA146" s="303" t="str">
        <f>IF(B145="","",IF(AZ146="対象外","対象外",AA145))</f>
        <v/>
      </c>
      <c r="AB146" s="219" t="str">
        <f>IF(B145="","",IF(AZ146="対象外","対象外",AB145))</f>
        <v/>
      </c>
      <c r="AC146" s="219" t="str">
        <f>IF(B145="","",IF(AZ146="対象外","対象外",AC145))</f>
        <v/>
      </c>
      <c r="AD146" s="219" t="str">
        <f>IF(B145="","",IF(AZ146="対象外","対象外",AD145))</f>
        <v/>
      </c>
      <c r="AE146" s="219" t="str">
        <f>IF(B145="","",IF(AZ146="対象外","対象外",AE145))</f>
        <v/>
      </c>
      <c r="AF146" s="219" t="str">
        <f>IF(B145="","",IF(AZ146="対象外","対象外",AF145))</f>
        <v/>
      </c>
      <c r="AG146" s="219" t="str">
        <f>IF(B145="","",IF(AZ146="対象外","対象外",AG145))</f>
        <v/>
      </c>
      <c r="AH146" s="523" t="str">
        <f t="shared" ref="AH146" si="189">IF(B145="","",IF(AH145&lt;1,"対象外",ROUND(AI145/AH145,3)))</f>
        <v/>
      </c>
      <c r="AI146" s="524"/>
      <c r="AJ146" s="189"/>
      <c r="AL146" s="290"/>
      <c r="AM146" s="184">
        <f>IF(AH146="",0,IF(AH146="対象外",0,1))</f>
        <v>0</v>
      </c>
      <c r="AN146" s="187">
        <f>IF(AM146=1,AH146,0)</f>
        <v>0</v>
      </c>
      <c r="AO146" s="184">
        <f>AH145</f>
        <v>0</v>
      </c>
      <c r="AP146" s="170">
        <f>AI145</f>
        <v>0</v>
      </c>
      <c r="AQ146" s="152"/>
      <c r="AR146" s="170">
        <f>IF(AS146&gt;1,1,0)</f>
        <v>0</v>
      </c>
      <c r="AS146" s="170">
        <f>AO146+AS102</f>
        <v>0</v>
      </c>
      <c r="AT146" s="170">
        <f>AP146+AT102</f>
        <v>0</v>
      </c>
      <c r="AU146" s="152"/>
      <c r="AW146" s="198" t="str">
        <f>IF(COUNTIF(F145:L145,"作業")+COUNTIF(F145:L145,"休日")&lt;7,"対象外",IF(COUNTIF(F145:L145,"休日")&gt;3,"対象外","対象"))</f>
        <v>対象外</v>
      </c>
      <c r="AX146" s="198" t="str">
        <f>IF(COUNTIF(M145:S145,"作業")+COUNTIF(M145:S145,"休日")&lt;7,"対象外",IF(COUNTIF(M145:S145,"休日")&gt;3,"対象外","対象"))</f>
        <v>対象外</v>
      </c>
      <c r="AY146" s="198" t="str">
        <f>IF(COUNTIF(T145:Z145,"作業")+COUNTIF(T145:Z145,"休日")&lt;7,"対象外",IF(COUNTIF(T145:Z145,"休日")&gt;3,"対象外","対象"))</f>
        <v>対象外</v>
      </c>
      <c r="AZ146" s="198" t="str">
        <f>IF(COUNTIF(AA145:AG145,"作業")+COUNTIF(AA145:AG145,"休日")&lt;7,"対象外",IF(COUNTIF(AA145:AG145,"休日")&gt;3,"対象外","対象"))</f>
        <v>対象外</v>
      </c>
    </row>
    <row r="147" spans="1:52" ht="54" customHeight="1" x14ac:dyDescent="0.35">
      <c r="A147" s="599"/>
      <c r="B147" s="529" t="str">
        <f>IF(COUNTIF(F147:AG147,0)=28,"",B$57)</f>
        <v/>
      </c>
      <c r="C147" s="530"/>
      <c r="D147" s="531"/>
      <c r="E147" s="295" t="s">
        <v>158</v>
      </c>
      <c r="F147" s="314">
        <f>VLOOKUP(F110,'18'!$B$11:$D$598,3,0)</f>
        <v>0</v>
      </c>
      <c r="G147" s="219">
        <f>VLOOKUP(G110,'18'!$B$11:$D$598,3,0)</f>
        <v>0</v>
      </c>
      <c r="H147" s="219">
        <f>VLOOKUP(H110,'18'!$B$11:$D$598,3,0)</f>
        <v>0</v>
      </c>
      <c r="I147" s="219">
        <f>VLOOKUP(I110,'18'!$B$11:$D$598,3,0)</f>
        <v>0</v>
      </c>
      <c r="J147" s="219">
        <f>VLOOKUP(J110,'18'!$B$11:$D$598,3,0)</f>
        <v>0</v>
      </c>
      <c r="K147" s="219">
        <f>VLOOKUP(K110,'18'!$B$11:$D$598,3,0)</f>
        <v>0</v>
      </c>
      <c r="L147" s="315">
        <f>VLOOKUP(L110,'18'!$B$11:$D$598,3,0)</f>
        <v>0</v>
      </c>
      <c r="M147" s="303">
        <f>VLOOKUP(M110,'18'!$B$11:$D$598,3,0)</f>
        <v>0</v>
      </c>
      <c r="N147" s="219">
        <f>VLOOKUP(N110,'18'!$B$11:$D$598,3,0)</f>
        <v>0</v>
      </c>
      <c r="O147" s="219">
        <f>VLOOKUP(O110,'18'!$B$11:$D$598,3,0)</f>
        <v>0</v>
      </c>
      <c r="P147" s="219">
        <f>VLOOKUP(P110,'18'!$B$11:$D$598,3,0)</f>
        <v>0</v>
      </c>
      <c r="Q147" s="219">
        <f>VLOOKUP(Q110,'18'!$B$11:$D$598,3,0)</f>
        <v>0</v>
      </c>
      <c r="R147" s="219">
        <f>VLOOKUP(R110,'18'!$B$11:$D$598,3,0)</f>
        <v>0</v>
      </c>
      <c r="S147" s="322">
        <f>VLOOKUP(S110,'18'!$B$11:$D$598,3,0)</f>
        <v>0</v>
      </c>
      <c r="T147" s="314">
        <f>VLOOKUP(T110,'18'!$B$11:$D$598,3,0)</f>
        <v>0</v>
      </c>
      <c r="U147" s="219">
        <f>VLOOKUP(U110,'18'!$B$11:$D$598,3,0)</f>
        <v>0</v>
      </c>
      <c r="V147" s="219">
        <f>VLOOKUP(V110,'18'!$B$11:$D$598,3,0)</f>
        <v>0</v>
      </c>
      <c r="W147" s="219">
        <f>VLOOKUP(W110,'18'!$B$11:$D$598,3,0)</f>
        <v>0</v>
      </c>
      <c r="X147" s="219">
        <f>VLOOKUP(X110,'18'!$B$11:$D$598,3,0)</f>
        <v>0</v>
      </c>
      <c r="Y147" s="219">
        <f>VLOOKUP(Y110,'18'!$B$11:$D$598,3,0)</f>
        <v>0</v>
      </c>
      <c r="Z147" s="315">
        <f>VLOOKUP(Z110,'18'!$B$11:$D$598,3,0)</f>
        <v>0</v>
      </c>
      <c r="AA147" s="303">
        <f>VLOOKUP(AA110,'18'!$B$11:$D$598,3,0)</f>
        <v>0</v>
      </c>
      <c r="AB147" s="219">
        <f>VLOOKUP(AB110,'18'!$B$11:$D$598,3,0)</f>
        <v>0</v>
      </c>
      <c r="AC147" s="219">
        <f>VLOOKUP(AC110,'18'!$B$11:$D$598,3,0)</f>
        <v>0</v>
      </c>
      <c r="AD147" s="219">
        <f>VLOOKUP(AD110,'18'!$B$11:$D$598,3,0)</f>
        <v>0</v>
      </c>
      <c r="AE147" s="219">
        <f>VLOOKUP(AE110,'18'!$B$11:$D$598,3,0)</f>
        <v>0</v>
      </c>
      <c r="AF147" s="219">
        <f>VLOOKUP(AF110,'18'!$B$11:$D$598,3,0)</f>
        <v>0</v>
      </c>
      <c r="AG147" s="219">
        <f>VLOOKUP(AG110,'18'!$B$11:$D$598,3,0)</f>
        <v>0</v>
      </c>
      <c r="AH147" s="198">
        <f t="shared" ref="AH147" si="190">COUNTIF(F148:AG148,"作業")+COUNTIF(F148:AG148,"休日")</f>
        <v>0</v>
      </c>
      <c r="AI147" s="291">
        <f t="shared" ref="AI147" si="191">(COUNTIF(F148:AG148,"休日"))</f>
        <v>0</v>
      </c>
      <c r="AJ147" s="189"/>
      <c r="AL147" s="290"/>
      <c r="AM147" s="290"/>
      <c r="AN147" s="290"/>
      <c r="AW147" s="278">
        <v>1</v>
      </c>
      <c r="AX147" s="278">
        <v>2</v>
      </c>
      <c r="AY147" s="278">
        <v>3</v>
      </c>
      <c r="AZ147" s="278">
        <v>4</v>
      </c>
    </row>
    <row r="148" spans="1:52" ht="54" customHeight="1" x14ac:dyDescent="0.35">
      <c r="A148" s="599"/>
      <c r="B148" s="532"/>
      <c r="C148" s="533"/>
      <c r="D148" s="534"/>
      <c r="E148" s="296" t="s">
        <v>159</v>
      </c>
      <c r="F148" s="314" t="str">
        <f>IF(B147="","",IF(AW148="対象外","対象外",F147))</f>
        <v/>
      </c>
      <c r="G148" s="219" t="str">
        <f>IF(B147="","",IF(AW148="対象外","対象外",G147))</f>
        <v/>
      </c>
      <c r="H148" s="219" t="str">
        <f>IF(B147="","",IF(AW148="対象外","対象外",H147))</f>
        <v/>
      </c>
      <c r="I148" s="219" t="str">
        <f>IF(B147="","",IF(AW148="対象外","対象外",I147))</f>
        <v/>
      </c>
      <c r="J148" s="219" t="str">
        <f>IF(B147="","",IF(AW148="対象外","対象外",J147))</f>
        <v/>
      </c>
      <c r="K148" s="219" t="str">
        <f>IF(B147="","",IF(AW148="対象外","対象外",K147))</f>
        <v/>
      </c>
      <c r="L148" s="315" t="str">
        <f>IF(B147="","",IF(AW148="対象外","対象外",L147))</f>
        <v/>
      </c>
      <c r="M148" s="303" t="str">
        <f>IF(B147="","",IF(AX148="対象外","対象外",M147))</f>
        <v/>
      </c>
      <c r="N148" s="219" t="str">
        <f>IF(B147="","",IF(AX148="対象外","対象外",N147))</f>
        <v/>
      </c>
      <c r="O148" s="219" t="str">
        <f>IF(B147="","",IF(AX148="対象外","対象外",O147))</f>
        <v/>
      </c>
      <c r="P148" s="219" t="str">
        <f>IF(B147="","",IF(AX148="対象外","対象外",P147))</f>
        <v/>
      </c>
      <c r="Q148" s="219" t="str">
        <f>IF(B147="","",IF(AX148="対象外","対象外",Q147))</f>
        <v/>
      </c>
      <c r="R148" s="219" t="str">
        <f>IF(B147="","",IF(AX148="対象外","対象外",R147))</f>
        <v/>
      </c>
      <c r="S148" s="322" t="str">
        <f>IF(B147="","",IF(AX148="対象外","対象外",S147))</f>
        <v/>
      </c>
      <c r="T148" s="314" t="str">
        <f>IF(B147="","",IF(AY148="対象外","対象外",T147))</f>
        <v/>
      </c>
      <c r="U148" s="219" t="str">
        <f>IF(B147="","",IF(AY148="対象外","対象外",U147))</f>
        <v/>
      </c>
      <c r="V148" s="219" t="str">
        <f>IF(B147="","",IF(AY148="対象外","対象外",V147))</f>
        <v/>
      </c>
      <c r="W148" s="219" t="str">
        <f>IF(B147="","",IF(AY148="対象外","対象外",W147))</f>
        <v/>
      </c>
      <c r="X148" s="219" t="str">
        <f>IF(B147="","",IF(AY148="対象外","対象外",X147))</f>
        <v/>
      </c>
      <c r="Y148" s="219" t="str">
        <f>IF(B147="","",IF(AY148="対象外","対象外",Y147))</f>
        <v/>
      </c>
      <c r="Z148" s="315" t="str">
        <f>IF(B147="","",IF(AY148="対象外","対象外",Z147))</f>
        <v/>
      </c>
      <c r="AA148" s="303" t="str">
        <f>IF(B147="","",IF(AZ148="対象外","対象外",AA147))</f>
        <v/>
      </c>
      <c r="AB148" s="219" t="str">
        <f>IF(B147="","",IF(AZ148="対象外","対象外",AB147))</f>
        <v/>
      </c>
      <c r="AC148" s="219" t="str">
        <f>IF(B147="","",IF(AZ148="対象外","対象外",AC147))</f>
        <v/>
      </c>
      <c r="AD148" s="219" t="str">
        <f>IF(B147="","",IF(AZ148="対象外","対象外",AD147))</f>
        <v/>
      </c>
      <c r="AE148" s="219" t="str">
        <f>IF(B147="","",IF(AZ148="対象外","対象外",AE147))</f>
        <v/>
      </c>
      <c r="AF148" s="219" t="str">
        <f>IF(B147="","",IF(AZ148="対象外","対象外",AF147))</f>
        <v/>
      </c>
      <c r="AG148" s="219" t="str">
        <f>IF(B147="","",IF(AZ148="対象外","対象外",AG147))</f>
        <v/>
      </c>
      <c r="AH148" s="523" t="str">
        <f t="shared" ref="AH148" si="192">IF(B147="","",IF(AH147&lt;1,"対象外",ROUND(AI147/AH147,3)))</f>
        <v/>
      </c>
      <c r="AI148" s="524"/>
      <c r="AJ148" s="189"/>
      <c r="AL148" s="290"/>
      <c r="AM148" s="184">
        <f>IF(AH148="",0,IF(AH148="対象外",0,1))</f>
        <v>0</v>
      </c>
      <c r="AN148" s="187">
        <f>IF(AM148=1,AH148,0)</f>
        <v>0</v>
      </c>
      <c r="AO148" s="184">
        <f>AH147</f>
        <v>0</v>
      </c>
      <c r="AP148" s="170">
        <f>AI147</f>
        <v>0</v>
      </c>
      <c r="AQ148" s="152"/>
      <c r="AR148" s="170">
        <f>IF(AS148&gt;1,1,0)</f>
        <v>0</v>
      </c>
      <c r="AS148" s="170">
        <f>AO148+AS104</f>
        <v>0</v>
      </c>
      <c r="AT148" s="170">
        <f>AP148+AT104</f>
        <v>0</v>
      </c>
      <c r="AU148" s="152"/>
      <c r="AW148" s="198" t="str">
        <f>IF(COUNTIF(F147:L147,"作業")+COUNTIF(F147:L147,"休日")&lt;7,"対象外",IF(COUNTIF(F147:L147,"休日")&gt;3,"対象外","対象"))</f>
        <v>対象外</v>
      </c>
      <c r="AX148" s="198" t="str">
        <f>IF(COUNTIF(M147:S147,"作業")+COUNTIF(M147:S147,"休日")&lt;7,"対象外",IF(COUNTIF(M147:S147,"休日")&gt;3,"対象外","対象"))</f>
        <v>対象外</v>
      </c>
      <c r="AY148" s="198" t="str">
        <f>IF(COUNTIF(T147:Z147,"作業")+COUNTIF(T147:Z147,"休日")&lt;7,"対象外",IF(COUNTIF(T147:Z147,"休日")&gt;3,"対象外","対象"))</f>
        <v>対象外</v>
      </c>
      <c r="AZ148" s="198" t="str">
        <f>IF(COUNTIF(AA147:AG147,"作業")+COUNTIF(AA147:AG147,"休日")&lt;7,"対象外",IF(COUNTIF(AA147:AG147,"休日")&gt;3,"対象外","対象"))</f>
        <v>対象外</v>
      </c>
    </row>
    <row r="149" spans="1:52" ht="54" customHeight="1" x14ac:dyDescent="0.35">
      <c r="A149" s="599"/>
      <c r="B149" s="529" t="str">
        <f>IF(COUNTIF(F149:AG149,0)=28,"",B$59)</f>
        <v/>
      </c>
      <c r="C149" s="530"/>
      <c r="D149" s="531"/>
      <c r="E149" s="295" t="s">
        <v>158</v>
      </c>
      <c r="F149" s="314">
        <f>VLOOKUP(F110,'19'!$B$11:$D$598,3,0)</f>
        <v>0</v>
      </c>
      <c r="G149" s="219">
        <f>VLOOKUP(G110,'19'!$B$11:$D$598,3,0)</f>
        <v>0</v>
      </c>
      <c r="H149" s="219">
        <f>VLOOKUP(H110,'19'!$B$11:$D$598,3,0)</f>
        <v>0</v>
      </c>
      <c r="I149" s="219">
        <f>VLOOKUP(I110,'19'!$B$11:$D$598,3,0)</f>
        <v>0</v>
      </c>
      <c r="J149" s="219">
        <f>VLOOKUP(J110,'19'!$B$11:$D$598,3,0)</f>
        <v>0</v>
      </c>
      <c r="K149" s="219">
        <f>VLOOKUP(K110,'19'!$B$11:$D$598,3,0)</f>
        <v>0</v>
      </c>
      <c r="L149" s="315">
        <f>VLOOKUP(L110,'19'!$B$11:$D$598,3,0)</f>
        <v>0</v>
      </c>
      <c r="M149" s="303">
        <f>VLOOKUP(M110,'19'!$B$11:$D$598,3,0)</f>
        <v>0</v>
      </c>
      <c r="N149" s="219">
        <f>VLOOKUP(N110,'19'!$B$11:$D$598,3,0)</f>
        <v>0</v>
      </c>
      <c r="O149" s="219">
        <f>VLOOKUP(O110,'19'!$B$11:$D$598,3,0)</f>
        <v>0</v>
      </c>
      <c r="P149" s="219">
        <f>VLOOKUP(P110,'19'!$B$11:$D$598,3,0)</f>
        <v>0</v>
      </c>
      <c r="Q149" s="219">
        <f>VLOOKUP(Q110,'19'!$B$11:$D$598,3,0)</f>
        <v>0</v>
      </c>
      <c r="R149" s="219">
        <f>VLOOKUP(R110,'19'!$B$11:$D$598,3,0)</f>
        <v>0</v>
      </c>
      <c r="S149" s="322">
        <f>VLOOKUP(S110,'19'!$B$11:$D$598,3,0)</f>
        <v>0</v>
      </c>
      <c r="T149" s="314">
        <f>VLOOKUP(T110,'19'!$B$11:$D$598,3,0)</f>
        <v>0</v>
      </c>
      <c r="U149" s="219">
        <f>VLOOKUP(U110,'19'!$B$11:$D$598,3,0)</f>
        <v>0</v>
      </c>
      <c r="V149" s="219">
        <f>VLOOKUP(V110,'19'!$B$11:$D$598,3,0)</f>
        <v>0</v>
      </c>
      <c r="W149" s="219">
        <f>VLOOKUP(W110,'19'!$B$11:$D$598,3,0)</f>
        <v>0</v>
      </c>
      <c r="X149" s="219">
        <f>VLOOKUP(X110,'19'!$B$11:$D$598,3,0)</f>
        <v>0</v>
      </c>
      <c r="Y149" s="219">
        <f>VLOOKUP(Y110,'19'!$B$11:$D$598,3,0)</f>
        <v>0</v>
      </c>
      <c r="Z149" s="315">
        <f>VLOOKUP(Z110,'19'!$B$11:$D$598,3,0)</f>
        <v>0</v>
      </c>
      <c r="AA149" s="303">
        <f>VLOOKUP(AA110,'19'!$B$11:$D$598,3,0)</f>
        <v>0</v>
      </c>
      <c r="AB149" s="219">
        <f>VLOOKUP(AB110,'19'!$B$11:$D$598,3,0)</f>
        <v>0</v>
      </c>
      <c r="AC149" s="219">
        <f>VLOOKUP(AC110,'19'!$B$11:$D$598,3,0)</f>
        <v>0</v>
      </c>
      <c r="AD149" s="219">
        <f>VLOOKUP(AD110,'19'!$B$11:$D$598,3,0)</f>
        <v>0</v>
      </c>
      <c r="AE149" s="219">
        <f>VLOOKUP(AE110,'19'!$B$11:$D$598,3,0)</f>
        <v>0</v>
      </c>
      <c r="AF149" s="219">
        <f>VLOOKUP(AF110,'19'!$B$11:$D$598,3,0)</f>
        <v>0</v>
      </c>
      <c r="AG149" s="219">
        <f>VLOOKUP(AG110,'19'!$B$11:$D$598,3,0)</f>
        <v>0</v>
      </c>
      <c r="AH149" s="198">
        <f t="shared" ref="AH149" si="193">COUNTIF(F150:AG150,"作業")+COUNTIF(F150:AG150,"休日")</f>
        <v>0</v>
      </c>
      <c r="AI149" s="291">
        <f t="shared" ref="AI149" si="194">(COUNTIF(F150:AG150,"休日"))</f>
        <v>0</v>
      </c>
      <c r="AJ149" s="189"/>
      <c r="AL149" s="290"/>
      <c r="AM149" s="290"/>
      <c r="AN149" s="290"/>
      <c r="AW149" s="278">
        <v>1</v>
      </c>
      <c r="AX149" s="278">
        <v>2</v>
      </c>
      <c r="AY149" s="278">
        <v>3</v>
      </c>
      <c r="AZ149" s="278">
        <v>4</v>
      </c>
    </row>
    <row r="150" spans="1:52" ht="54" customHeight="1" x14ac:dyDescent="0.35">
      <c r="A150" s="599"/>
      <c r="B150" s="532"/>
      <c r="C150" s="533"/>
      <c r="D150" s="534"/>
      <c r="E150" s="296" t="s">
        <v>159</v>
      </c>
      <c r="F150" s="314" t="str">
        <f>IF(B149="","",IF(AW150="対象外","対象外",F149))</f>
        <v/>
      </c>
      <c r="G150" s="219" t="str">
        <f>IF(B149="","",IF(AW150="対象外","対象外",G149))</f>
        <v/>
      </c>
      <c r="H150" s="219" t="str">
        <f>IF(B149="","",IF(AW150="対象外","対象外",H149))</f>
        <v/>
      </c>
      <c r="I150" s="219" t="str">
        <f>IF(B149="","",IF(AW150="対象外","対象外",I149))</f>
        <v/>
      </c>
      <c r="J150" s="219" t="str">
        <f>IF(B149="","",IF(AW150="対象外","対象外",J149))</f>
        <v/>
      </c>
      <c r="K150" s="219" t="str">
        <f>IF(B149="","",IF(AW150="対象外","対象外",K149))</f>
        <v/>
      </c>
      <c r="L150" s="315" t="str">
        <f>IF(B149="","",IF(AW150="対象外","対象外",L149))</f>
        <v/>
      </c>
      <c r="M150" s="303" t="str">
        <f>IF(B149="","",IF(AX150="対象外","対象外",M149))</f>
        <v/>
      </c>
      <c r="N150" s="219" t="str">
        <f>IF(B149="","",IF(AX150="対象外","対象外",N149))</f>
        <v/>
      </c>
      <c r="O150" s="219" t="str">
        <f>IF(B149="","",IF(AX150="対象外","対象外",O149))</f>
        <v/>
      </c>
      <c r="P150" s="219" t="str">
        <f>IF(B149="","",IF(AX150="対象外","対象外",P149))</f>
        <v/>
      </c>
      <c r="Q150" s="219" t="str">
        <f>IF(B149="","",IF(AX150="対象外","対象外",Q149))</f>
        <v/>
      </c>
      <c r="R150" s="219" t="str">
        <f>IF(B149="","",IF(AX150="対象外","対象外",R149))</f>
        <v/>
      </c>
      <c r="S150" s="322" t="str">
        <f>IF(B149="","",IF(AX150="対象外","対象外",S149))</f>
        <v/>
      </c>
      <c r="T150" s="314" t="str">
        <f>IF(B149="","",IF(AY150="対象外","対象外",T149))</f>
        <v/>
      </c>
      <c r="U150" s="219" t="str">
        <f>IF(B149="","",IF(AY150="対象外","対象外",U149))</f>
        <v/>
      </c>
      <c r="V150" s="219" t="str">
        <f>IF(B149="","",IF(AY150="対象外","対象外",V149))</f>
        <v/>
      </c>
      <c r="W150" s="219" t="str">
        <f>IF(B149="","",IF(AY150="対象外","対象外",W149))</f>
        <v/>
      </c>
      <c r="X150" s="219" t="str">
        <f>IF(B149="","",IF(AY150="対象外","対象外",X149))</f>
        <v/>
      </c>
      <c r="Y150" s="219" t="str">
        <f>IF(B149="","",IF(AY150="対象外","対象外",Y149))</f>
        <v/>
      </c>
      <c r="Z150" s="315" t="str">
        <f>IF(B149="","",IF(AY150="対象外","対象外",Z149))</f>
        <v/>
      </c>
      <c r="AA150" s="303" t="str">
        <f>IF(B149="","",IF(AZ150="対象外","対象外",AA149))</f>
        <v/>
      </c>
      <c r="AB150" s="219" t="str">
        <f>IF(B149="","",IF(AZ150="対象外","対象外",AB149))</f>
        <v/>
      </c>
      <c r="AC150" s="219" t="str">
        <f>IF(B149="","",IF(AZ150="対象外","対象外",AC149))</f>
        <v/>
      </c>
      <c r="AD150" s="219" t="str">
        <f>IF(B149="","",IF(AZ150="対象外","対象外",AD149))</f>
        <v/>
      </c>
      <c r="AE150" s="219" t="str">
        <f>IF(B149="","",IF(AZ150="対象外","対象外",AE149))</f>
        <v/>
      </c>
      <c r="AF150" s="219" t="str">
        <f>IF(B149="","",IF(AZ150="対象外","対象外",AF149))</f>
        <v/>
      </c>
      <c r="AG150" s="219" t="str">
        <f>IF(B149="","",IF(AZ150="対象外","対象外",AG149))</f>
        <v/>
      </c>
      <c r="AH150" s="523" t="str">
        <f t="shared" ref="AH150" si="195">IF(B149="","",IF(AH149&lt;1,"対象外",ROUND(AI149/AH149,3)))</f>
        <v/>
      </c>
      <c r="AI150" s="524"/>
      <c r="AJ150" s="189"/>
      <c r="AL150" s="290"/>
      <c r="AM150" s="184">
        <f>IF(AH150="",0,IF(AH150="対象外",0,1))</f>
        <v>0</v>
      </c>
      <c r="AN150" s="187">
        <f>IF(AM150=1,AH150,0)</f>
        <v>0</v>
      </c>
      <c r="AO150" s="184">
        <f>AH149</f>
        <v>0</v>
      </c>
      <c r="AP150" s="170">
        <f>AI149</f>
        <v>0</v>
      </c>
      <c r="AQ150" s="152"/>
      <c r="AR150" s="170">
        <f>IF(AS150&gt;1,1,0)</f>
        <v>0</v>
      </c>
      <c r="AS150" s="170">
        <f>AO150+AS106</f>
        <v>0</v>
      </c>
      <c r="AT150" s="170">
        <f>AP150+AT106</f>
        <v>0</v>
      </c>
      <c r="AU150" s="152"/>
      <c r="AW150" s="198" t="str">
        <f>IF(COUNTIF(F149:L149,"作業")+COUNTIF(F149:L149,"休日")&lt;7,"対象外",IF(COUNTIF(F149:L149,"休日")&gt;3,"対象外","対象"))</f>
        <v>対象外</v>
      </c>
      <c r="AX150" s="198" t="str">
        <f>IF(COUNTIF(M149:S149,"作業")+COUNTIF(M149:S149,"休日")&lt;7,"対象外",IF(COUNTIF(M149:S149,"休日")&gt;3,"対象外","対象"))</f>
        <v>対象外</v>
      </c>
      <c r="AY150" s="198" t="str">
        <f>IF(COUNTIF(T149:Z149,"作業")+COUNTIF(T149:Z149,"休日")&lt;7,"対象外",IF(COUNTIF(T149:Z149,"休日")&gt;3,"対象外","対象"))</f>
        <v>対象外</v>
      </c>
      <c r="AZ150" s="198" t="str">
        <f>IF(COUNTIF(AA149:AG149,"作業")+COUNTIF(AA149:AG149,"休日")&lt;7,"対象外",IF(COUNTIF(AA149:AG149,"休日")&gt;3,"対象外","対象"))</f>
        <v>対象外</v>
      </c>
    </row>
    <row r="151" spans="1:52" ht="54" customHeight="1" x14ac:dyDescent="0.35">
      <c r="A151" s="599"/>
      <c r="B151" s="529" t="str">
        <f>IF(COUNTIF(F151:AG151,0)=28,"",B$61)</f>
        <v/>
      </c>
      <c r="C151" s="530"/>
      <c r="D151" s="531"/>
      <c r="E151" s="295" t="s">
        <v>158</v>
      </c>
      <c r="F151" s="314">
        <f>VLOOKUP(F110,'20'!$B$11:$D$598,3,0)</f>
        <v>0</v>
      </c>
      <c r="G151" s="219">
        <f>VLOOKUP(G110,'20'!$B$11:$D$598,3,0)</f>
        <v>0</v>
      </c>
      <c r="H151" s="219">
        <f>VLOOKUP(H110,'20'!$B$11:$D$598,3,0)</f>
        <v>0</v>
      </c>
      <c r="I151" s="219">
        <f>VLOOKUP(I110,'20'!$B$11:$D$598,3,0)</f>
        <v>0</v>
      </c>
      <c r="J151" s="219">
        <f>VLOOKUP(J110,'20'!$B$11:$D$598,3,0)</f>
        <v>0</v>
      </c>
      <c r="K151" s="219">
        <f>VLOOKUP(K110,'20'!$B$11:$D$598,3,0)</f>
        <v>0</v>
      </c>
      <c r="L151" s="315">
        <f>VLOOKUP(L110,'20'!$B$11:$D$598,3,0)</f>
        <v>0</v>
      </c>
      <c r="M151" s="303">
        <f>VLOOKUP(M110,'20'!$B$11:$D$598,3,0)</f>
        <v>0</v>
      </c>
      <c r="N151" s="219">
        <f>VLOOKUP(N110,'20'!$B$11:$D$598,3,0)</f>
        <v>0</v>
      </c>
      <c r="O151" s="219">
        <f>VLOOKUP(O110,'20'!$B$11:$D$598,3,0)</f>
        <v>0</v>
      </c>
      <c r="P151" s="219">
        <f>VLOOKUP(P110,'20'!$B$11:$D$598,3,0)</f>
        <v>0</v>
      </c>
      <c r="Q151" s="219">
        <f>VLOOKUP(Q110,'20'!$B$11:$D$598,3,0)</f>
        <v>0</v>
      </c>
      <c r="R151" s="219">
        <f>VLOOKUP(R110,'20'!$B$11:$D$598,3,0)</f>
        <v>0</v>
      </c>
      <c r="S151" s="322">
        <f>VLOOKUP(S110,'20'!$B$11:$D$598,3,0)</f>
        <v>0</v>
      </c>
      <c r="T151" s="314">
        <f>VLOOKUP(T110,'20'!$B$11:$D$598,3,0)</f>
        <v>0</v>
      </c>
      <c r="U151" s="219">
        <f>VLOOKUP(U110,'20'!$B$11:$D$598,3,0)</f>
        <v>0</v>
      </c>
      <c r="V151" s="219">
        <f>VLOOKUP(V110,'20'!$B$11:$D$598,3,0)</f>
        <v>0</v>
      </c>
      <c r="W151" s="219">
        <f>VLOOKUP(W110,'20'!$B$11:$D$598,3,0)</f>
        <v>0</v>
      </c>
      <c r="X151" s="219">
        <f>VLOOKUP(X110,'20'!$B$11:$D$598,3,0)</f>
        <v>0</v>
      </c>
      <c r="Y151" s="219">
        <f>VLOOKUP(Y110,'20'!$B$11:$D$598,3,0)</f>
        <v>0</v>
      </c>
      <c r="Z151" s="315">
        <f>VLOOKUP(Z110,'20'!$B$11:$D$598,3,0)</f>
        <v>0</v>
      </c>
      <c r="AA151" s="303">
        <f>VLOOKUP(AA110,'20'!$B$11:$D$598,3,0)</f>
        <v>0</v>
      </c>
      <c r="AB151" s="219">
        <f>VLOOKUP(AB110,'20'!$B$11:$D$598,3,0)</f>
        <v>0</v>
      </c>
      <c r="AC151" s="219">
        <f>VLOOKUP(AC110,'20'!$B$11:$D$598,3,0)</f>
        <v>0</v>
      </c>
      <c r="AD151" s="219">
        <f>VLOOKUP(AD110,'20'!$B$11:$D$598,3,0)</f>
        <v>0</v>
      </c>
      <c r="AE151" s="219">
        <f>VLOOKUP(AE110,'20'!$B$11:$D$598,3,0)</f>
        <v>0</v>
      </c>
      <c r="AF151" s="219">
        <f>VLOOKUP(AF110,'20'!$B$11:$D$598,3,0)</f>
        <v>0</v>
      </c>
      <c r="AG151" s="219">
        <f>VLOOKUP(AG110,'20'!$B$11:$D$598,3,0)</f>
        <v>0</v>
      </c>
      <c r="AH151" s="198">
        <f t="shared" ref="AH151" si="196">COUNTIF(F152:AG152,"作業")+COUNTIF(F152:AG152,"休日")</f>
        <v>0</v>
      </c>
      <c r="AI151" s="291">
        <f t="shared" ref="AI151" si="197">(COUNTIF(F152:AG152,"休日"))</f>
        <v>0</v>
      </c>
      <c r="AJ151" s="189"/>
      <c r="AL151" s="290"/>
      <c r="AM151" s="290"/>
      <c r="AN151" s="290"/>
      <c r="AW151" s="278">
        <v>1</v>
      </c>
      <c r="AX151" s="278">
        <v>2</v>
      </c>
      <c r="AY151" s="278">
        <v>3</v>
      </c>
      <c r="AZ151" s="278">
        <v>4</v>
      </c>
    </row>
    <row r="152" spans="1:52" ht="54" customHeight="1" thickBot="1" x14ac:dyDescent="0.4">
      <c r="A152" s="600"/>
      <c r="B152" s="532"/>
      <c r="C152" s="533"/>
      <c r="D152" s="534"/>
      <c r="E152" s="297" t="s">
        <v>159</v>
      </c>
      <c r="F152" s="316" t="str">
        <f>IF(B151="","",IF(AW152="対象外","対象外",F151))</f>
        <v/>
      </c>
      <c r="G152" s="284" t="str">
        <f>IF(B151="","",IF(AW152="対象外","対象外",G151))</f>
        <v/>
      </c>
      <c r="H152" s="284" t="str">
        <f>IF(B151="","",IF(AW152="対象外","対象外",H151))</f>
        <v/>
      </c>
      <c r="I152" s="284" t="str">
        <f>IF(B151="","",IF(AW152="対象外","対象外",I151))</f>
        <v/>
      </c>
      <c r="J152" s="284" t="str">
        <f>IF(B151="","",IF(AW152="対象外","対象外",J151))</f>
        <v/>
      </c>
      <c r="K152" s="284" t="str">
        <f>IF(B151="","",IF(AW152="対象外","対象外",K151))</f>
        <v/>
      </c>
      <c r="L152" s="317" t="str">
        <f>IF(B151="","",IF(AW152="対象外","対象外",L151))</f>
        <v/>
      </c>
      <c r="M152" s="304" t="str">
        <f>IF(B151="","",IF(AX152="対象外","対象外",M151))</f>
        <v/>
      </c>
      <c r="N152" s="284" t="str">
        <f>IF(B151="","",IF(AX152="対象外","対象外",N151))</f>
        <v/>
      </c>
      <c r="O152" s="284" t="str">
        <f>IF(B151="","",IF(AX152="対象外","対象外",O151))</f>
        <v/>
      </c>
      <c r="P152" s="284" t="str">
        <f>IF(B151="","",IF(AX152="対象外","対象外",P151))</f>
        <v/>
      </c>
      <c r="Q152" s="284" t="str">
        <f>IF(B151="","",IF(AX152="対象外","対象外",Q151))</f>
        <v/>
      </c>
      <c r="R152" s="284" t="str">
        <f>IF(B151="","",IF(AX152="対象外","対象外",R151))</f>
        <v/>
      </c>
      <c r="S152" s="323" t="str">
        <f>IF(B151="","",IF(AX152="対象外","対象外",S151))</f>
        <v/>
      </c>
      <c r="T152" s="316" t="str">
        <f>IF(B151="","",IF(AY152="対象外","対象外",T151))</f>
        <v/>
      </c>
      <c r="U152" s="284" t="str">
        <f>IF(B151="","",IF(AY152="対象外","対象外",U151))</f>
        <v/>
      </c>
      <c r="V152" s="284" t="str">
        <f>IF(B151="","",IF(AY152="対象外","対象外",V151))</f>
        <v/>
      </c>
      <c r="W152" s="284" t="str">
        <f>IF(B151="","",IF(AY152="対象外","対象外",W151))</f>
        <v/>
      </c>
      <c r="X152" s="284" t="str">
        <f>IF(B151="","",IF(AY152="対象外","対象外",X151))</f>
        <v/>
      </c>
      <c r="Y152" s="284" t="str">
        <f>IF(B151="","",IF(AY152="対象外","対象外",Y151))</f>
        <v/>
      </c>
      <c r="Z152" s="317" t="str">
        <f>IF(B151="","",IF(AY152="対象外","対象外",Z151))</f>
        <v/>
      </c>
      <c r="AA152" s="304" t="str">
        <f>IF(B151="","",IF(AZ152="対象外","対象外",AA151))</f>
        <v/>
      </c>
      <c r="AB152" s="284" t="str">
        <f>IF(B151="","",IF(AZ152="対象外","対象外",AB151))</f>
        <v/>
      </c>
      <c r="AC152" s="284" t="str">
        <f>IF(B151="","",IF(AZ152="対象外","対象外",AC151))</f>
        <v/>
      </c>
      <c r="AD152" s="284" t="str">
        <f>IF(B151="","",IF(AZ152="対象外","対象外",AD151))</f>
        <v/>
      </c>
      <c r="AE152" s="284" t="str">
        <f>IF(B151="","",IF(AZ152="対象外","対象外",AE151))</f>
        <v/>
      </c>
      <c r="AF152" s="284" t="str">
        <f>IF(B151="","",IF(AZ152="対象外","対象外",AF151))</f>
        <v/>
      </c>
      <c r="AG152" s="284" t="str">
        <f>IF(B151="","",IF(AZ152="対象外","対象外",AG151))</f>
        <v/>
      </c>
      <c r="AH152" s="523" t="str">
        <f t="shared" ref="AH152" si="198">IF(B151="","",IF(AH151&lt;1,"対象外",ROUND(AI151/AH151,3)))</f>
        <v/>
      </c>
      <c r="AI152" s="524"/>
      <c r="AJ152" s="285"/>
      <c r="AL152" s="290"/>
      <c r="AM152" s="184">
        <f>IF(AH152="",0,IF(AH152="対象外",0,1))</f>
        <v>0</v>
      </c>
      <c r="AN152" s="187">
        <f>IF(AM152=1,AH152,0)</f>
        <v>0</v>
      </c>
      <c r="AO152" s="184">
        <f>AH151</f>
        <v>0</v>
      </c>
      <c r="AP152" s="170">
        <f>AI151</f>
        <v>0</v>
      </c>
      <c r="AQ152" s="152"/>
      <c r="AR152" s="170">
        <f>IF(AS152&gt;1,1,0)</f>
        <v>0</v>
      </c>
      <c r="AS152" s="170">
        <f>AO152+AS108</f>
        <v>0</v>
      </c>
      <c r="AT152" s="170">
        <f>AP152+AT108</f>
        <v>0</v>
      </c>
      <c r="AU152" s="152"/>
      <c r="AW152" s="198" t="str">
        <f>IF(COUNTIF(F151:L151,"作業")+COUNTIF(F151:L151,"休日")&lt;7,"対象外",IF(COUNTIF(F151:L151,"休日")&gt;3,"対象外","対象"))</f>
        <v>対象外</v>
      </c>
      <c r="AX152" s="198" t="str">
        <f>IF(COUNTIF(M151:S151,"作業")+COUNTIF(M151:S151,"休日")&lt;7,"対象外",IF(COUNTIF(M151:S151,"休日")&gt;3,"対象外","対象"))</f>
        <v>対象外</v>
      </c>
      <c r="AY152" s="198" t="str">
        <f>IF(COUNTIF(T151:Z151,"作業")+COUNTIF(T151:Z151,"休日")&lt;7,"対象外",IF(COUNTIF(T151:Z151,"休日")&gt;3,"対象外","対象"))</f>
        <v>対象外</v>
      </c>
      <c r="AZ152" s="198" t="str">
        <f>IF(COUNTIF(AA151:AG151,"作業")+COUNTIF(AA151:AG151,"休日")&lt;7,"対象外",IF(COUNTIF(AA151:AG151,"休日")&gt;3,"対象外","対象"))</f>
        <v>対象外</v>
      </c>
    </row>
    <row r="153" spans="1:52" s="160" customFormat="1" ht="35.25" customHeight="1" x14ac:dyDescent="0.4">
      <c r="A153" s="598" t="s">
        <v>65</v>
      </c>
      <c r="B153" s="549" t="s">
        <v>0</v>
      </c>
      <c r="C153" s="550"/>
      <c r="D153" s="550"/>
      <c r="E153" s="550"/>
      <c r="F153" s="307">
        <f>AG109+1</f>
        <v>46015</v>
      </c>
      <c r="G153" s="199">
        <f>F153+1</f>
        <v>46016</v>
      </c>
      <c r="H153" s="199">
        <f t="shared" ref="H153:AG153" si="199">G153+1</f>
        <v>46017</v>
      </c>
      <c r="I153" s="199">
        <f t="shared" si="199"/>
        <v>46018</v>
      </c>
      <c r="J153" s="199">
        <f t="shared" si="199"/>
        <v>46019</v>
      </c>
      <c r="K153" s="199">
        <f t="shared" si="199"/>
        <v>46020</v>
      </c>
      <c r="L153" s="308">
        <f t="shared" si="199"/>
        <v>46021</v>
      </c>
      <c r="M153" s="299">
        <f t="shared" si="199"/>
        <v>46022</v>
      </c>
      <c r="N153" s="199">
        <f t="shared" si="199"/>
        <v>46023</v>
      </c>
      <c r="O153" s="199">
        <f t="shared" si="199"/>
        <v>46024</v>
      </c>
      <c r="P153" s="199">
        <f t="shared" si="199"/>
        <v>46025</v>
      </c>
      <c r="Q153" s="199">
        <f t="shared" si="199"/>
        <v>46026</v>
      </c>
      <c r="R153" s="199">
        <f t="shared" si="199"/>
        <v>46027</v>
      </c>
      <c r="S153" s="318">
        <f t="shared" si="199"/>
        <v>46028</v>
      </c>
      <c r="T153" s="307">
        <f t="shared" si="199"/>
        <v>46029</v>
      </c>
      <c r="U153" s="199">
        <f t="shared" si="199"/>
        <v>46030</v>
      </c>
      <c r="V153" s="199">
        <f t="shared" si="199"/>
        <v>46031</v>
      </c>
      <c r="W153" s="199">
        <f t="shared" si="199"/>
        <v>46032</v>
      </c>
      <c r="X153" s="199">
        <f t="shared" si="199"/>
        <v>46033</v>
      </c>
      <c r="Y153" s="199">
        <f t="shared" si="199"/>
        <v>46034</v>
      </c>
      <c r="Z153" s="308">
        <f t="shared" si="199"/>
        <v>46035</v>
      </c>
      <c r="AA153" s="299">
        <f t="shared" si="199"/>
        <v>46036</v>
      </c>
      <c r="AB153" s="199">
        <f t="shared" si="199"/>
        <v>46037</v>
      </c>
      <c r="AC153" s="199">
        <f t="shared" si="199"/>
        <v>46038</v>
      </c>
      <c r="AD153" s="199">
        <f t="shared" si="199"/>
        <v>46039</v>
      </c>
      <c r="AE153" s="199">
        <f t="shared" si="199"/>
        <v>46040</v>
      </c>
      <c r="AF153" s="199">
        <f t="shared" si="199"/>
        <v>46041</v>
      </c>
      <c r="AG153" s="199">
        <f t="shared" si="199"/>
        <v>46042</v>
      </c>
      <c r="AH153" s="545" t="s">
        <v>11</v>
      </c>
      <c r="AI153" s="547" t="s">
        <v>123</v>
      </c>
      <c r="AJ153" s="527" t="s">
        <v>134</v>
      </c>
      <c r="AK153" s="148"/>
      <c r="AL153" s="290"/>
      <c r="AM153" s="290"/>
      <c r="AN153" s="290"/>
      <c r="AO153" s="146"/>
      <c r="AP153" s="146"/>
      <c r="AQ153" s="146"/>
      <c r="AR153" s="146"/>
      <c r="AS153" s="146"/>
      <c r="AT153" s="146"/>
      <c r="AU153" s="146"/>
      <c r="AV153" s="146"/>
      <c r="AW153" s="146"/>
      <c r="AX153" s="146"/>
      <c r="AY153" s="146"/>
      <c r="AZ153" s="146"/>
    </row>
    <row r="154" spans="1:52" ht="35.25" customHeight="1" x14ac:dyDescent="0.4">
      <c r="A154" s="599"/>
      <c r="B154" s="541" t="s">
        <v>1</v>
      </c>
      <c r="C154" s="542"/>
      <c r="D154" s="542"/>
      <c r="E154" s="542"/>
      <c r="F154" s="309">
        <f>AG110+1</f>
        <v>46015</v>
      </c>
      <c r="G154" s="200">
        <f>F154+1</f>
        <v>46016</v>
      </c>
      <c r="H154" s="200">
        <f t="shared" ref="H154:AG154" si="200">G154+1</f>
        <v>46017</v>
      </c>
      <c r="I154" s="200">
        <f t="shared" si="200"/>
        <v>46018</v>
      </c>
      <c r="J154" s="200">
        <f t="shared" si="200"/>
        <v>46019</v>
      </c>
      <c r="K154" s="200">
        <f t="shared" si="200"/>
        <v>46020</v>
      </c>
      <c r="L154" s="310">
        <f t="shared" si="200"/>
        <v>46021</v>
      </c>
      <c r="M154" s="300">
        <f t="shared" si="200"/>
        <v>46022</v>
      </c>
      <c r="N154" s="200">
        <f t="shared" si="200"/>
        <v>46023</v>
      </c>
      <c r="O154" s="200">
        <f t="shared" si="200"/>
        <v>46024</v>
      </c>
      <c r="P154" s="200">
        <f t="shared" si="200"/>
        <v>46025</v>
      </c>
      <c r="Q154" s="200">
        <f t="shared" si="200"/>
        <v>46026</v>
      </c>
      <c r="R154" s="200">
        <f t="shared" si="200"/>
        <v>46027</v>
      </c>
      <c r="S154" s="319">
        <f t="shared" si="200"/>
        <v>46028</v>
      </c>
      <c r="T154" s="309">
        <f t="shared" si="200"/>
        <v>46029</v>
      </c>
      <c r="U154" s="200">
        <f t="shared" si="200"/>
        <v>46030</v>
      </c>
      <c r="V154" s="200">
        <f t="shared" si="200"/>
        <v>46031</v>
      </c>
      <c r="W154" s="200">
        <f t="shared" si="200"/>
        <v>46032</v>
      </c>
      <c r="X154" s="200">
        <f t="shared" si="200"/>
        <v>46033</v>
      </c>
      <c r="Y154" s="200">
        <f t="shared" si="200"/>
        <v>46034</v>
      </c>
      <c r="Z154" s="310">
        <f t="shared" si="200"/>
        <v>46035</v>
      </c>
      <c r="AA154" s="300">
        <f t="shared" si="200"/>
        <v>46036</v>
      </c>
      <c r="AB154" s="200">
        <f t="shared" si="200"/>
        <v>46037</v>
      </c>
      <c r="AC154" s="200">
        <f t="shared" si="200"/>
        <v>46038</v>
      </c>
      <c r="AD154" s="200">
        <f t="shared" si="200"/>
        <v>46039</v>
      </c>
      <c r="AE154" s="200">
        <f t="shared" si="200"/>
        <v>46040</v>
      </c>
      <c r="AF154" s="200">
        <f t="shared" si="200"/>
        <v>46041</v>
      </c>
      <c r="AG154" s="200">
        <f t="shared" si="200"/>
        <v>46042</v>
      </c>
      <c r="AH154" s="546"/>
      <c r="AI154" s="548"/>
      <c r="AJ154" s="528"/>
      <c r="AL154" s="290"/>
      <c r="AM154" s="290"/>
      <c r="AN154" s="290"/>
    </row>
    <row r="155" spans="1:52" ht="35.25" customHeight="1" x14ac:dyDescent="0.4">
      <c r="A155" s="599"/>
      <c r="B155" s="541" t="s">
        <v>2</v>
      </c>
      <c r="C155" s="542"/>
      <c r="D155" s="542"/>
      <c r="E155" s="542"/>
      <c r="F155" s="311">
        <f>AG111+1</f>
        <v>46015</v>
      </c>
      <c r="G155" s="201">
        <f>F154+1</f>
        <v>46016</v>
      </c>
      <c r="H155" s="201">
        <f t="shared" ref="H155" si="201">G154+1</f>
        <v>46017</v>
      </c>
      <c r="I155" s="201">
        <f t="shared" ref="I155" si="202">H154+1</f>
        <v>46018</v>
      </c>
      <c r="J155" s="201">
        <f t="shared" ref="J155" si="203">I154+1</f>
        <v>46019</v>
      </c>
      <c r="K155" s="201">
        <f t="shared" ref="K155" si="204">J154+1</f>
        <v>46020</v>
      </c>
      <c r="L155" s="312">
        <f t="shared" ref="L155" si="205">K154+1</f>
        <v>46021</v>
      </c>
      <c r="M155" s="301">
        <f t="shared" ref="M155" si="206">L154+1</f>
        <v>46022</v>
      </c>
      <c r="N155" s="201">
        <f t="shared" ref="N155" si="207">M154+1</f>
        <v>46023</v>
      </c>
      <c r="O155" s="201">
        <f t="shared" ref="O155" si="208">N154+1</f>
        <v>46024</v>
      </c>
      <c r="P155" s="201">
        <f t="shared" ref="P155" si="209">O154+1</f>
        <v>46025</v>
      </c>
      <c r="Q155" s="201">
        <f t="shared" ref="Q155" si="210">P154+1</f>
        <v>46026</v>
      </c>
      <c r="R155" s="201">
        <f t="shared" ref="R155" si="211">Q154+1</f>
        <v>46027</v>
      </c>
      <c r="S155" s="320">
        <f t="shared" ref="S155" si="212">R154+1</f>
        <v>46028</v>
      </c>
      <c r="T155" s="311">
        <f t="shared" ref="T155" si="213">S154+1</f>
        <v>46029</v>
      </c>
      <c r="U155" s="201">
        <f t="shared" ref="U155" si="214">T154+1</f>
        <v>46030</v>
      </c>
      <c r="V155" s="201">
        <f t="shared" ref="V155" si="215">U154+1</f>
        <v>46031</v>
      </c>
      <c r="W155" s="201">
        <f t="shared" ref="W155" si="216">V154+1</f>
        <v>46032</v>
      </c>
      <c r="X155" s="201">
        <f t="shared" ref="X155" si="217">W154+1</f>
        <v>46033</v>
      </c>
      <c r="Y155" s="201">
        <f t="shared" ref="Y155" si="218">X154+1</f>
        <v>46034</v>
      </c>
      <c r="Z155" s="312">
        <f t="shared" ref="Z155" si="219">Y154+1</f>
        <v>46035</v>
      </c>
      <c r="AA155" s="301">
        <f t="shared" ref="AA155" si="220">Z154+1</f>
        <v>46036</v>
      </c>
      <c r="AB155" s="201">
        <f t="shared" ref="AB155" si="221">AA154+1</f>
        <v>46037</v>
      </c>
      <c r="AC155" s="201">
        <f t="shared" ref="AC155" si="222">AB154+1</f>
        <v>46038</v>
      </c>
      <c r="AD155" s="201">
        <f t="shared" ref="AD155" si="223">AC154+1</f>
        <v>46039</v>
      </c>
      <c r="AE155" s="201">
        <f t="shared" ref="AE155" si="224">AD154+1</f>
        <v>46040</v>
      </c>
      <c r="AF155" s="201">
        <f t="shared" ref="AF155" si="225">AE154+1</f>
        <v>46041</v>
      </c>
      <c r="AG155" s="201">
        <f t="shared" ref="AG155" si="226">AF154+1</f>
        <v>46042</v>
      </c>
      <c r="AH155" s="546"/>
      <c r="AI155" s="548"/>
      <c r="AJ155" s="528"/>
      <c r="AK155" s="159"/>
      <c r="AL155" s="290"/>
      <c r="AM155" s="290"/>
      <c r="AN155" s="290"/>
      <c r="AO155" s="290"/>
      <c r="AP155" s="290"/>
      <c r="AQ155" s="290"/>
      <c r="AR155" s="290"/>
      <c r="AS155" s="290"/>
      <c r="AT155" s="290"/>
      <c r="AU155" s="290"/>
      <c r="AV155" s="290"/>
      <c r="AW155" s="290"/>
      <c r="AX155" s="290"/>
      <c r="AY155" s="290"/>
      <c r="AZ155" s="290"/>
    </row>
    <row r="156" spans="1:52" ht="120" customHeight="1" x14ac:dyDescent="0.4">
      <c r="A156" s="599"/>
      <c r="B156" s="543" t="s">
        <v>157</v>
      </c>
      <c r="C156" s="544"/>
      <c r="D156" s="544"/>
      <c r="E156" s="544"/>
      <c r="F156" s="292" t="str">
        <f>IF(F154=$T$9,"完了日","")</f>
        <v/>
      </c>
      <c r="G156" s="197" t="str">
        <f>IF(G154=$T$9,"完了日","")</f>
        <v/>
      </c>
      <c r="H156" s="197" t="str">
        <f t="shared" ref="H156:AG156" si="227">IF(H154=$T$9,"完了日","")</f>
        <v/>
      </c>
      <c r="I156" s="197" t="str">
        <f t="shared" si="227"/>
        <v/>
      </c>
      <c r="J156" s="197" t="str">
        <f t="shared" si="227"/>
        <v/>
      </c>
      <c r="K156" s="197" t="str">
        <f t="shared" si="227"/>
        <v/>
      </c>
      <c r="L156" s="313" t="str">
        <f t="shared" si="227"/>
        <v/>
      </c>
      <c r="M156" s="302" t="str">
        <f t="shared" si="227"/>
        <v/>
      </c>
      <c r="N156" s="197" t="str">
        <f t="shared" si="227"/>
        <v/>
      </c>
      <c r="O156" s="197" t="str">
        <f t="shared" si="227"/>
        <v/>
      </c>
      <c r="P156" s="197" t="str">
        <f t="shared" si="227"/>
        <v/>
      </c>
      <c r="Q156" s="197" t="str">
        <f t="shared" si="227"/>
        <v/>
      </c>
      <c r="R156" s="197" t="str">
        <f t="shared" si="227"/>
        <v/>
      </c>
      <c r="S156" s="321" t="str">
        <f t="shared" si="227"/>
        <v/>
      </c>
      <c r="T156" s="292" t="str">
        <f t="shared" si="227"/>
        <v/>
      </c>
      <c r="U156" s="197" t="str">
        <f t="shared" si="227"/>
        <v/>
      </c>
      <c r="V156" s="197" t="str">
        <f t="shared" si="227"/>
        <v/>
      </c>
      <c r="W156" s="197" t="str">
        <f t="shared" si="227"/>
        <v/>
      </c>
      <c r="X156" s="197" t="str">
        <f t="shared" si="227"/>
        <v/>
      </c>
      <c r="Y156" s="197" t="str">
        <f t="shared" si="227"/>
        <v/>
      </c>
      <c r="Z156" s="313" t="str">
        <f t="shared" si="227"/>
        <v/>
      </c>
      <c r="AA156" s="302" t="str">
        <f t="shared" si="227"/>
        <v/>
      </c>
      <c r="AB156" s="197" t="str">
        <f t="shared" si="227"/>
        <v/>
      </c>
      <c r="AC156" s="197" t="str">
        <f t="shared" si="227"/>
        <v/>
      </c>
      <c r="AD156" s="197" t="str">
        <f t="shared" si="227"/>
        <v/>
      </c>
      <c r="AE156" s="197" t="str">
        <f t="shared" si="227"/>
        <v/>
      </c>
      <c r="AF156" s="197" t="str">
        <f t="shared" si="227"/>
        <v/>
      </c>
      <c r="AG156" s="197" t="str">
        <f t="shared" si="227"/>
        <v/>
      </c>
      <c r="AH156" s="546"/>
      <c r="AI156" s="548"/>
      <c r="AJ156" s="528"/>
      <c r="AL156" s="290"/>
      <c r="AM156" s="290"/>
      <c r="AN156" s="516" t="s">
        <v>126</v>
      </c>
      <c r="AO156" s="516"/>
      <c r="AR156" s="146" t="s">
        <v>146</v>
      </c>
      <c r="AX156" s="517" t="s">
        <v>160</v>
      </c>
      <c r="AY156" s="517"/>
      <c r="AZ156" s="517"/>
    </row>
    <row r="157" spans="1:52" ht="54" customHeight="1" x14ac:dyDescent="0.4">
      <c r="A157" s="599"/>
      <c r="B157" s="529" t="str">
        <f>IF(COUNTIF(F157:AG157,0)=28,"",B$25)</f>
        <v/>
      </c>
      <c r="C157" s="530"/>
      <c r="D157" s="531"/>
      <c r="E157" s="295" t="s">
        <v>158</v>
      </c>
      <c r="F157" s="314">
        <f>VLOOKUP(F154,'1'!$B$11:$D$598,3,0)</f>
        <v>0</v>
      </c>
      <c r="G157" s="219">
        <f>VLOOKUP(G154,'1'!$B$11:$D$598,3,0)</f>
        <v>0</v>
      </c>
      <c r="H157" s="219">
        <f>VLOOKUP(H154,'1'!$B$11:$D$598,3,0)</f>
        <v>0</v>
      </c>
      <c r="I157" s="219">
        <f>VLOOKUP(I154,'1'!$B$11:$D$598,3,0)</f>
        <v>0</v>
      </c>
      <c r="J157" s="219">
        <f>VLOOKUP(J154,'1'!$B$11:$D$598,3,0)</f>
        <v>0</v>
      </c>
      <c r="K157" s="219">
        <f>VLOOKUP(K154,'1'!$B$11:$D$598,3,0)</f>
        <v>0</v>
      </c>
      <c r="L157" s="315">
        <f>VLOOKUP(L154,'1'!$B$11:$D$598,3,0)</f>
        <v>0</v>
      </c>
      <c r="M157" s="303">
        <f>VLOOKUP(M154,'1'!$B$11:$D$598,3,0)</f>
        <v>0</v>
      </c>
      <c r="N157" s="219">
        <f>VLOOKUP(N154,'1'!$B$11:$D$598,3,0)</f>
        <v>0</v>
      </c>
      <c r="O157" s="219">
        <f>VLOOKUP(O154,'1'!$B$11:$D$598,3,0)</f>
        <v>0</v>
      </c>
      <c r="P157" s="219">
        <f>VLOOKUP(P154,'1'!$B$11:$D$598,3,0)</f>
        <v>0</v>
      </c>
      <c r="Q157" s="219">
        <f>VLOOKUP(Q154,'1'!$B$11:$D$598,3,0)</f>
        <v>0</v>
      </c>
      <c r="R157" s="219">
        <f>VLOOKUP(R154,'1'!$B$11:$D$598,3,0)</f>
        <v>0</v>
      </c>
      <c r="S157" s="322">
        <f>VLOOKUP(S154,'1'!$B$11:$D$598,3,0)</f>
        <v>0</v>
      </c>
      <c r="T157" s="314">
        <f>VLOOKUP(T154,'1'!$B$11:$D$598,3,0)</f>
        <v>0</v>
      </c>
      <c r="U157" s="219">
        <f>VLOOKUP(U154,'1'!$B$11:$D$598,3,0)</f>
        <v>0</v>
      </c>
      <c r="V157" s="219">
        <f>VLOOKUP(V154,'1'!$B$11:$D$598,3,0)</f>
        <v>0</v>
      </c>
      <c r="W157" s="219">
        <f>VLOOKUP(W154,'1'!$B$11:$D$598,3,0)</f>
        <v>0</v>
      </c>
      <c r="X157" s="219">
        <f>VLOOKUP(X154,'1'!$B$11:$D$598,3,0)</f>
        <v>0</v>
      </c>
      <c r="Y157" s="219">
        <f>VLOOKUP(Y154,'1'!$B$11:$D$598,3,0)</f>
        <v>0</v>
      </c>
      <c r="Z157" s="315">
        <f>VLOOKUP(Z154,'1'!$B$11:$D$598,3,0)</f>
        <v>0</v>
      </c>
      <c r="AA157" s="303">
        <f>VLOOKUP(AA154,'1'!$B$11:$D$598,3,0)</f>
        <v>0</v>
      </c>
      <c r="AB157" s="219">
        <f>VLOOKUP(AB154,'1'!$B$11:$D$598,3,0)</f>
        <v>0</v>
      </c>
      <c r="AC157" s="219">
        <f>VLOOKUP(AC154,'1'!$B$11:$D$598,3,0)</f>
        <v>0</v>
      </c>
      <c r="AD157" s="219">
        <f>VLOOKUP(AD154,'1'!$B$11:$D$598,3,0)</f>
        <v>0</v>
      </c>
      <c r="AE157" s="219">
        <f>VLOOKUP(AE154,'1'!$B$11:$D$598,3,0)</f>
        <v>0</v>
      </c>
      <c r="AF157" s="219">
        <f>VLOOKUP(AF154,'1'!$B$11:$D$598,3,0)</f>
        <v>0</v>
      </c>
      <c r="AG157" s="219">
        <f>VLOOKUP(AG154,'1'!$B$11:$D$598,3,0)</f>
        <v>0</v>
      </c>
      <c r="AH157" s="198">
        <f>COUNTIF(F158:AG158,"作業")+COUNTIF(F158:AG158,"休日")</f>
        <v>0</v>
      </c>
      <c r="AI157" s="291">
        <f>(COUNTIF(F158:AG158,"休日"))</f>
        <v>0</v>
      </c>
      <c r="AJ157" s="526" t="str">
        <f>IF(AN157&gt;0.01,ROUND(AN157/AM157,3),"")</f>
        <v/>
      </c>
      <c r="AL157" s="290"/>
      <c r="AM157" s="290">
        <f>SUM(AM158:AM196)</f>
        <v>0</v>
      </c>
      <c r="AN157" s="188">
        <f>SUM(AN158:AN196)</f>
        <v>0</v>
      </c>
      <c r="AS157" s="146" t="s">
        <v>162</v>
      </c>
      <c r="AT157" s="146" t="s">
        <v>19</v>
      </c>
      <c r="AW157" s="278"/>
      <c r="AX157" s="278"/>
      <c r="AY157" s="278"/>
      <c r="AZ157" s="278"/>
    </row>
    <row r="158" spans="1:52" ht="54" customHeight="1" x14ac:dyDescent="0.4">
      <c r="A158" s="599"/>
      <c r="B158" s="532"/>
      <c r="C158" s="533"/>
      <c r="D158" s="534"/>
      <c r="E158" s="296" t="s">
        <v>159</v>
      </c>
      <c r="F158" s="314" t="str">
        <f>IF(B157="","",IF(AW158="対象外","対象外",F157))</f>
        <v/>
      </c>
      <c r="G158" s="219" t="str">
        <f>IF(B157="","",IF(AW158="対象外","対象外",G157))</f>
        <v/>
      </c>
      <c r="H158" s="219" t="str">
        <f>IF(B157="","",IF(AW158="対象外","対象外",H157))</f>
        <v/>
      </c>
      <c r="I158" s="219" t="str">
        <f>IF(B157="","",IF(AW158="対象外","対象外",I157))</f>
        <v/>
      </c>
      <c r="J158" s="219" t="str">
        <f>IF(B157="","",IF(AW158="対象外","対象外",J157))</f>
        <v/>
      </c>
      <c r="K158" s="219" t="str">
        <f>IF(B157="","",IF(AW158="対象外","対象外",K157))</f>
        <v/>
      </c>
      <c r="L158" s="315" t="str">
        <f>IF(B157="","",IF(AW158="対象外","対象外",L157))</f>
        <v/>
      </c>
      <c r="M158" s="303" t="str">
        <f>IF(B157="","",IF(AX158="対象外","対象外",M157))</f>
        <v/>
      </c>
      <c r="N158" s="219" t="str">
        <f>IF(B157="","",IF(AX158="対象外","対象外",N157))</f>
        <v/>
      </c>
      <c r="O158" s="219" t="str">
        <f>IF(B157="","",IF(AX158="対象外","対象外",O157))</f>
        <v/>
      </c>
      <c r="P158" s="219" t="str">
        <f>IF(B157="","",IF(AX158="対象外","対象外",P157))</f>
        <v/>
      </c>
      <c r="Q158" s="219" t="str">
        <f>IF(B157="","",IF(AX158="対象外","対象外",Q157))</f>
        <v/>
      </c>
      <c r="R158" s="219" t="str">
        <f>IF(B157="","",IF(AX158="対象外","対象外",R157))</f>
        <v/>
      </c>
      <c r="S158" s="322" t="str">
        <f>IF(B157="","",IF(AX158="対象外","対象外",S157))</f>
        <v/>
      </c>
      <c r="T158" s="314" t="str">
        <f>IF(B157="","",IF(AY158="対象外","対象外",T157))</f>
        <v/>
      </c>
      <c r="U158" s="219" t="str">
        <f>IF(B157="","",IF(AY158="対象外","対象外",U157))</f>
        <v/>
      </c>
      <c r="V158" s="219" t="str">
        <f>IF(B157="","",IF(AY158="対象外","対象外",V157))</f>
        <v/>
      </c>
      <c r="W158" s="219" t="str">
        <f>IF(B157="","",IF(AY158="対象外","対象外",W157))</f>
        <v/>
      </c>
      <c r="X158" s="219" t="str">
        <f>IF(B157="","",IF(AY158="対象外","対象外",X157))</f>
        <v/>
      </c>
      <c r="Y158" s="219" t="str">
        <f>IF(B157="","",IF(AY158="対象外","対象外",Y157))</f>
        <v/>
      </c>
      <c r="Z158" s="315" t="str">
        <f>IF(B157="","",IF(AY158="対象外","対象外",Z157))</f>
        <v/>
      </c>
      <c r="AA158" s="303" t="str">
        <f>IF(B157="","",IF(AZ158="対象外","対象外",AA157))</f>
        <v/>
      </c>
      <c r="AB158" s="219" t="str">
        <f>IF(B157="","",IF(AZ158="対象外","対象外",AB157))</f>
        <v/>
      </c>
      <c r="AC158" s="219" t="str">
        <f>IF(B157="","",IF(AZ158="対象外","対象外",AC157))</f>
        <v/>
      </c>
      <c r="AD158" s="219" t="str">
        <f>IF(B157="","",IF(AZ158="対象外","対象外",AD157))</f>
        <v/>
      </c>
      <c r="AE158" s="219" t="str">
        <f>IF(B157="","",IF(AZ158="対象外","対象外",AE157))</f>
        <v/>
      </c>
      <c r="AF158" s="219" t="str">
        <f>IF(B157="","",IF(AZ158="対象外","対象外",AF157))</f>
        <v/>
      </c>
      <c r="AG158" s="219" t="str">
        <f>IF(B157="","",IF(AZ158="対象外","対象外",AG157))</f>
        <v/>
      </c>
      <c r="AH158" s="523" t="str">
        <f>IF(B157="","",IF(AH157&lt;1,"対象外",ROUND(AI157/AH157,3)))</f>
        <v/>
      </c>
      <c r="AI158" s="524"/>
      <c r="AJ158" s="526"/>
      <c r="AL158" s="146"/>
      <c r="AM158" s="184">
        <f>IF(AH158="",0,IF(AH158="対象外",0,1))</f>
        <v>0</v>
      </c>
      <c r="AN158" s="187">
        <f>IF(AM158=1,AH158,0)</f>
        <v>0</v>
      </c>
      <c r="AO158" s="184">
        <f>AH157</f>
        <v>0</v>
      </c>
      <c r="AP158" s="170">
        <f>AI157</f>
        <v>0</v>
      </c>
      <c r="AQ158" s="152"/>
      <c r="AR158" s="170">
        <f>IF(AS158&gt;1,1,0)</f>
        <v>0</v>
      </c>
      <c r="AS158" s="170">
        <f>AO158+AS114</f>
        <v>0</v>
      </c>
      <c r="AT158" s="170">
        <f>AP158+AT114</f>
        <v>0</v>
      </c>
      <c r="AU158" s="152"/>
      <c r="AW158" s="198" t="str">
        <f>IF(COUNTIF(F157:L157,"作業")+COUNTIF(F157:L157,"休日")&lt;7,"対象外",IF(COUNTIF(F157:L157,"休日")&gt;3,"対象外","対象"))</f>
        <v>対象外</v>
      </c>
      <c r="AX158" s="198" t="str">
        <f>IF(COUNTIF(M157:S157,"作業")+COUNTIF(M157:S157,"休日")&lt;7,"対象外",IF(COUNTIF(M157:S157,"休日")&gt;3,"対象外","対象"))</f>
        <v>対象外</v>
      </c>
      <c r="AY158" s="198" t="str">
        <f>IF(COUNTIF(T157:Z157,"作業")+COUNTIF(T157:Z157,"休日")&lt;7,"対象外",IF(COUNTIF(T157:Z157,"休日")&gt;3,"対象外","対象"))</f>
        <v>対象外</v>
      </c>
      <c r="AZ158" s="198" t="str">
        <f>IF(COUNTIF(AA157:AG157,"作業")+COUNTIF(AA157:AG157,"休日")&lt;7,"対象外",IF(COUNTIF(AA157:AG157,"休日")&gt;3,"対象外","対象"))</f>
        <v>対象外</v>
      </c>
    </row>
    <row r="159" spans="1:52" ht="54" customHeight="1" x14ac:dyDescent="0.4">
      <c r="A159" s="599"/>
      <c r="B159" s="529" t="str">
        <f>IF(COUNTIF(F159:AG159,0)=28,"",B$27)</f>
        <v/>
      </c>
      <c r="C159" s="530"/>
      <c r="D159" s="531"/>
      <c r="E159" s="295" t="s">
        <v>158</v>
      </c>
      <c r="F159" s="314">
        <f>VLOOKUP(F154,'2'!$B$11:$D$598,3,0)</f>
        <v>0</v>
      </c>
      <c r="G159" s="219">
        <f>VLOOKUP(G154,'2'!$B$11:$D$598,3,0)</f>
        <v>0</v>
      </c>
      <c r="H159" s="219">
        <f>VLOOKUP(H154,'2'!$B$11:$D$598,3,0)</f>
        <v>0</v>
      </c>
      <c r="I159" s="219">
        <f>VLOOKUP(I154,'2'!$B$11:$D$598,3,0)</f>
        <v>0</v>
      </c>
      <c r="J159" s="219">
        <f>VLOOKUP(J154,'2'!$B$11:$D$598,3,0)</f>
        <v>0</v>
      </c>
      <c r="K159" s="219">
        <f>VLOOKUP(K154,'2'!$B$11:$D$598,3,0)</f>
        <v>0</v>
      </c>
      <c r="L159" s="315">
        <f>VLOOKUP(L154,'2'!$B$11:$D$598,3,0)</f>
        <v>0</v>
      </c>
      <c r="M159" s="303">
        <f>VLOOKUP(M154,'2'!$B$11:$D$598,3,0)</f>
        <v>0</v>
      </c>
      <c r="N159" s="219">
        <f>VLOOKUP(N154,'2'!$B$11:$D$598,3,0)</f>
        <v>0</v>
      </c>
      <c r="O159" s="219">
        <f>VLOOKUP(O154,'2'!$B$11:$D$598,3,0)</f>
        <v>0</v>
      </c>
      <c r="P159" s="219">
        <f>VLOOKUP(P154,'2'!$B$11:$D$598,3,0)</f>
        <v>0</v>
      </c>
      <c r="Q159" s="219">
        <f>VLOOKUP(Q154,'2'!$B$11:$D$598,3,0)</f>
        <v>0</v>
      </c>
      <c r="R159" s="219">
        <f>VLOOKUP(R154,'2'!$B$11:$D$598,3,0)</f>
        <v>0</v>
      </c>
      <c r="S159" s="322">
        <f>VLOOKUP(S154,'2'!$B$11:$D$598,3,0)</f>
        <v>0</v>
      </c>
      <c r="T159" s="314">
        <f>VLOOKUP(T154,'2'!$B$11:$D$598,3,0)</f>
        <v>0</v>
      </c>
      <c r="U159" s="219">
        <f>VLOOKUP(U154,'2'!$B$11:$D$598,3,0)</f>
        <v>0</v>
      </c>
      <c r="V159" s="219">
        <f>VLOOKUP(V154,'2'!$B$11:$D$598,3,0)</f>
        <v>0</v>
      </c>
      <c r="W159" s="219">
        <f>VLOOKUP(W154,'2'!$B$11:$D$598,3,0)</f>
        <v>0</v>
      </c>
      <c r="X159" s="219">
        <f>VLOOKUP(X154,'2'!$B$11:$D$598,3,0)</f>
        <v>0</v>
      </c>
      <c r="Y159" s="219">
        <f>VLOOKUP(Y154,'2'!$B$11:$D$598,3,0)</f>
        <v>0</v>
      </c>
      <c r="Z159" s="315">
        <f>VLOOKUP(Z154,'2'!$B$11:$D$598,3,0)</f>
        <v>0</v>
      </c>
      <c r="AA159" s="303">
        <f>VLOOKUP(AA154,'2'!$B$11:$D$598,3,0)</f>
        <v>0</v>
      </c>
      <c r="AB159" s="219">
        <f>VLOOKUP(AB154,'2'!$B$11:$D$598,3,0)</f>
        <v>0</v>
      </c>
      <c r="AC159" s="219">
        <f>VLOOKUP(AC154,'2'!$B$11:$D$598,3,0)</f>
        <v>0</v>
      </c>
      <c r="AD159" s="219">
        <f>VLOOKUP(AD154,'2'!$B$11:$D$598,3,0)</f>
        <v>0</v>
      </c>
      <c r="AE159" s="219">
        <f>VLOOKUP(AE154,'2'!$B$11:$D$598,3,0)</f>
        <v>0</v>
      </c>
      <c r="AF159" s="219">
        <f>VLOOKUP(AF154,'2'!$B$11:$D$598,3,0)</f>
        <v>0</v>
      </c>
      <c r="AG159" s="219">
        <f>VLOOKUP(AG154,'2'!$B$11:$D$598,3,0)</f>
        <v>0</v>
      </c>
      <c r="AH159" s="198">
        <f>COUNTIF(F160:AG160,"作業")+COUNTIF(F160:AG160,"休日")</f>
        <v>0</v>
      </c>
      <c r="AI159" s="291">
        <f>(COUNTIF(F160:AG160,"休日"))</f>
        <v>0</v>
      </c>
      <c r="AJ159" s="525" t="str">
        <f>IF(AJ157="","",IF(AJ157&gt;=0.285,"達成","未達成"))</f>
        <v/>
      </c>
      <c r="AL159" s="290"/>
      <c r="AM159" s="290"/>
      <c r="AN159" s="290"/>
      <c r="AW159" s="278">
        <v>1</v>
      </c>
      <c r="AX159" s="278">
        <v>2</v>
      </c>
      <c r="AY159" s="278">
        <v>3</v>
      </c>
      <c r="AZ159" s="278">
        <v>4</v>
      </c>
    </row>
    <row r="160" spans="1:52" ht="54" customHeight="1" x14ac:dyDescent="0.4">
      <c r="A160" s="599"/>
      <c r="B160" s="532"/>
      <c r="C160" s="533"/>
      <c r="D160" s="534"/>
      <c r="E160" s="296" t="s">
        <v>159</v>
      </c>
      <c r="F160" s="314" t="str">
        <f>IF(B159="","",IF(AW160="対象外","対象外",F159))</f>
        <v/>
      </c>
      <c r="G160" s="219" t="str">
        <f>IF(B159="","",IF(AW160="対象外","対象外",G159))</f>
        <v/>
      </c>
      <c r="H160" s="219" t="str">
        <f>IF(B159="","",IF(AW160="対象外","対象外",H159))</f>
        <v/>
      </c>
      <c r="I160" s="219" t="str">
        <f>IF(B159="","",IF(AW160="対象外","対象外",I159))</f>
        <v/>
      </c>
      <c r="J160" s="219" t="str">
        <f>IF(B159="","",IF(AW160="対象外","対象外",J159))</f>
        <v/>
      </c>
      <c r="K160" s="219" t="str">
        <f>IF(B159="","",IF(AW160="対象外","対象外",K159))</f>
        <v/>
      </c>
      <c r="L160" s="315" t="str">
        <f>IF(B159="","",IF(AW160="対象外","対象外",L159))</f>
        <v/>
      </c>
      <c r="M160" s="303" t="str">
        <f>IF(B159="","",IF(AX160="対象外","対象外",M159))</f>
        <v/>
      </c>
      <c r="N160" s="219" t="str">
        <f>IF(B159="","",IF(AX160="対象外","対象外",N159))</f>
        <v/>
      </c>
      <c r="O160" s="219" t="str">
        <f>IF(B159="","",IF(AX160="対象外","対象外",O159))</f>
        <v/>
      </c>
      <c r="P160" s="219" t="str">
        <f>IF(B159="","",IF(AX160="対象外","対象外",P159))</f>
        <v/>
      </c>
      <c r="Q160" s="219" t="str">
        <f>IF(B159="","",IF(AX160="対象外","対象外",Q159))</f>
        <v/>
      </c>
      <c r="R160" s="219" t="str">
        <f>IF(B159="","",IF(AX160="対象外","対象外",R159))</f>
        <v/>
      </c>
      <c r="S160" s="322" t="str">
        <f>IF(B159="","",IF(AX160="対象外","対象外",S159))</f>
        <v/>
      </c>
      <c r="T160" s="314" t="str">
        <f>IF(B159="","",IF(AY160="対象外","対象外",T159))</f>
        <v/>
      </c>
      <c r="U160" s="219" t="str">
        <f>IF(B159="","",IF(AY160="対象外","対象外",U159))</f>
        <v/>
      </c>
      <c r="V160" s="219" t="str">
        <f>IF(B159="","",IF(AY160="対象外","対象外",V159))</f>
        <v/>
      </c>
      <c r="W160" s="219" t="str">
        <f>IF(B159="","",IF(AY160="対象外","対象外",W159))</f>
        <v/>
      </c>
      <c r="X160" s="219" t="str">
        <f>IF(B159="","",IF(AY160="対象外","対象外",X159))</f>
        <v/>
      </c>
      <c r="Y160" s="219" t="str">
        <f>IF(B159="","",IF(AY160="対象外","対象外",Y159))</f>
        <v/>
      </c>
      <c r="Z160" s="315" t="str">
        <f>IF(B159="","",IF(AY160="対象外","対象外",Z159))</f>
        <v/>
      </c>
      <c r="AA160" s="303" t="str">
        <f>IF(B159="","",IF(AZ160="対象外","対象外",AA159))</f>
        <v/>
      </c>
      <c r="AB160" s="219" t="str">
        <f>IF(B159="","",IF(AZ160="対象外","対象外",AB159))</f>
        <v/>
      </c>
      <c r="AC160" s="219" t="str">
        <f>IF(B159="","",IF(AZ160="対象外","対象外",AC159))</f>
        <v/>
      </c>
      <c r="AD160" s="219" t="str">
        <f>IF(B159="","",IF(AZ160="対象外","対象外",AD159))</f>
        <v/>
      </c>
      <c r="AE160" s="219" t="str">
        <f>IF(B159="","",IF(AZ160="対象外","対象外",AE159))</f>
        <v/>
      </c>
      <c r="AF160" s="219" t="str">
        <f>IF(B159="","",IF(AZ160="対象外","対象外",AF159))</f>
        <v/>
      </c>
      <c r="AG160" s="219" t="str">
        <f>IF(B159="","",IF(AZ160="対象外","対象外",AG159))</f>
        <v/>
      </c>
      <c r="AH160" s="523" t="str">
        <f>IF(B159="","",IF(AH159&lt;1,"対象外",ROUND(AI159/AH159,3)))</f>
        <v/>
      </c>
      <c r="AI160" s="524"/>
      <c r="AJ160" s="525"/>
      <c r="AL160" s="290"/>
      <c r="AM160" s="184">
        <f>IF(AH160="",0,IF(AH160="対象外",0,1))</f>
        <v>0</v>
      </c>
      <c r="AN160" s="187">
        <f>IF(AM160=1,AH160,0)</f>
        <v>0</v>
      </c>
      <c r="AO160" s="184">
        <f>AH159</f>
        <v>0</v>
      </c>
      <c r="AP160" s="170">
        <f>AI159</f>
        <v>0</v>
      </c>
      <c r="AQ160" s="152"/>
      <c r="AR160" s="170">
        <f>IF(AS160&gt;1,1,0)</f>
        <v>0</v>
      </c>
      <c r="AS160" s="170">
        <f>AO160+AS116</f>
        <v>0</v>
      </c>
      <c r="AT160" s="170">
        <f>AP160+AT116</f>
        <v>0</v>
      </c>
      <c r="AU160" s="152"/>
      <c r="AW160" s="198" t="str">
        <f>IF(COUNTIF(F159:L159,"作業")+COUNTIF(F159:L159,"休日")&lt;7,"対象外",IF(COUNTIF(F159:L159,"休日")&gt;3,"対象外","対象"))</f>
        <v>対象外</v>
      </c>
      <c r="AX160" s="198" t="str">
        <f>IF(COUNTIF(M159:S159,"作業")+COUNTIF(M159:S159,"休日")&lt;7,"対象外",IF(COUNTIF(M159:S159,"休日")&gt;3,"対象外","対象"))</f>
        <v>対象外</v>
      </c>
      <c r="AY160" s="198" t="str">
        <f>IF(COUNTIF(T159:Z159,"作業")+COUNTIF(T159:Z159,"休日")&lt;7,"対象外",IF(COUNTIF(T159:Z159,"休日")&gt;3,"対象外","対象"))</f>
        <v>対象外</v>
      </c>
      <c r="AZ160" s="198" t="str">
        <f>IF(COUNTIF(AA159:AG159,"作業")+COUNTIF(AA159:AG159,"休日")&lt;7,"対象外",IF(COUNTIF(AA159:AG159,"休日")&gt;3,"対象外","対象"))</f>
        <v>対象外</v>
      </c>
    </row>
    <row r="161" spans="1:52" ht="54" customHeight="1" x14ac:dyDescent="0.35">
      <c r="A161" s="599"/>
      <c r="B161" s="529" t="str">
        <f>IF(COUNTIF(F161:AG161,0)=28,"",B$29)</f>
        <v/>
      </c>
      <c r="C161" s="530"/>
      <c r="D161" s="531"/>
      <c r="E161" s="295" t="s">
        <v>158</v>
      </c>
      <c r="F161" s="314">
        <f>VLOOKUP(F154,'3'!$B$11:$D$598,3,0)</f>
        <v>0</v>
      </c>
      <c r="G161" s="219">
        <f>VLOOKUP(G154,'3'!$B$11:$D$598,3,0)</f>
        <v>0</v>
      </c>
      <c r="H161" s="219">
        <f>VLOOKUP(H154,'3'!$B$11:$D$598,3,0)</f>
        <v>0</v>
      </c>
      <c r="I161" s="219">
        <f>VLOOKUP(I154,'3'!$B$11:$D$598,3,0)</f>
        <v>0</v>
      </c>
      <c r="J161" s="219">
        <f>VLOOKUP(J154,'3'!$B$11:$D$598,3,0)</f>
        <v>0</v>
      </c>
      <c r="K161" s="219">
        <f>VLOOKUP(K154,'3'!$B$11:$D$598,3,0)</f>
        <v>0</v>
      </c>
      <c r="L161" s="315">
        <f>VLOOKUP(L154,'3'!$B$11:$D$598,3,0)</f>
        <v>0</v>
      </c>
      <c r="M161" s="303">
        <f>VLOOKUP(M154,'3'!$B$11:$D$598,3,0)</f>
        <v>0</v>
      </c>
      <c r="N161" s="219">
        <f>VLOOKUP(N154,'3'!$B$11:$D$598,3,0)</f>
        <v>0</v>
      </c>
      <c r="O161" s="219">
        <f>VLOOKUP(O154,'3'!$B$11:$D$598,3,0)</f>
        <v>0</v>
      </c>
      <c r="P161" s="219">
        <f>VLOOKUP(P154,'3'!$B$11:$D$598,3,0)</f>
        <v>0</v>
      </c>
      <c r="Q161" s="219">
        <f>VLOOKUP(Q154,'3'!$B$11:$D$598,3,0)</f>
        <v>0</v>
      </c>
      <c r="R161" s="219">
        <f>VLOOKUP(R154,'3'!$B$11:$D$598,3,0)</f>
        <v>0</v>
      </c>
      <c r="S161" s="322">
        <f>VLOOKUP(S154,'3'!$B$11:$D$598,3,0)</f>
        <v>0</v>
      </c>
      <c r="T161" s="314">
        <f>VLOOKUP(T154,'3'!$B$11:$D$598,3,0)</f>
        <v>0</v>
      </c>
      <c r="U161" s="219">
        <f>VLOOKUP(U154,'3'!$B$11:$D$598,3,0)</f>
        <v>0</v>
      </c>
      <c r="V161" s="219">
        <f>VLOOKUP(V154,'3'!$B$11:$D$598,3,0)</f>
        <v>0</v>
      </c>
      <c r="W161" s="219">
        <f>VLOOKUP(W154,'3'!$B$11:$D$598,3,0)</f>
        <v>0</v>
      </c>
      <c r="X161" s="219">
        <f>VLOOKUP(X154,'3'!$B$11:$D$598,3,0)</f>
        <v>0</v>
      </c>
      <c r="Y161" s="219">
        <f>VLOOKUP(Y154,'3'!$B$11:$D$598,3,0)</f>
        <v>0</v>
      </c>
      <c r="Z161" s="315">
        <f>VLOOKUP(Z154,'3'!$B$11:$D$598,3,0)</f>
        <v>0</v>
      </c>
      <c r="AA161" s="303">
        <f>VLOOKUP(AA154,'3'!$B$11:$D$598,3,0)</f>
        <v>0</v>
      </c>
      <c r="AB161" s="219">
        <f>VLOOKUP(AB154,'3'!$B$11:$D$598,3,0)</f>
        <v>0</v>
      </c>
      <c r="AC161" s="219">
        <f>VLOOKUP(AC154,'3'!$B$11:$D$598,3,0)</f>
        <v>0</v>
      </c>
      <c r="AD161" s="219">
        <f>VLOOKUP(AD154,'3'!$B$11:$D$598,3,0)</f>
        <v>0</v>
      </c>
      <c r="AE161" s="219">
        <f>VLOOKUP(AE154,'3'!$B$11:$D$598,3,0)</f>
        <v>0</v>
      </c>
      <c r="AF161" s="219">
        <f>VLOOKUP(AF154,'3'!$B$11:$D$598,3,0)</f>
        <v>0</v>
      </c>
      <c r="AG161" s="219">
        <f>VLOOKUP(AG154,'3'!$B$11:$D$598,3,0)</f>
        <v>0</v>
      </c>
      <c r="AH161" s="198">
        <f>COUNTIF(F162:AG162,"作業")+COUNTIF(F162:AG162,"休日")</f>
        <v>0</v>
      </c>
      <c r="AI161" s="291">
        <f>(COUNTIF(F162:AG162,"休日"))</f>
        <v>0</v>
      </c>
      <c r="AJ161" s="189"/>
      <c r="AL161" s="290"/>
      <c r="AM161" s="290"/>
      <c r="AN161" s="290"/>
      <c r="AW161" s="278">
        <v>1</v>
      </c>
      <c r="AX161" s="278">
        <v>2</v>
      </c>
      <c r="AY161" s="278">
        <v>3</v>
      </c>
      <c r="AZ161" s="278">
        <v>4</v>
      </c>
    </row>
    <row r="162" spans="1:52" ht="54" customHeight="1" x14ac:dyDescent="0.35">
      <c r="A162" s="599"/>
      <c r="B162" s="532"/>
      <c r="C162" s="533"/>
      <c r="D162" s="534"/>
      <c r="E162" s="296" t="s">
        <v>159</v>
      </c>
      <c r="F162" s="314" t="str">
        <f>IF(B161="","",IF(AW162="対象外","対象外",F161))</f>
        <v/>
      </c>
      <c r="G162" s="219" t="str">
        <f>IF(B161="","",IF(AW162="対象外","対象外",G161))</f>
        <v/>
      </c>
      <c r="H162" s="219" t="str">
        <f>IF(B161="","",IF(AW162="対象外","対象外",H161))</f>
        <v/>
      </c>
      <c r="I162" s="219" t="str">
        <f>IF(B161="","",IF(AW162="対象外","対象外",I161))</f>
        <v/>
      </c>
      <c r="J162" s="219" t="str">
        <f>IF(B161="","",IF(AW162="対象外","対象外",J161))</f>
        <v/>
      </c>
      <c r="K162" s="219" t="str">
        <f>IF(B161="","",IF(AW162="対象外","対象外",K161))</f>
        <v/>
      </c>
      <c r="L162" s="315" t="str">
        <f>IF(B161="","",IF(AW162="対象外","対象外",L161))</f>
        <v/>
      </c>
      <c r="M162" s="303" t="str">
        <f>IF(B161="","",IF(AX162="対象外","対象外",M161))</f>
        <v/>
      </c>
      <c r="N162" s="219" t="str">
        <f>IF(B161="","",IF(AX162="対象外","対象外",N161))</f>
        <v/>
      </c>
      <c r="O162" s="219" t="str">
        <f>IF(B161="","",IF(AX162="対象外","対象外",O161))</f>
        <v/>
      </c>
      <c r="P162" s="219" t="str">
        <f>IF(B161="","",IF(AX162="対象外","対象外",P161))</f>
        <v/>
      </c>
      <c r="Q162" s="219" t="str">
        <f>IF(B161="","",IF(AX162="対象外","対象外",Q161))</f>
        <v/>
      </c>
      <c r="R162" s="219" t="str">
        <f>IF(B161="","",IF(AX162="対象外","対象外",R161))</f>
        <v/>
      </c>
      <c r="S162" s="322" t="str">
        <f>IF(B161="","",IF(AX162="対象外","対象外",S161))</f>
        <v/>
      </c>
      <c r="T162" s="314" t="str">
        <f>IF(B161="","",IF(AY162="対象外","対象外",T161))</f>
        <v/>
      </c>
      <c r="U162" s="219" t="str">
        <f>IF(B161="","",IF(AY162="対象外","対象外",U161))</f>
        <v/>
      </c>
      <c r="V162" s="219" t="str">
        <f>IF(B161="","",IF(AY162="対象外","対象外",V161))</f>
        <v/>
      </c>
      <c r="W162" s="219" t="str">
        <f>IF(B161="","",IF(AY162="対象外","対象外",W161))</f>
        <v/>
      </c>
      <c r="X162" s="219" t="str">
        <f>IF(B161="","",IF(AY162="対象外","対象外",X161))</f>
        <v/>
      </c>
      <c r="Y162" s="219" t="str">
        <f>IF(B161="","",IF(AY162="対象外","対象外",Y161))</f>
        <v/>
      </c>
      <c r="Z162" s="315" t="str">
        <f>IF(B161="","",IF(AY162="対象外","対象外",Z161))</f>
        <v/>
      </c>
      <c r="AA162" s="303" t="str">
        <f>IF(B161="","",IF(AZ162="対象外","対象外",AA161))</f>
        <v/>
      </c>
      <c r="AB162" s="219" t="str">
        <f>IF(B161="","",IF(AZ162="対象外","対象外",AB161))</f>
        <v/>
      </c>
      <c r="AC162" s="219" t="str">
        <f>IF(B161="","",IF(AZ162="対象外","対象外",AC161))</f>
        <v/>
      </c>
      <c r="AD162" s="219" t="str">
        <f>IF(B161="","",IF(AZ162="対象外","対象外",AD161))</f>
        <v/>
      </c>
      <c r="AE162" s="219" t="str">
        <f>IF(B161="","",IF(AZ162="対象外","対象外",AE161))</f>
        <v/>
      </c>
      <c r="AF162" s="219" t="str">
        <f>IF(B161="","",IF(AZ162="対象外","対象外",AF161))</f>
        <v/>
      </c>
      <c r="AG162" s="219" t="str">
        <f>IF(B161="","",IF(AZ162="対象外","対象外",AG161))</f>
        <v/>
      </c>
      <c r="AH162" s="523" t="str">
        <f>IF(B161="","",IF(AH161&lt;1,"対象外",ROUND(AI161/AH161,3)))</f>
        <v/>
      </c>
      <c r="AI162" s="524"/>
      <c r="AJ162" s="189"/>
      <c r="AL162" s="290"/>
      <c r="AM162" s="184">
        <f>IF(AH162="",0,IF(AH162="対象外",0,1))</f>
        <v>0</v>
      </c>
      <c r="AN162" s="187">
        <f>IF(AM162=1,AH162,0)</f>
        <v>0</v>
      </c>
      <c r="AO162" s="184">
        <f>AH161</f>
        <v>0</v>
      </c>
      <c r="AP162" s="170">
        <f>AI161</f>
        <v>0</v>
      </c>
      <c r="AQ162" s="152"/>
      <c r="AR162" s="170">
        <f>IF(AS162&gt;1,1,0)</f>
        <v>0</v>
      </c>
      <c r="AS162" s="170">
        <f>AO162+AS118</f>
        <v>0</v>
      </c>
      <c r="AT162" s="170">
        <f>AP162+AT118</f>
        <v>0</v>
      </c>
      <c r="AU162" s="152"/>
      <c r="AW162" s="198" t="str">
        <f>IF(COUNTIF(F161:L161,"作業")+COUNTIF(F161:L161,"休日")&lt;7,"対象外",IF(COUNTIF(F161:L161,"休日")&gt;3,"対象外","対象"))</f>
        <v>対象外</v>
      </c>
      <c r="AX162" s="198" t="str">
        <f>IF(COUNTIF(M161:S161,"作業")+COUNTIF(M161:S161,"休日")&lt;7,"対象外",IF(COUNTIF(M161:S161,"休日")&gt;3,"対象外","対象"))</f>
        <v>対象外</v>
      </c>
      <c r="AY162" s="198" t="str">
        <f>IF(COUNTIF(T161:Z161,"作業")+COUNTIF(T161:Z161,"休日")&lt;7,"対象外",IF(COUNTIF(T161:Z161,"休日")&gt;3,"対象外","対象"))</f>
        <v>対象外</v>
      </c>
      <c r="AZ162" s="198" t="str">
        <f>IF(COUNTIF(AA161:AG161,"作業")+COUNTIF(AA161:AG161,"休日")&lt;7,"対象外",IF(COUNTIF(AA161:AG161,"休日")&gt;3,"対象外","対象"))</f>
        <v>対象外</v>
      </c>
    </row>
    <row r="163" spans="1:52" ht="54" customHeight="1" x14ac:dyDescent="0.35">
      <c r="A163" s="599"/>
      <c r="B163" s="529" t="str">
        <f>IF(COUNTIF(F163:AG163,0)=28,"",B$31)</f>
        <v/>
      </c>
      <c r="C163" s="530"/>
      <c r="D163" s="531"/>
      <c r="E163" s="295" t="s">
        <v>158</v>
      </c>
      <c r="F163" s="314">
        <f>VLOOKUP(F154,'4'!$B$11:$D$598,3,0)</f>
        <v>0</v>
      </c>
      <c r="G163" s="219">
        <f>VLOOKUP(G154,'4'!$B$11:$D$598,3,0)</f>
        <v>0</v>
      </c>
      <c r="H163" s="219">
        <f>VLOOKUP(H154,'4'!$B$11:$D$598,3,0)</f>
        <v>0</v>
      </c>
      <c r="I163" s="219">
        <f>VLOOKUP(I154,'4'!$B$11:$D$598,3,0)</f>
        <v>0</v>
      </c>
      <c r="J163" s="219">
        <f>VLOOKUP(J154,'4'!$B$11:$D$598,3,0)</f>
        <v>0</v>
      </c>
      <c r="K163" s="219">
        <f>VLOOKUP(K154,'4'!$B$11:$D$598,3,0)</f>
        <v>0</v>
      </c>
      <c r="L163" s="315">
        <f>VLOOKUP(L154,'4'!$B$11:$D$598,3,0)</f>
        <v>0</v>
      </c>
      <c r="M163" s="303">
        <f>VLOOKUP(M154,'4'!$B$11:$D$598,3,0)</f>
        <v>0</v>
      </c>
      <c r="N163" s="219">
        <f>VLOOKUP(N154,'4'!$B$11:$D$598,3,0)</f>
        <v>0</v>
      </c>
      <c r="O163" s="219">
        <f>VLOOKUP(O154,'4'!$B$11:$D$598,3,0)</f>
        <v>0</v>
      </c>
      <c r="P163" s="219">
        <f>VLOOKUP(P154,'4'!$B$11:$D$598,3,0)</f>
        <v>0</v>
      </c>
      <c r="Q163" s="219">
        <f>VLOOKUP(Q154,'4'!$B$11:$D$598,3,0)</f>
        <v>0</v>
      </c>
      <c r="R163" s="219">
        <f>VLOOKUP(R154,'4'!$B$11:$D$598,3,0)</f>
        <v>0</v>
      </c>
      <c r="S163" s="322">
        <f>VLOOKUP(S154,'4'!$B$11:$D$598,3,0)</f>
        <v>0</v>
      </c>
      <c r="T163" s="314">
        <f>VLOOKUP(T154,'4'!$B$11:$D$598,3,0)</f>
        <v>0</v>
      </c>
      <c r="U163" s="219">
        <f>VLOOKUP(U154,'4'!$B$11:$D$598,3,0)</f>
        <v>0</v>
      </c>
      <c r="V163" s="219">
        <f>VLOOKUP(V154,'4'!$B$11:$D$598,3,0)</f>
        <v>0</v>
      </c>
      <c r="W163" s="219">
        <f>VLOOKUP(W154,'4'!$B$11:$D$598,3,0)</f>
        <v>0</v>
      </c>
      <c r="X163" s="219">
        <f>VLOOKUP(X154,'4'!$B$11:$D$598,3,0)</f>
        <v>0</v>
      </c>
      <c r="Y163" s="219">
        <f>VLOOKUP(Y154,'4'!$B$11:$D$598,3,0)</f>
        <v>0</v>
      </c>
      <c r="Z163" s="315">
        <f>VLOOKUP(Z154,'4'!$B$11:$D$598,3,0)</f>
        <v>0</v>
      </c>
      <c r="AA163" s="303">
        <f>VLOOKUP(AA154,'4'!$B$11:$D$598,3,0)</f>
        <v>0</v>
      </c>
      <c r="AB163" s="219">
        <f>VLOOKUP(AB154,'4'!$B$11:$D$598,3,0)</f>
        <v>0</v>
      </c>
      <c r="AC163" s="219">
        <f>VLOOKUP(AC154,'4'!$B$11:$D$598,3,0)</f>
        <v>0</v>
      </c>
      <c r="AD163" s="219">
        <f>VLOOKUP(AD154,'4'!$B$11:$D$598,3,0)</f>
        <v>0</v>
      </c>
      <c r="AE163" s="219">
        <f>VLOOKUP(AE154,'4'!$B$11:$D$598,3,0)</f>
        <v>0</v>
      </c>
      <c r="AF163" s="219">
        <f>VLOOKUP(AF154,'4'!$B$11:$D$598,3,0)</f>
        <v>0</v>
      </c>
      <c r="AG163" s="219">
        <f>VLOOKUP(AG154,'4'!$B$11:$D$598,3,0)</f>
        <v>0</v>
      </c>
      <c r="AH163" s="198">
        <f>COUNTIF(F164:AG164,"作業")+COUNTIF(F164:AG164,"休日")</f>
        <v>0</v>
      </c>
      <c r="AI163" s="291">
        <f>(COUNTIF(F164:AG164,"休日"))</f>
        <v>0</v>
      </c>
      <c r="AJ163" s="189"/>
      <c r="AL163" s="290"/>
      <c r="AM163" s="290"/>
      <c r="AN163" s="290"/>
      <c r="AW163" s="278">
        <v>1</v>
      </c>
      <c r="AX163" s="278">
        <v>2</v>
      </c>
      <c r="AY163" s="278">
        <v>3</v>
      </c>
      <c r="AZ163" s="278">
        <v>4</v>
      </c>
    </row>
    <row r="164" spans="1:52" ht="54" customHeight="1" x14ac:dyDescent="0.35">
      <c r="A164" s="599"/>
      <c r="B164" s="532"/>
      <c r="C164" s="533"/>
      <c r="D164" s="534"/>
      <c r="E164" s="296" t="s">
        <v>159</v>
      </c>
      <c r="F164" s="314" t="str">
        <f>IF(B163="","",IF(AW164="対象外","対象外",F163))</f>
        <v/>
      </c>
      <c r="G164" s="219" t="str">
        <f>IF(B163="","",IF(AW164="対象外","対象外",G163))</f>
        <v/>
      </c>
      <c r="H164" s="219" t="str">
        <f>IF(B163="","",IF(AW164="対象外","対象外",H163))</f>
        <v/>
      </c>
      <c r="I164" s="219" t="str">
        <f>IF(B163="","",IF(AW164="対象外","対象外",I163))</f>
        <v/>
      </c>
      <c r="J164" s="219" t="str">
        <f>IF(B163="","",IF(AW164="対象外","対象外",J163))</f>
        <v/>
      </c>
      <c r="K164" s="219" t="str">
        <f>IF(B163="","",IF(AW164="対象外","対象外",K163))</f>
        <v/>
      </c>
      <c r="L164" s="315" t="str">
        <f>IF(B163="","",IF(AW164="対象外","対象外",L163))</f>
        <v/>
      </c>
      <c r="M164" s="303" t="str">
        <f>IF(B163="","",IF(AX164="対象外","対象外",M163))</f>
        <v/>
      </c>
      <c r="N164" s="219" t="str">
        <f>IF(B163="","",IF(AX164="対象外","対象外",N163))</f>
        <v/>
      </c>
      <c r="O164" s="219" t="str">
        <f>IF(B163="","",IF(AX164="対象外","対象外",O163))</f>
        <v/>
      </c>
      <c r="P164" s="219" t="str">
        <f>IF(B163="","",IF(AX164="対象外","対象外",P163))</f>
        <v/>
      </c>
      <c r="Q164" s="219" t="str">
        <f>IF(B163="","",IF(AX164="対象外","対象外",Q163))</f>
        <v/>
      </c>
      <c r="R164" s="219" t="str">
        <f>IF(B163="","",IF(AX164="対象外","対象外",R163))</f>
        <v/>
      </c>
      <c r="S164" s="322" t="str">
        <f>IF(B163="","",IF(AX164="対象外","対象外",S163))</f>
        <v/>
      </c>
      <c r="T164" s="314" t="str">
        <f>IF(B163="","",IF(AY164="対象外","対象外",T163))</f>
        <v/>
      </c>
      <c r="U164" s="219" t="str">
        <f>IF(B163="","",IF(AY164="対象外","対象外",U163))</f>
        <v/>
      </c>
      <c r="V164" s="219" t="str">
        <f>IF(B163="","",IF(AY164="対象外","対象外",V163))</f>
        <v/>
      </c>
      <c r="W164" s="219" t="str">
        <f>IF(B163="","",IF(AY164="対象外","対象外",W163))</f>
        <v/>
      </c>
      <c r="X164" s="219" t="str">
        <f>IF(B163="","",IF(AY164="対象外","対象外",X163))</f>
        <v/>
      </c>
      <c r="Y164" s="219" t="str">
        <f>IF(B163="","",IF(AY164="対象外","対象外",Y163))</f>
        <v/>
      </c>
      <c r="Z164" s="315" t="str">
        <f>IF(B163="","",IF(AY164="対象外","対象外",Z163))</f>
        <v/>
      </c>
      <c r="AA164" s="303" t="str">
        <f>IF(B163="","",IF(AZ164="対象外","対象外",AA163))</f>
        <v/>
      </c>
      <c r="AB164" s="219" t="str">
        <f>IF(B163="","",IF(AZ164="対象外","対象外",AB163))</f>
        <v/>
      </c>
      <c r="AC164" s="219" t="str">
        <f>IF(B163="","",IF(AZ164="対象外","対象外",AC163))</f>
        <v/>
      </c>
      <c r="AD164" s="219" t="str">
        <f>IF(B163="","",IF(AZ164="対象外","対象外",AD163))</f>
        <v/>
      </c>
      <c r="AE164" s="219" t="str">
        <f>IF(B163="","",IF(AZ164="対象外","対象外",AE163))</f>
        <v/>
      </c>
      <c r="AF164" s="219" t="str">
        <f>IF(B163="","",IF(AZ164="対象外","対象外",AF163))</f>
        <v/>
      </c>
      <c r="AG164" s="219" t="str">
        <f>IF(B163="","",IF(AZ164="対象外","対象外",AG163))</f>
        <v/>
      </c>
      <c r="AH164" s="523" t="str">
        <f>IF(B163="","",IF(AH163&lt;1,"対象外",ROUND(AI163/AH163,3)))</f>
        <v/>
      </c>
      <c r="AI164" s="524"/>
      <c r="AJ164" s="189"/>
      <c r="AL164" s="290"/>
      <c r="AM164" s="184">
        <f>IF(AH164="",0,IF(AH164="対象外",0,1))</f>
        <v>0</v>
      </c>
      <c r="AN164" s="187">
        <f>IF(AM164=1,AH164,0)</f>
        <v>0</v>
      </c>
      <c r="AO164" s="184">
        <f>AH163</f>
        <v>0</v>
      </c>
      <c r="AP164" s="170">
        <f>AI163</f>
        <v>0</v>
      </c>
      <c r="AQ164" s="152"/>
      <c r="AR164" s="170">
        <f>IF(AS164&gt;1,1,0)</f>
        <v>0</v>
      </c>
      <c r="AS164" s="170">
        <f>AO164+AS120</f>
        <v>0</v>
      </c>
      <c r="AT164" s="170">
        <f>AP164+AT120</f>
        <v>0</v>
      </c>
      <c r="AU164" s="152"/>
      <c r="AW164" s="198" t="str">
        <f>IF(COUNTIF(F163:L163,"作業")+COUNTIF(F163:L163,"休日")&lt;7,"対象外",IF(COUNTIF(F163:L163,"休日")&gt;3,"対象外","対象"))</f>
        <v>対象外</v>
      </c>
      <c r="AX164" s="198" t="str">
        <f>IF(COUNTIF(M163:S163,"作業")+COUNTIF(M163:S163,"休日")&lt;7,"対象外",IF(COUNTIF(M163:S163,"休日")&gt;3,"対象外","対象"))</f>
        <v>対象外</v>
      </c>
      <c r="AY164" s="198" t="str">
        <f>IF(COUNTIF(T163:Z163,"作業")+COUNTIF(T163:Z163,"休日")&lt;7,"対象外",IF(COUNTIF(T163:Z163,"休日")&gt;3,"対象外","対象"))</f>
        <v>対象外</v>
      </c>
      <c r="AZ164" s="198" t="str">
        <f>IF(COUNTIF(AA163:AG163,"作業")+COUNTIF(AA163:AG163,"休日")&lt;7,"対象外",IF(COUNTIF(AA163:AG163,"休日")&gt;3,"対象外","対象"))</f>
        <v>対象外</v>
      </c>
    </row>
    <row r="165" spans="1:52" ht="54" customHeight="1" x14ac:dyDescent="0.35">
      <c r="A165" s="599"/>
      <c r="B165" s="529" t="str">
        <f>IF(COUNTIF(F165:AG165,0)=28,"",B$33)</f>
        <v/>
      </c>
      <c r="C165" s="530"/>
      <c r="D165" s="531"/>
      <c r="E165" s="295" t="s">
        <v>158</v>
      </c>
      <c r="F165" s="314">
        <f>VLOOKUP(F154,'5'!$B$11:$D$598,3,0)</f>
        <v>0</v>
      </c>
      <c r="G165" s="219">
        <f>VLOOKUP(G154,'5'!$B$11:$D$598,3,0)</f>
        <v>0</v>
      </c>
      <c r="H165" s="219">
        <f>VLOOKUP(H154,'5'!$B$11:$D$598,3,0)</f>
        <v>0</v>
      </c>
      <c r="I165" s="219">
        <f>VLOOKUP(I154,'5'!$B$11:$D$598,3,0)</f>
        <v>0</v>
      </c>
      <c r="J165" s="219">
        <f>VLOOKUP(J154,'5'!$B$11:$D$598,3,0)</f>
        <v>0</v>
      </c>
      <c r="K165" s="219">
        <f>VLOOKUP(K154,'5'!$B$11:$D$598,3,0)</f>
        <v>0</v>
      </c>
      <c r="L165" s="315">
        <f>VLOOKUP(L154,'5'!$B$11:$D$598,3,0)</f>
        <v>0</v>
      </c>
      <c r="M165" s="303">
        <f>VLOOKUP(M154,'5'!$B$11:$D$598,3,0)</f>
        <v>0</v>
      </c>
      <c r="N165" s="219">
        <f>VLOOKUP(N154,'5'!$B$11:$D$598,3,0)</f>
        <v>0</v>
      </c>
      <c r="O165" s="219">
        <f>VLOOKUP(O154,'5'!$B$11:$D$598,3,0)</f>
        <v>0</v>
      </c>
      <c r="P165" s="219">
        <f>VLOOKUP(P154,'5'!$B$11:$D$598,3,0)</f>
        <v>0</v>
      </c>
      <c r="Q165" s="219">
        <f>VLOOKUP(Q154,'5'!$B$11:$D$598,3,0)</f>
        <v>0</v>
      </c>
      <c r="R165" s="219">
        <f>VLOOKUP(R154,'5'!$B$11:$D$598,3,0)</f>
        <v>0</v>
      </c>
      <c r="S165" s="322">
        <f>VLOOKUP(S154,'5'!$B$11:$D$598,3,0)</f>
        <v>0</v>
      </c>
      <c r="T165" s="314">
        <f>VLOOKUP(T154,'5'!$B$11:$D$598,3,0)</f>
        <v>0</v>
      </c>
      <c r="U165" s="219">
        <f>VLOOKUP(U154,'5'!$B$11:$D$598,3,0)</f>
        <v>0</v>
      </c>
      <c r="V165" s="219">
        <f>VLOOKUP(V154,'5'!$B$11:$D$598,3,0)</f>
        <v>0</v>
      </c>
      <c r="W165" s="219">
        <f>VLOOKUP(W154,'5'!$B$11:$D$598,3,0)</f>
        <v>0</v>
      </c>
      <c r="X165" s="219">
        <f>VLOOKUP(X154,'5'!$B$11:$D$598,3,0)</f>
        <v>0</v>
      </c>
      <c r="Y165" s="219">
        <f>VLOOKUP(Y154,'5'!$B$11:$D$598,3,0)</f>
        <v>0</v>
      </c>
      <c r="Z165" s="315">
        <f>VLOOKUP(Z154,'5'!$B$11:$D$598,3,0)</f>
        <v>0</v>
      </c>
      <c r="AA165" s="303">
        <f>VLOOKUP(AA154,'5'!$B$11:$D$598,3,0)</f>
        <v>0</v>
      </c>
      <c r="AB165" s="219">
        <f>VLOOKUP(AB154,'5'!$B$11:$D$598,3,0)</f>
        <v>0</v>
      </c>
      <c r="AC165" s="219">
        <f>VLOOKUP(AC154,'5'!$B$11:$D$598,3,0)</f>
        <v>0</v>
      </c>
      <c r="AD165" s="219">
        <f>VLOOKUP(AD154,'5'!$B$11:$D$598,3,0)</f>
        <v>0</v>
      </c>
      <c r="AE165" s="219">
        <f>VLOOKUP(AE154,'5'!$B$11:$D$598,3,0)</f>
        <v>0</v>
      </c>
      <c r="AF165" s="219">
        <f>VLOOKUP(AF154,'5'!$B$11:$D$598,3,0)</f>
        <v>0</v>
      </c>
      <c r="AG165" s="219">
        <f>VLOOKUP(AG154,'5'!$B$11:$D$598,3,0)</f>
        <v>0</v>
      </c>
      <c r="AH165" s="198">
        <f>COUNTIF(F166:AG166,"作業")+COUNTIF(F166:AG166,"休日")</f>
        <v>0</v>
      </c>
      <c r="AI165" s="291">
        <f>(COUNTIF(F166:AG166,"休日"))</f>
        <v>0</v>
      </c>
      <c r="AJ165" s="189"/>
      <c r="AL165" s="290"/>
      <c r="AM165" s="290"/>
      <c r="AN165" s="290"/>
      <c r="AW165" s="278">
        <v>1</v>
      </c>
      <c r="AX165" s="278">
        <v>2</v>
      </c>
      <c r="AY165" s="278">
        <v>3</v>
      </c>
      <c r="AZ165" s="278">
        <v>4</v>
      </c>
    </row>
    <row r="166" spans="1:52" ht="54" customHeight="1" x14ac:dyDescent="0.35">
      <c r="A166" s="599"/>
      <c r="B166" s="532"/>
      <c r="C166" s="533"/>
      <c r="D166" s="534"/>
      <c r="E166" s="296" t="s">
        <v>159</v>
      </c>
      <c r="F166" s="314" t="str">
        <f>IF(B165="","",IF(AW166="対象外","対象外",F165))</f>
        <v/>
      </c>
      <c r="G166" s="219" t="str">
        <f>IF(B165="","",IF(AW166="対象外","対象外",G165))</f>
        <v/>
      </c>
      <c r="H166" s="219" t="str">
        <f>IF(B165="","",IF(AW166="対象外","対象外",H165))</f>
        <v/>
      </c>
      <c r="I166" s="219" t="str">
        <f>IF(B165="","",IF(AW166="対象外","対象外",I165))</f>
        <v/>
      </c>
      <c r="J166" s="219" t="str">
        <f>IF(B165="","",IF(AW166="対象外","対象外",J165))</f>
        <v/>
      </c>
      <c r="K166" s="219" t="str">
        <f>IF(B165="","",IF(AW166="対象外","対象外",K165))</f>
        <v/>
      </c>
      <c r="L166" s="315" t="str">
        <f>IF(B165="","",IF(AW166="対象外","対象外",L165))</f>
        <v/>
      </c>
      <c r="M166" s="303" t="str">
        <f>IF(B165="","",IF(AX166="対象外","対象外",M165))</f>
        <v/>
      </c>
      <c r="N166" s="219" t="str">
        <f>IF(B165="","",IF(AX166="対象外","対象外",N165))</f>
        <v/>
      </c>
      <c r="O166" s="219" t="str">
        <f>IF(B165="","",IF(AX166="対象外","対象外",O165))</f>
        <v/>
      </c>
      <c r="P166" s="219" t="str">
        <f>IF(B165="","",IF(AX166="対象外","対象外",P165))</f>
        <v/>
      </c>
      <c r="Q166" s="219" t="str">
        <f>IF(B165="","",IF(AX166="対象外","対象外",Q165))</f>
        <v/>
      </c>
      <c r="R166" s="219" t="str">
        <f>IF(B165="","",IF(AX166="対象外","対象外",R165))</f>
        <v/>
      </c>
      <c r="S166" s="322" t="str">
        <f>IF(B165="","",IF(AX166="対象外","対象外",S165))</f>
        <v/>
      </c>
      <c r="T166" s="314" t="str">
        <f>IF(B165="","",IF(AY166="対象外","対象外",T165))</f>
        <v/>
      </c>
      <c r="U166" s="219" t="str">
        <f>IF(B165="","",IF(AY166="対象外","対象外",U165))</f>
        <v/>
      </c>
      <c r="V166" s="219" t="str">
        <f>IF(B165="","",IF(AY166="対象外","対象外",V165))</f>
        <v/>
      </c>
      <c r="W166" s="219" t="str">
        <f>IF(B165="","",IF(AY166="対象外","対象外",W165))</f>
        <v/>
      </c>
      <c r="X166" s="219" t="str">
        <f>IF(B165="","",IF(AY166="対象外","対象外",X165))</f>
        <v/>
      </c>
      <c r="Y166" s="219" t="str">
        <f>IF(B165="","",IF(AY166="対象外","対象外",Y165))</f>
        <v/>
      </c>
      <c r="Z166" s="315" t="str">
        <f>IF(B165="","",IF(AY166="対象外","対象外",Z165))</f>
        <v/>
      </c>
      <c r="AA166" s="303" t="str">
        <f>IF(B165="","",IF(AZ166="対象外","対象外",AA165))</f>
        <v/>
      </c>
      <c r="AB166" s="219" t="str">
        <f>IF(B165="","",IF(AZ166="対象外","対象外",AB165))</f>
        <v/>
      </c>
      <c r="AC166" s="219" t="str">
        <f>IF(B165="","",IF(AZ166="対象外","対象外",AC165))</f>
        <v/>
      </c>
      <c r="AD166" s="219" t="str">
        <f>IF(B165="","",IF(AZ166="対象外","対象外",AD165))</f>
        <v/>
      </c>
      <c r="AE166" s="219" t="str">
        <f>IF(B165="","",IF(AZ166="対象外","対象外",AE165))</f>
        <v/>
      </c>
      <c r="AF166" s="219" t="str">
        <f>IF(B165="","",IF(AZ166="対象外","対象外",AF165))</f>
        <v/>
      </c>
      <c r="AG166" s="219" t="str">
        <f>IF(B165="","",IF(AZ166="対象外","対象外",AG165))</f>
        <v/>
      </c>
      <c r="AH166" s="523" t="str">
        <f>IF(B165="","",IF(AH165&lt;1,"対象外",ROUND(AI165/AH165,3)))</f>
        <v/>
      </c>
      <c r="AI166" s="524"/>
      <c r="AJ166" s="189"/>
      <c r="AL166" s="290"/>
      <c r="AM166" s="184">
        <f>IF(AH166="",0,IF(AH166="対象外",0,1))</f>
        <v>0</v>
      </c>
      <c r="AN166" s="187">
        <f>IF(AM166=1,AH166,0)</f>
        <v>0</v>
      </c>
      <c r="AO166" s="184">
        <f>AH165</f>
        <v>0</v>
      </c>
      <c r="AP166" s="170">
        <f>AI165</f>
        <v>0</v>
      </c>
      <c r="AQ166" s="152"/>
      <c r="AR166" s="170">
        <f>IF(AS166&gt;1,1,0)</f>
        <v>0</v>
      </c>
      <c r="AS166" s="170">
        <f>AO166+AS122</f>
        <v>0</v>
      </c>
      <c r="AT166" s="170">
        <f>AP166+AT122</f>
        <v>0</v>
      </c>
      <c r="AU166" s="152"/>
      <c r="AW166" s="198" t="str">
        <f>IF(COUNTIF(F165:L165,"作業")+COUNTIF(F165:L165,"休日")&lt;7,"対象外",IF(COUNTIF(F165:L165,"休日")&gt;3,"対象外","対象"))</f>
        <v>対象外</v>
      </c>
      <c r="AX166" s="198" t="str">
        <f>IF(COUNTIF(M165:S165,"作業")+COUNTIF(M165:S165,"休日")&lt;7,"対象外",IF(COUNTIF(M165:S165,"休日")&gt;3,"対象外","対象"))</f>
        <v>対象外</v>
      </c>
      <c r="AY166" s="198" t="str">
        <f>IF(COUNTIF(T165:Z165,"作業")+COUNTIF(T165:Z165,"休日")&lt;7,"対象外",IF(COUNTIF(T165:Z165,"休日")&gt;3,"対象外","対象"))</f>
        <v>対象外</v>
      </c>
      <c r="AZ166" s="198" t="str">
        <f>IF(COUNTIF(AA165:AG165,"作業")+COUNTIF(AA165:AG165,"休日")&lt;7,"対象外",IF(COUNTIF(AA165:AG165,"休日")&gt;3,"対象外","対象"))</f>
        <v>対象外</v>
      </c>
    </row>
    <row r="167" spans="1:52" ht="54" customHeight="1" x14ac:dyDescent="0.35">
      <c r="A167" s="599"/>
      <c r="B167" s="529" t="str">
        <f>IF(COUNTIF(F167:AG167,0)=28,"",B$35)</f>
        <v/>
      </c>
      <c r="C167" s="530"/>
      <c r="D167" s="531"/>
      <c r="E167" s="295" t="s">
        <v>158</v>
      </c>
      <c r="F167" s="314">
        <f>VLOOKUP(F154,'6'!$B$11:$D$598,3,0)</f>
        <v>0</v>
      </c>
      <c r="G167" s="219">
        <f>VLOOKUP(G154,'6'!$B$11:$D$598,3,0)</f>
        <v>0</v>
      </c>
      <c r="H167" s="219">
        <f>VLOOKUP(H154,'6'!$B$11:$D$598,3,0)</f>
        <v>0</v>
      </c>
      <c r="I167" s="219">
        <f>VLOOKUP(I154,'6'!$B$11:$D$598,3,0)</f>
        <v>0</v>
      </c>
      <c r="J167" s="219">
        <f>VLOOKUP(J154,'6'!$B$11:$D$598,3,0)</f>
        <v>0</v>
      </c>
      <c r="K167" s="219">
        <f>VLOOKUP(K154,'6'!$B$11:$D$598,3,0)</f>
        <v>0</v>
      </c>
      <c r="L167" s="315">
        <f>VLOOKUP(L154,'6'!$B$11:$D$598,3,0)</f>
        <v>0</v>
      </c>
      <c r="M167" s="303">
        <f>VLOOKUP(M154,'6'!$B$11:$D$598,3,0)</f>
        <v>0</v>
      </c>
      <c r="N167" s="219">
        <f>VLOOKUP(N154,'6'!$B$11:$D$598,3,0)</f>
        <v>0</v>
      </c>
      <c r="O167" s="219">
        <f>VLOOKUP(O154,'6'!$B$11:$D$598,3,0)</f>
        <v>0</v>
      </c>
      <c r="P167" s="219">
        <f>VLOOKUP(P154,'6'!$B$11:$D$598,3,0)</f>
        <v>0</v>
      </c>
      <c r="Q167" s="219">
        <f>VLOOKUP(Q154,'6'!$B$11:$D$598,3,0)</f>
        <v>0</v>
      </c>
      <c r="R167" s="219">
        <f>VLOOKUP(R154,'6'!$B$11:$D$598,3,0)</f>
        <v>0</v>
      </c>
      <c r="S167" s="322">
        <f>VLOOKUP(S154,'6'!$B$11:$D$598,3,0)</f>
        <v>0</v>
      </c>
      <c r="T167" s="314">
        <f>VLOOKUP(T154,'6'!$B$11:$D$598,3,0)</f>
        <v>0</v>
      </c>
      <c r="U167" s="219">
        <f>VLOOKUP(U154,'6'!$B$11:$D$598,3,0)</f>
        <v>0</v>
      </c>
      <c r="V167" s="219">
        <f>VLOOKUP(V154,'6'!$B$11:$D$598,3,0)</f>
        <v>0</v>
      </c>
      <c r="W167" s="219">
        <f>VLOOKUP(W154,'6'!$B$11:$D$598,3,0)</f>
        <v>0</v>
      </c>
      <c r="X167" s="219">
        <f>VLOOKUP(X154,'6'!$B$11:$D$598,3,0)</f>
        <v>0</v>
      </c>
      <c r="Y167" s="219">
        <f>VLOOKUP(Y154,'6'!$B$11:$D$598,3,0)</f>
        <v>0</v>
      </c>
      <c r="Z167" s="315">
        <f>VLOOKUP(Z154,'6'!$B$11:$D$598,3,0)</f>
        <v>0</v>
      </c>
      <c r="AA167" s="303">
        <f>VLOOKUP(AA154,'6'!$B$11:$D$598,3,0)</f>
        <v>0</v>
      </c>
      <c r="AB167" s="219">
        <f>VLOOKUP(AB154,'6'!$B$11:$D$598,3,0)</f>
        <v>0</v>
      </c>
      <c r="AC167" s="219">
        <f>VLOOKUP(AC154,'6'!$B$11:$D$598,3,0)</f>
        <v>0</v>
      </c>
      <c r="AD167" s="219">
        <f>VLOOKUP(AD154,'6'!$B$11:$D$598,3,0)</f>
        <v>0</v>
      </c>
      <c r="AE167" s="219">
        <f>VLOOKUP(AE154,'6'!$B$11:$D$598,3,0)</f>
        <v>0</v>
      </c>
      <c r="AF167" s="219">
        <f>VLOOKUP(AF154,'6'!$B$11:$D$598,3,0)</f>
        <v>0</v>
      </c>
      <c r="AG167" s="219">
        <f>VLOOKUP(AG154,'6'!$B$11:$D$598,3,0)</f>
        <v>0</v>
      </c>
      <c r="AH167" s="198">
        <f t="shared" ref="AH167" si="228">COUNTIF(F168:AG168,"作業")+COUNTIF(F168:AG168,"休日")</f>
        <v>0</v>
      </c>
      <c r="AI167" s="291">
        <f t="shared" ref="AI167" si="229">(COUNTIF(F168:AG168,"休日"))</f>
        <v>0</v>
      </c>
      <c r="AJ167" s="189"/>
      <c r="AL167" s="290"/>
      <c r="AM167" s="290"/>
      <c r="AN167" s="290"/>
      <c r="AW167" s="278">
        <v>1</v>
      </c>
      <c r="AX167" s="278">
        <v>2</v>
      </c>
      <c r="AY167" s="278">
        <v>3</v>
      </c>
      <c r="AZ167" s="278">
        <v>4</v>
      </c>
    </row>
    <row r="168" spans="1:52" ht="54" customHeight="1" x14ac:dyDescent="0.35">
      <c r="A168" s="599"/>
      <c r="B168" s="532"/>
      <c r="C168" s="533"/>
      <c r="D168" s="534"/>
      <c r="E168" s="296" t="s">
        <v>159</v>
      </c>
      <c r="F168" s="314" t="str">
        <f>IF(B167="","",IF(AW168="対象外","対象外",F167))</f>
        <v/>
      </c>
      <c r="G168" s="219" t="str">
        <f>IF(B167="","",IF(AW168="対象外","対象外",G167))</f>
        <v/>
      </c>
      <c r="H168" s="219" t="str">
        <f>IF(B167="","",IF(AW168="対象外","対象外",H167))</f>
        <v/>
      </c>
      <c r="I168" s="219" t="str">
        <f>IF(B167="","",IF(AW168="対象外","対象外",I167))</f>
        <v/>
      </c>
      <c r="J168" s="219" t="str">
        <f>IF(B167="","",IF(AW168="対象外","対象外",J167))</f>
        <v/>
      </c>
      <c r="K168" s="219" t="str">
        <f>IF(B167="","",IF(AW168="対象外","対象外",K167))</f>
        <v/>
      </c>
      <c r="L168" s="315" t="str">
        <f>IF(B167="","",IF(AW168="対象外","対象外",L167))</f>
        <v/>
      </c>
      <c r="M168" s="303" t="str">
        <f>IF(B167="","",IF(AX168="対象外","対象外",M167))</f>
        <v/>
      </c>
      <c r="N168" s="219" t="str">
        <f>IF(B167="","",IF(AX168="対象外","対象外",N167))</f>
        <v/>
      </c>
      <c r="O168" s="219" t="str">
        <f>IF(B167="","",IF(AX168="対象外","対象外",O167))</f>
        <v/>
      </c>
      <c r="P168" s="219" t="str">
        <f>IF(B167="","",IF(AX168="対象外","対象外",P167))</f>
        <v/>
      </c>
      <c r="Q168" s="219" t="str">
        <f>IF(B167="","",IF(AX168="対象外","対象外",Q167))</f>
        <v/>
      </c>
      <c r="R168" s="219" t="str">
        <f>IF(B167="","",IF(AX168="対象外","対象外",R167))</f>
        <v/>
      </c>
      <c r="S168" s="322" t="str">
        <f>IF(B167="","",IF(AX168="対象外","対象外",S167))</f>
        <v/>
      </c>
      <c r="T168" s="314" t="str">
        <f>IF(B167="","",IF(AY168="対象外","対象外",T167))</f>
        <v/>
      </c>
      <c r="U168" s="219" t="str">
        <f>IF(B167="","",IF(AY168="対象外","対象外",U167))</f>
        <v/>
      </c>
      <c r="V168" s="219" t="str">
        <f>IF(B167="","",IF(AY168="対象外","対象外",V167))</f>
        <v/>
      </c>
      <c r="W168" s="219" t="str">
        <f>IF(B167="","",IF(AY168="対象外","対象外",W167))</f>
        <v/>
      </c>
      <c r="X168" s="219" t="str">
        <f>IF(B167="","",IF(AY168="対象外","対象外",X167))</f>
        <v/>
      </c>
      <c r="Y168" s="219" t="str">
        <f>IF(B167="","",IF(AY168="対象外","対象外",Y167))</f>
        <v/>
      </c>
      <c r="Z168" s="315" t="str">
        <f>IF(B167="","",IF(AY168="対象外","対象外",Z167))</f>
        <v/>
      </c>
      <c r="AA168" s="303" t="str">
        <f>IF(B167="","",IF(AZ168="対象外","対象外",AA167))</f>
        <v/>
      </c>
      <c r="AB168" s="219" t="str">
        <f>IF(B167="","",IF(AZ168="対象外","対象外",AB167))</f>
        <v/>
      </c>
      <c r="AC168" s="219" t="str">
        <f>IF(B167="","",IF(AZ168="対象外","対象外",AC167))</f>
        <v/>
      </c>
      <c r="AD168" s="219" t="str">
        <f>IF(B167="","",IF(AZ168="対象外","対象外",AD167))</f>
        <v/>
      </c>
      <c r="AE168" s="219" t="str">
        <f>IF(B167="","",IF(AZ168="対象外","対象外",AE167))</f>
        <v/>
      </c>
      <c r="AF168" s="219" t="str">
        <f>IF(B167="","",IF(AZ168="対象外","対象外",AF167))</f>
        <v/>
      </c>
      <c r="AG168" s="219" t="str">
        <f>IF(B167="","",IF(AZ168="対象外","対象外",AG167))</f>
        <v/>
      </c>
      <c r="AH168" s="523" t="str">
        <f t="shared" ref="AH168" si="230">IF(B167="","",IF(AH167&lt;1,"対象外",ROUND(AI167/AH167,3)))</f>
        <v/>
      </c>
      <c r="AI168" s="524"/>
      <c r="AJ168" s="189"/>
      <c r="AL168" s="290"/>
      <c r="AM168" s="184">
        <f>IF(AH168="",0,IF(AH168="対象外",0,1))</f>
        <v>0</v>
      </c>
      <c r="AN168" s="187">
        <f>IF(AM168=1,AH168,0)</f>
        <v>0</v>
      </c>
      <c r="AO168" s="184">
        <f>AH167</f>
        <v>0</v>
      </c>
      <c r="AP168" s="170">
        <f>AI167</f>
        <v>0</v>
      </c>
      <c r="AQ168" s="152"/>
      <c r="AR168" s="170">
        <f>IF(AS168&gt;1,1,0)</f>
        <v>0</v>
      </c>
      <c r="AS168" s="170">
        <f>AO168+AS124</f>
        <v>0</v>
      </c>
      <c r="AT168" s="170">
        <f>AP168+AT124</f>
        <v>0</v>
      </c>
      <c r="AU168" s="152"/>
      <c r="AW168" s="198" t="str">
        <f>IF(COUNTIF(F167:L167,"作業")+COUNTIF(F167:L167,"休日")&lt;7,"対象外",IF(COUNTIF(F167:L167,"休日")&gt;3,"対象外","対象"))</f>
        <v>対象外</v>
      </c>
      <c r="AX168" s="198" t="str">
        <f>IF(COUNTIF(M167:S167,"作業")+COUNTIF(M167:S167,"休日")&lt;7,"対象外",IF(COUNTIF(M167:S167,"休日")&gt;3,"対象外","対象"))</f>
        <v>対象外</v>
      </c>
      <c r="AY168" s="198" t="str">
        <f>IF(COUNTIF(T167:Z167,"作業")+COUNTIF(T167:Z167,"休日")&lt;7,"対象外",IF(COUNTIF(T167:Z167,"休日")&gt;3,"対象外","対象"))</f>
        <v>対象外</v>
      </c>
      <c r="AZ168" s="198" t="str">
        <f>IF(COUNTIF(AA167:AG167,"作業")+COUNTIF(AA167:AG167,"休日")&lt;7,"対象外",IF(COUNTIF(AA167:AG167,"休日")&gt;3,"対象外","対象"))</f>
        <v>対象外</v>
      </c>
    </row>
    <row r="169" spans="1:52" ht="54" customHeight="1" x14ac:dyDescent="0.35">
      <c r="A169" s="599"/>
      <c r="B169" s="529" t="str">
        <f>IF(COUNTIF(F169:AG169,0)=28,"",B$37)</f>
        <v/>
      </c>
      <c r="C169" s="530"/>
      <c r="D169" s="531"/>
      <c r="E169" s="295" t="s">
        <v>158</v>
      </c>
      <c r="F169" s="314">
        <f>VLOOKUP(F154,'7'!$B$11:$D$598,3,0)</f>
        <v>0</v>
      </c>
      <c r="G169" s="219">
        <f>VLOOKUP(G154,'7'!$B$11:$D$598,3,0)</f>
        <v>0</v>
      </c>
      <c r="H169" s="219">
        <f>VLOOKUP(H154,'7'!$B$11:$D$598,3,0)</f>
        <v>0</v>
      </c>
      <c r="I169" s="219">
        <f>VLOOKUP(I154,'7'!$B$11:$D$598,3,0)</f>
        <v>0</v>
      </c>
      <c r="J169" s="219">
        <f>VLOOKUP(J154,'7'!$B$11:$D$598,3,0)</f>
        <v>0</v>
      </c>
      <c r="K169" s="219">
        <f>VLOOKUP(K154,'7'!$B$11:$D$598,3,0)</f>
        <v>0</v>
      </c>
      <c r="L169" s="315">
        <f>VLOOKUP(L154,'7'!$B$11:$D$598,3,0)</f>
        <v>0</v>
      </c>
      <c r="M169" s="303">
        <f>VLOOKUP(M154,'7'!$B$11:$D$598,3,0)</f>
        <v>0</v>
      </c>
      <c r="N169" s="219">
        <f>VLOOKUP(N154,'7'!$B$11:$D$598,3,0)</f>
        <v>0</v>
      </c>
      <c r="O169" s="219">
        <f>VLOOKUP(O154,'7'!$B$11:$D$598,3,0)</f>
        <v>0</v>
      </c>
      <c r="P169" s="219">
        <f>VLOOKUP(P154,'7'!$B$11:$D$598,3,0)</f>
        <v>0</v>
      </c>
      <c r="Q169" s="219">
        <f>VLOOKUP(Q154,'7'!$B$11:$D$598,3,0)</f>
        <v>0</v>
      </c>
      <c r="R169" s="219">
        <f>VLOOKUP(R154,'7'!$B$11:$D$598,3,0)</f>
        <v>0</v>
      </c>
      <c r="S169" s="322">
        <f>VLOOKUP(S154,'7'!$B$11:$D$598,3,0)</f>
        <v>0</v>
      </c>
      <c r="T169" s="314">
        <f>VLOOKUP(T154,'7'!$B$11:$D$598,3,0)</f>
        <v>0</v>
      </c>
      <c r="U169" s="219">
        <f>VLOOKUP(U154,'7'!$B$11:$D$598,3,0)</f>
        <v>0</v>
      </c>
      <c r="V169" s="219">
        <f>VLOOKUP(V154,'7'!$B$11:$D$598,3,0)</f>
        <v>0</v>
      </c>
      <c r="W169" s="219">
        <f>VLOOKUP(W154,'7'!$B$11:$D$598,3,0)</f>
        <v>0</v>
      </c>
      <c r="X169" s="219">
        <f>VLOOKUP(X154,'7'!$B$11:$D$598,3,0)</f>
        <v>0</v>
      </c>
      <c r="Y169" s="219">
        <f>VLOOKUP(Y154,'7'!$B$11:$D$598,3,0)</f>
        <v>0</v>
      </c>
      <c r="Z169" s="315">
        <f>VLOOKUP(Z154,'7'!$B$11:$D$598,3,0)</f>
        <v>0</v>
      </c>
      <c r="AA169" s="303">
        <f>VLOOKUP(AA154,'7'!$B$11:$D$598,3,0)</f>
        <v>0</v>
      </c>
      <c r="AB169" s="219">
        <f>VLOOKUP(AB154,'7'!$B$11:$D$598,3,0)</f>
        <v>0</v>
      </c>
      <c r="AC169" s="219">
        <f>VLOOKUP(AC154,'7'!$B$11:$D$598,3,0)</f>
        <v>0</v>
      </c>
      <c r="AD169" s="219">
        <f>VLOOKUP(AD154,'7'!$B$11:$D$598,3,0)</f>
        <v>0</v>
      </c>
      <c r="AE169" s="219">
        <f>VLOOKUP(AE154,'7'!$B$11:$D$598,3,0)</f>
        <v>0</v>
      </c>
      <c r="AF169" s="219">
        <f>VLOOKUP(AF154,'7'!$B$11:$D$598,3,0)</f>
        <v>0</v>
      </c>
      <c r="AG169" s="219">
        <f>VLOOKUP(AG154,'7'!$B$11:$D$598,3,0)</f>
        <v>0</v>
      </c>
      <c r="AH169" s="198">
        <f t="shared" ref="AH169" si="231">COUNTIF(F170:AG170,"作業")+COUNTIF(F170:AG170,"休日")</f>
        <v>0</v>
      </c>
      <c r="AI169" s="291">
        <f t="shared" ref="AI169" si="232">(COUNTIF(F170:AG170,"休日"))</f>
        <v>0</v>
      </c>
      <c r="AJ169" s="189"/>
      <c r="AL169" s="290"/>
      <c r="AM169" s="290"/>
      <c r="AN169" s="290"/>
      <c r="AW169" s="278">
        <v>1</v>
      </c>
      <c r="AX169" s="278">
        <v>2</v>
      </c>
      <c r="AY169" s="278">
        <v>3</v>
      </c>
      <c r="AZ169" s="278">
        <v>4</v>
      </c>
    </row>
    <row r="170" spans="1:52" ht="54" customHeight="1" x14ac:dyDescent="0.35">
      <c r="A170" s="599"/>
      <c r="B170" s="532"/>
      <c r="C170" s="533"/>
      <c r="D170" s="534"/>
      <c r="E170" s="296" t="s">
        <v>159</v>
      </c>
      <c r="F170" s="314" t="str">
        <f>IF(B169="","",IF(AW170="対象外","対象外",F169))</f>
        <v/>
      </c>
      <c r="G170" s="219" t="str">
        <f>IF(B169="","",IF(AW170="対象外","対象外",G169))</f>
        <v/>
      </c>
      <c r="H170" s="219" t="str">
        <f>IF(B169="","",IF(AW170="対象外","対象外",H169))</f>
        <v/>
      </c>
      <c r="I170" s="219" t="str">
        <f>IF(B169="","",IF(AW170="対象外","対象外",I169))</f>
        <v/>
      </c>
      <c r="J170" s="219" t="str">
        <f>IF(B169="","",IF(AW170="対象外","対象外",J169))</f>
        <v/>
      </c>
      <c r="K170" s="219" t="str">
        <f>IF(B169="","",IF(AW170="対象外","対象外",K169))</f>
        <v/>
      </c>
      <c r="L170" s="315" t="str">
        <f>IF(B169="","",IF(AW170="対象外","対象外",L169))</f>
        <v/>
      </c>
      <c r="M170" s="303" t="str">
        <f>IF(B169="","",IF(AX170="対象外","対象外",M169))</f>
        <v/>
      </c>
      <c r="N170" s="219" t="str">
        <f>IF(B169="","",IF(AX170="対象外","対象外",N169))</f>
        <v/>
      </c>
      <c r="O170" s="219" t="str">
        <f>IF(B169="","",IF(AX170="対象外","対象外",O169))</f>
        <v/>
      </c>
      <c r="P170" s="219" t="str">
        <f>IF(B169="","",IF(AX170="対象外","対象外",P169))</f>
        <v/>
      </c>
      <c r="Q170" s="219" t="str">
        <f>IF(B169="","",IF(AX170="対象外","対象外",Q169))</f>
        <v/>
      </c>
      <c r="R170" s="219" t="str">
        <f>IF(B169="","",IF(AX170="対象外","対象外",R169))</f>
        <v/>
      </c>
      <c r="S170" s="322" t="str">
        <f>IF(B169="","",IF(AX170="対象外","対象外",S169))</f>
        <v/>
      </c>
      <c r="T170" s="314" t="str">
        <f>IF(B169="","",IF(AY170="対象外","対象外",T169))</f>
        <v/>
      </c>
      <c r="U170" s="219" t="str">
        <f>IF(B169="","",IF(AY170="対象外","対象外",U169))</f>
        <v/>
      </c>
      <c r="V170" s="219" t="str">
        <f>IF(B169="","",IF(AY170="対象外","対象外",V169))</f>
        <v/>
      </c>
      <c r="W170" s="219" t="str">
        <f>IF(B169="","",IF(AY170="対象外","対象外",W169))</f>
        <v/>
      </c>
      <c r="X170" s="219" t="str">
        <f>IF(B169="","",IF(AY170="対象外","対象外",X169))</f>
        <v/>
      </c>
      <c r="Y170" s="219" t="str">
        <f>IF(B169="","",IF(AY170="対象外","対象外",Y169))</f>
        <v/>
      </c>
      <c r="Z170" s="315" t="str">
        <f>IF(B169="","",IF(AY170="対象外","対象外",Z169))</f>
        <v/>
      </c>
      <c r="AA170" s="303" t="str">
        <f>IF(B169="","",IF(AZ170="対象外","対象外",AA169))</f>
        <v/>
      </c>
      <c r="AB170" s="219" t="str">
        <f>IF(B169="","",IF(AZ170="対象外","対象外",AB169))</f>
        <v/>
      </c>
      <c r="AC170" s="219" t="str">
        <f>IF(B169="","",IF(AZ170="対象外","対象外",AC169))</f>
        <v/>
      </c>
      <c r="AD170" s="219" t="str">
        <f>IF(B169="","",IF(AZ170="対象外","対象外",AD169))</f>
        <v/>
      </c>
      <c r="AE170" s="219" t="str">
        <f>IF(B169="","",IF(AZ170="対象外","対象外",AE169))</f>
        <v/>
      </c>
      <c r="AF170" s="219" t="str">
        <f>IF(B169="","",IF(AZ170="対象外","対象外",AF169))</f>
        <v/>
      </c>
      <c r="AG170" s="219" t="str">
        <f>IF(B169="","",IF(AZ170="対象外","対象外",AG169))</f>
        <v/>
      </c>
      <c r="AH170" s="523" t="str">
        <f t="shared" ref="AH170" si="233">IF(B169="","",IF(AH169&lt;1,"対象外",ROUND(AI169/AH169,3)))</f>
        <v/>
      </c>
      <c r="AI170" s="524"/>
      <c r="AJ170" s="189"/>
      <c r="AL170" s="290"/>
      <c r="AM170" s="184">
        <f>IF(AH170="",0,IF(AH170="対象外",0,1))</f>
        <v>0</v>
      </c>
      <c r="AN170" s="187">
        <f>IF(AM170=1,AH170,0)</f>
        <v>0</v>
      </c>
      <c r="AO170" s="184">
        <f>AH169</f>
        <v>0</v>
      </c>
      <c r="AP170" s="170">
        <f>AI169</f>
        <v>0</v>
      </c>
      <c r="AQ170" s="152"/>
      <c r="AR170" s="170">
        <f>IF(AS170&gt;1,1,0)</f>
        <v>0</v>
      </c>
      <c r="AS170" s="170">
        <f>AO170+AS126</f>
        <v>0</v>
      </c>
      <c r="AT170" s="170">
        <f>AP170+AT126</f>
        <v>0</v>
      </c>
      <c r="AU170" s="152"/>
      <c r="AW170" s="198" t="str">
        <f>IF(COUNTIF(F169:L169,"作業")+COUNTIF(F169:L169,"休日")&lt;7,"対象外",IF(COUNTIF(F169:L169,"休日")&gt;3,"対象外","対象"))</f>
        <v>対象外</v>
      </c>
      <c r="AX170" s="198" t="str">
        <f>IF(COUNTIF(M169:S169,"作業")+COUNTIF(M169:S169,"休日")&lt;7,"対象外",IF(COUNTIF(M169:S169,"休日")&gt;3,"対象外","対象"))</f>
        <v>対象外</v>
      </c>
      <c r="AY170" s="198" t="str">
        <f>IF(COUNTIF(T169:Z169,"作業")+COUNTIF(T169:Z169,"休日")&lt;7,"対象外",IF(COUNTIF(T169:Z169,"休日")&gt;3,"対象外","対象"))</f>
        <v>対象外</v>
      </c>
      <c r="AZ170" s="198" t="str">
        <f>IF(COUNTIF(AA169:AG169,"作業")+COUNTIF(AA169:AG169,"休日")&lt;7,"対象外",IF(COUNTIF(AA169:AG169,"休日")&gt;3,"対象外","対象"))</f>
        <v>対象外</v>
      </c>
    </row>
    <row r="171" spans="1:52" ht="54" customHeight="1" x14ac:dyDescent="0.35">
      <c r="A171" s="599"/>
      <c r="B171" s="529" t="str">
        <f>IF(COUNTIF(F171:AG171,0)=28,"",B$39)</f>
        <v/>
      </c>
      <c r="C171" s="530"/>
      <c r="D171" s="531"/>
      <c r="E171" s="295" t="s">
        <v>158</v>
      </c>
      <c r="F171" s="314">
        <f>VLOOKUP(F154,'8'!$B$11:$D$598,3,0)</f>
        <v>0</v>
      </c>
      <c r="G171" s="219">
        <f>VLOOKUP(G154,'8'!$B$11:$D$598,3,0)</f>
        <v>0</v>
      </c>
      <c r="H171" s="219">
        <f>VLOOKUP(H154,'8'!$B$11:$D$598,3,0)</f>
        <v>0</v>
      </c>
      <c r="I171" s="219">
        <f>VLOOKUP(I154,'8'!$B$11:$D$598,3,0)</f>
        <v>0</v>
      </c>
      <c r="J171" s="219">
        <f>VLOOKUP(J154,'8'!$B$11:$D$598,3,0)</f>
        <v>0</v>
      </c>
      <c r="K171" s="219">
        <f>VLOOKUP(K154,'8'!$B$11:$D$598,3,0)</f>
        <v>0</v>
      </c>
      <c r="L171" s="315">
        <f>VLOOKUP(L154,'8'!$B$11:$D$598,3,0)</f>
        <v>0</v>
      </c>
      <c r="M171" s="303">
        <f>VLOOKUP(M154,'8'!$B$11:$D$598,3,0)</f>
        <v>0</v>
      </c>
      <c r="N171" s="219">
        <f>VLOOKUP(N154,'8'!$B$11:$D$598,3,0)</f>
        <v>0</v>
      </c>
      <c r="O171" s="219">
        <f>VLOOKUP(O154,'8'!$B$11:$D$598,3,0)</f>
        <v>0</v>
      </c>
      <c r="P171" s="219">
        <f>VLOOKUP(P154,'8'!$B$11:$D$598,3,0)</f>
        <v>0</v>
      </c>
      <c r="Q171" s="219">
        <f>VLOOKUP(Q154,'8'!$B$11:$D$598,3,0)</f>
        <v>0</v>
      </c>
      <c r="R171" s="219">
        <f>VLOOKUP(R154,'8'!$B$11:$D$598,3,0)</f>
        <v>0</v>
      </c>
      <c r="S171" s="322">
        <f>VLOOKUP(S154,'8'!$B$11:$D$598,3,0)</f>
        <v>0</v>
      </c>
      <c r="T171" s="314">
        <f>VLOOKUP(T154,'8'!$B$11:$D$598,3,0)</f>
        <v>0</v>
      </c>
      <c r="U171" s="219">
        <f>VLOOKUP(U154,'8'!$B$11:$D$598,3,0)</f>
        <v>0</v>
      </c>
      <c r="V171" s="219">
        <f>VLOOKUP(V154,'8'!$B$11:$D$598,3,0)</f>
        <v>0</v>
      </c>
      <c r="W171" s="219">
        <f>VLOOKUP(W154,'8'!$B$11:$D$598,3,0)</f>
        <v>0</v>
      </c>
      <c r="X171" s="219">
        <f>VLOOKUP(X154,'8'!$B$11:$D$598,3,0)</f>
        <v>0</v>
      </c>
      <c r="Y171" s="219">
        <f>VLOOKUP(Y154,'8'!$B$11:$D$598,3,0)</f>
        <v>0</v>
      </c>
      <c r="Z171" s="315">
        <f>VLOOKUP(Z154,'8'!$B$11:$D$598,3,0)</f>
        <v>0</v>
      </c>
      <c r="AA171" s="303">
        <f>VLOOKUP(AA154,'8'!$B$11:$D$598,3,0)</f>
        <v>0</v>
      </c>
      <c r="AB171" s="219">
        <f>VLOOKUP(AB154,'8'!$B$11:$D$598,3,0)</f>
        <v>0</v>
      </c>
      <c r="AC171" s="219">
        <f>VLOOKUP(AC154,'8'!$B$11:$D$598,3,0)</f>
        <v>0</v>
      </c>
      <c r="AD171" s="219">
        <f>VLOOKUP(AD154,'8'!$B$11:$D$598,3,0)</f>
        <v>0</v>
      </c>
      <c r="AE171" s="219">
        <f>VLOOKUP(AE154,'8'!$B$11:$D$598,3,0)</f>
        <v>0</v>
      </c>
      <c r="AF171" s="219">
        <f>VLOOKUP(AF154,'8'!$B$11:$D$598,3,0)</f>
        <v>0</v>
      </c>
      <c r="AG171" s="219">
        <f>VLOOKUP(AG154,'8'!$B$11:$D$598,3,0)</f>
        <v>0</v>
      </c>
      <c r="AH171" s="198">
        <f t="shared" ref="AH171" si="234">COUNTIF(F172:AG172,"作業")+COUNTIF(F172:AG172,"休日")</f>
        <v>0</v>
      </c>
      <c r="AI171" s="291">
        <f t="shared" ref="AI171" si="235">(COUNTIF(F172:AG172,"休日"))</f>
        <v>0</v>
      </c>
      <c r="AJ171" s="189"/>
      <c r="AL171" s="290"/>
      <c r="AM171" s="290"/>
      <c r="AN171" s="290"/>
      <c r="AW171" s="278">
        <v>1</v>
      </c>
      <c r="AX171" s="278">
        <v>2</v>
      </c>
      <c r="AY171" s="278">
        <v>3</v>
      </c>
      <c r="AZ171" s="278">
        <v>4</v>
      </c>
    </row>
    <row r="172" spans="1:52" ht="54" customHeight="1" x14ac:dyDescent="0.35">
      <c r="A172" s="599"/>
      <c r="B172" s="532"/>
      <c r="C172" s="533"/>
      <c r="D172" s="534"/>
      <c r="E172" s="296" t="s">
        <v>159</v>
      </c>
      <c r="F172" s="314" t="str">
        <f>IF(B171="","",IF(AW172="対象外","対象外",F171))</f>
        <v/>
      </c>
      <c r="G172" s="219" t="str">
        <f>IF(B171="","",IF(AW172="対象外","対象外",G171))</f>
        <v/>
      </c>
      <c r="H172" s="219" t="str">
        <f>IF(B171="","",IF(AW172="対象外","対象外",H171))</f>
        <v/>
      </c>
      <c r="I172" s="219" t="str">
        <f>IF(B171="","",IF(AW172="対象外","対象外",I171))</f>
        <v/>
      </c>
      <c r="J172" s="219" t="str">
        <f>IF(B171="","",IF(AW172="対象外","対象外",J171))</f>
        <v/>
      </c>
      <c r="K172" s="219" t="str">
        <f>IF(B171="","",IF(AW172="対象外","対象外",K171))</f>
        <v/>
      </c>
      <c r="L172" s="315" t="str">
        <f>IF(B171="","",IF(AW172="対象外","対象外",L171))</f>
        <v/>
      </c>
      <c r="M172" s="303" t="str">
        <f>IF(B171="","",IF(AX172="対象外","対象外",M171))</f>
        <v/>
      </c>
      <c r="N172" s="219" t="str">
        <f>IF(B171="","",IF(AX172="対象外","対象外",N171))</f>
        <v/>
      </c>
      <c r="O172" s="219" t="str">
        <f>IF(B171="","",IF(AX172="対象外","対象外",O171))</f>
        <v/>
      </c>
      <c r="P172" s="219" t="str">
        <f>IF(B171="","",IF(AX172="対象外","対象外",P171))</f>
        <v/>
      </c>
      <c r="Q172" s="219" t="str">
        <f>IF(B171="","",IF(AX172="対象外","対象外",Q171))</f>
        <v/>
      </c>
      <c r="R172" s="219" t="str">
        <f>IF(B171="","",IF(AX172="対象外","対象外",R171))</f>
        <v/>
      </c>
      <c r="S172" s="322" t="str">
        <f>IF(B171="","",IF(AX172="対象外","対象外",S171))</f>
        <v/>
      </c>
      <c r="T172" s="314" t="str">
        <f>IF(B171="","",IF(AY172="対象外","対象外",T171))</f>
        <v/>
      </c>
      <c r="U172" s="219" t="str">
        <f>IF(B171="","",IF(AY172="対象外","対象外",U171))</f>
        <v/>
      </c>
      <c r="V172" s="219" t="str">
        <f>IF(B171="","",IF(AY172="対象外","対象外",V171))</f>
        <v/>
      </c>
      <c r="W172" s="219" t="str">
        <f>IF(B171="","",IF(AY172="対象外","対象外",W171))</f>
        <v/>
      </c>
      <c r="X172" s="219" t="str">
        <f>IF(B171="","",IF(AY172="対象外","対象外",X171))</f>
        <v/>
      </c>
      <c r="Y172" s="219" t="str">
        <f>IF(B171="","",IF(AY172="対象外","対象外",Y171))</f>
        <v/>
      </c>
      <c r="Z172" s="315" t="str">
        <f>IF(B171="","",IF(AY172="対象外","対象外",Z171))</f>
        <v/>
      </c>
      <c r="AA172" s="303" t="str">
        <f>IF(B171="","",IF(AZ172="対象外","対象外",AA171))</f>
        <v/>
      </c>
      <c r="AB172" s="219" t="str">
        <f>IF(B171="","",IF(AZ172="対象外","対象外",AB171))</f>
        <v/>
      </c>
      <c r="AC172" s="219" t="str">
        <f>IF(B171="","",IF(AZ172="対象外","対象外",AC171))</f>
        <v/>
      </c>
      <c r="AD172" s="219" t="str">
        <f>IF(B171="","",IF(AZ172="対象外","対象外",AD171))</f>
        <v/>
      </c>
      <c r="AE172" s="219" t="str">
        <f>IF(B171="","",IF(AZ172="対象外","対象外",AE171))</f>
        <v/>
      </c>
      <c r="AF172" s="219" t="str">
        <f>IF(B171="","",IF(AZ172="対象外","対象外",AF171))</f>
        <v/>
      </c>
      <c r="AG172" s="219" t="str">
        <f>IF(B171="","",IF(AZ172="対象外","対象外",AG171))</f>
        <v/>
      </c>
      <c r="AH172" s="523" t="str">
        <f t="shared" ref="AH172" si="236">IF(B171="","",IF(AH171&lt;1,"対象外",ROUND(AI171/AH171,3)))</f>
        <v/>
      </c>
      <c r="AI172" s="524"/>
      <c r="AJ172" s="189"/>
      <c r="AL172" s="290"/>
      <c r="AM172" s="184">
        <f>IF(AH172="",0,IF(AH172="対象外",0,1))</f>
        <v>0</v>
      </c>
      <c r="AN172" s="187">
        <f>IF(AM172=1,AH172,0)</f>
        <v>0</v>
      </c>
      <c r="AO172" s="184">
        <f>AH171</f>
        <v>0</v>
      </c>
      <c r="AP172" s="170">
        <f>AI171</f>
        <v>0</v>
      </c>
      <c r="AQ172" s="152"/>
      <c r="AR172" s="170">
        <f>IF(AS172&gt;1,1,0)</f>
        <v>0</v>
      </c>
      <c r="AS172" s="170">
        <f>AO172+AS128</f>
        <v>0</v>
      </c>
      <c r="AT172" s="170">
        <f>AP172+AT128</f>
        <v>0</v>
      </c>
      <c r="AU172" s="152"/>
      <c r="AW172" s="198" t="str">
        <f>IF(COUNTIF(F171:L171,"作業")+COUNTIF(F171:L171,"休日")&lt;7,"対象外",IF(COUNTIF(F171:L171,"休日")&gt;3,"対象外","対象"))</f>
        <v>対象外</v>
      </c>
      <c r="AX172" s="198" t="str">
        <f>IF(COUNTIF(M171:S171,"作業")+COUNTIF(M171:S171,"休日")&lt;7,"対象外",IF(COUNTIF(M171:S171,"休日")&gt;3,"対象外","対象"))</f>
        <v>対象外</v>
      </c>
      <c r="AY172" s="198" t="str">
        <f>IF(COUNTIF(T171:Z171,"作業")+COUNTIF(T171:Z171,"休日")&lt;7,"対象外",IF(COUNTIF(T171:Z171,"休日")&gt;3,"対象外","対象"))</f>
        <v>対象外</v>
      </c>
      <c r="AZ172" s="198" t="str">
        <f>IF(COUNTIF(AA171:AG171,"作業")+COUNTIF(AA171:AG171,"休日")&lt;7,"対象外",IF(COUNTIF(AA171:AG171,"休日")&gt;3,"対象外","対象"))</f>
        <v>対象外</v>
      </c>
    </row>
    <row r="173" spans="1:52" ht="54" customHeight="1" x14ac:dyDescent="0.35">
      <c r="A173" s="599"/>
      <c r="B173" s="529" t="str">
        <f>IF(COUNTIF(F173:AG173,0)=28,"",B$41)</f>
        <v/>
      </c>
      <c r="C173" s="530"/>
      <c r="D173" s="531"/>
      <c r="E173" s="295" t="s">
        <v>158</v>
      </c>
      <c r="F173" s="314">
        <f>VLOOKUP(F154,'9'!$B$11:$D$598,3,0)</f>
        <v>0</v>
      </c>
      <c r="G173" s="219">
        <f>VLOOKUP(G154,'9'!$B$11:$D$598,3,0)</f>
        <v>0</v>
      </c>
      <c r="H173" s="219">
        <f>VLOOKUP(H154,'9'!$B$11:$D$598,3,0)</f>
        <v>0</v>
      </c>
      <c r="I173" s="219">
        <f>VLOOKUP(I154,'9'!$B$11:$D$598,3,0)</f>
        <v>0</v>
      </c>
      <c r="J173" s="219">
        <f>VLOOKUP(J154,'9'!$B$11:$D$598,3,0)</f>
        <v>0</v>
      </c>
      <c r="K173" s="219">
        <f>VLOOKUP(K154,'9'!$B$11:$D$598,3,0)</f>
        <v>0</v>
      </c>
      <c r="L173" s="315">
        <f>VLOOKUP(L154,'9'!$B$11:$D$598,3,0)</f>
        <v>0</v>
      </c>
      <c r="M173" s="303">
        <f>VLOOKUP(M154,'9'!$B$11:$D$598,3,0)</f>
        <v>0</v>
      </c>
      <c r="N173" s="219">
        <f>VLOOKUP(N154,'9'!$B$11:$D$598,3,0)</f>
        <v>0</v>
      </c>
      <c r="O173" s="219">
        <f>VLOOKUP(O154,'9'!$B$11:$D$598,3,0)</f>
        <v>0</v>
      </c>
      <c r="P173" s="219">
        <f>VLOOKUP(P154,'9'!$B$11:$D$598,3,0)</f>
        <v>0</v>
      </c>
      <c r="Q173" s="219">
        <f>VLOOKUP(Q154,'9'!$B$11:$D$598,3,0)</f>
        <v>0</v>
      </c>
      <c r="R173" s="219">
        <f>VLOOKUP(R154,'9'!$B$11:$D$598,3,0)</f>
        <v>0</v>
      </c>
      <c r="S173" s="322">
        <f>VLOOKUP(S154,'9'!$B$11:$D$598,3,0)</f>
        <v>0</v>
      </c>
      <c r="T173" s="314">
        <f>VLOOKUP(T154,'9'!$B$11:$D$598,3,0)</f>
        <v>0</v>
      </c>
      <c r="U173" s="219">
        <f>VLOOKUP(U154,'9'!$B$11:$D$598,3,0)</f>
        <v>0</v>
      </c>
      <c r="V173" s="219">
        <f>VLOOKUP(V154,'9'!$B$11:$D$598,3,0)</f>
        <v>0</v>
      </c>
      <c r="W173" s="219">
        <f>VLOOKUP(W154,'9'!$B$11:$D$598,3,0)</f>
        <v>0</v>
      </c>
      <c r="X173" s="219">
        <f>VLOOKUP(X154,'9'!$B$11:$D$598,3,0)</f>
        <v>0</v>
      </c>
      <c r="Y173" s="219">
        <f>VLOOKUP(Y154,'9'!$B$11:$D$598,3,0)</f>
        <v>0</v>
      </c>
      <c r="Z173" s="315">
        <f>VLOOKUP(Z154,'9'!$B$11:$D$598,3,0)</f>
        <v>0</v>
      </c>
      <c r="AA173" s="303">
        <f>VLOOKUP(AA154,'9'!$B$11:$D$598,3,0)</f>
        <v>0</v>
      </c>
      <c r="AB173" s="219">
        <f>VLOOKUP(AB154,'9'!$B$11:$D$598,3,0)</f>
        <v>0</v>
      </c>
      <c r="AC173" s="219">
        <f>VLOOKUP(AC154,'9'!$B$11:$D$598,3,0)</f>
        <v>0</v>
      </c>
      <c r="AD173" s="219">
        <f>VLOOKUP(AD154,'9'!$B$11:$D$598,3,0)</f>
        <v>0</v>
      </c>
      <c r="AE173" s="219">
        <f>VLOOKUP(AE154,'9'!$B$11:$D$598,3,0)</f>
        <v>0</v>
      </c>
      <c r="AF173" s="219">
        <f>VLOOKUP(AF154,'9'!$B$11:$D$598,3,0)</f>
        <v>0</v>
      </c>
      <c r="AG173" s="219">
        <f>VLOOKUP(AG154,'9'!$B$11:$D$598,3,0)</f>
        <v>0</v>
      </c>
      <c r="AH173" s="198">
        <f t="shared" ref="AH173" si="237">COUNTIF(F174:AG174,"作業")+COUNTIF(F174:AG174,"休日")</f>
        <v>0</v>
      </c>
      <c r="AI173" s="291">
        <f t="shared" ref="AI173" si="238">(COUNTIF(F174:AG174,"休日"))</f>
        <v>0</v>
      </c>
      <c r="AJ173" s="189"/>
      <c r="AL173" s="290"/>
      <c r="AM173" s="290"/>
      <c r="AN173" s="290"/>
      <c r="AW173" s="278">
        <v>1</v>
      </c>
      <c r="AX173" s="278">
        <v>2</v>
      </c>
      <c r="AY173" s="278">
        <v>3</v>
      </c>
      <c r="AZ173" s="278">
        <v>4</v>
      </c>
    </row>
    <row r="174" spans="1:52" ht="54" customHeight="1" x14ac:dyDescent="0.35">
      <c r="A174" s="599"/>
      <c r="B174" s="532"/>
      <c r="C174" s="533"/>
      <c r="D174" s="534"/>
      <c r="E174" s="296" t="s">
        <v>159</v>
      </c>
      <c r="F174" s="314" t="str">
        <f>IF(B173="","",IF(AW174="対象外","対象外",F173))</f>
        <v/>
      </c>
      <c r="G174" s="219" t="str">
        <f>IF(B173="","",IF(AW174="対象外","対象外",G173))</f>
        <v/>
      </c>
      <c r="H174" s="219" t="str">
        <f>IF(B173="","",IF(AW174="対象外","対象外",H173))</f>
        <v/>
      </c>
      <c r="I174" s="219" t="str">
        <f>IF(B173="","",IF(AW174="対象外","対象外",I173))</f>
        <v/>
      </c>
      <c r="J174" s="219" t="str">
        <f>IF(B173="","",IF(AW174="対象外","対象外",J173))</f>
        <v/>
      </c>
      <c r="K174" s="219" t="str">
        <f>IF(B173="","",IF(AW174="対象外","対象外",K173))</f>
        <v/>
      </c>
      <c r="L174" s="315" t="str">
        <f>IF(B173="","",IF(AW174="対象外","対象外",L173))</f>
        <v/>
      </c>
      <c r="M174" s="303" t="str">
        <f>IF(B173="","",IF(AX174="対象外","対象外",M173))</f>
        <v/>
      </c>
      <c r="N174" s="219" t="str">
        <f>IF(B173="","",IF(AX174="対象外","対象外",N173))</f>
        <v/>
      </c>
      <c r="O174" s="219" t="str">
        <f>IF(B173="","",IF(AX174="対象外","対象外",O173))</f>
        <v/>
      </c>
      <c r="P174" s="219" t="str">
        <f>IF(B173="","",IF(AX174="対象外","対象外",P173))</f>
        <v/>
      </c>
      <c r="Q174" s="219" t="str">
        <f>IF(B173="","",IF(AX174="対象外","対象外",Q173))</f>
        <v/>
      </c>
      <c r="R174" s="219" t="str">
        <f>IF(B173="","",IF(AX174="対象外","対象外",R173))</f>
        <v/>
      </c>
      <c r="S174" s="322" t="str">
        <f>IF(B173="","",IF(AX174="対象外","対象外",S173))</f>
        <v/>
      </c>
      <c r="T174" s="314" t="str">
        <f>IF(B173="","",IF(AY174="対象外","対象外",T173))</f>
        <v/>
      </c>
      <c r="U174" s="219" t="str">
        <f>IF(B173="","",IF(AY174="対象外","対象外",U173))</f>
        <v/>
      </c>
      <c r="V174" s="219" t="str">
        <f>IF(B173="","",IF(AY174="対象外","対象外",V173))</f>
        <v/>
      </c>
      <c r="W174" s="219" t="str">
        <f>IF(B173="","",IF(AY174="対象外","対象外",W173))</f>
        <v/>
      </c>
      <c r="X174" s="219" t="str">
        <f>IF(B173="","",IF(AY174="対象外","対象外",X173))</f>
        <v/>
      </c>
      <c r="Y174" s="219" t="str">
        <f>IF(B173="","",IF(AY174="対象外","対象外",Y173))</f>
        <v/>
      </c>
      <c r="Z174" s="315" t="str">
        <f>IF(B173="","",IF(AY174="対象外","対象外",Z173))</f>
        <v/>
      </c>
      <c r="AA174" s="303" t="str">
        <f>IF(B173="","",IF(AZ174="対象外","対象外",AA173))</f>
        <v/>
      </c>
      <c r="AB174" s="219" t="str">
        <f>IF(B173="","",IF(AZ174="対象外","対象外",AB173))</f>
        <v/>
      </c>
      <c r="AC174" s="219" t="str">
        <f>IF(B173="","",IF(AZ174="対象外","対象外",AC173))</f>
        <v/>
      </c>
      <c r="AD174" s="219" t="str">
        <f>IF(B173="","",IF(AZ174="対象外","対象外",AD173))</f>
        <v/>
      </c>
      <c r="AE174" s="219" t="str">
        <f>IF(B173="","",IF(AZ174="対象外","対象外",AE173))</f>
        <v/>
      </c>
      <c r="AF174" s="219" t="str">
        <f>IF(B173="","",IF(AZ174="対象外","対象外",AF173))</f>
        <v/>
      </c>
      <c r="AG174" s="219" t="str">
        <f>IF(B173="","",IF(AZ174="対象外","対象外",AG173))</f>
        <v/>
      </c>
      <c r="AH174" s="523" t="str">
        <f t="shared" ref="AH174" si="239">IF(B173="","",IF(AH173&lt;1,"対象外",ROUND(AI173/AH173,3)))</f>
        <v/>
      </c>
      <c r="AI174" s="524"/>
      <c r="AJ174" s="189"/>
      <c r="AL174" s="290"/>
      <c r="AM174" s="184">
        <f>IF(AH174="",0,IF(AH174="対象外",0,1))</f>
        <v>0</v>
      </c>
      <c r="AN174" s="187">
        <f>IF(AM174=1,AH174,0)</f>
        <v>0</v>
      </c>
      <c r="AO174" s="184">
        <f>AH173</f>
        <v>0</v>
      </c>
      <c r="AP174" s="170">
        <f>AI173</f>
        <v>0</v>
      </c>
      <c r="AQ174" s="152"/>
      <c r="AR174" s="170">
        <f>IF(AS174&gt;1,1,0)</f>
        <v>0</v>
      </c>
      <c r="AS174" s="170">
        <f>AO174+AS130</f>
        <v>0</v>
      </c>
      <c r="AT174" s="170">
        <f>AP174+AT130</f>
        <v>0</v>
      </c>
      <c r="AU174" s="152"/>
      <c r="AW174" s="198" t="str">
        <f>IF(COUNTIF(F173:L173,"作業")+COUNTIF(F173:L173,"休日")&lt;7,"対象外",IF(COUNTIF(F173:L173,"休日")&gt;3,"対象外","対象"))</f>
        <v>対象外</v>
      </c>
      <c r="AX174" s="198" t="str">
        <f>IF(COUNTIF(M173:S173,"作業")+COUNTIF(M173:S173,"休日")&lt;7,"対象外",IF(COUNTIF(M173:S173,"休日")&gt;3,"対象外","対象"))</f>
        <v>対象外</v>
      </c>
      <c r="AY174" s="198" t="str">
        <f>IF(COUNTIF(T173:Z173,"作業")+COUNTIF(T173:Z173,"休日")&lt;7,"対象外",IF(COUNTIF(T173:Z173,"休日")&gt;3,"対象外","対象"))</f>
        <v>対象外</v>
      </c>
      <c r="AZ174" s="198" t="str">
        <f>IF(COUNTIF(AA173:AG173,"作業")+COUNTIF(AA173:AG173,"休日")&lt;7,"対象外",IF(COUNTIF(AA173:AG173,"休日")&gt;3,"対象外","対象"))</f>
        <v>対象外</v>
      </c>
    </row>
    <row r="175" spans="1:52" ht="54" customHeight="1" x14ac:dyDescent="0.35">
      <c r="A175" s="599"/>
      <c r="B175" s="529" t="str">
        <f>IF(COUNTIF(F175:AG175,0)=28,"",B$43)</f>
        <v/>
      </c>
      <c r="C175" s="530"/>
      <c r="D175" s="531"/>
      <c r="E175" s="295" t="s">
        <v>158</v>
      </c>
      <c r="F175" s="314">
        <f>VLOOKUP(F154,'10'!$B$11:$D$598,3,0)</f>
        <v>0</v>
      </c>
      <c r="G175" s="219">
        <f>VLOOKUP(G154,'10'!$B$11:$D$598,3,0)</f>
        <v>0</v>
      </c>
      <c r="H175" s="219">
        <f>VLOOKUP(H154,'10'!$B$11:$D$598,3,0)</f>
        <v>0</v>
      </c>
      <c r="I175" s="219">
        <f>VLOOKUP(I154,'10'!$B$11:$D$598,3,0)</f>
        <v>0</v>
      </c>
      <c r="J175" s="219">
        <f>VLOOKUP(J154,'10'!$B$11:$D$598,3,0)</f>
        <v>0</v>
      </c>
      <c r="K175" s="219">
        <f>VLOOKUP(K154,'10'!$B$11:$D$598,3,0)</f>
        <v>0</v>
      </c>
      <c r="L175" s="315">
        <f>VLOOKUP(L154,'10'!$B$11:$D$598,3,0)</f>
        <v>0</v>
      </c>
      <c r="M175" s="303">
        <f>VLOOKUP(M154,'10'!$B$11:$D$598,3,0)</f>
        <v>0</v>
      </c>
      <c r="N175" s="219">
        <f>VLOOKUP(N154,'10'!$B$11:$D$598,3,0)</f>
        <v>0</v>
      </c>
      <c r="O175" s="219">
        <f>VLOOKUP(O154,'10'!$B$11:$D$598,3,0)</f>
        <v>0</v>
      </c>
      <c r="P175" s="219">
        <f>VLOOKUP(P154,'10'!$B$11:$D$598,3,0)</f>
        <v>0</v>
      </c>
      <c r="Q175" s="219">
        <f>VLOOKUP(Q154,'10'!$B$11:$D$598,3,0)</f>
        <v>0</v>
      </c>
      <c r="R175" s="219">
        <f>VLOOKUP(R154,'10'!$B$11:$D$598,3,0)</f>
        <v>0</v>
      </c>
      <c r="S175" s="322">
        <f>VLOOKUP(S154,'10'!$B$11:$D$598,3,0)</f>
        <v>0</v>
      </c>
      <c r="T175" s="314">
        <f>VLOOKUP(T154,'10'!$B$11:$D$598,3,0)</f>
        <v>0</v>
      </c>
      <c r="U175" s="219">
        <f>VLOOKUP(U154,'10'!$B$11:$D$598,3,0)</f>
        <v>0</v>
      </c>
      <c r="V175" s="219">
        <f>VLOOKUP(V154,'10'!$B$11:$D$598,3,0)</f>
        <v>0</v>
      </c>
      <c r="W175" s="219">
        <f>VLOOKUP(W154,'10'!$B$11:$D$598,3,0)</f>
        <v>0</v>
      </c>
      <c r="X175" s="219">
        <f>VLOOKUP(X154,'10'!$B$11:$D$598,3,0)</f>
        <v>0</v>
      </c>
      <c r="Y175" s="219">
        <f>VLOOKUP(Y154,'10'!$B$11:$D$598,3,0)</f>
        <v>0</v>
      </c>
      <c r="Z175" s="315">
        <f>VLOOKUP(Z154,'10'!$B$11:$D$598,3,0)</f>
        <v>0</v>
      </c>
      <c r="AA175" s="303">
        <f>VLOOKUP(AA154,'10'!$B$11:$D$598,3,0)</f>
        <v>0</v>
      </c>
      <c r="AB175" s="219">
        <f>VLOOKUP(AB154,'10'!$B$11:$D$598,3,0)</f>
        <v>0</v>
      </c>
      <c r="AC175" s="219">
        <f>VLOOKUP(AC154,'10'!$B$11:$D$598,3,0)</f>
        <v>0</v>
      </c>
      <c r="AD175" s="219">
        <f>VLOOKUP(AD154,'10'!$B$11:$D$598,3,0)</f>
        <v>0</v>
      </c>
      <c r="AE175" s="219">
        <f>VLOOKUP(AE154,'10'!$B$11:$D$598,3,0)</f>
        <v>0</v>
      </c>
      <c r="AF175" s="219">
        <f>VLOOKUP(AF154,'10'!$B$11:$D$598,3,0)</f>
        <v>0</v>
      </c>
      <c r="AG175" s="219">
        <f>VLOOKUP(AG154,'10'!$B$11:$D$598,3,0)</f>
        <v>0</v>
      </c>
      <c r="AH175" s="198">
        <f t="shared" ref="AH175" si="240">COUNTIF(F176:AG176,"作業")+COUNTIF(F176:AG176,"休日")</f>
        <v>0</v>
      </c>
      <c r="AI175" s="291">
        <f t="shared" ref="AI175" si="241">(COUNTIF(F176:AG176,"休日"))</f>
        <v>0</v>
      </c>
      <c r="AJ175" s="189"/>
      <c r="AL175" s="290"/>
      <c r="AM175" s="290"/>
      <c r="AN175" s="290"/>
      <c r="AW175" s="278">
        <v>1</v>
      </c>
      <c r="AX175" s="278">
        <v>2</v>
      </c>
      <c r="AY175" s="278">
        <v>3</v>
      </c>
      <c r="AZ175" s="278">
        <v>4</v>
      </c>
    </row>
    <row r="176" spans="1:52" ht="54" customHeight="1" x14ac:dyDescent="0.35">
      <c r="A176" s="599"/>
      <c r="B176" s="532"/>
      <c r="C176" s="533"/>
      <c r="D176" s="534"/>
      <c r="E176" s="296" t="s">
        <v>159</v>
      </c>
      <c r="F176" s="314" t="str">
        <f>IF(B175="","",IF(AW176="対象外","対象外",F175))</f>
        <v/>
      </c>
      <c r="G176" s="219" t="str">
        <f>IF(B175="","",IF(AW176="対象外","対象外",G175))</f>
        <v/>
      </c>
      <c r="H176" s="219" t="str">
        <f>IF(B175="","",IF(AW176="対象外","対象外",H175))</f>
        <v/>
      </c>
      <c r="I176" s="219" t="str">
        <f>IF(B175="","",IF(AW176="対象外","対象外",I175))</f>
        <v/>
      </c>
      <c r="J176" s="219" t="str">
        <f>IF(B175="","",IF(AW176="対象外","対象外",J175))</f>
        <v/>
      </c>
      <c r="K176" s="219" t="str">
        <f>IF(B175="","",IF(AW176="対象外","対象外",K175))</f>
        <v/>
      </c>
      <c r="L176" s="315" t="str">
        <f>IF(B175="","",IF(AW176="対象外","対象外",L175))</f>
        <v/>
      </c>
      <c r="M176" s="303" t="str">
        <f>IF(B175="","",IF(AX176="対象外","対象外",M175))</f>
        <v/>
      </c>
      <c r="N176" s="219" t="str">
        <f>IF(B175="","",IF(AX176="対象外","対象外",N175))</f>
        <v/>
      </c>
      <c r="O176" s="219" t="str">
        <f>IF(B175="","",IF(AX176="対象外","対象外",O175))</f>
        <v/>
      </c>
      <c r="P176" s="219" t="str">
        <f>IF(B175="","",IF(AX176="対象外","対象外",P175))</f>
        <v/>
      </c>
      <c r="Q176" s="219" t="str">
        <f>IF(B175="","",IF(AX176="対象外","対象外",Q175))</f>
        <v/>
      </c>
      <c r="R176" s="219" t="str">
        <f>IF(B175="","",IF(AX176="対象外","対象外",R175))</f>
        <v/>
      </c>
      <c r="S176" s="322" t="str">
        <f>IF(B175="","",IF(AX176="対象外","対象外",S175))</f>
        <v/>
      </c>
      <c r="T176" s="314" t="str">
        <f>IF(B175="","",IF(AY176="対象外","対象外",T175))</f>
        <v/>
      </c>
      <c r="U176" s="219" t="str">
        <f>IF(B175="","",IF(AY176="対象外","対象外",U175))</f>
        <v/>
      </c>
      <c r="V176" s="219" t="str">
        <f>IF(B175="","",IF(AY176="対象外","対象外",V175))</f>
        <v/>
      </c>
      <c r="W176" s="219" t="str">
        <f>IF(B175="","",IF(AY176="対象外","対象外",W175))</f>
        <v/>
      </c>
      <c r="X176" s="219" t="str">
        <f>IF(B175="","",IF(AY176="対象外","対象外",X175))</f>
        <v/>
      </c>
      <c r="Y176" s="219" t="str">
        <f>IF(B175="","",IF(AY176="対象外","対象外",Y175))</f>
        <v/>
      </c>
      <c r="Z176" s="315" t="str">
        <f>IF(B175="","",IF(AY176="対象外","対象外",Z175))</f>
        <v/>
      </c>
      <c r="AA176" s="303" t="str">
        <f>IF(B175="","",IF(AZ176="対象外","対象外",AA175))</f>
        <v/>
      </c>
      <c r="AB176" s="219" t="str">
        <f>IF(B175="","",IF(AZ176="対象外","対象外",AB175))</f>
        <v/>
      </c>
      <c r="AC176" s="219" t="str">
        <f>IF(B175="","",IF(AZ176="対象外","対象外",AC175))</f>
        <v/>
      </c>
      <c r="AD176" s="219" t="str">
        <f>IF(B175="","",IF(AZ176="対象外","対象外",AD175))</f>
        <v/>
      </c>
      <c r="AE176" s="219" t="str">
        <f>IF(B175="","",IF(AZ176="対象外","対象外",AE175))</f>
        <v/>
      </c>
      <c r="AF176" s="219" t="str">
        <f>IF(B175="","",IF(AZ176="対象外","対象外",AF175))</f>
        <v/>
      </c>
      <c r="AG176" s="219" t="str">
        <f>IF(B175="","",IF(AZ176="対象外","対象外",AG175))</f>
        <v/>
      </c>
      <c r="AH176" s="523" t="str">
        <f t="shared" ref="AH176" si="242">IF(B175="","",IF(AH175&lt;1,"対象外",ROUND(AI175/AH175,3)))</f>
        <v/>
      </c>
      <c r="AI176" s="524"/>
      <c r="AJ176" s="189"/>
      <c r="AL176" s="290"/>
      <c r="AM176" s="184">
        <f>IF(AH176="",0,IF(AH176="対象外",0,1))</f>
        <v>0</v>
      </c>
      <c r="AN176" s="187">
        <f>IF(AM176=1,AH176,0)</f>
        <v>0</v>
      </c>
      <c r="AO176" s="184">
        <f>AH175</f>
        <v>0</v>
      </c>
      <c r="AP176" s="170">
        <f>AI175</f>
        <v>0</v>
      </c>
      <c r="AQ176" s="152"/>
      <c r="AR176" s="170">
        <f>IF(AS176&gt;1,1,0)</f>
        <v>0</v>
      </c>
      <c r="AS176" s="170">
        <f>AO176+AS132</f>
        <v>0</v>
      </c>
      <c r="AT176" s="170">
        <f>AP176+AT132</f>
        <v>0</v>
      </c>
      <c r="AU176" s="152"/>
      <c r="AW176" s="198" t="str">
        <f>IF(COUNTIF(F175:L175,"作業")+COUNTIF(F175:L175,"休日")&lt;7,"対象外",IF(COUNTIF(F175:L175,"休日")&gt;3,"対象外","対象"))</f>
        <v>対象外</v>
      </c>
      <c r="AX176" s="198" t="str">
        <f>IF(COUNTIF(M175:S175,"作業")+COUNTIF(M175:S175,"休日")&lt;7,"対象外",IF(COUNTIF(M175:S175,"休日")&gt;3,"対象外","対象"))</f>
        <v>対象外</v>
      </c>
      <c r="AY176" s="198" t="str">
        <f>IF(COUNTIF(T175:Z175,"作業")+COUNTIF(T175:Z175,"休日")&lt;7,"対象外",IF(COUNTIF(T175:Z175,"休日")&gt;3,"対象外","対象"))</f>
        <v>対象外</v>
      </c>
      <c r="AZ176" s="198" t="str">
        <f>IF(COUNTIF(AA175:AG175,"作業")+COUNTIF(AA175:AG175,"休日")&lt;7,"対象外",IF(COUNTIF(AA175:AG175,"休日")&gt;3,"対象外","対象"))</f>
        <v>対象外</v>
      </c>
    </row>
    <row r="177" spans="1:52" ht="54" customHeight="1" x14ac:dyDescent="0.35">
      <c r="A177" s="599"/>
      <c r="B177" s="529" t="str">
        <f>IF(COUNTIF(F177:AG177,0)=28,"",B$45)</f>
        <v/>
      </c>
      <c r="C177" s="530"/>
      <c r="D177" s="531"/>
      <c r="E177" s="295" t="s">
        <v>158</v>
      </c>
      <c r="F177" s="314">
        <f>VLOOKUP(F154,'11'!$B$11:$D$598,3,0)</f>
        <v>0</v>
      </c>
      <c r="G177" s="219">
        <f>VLOOKUP(G154,'11'!$B$11:$D$598,3,0)</f>
        <v>0</v>
      </c>
      <c r="H177" s="219">
        <f>VLOOKUP(H154,'11'!$B$11:$D$598,3,0)</f>
        <v>0</v>
      </c>
      <c r="I177" s="219">
        <f>VLOOKUP(I154,'11'!$B$11:$D$598,3,0)</f>
        <v>0</v>
      </c>
      <c r="J177" s="219">
        <f>VLOOKUP(J154,'11'!$B$11:$D$598,3,0)</f>
        <v>0</v>
      </c>
      <c r="K177" s="219">
        <f>VLOOKUP(K154,'11'!$B$11:$D$598,3,0)</f>
        <v>0</v>
      </c>
      <c r="L177" s="315">
        <f>VLOOKUP(L154,'11'!$B$11:$D$598,3,0)</f>
        <v>0</v>
      </c>
      <c r="M177" s="303">
        <f>VLOOKUP(M154,'11'!$B$11:$D$598,3,0)</f>
        <v>0</v>
      </c>
      <c r="N177" s="219">
        <f>VLOOKUP(N154,'11'!$B$11:$D$598,3,0)</f>
        <v>0</v>
      </c>
      <c r="O177" s="219">
        <f>VLOOKUP(O154,'11'!$B$11:$D$598,3,0)</f>
        <v>0</v>
      </c>
      <c r="P177" s="219">
        <f>VLOOKUP(P154,'11'!$B$11:$D$598,3,0)</f>
        <v>0</v>
      </c>
      <c r="Q177" s="219">
        <f>VLOOKUP(Q154,'11'!$B$11:$D$598,3,0)</f>
        <v>0</v>
      </c>
      <c r="R177" s="219">
        <f>VLOOKUP(R154,'11'!$B$11:$D$598,3,0)</f>
        <v>0</v>
      </c>
      <c r="S177" s="322">
        <f>VLOOKUP(S154,'11'!$B$11:$D$598,3,0)</f>
        <v>0</v>
      </c>
      <c r="T177" s="314">
        <f>VLOOKUP(T154,'11'!$B$11:$D$598,3,0)</f>
        <v>0</v>
      </c>
      <c r="U177" s="219">
        <f>VLOOKUP(U154,'11'!$B$11:$D$598,3,0)</f>
        <v>0</v>
      </c>
      <c r="V177" s="219">
        <f>VLOOKUP(V154,'11'!$B$11:$D$598,3,0)</f>
        <v>0</v>
      </c>
      <c r="W177" s="219">
        <f>VLOOKUP(W154,'11'!$B$11:$D$598,3,0)</f>
        <v>0</v>
      </c>
      <c r="X177" s="219">
        <f>VLOOKUP(X154,'11'!$B$11:$D$598,3,0)</f>
        <v>0</v>
      </c>
      <c r="Y177" s="219">
        <f>VLOOKUP(Y154,'11'!$B$11:$D$598,3,0)</f>
        <v>0</v>
      </c>
      <c r="Z177" s="315">
        <f>VLOOKUP(Z154,'11'!$B$11:$D$598,3,0)</f>
        <v>0</v>
      </c>
      <c r="AA177" s="303">
        <f>VLOOKUP(AA154,'11'!$B$11:$D$598,3,0)</f>
        <v>0</v>
      </c>
      <c r="AB177" s="219">
        <f>VLOOKUP(AB154,'11'!$B$11:$D$598,3,0)</f>
        <v>0</v>
      </c>
      <c r="AC177" s="219">
        <f>VLOOKUP(AC154,'11'!$B$11:$D$598,3,0)</f>
        <v>0</v>
      </c>
      <c r="AD177" s="219">
        <f>VLOOKUP(AD154,'11'!$B$11:$D$598,3,0)</f>
        <v>0</v>
      </c>
      <c r="AE177" s="219">
        <f>VLOOKUP(AE154,'11'!$B$11:$D$598,3,0)</f>
        <v>0</v>
      </c>
      <c r="AF177" s="219">
        <f>VLOOKUP(AF154,'11'!$B$11:$D$598,3,0)</f>
        <v>0</v>
      </c>
      <c r="AG177" s="219">
        <f>VLOOKUP(AG154,'11'!$B$11:$D$598,3,0)</f>
        <v>0</v>
      </c>
      <c r="AH177" s="198">
        <f t="shared" ref="AH177" si="243">COUNTIF(F178:AG178,"作業")+COUNTIF(F178:AG178,"休日")</f>
        <v>0</v>
      </c>
      <c r="AI177" s="291">
        <f t="shared" ref="AI177" si="244">(COUNTIF(F178:AG178,"休日"))</f>
        <v>0</v>
      </c>
      <c r="AJ177" s="189"/>
      <c r="AL177" s="290"/>
      <c r="AM177" s="290"/>
      <c r="AN177" s="290"/>
      <c r="AW177" s="278">
        <v>1</v>
      </c>
      <c r="AX177" s="278">
        <v>2</v>
      </c>
      <c r="AY177" s="278">
        <v>3</v>
      </c>
      <c r="AZ177" s="278">
        <v>4</v>
      </c>
    </row>
    <row r="178" spans="1:52" ht="54" customHeight="1" x14ac:dyDescent="0.35">
      <c r="A178" s="599"/>
      <c r="B178" s="532"/>
      <c r="C178" s="533"/>
      <c r="D178" s="534"/>
      <c r="E178" s="296" t="s">
        <v>159</v>
      </c>
      <c r="F178" s="314" t="str">
        <f>IF(B177="","",IF(AW178="対象外","対象外",F177))</f>
        <v/>
      </c>
      <c r="G178" s="219" t="str">
        <f>IF(B177="","",IF(AW178="対象外","対象外",G177))</f>
        <v/>
      </c>
      <c r="H178" s="219" t="str">
        <f>IF(B177="","",IF(AW178="対象外","対象外",H177))</f>
        <v/>
      </c>
      <c r="I178" s="219" t="str">
        <f>IF(B177="","",IF(AW178="対象外","対象外",I177))</f>
        <v/>
      </c>
      <c r="J178" s="219" t="str">
        <f>IF(B177="","",IF(AW178="対象外","対象外",J177))</f>
        <v/>
      </c>
      <c r="K178" s="219" t="str">
        <f>IF(B177="","",IF(AW178="対象外","対象外",K177))</f>
        <v/>
      </c>
      <c r="L178" s="315" t="str">
        <f>IF(B177="","",IF(AW178="対象外","対象外",L177))</f>
        <v/>
      </c>
      <c r="M178" s="303" t="str">
        <f>IF(B177="","",IF(AX178="対象外","対象外",M177))</f>
        <v/>
      </c>
      <c r="N178" s="219" t="str">
        <f>IF(B177="","",IF(AX178="対象外","対象外",N177))</f>
        <v/>
      </c>
      <c r="O178" s="219" t="str">
        <f>IF(B177="","",IF(AX178="対象外","対象外",O177))</f>
        <v/>
      </c>
      <c r="P178" s="219" t="str">
        <f>IF(B177="","",IF(AX178="対象外","対象外",P177))</f>
        <v/>
      </c>
      <c r="Q178" s="219" t="str">
        <f>IF(B177="","",IF(AX178="対象外","対象外",Q177))</f>
        <v/>
      </c>
      <c r="R178" s="219" t="str">
        <f>IF(B177="","",IF(AX178="対象外","対象外",R177))</f>
        <v/>
      </c>
      <c r="S178" s="322" t="str">
        <f>IF(B177="","",IF(AX178="対象外","対象外",S177))</f>
        <v/>
      </c>
      <c r="T178" s="314" t="str">
        <f>IF(B177="","",IF(AY178="対象外","対象外",T177))</f>
        <v/>
      </c>
      <c r="U178" s="219" t="str">
        <f>IF(B177="","",IF(AY178="対象外","対象外",U177))</f>
        <v/>
      </c>
      <c r="V178" s="219" t="str">
        <f>IF(B177="","",IF(AY178="対象外","対象外",V177))</f>
        <v/>
      </c>
      <c r="W178" s="219" t="str">
        <f>IF(B177="","",IF(AY178="対象外","対象外",W177))</f>
        <v/>
      </c>
      <c r="X178" s="219" t="str">
        <f>IF(B177="","",IF(AY178="対象外","対象外",X177))</f>
        <v/>
      </c>
      <c r="Y178" s="219" t="str">
        <f>IF(B177="","",IF(AY178="対象外","対象外",Y177))</f>
        <v/>
      </c>
      <c r="Z178" s="315" t="str">
        <f>IF(B177="","",IF(AY178="対象外","対象外",Z177))</f>
        <v/>
      </c>
      <c r="AA178" s="303" t="str">
        <f>IF(B177="","",IF(AZ178="対象外","対象外",AA177))</f>
        <v/>
      </c>
      <c r="AB178" s="219" t="str">
        <f>IF(B177="","",IF(AZ178="対象外","対象外",AB177))</f>
        <v/>
      </c>
      <c r="AC178" s="219" t="str">
        <f>IF(B177="","",IF(AZ178="対象外","対象外",AC177))</f>
        <v/>
      </c>
      <c r="AD178" s="219" t="str">
        <f>IF(B177="","",IF(AZ178="対象外","対象外",AD177))</f>
        <v/>
      </c>
      <c r="AE178" s="219" t="str">
        <f>IF(B177="","",IF(AZ178="対象外","対象外",AE177))</f>
        <v/>
      </c>
      <c r="AF178" s="219" t="str">
        <f>IF(B177="","",IF(AZ178="対象外","対象外",AF177))</f>
        <v/>
      </c>
      <c r="AG178" s="219" t="str">
        <f>IF(B177="","",IF(AZ178="対象外","対象外",AG177))</f>
        <v/>
      </c>
      <c r="AH178" s="523" t="str">
        <f t="shared" ref="AH178" si="245">IF(B177="","",IF(AH177&lt;1,"対象外",ROUND(AI177/AH177,3)))</f>
        <v/>
      </c>
      <c r="AI178" s="524"/>
      <c r="AJ178" s="189"/>
      <c r="AL178" s="290"/>
      <c r="AM178" s="184">
        <f>IF(AH178="",0,IF(AH178="対象外",0,1))</f>
        <v>0</v>
      </c>
      <c r="AN178" s="187">
        <f>IF(AM178=1,AH178,0)</f>
        <v>0</v>
      </c>
      <c r="AO178" s="184">
        <f>AH177</f>
        <v>0</v>
      </c>
      <c r="AP178" s="170">
        <f>AI177</f>
        <v>0</v>
      </c>
      <c r="AQ178" s="152"/>
      <c r="AR178" s="170">
        <f>IF(AS178&gt;1,1,0)</f>
        <v>0</v>
      </c>
      <c r="AS178" s="170">
        <f>AO178+AS134</f>
        <v>0</v>
      </c>
      <c r="AT178" s="170">
        <f>AP178+AT134</f>
        <v>0</v>
      </c>
      <c r="AU178" s="152"/>
      <c r="AW178" s="198" t="str">
        <f>IF(COUNTIF(F177:L177,"作業")+COUNTIF(F177:L177,"休日")&lt;7,"対象外",IF(COUNTIF(F177:L177,"休日")&gt;3,"対象外","対象"))</f>
        <v>対象外</v>
      </c>
      <c r="AX178" s="198" t="str">
        <f>IF(COUNTIF(M177:S177,"作業")+COUNTIF(M177:S177,"休日")&lt;7,"対象外",IF(COUNTIF(M177:S177,"休日")&gt;3,"対象外","対象"))</f>
        <v>対象外</v>
      </c>
      <c r="AY178" s="198" t="str">
        <f>IF(COUNTIF(T177:Z177,"作業")+COUNTIF(T177:Z177,"休日")&lt;7,"対象外",IF(COUNTIF(T177:Z177,"休日")&gt;3,"対象外","対象"))</f>
        <v>対象外</v>
      </c>
      <c r="AZ178" s="198" t="str">
        <f>IF(COUNTIF(AA177:AG177,"作業")+COUNTIF(AA177:AG177,"休日")&lt;7,"対象外",IF(COUNTIF(AA177:AG177,"休日")&gt;3,"対象外","対象"))</f>
        <v>対象外</v>
      </c>
    </row>
    <row r="179" spans="1:52" ht="54" customHeight="1" x14ac:dyDescent="0.35">
      <c r="A179" s="599"/>
      <c r="B179" s="529" t="str">
        <f>IF(COUNTIF(F179:AG179,0)=28,"",B$47)</f>
        <v/>
      </c>
      <c r="C179" s="530"/>
      <c r="D179" s="531"/>
      <c r="E179" s="295" t="s">
        <v>158</v>
      </c>
      <c r="F179" s="314">
        <f>VLOOKUP(F154,'12'!$B$11:$D$598,3,0)</f>
        <v>0</v>
      </c>
      <c r="G179" s="219">
        <f>VLOOKUP(G154,'12'!$B$11:$D$598,3,0)</f>
        <v>0</v>
      </c>
      <c r="H179" s="219">
        <f>VLOOKUP(H154,'12'!$B$11:$D$598,3,0)</f>
        <v>0</v>
      </c>
      <c r="I179" s="219">
        <f>VLOOKUP(I154,'12'!$B$11:$D$598,3,0)</f>
        <v>0</v>
      </c>
      <c r="J179" s="219">
        <f>VLOOKUP(J154,'12'!$B$11:$D$598,3,0)</f>
        <v>0</v>
      </c>
      <c r="K179" s="219">
        <f>VLOOKUP(K154,'12'!$B$11:$D$598,3,0)</f>
        <v>0</v>
      </c>
      <c r="L179" s="315">
        <f>VLOOKUP(L154,'12'!$B$11:$D$598,3,0)</f>
        <v>0</v>
      </c>
      <c r="M179" s="303">
        <f>VLOOKUP(M154,'12'!$B$11:$D$598,3,0)</f>
        <v>0</v>
      </c>
      <c r="N179" s="219">
        <f>VLOOKUP(N154,'12'!$B$11:$D$598,3,0)</f>
        <v>0</v>
      </c>
      <c r="O179" s="219">
        <f>VLOOKUP(O154,'12'!$B$11:$D$598,3,0)</f>
        <v>0</v>
      </c>
      <c r="P179" s="219">
        <f>VLOOKUP(P154,'12'!$B$11:$D$598,3,0)</f>
        <v>0</v>
      </c>
      <c r="Q179" s="219">
        <f>VLOOKUP(Q154,'12'!$B$11:$D$598,3,0)</f>
        <v>0</v>
      </c>
      <c r="R179" s="219">
        <f>VLOOKUP(R154,'12'!$B$11:$D$598,3,0)</f>
        <v>0</v>
      </c>
      <c r="S179" s="322">
        <f>VLOOKUP(S154,'12'!$B$11:$D$598,3,0)</f>
        <v>0</v>
      </c>
      <c r="T179" s="314">
        <f>VLOOKUP(T154,'12'!$B$11:$D$598,3,0)</f>
        <v>0</v>
      </c>
      <c r="U179" s="219">
        <f>VLOOKUP(U154,'12'!$B$11:$D$598,3,0)</f>
        <v>0</v>
      </c>
      <c r="V179" s="219">
        <f>VLOOKUP(V154,'12'!$B$11:$D$598,3,0)</f>
        <v>0</v>
      </c>
      <c r="W179" s="219">
        <f>VLOOKUP(W154,'12'!$B$11:$D$598,3,0)</f>
        <v>0</v>
      </c>
      <c r="X179" s="219">
        <f>VLOOKUP(X154,'12'!$B$11:$D$598,3,0)</f>
        <v>0</v>
      </c>
      <c r="Y179" s="219">
        <f>VLOOKUP(Y154,'12'!$B$11:$D$598,3,0)</f>
        <v>0</v>
      </c>
      <c r="Z179" s="315">
        <f>VLOOKUP(Z154,'12'!$B$11:$D$598,3,0)</f>
        <v>0</v>
      </c>
      <c r="AA179" s="303">
        <f>VLOOKUP(AA154,'12'!$B$11:$D$598,3,0)</f>
        <v>0</v>
      </c>
      <c r="AB179" s="219">
        <f>VLOOKUP(AB154,'12'!$B$11:$D$598,3,0)</f>
        <v>0</v>
      </c>
      <c r="AC179" s="219">
        <f>VLOOKUP(AC154,'12'!$B$11:$D$598,3,0)</f>
        <v>0</v>
      </c>
      <c r="AD179" s="219">
        <f>VLOOKUP(AD154,'12'!$B$11:$D$598,3,0)</f>
        <v>0</v>
      </c>
      <c r="AE179" s="219">
        <f>VLOOKUP(AE154,'12'!$B$11:$D$598,3,0)</f>
        <v>0</v>
      </c>
      <c r="AF179" s="219">
        <f>VLOOKUP(AF154,'12'!$B$11:$D$598,3,0)</f>
        <v>0</v>
      </c>
      <c r="AG179" s="219">
        <f>VLOOKUP(AG154,'12'!$B$11:$D$598,3,0)</f>
        <v>0</v>
      </c>
      <c r="AH179" s="198">
        <f t="shared" ref="AH179" si="246">COUNTIF(F180:AG180,"作業")+COUNTIF(F180:AG180,"休日")</f>
        <v>0</v>
      </c>
      <c r="AI179" s="291">
        <f t="shared" ref="AI179" si="247">(COUNTIF(F180:AG180,"休日"))</f>
        <v>0</v>
      </c>
      <c r="AJ179" s="189"/>
      <c r="AL179" s="290"/>
      <c r="AM179" s="290"/>
      <c r="AN179" s="290"/>
      <c r="AW179" s="278">
        <v>1</v>
      </c>
      <c r="AX179" s="278">
        <v>2</v>
      </c>
      <c r="AY179" s="278">
        <v>3</v>
      </c>
      <c r="AZ179" s="278">
        <v>4</v>
      </c>
    </row>
    <row r="180" spans="1:52" ht="54" customHeight="1" x14ac:dyDescent="0.35">
      <c r="A180" s="599"/>
      <c r="B180" s="532"/>
      <c r="C180" s="533"/>
      <c r="D180" s="534"/>
      <c r="E180" s="296" t="s">
        <v>159</v>
      </c>
      <c r="F180" s="314" t="str">
        <f>IF(B179="","",IF(AW180="対象外","対象外",F179))</f>
        <v/>
      </c>
      <c r="G180" s="219" t="str">
        <f>IF(B179="","",IF(AW180="対象外","対象外",G179))</f>
        <v/>
      </c>
      <c r="H180" s="219" t="str">
        <f>IF(B179="","",IF(AW180="対象外","対象外",H179))</f>
        <v/>
      </c>
      <c r="I180" s="219" t="str">
        <f>IF(B179="","",IF(AW180="対象外","対象外",I179))</f>
        <v/>
      </c>
      <c r="J180" s="219" t="str">
        <f>IF(B179="","",IF(AW180="対象外","対象外",J179))</f>
        <v/>
      </c>
      <c r="K180" s="219" t="str">
        <f>IF(B179="","",IF(AW180="対象外","対象外",K179))</f>
        <v/>
      </c>
      <c r="L180" s="315" t="str">
        <f>IF(B179="","",IF(AW180="対象外","対象外",L179))</f>
        <v/>
      </c>
      <c r="M180" s="303" t="str">
        <f>IF(B179="","",IF(AX180="対象外","対象外",M179))</f>
        <v/>
      </c>
      <c r="N180" s="219" t="str">
        <f>IF(B179="","",IF(AX180="対象外","対象外",N179))</f>
        <v/>
      </c>
      <c r="O180" s="219" t="str">
        <f>IF(B179="","",IF(AX180="対象外","対象外",O179))</f>
        <v/>
      </c>
      <c r="P180" s="219" t="str">
        <f>IF(B179="","",IF(AX180="対象外","対象外",P179))</f>
        <v/>
      </c>
      <c r="Q180" s="219" t="str">
        <f>IF(B179="","",IF(AX180="対象外","対象外",Q179))</f>
        <v/>
      </c>
      <c r="R180" s="219" t="str">
        <f>IF(B179="","",IF(AX180="対象外","対象外",R179))</f>
        <v/>
      </c>
      <c r="S180" s="322" t="str">
        <f>IF(B179="","",IF(AX180="対象外","対象外",S179))</f>
        <v/>
      </c>
      <c r="T180" s="314" t="str">
        <f>IF(B179="","",IF(AY180="対象外","対象外",T179))</f>
        <v/>
      </c>
      <c r="U180" s="219" t="str">
        <f>IF(B179="","",IF(AY180="対象外","対象外",U179))</f>
        <v/>
      </c>
      <c r="V180" s="219" t="str">
        <f>IF(B179="","",IF(AY180="対象外","対象外",V179))</f>
        <v/>
      </c>
      <c r="W180" s="219" t="str">
        <f>IF(B179="","",IF(AY180="対象外","対象外",W179))</f>
        <v/>
      </c>
      <c r="X180" s="219" t="str">
        <f>IF(B179="","",IF(AY180="対象外","対象外",X179))</f>
        <v/>
      </c>
      <c r="Y180" s="219" t="str">
        <f>IF(B179="","",IF(AY180="対象外","対象外",Y179))</f>
        <v/>
      </c>
      <c r="Z180" s="315" t="str">
        <f>IF(B179="","",IF(AY180="対象外","対象外",Z179))</f>
        <v/>
      </c>
      <c r="AA180" s="303" t="str">
        <f>IF(B179="","",IF(AZ180="対象外","対象外",AA179))</f>
        <v/>
      </c>
      <c r="AB180" s="219" t="str">
        <f>IF(B179="","",IF(AZ180="対象外","対象外",AB179))</f>
        <v/>
      </c>
      <c r="AC180" s="219" t="str">
        <f>IF(B179="","",IF(AZ180="対象外","対象外",AC179))</f>
        <v/>
      </c>
      <c r="AD180" s="219" t="str">
        <f>IF(B179="","",IF(AZ180="対象外","対象外",AD179))</f>
        <v/>
      </c>
      <c r="AE180" s="219" t="str">
        <f>IF(B179="","",IF(AZ180="対象外","対象外",AE179))</f>
        <v/>
      </c>
      <c r="AF180" s="219" t="str">
        <f>IF(B179="","",IF(AZ180="対象外","対象外",AF179))</f>
        <v/>
      </c>
      <c r="AG180" s="219" t="str">
        <f>IF(B179="","",IF(AZ180="対象外","対象外",AG179))</f>
        <v/>
      </c>
      <c r="AH180" s="523" t="str">
        <f t="shared" ref="AH180" si="248">IF(B179="","",IF(AH179&lt;1,"対象外",ROUND(AI179/AH179,3)))</f>
        <v/>
      </c>
      <c r="AI180" s="524"/>
      <c r="AJ180" s="189"/>
      <c r="AL180" s="290"/>
      <c r="AM180" s="184">
        <f>IF(AH180="",0,IF(AH180="対象外",0,1))</f>
        <v>0</v>
      </c>
      <c r="AN180" s="187">
        <f>IF(AM180=1,AH180,0)</f>
        <v>0</v>
      </c>
      <c r="AO180" s="184">
        <f>AH179</f>
        <v>0</v>
      </c>
      <c r="AP180" s="170">
        <f>AI179</f>
        <v>0</v>
      </c>
      <c r="AQ180" s="152"/>
      <c r="AR180" s="170">
        <f>IF(AS180&gt;1,1,0)</f>
        <v>0</v>
      </c>
      <c r="AS180" s="170">
        <f>AO180+AS136</f>
        <v>0</v>
      </c>
      <c r="AT180" s="170">
        <f>AP180+AT136</f>
        <v>0</v>
      </c>
      <c r="AU180" s="152"/>
      <c r="AW180" s="198" t="str">
        <f>IF(COUNTIF(F179:L179,"作業")+COUNTIF(F179:L179,"休日")&lt;7,"対象外",IF(COUNTIF(F179:L179,"休日")&gt;3,"対象外","対象"))</f>
        <v>対象外</v>
      </c>
      <c r="AX180" s="198" t="str">
        <f>IF(COUNTIF(M179:S179,"作業")+COUNTIF(M179:S179,"休日")&lt;7,"対象外",IF(COUNTIF(M179:S179,"休日")&gt;3,"対象外","対象"))</f>
        <v>対象外</v>
      </c>
      <c r="AY180" s="198" t="str">
        <f>IF(COUNTIF(T179:Z179,"作業")+COUNTIF(T179:Z179,"休日")&lt;7,"対象外",IF(COUNTIF(T179:Z179,"休日")&gt;3,"対象外","対象"))</f>
        <v>対象外</v>
      </c>
      <c r="AZ180" s="198" t="str">
        <f>IF(COUNTIF(AA179:AG179,"作業")+COUNTIF(AA179:AG179,"休日")&lt;7,"対象外",IF(COUNTIF(AA179:AG179,"休日")&gt;3,"対象外","対象"))</f>
        <v>対象外</v>
      </c>
    </row>
    <row r="181" spans="1:52" ht="54" customHeight="1" x14ac:dyDescent="0.35">
      <c r="A181" s="599"/>
      <c r="B181" s="529" t="str">
        <f>IF(COUNTIF(F181:AG181,0)=28,"",B$49)</f>
        <v/>
      </c>
      <c r="C181" s="530"/>
      <c r="D181" s="531"/>
      <c r="E181" s="295" t="s">
        <v>158</v>
      </c>
      <c r="F181" s="314">
        <f>VLOOKUP(F154,'13'!$B$11:$D$598,3,0)</f>
        <v>0</v>
      </c>
      <c r="G181" s="219">
        <f>VLOOKUP(G154,'13'!$B$11:$D$598,3,0)</f>
        <v>0</v>
      </c>
      <c r="H181" s="219">
        <f>VLOOKUP(H154,'13'!$B$11:$D$598,3,0)</f>
        <v>0</v>
      </c>
      <c r="I181" s="219">
        <f>VLOOKUP(I154,'13'!$B$11:$D$598,3,0)</f>
        <v>0</v>
      </c>
      <c r="J181" s="219">
        <f>VLOOKUP(J154,'13'!$B$11:$D$598,3,0)</f>
        <v>0</v>
      </c>
      <c r="K181" s="219">
        <f>VLOOKUP(K154,'13'!$B$11:$D$598,3,0)</f>
        <v>0</v>
      </c>
      <c r="L181" s="315">
        <f>VLOOKUP(L154,'13'!$B$11:$D$598,3,0)</f>
        <v>0</v>
      </c>
      <c r="M181" s="303">
        <f>VLOOKUP(M154,'13'!$B$11:$D$598,3,0)</f>
        <v>0</v>
      </c>
      <c r="N181" s="219">
        <f>VLOOKUP(N154,'13'!$B$11:$D$598,3,0)</f>
        <v>0</v>
      </c>
      <c r="O181" s="219">
        <f>VLOOKUP(O154,'13'!$B$11:$D$598,3,0)</f>
        <v>0</v>
      </c>
      <c r="P181" s="219">
        <f>VLOOKUP(P154,'13'!$B$11:$D$598,3,0)</f>
        <v>0</v>
      </c>
      <c r="Q181" s="219">
        <f>VLOOKUP(Q154,'13'!$B$11:$D$598,3,0)</f>
        <v>0</v>
      </c>
      <c r="R181" s="219">
        <f>VLOOKUP(R154,'13'!$B$11:$D$598,3,0)</f>
        <v>0</v>
      </c>
      <c r="S181" s="322">
        <f>VLOOKUP(S154,'13'!$B$11:$D$598,3,0)</f>
        <v>0</v>
      </c>
      <c r="T181" s="314">
        <f>VLOOKUP(T154,'13'!$B$11:$D$598,3,0)</f>
        <v>0</v>
      </c>
      <c r="U181" s="219">
        <f>VLOOKUP(U154,'13'!$B$11:$D$598,3,0)</f>
        <v>0</v>
      </c>
      <c r="V181" s="219">
        <f>VLOOKUP(V154,'13'!$B$11:$D$598,3,0)</f>
        <v>0</v>
      </c>
      <c r="W181" s="219">
        <f>VLOOKUP(W154,'13'!$B$11:$D$598,3,0)</f>
        <v>0</v>
      </c>
      <c r="X181" s="219">
        <f>VLOOKUP(X154,'13'!$B$11:$D$598,3,0)</f>
        <v>0</v>
      </c>
      <c r="Y181" s="219">
        <f>VLOOKUP(Y154,'13'!$B$11:$D$598,3,0)</f>
        <v>0</v>
      </c>
      <c r="Z181" s="315">
        <f>VLOOKUP(Z154,'13'!$B$11:$D$598,3,0)</f>
        <v>0</v>
      </c>
      <c r="AA181" s="303">
        <f>VLOOKUP(AA154,'13'!$B$11:$D$598,3,0)</f>
        <v>0</v>
      </c>
      <c r="AB181" s="219">
        <f>VLOOKUP(AB154,'13'!$B$11:$D$598,3,0)</f>
        <v>0</v>
      </c>
      <c r="AC181" s="219">
        <f>VLOOKUP(AC154,'13'!$B$11:$D$598,3,0)</f>
        <v>0</v>
      </c>
      <c r="AD181" s="219">
        <f>VLOOKUP(AD154,'13'!$B$11:$D$598,3,0)</f>
        <v>0</v>
      </c>
      <c r="AE181" s="219">
        <f>VLOOKUP(AE154,'13'!$B$11:$D$598,3,0)</f>
        <v>0</v>
      </c>
      <c r="AF181" s="219">
        <f>VLOOKUP(AF154,'13'!$B$11:$D$598,3,0)</f>
        <v>0</v>
      </c>
      <c r="AG181" s="219">
        <f>VLOOKUP(AG154,'13'!$B$11:$D$598,3,0)</f>
        <v>0</v>
      </c>
      <c r="AH181" s="198">
        <f t="shared" ref="AH181" si="249">COUNTIF(F182:AG182,"作業")+COUNTIF(F182:AG182,"休日")</f>
        <v>0</v>
      </c>
      <c r="AI181" s="291">
        <f t="shared" ref="AI181" si="250">(COUNTIF(F182:AG182,"休日"))</f>
        <v>0</v>
      </c>
      <c r="AJ181" s="189"/>
      <c r="AL181" s="290"/>
      <c r="AM181" s="290"/>
      <c r="AN181" s="290"/>
      <c r="AW181" s="278">
        <v>1</v>
      </c>
      <c r="AX181" s="278">
        <v>2</v>
      </c>
      <c r="AY181" s="278">
        <v>3</v>
      </c>
      <c r="AZ181" s="278">
        <v>4</v>
      </c>
    </row>
    <row r="182" spans="1:52" ht="54" customHeight="1" x14ac:dyDescent="0.35">
      <c r="A182" s="599"/>
      <c r="B182" s="532"/>
      <c r="C182" s="533"/>
      <c r="D182" s="534"/>
      <c r="E182" s="296" t="s">
        <v>159</v>
      </c>
      <c r="F182" s="314" t="str">
        <f>IF(B181="","",IF(AW182="対象外","対象外",F181))</f>
        <v/>
      </c>
      <c r="G182" s="219" t="str">
        <f>IF(B181="","",IF(AW182="対象外","対象外",G181))</f>
        <v/>
      </c>
      <c r="H182" s="219" t="str">
        <f>IF(B181="","",IF(AW182="対象外","対象外",H181))</f>
        <v/>
      </c>
      <c r="I182" s="219" t="str">
        <f>IF(B181="","",IF(AW182="対象外","対象外",I181))</f>
        <v/>
      </c>
      <c r="J182" s="219" t="str">
        <f>IF(B181="","",IF(AW182="対象外","対象外",J181))</f>
        <v/>
      </c>
      <c r="K182" s="219" t="str">
        <f>IF(B181="","",IF(AW182="対象外","対象外",K181))</f>
        <v/>
      </c>
      <c r="L182" s="315" t="str">
        <f>IF(B181="","",IF(AW182="対象外","対象外",L181))</f>
        <v/>
      </c>
      <c r="M182" s="303" t="str">
        <f>IF(B181="","",IF(AX182="対象外","対象外",M181))</f>
        <v/>
      </c>
      <c r="N182" s="219" t="str">
        <f>IF(B181="","",IF(AX182="対象外","対象外",N181))</f>
        <v/>
      </c>
      <c r="O182" s="219" t="str">
        <f>IF(B181="","",IF(AX182="対象外","対象外",O181))</f>
        <v/>
      </c>
      <c r="P182" s="219" t="str">
        <f>IF(B181="","",IF(AX182="対象外","対象外",P181))</f>
        <v/>
      </c>
      <c r="Q182" s="219" t="str">
        <f>IF(B181="","",IF(AX182="対象外","対象外",Q181))</f>
        <v/>
      </c>
      <c r="R182" s="219" t="str">
        <f>IF(B181="","",IF(AX182="対象外","対象外",R181))</f>
        <v/>
      </c>
      <c r="S182" s="322" t="str">
        <f>IF(B181="","",IF(AX182="対象外","対象外",S181))</f>
        <v/>
      </c>
      <c r="T182" s="314" t="str">
        <f>IF(B181="","",IF(AY182="対象外","対象外",T181))</f>
        <v/>
      </c>
      <c r="U182" s="219" t="str">
        <f>IF(B181="","",IF(AY182="対象外","対象外",U181))</f>
        <v/>
      </c>
      <c r="V182" s="219" t="str">
        <f>IF(B181="","",IF(AY182="対象外","対象外",V181))</f>
        <v/>
      </c>
      <c r="W182" s="219" t="str">
        <f>IF(B181="","",IF(AY182="対象外","対象外",W181))</f>
        <v/>
      </c>
      <c r="X182" s="219" t="str">
        <f>IF(B181="","",IF(AY182="対象外","対象外",X181))</f>
        <v/>
      </c>
      <c r="Y182" s="219" t="str">
        <f>IF(B181="","",IF(AY182="対象外","対象外",Y181))</f>
        <v/>
      </c>
      <c r="Z182" s="315" t="str">
        <f>IF(B181="","",IF(AY182="対象外","対象外",Z181))</f>
        <v/>
      </c>
      <c r="AA182" s="303" t="str">
        <f>IF(B181="","",IF(AZ182="対象外","対象外",AA181))</f>
        <v/>
      </c>
      <c r="AB182" s="219" t="str">
        <f>IF(B181="","",IF(AZ182="対象外","対象外",AB181))</f>
        <v/>
      </c>
      <c r="AC182" s="219" t="str">
        <f>IF(B181="","",IF(AZ182="対象外","対象外",AC181))</f>
        <v/>
      </c>
      <c r="AD182" s="219" t="str">
        <f>IF(B181="","",IF(AZ182="対象外","対象外",AD181))</f>
        <v/>
      </c>
      <c r="AE182" s="219" t="str">
        <f>IF(B181="","",IF(AZ182="対象外","対象外",AE181))</f>
        <v/>
      </c>
      <c r="AF182" s="219" t="str">
        <f>IF(B181="","",IF(AZ182="対象外","対象外",AF181))</f>
        <v/>
      </c>
      <c r="AG182" s="219" t="str">
        <f>IF(B181="","",IF(AZ182="対象外","対象外",AG181))</f>
        <v/>
      </c>
      <c r="AH182" s="523" t="str">
        <f t="shared" ref="AH182" si="251">IF(B181="","",IF(AH181&lt;1,"対象外",ROUND(AI181/AH181,3)))</f>
        <v/>
      </c>
      <c r="AI182" s="524"/>
      <c r="AJ182" s="189"/>
      <c r="AL182" s="290"/>
      <c r="AM182" s="184">
        <f>IF(AH182="",0,IF(AH182="対象外",0,1))</f>
        <v>0</v>
      </c>
      <c r="AN182" s="187">
        <f>IF(AM182=1,AH182,0)</f>
        <v>0</v>
      </c>
      <c r="AO182" s="184">
        <f>AH181</f>
        <v>0</v>
      </c>
      <c r="AP182" s="170">
        <f>AI181</f>
        <v>0</v>
      </c>
      <c r="AQ182" s="152"/>
      <c r="AR182" s="170">
        <f>IF(AS182&gt;1,1,0)</f>
        <v>0</v>
      </c>
      <c r="AS182" s="170">
        <f>AO182+AS138</f>
        <v>0</v>
      </c>
      <c r="AT182" s="170">
        <f>AP182+AT138</f>
        <v>0</v>
      </c>
      <c r="AU182" s="152"/>
      <c r="AW182" s="198" t="str">
        <f>IF(COUNTIF(F181:L181,"作業")+COUNTIF(F181:L181,"休日")&lt;7,"対象外",IF(COUNTIF(F181:L181,"休日")&gt;3,"対象外","対象"))</f>
        <v>対象外</v>
      </c>
      <c r="AX182" s="198" t="str">
        <f>IF(COUNTIF(M181:S181,"作業")+COUNTIF(M181:S181,"休日")&lt;7,"対象外",IF(COUNTIF(M181:S181,"休日")&gt;3,"対象外","対象"))</f>
        <v>対象外</v>
      </c>
      <c r="AY182" s="198" t="str">
        <f>IF(COUNTIF(T181:Z181,"作業")+COUNTIF(T181:Z181,"休日")&lt;7,"対象外",IF(COUNTIF(T181:Z181,"休日")&gt;3,"対象外","対象"))</f>
        <v>対象外</v>
      </c>
      <c r="AZ182" s="198" t="str">
        <f>IF(COUNTIF(AA181:AG181,"作業")+COUNTIF(AA181:AG181,"休日")&lt;7,"対象外",IF(COUNTIF(AA181:AG181,"休日")&gt;3,"対象外","対象"))</f>
        <v>対象外</v>
      </c>
    </row>
    <row r="183" spans="1:52" ht="54" customHeight="1" x14ac:dyDescent="0.35">
      <c r="A183" s="599"/>
      <c r="B183" s="529" t="str">
        <f>IF(COUNTIF(F183:AG183,0)=28,"",B$51)</f>
        <v/>
      </c>
      <c r="C183" s="530"/>
      <c r="D183" s="531"/>
      <c r="E183" s="295" t="s">
        <v>158</v>
      </c>
      <c r="F183" s="314">
        <f>VLOOKUP(F154,'14'!$B$11:$D$598,3,0)</f>
        <v>0</v>
      </c>
      <c r="G183" s="219">
        <f>VLOOKUP(G154,'14'!$B$11:$D$598,3,0)</f>
        <v>0</v>
      </c>
      <c r="H183" s="219">
        <f>VLOOKUP(H154,'14'!$B$11:$D$598,3,0)</f>
        <v>0</v>
      </c>
      <c r="I183" s="219">
        <f>VLOOKUP(I154,'14'!$B$11:$D$598,3,0)</f>
        <v>0</v>
      </c>
      <c r="J183" s="219">
        <f>VLOOKUP(J154,'14'!$B$11:$D$598,3,0)</f>
        <v>0</v>
      </c>
      <c r="K183" s="219">
        <f>VLOOKUP(K154,'14'!$B$11:$D$598,3,0)</f>
        <v>0</v>
      </c>
      <c r="L183" s="315">
        <f>VLOOKUP(L154,'14'!$B$11:$D$598,3,0)</f>
        <v>0</v>
      </c>
      <c r="M183" s="303">
        <f>VLOOKUP(M154,'14'!$B$11:$D$598,3,0)</f>
        <v>0</v>
      </c>
      <c r="N183" s="219">
        <f>VLOOKUP(N154,'14'!$B$11:$D$598,3,0)</f>
        <v>0</v>
      </c>
      <c r="O183" s="219">
        <f>VLOOKUP(O154,'14'!$B$11:$D$598,3,0)</f>
        <v>0</v>
      </c>
      <c r="P183" s="219">
        <f>VLOOKUP(P154,'14'!$B$11:$D$598,3,0)</f>
        <v>0</v>
      </c>
      <c r="Q183" s="219">
        <f>VLOOKUP(Q154,'14'!$B$11:$D$598,3,0)</f>
        <v>0</v>
      </c>
      <c r="R183" s="219">
        <f>VLOOKUP(R154,'14'!$B$11:$D$598,3,0)</f>
        <v>0</v>
      </c>
      <c r="S183" s="322">
        <f>VLOOKUP(S154,'14'!$B$11:$D$598,3,0)</f>
        <v>0</v>
      </c>
      <c r="T183" s="314">
        <f>VLOOKUP(T154,'14'!$B$11:$D$598,3,0)</f>
        <v>0</v>
      </c>
      <c r="U183" s="219">
        <f>VLOOKUP(U154,'14'!$B$11:$D$598,3,0)</f>
        <v>0</v>
      </c>
      <c r="V183" s="219">
        <f>VLOOKUP(V154,'14'!$B$11:$D$598,3,0)</f>
        <v>0</v>
      </c>
      <c r="W183" s="219">
        <f>VLOOKUP(W154,'14'!$B$11:$D$598,3,0)</f>
        <v>0</v>
      </c>
      <c r="X183" s="219">
        <f>VLOOKUP(X154,'14'!$B$11:$D$598,3,0)</f>
        <v>0</v>
      </c>
      <c r="Y183" s="219">
        <f>VLOOKUP(Y154,'14'!$B$11:$D$598,3,0)</f>
        <v>0</v>
      </c>
      <c r="Z183" s="315">
        <f>VLOOKUP(Z154,'14'!$B$11:$D$598,3,0)</f>
        <v>0</v>
      </c>
      <c r="AA183" s="303">
        <f>VLOOKUP(AA154,'14'!$B$11:$D$598,3,0)</f>
        <v>0</v>
      </c>
      <c r="AB183" s="219">
        <f>VLOOKUP(AB154,'14'!$B$11:$D$598,3,0)</f>
        <v>0</v>
      </c>
      <c r="AC183" s="219">
        <f>VLOOKUP(AC154,'14'!$B$11:$D$598,3,0)</f>
        <v>0</v>
      </c>
      <c r="AD183" s="219">
        <f>VLOOKUP(AD154,'14'!$B$11:$D$598,3,0)</f>
        <v>0</v>
      </c>
      <c r="AE183" s="219">
        <f>VLOOKUP(AE154,'14'!$B$11:$D$598,3,0)</f>
        <v>0</v>
      </c>
      <c r="AF183" s="219">
        <f>VLOOKUP(AF154,'14'!$B$11:$D$598,3,0)</f>
        <v>0</v>
      </c>
      <c r="AG183" s="219">
        <f>VLOOKUP(AG154,'14'!$B$11:$D$598,3,0)</f>
        <v>0</v>
      </c>
      <c r="AH183" s="198">
        <f t="shared" ref="AH183" si="252">COUNTIF(F184:AG184,"作業")+COUNTIF(F184:AG184,"休日")</f>
        <v>0</v>
      </c>
      <c r="AI183" s="291">
        <f t="shared" ref="AI183" si="253">(COUNTIF(F184:AG184,"休日"))</f>
        <v>0</v>
      </c>
      <c r="AJ183" s="189"/>
      <c r="AL183" s="290"/>
      <c r="AM183" s="290"/>
      <c r="AN183" s="290"/>
      <c r="AW183" s="278">
        <v>1</v>
      </c>
      <c r="AX183" s="278">
        <v>2</v>
      </c>
      <c r="AY183" s="278">
        <v>3</v>
      </c>
      <c r="AZ183" s="278">
        <v>4</v>
      </c>
    </row>
    <row r="184" spans="1:52" ht="54" customHeight="1" x14ac:dyDescent="0.35">
      <c r="A184" s="599"/>
      <c r="B184" s="532"/>
      <c r="C184" s="533"/>
      <c r="D184" s="534"/>
      <c r="E184" s="296" t="s">
        <v>159</v>
      </c>
      <c r="F184" s="314" t="str">
        <f>IF(B183="","",IF(AW184="対象外","対象外",F183))</f>
        <v/>
      </c>
      <c r="G184" s="219" t="str">
        <f>IF(B183="","",IF(AW184="対象外","対象外",G183))</f>
        <v/>
      </c>
      <c r="H184" s="219" t="str">
        <f>IF(B183="","",IF(AW184="対象外","対象外",H183))</f>
        <v/>
      </c>
      <c r="I184" s="219" t="str">
        <f>IF(B183="","",IF(AW184="対象外","対象外",I183))</f>
        <v/>
      </c>
      <c r="J184" s="219" t="str">
        <f>IF(B183="","",IF(AW184="対象外","対象外",J183))</f>
        <v/>
      </c>
      <c r="K184" s="219" t="str">
        <f>IF(B183="","",IF(AW184="対象外","対象外",K183))</f>
        <v/>
      </c>
      <c r="L184" s="315" t="str">
        <f>IF(B183="","",IF(AW184="対象外","対象外",L183))</f>
        <v/>
      </c>
      <c r="M184" s="303" t="str">
        <f>IF(B183="","",IF(AX184="対象外","対象外",M183))</f>
        <v/>
      </c>
      <c r="N184" s="219" t="str">
        <f>IF(B183="","",IF(AX184="対象外","対象外",N183))</f>
        <v/>
      </c>
      <c r="O184" s="219" t="str">
        <f>IF(B183="","",IF(AX184="対象外","対象外",O183))</f>
        <v/>
      </c>
      <c r="P184" s="219" t="str">
        <f>IF(B183="","",IF(AX184="対象外","対象外",P183))</f>
        <v/>
      </c>
      <c r="Q184" s="219" t="str">
        <f>IF(B183="","",IF(AX184="対象外","対象外",Q183))</f>
        <v/>
      </c>
      <c r="R184" s="219" t="str">
        <f>IF(B183="","",IF(AX184="対象外","対象外",R183))</f>
        <v/>
      </c>
      <c r="S184" s="322" t="str">
        <f>IF(B183="","",IF(AX184="対象外","対象外",S183))</f>
        <v/>
      </c>
      <c r="T184" s="314" t="str">
        <f>IF(B183="","",IF(AY184="対象外","対象外",T183))</f>
        <v/>
      </c>
      <c r="U184" s="219" t="str">
        <f>IF(B183="","",IF(AY184="対象外","対象外",U183))</f>
        <v/>
      </c>
      <c r="V184" s="219" t="str">
        <f>IF(B183="","",IF(AY184="対象外","対象外",V183))</f>
        <v/>
      </c>
      <c r="W184" s="219" t="str">
        <f>IF(B183="","",IF(AY184="対象外","対象外",W183))</f>
        <v/>
      </c>
      <c r="X184" s="219" t="str">
        <f>IF(B183="","",IF(AY184="対象外","対象外",X183))</f>
        <v/>
      </c>
      <c r="Y184" s="219" t="str">
        <f>IF(B183="","",IF(AY184="対象外","対象外",Y183))</f>
        <v/>
      </c>
      <c r="Z184" s="315" t="str">
        <f>IF(B183="","",IF(AY184="対象外","対象外",Z183))</f>
        <v/>
      </c>
      <c r="AA184" s="303" t="str">
        <f>IF(B183="","",IF(AZ184="対象外","対象外",AA183))</f>
        <v/>
      </c>
      <c r="AB184" s="219" t="str">
        <f>IF(B183="","",IF(AZ184="対象外","対象外",AB183))</f>
        <v/>
      </c>
      <c r="AC184" s="219" t="str">
        <f>IF(B183="","",IF(AZ184="対象外","対象外",AC183))</f>
        <v/>
      </c>
      <c r="AD184" s="219" t="str">
        <f>IF(B183="","",IF(AZ184="対象外","対象外",AD183))</f>
        <v/>
      </c>
      <c r="AE184" s="219" t="str">
        <f>IF(B183="","",IF(AZ184="対象外","対象外",AE183))</f>
        <v/>
      </c>
      <c r="AF184" s="219" t="str">
        <f>IF(B183="","",IF(AZ184="対象外","対象外",AF183))</f>
        <v/>
      </c>
      <c r="AG184" s="219" t="str">
        <f>IF(B183="","",IF(AZ184="対象外","対象外",AG183))</f>
        <v/>
      </c>
      <c r="AH184" s="523" t="str">
        <f t="shared" ref="AH184" si="254">IF(B183="","",IF(AH183&lt;1,"対象外",ROUND(AI183/AH183,3)))</f>
        <v/>
      </c>
      <c r="AI184" s="524"/>
      <c r="AJ184" s="189"/>
      <c r="AL184" s="290"/>
      <c r="AM184" s="184">
        <f>IF(AH184="",0,IF(AH184="対象外",0,1))</f>
        <v>0</v>
      </c>
      <c r="AN184" s="187">
        <f>IF(AM184=1,AH184,0)</f>
        <v>0</v>
      </c>
      <c r="AO184" s="184">
        <f>AH183</f>
        <v>0</v>
      </c>
      <c r="AP184" s="170">
        <f>AI183</f>
        <v>0</v>
      </c>
      <c r="AQ184" s="152"/>
      <c r="AR184" s="170">
        <f>IF(AS184&gt;1,1,0)</f>
        <v>0</v>
      </c>
      <c r="AS184" s="170">
        <f>AO184+AS140</f>
        <v>0</v>
      </c>
      <c r="AT184" s="170">
        <f>AP184+AT140</f>
        <v>0</v>
      </c>
      <c r="AU184" s="152"/>
      <c r="AW184" s="198" t="str">
        <f>IF(COUNTIF(F183:L183,"作業")+COUNTIF(F183:L183,"休日")&lt;7,"対象外",IF(COUNTIF(F183:L183,"休日")&gt;3,"対象外","対象"))</f>
        <v>対象外</v>
      </c>
      <c r="AX184" s="198" t="str">
        <f>IF(COUNTIF(M183:S183,"作業")+COUNTIF(M183:S183,"休日")&lt;7,"対象外",IF(COUNTIF(M183:S183,"休日")&gt;3,"対象外","対象"))</f>
        <v>対象外</v>
      </c>
      <c r="AY184" s="198" t="str">
        <f>IF(COUNTIF(T183:Z183,"作業")+COUNTIF(T183:Z183,"休日")&lt;7,"対象外",IF(COUNTIF(T183:Z183,"休日")&gt;3,"対象外","対象"))</f>
        <v>対象外</v>
      </c>
      <c r="AZ184" s="198" t="str">
        <f>IF(COUNTIF(AA183:AG183,"作業")+COUNTIF(AA183:AG183,"休日")&lt;7,"対象外",IF(COUNTIF(AA183:AG183,"休日")&gt;3,"対象外","対象"))</f>
        <v>対象外</v>
      </c>
    </row>
    <row r="185" spans="1:52" ht="54" customHeight="1" x14ac:dyDescent="0.35">
      <c r="A185" s="599"/>
      <c r="B185" s="529" t="str">
        <f>IF(COUNTIF(F185:AG185,0)=28,"",B$53)</f>
        <v/>
      </c>
      <c r="C185" s="530"/>
      <c r="D185" s="531"/>
      <c r="E185" s="295" t="s">
        <v>158</v>
      </c>
      <c r="F185" s="314">
        <f>VLOOKUP(F154,'15'!$B$11:$D$598,3,0)</f>
        <v>0</v>
      </c>
      <c r="G185" s="219">
        <f>VLOOKUP(G154,'15'!$B$11:$D$598,3,0)</f>
        <v>0</v>
      </c>
      <c r="H185" s="219">
        <f>VLOOKUP(H154,'15'!$B$11:$D$598,3,0)</f>
        <v>0</v>
      </c>
      <c r="I185" s="219">
        <f>VLOOKUP(I154,'15'!$B$11:$D$598,3,0)</f>
        <v>0</v>
      </c>
      <c r="J185" s="219">
        <f>VLOOKUP(J154,'15'!$B$11:$D$598,3,0)</f>
        <v>0</v>
      </c>
      <c r="K185" s="219">
        <f>VLOOKUP(K154,'15'!$B$11:$D$598,3,0)</f>
        <v>0</v>
      </c>
      <c r="L185" s="315">
        <f>VLOOKUP(L154,'15'!$B$11:$D$598,3,0)</f>
        <v>0</v>
      </c>
      <c r="M185" s="303">
        <f>VLOOKUP(M154,'15'!$B$11:$D$598,3,0)</f>
        <v>0</v>
      </c>
      <c r="N185" s="219">
        <f>VLOOKUP(N154,'15'!$B$11:$D$598,3,0)</f>
        <v>0</v>
      </c>
      <c r="O185" s="219">
        <f>VLOOKUP(O154,'15'!$B$11:$D$598,3,0)</f>
        <v>0</v>
      </c>
      <c r="P185" s="219">
        <f>VLOOKUP(P154,'15'!$B$11:$D$598,3,0)</f>
        <v>0</v>
      </c>
      <c r="Q185" s="219">
        <f>VLOOKUP(Q154,'15'!$B$11:$D$598,3,0)</f>
        <v>0</v>
      </c>
      <c r="R185" s="219">
        <f>VLOOKUP(R154,'15'!$B$11:$D$598,3,0)</f>
        <v>0</v>
      </c>
      <c r="S185" s="322">
        <f>VLOOKUP(S154,'15'!$B$11:$D$598,3,0)</f>
        <v>0</v>
      </c>
      <c r="T185" s="314">
        <f>VLOOKUP(T154,'15'!$B$11:$D$598,3,0)</f>
        <v>0</v>
      </c>
      <c r="U185" s="219">
        <f>VLOOKUP(U154,'15'!$B$11:$D$598,3,0)</f>
        <v>0</v>
      </c>
      <c r="V185" s="219">
        <f>VLOOKUP(V154,'15'!$B$11:$D$598,3,0)</f>
        <v>0</v>
      </c>
      <c r="W185" s="219">
        <f>VLOOKUP(W154,'15'!$B$11:$D$598,3,0)</f>
        <v>0</v>
      </c>
      <c r="X185" s="219">
        <f>VLOOKUP(X154,'15'!$B$11:$D$598,3,0)</f>
        <v>0</v>
      </c>
      <c r="Y185" s="219">
        <f>VLOOKUP(Y154,'15'!$B$11:$D$598,3,0)</f>
        <v>0</v>
      </c>
      <c r="Z185" s="315">
        <f>VLOOKUP(Z154,'15'!$B$11:$D$598,3,0)</f>
        <v>0</v>
      </c>
      <c r="AA185" s="303">
        <f>VLOOKUP(AA154,'15'!$B$11:$D$598,3,0)</f>
        <v>0</v>
      </c>
      <c r="AB185" s="219">
        <f>VLOOKUP(AB154,'15'!$B$11:$D$598,3,0)</f>
        <v>0</v>
      </c>
      <c r="AC185" s="219">
        <f>VLOOKUP(AC154,'15'!$B$11:$D$598,3,0)</f>
        <v>0</v>
      </c>
      <c r="AD185" s="219">
        <f>VLOOKUP(AD154,'15'!$B$11:$D$598,3,0)</f>
        <v>0</v>
      </c>
      <c r="AE185" s="219">
        <f>VLOOKUP(AE154,'15'!$B$11:$D$598,3,0)</f>
        <v>0</v>
      </c>
      <c r="AF185" s="219">
        <f>VLOOKUP(AF154,'15'!$B$11:$D$598,3,0)</f>
        <v>0</v>
      </c>
      <c r="AG185" s="219">
        <f>VLOOKUP(AG154,'15'!$B$11:$D$598,3,0)</f>
        <v>0</v>
      </c>
      <c r="AH185" s="198">
        <f t="shared" ref="AH185" si="255">COUNTIF(F186:AG186,"作業")+COUNTIF(F186:AG186,"休日")</f>
        <v>0</v>
      </c>
      <c r="AI185" s="291">
        <f t="shared" ref="AI185" si="256">(COUNTIF(F186:AG186,"休日"))</f>
        <v>0</v>
      </c>
      <c r="AJ185" s="189"/>
      <c r="AL185" s="290"/>
      <c r="AM185" s="290"/>
      <c r="AN185" s="290"/>
      <c r="AW185" s="278">
        <v>1</v>
      </c>
      <c r="AX185" s="278">
        <v>2</v>
      </c>
      <c r="AY185" s="278">
        <v>3</v>
      </c>
      <c r="AZ185" s="278">
        <v>4</v>
      </c>
    </row>
    <row r="186" spans="1:52" ht="54" customHeight="1" x14ac:dyDescent="0.35">
      <c r="A186" s="599"/>
      <c r="B186" s="532"/>
      <c r="C186" s="533"/>
      <c r="D186" s="534"/>
      <c r="E186" s="296" t="s">
        <v>159</v>
      </c>
      <c r="F186" s="314" t="str">
        <f>IF(B185="","",IF(AW186="対象外","対象外",F185))</f>
        <v/>
      </c>
      <c r="G186" s="219" t="str">
        <f>IF(B185="","",IF(AW186="対象外","対象外",G185))</f>
        <v/>
      </c>
      <c r="H186" s="219" t="str">
        <f>IF(B185="","",IF(AW186="対象外","対象外",H185))</f>
        <v/>
      </c>
      <c r="I186" s="219" t="str">
        <f>IF(B185="","",IF(AW186="対象外","対象外",I185))</f>
        <v/>
      </c>
      <c r="J186" s="219" t="str">
        <f>IF(B185="","",IF(AW186="対象外","対象外",J185))</f>
        <v/>
      </c>
      <c r="K186" s="219" t="str">
        <f>IF(B185="","",IF(AW186="対象外","対象外",K185))</f>
        <v/>
      </c>
      <c r="L186" s="315" t="str">
        <f>IF(B185="","",IF(AW186="対象外","対象外",L185))</f>
        <v/>
      </c>
      <c r="M186" s="303" t="str">
        <f>IF(B185="","",IF(AX186="対象外","対象外",M185))</f>
        <v/>
      </c>
      <c r="N186" s="219" t="str">
        <f>IF(B185="","",IF(AX186="対象外","対象外",N185))</f>
        <v/>
      </c>
      <c r="O186" s="219" t="str">
        <f>IF(B185="","",IF(AX186="対象外","対象外",O185))</f>
        <v/>
      </c>
      <c r="P186" s="219" t="str">
        <f>IF(B185="","",IF(AX186="対象外","対象外",P185))</f>
        <v/>
      </c>
      <c r="Q186" s="219" t="str">
        <f>IF(B185="","",IF(AX186="対象外","対象外",Q185))</f>
        <v/>
      </c>
      <c r="R186" s="219" t="str">
        <f>IF(B185="","",IF(AX186="対象外","対象外",R185))</f>
        <v/>
      </c>
      <c r="S186" s="322" t="str">
        <f>IF(B185="","",IF(AX186="対象外","対象外",S185))</f>
        <v/>
      </c>
      <c r="T186" s="314" t="str">
        <f>IF(B185="","",IF(AY186="対象外","対象外",T185))</f>
        <v/>
      </c>
      <c r="U186" s="219" t="str">
        <f>IF(B185="","",IF(AY186="対象外","対象外",U185))</f>
        <v/>
      </c>
      <c r="V186" s="219" t="str">
        <f>IF(B185="","",IF(AY186="対象外","対象外",V185))</f>
        <v/>
      </c>
      <c r="W186" s="219" t="str">
        <f>IF(B185="","",IF(AY186="対象外","対象外",W185))</f>
        <v/>
      </c>
      <c r="X186" s="219" t="str">
        <f>IF(B185="","",IF(AY186="対象外","対象外",X185))</f>
        <v/>
      </c>
      <c r="Y186" s="219" t="str">
        <f>IF(B185="","",IF(AY186="対象外","対象外",Y185))</f>
        <v/>
      </c>
      <c r="Z186" s="315" t="str">
        <f>IF(B185="","",IF(AY186="対象外","対象外",Z185))</f>
        <v/>
      </c>
      <c r="AA186" s="303" t="str">
        <f>IF(B185="","",IF(AZ186="対象外","対象外",AA185))</f>
        <v/>
      </c>
      <c r="AB186" s="219" t="str">
        <f>IF(B185="","",IF(AZ186="対象外","対象外",AB185))</f>
        <v/>
      </c>
      <c r="AC186" s="219" t="str">
        <f>IF(B185="","",IF(AZ186="対象外","対象外",AC185))</f>
        <v/>
      </c>
      <c r="AD186" s="219" t="str">
        <f>IF(B185="","",IF(AZ186="対象外","対象外",AD185))</f>
        <v/>
      </c>
      <c r="AE186" s="219" t="str">
        <f>IF(B185="","",IF(AZ186="対象外","対象外",AE185))</f>
        <v/>
      </c>
      <c r="AF186" s="219" t="str">
        <f>IF(B185="","",IF(AZ186="対象外","対象外",AF185))</f>
        <v/>
      </c>
      <c r="AG186" s="219" t="str">
        <f>IF(B185="","",IF(AZ186="対象外","対象外",AG185))</f>
        <v/>
      </c>
      <c r="AH186" s="523" t="str">
        <f t="shared" ref="AH186" si="257">IF(B185="","",IF(AH185&lt;1,"対象外",ROUND(AI185/AH185,3)))</f>
        <v/>
      </c>
      <c r="AI186" s="524"/>
      <c r="AJ186" s="189"/>
      <c r="AL186" s="290"/>
      <c r="AM186" s="184">
        <f>IF(AH186="",0,IF(AH186="対象外",0,1))</f>
        <v>0</v>
      </c>
      <c r="AN186" s="187">
        <f>IF(AM186=1,AH186,0)</f>
        <v>0</v>
      </c>
      <c r="AO186" s="184">
        <f>AH185</f>
        <v>0</v>
      </c>
      <c r="AP186" s="170">
        <f>AI185</f>
        <v>0</v>
      </c>
      <c r="AQ186" s="152"/>
      <c r="AR186" s="170">
        <f>IF(AS186&gt;1,1,0)</f>
        <v>0</v>
      </c>
      <c r="AS186" s="170">
        <f>AO186+AS142</f>
        <v>0</v>
      </c>
      <c r="AT186" s="170">
        <f>AP186+AT142</f>
        <v>0</v>
      </c>
      <c r="AU186" s="152"/>
      <c r="AW186" s="198" t="str">
        <f>IF(COUNTIF(F185:L185,"作業")+COUNTIF(F185:L185,"休日")&lt;7,"対象外",IF(COUNTIF(F185:L185,"休日")&gt;3,"対象外","対象"))</f>
        <v>対象外</v>
      </c>
      <c r="AX186" s="198" t="str">
        <f>IF(COUNTIF(M185:S185,"作業")+COUNTIF(M185:S185,"休日")&lt;7,"対象外",IF(COUNTIF(M185:S185,"休日")&gt;3,"対象外","対象"))</f>
        <v>対象外</v>
      </c>
      <c r="AY186" s="198" t="str">
        <f>IF(COUNTIF(T185:Z185,"作業")+COUNTIF(T185:Z185,"休日")&lt;7,"対象外",IF(COUNTIF(T185:Z185,"休日")&gt;3,"対象外","対象"))</f>
        <v>対象外</v>
      </c>
      <c r="AZ186" s="198" t="str">
        <f>IF(COUNTIF(AA185:AG185,"作業")+COUNTIF(AA185:AG185,"休日")&lt;7,"対象外",IF(COUNTIF(AA185:AG185,"休日")&gt;3,"対象外","対象"))</f>
        <v>対象外</v>
      </c>
    </row>
    <row r="187" spans="1:52" ht="54" customHeight="1" x14ac:dyDescent="0.35">
      <c r="A187" s="599"/>
      <c r="B187" s="529" t="str">
        <f>IF(COUNTIF(F187:AG187,0)=28,"",B$55)</f>
        <v/>
      </c>
      <c r="C187" s="530"/>
      <c r="D187" s="531"/>
      <c r="E187" s="295" t="s">
        <v>158</v>
      </c>
      <c r="F187" s="314">
        <f>VLOOKUP(F154,'16'!$B$11:$D$598,3,0)</f>
        <v>0</v>
      </c>
      <c r="G187" s="219">
        <f>VLOOKUP(G154,'16'!$B$11:$D$598,3,0)</f>
        <v>0</v>
      </c>
      <c r="H187" s="219">
        <f>VLOOKUP(H154,'16'!$B$11:$D$598,3,0)</f>
        <v>0</v>
      </c>
      <c r="I187" s="219">
        <f>VLOOKUP(I154,'16'!$B$11:$D$598,3,0)</f>
        <v>0</v>
      </c>
      <c r="J187" s="219">
        <f>VLOOKUP(J154,'16'!$B$11:$D$598,3,0)</f>
        <v>0</v>
      </c>
      <c r="K187" s="219">
        <f>VLOOKUP(K154,'16'!$B$11:$D$598,3,0)</f>
        <v>0</v>
      </c>
      <c r="L187" s="315">
        <f>VLOOKUP(L154,'16'!$B$11:$D$598,3,0)</f>
        <v>0</v>
      </c>
      <c r="M187" s="303">
        <f>VLOOKUP(M154,'16'!$B$11:$D$598,3,0)</f>
        <v>0</v>
      </c>
      <c r="N187" s="219">
        <f>VLOOKUP(N154,'16'!$B$11:$D$598,3,0)</f>
        <v>0</v>
      </c>
      <c r="O187" s="219">
        <f>VLOOKUP(O154,'16'!$B$11:$D$598,3,0)</f>
        <v>0</v>
      </c>
      <c r="P187" s="219">
        <f>VLOOKUP(P154,'16'!$B$11:$D$598,3,0)</f>
        <v>0</v>
      </c>
      <c r="Q187" s="219">
        <f>VLOOKUP(Q154,'16'!$B$11:$D$598,3,0)</f>
        <v>0</v>
      </c>
      <c r="R187" s="219">
        <f>VLOOKUP(R154,'16'!$B$11:$D$598,3,0)</f>
        <v>0</v>
      </c>
      <c r="S187" s="322">
        <f>VLOOKUP(S154,'16'!$B$11:$D$598,3,0)</f>
        <v>0</v>
      </c>
      <c r="T187" s="314">
        <f>VLOOKUP(T154,'16'!$B$11:$D$598,3,0)</f>
        <v>0</v>
      </c>
      <c r="U187" s="219">
        <f>VLOOKUP(U154,'16'!$B$11:$D$598,3,0)</f>
        <v>0</v>
      </c>
      <c r="V187" s="219">
        <f>VLOOKUP(V154,'16'!$B$11:$D$598,3,0)</f>
        <v>0</v>
      </c>
      <c r="W187" s="219">
        <f>VLOOKUP(W154,'16'!$B$11:$D$598,3,0)</f>
        <v>0</v>
      </c>
      <c r="X187" s="219">
        <f>VLOOKUP(X154,'16'!$B$11:$D$598,3,0)</f>
        <v>0</v>
      </c>
      <c r="Y187" s="219">
        <f>VLOOKUP(Y154,'16'!$B$11:$D$598,3,0)</f>
        <v>0</v>
      </c>
      <c r="Z187" s="315">
        <f>VLOOKUP(Z154,'16'!$B$11:$D$598,3,0)</f>
        <v>0</v>
      </c>
      <c r="AA187" s="303">
        <f>VLOOKUP(AA154,'16'!$B$11:$D$598,3,0)</f>
        <v>0</v>
      </c>
      <c r="AB187" s="219">
        <f>VLOOKUP(AB154,'16'!$B$11:$D$598,3,0)</f>
        <v>0</v>
      </c>
      <c r="AC187" s="219">
        <f>VLOOKUP(AC154,'16'!$B$11:$D$598,3,0)</f>
        <v>0</v>
      </c>
      <c r="AD187" s="219">
        <f>VLOOKUP(AD154,'16'!$B$11:$D$598,3,0)</f>
        <v>0</v>
      </c>
      <c r="AE187" s="219">
        <f>VLOOKUP(AE154,'16'!$B$11:$D$598,3,0)</f>
        <v>0</v>
      </c>
      <c r="AF187" s="219">
        <f>VLOOKUP(AF154,'16'!$B$11:$D$598,3,0)</f>
        <v>0</v>
      </c>
      <c r="AG187" s="219">
        <f>VLOOKUP(AG154,'16'!$B$11:$D$598,3,0)</f>
        <v>0</v>
      </c>
      <c r="AH187" s="198">
        <f t="shared" ref="AH187" si="258">COUNTIF(F188:AG188,"作業")+COUNTIF(F188:AG188,"休日")</f>
        <v>0</v>
      </c>
      <c r="AI187" s="291">
        <f t="shared" ref="AI187" si="259">(COUNTIF(F188:AG188,"休日"))</f>
        <v>0</v>
      </c>
      <c r="AJ187" s="189"/>
      <c r="AL187" s="290"/>
      <c r="AM187" s="290"/>
      <c r="AN187" s="290"/>
      <c r="AW187" s="278">
        <v>1</v>
      </c>
      <c r="AX187" s="278">
        <v>2</v>
      </c>
      <c r="AY187" s="278">
        <v>3</v>
      </c>
      <c r="AZ187" s="278">
        <v>4</v>
      </c>
    </row>
    <row r="188" spans="1:52" ht="54" customHeight="1" x14ac:dyDescent="0.35">
      <c r="A188" s="599"/>
      <c r="B188" s="532"/>
      <c r="C188" s="533"/>
      <c r="D188" s="534"/>
      <c r="E188" s="296" t="s">
        <v>159</v>
      </c>
      <c r="F188" s="314" t="str">
        <f>IF(B187="","",IF(AW188="対象外","対象外",F187))</f>
        <v/>
      </c>
      <c r="G188" s="219" t="str">
        <f>IF(B187="","",IF(AW188="対象外","対象外",G187))</f>
        <v/>
      </c>
      <c r="H188" s="219" t="str">
        <f>IF(B187="","",IF(AW188="対象外","対象外",H187))</f>
        <v/>
      </c>
      <c r="I188" s="219" t="str">
        <f>IF(B187="","",IF(AW188="対象外","対象外",I187))</f>
        <v/>
      </c>
      <c r="J188" s="219" t="str">
        <f>IF(B187="","",IF(AW188="対象外","対象外",J187))</f>
        <v/>
      </c>
      <c r="K188" s="219" t="str">
        <f>IF(B187="","",IF(AW188="対象外","対象外",K187))</f>
        <v/>
      </c>
      <c r="L188" s="315" t="str">
        <f>IF(B187="","",IF(AW188="対象外","対象外",L187))</f>
        <v/>
      </c>
      <c r="M188" s="303" t="str">
        <f>IF(B187="","",IF(AX188="対象外","対象外",M187))</f>
        <v/>
      </c>
      <c r="N188" s="219" t="str">
        <f>IF(B187="","",IF(AX188="対象外","対象外",N187))</f>
        <v/>
      </c>
      <c r="O188" s="219" t="str">
        <f>IF(B187="","",IF(AX188="対象外","対象外",O187))</f>
        <v/>
      </c>
      <c r="P188" s="219" t="str">
        <f>IF(B187="","",IF(AX188="対象外","対象外",P187))</f>
        <v/>
      </c>
      <c r="Q188" s="219" t="str">
        <f>IF(B187="","",IF(AX188="対象外","対象外",Q187))</f>
        <v/>
      </c>
      <c r="R188" s="219" t="str">
        <f>IF(B187="","",IF(AX188="対象外","対象外",R187))</f>
        <v/>
      </c>
      <c r="S188" s="322" t="str">
        <f>IF(B187="","",IF(AX188="対象外","対象外",S187))</f>
        <v/>
      </c>
      <c r="T188" s="314" t="str">
        <f>IF(B187="","",IF(AY188="対象外","対象外",T187))</f>
        <v/>
      </c>
      <c r="U188" s="219" t="str">
        <f>IF(B187="","",IF(AY188="対象外","対象外",U187))</f>
        <v/>
      </c>
      <c r="V188" s="219" t="str">
        <f>IF(B187="","",IF(AY188="対象外","対象外",V187))</f>
        <v/>
      </c>
      <c r="W188" s="219" t="str">
        <f>IF(B187="","",IF(AY188="対象外","対象外",W187))</f>
        <v/>
      </c>
      <c r="X188" s="219" t="str">
        <f>IF(B187="","",IF(AY188="対象外","対象外",X187))</f>
        <v/>
      </c>
      <c r="Y188" s="219" t="str">
        <f>IF(B187="","",IF(AY188="対象外","対象外",Y187))</f>
        <v/>
      </c>
      <c r="Z188" s="315" t="str">
        <f>IF(B187="","",IF(AY188="対象外","対象外",Z187))</f>
        <v/>
      </c>
      <c r="AA188" s="303" t="str">
        <f>IF(B187="","",IF(AZ188="対象外","対象外",AA187))</f>
        <v/>
      </c>
      <c r="AB188" s="219" t="str">
        <f>IF(B187="","",IF(AZ188="対象外","対象外",AB187))</f>
        <v/>
      </c>
      <c r="AC188" s="219" t="str">
        <f>IF(B187="","",IF(AZ188="対象外","対象外",AC187))</f>
        <v/>
      </c>
      <c r="AD188" s="219" t="str">
        <f>IF(B187="","",IF(AZ188="対象外","対象外",AD187))</f>
        <v/>
      </c>
      <c r="AE188" s="219" t="str">
        <f>IF(B187="","",IF(AZ188="対象外","対象外",AE187))</f>
        <v/>
      </c>
      <c r="AF188" s="219" t="str">
        <f>IF(B187="","",IF(AZ188="対象外","対象外",AF187))</f>
        <v/>
      </c>
      <c r="AG188" s="219" t="str">
        <f>IF(B187="","",IF(AZ188="対象外","対象外",AG187))</f>
        <v/>
      </c>
      <c r="AH188" s="523" t="str">
        <f t="shared" ref="AH188" si="260">IF(B187="","",IF(AH187&lt;1,"対象外",ROUND(AI187/AH187,3)))</f>
        <v/>
      </c>
      <c r="AI188" s="524"/>
      <c r="AJ188" s="189"/>
      <c r="AL188" s="290"/>
      <c r="AM188" s="184">
        <f>IF(AH188="",0,IF(AH188="対象外",0,1))</f>
        <v>0</v>
      </c>
      <c r="AN188" s="187">
        <f>IF(AM188=1,AH188,0)</f>
        <v>0</v>
      </c>
      <c r="AO188" s="184">
        <f>AH187</f>
        <v>0</v>
      </c>
      <c r="AP188" s="170">
        <f>AI187</f>
        <v>0</v>
      </c>
      <c r="AQ188" s="152"/>
      <c r="AR188" s="170">
        <f>IF(AS188&gt;1,1,0)</f>
        <v>0</v>
      </c>
      <c r="AS188" s="170">
        <f>AO188+AS144</f>
        <v>0</v>
      </c>
      <c r="AT188" s="170">
        <f>AP188+AT144</f>
        <v>0</v>
      </c>
      <c r="AU188" s="152"/>
      <c r="AW188" s="198" t="str">
        <f>IF(COUNTIF(F187:L187,"作業")+COUNTIF(F187:L187,"休日")&lt;7,"対象外",IF(COUNTIF(F187:L187,"休日")&gt;3,"対象外","対象"))</f>
        <v>対象外</v>
      </c>
      <c r="AX188" s="198" t="str">
        <f>IF(COUNTIF(M187:S187,"作業")+COUNTIF(M187:S187,"休日")&lt;7,"対象外",IF(COUNTIF(M187:S187,"休日")&gt;3,"対象外","対象"))</f>
        <v>対象外</v>
      </c>
      <c r="AY188" s="198" t="str">
        <f>IF(COUNTIF(T187:Z187,"作業")+COUNTIF(T187:Z187,"休日")&lt;7,"対象外",IF(COUNTIF(T187:Z187,"休日")&gt;3,"対象外","対象"))</f>
        <v>対象外</v>
      </c>
      <c r="AZ188" s="198" t="str">
        <f>IF(COUNTIF(AA187:AG187,"作業")+COUNTIF(AA187:AG187,"休日")&lt;7,"対象外",IF(COUNTIF(AA187:AG187,"休日")&gt;3,"対象外","対象"))</f>
        <v>対象外</v>
      </c>
    </row>
    <row r="189" spans="1:52" ht="54" customHeight="1" x14ac:dyDescent="0.35">
      <c r="A189" s="599"/>
      <c r="B189" s="529" t="str">
        <f t="shared" ref="B189" si="261">IF(COUNTIF(F189:AG189,0)=28,"",B$25)</f>
        <v/>
      </c>
      <c r="C189" s="530"/>
      <c r="D189" s="531"/>
      <c r="E189" s="295" t="s">
        <v>158</v>
      </c>
      <c r="F189" s="314">
        <f>VLOOKUP(F154,'17'!$B$11:$D$598,3,0)</f>
        <v>0</v>
      </c>
      <c r="G189" s="219">
        <f>VLOOKUP(G154,'17'!$B$11:$D$598,3,0)</f>
        <v>0</v>
      </c>
      <c r="H189" s="219">
        <f>VLOOKUP(H154,'17'!$B$11:$D$598,3,0)</f>
        <v>0</v>
      </c>
      <c r="I189" s="219">
        <f>VLOOKUP(I154,'17'!$B$11:$D$598,3,0)</f>
        <v>0</v>
      </c>
      <c r="J189" s="219">
        <f>VLOOKUP(J154,'17'!$B$11:$D$598,3,0)</f>
        <v>0</v>
      </c>
      <c r="K189" s="219">
        <f>VLOOKUP(K154,'17'!$B$11:$D$598,3,0)</f>
        <v>0</v>
      </c>
      <c r="L189" s="315">
        <f>VLOOKUP(L154,'17'!$B$11:$D$598,3,0)</f>
        <v>0</v>
      </c>
      <c r="M189" s="303">
        <f>VLOOKUP(M154,'17'!$B$11:$D$598,3,0)</f>
        <v>0</v>
      </c>
      <c r="N189" s="219">
        <f>VLOOKUP(N154,'17'!$B$11:$D$598,3,0)</f>
        <v>0</v>
      </c>
      <c r="O189" s="219">
        <f>VLOOKUP(O154,'17'!$B$11:$D$598,3,0)</f>
        <v>0</v>
      </c>
      <c r="P189" s="219">
        <f>VLOOKUP(P154,'17'!$B$11:$D$598,3,0)</f>
        <v>0</v>
      </c>
      <c r="Q189" s="219">
        <f>VLOOKUP(Q154,'17'!$B$11:$D$598,3,0)</f>
        <v>0</v>
      </c>
      <c r="R189" s="219">
        <f>VLOOKUP(R154,'17'!$B$11:$D$598,3,0)</f>
        <v>0</v>
      </c>
      <c r="S189" s="322">
        <f>VLOOKUP(S154,'17'!$B$11:$D$598,3,0)</f>
        <v>0</v>
      </c>
      <c r="T189" s="314">
        <f>VLOOKUP(T154,'17'!$B$11:$D$598,3,0)</f>
        <v>0</v>
      </c>
      <c r="U189" s="219">
        <f>VLOOKUP(U154,'17'!$B$11:$D$598,3,0)</f>
        <v>0</v>
      </c>
      <c r="V189" s="219">
        <f>VLOOKUP(V154,'17'!$B$11:$D$598,3,0)</f>
        <v>0</v>
      </c>
      <c r="W189" s="219">
        <f>VLOOKUP(W154,'17'!$B$11:$D$598,3,0)</f>
        <v>0</v>
      </c>
      <c r="X189" s="219">
        <f>VLOOKUP(X154,'17'!$B$11:$D$598,3,0)</f>
        <v>0</v>
      </c>
      <c r="Y189" s="219">
        <f>VLOOKUP(Y154,'17'!$B$11:$D$598,3,0)</f>
        <v>0</v>
      </c>
      <c r="Z189" s="315">
        <f>VLOOKUP(Z154,'17'!$B$11:$D$598,3,0)</f>
        <v>0</v>
      </c>
      <c r="AA189" s="303">
        <f>VLOOKUP(AA154,'17'!$B$11:$D$598,3,0)</f>
        <v>0</v>
      </c>
      <c r="AB189" s="219">
        <f>VLOOKUP(AB154,'17'!$B$11:$D$598,3,0)</f>
        <v>0</v>
      </c>
      <c r="AC189" s="219">
        <f>VLOOKUP(AC154,'17'!$B$11:$D$598,3,0)</f>
        <v>0</v>
      </c>
      <c r="AD189" s="219">
        <f>VLOOKUP(AD154,'17'!$B$11:$D$598,3,0)</f>
        <v>0</v>
      </c>
      <c r="AE189" s="219">
        <f>VLOOKUP(AE154,'17'!$B$11:$D$598,3,0)</f>
        <v>0</v>
      </c>
      <c r="AF189" s="219">
        <f>VLOOKUP(AF154,'17'!$B$11:$D$598,3,0)</f>
        <v>0</v>
      </c>
      <c r="AG189" s="219">
        <f>VLOOKUP(AG154,'17'!$B$11:$D$598,3,0)</f>
        <v>0</v>
      </c>
      <c r="AH189" s="198">
        <f t="shared" ref="AH189" si="262">COUNTIF(F190:AG190,"作業")+COUNTIF(F190:AG190,"休日")</f>
        <v>0</v>
      </c>
      <c r="AI189" s="291">
        <f t="shared" ref="AI189" si="263">(COUNTIF(F190:AG190,"休日"))</f>
        <v>0</v>
      </c>
      <c r="AJ189" s="189"/>
      <c r="AL189" s="290"/>
      <c r="AM189" s="290"/>
      <c r="AN189" s="290"/>
      <c r="AW189" s="278">
        <v>1</v>
      </c>
      <c r="AX189" s="278">
        <v>2</v>
      </c>
      <c r="AY189" s="278">
        <v>3</v>
      </c>
      <c r="AZ189" s="278">
        <v>4</v>
      </c>
    </row>
    <row r="190" spans="1:52" ht="54" customHeight="1" x14ac:dyDescent="0.35">
      <c r="A190" s="599"/>
      <c r="B190" s="532"/>
      <c r="C190" s="533"/>
      <c r="D190" s="534"/>
      <c r="E190" s="296" t="s">
        <v>159</v>
      </c>
      <c r="F190" s="314" t="str">
        <f>IF(B189="","",IF(AW190="対象外","対象外",F189))</f>
        <v/>
      </c>
      <c r="G190" s="219" t="str">
        <f>IF(B189="","",IF(AW190="対象外","対象外",G189))</f>
        <v/>
      </c>
      <c r="H190" s="219" t="str">
        <f>IF(B189="","",IF(AW190="対象外","対象外",H189))</f>
        <v/>
      </c>
      <c r="I190" s="219" t="str">
        <f>IF(B189="","",IF(AW190="対象外","対象外",I189))</f>
        <v/>
      </c>
      <c r="J190" s="219" t="str">
        <f>IF(B189="","",IF(AW190="対象外","対象外",J189))</f>
        <v/>
      </c>
      <c r="K190" s="219" t="str">
        <f>IF(B189="","",IF(AW190="対象外","対象外",K189))</f>
        <v/>
      </c>
      <c r="L190" s="315" t="str">
        <f>IF(B189="","",IF(AW190="対象外","対象外",L189))</f>
        <v/>
      </c>
      <c r="M190" s="303" t="str">
        <f>IF(B189="","",IF(AX190="対象外","対象外",M189))</f>
        <v/>
      </c>
      <c r="N190" s="219" t="str">
        <f>IF(B189="","",IF(AX190="対象外","対象外",N189))</f>
        <v/>
      </c>
      <c r="O190" s="219" t="str">
        <f>IF(B189="","",IF(AX190="対象外","対象外",O189))</f>
        <v/>
      </c>
      <c r="P190" s="219" t="str">
        <f>IF(B189="","",IF(AX190="対象外","対象外",P189))</f>
        <v/>
      </c>
      <c r="Q190" s="219" t="str">
        <f>IF(B189="","",IF(AX190="対象外","対象外",Q189))</f>
        <v/>
      </c>
      <c r="R190" s="219" t="str">
        <f>IF(B189="","",IF(AX190="対象外","対象外",R189))</f>
        <v/>
      </c>
      <c r="S190" s="322" t="str">
        <f>IF(B189="","",IF(AX190="対象外","対象外",S189))</f>
        <v/>
      </c>
      <c r="T190" s="314" t="str">
        <f>IF(B189="","",IF(AY190="対象外","対象外",T189))</f>
        <v/>
      </c>
      <c r="U190" s="219" t="str">
        <f>IF(B189="","",IF(AY190="対象外","対象外",U189))</f>
        <v/>
      </c>
      <c r="V190" s="219" t="str">
        <f>IF(B189="","",IF(AY190="対象外","対象外",V189))</f>
        <v/>
      </c>
      <c r="W190" s="219" t="str">
        <f>IF(B189="","",IF(AY190="対象外","対象外",W189))</f>
        <v/>
      </c>
      <c r="X190" s="219" t="str">
        <f>IF(B189="","",IF(AY190="対象外","対象外",X189))</f>
        <v/>
      </c>
      <c r="Y190" s="219" t="str">
        <f>IF(B189="","",IF(AY190="対象外","対象外",Y189))</f>
        <v/>
      </c>
      <c r="Z190" s="315" t="str">
        <f>IF(B189="","",IF(AY190="対象外","対象外",Z189))</f>
        <v/>
      </c>
      <c r="AA190" s="303" t="str">
        <f>IF(B189="","",IF(AZ190="対象外","対象外",AA189))</f>
        <v/>
      </c>
      <c r="AB190" s="219" t="str">
        <f>IF(B189="","",IF(AZ190="対象外","対象外",AB189))</f>
        <v/>
      </c>
      <c r="AC190" s="219" t="str">
        <f>IF(B189="","",IF(AZ190="対象外","対象外",AC189))</f>
        <v/>
      </c>
      <c r="AD190" s="219" t="str">
        <f>IF(B189="","",IF(AZ190="対象外","対象外",AD189))</f>
        <v/>
      </c>
      <c r="AE190" s="219" t="str">
        <f>IF(B189="","",IF(AZ190="対象外","対象外",AE189))</f>
        <v/>
      </c>
      <c r="AF190" s="219" t="str">
        <f>IF(B189="","",IF(AZ190="対象外","対象外",AF189))</f>
        <v/>
      </c>
      <c r="AG190" s="219" t="str">
        <f>IF(B189="","",IF(AZ190="対象外","対象外",AG189))</f>
        <v/>
      </c>
      <c r="AH190" s="523" t="str">
        <f t="shared" ref="AH190" si="264">IF(B189="","",IF(AH189&lt;1,"対象外",ROUND(AI189/AH189,3)))</f>
        <v/>
      </c>
      <c r="AI190" s="524"/>
      <c r="AJ190" s="189"/>
      <c r="AL190" s="290"/>
      <c r="AM190" s="184">
        <f>IF(AH190="",0,IF(AH190="対象外",0,1))</f>
        <v>0</v>
      </c>
      <c r="AN190" s="187">
        <f>IF(AM190=1,AH190,0)</f>
        <v>0</v>
      </c>
      <c r="AO190" s="184">
        <f>AH189</f>
        <v>0</v>
      </c>
      <c r="AP190" s="170">
        <f>AI189</f>
        <v>0</v>
      </c>
      <c r="AQ190" s="152"/>
      <c r="AR190" s="170">
        <f>IF(AS190&gt;1,1,0)</f>
        <v>0</v>
      </c>
      <c r="AS190" s="170">
        <f>AO190+AS146</f>
        <v>0</v>
      </c>
      <c r="AT190" s="170">
        <f>AP190+AT146</f>
        <v>0</v>
      </c>
      <c r="AU190" s="152"/>
      <c r="AW190" s="198" t="str">
        <f>IF(COUNTIF(F189:L189,"作業")+COUNTIF(F189:L189,"休日")&lt;7,"対象外",IF(COUNTIF(F189:L189,"休日")&gt;3,"対象外","対象"))</f>
        <v>対象外</v>
      </c>
      <c r="AX190" s="198" t="str">
        <f>IF(COUNTIF(M189:S189,"作業")+COUNTIF(M189:S189,"休日")&lt;7,"対象外",IF(COUNTIF(M189:S189,"休日")&gt;3,"対象外","対象"))</f>
        <v>対象外</v>
      </c>
      <c r="AY190" s="198" t="str">
        <f>IF(COUNTIF(T189:Z189,"作業")+COUNTIF(T189:Z189,"休日")&lt;7,"対象外",IF(COUNTIF(T189:Z189,"休日")&gt;3,"対象外","対象"))</f>
        <v>対象外</v>
      </c>
      <c r="AZ190" s="198" t="str">
        <f>IF(COUNTIF(AA189:AG189,"作業")+COUNTIF(AA189:AG189,"休日")&lt;7,"対象外",IF(COUNTIF(AA189:AG189,"休日")&gt;3,"対象外","対象"))</f>
        <v>対象外</v>
      </c>
    </row>
    <row r="191" spans="1:52" ht="54" customHeight="1" x14ac:dyDescent="0.35">
      <c r="A191" s="599"/>
      <c r="B191" s="529" t="str">
        <f>IF(COUNTIF(F191:AG191,0)=28,"",B$57)</f>
        <v/>
      </c>
      <c r="C191" s="530"/>
      <c r="D191" s="531"/>
      <c r="E191" s="295" t="s">
        <v>158</v>
      </c>
      <c r="F191" s="314">
        <f>VLOOKUP(F154,'18'!$B$11:$D$598,3,0)</f>
        <v>0</v>
      </c>
      <c r="G191" s="219">
        <f>VLOOKUP(G154,'18'!$B$11:$D$598,3,0)</f>
        <v>0</v>
      </c>
      <c r="H191" s="219">
        <f>VLOOKUP(H154,'18'!$B$11:$D$598,3,0)</f>
        <v>0</v>
      </c>
      <c r="I191" s="219">
        <f>VLOOKUP(I154,'18'!$B$11:$D$598,3,0)</f>
        <v>0</v>
      </c>
      <c r="J191" s="219">
        <f>VLOOKUP(J154,'18'!$B$11:$D$598,3,0)</f>
        <v>0</v>
      </c>
      <c r="K191" s="219">
        <f>VLOOKUP(K154,'18'!$B$11:$D$598,3,0)</f>
        <v>0</v>
      </c>
      <c r="L191" s="315">
        <f>VLOOKUP(L154,'18'!$B$11:$D$598,3,0)</f>
        <v>0</v>
      </c>
      <c r="M191" s="303">
        <f>VLOOKUP(M154,'18'!$B$11:$D$598,3,0)</f>
        <v>0</v>
      </c>
      <c r="N191" s="219">
        <f>VLOOKUP(N154,'18'!$B$11:$D$598,3,0)</f>
        <v>0</v>
      </c>
      <c r="O191" s="219">
        <f>VLOOKUP(O154,'18'!$B$11:$D$598,3,0)</f>
        <v>0</v>
      </c>
      <c r="P191" s="219">
        <f>VLOOKUP(P154,'18'!$B$11:$D$598,3,0)</f>
        <v>0</v>
      </c>
      <c r="Q191" s="219">
        <f>VLOOKUP(Q154,'18'!$B$11:$D$598,3,0)</f>
        <v>0</v>
      </c>
      <c r="R191" s="219">
        <f>VLOOKUP(R154,'18'!$B$11:$D$598,3,0)</f>
        <v>0</v>
      </c>
      <c r="S191" s="322">
        <f>VLOOKUP(S154,'18'!$B$11:$D$598,3,0)</f>
        <v>0</v>
      </c>
      <c r="T191" s="314">
        <f>VLOOKUP(T154,'18'!$B$11:$D$598,3,0)</f>
        <v>0</v>
      </c>
      <c r="U191" s="219">
        <f>VLOOKUP(U154,'18'!$B$11:$D$598,3,0)</f>
        <v>0</v>
      </c>
      <c r="V191" s="219">
        <f>VLOOKUP(V154,'18'!$B$11:$D$598,3,0)</f>
        <v>0</v>
      </c>
      <c r="W191" s="219">
        <f>VLOOKUP(W154,'18'!$B$11:$D$598,3,0)</f>
        <v>0</v>
      </c>
      <c r="X191" s="219">
        <f>VLOOKUP(X154,'18'!$B$11:$D$598,3,0)</f>
        <v>0</v>
      </c>
      <c r="Y191" s="219">
        <f>VLOOKUP(Y154,'18'!$B$11:$D$598,3,0)</f>
        <v>0</v>
      </c>
      <c r="Z191" s="315">
        <f>VLOOKUP(Z154,'18'!$B$11:$D$598,3,0)</f>
        <v>0</v>
      </c>
      <c r="AA191" s="303">
        <f>VLOOKUP(AA154,'18'!$B$11:$D$598,3,0)</f>
        <v>0</v>
      </c>
      <c r="AB191" s="219">
        <f>VLOOKUP(AB154,'18'!$B$11:$D$598,3,0)</f>
        <v>0</v>
      </c>
      <c r="AC191" s="219">
        <f>VLOOKUP(AC154,'18'!$B$11:$D$598,3,0)</f>
        <v>0</v>
      </c>
      <c r="AD191" s="219">
        <f>VLOOKUP(AD154,'18'!$B$11:$D$598,3,0)</f>
        <v>0</v>
      </c>
      <c r="AE191" s="219">
        <f>VLOOKUP(AE154,'18'!$B$11:$D$598,3,0)</f>
        <v>0</v>
      </c>
      <c r="AF191" s="219">
        <f>VLOOKUP(AF154,'18'!$B$11:$D$598,3,0)</f>
        <v>0</v>
      </c>
      <c r="AG191" s="219">
        <f>VLOOKUP(AG154,'18'!$B$11:$D$598,3,0)</f>
        <v>0</v>
      </c>
      <c r="AH191" s="198">
        <f t="shared" ref="AH191" si="265">COUNTIF(F192:AG192,"作業")+COUNTIF(F192:AG192,"休日")</f>
        <v>0</v>
      </c>
      <c r="AI191" s="291">
        <f t="shared" ref="AI191" si="266">(COUNTIF(F192:AG192,"休日"))</f>
        <v>0</v>
      </c>
      <c r="AJ191" s="189"/>
      <c r="AL191" s="290"/>
      <c r="AM191" s="290"/>
      <c r="AN191" s="290"/>
      <c r="AW191" s="278">
        <v>1</v>
      </c>
      <c r="AX191" s="278">
        <v>2</v>
      </c>
      <c r="AY191" s="278">
        <v>3</v>
      </c>
      <c r="AZ191" s="278">
        <v>4</v>
      </c>
    </row>
    <row r="192" spans="1:52" ht="54" customHeight="1" x14ac:dyDescent="0.35">
      <c r="A192" s="599"/>
      <c r="B192" s="532"/>
      <c r="C192" s="533"/>
      <c r="D192" s="534"/>
      <c r="E192" s="296" t="s">
        <v>159</v>
      </c>
      <c r="F192" s="314" t="str">
        <f>IF(B191="","",IF(AW192="対象外","対象外",F191))</f>
        <v/>
      </c>
      <c r="G192" s="219" t="str">
        <f>IF(B191="","",IF(AW192="対象外","対象外",G191))</f>
        <v/>
      </c>
      <c r="H192" s="219" t="str">
        <f>IF(B191="","",IF(AW192="対象外","対象外",H191))</f>
        <v/>
      </c>
      <c r="I192" s="219" t="str">
        <f>IF(B191="","",IF(AW192="対象外","対象外",I191))</f>
        <v/>
      </c>
      <c r="J192" s="219" t="str">
        <f>IF(B191="","",IF(AW192="対象外","対象外",J191))</f>
        <v/>
      </c>
      <c r="K192" s="219" t="str">
        <f>IF(B191="","",IF(AW192="対象外","対象外",K191))</f>
        <v/>
      </c>
      <c r="L192" s="315" t="str">
        <f>IF(B191="","",IF(AW192="対象外","対象外",L191))</f>
        <v/>
      </c>
      <c r="M192" s="303" t="str">
        <f>IF(B191="","",IF(AX192="対象外","対象外",M191))</f>
        <v/>
      </c>
      <c r="N192" s="219" t="str">
        <f>IF(B191="","",IF(AX192="対象外","対象外",N191))</f>
        <v/>
      </c>
      <c r="O192" s="219" t="str">
        <f>IF(B191="","",IF(AX192="対象外","対象外",O191))</f>
        <v/>
      </c>
      <c r="P192" s="219" t="str">
        <f>IF(B191="","",IF(AX192="対象外","対象外",P191))</f>
        <v/>
      </c>
      <c r="Q192" s="219" t="str">
        <f>IF(B191="","",IF(AX192="対象外","対象外",Q191))</f>
        <v/>
      </c>
      <c r="R192" s="219" t="str">
        <f>IF(B191="","",IF(AX192="対象外","対象外",R191))</f>
        <v/>
      </c>
      <c r="S192" s="322" t="str">
        <f>IF(B191="","",IF(AX192="対象外","対象外",S191))</f>
        <v/>
      </c>
      <c r="T192" s="314" t="str">
        <f>IF(B191="","",IF(AY192="対象外","対象外",T191))</f>
        <v/>
      </c>
      <c r="U192" s="219" t="str">
        <f>IF(B191="","",IF(AY192="対象外","対象外",U191))</f>
        <v/>
      </c>
      <c r="V192" s="219" t="str">
        <f>IF(B191="","",IF(AY192="対象外","対象外",V191))</f>
        <v/>
      </c>
      <c r="W192" s="219" t="str">
        <f>IF(B191="","",IF(AY192="対象外","対象外",W191))</f>
        <v/>
      </c>
      <c r="X192" s="219" t="str">
        <f>IF(B191="","",IF(AY192="対象外","対象外",X191))</f>
        <v/>
      </c>
      <c r="Y192" s="219" t="str">
        <f>IF(B191="","",IF(AY192="対象外","対象外",Y191))</f>
        <v/>
      </c>
      <c r="Z192" s="315" t="str">
        <f>IF(B191="","",IF(AY192="対象外","対象外",Z191))</f>
        <v/>
      </c>
      <c r="AA192" s="303" t="str">
        <f>IF(B191="","",IF(AZ192="対象外","対象外",AA191))</f>
        <v/>
      </c>
      <c r="AB192" s="219" t="str">
        <f>IF(B191="","",IF(AZ192="対象外","対象外",AB191))</f>
        <v/>
      </c>
      <c r="AC192" s="219" t="str">
        <f>IF(B191="","",IF(AZ192="対象外","対象外",AC191))</f>
        <v/>
      </c>
      <c r="AD192" s="219" t="str">
        <f>IF(B191="","",IF(AZ192="対象外","対象外",AD191))</f>
        <v/>
      </c>
      <c r="AE192" s="219" t="str">
        <f>IF(B191="","",IF(AZ192="対象外","対象外",AE191))</f>
        <v/>
      </c>
      <c r="AF192" s="219" t="str">
        <f>IF(B191="","",IF(AZ192="対象外","対象外",AF191))</f>
        <v/>
      </c>
      <c r="AG192" s="219" t="str">
        <f>IF(B191="","",IF(AZ192="対象外","対象外",AG191))</f>
        <v/>
      </c>
      <c r="AH192" s="523" t="str">
        <f t="shared" ref="AH192" si="267">IF(B191="","",IF(AH191&lt;1,"対象外",ROUND(AI191/AH191,3)))</f>
        <v/>
      </c>
      <c r="AI192" s="524"/>
      <c r="AJ192" s="189"/>
      <c r="AL192" s="290"/>
      <c r="AM192" s="184">
        <f>IF(AH192="",0,IF(AH192="対象外",0,1))</f>
        <v>0</v>
      </c>
      <c r="AN192" s="187">
        <f>IF(AM192=1,AH192,0)</f>
        <v>0</v>
      </c>
      <c r="AO192" s="184">
        <f>AH191</f>
        <v>0</v>
      </c>
      <c r="AP192" s="170">
        <f>AI191</f>
        <v>0</v>
      </c>
      <c r="AQ192" s="152"/>
      <c r="AR192" s="170">
        <f>IF(AS192&gt;1,1,0)</f>
        <v>0</v>
      </c>
      <c r="AS192" s="170">
        <f>AO192+AS148</f>
        <v>0</v>
      </c>
      <c r="AT192" s="170">
        <f>AP192+AT148</f>
        <v>0</v>
      </c>
      <c r="AU192" s="152"/>
      <c r="AW192" s="198" t="str">
        <f>IF(COUNTIF(F191:L191,"作業")+COUNTIF(F191:L191,"休日")&lt;7,"対象外",IF(COUNTIF(F191:L191,"休日")&gt;3,"対象外","対象"))</f>
        <v>対象外</v>
      </c>
      <c r="AX192" s="198" t="str">
        <f>IF(COUNTIF(M191:S191,"作業")+COUNTIF(M191:S191,"休日")&lt;7,"対象外",IF(COUNTIF(M191:S191,"休日")&gt;3,"対象外","対象"))</f>
        <v>対象外</v>
      </c>
      <c r="AY192" s="198" t="str">
        <f>IF(COUNTIF(T191:Z191,"作業")+COUNTIF(T191:Z191,"休日")&lt;7,"対象外",IF(COUNTIF(T191:Z191,"休日")&gt;3,"対象外","対象"))</f>
        <v>対象外</v>
      </c>
      <c r="AZ192" s="198" t="str">
        <f>IF(COUNTIF(AA191:AG191,"作業")+COUNTIF(AA191:AG191,"休日")&lt;7,"対象外",IF(COUNTIF(AA191:AG191,"休日")&gt;3,"対象外","対象"))</f>
        <v>対象外</v>
      </c>
    </row>
    <row r="193" spans="1:52" ht="54" customHeight="1" x14ac:dyDescent="0.35">
      <c r="A193" s="599"/>
      <c r="B193" s="529" t="str">
        <f>IF(COUNTIF(F193:AG193,0)=28,"",B$59)</f>
        <v/>
      </c>
      <c r="C193" s="530"/>
      <c r="D193" s="531"/>
      <c r="E193" s="295" t="s">
        <v>158</v>
      </c>
      <c r="F193" s="314">
        <f>VLOOKUP(F154,'19'!$B$11:$D$598,3,0)</f>
        <v>0</v>
      </c>
      <c r="G193" s="219">
        <f>VLOOKUP(G154,'19'!$B$11:$D$598,3,0)</f>
        <v>0</v>
      </c>
      <c r="H193" s="219">
        <f>VLOOKUP(H154,'19'!$B$11:$D$598,3,0)</f>
        <v>0</v>
      </c>
      <c r="I193" s="219">
        <f>VLOOKUP(I154,'19'!$B$11:$D$598,3,0)</f>
        <v>0</v>
      </c>
      <c r="J193" s="219">
        <f>VLOOKUP(J154,'19'!$B$11:$D$598,3,0)</f>
        <v>0</v>
      </c>
      <c r="K193" s="219">
        <f>VLOOKUP(K154,'19'!$B$11:$D$598,3,0)</f>
        <v>0</v>
      </c>
      <c r="L193" s="315">
        <f>VLOOKUP(L154,'19'!$B$11:$D$598,3,0)</f>
        <v>0</v>
      </c>
      <c r="M193" s="303">
        <f>VLOOKUP(M154,'19'!$B$11:$D$598,3,0)</f>
        <v>0</v>
      </c>
      <c r="N193" s="219">
        <f>VLOOKUP(N154,'19'!$B$11:$D$598,3,0)</f>
        <v>0</v>
      </c>
      <c r="O193" s="219">
        <f>VLOOKUP(O154,'19'!$B$11:$D$598,3,0)</f>
        <v>0</v>
      </c>
      <c r="P193" s="219">
        <f>VLOOKUP(P154,'19'!$B$11:$D$598,3,0)</f>
        <v>0</v>
      </c>
      <c r="Q193" s="219">
        <f>VLOOKUP(Q154,'19'!$B$11:$D$598,3,0)</f>
        <v>0</v>
      </c>
      <c r="R193" s="219">
        <f>VLOOKUP(R154,'19'!$B$11:$D$598,3,0)</f>
        <v>0</v>
      </c>
      <c r="S193" s="322">
        <f>VLOOKUP(S154,'19'!$B$11:$D$598,3,0)</f>
        <v>0</v>
      </c>
      <c r="T193" s="314">
        <f>VLOOKUP(T154,'19'!$B$11:$D$598,3,0)</f>
        <v>0</v>
      </c>
      <c r="U193" s="219">
        <f>VLOOKUP(U154,'19'!$B$11:$D$598,3,0)</f>
        <v>0</v>
      </c>
      <c r="V193" s="219">
        <f>VLOOKUP(V154,'19'!$B$11:$D$598,3,0)</f>
        <v>0</v>
      </c>
      <c r="W193" s="219">
        <f>VLOOKUP(W154,'19'!$B$11:$D$598,3,0)</f>
        <v>0</v>
      </c>
      <c r="X193" s="219">
        <f>VLOOKUP(X154,'19'!$B$11:$D$598,3,0)</f>
        <v>0</v>
      </c>
      <c r="Y193" s="219">
        <f>VLOOKUP(Y154,'19'!$B$11:$D$598,3,0)</f>
        <v>0</v>
      </c>
      <c r="Z193" s="315">
        <f>VLOOKUP(Z154,'19'!$B$11:$D$598,3,0)</f>
        <v>0</v>
      </c>
      <c r="AA193" s="303">
        <f>VLOOKUP(AA154,'19'!$B$11:$D$598,3,0)</f>
        <v>0</v>
      </c>
      <c r="AB193" s="219">
        <f>VLOOKUP(AB154,'19'!$B$11:$D$598,3,0)</f>
        <v>0</v>
      </c>
      <c r="AC193" s="219">
        <f>VLOOKUP(AC154,'19'!$B$11:$D$598,3,0)</f>
        <v>0</v>
      </c>
      <c r="AD193" s="219">
        <f>VLOOKUP(AD154,'19'!$B$11:$D$598,3,0)</f>
        <v>0</v>
      </c>
      <c r="AE193" s="219">
        <f>VLOOKUP(AE154,'19'!$B$11:$D$598,3,0)</f>
        <v>0</v>
      </c>
      <c r="AF193" s="219">
        <f>VLOOKUP(AF154,'19'!$B$11:$D$598,3,0)</f>
        <v>0</v>
      </c>
      <c r="AG193" s="219">
        <f>VLOOKUP(AG154,'19'!$B$11:$D$598,3,0)</f>
        <v>0</v>
      </c>
      <c r="AH193" s="198">
        <f t="shared" ref="AH193" si="268">COUNTIF(F194:AG194,"作業")+COUNTIF(F194:AG194,"休日")</f>
        <v>0</v>
      </c>
      <c r="AI193" s="291">
        <f t="shared" ref="AI193" si="269">(COUNTIF(F194:AG194,"休日"))</f>
        <v>0</v>
      </c>
      <c r="AJ193" s="189"/>
      <c r="AL193" s="290"/>
      <c r="AM193" s="290"/>
      <c r="AN193" s="290"/>
      <c r="AW193" s="278">
        <v>1</v>
      </c>
      <c r="AX193" s="278">
        <v>2</v>
      </c>
      <c r="AY193" s="278">
        <v>3</v>
      </c>
      <c r="AZ193" s="278">
        <v>4</v>
      </c>
    </row>
    <row r="194" spans="1:52" ht="54" customHeight="1" x14ac:dyDescent="0.35">
      <c r="A194" s="599"/>
      <c r="B194" s="532"/>
      <c r="C194" s="533"/>
      <c r="D194" s="534"/>
      <c r="E194" s="296" t="s">
        <v>159</v>
      </c>
      <c r="F194" s="314" t="str">
        <f>IF(B193="","",IF(AW194="対象外","対象外",F193))</f>
        <v/>
      </c>
      <c r="G194" s="219" t="str">
        <f>IF(B193="","",IF(AW194="対象外","対象外",G193))</f>
        <v/>
      </c>
      <c r="H194" s="219" t="str">
        <f>IF(B193="","",IF(AW194="対象外","対象外",H193))</f>
        <v/>
      </c>
      <c r="I194" s="219" t="str">
        <f>IF(B193="","",IF(AW194="対象外","対象外",I193))</f>
        <v/>
      </c>
      <c r="J194" s="219" t="str">
        <f>IF(B193="","",IF(AW194="対象外","対象外",J193))</f>
        <v/>
      </c>
      <c r="K194" s="219" t="str">
        <f>IF(B193="","",IF(AW194="対象外","対象外",K193))</f>
        <v/>
      </c>
      <c r="L194" s="315" t="str">
        <f>IF(B193="","",IF(AW194="対象外","対象外",L193))</f>
        <v/>
      </c>
      <c r="M194" s="303" t="str">
        <f>IF(B193="","",IF(AX194="対象外","対象外",M193))</f>
        <v/>
      </c>
      <c r="N194" s="219" t="str">
        <f>IF(B193="","",IF(AX194="対象外","対象外",N193))</f>
        <v/>
      </c>
      <c r="O194" s="219" t="str">
        <f>IF(B193="","",IF(AX194="対象外","対象外",O193))</f>
        <v/>
      </c>
      <c r="P194" s="219" t="str">
        <f>IF(B193="","",IF(AX194="対象外","対象外",P193))</f>
        <v/>
      </c>
      <c r="Q194" s="219" t="str">
        <f>IF(B193="","",IF(AX194="対象外","対象外",Q193))</f>
        <v/>
      </c>
      <c r="R194" s="219" t="str">
        <f>IF(B193="","",IF(AX194="対象外","対象外",R193))</f>
        <v/>
      </c>
      <c r="S194" s="322" t="str">
        <f>IF(B193="","",IF(AX194="対象外","対象外",S193))</f>
        <v/>
      </c>
      <c r="T194" s="314" t="str">
        <f>IF(B193="","",IF(AY194="対象外","対象外",T193))</f>
        <v/>
      </c>
      <c r="U194" s="219" t="str">
        <f>IF(B193="","",IF(AY194="対象外","対象外",U193))</f>
        <v/>
      </c>
      <c r="V194" s="219" t="str">
        <f>IF(B193="","",IF(AY194="対象外","対象外",V193))</f>
        <v/>
      </c>
      <c r="W194" s="219" t="str">
        <f>IF(B193="","",IF(AY194="対象外","対象外",W193))</f>
        <v/>
      </c>
      <c r="X194" s="219" t="str">
        <f>IF(B193="","",IF(AY194="対象外","対象外",X193))</f>
        <v/>
      </c>
      <c r="Y194" s="219" t="str">
        <f>IF(B193="","",IF(AY194="対象外","対象外",Y193))</f>
        <v/>
      </c>
      <c r="Z194" s="315" t="str">
        <f>IF(B193="","",IF(AY194="対象外","対象外",Z193))</f>
        <v/>
      </c>
      <c r="AA194" s="303" t="str">
        <f>IF(B193="","",IF(AZ194="対象外","対象外",AA193))</f>
        <v/>
      </c>
      <c r="AB194" s="219" t="str">
        <f>IF(B193="","",IF(AZ194="対象外","対象外",AB193))</f>
        <v/>
      </c>
      <c r="AC194" s="219" t="str">
        <f>IF(B193="","",IF(AZ194="対象外","対象外",AC193))</f>
        <v/>
      </c>
      <c r="AD194" s="219" t="str">
        <f>IF(B193="","",IF(AZ194="対象外","対象外",AD193))</f>
        <v/>
      </c>
      <c r="AE194" s="219" t="str">
        <f>IF(B193="","",IF(AZ194="対象外","対象外",AE193))</f>
        <v/>
      </c>
      <c r="AF194" s="219" t="str">
        <f>IF(B193="","",IF(AZ194="対象外","対象外",AF193))</f>
        <v/>
      </c>
      <c r="AG194" s="219" t="str">
        <f>IF(B193="","",IF(AZ194="対象外","対象外",AG193))</f>
        <v/>
      </c>
      <c r="AH194" s="523" t="str">
        <f t="shared" ref="AH194" si="270">IF(B193="","",IF(AH193&lt;1,"対象外",ROUND(AI193/AH193,3)))</f>
        <v/>
      </c>
      <c r="AI194" s="524"/>
      <c r="AJ194" s="189"/>
      <c r="AL194" s="290"/>
      <c r="AM194" s="184">
        <f>IF(AH194="",0,IF(AH194="対象外",0,1))</f>
        <v>0</v>
      </c>
      <c r="AN194" s="187">
        <f>IF(AM194=1,AH194,0)</f>
        <v>0</v>
      </c>
      <c r="AO194" s="184">
        <f>AH193</f>
        <v>0</v>
      </c>
      <c r="AP194" s="170">
        <f>AI193</f>
        <v>0</v>
      </c>
      <c r="AQ194" s="152"/>
      <c r="AR194" s="170">
        <f>IF(AS194&gt;1,1,0)</f>
        <v>0</v>
      </c>
      <c r="AS194" s="170">
        <f>AO194+AS150</f>
        <v>0</v>
      </c>
      <c r="AT194" s="170">
        <f>AP194+AT150</f>
        <v>0</v>
      </c>
      <c r="AU194" s="152"/>
      <c r="AW194" s="198" t="str">
        <f>IF(COUNTIF(F193:L193,"作業")+COUNTIF(F193:L193,"休日")&lt;7,"対象外",IF(COUNTIF(F193:L193,"休日")&gt;3,"対象外","対象"))</f>
        <v>対象外</v>
      </c>
      <c r="AX194" s="198" t="str">
        <f>IF(COUNTIF(M193:S193,"作業")+COUNTIF(M193:S193,"休日")&lt;7,"対象外",IF(COUNTIF(M193:S193,"休日")&gt;3,"対象外","対象"))</f>
        <v>対象外</v>
      </c>
      <c r="AY194" s="198" t="str">
        <f>IF(COUNTIF(T193:Z193,"作業")+COUNTIF(T193:Z193,"休日")&lt;7,"対象外",IF(COUNTIF(T193:Z193,"休日")&gt;3,"対象外","対象"))</f>
        <v>対象外</v>
      </c>
      <c r="AZ194" s="198" t="str">
        <f>IF(COUNTIF(AA193:AG193,"作業")+COUNTIF(AA193:AG193,"休日")&lt;7,"対象外",IF(COUNTIF(AA193:AG193,"休日")&gt;3,"対象外","対象"))</f>
        <v>対象外</v>
      </c>
    </row>
    <row r="195" spans="1:52" ht="54" customHeight="1" x14ac:dyDescent="0.35">
      <c r="A195" s="599"/>
      <c r="B195" s="529" t="str">
        <f>IF(COUNTIF(F195:AG195,0)=28,"",B$61)</f>
        <v/>
      </c>
      <c r="C195" s="530"/>
      <c r="D195" s="531"/>
      <c r="E195" s="295" t="s">
        <v>158</v>
      </c>
      <c r="F195" s="314">
        <f>VLOOKUP(F154,'20'!$B$11:$D$598,3,0)</f>
        <v>0</v>
      </c>
      <c r="G195" s="219">
        <f>VLOOKUP(G154,'20'!$B$11:$D$598,3,0)</f>
        <v>0</v>
      </c>
      <c r="H195" s="219">
        <f>VLOOKUP(H154,'20'!$B$11:$D$598,3,0)</f>
        <v>0</v>
      </c>
      <c r="I195" s="219">
        <f>VLOOKUP(I154,'20'!$B$11:$D$598,3,0)</f>
        <v>0</v>
      </c>
      <c r="J195" s="219">
        <f>VLOOKUP(J154,'20'!$B$11:$D$598,3,0)</f>
        <v>0</v>
      </c>
      <c r="K195" s="219">
        <f>VLOOKUP(K154,'20'!$B$11:$D$598,3,0)</f>
        <v>0</v>
      </c>
      <c r="L195" s="315">
        <f>VLOOKUP(L154,'20'!$B$11:$D$598,3,0)</f>
        <v>0</v>
      </c>
      <c r="M195" s="303">
        <f>VLOOKUP(M154,'20'!$B$11:$D$598,3,0)</f>
        <v>0</v>
      </c>
      <c r="N195" s="219">
        <f>VLOOKUP(N154,'20'!$B$11:$D$598,3,0)</f>
        <v>0</v>
      </c>
      <c r="O195" s="219">
        <f>VLOOKUP(O154,'20'!$B$11:$D$598,3,0)</f>
        <v>0</v>
      </c>
      <c r="P195" s="219">
        <f>VLOOKUP(P154,'20'!$B$11:$D$598,3,0)</f>
        <v>0</v>
      </c>
      <c r="Q195" s="219">
        <f>VLOOKUP(Q154,'20'!$B$11:$D$598,3,0)</f>
        <v>0</v>
      </c>
      <c r="R195" s="219">
        <f>VLOOKUP(R154,'20'!$B$11:$D$598,3,0)</f>
        <v>0</v>
      </c>
      <c r="S195" s="322">
        <f>VLOOKUP(S154,'20'!$B$11:$D$598,3,0)</f>
        <v>0</v>
      </c>
      <c r="T195" s="314">
        <f>VLOOKUP(T154,'20'!$B$11:$D$598,3,0)</f>
        <v>0</v>
      </c>
      <c r="U195" s="219">
        <f>VLOOKUP(U154,'20'!$B$11:$D$598,3,0)</f>
        <v>0</v>
      </c>
      <c r="V195" s="219">
        <f>VLOOKUP(V154,'20'!$B$11:$D$598,3,0)</f>
        <v>0</v>
      </c>
      <c r="W195" s="219">
        <f>VLOOKUP(W154,'20'!$B$11:$D$598,3,0)</f>
        <v>0</v>
      </c>
      <c r="X195" s="219">
        <f>VLOOKUP(X154,'20'!$B$11:$D$598,3,0)</f>
        <v>0</v>
      </c>
      <c r="Y195" s="219">
        <f>VLOOKUP(Y154,'20'!$B$11:$D$598,3,0)</f>
        <v>0</v>
      </c>
      <c r="Z195" s="315">
        <f>VLOOKUP(Z154,'20'!$B$11:$D$598,3,0)</f>
        <v>0</v>
      </c>
      <c r="AA195" s="303">
        <f>VLOOKUP(AA154,'20'!$B$11:$D$598,3,0)</f>
        <v>0</v>
      </c>
      <c r="AB195" s="219">
        <f>VLOOKUP(AB154,'20'!$B$11:$D$598,3,0)</f>
        <v>0</v>
      </c>
      <c r="AC195" s="219">
        <f>VLOOKUP(AC154,'20'!$B$11:$D$598,3,0)</f>
        <v>0</v>
      </c>
      <c r="AD195" s="219">
        <f>VLOOKUP(AD154,'20'!$B$11:$D$598,3,0)</f>
        <v>0</v>
      </c>
      <c r="AE195" s="219">
        <f>VLOOKUP(AE154,'20'!$B$11:$D$598,3,0)</f>
        <v>0</v>
      </c>
      <c r="AF195" s="219">
        <f>VLOOKUP(AF154,'20'!$B$11:$D$598,3,0)</f>
        <v>0</v>
      </c>
      <c r="AG195" s="219">
        <f>VLOOKUP(AG154,'20'!$B$11:$D$598,3,0)</f>
        <v>0</v>
      </c>
      <c r="AH195" s="198">
        <f t="shared" ref="AH195" si="271">COUNTIF(F196:AG196,"作業")+COUNTIF(F196:AG196,"休日")</f>
        <v>0</v>
      </c>
      <c r="AI195" s="291">
        <f t="shared" ref="AI195" si="272">(COUNTIF(F196:AG196,"休日"))</f>
        <v>0</v>
      </c>
      <c r="AJ195" s="189"/>
      <c r="AL195" s="290"/>
      <c r="AM195" s="290"/>
      <c r="AN195" s="290"/>
      <c r="AW195" s="278">
        <v>1</v>
      </c>
      <c r="AX195" s="278">
        <v>2</v>
      </c>
      <c r="AY195" s="278">
        <v>3</v>
      </c>
      <c r="AZ195" s="278">
        <v>4</v>
      </c>
    </row>
    <row r="196" spans="1:52" ht="54" customHeight="1" thickBot="1" x14ac:dyDescent="0.4">
      <c r="A196" s="600"/>
      <c r="B196" s="532"/>
      <c r="C196" s="533"/>
      <c r="D196" s="534"/>
      <c r="E196" s="297" t="s">
        <v>159</v>
      </c>
      <c r="F196" s="316" t="str">
        <f>IF(B195="","",IF(AW196="対象外","対象外",F195))</f>
        <v/>
      </c>
      <c r="G196" s="284" t="str">
        <f>IF(B195="","",IF(AW196="対象外","対象外",G195))</f>
        <v/>
      </c>
      <c r="H196" s="284" t="str">
        <f>IF(B195="","",IF(AW196="対象外","対象外",H195))</f>
        <v/>
      </c>
      <c r="I196" s="284" t="str">
        <f>IF(B195="","",IF(AW196="対象外","対象外",I195))</f>
        <v/>
      </c>
      <c r="J196" s="284" t="str">
        <f>IF(B195="","",IF(AW196="対象外","対象外",J195))</f>
        <v/>
      </c>
      <c r="K196" s="284" t="str">
        <f>IF(B195="","",IF(AW196="対象外","対象外",K195))</f>
        <v/>
      </c>
      <c r="L196" s="317" t="str">
        <f>IF(B195="","",IF(AW196="対象外","対象外",L195))</f>
        <v/>
      </c>
      <c r="M196" s="304" t="str">
        <f>IF(B195="","",IF(AX196="対象外","対象外",M195))</f>
        <v/>
      </c>
      <c r="N196" s="284" t="str">
        <f>IF(B195="","",IF(AX196="対象外","対象外",N195))</f>
        <v/>
      </c>
      <c r="O196" s="284" t="str">
        <f>IF(B195="","",IF(AX196="対象外","対象外",O195))</f>
        <v/>
      </c>
      <c r="P196" s="284" t="str">
        <f>IF(B195="","",IF(AX196="対象外","対象外",P195))</f>
        <v/>
      </c>
      <c r="Q196" s="284" t="str">
        <f>IF(B195="","",IF(AX196="対象外","対象外",Q195))</f>
        <v/>
      </c>
      <c r="R196" s="284" t="str">
        <f>IF(B195="","",IF(AX196="対象外","対象外",R195))</f>
        <v/>
      </c>
      <c r="S196" s="323" t="str">
        <f>IF(B195="","",IF(AX196="対象外","対象外",S195))</f>
        <v/>
      </c>
      <c r="T196" s="316" t="str">
        <f>IF(B195="","",IF(AY196="対象外","対象外",T195))</f>
        <v/>
      </c>
      <c r="U196" s="284" t="str">
        <f>IF(B195="","",IF(AY196="対象外","対象外",U195))</f>
        <v/>
      </c>
      <c r="V196" s="284" t="str">
        <f>IF(B195="","",IF(AY196="対象外","対象外",V195))</f>
        <v/>
      </c>
      <c r="W196" s="284" t="str">
        <f>IF(B195="","",IF(AY196="対象外","対象外",W195))</f>
        <v/>
      </c>
      <c r="X196" s="284" t="str">
        <f>IF(B195="","",IF(AY196="対象外","対象外",X195))</f>
        <v/>
      </c>
      <c r="Y196" s="284" t="str">
        <f>IF(B195="","",IF(AY196="対象外","対象外",Y195))</f>
        <v/>
      </c>
      <c r="Z196" s="317" t="str">
        <f>IF(B195="","",IF(AY196="対象外","対象外",Z195))</f>
        <v/>
      </c>
      <c r="AA196" s="304" t="str">
        <f>IF(B195="","",IF(AZ196="対象外","対象外",AA195))</f>
        <v/>
      </c>
      <c r="AB196" s="284" t="str">
        <f>IF(B195="","",IF(AZ196="対象外","対象外",AB195))</f>
        <v/>
      </c>
      <c r="AC196" s="284" t="str">
        <f>IF(B195="","",IF(AZ196="対象外","対象外",AC195))</f>
        <v/>
      </c>
      <c r="AD196" s="284" t="str">
        <f>IF(B195="","",IF(AZ196="対象外","対象外",AD195))</f>
        <v/>
      </c>
      <c r="AE196" s="284" t="str">
        <f>IF(B195="","",IF(AZ196="対象外","対象外",AE195))</f>
        <v/>
      </c>
      <c r="AF196" s="284" t="str">
        <f>IF(B195="","",IF(AZ196="対象外","対象外",AF195))</f>
        <v/>
      </c>
      <c r="AG196" s="284" t="str">
        <f>IF(B195="","",IF(AZ196="対象外","対象外",AG195))</f>
        <v/>
      </c>
      <c r="AH196" s="523" t="str">
        <f t="shared" ref="AH196" si="273">IF(B195="","",IF(AH195&lt;1,"対象外",ROUND(AI195/AH195,3)))</f>
        <v/>
      </c>
      <c r="AI196" s="524"/>
      <c r="AJ196" s="285"/>
      <c r="AL196" s="290"/>
      <c r="AM196" s="184">
        <f>IF(AH196="",0,IF(AH196="対象外",0,1))</f>
        <v>0</v>
      </c>
      <c r="AN196" s="187">
        <f>IF(AM196=1,AH196,0)</f>
        <v>0</v>
      </c>
      <c r="AO196" s="184">
        <f>AH195</f>
        <v>0</v>
      </c>
      <c r="AP196" s="170">
        <f>AI195</f>
        <v>0</v>
      </c>
      <c r="AQ196" s="152"/>
      <c r="AR196" s="170">
        <f>IF(AS196&gt;1,1,0)</f>
        <v>0</v>
      </c>
      <c r="AS196" s="170">
        <f>AO196+AS152</f>
        <v>0</v>
      </c>
      <c r="AT196" s="170">
        <f>AP196+AT152</f>
        <v>0</v>
      </c>
      <c r="AU196" s="152"/>
      <c r="AW196" s="198" t="str">
        <f>IF(COUNTIF(F195:L195,"作業")+COUNTIF(F195:L195,"休日")&lt;7,"対象外",IF(COUNTIF(F195:L195,"休日")&gt;3,"対象外","対象"))</f>
        <v>対象外</v>
      </c>
      <c r="AX196" s="198" t="str">
        <f>IF(COUNTIF(M195:S195,"作業")+COUNTIF(M195:S195,"休日")&lt;7,"対象外",IF(COUNTIF(M195:S195,"休日")&gt;3,"対象外","対象"))</f>
        <v>対象外</v>
      </c>
      <c r="AY196" s="198" t="str">
        <f>IF(COUNTIF(T195:Z195,"作業")+COUNTIF(T195:Z195,"休日")&lt;7,"対象外",IF(COUNTIF(T195:Z195,"休日")&gt;3,"対象外","対象"))</f>
        <v>対象外</v>
      </c>
      <c r="AZ196" s="198" t="str">
        <f>IF(COUNTIF(AA195:AG195,"作業")+COUNTIF(AA195:AG195,"休日")&lt;7,"対象外",IF(COUNTIF(AA195:AG195,"休日")&gt;3,"対象外","対象"))</f>
        <v>対象外</v>
      </c>
    </row>
    <row r="197" spans="1:52" s="160" customFormat="1" ht="35.25" customHeight="1" x14ac:dyDescent="0.4">
      <c r="A197" s="598" t="s">
        <v>66</v>
      </c>
      <c r="B197" s="549" t="s">
        <v>0</v>
      </c>
      <c r="C197" s="550"/>
      <c r="D197" s="550"/>
      <c r="E197" s="550"/>
      <c r="F197" s="307">
        <f>AG153+1</f>
        <v>46043</v>
      </c>
      <c r="G197" s="199">
        <f>F197+1</f>
        <v>46044</v>
      </c>
      <c r="H197" s="199">
        <f t="shared" ref="H197:AG197" si="274">G197+1</f>
        <v>46045</v>
      </c>
      <c r="I197" s="199">
        <f t="shared" si="274"/>
        <v>46046</v>
      </c>
      <c r="J197" s="199">
        <f t="shared" si="274"/>
        <v>46047</v>
      </c>
      <c r="K197" s="199">
        <f t="shared" si="274"/>
        <v>46048</v>
      </c>
      <c r="L197" s="308">
        <f t="shared" si="274"/>
        <v>46049</v>
      </c>
      <c r="M197" s="299">
        <f t="shared" si="274"/>
        <v>46050</v>
      </c>
      <c r="N197" s="199">
        <f t="shared" si="274"/>
        <v>46051</v>
      </c>
      <c r="O197" s="199">
        <f t="shared" si="274"/>
        <v>46052</v>
      </c>
      <c r="P197" s="199">
        <f t="shared" si="274"/>
        <v>46053</v>
      </c>
      <c r="Q197" s="199">
        <f t="shared" si="274"/>
        <v>46054</v>
      </c>
      <c r="R197" s="199">
        <f t="shared" si="274"/>
        <v>46055</v>
      </c>
      <c r="S197" s="318">
        <f t="shared" si="274"/>
        <v>46056</v>
      </c>
      <c r="T197" s="307">
        <f t="shared" si="274"/>
        <v>46057</v>
      </c>
      <c r="U197" s="199">
        <f t="shared" si="274"/>
        <v>46058</v>
      </c>
      <c r="V197" s="199">
        <f t="shared" si="274"/>
        <v>46059</v>
      </c>
      <c r="W197" s="199">
        <f t="shared" si="274"/>
        <v>46060</v>
      </c>
      <c r="X197" s="199">
        <f t="shared" si="274"/>
        <v>46061</v>
      </c>
      <c r="Y197" s="199">
        <f t="shared" si="274"/>
        <v>46062</v>
      </c>
      <c r="Z197" s="308">
        <f t="shared" si="274"/>
        <v>46063</v>
      </c>
      <c r="AA197" s="299">
        <f t="shared" si="274"/>
        <v>46064</v>
      </c>
      <c r="AB197" s="199">
        <f t="shared" si="274"/>
        <v>46065</v>
      </c>
      <c r="AC197" s="199">
        <f t="shared" si="274"/>
        <v>46066</v>
      </c>
      <c r="AD197" s="199">
        <f t="shared" si="274"/>
        <v>46067</v>
      </c>
      <c r="AE197" s="199">
        <f t="shared" si="274"/>
        <v>46068</v>
      </c>
      <c r="AF197" s="199">
        <f t="shared" si="274"/>
        <v>46069</v>
      </c>
      <c r="AG197" s="199">
        <f t="shared" si="274"/>
        <v>46070</v>
      </c>
      <c r="AH197" s="545" t="s">
        <v>11</v>
      </c>
      <c r="AI197" s="547" t="s">
        <v>123</v>
      </c>
      <c r="AJ197" s="527" t="s">
        <v>134</v>
      </c>
      <c r="AK197" s="148"/>
      <c r="AL197" s="290"/>
      <c r="AM197" s="290"/>
      <c r="AN197" s="290"/>
      <c r="AO197" s="146"/>
      <c r="AP197" s="146"/>
      <c r="AQ197" s="146"/>
      <c r="AR197" s="146"/>
      <c r="AS197" s="146"/>
      <c r="AT197" s="146"/>
      <c r="AU197" s="146"/>
      <c r="AV197" s="146"/>
      <c r="AW197" s="146"/>
      <c r="AX197" s="146"/>
      <c r="AY197" s="146"/>
      <c r="AZ197" s="146"/>
    </row>
    <row r="198" spans="1:52" ht="35.25" customHeight="1" x14ac:dyDescent="0.4">
      <c r="A198" s="599"/>
      <c r="B198" s="541" t="s">
        <v>1</v>
      </c>
      <c r="C198" s="542"/>
      <c r="D198" s="542"/>
      <c r="E198" s="542"/>
      <c r="F198" s="309">
        <f>AG154+1</f>
        <v>46043</v>
      </c>
      <c r="G198" s="200">
        <f>F198+1</f>
        <v>46044</v>
      </c>
      <c r="H198" s="200">
        <f t="shared" ref="H198:AG198" si="275">G198+1</f>
        <v>46045</v>
      </c>
      <c r="I198" s="200">
        <f t="shared" si="275"/>
        <v>46046</v>
      </c>
      <c r="J198" s="200">
        <f t="shared" si="275"/>
        <v>46047</v>
      </c>
      <c r="K198" s="200">
        <f t="shared" si="275"/>
        <v>46048</v>
      </c>
      <c r="L198" s="310">
        <f t="shared" si="275"/>
        <v>46049</v>
      </c>
      <c r="M198" s="300">
        <f t="shared" si="275"/>
        <v>46050</v>
      </c>
      <c r="N198" s="200">
        <f t="shared" si="275"/>
        <v>46051</v>
      </c>
      <c r="O198" s="200">
        <f t="shared" si="275"/>
        <v>46052</v>
      </c>
      <c r="P198" s="200">
        <f t="shared" si="275"/>
        <v>46053</v>
      </c>
      <c r="Q198" s="200">
        <f t="shared" si="275"/>
        <v>46054</v>
      </c>
      <c r="R198" s="200">
        <f t="shared" si="275"/>
        <v>46055</v>
      </c>
      <c r="S198" s="319">
        <f t="shared" si="275"/>
        <v>46056</v>
      </c>
      <c r="T198" s="309">
        <f t="shared" si="275"/>
        <v>46057</v>
      </c>
      <c r="U198" s="200">
        <f t="shared" si="275"/>
        <v>46058</v>
      </c>
      <c r="V198" s="200">
        <f t="shared" si="275"/>
        <v>46059</v>
      </c>
      <c r="W198" s="200">
        <f t="shared" si="275"/>
        <v>46060</v>
      </c>
      <c r="X198" s="200">
        <f t="shared" si="275"/>
        <v>46061</v>
      </c>
      <c r="Y198" s="200">
        <f t="shared" si="275"/>
        <v>46062</v>
      </c>
      <c r="Z198" s="310">
        <f t="shared" si="275"/>
        <v>46063</v>
      </c>
      <c r="AA198" s="300">
        <f t="shared" si="275"/>
        <v>46064</v>
      </c>
      <c r="AB198" s="200">
        <f t="shared" si="275"/>
        <v>46065</v>
      </c>
      <c r="AC198" s="200">
        <f t="shared" si="275"/>
        <v>46066</v>
      </c>
      <c r="AD198" s="200">
        <f t="shared" si="275"/>
        <v>46067</v>
      </c>
      <c r="AE198" s="200">
        <f t="shared" si="275"/>
        <v>46068</v>
      </c>
      <c r="AF198" s="200">
        <f t="shared" si="275"/>
        <v>46069</v>
      </c>
      <c r="AG198" s="200">
        <f t="shared" si="275"/>
        <v>46070</v>
      </c>
      <c r="AH198" s="546"/>
      <c r="AI198" s="548"/>
      <c r="AJ198" s="528"/>
      <c r="AL198" s="290"/>
      <c r="AM198" s="290"/>
      <c r="AN198" s="290"/>
    </row>
    <row r="199" spans="1:52" ht="35.25" customHeight="1" x14ac:dyDescent="0.4">
      <c r="A199" s="599"/>
      <c r="B199" s="541" t="s">
        <v>2</v>
      </c>
      <c r="C199" s="542"/>
      <c r="D199" s="542"/>
      <c r="E199" s="542"/>
      <c r="F199" s="311">
        <f>AG155+1</f>
        <v>46043</v>
      </c>
      <c r="G199" s="201">
        <f>F198+1</f>
        <v>46044</v>
      </c>
      <c r="H199" s="201">
        <f t="shared" ref="H199" si="276">G198+1</f>
        <v>46045</v>
      </c>
      <c r="I199" s="201">
        <f t="shared" ref="I199" si="277">H198+1</f>
        <v>46046</v>
      </c>
      <c r="J199" s="201">
        <f t="shared" ref="J199" si="278">I198+1</f>
        <v>46047</v>
      </c>
      <c r="K199" s="201">
        <f t="shared" ref="K199" si="279">J198+1</f>
        <v>46048</v>
      </c>
      <c r="L199" s="312">
        <f t="shared" ref="L199" si="280">K198+1</f>
        <v>46049</v>
      </c>
      <c r="M199" s="301">
        <f t="shared" ref="M199" si="281">L198+1</f>
        <v>46050</v>
      </c>
      <c r="N199" s="201">
        <f t="shared" ref="N199" si="282">M198+1</f>
        <v>46051</v>
      </c>
      <c r="O199" s="201">
        <f t="shared" ref="O199" si="283">N198+1</f>
        <v>46052</v>
      </c>
      <c r="P199" s="201">
        <f t="shared" ref="P199" si="284">O198+1</f>
        <v>46053</v>
      </c>
      <c r="Q199" s="201">
        <f t="shared" ref="Q199" si="285">P198+1</f>
        <v>46054</v>
      </c>
      <c r="R199" s="201">
        <f t="shared" ref="R199" si="286">Q198+1</f>
        <v>46055</v>
      </c>
      <c r="S199" s="320">
        <f t="shared" ref="S199" si="287">R198+1</f>
        <v>46056</v>
      </c>
      <c r="T199" s="311">
        <f t="shared" ref="T199" si="288">S198+1</f>
        <v>46057</v>
      </c>
      <c r="U199" s="201">
        <f t="shared" ref="U199" si="289">T198+1</f>
        <v>46058</v>
      </c>
      <c r="V199" s="201">
        <f t="shared" ref="V199" si="290">U198+1</f>
        <v>46059</v>
      </c>
      <c r="W199" s="201">
        <f t="shared" ref="W199" si="291">V198+1</f>
        <v>46060</v>
      </c>
      <c r="X199" s="201">
        <f t="shared" ref="X199" si="292">W198+1</f>
        <v>46061</v>
      </c>
      <c r="Y199" s="201">
        <f t="shared" ref="Y199" si="293">X198+1</f>
        <v>46062</v>
      </c>
      <c r="Z199" s="312">
        <f t="shared" ref="Z199" si="294">Y198+1</f>
        <v>46063</v>
      </c>
      <c r="AA199" s="301">
        <f t="shared" ref="AA199" si="295">Z198+1</f>
        <v>46064</v>
      </c>
      <c r="AB199" s="201">
        <f t="shared" ref="AB199" si="296">AA198+1</f>
        <v>46065</v>
      </c>
      <c r="AC199" s="201">
        <f t="shared" ref="AC199" si="297">AB198+1</f>
        <v>46066</v>
      </c>
      <c r="AD199" s="201">
        <f t="shared" ref="AD199" si="298">AC198+1</f>
        <v>46067</v>
      </c>
      <c r="AE199" s="201">
        <f t="shared" ref="AE199" si="299">AD198+1</f>
        <v>46068</v>
      </c>
      <c r="AF199" s="201">
        <f t="shared" ref="AF199" si="300">AE198+1</f>
        <v>46069</v>
      </c>
      <c r="AG199" s="201">
        <f t="shared" ref="AG199" si="301">AF198+1</f>
        <v>46070</v>
      </c>
      <c r="AH199" s="546"/>
      <c r="AI199" s="548"/>
      <c r="AJ199" s="528"/>
      <c r="AK199" s="159"/>
      <c r="AL199" s="290"/>
      <c r="AM199" s="290"/>
      <c r="AN199" s="290"/>
      <c r="AO199" s="290"/>
      <c r="AP199" s="290"/>
      <c r="AQ199" s="290"/>
      <c r="AR199" s="290"/>
      <c r="AS199" s="290"/>
      <c r="AT199" s="290"/>
      <c r="AU199" s="290"/>
      <c r="AV199" s="290"/>
      <c r="AW199" s="290"/>
      <c r="AX199" s="290"/>
      <c r="AY199" s="290"/>
      <c r="AZ199" s="290"/>
    </row>
    <row r="200" spans="1:52" ht="120" customHeight="1" x14ac:dyDescent="0.4">
      <c r="A200" s="599"/>
      <c r="B200" s="543" t="s">
        <v>157</v>
      </c>
      <c r="C200" s="544"/>
      <c r="D200" s="544"/>
      <c r="E200" s="544"/>
      <c r="F200" s="292" t="str">
        <f>IF(F198=$T$9,"完了日","")</f>
        <v/>
      </c>
      <c r="G200" s="197" t="str">
        <f>IF(G198=$T$9,"完了日","")</f>
        <v/>
      </c>
      <c r="H200" s="197" t="str">
        <f t="shared" ref="H200:AG200" si="302">IF(H198=$T$9,"完了日","")</f>
        <v/>
      </c>
      <c r="I200" s="197" t="str">
        <f t="shared" si="302"/>
        <v/>
      </c>
      <c r="J200" s="197" t="str">
        <f t="shared" si="302"/>
        <v/>
      </c>
      <c r="K200" s="197" t="str">
        <f t="shared" si="302"/>
        <v/>
      </c>
      <c r="L200" s="313" t="str">
        <f t="shared" si="302"/>
        <v/>
      </c>
      <c r="M200" s="302" t="str">
        <f t="shared" si="302"/>
        <v/>
      </c>
      <c r="N200" s="197" t="str">
        <f t="shared" si="302"/>
        <v/>
      </c>
      <c r="O200" s="197" t="str">
        <f t="shared" si="302"/>
        <v/>
      </c>
      <c r="P200" s="197" t="str">
        <f t="shared" si="302"/>
        <v/>
      </c>
      <c r="Q200" s="197" t="str">
        <f t="shared" si="302"/>
        <v/>
      </c>
      <c r="R200" s="197" t="str">
        <f t="shared" si="302"/>
        <v/>
      </c>
      <c r="S200" s="321" t="str">
        <f t="shared" si="302"/>
        <v/>
      </c>
      <c r="T200" s="292" t="str">
        <f t="shared" si="302"/>
        <v/>
      </c>
      <c r="U200" s="197" t="str">
        <f t="shared" si="302"/>
        <v/>
      </c>
      <c r="V200" s="197" t="str">
        <f t="shared" si="302"/>
        <v/>
      </c>
      <c r="W200" s="197" t="str">
        <f t="shared" si="302"/>
        <v/>
      </c>
      <c r="X200" s="197" t="str">
        <f t="shared" si="302"/>
        <v/>
      </c>
      <c r="Y200" s="197" t="str">
        <f t="shared" si="302"/>
        <v/>
      </c>
      <c r="Z200" s="313" t="str">
        <f t="shared" si="302"/>
        <v/>
      </c>
      <c r="AA200" s="302" t="str">
        <f t="shared" si="302"/>
        <v/>
      </c>
      <c r="AB200" s="197" t="str">
        <f t="shared" si="302"/>
        <v/>
      </c>
      <c r="AC200" s="197" t="str">
        <f t="shared" si="302"/>
        <v/>
      </c>
      <c r="AD200" s="197" t="str">
        <f t="shared" si="302"/>
        <v/>
      </c>
      <c r="AE200" s="197" t="str">
        <f t="shared" si="302"/>
        <v/>
      </c>
      <c r="AF200" s="197" t="str">
        <f t="shared" si="302"/>
        <v/>
      </c>
      <c r="AG200" s="197" t="str">
        <f t="shared" si="302"/>
        <v/>
      </c>
      <c r="AH200" s="546"/>
      <c r="AI200" s="548"/>
      <c r="AJ200" s="528"/>
      <c r="AL200" s="290"/>
      <c r="AM200" s="290"/>
      <c r="AN200" s="516" t="s">
        <v>126</v>
      </c>
      <c r="AO200" s="516"/>
      <c r="AR200" s="146" t="s">
        <v>146</v>
      </c>
      <c r="AX200" s="517" t="s">
        <v>160</v>
      </c>
      <c r="AY200" s="517"/>
      <c r="AZ200" s="517"/>
    </row>
    <row r="201" spans="1:52" ht="54" customHeight="1" x14ac:dyDescent="0.4">
      <c r="A201" s="599"/>
      <c r="B201" s="529" t="str">
        <f>IF(COUNTIF(F201:AG201,0)=28,"",B$25)</f>
        <v/>
      </c>
      <c r="C201" s="530"/>
      <c r="D201" s="531"/>
      <c r="E201" s="295" t="s">
        <v>158</v>
      </c>
      <c r="F201" s="314">
        <f>VLOOKUP(F198,'1'!$B$11:$D$598,3,0)</f>
        <v>0</v>
      </c>
      <c r="G201" s="219">
        <f>VLOOKUP(G198,'1'!$B$11:$D$598,3,0)</f>
        <v>0</v>
      </c>
      <c r="H201" s="219">
        <f>VLOOKUP(H198,'1'!$B$11:$D$598,3,0)</f>
        <v>0</v>
      </c>
      <c r="I201" s="219">
        <f>VLOOKUP(I198,'1'!$B$11:$D$598,3,0)</f>
        <v>0</v>
      </c>
      <c r="J201" s="219">
        <f>VLOOKUP(J198,'1'!$B$11:$D$598,3,0)</f>
        <v>0</v>
      </c>
      <c r="K201" s="219">
        <f>VLOOKUP(K198,'1'!$B$11:$D$598,3,0)</f>
        <v>0</v>
      </c>
      <c r="L201" s="315">
        <f>VLOOKUP(L198,'1'!$B$11:$D$598,3,0)</f>
        <v>0</v>
      </c>
      <c r="M201" s="303">
        <f>VLOOKUP(M198,'1'!$B$11:$D$598,3,0)</f>
        <v>0</v>
      </c>
      <c r="N201" s="219">
        <f>VLOOKUP(N198,'1'!$B$11:$D$598,3,0)</f>
        <v>0</v>
      </c>
      <c r="O201" s="219">
        <f>VLOOKUP(O198,'1'!$B$11:$D$598,3,0)</f>
        <v>0</v>
      </c>
      <c r="P201" s="219">
        <f>VLOOKUP(P198,'1'!$B$11:$D$598,3,0)</f>
        <v>0</v>
      </c>
      <c r="Q201" s="219">
        <f>VLOOKUP(Q198,'1'!$B$11:$D$598,3,0)</f>
        <v>0</v>
      </c>
      <c r="R201" s="219">
        <f>VLOOKUP(R198,'1'!$B$11:$D$598,3,0)</f>
        <v>0</v>
      </c>
      <c r="S201" s="322">
        <f>VLOOKUP(S198,'1'!$B$11:$D$598,3,0)</f>
        <v>0</v>
      </c>
      <c r="T201" s="314">
        <f>VLOOKUP(T198,'1'!$B$11:$D$598,3,0)</f>
        <v>0</v>
      </c>
      <c r="U201" s="219">
        <f>VLOOKUP(U198,'1'!$B$11:$D$598,3,0)</f>
        <v>0</v>
      </c>
      <c r="V201" s="219">
        <f>VLOOKUP(V198,'1'!$B$11:$D$598,3,0)</f>
        <v>0</v>
      </c>
      <c r="W201" s="219">
        <f>VLOOKUP(W198,'1'!$B$11:$D$598,3,0)</f>
        <v>0</v>
      </c>
      <c r="X201" s="219">
        <f>VLOOKUP(X198,'1'!$B$11:$D$598,3,0)</f>
        <v>0</v>
      </c>
      <c r="Y201" s="219">
        <f>VLOOKUP(Y198,'1'!$B$11:$D$598,3,0)</f>
        <v>0</v>
      </c>
      <c r="Z201" s="315">
        <f>VLOOKUP(Z198,'1'!$B$11:$D$598,3,0)</f>
        <v>0</v>
      </c>
      <c r="AA201" s="303">
        <f>VLOOKUP(AA198,'1'!$B$11:$D$598,3,0)</f>
        <v>0</v>
      </c>
      <c r="AB201" s="219">
        <f>VLOOKUP(AB198,'1'!$B$11:$D$598,3,0)</f>
        <v>0</v>
      </c>
      <c r="AC201" s="219">
        <f>VLOOKUP(AC198,'1'!$B$11:$D$598,3,0)</f>
        <v>0</v>
      </c>
      <c r="AD201" s="219">
        <f>VLOOKUP(AD198,'1'!$B$11:$D$598,3,0)</f>
        <v>0</v>
      </c>
      <c r="AE201" s="219">
        <f>VLOOKUP(AE198,'1'!$B$11:$D$598,3,0)</f>
        <v>0</v>
      </c>
      <c r="AF201" s="219">
        <f>VLOOKUP(AF198,'1'!$B$11:$D$598,3,0)</f>
        <v>0</v>
      </c>
      <c r="AG201" s="219">
        <f>VLOOKUP(AG198,'1'!$B$11:$D$598,3,0)</f>
        <v>0</v>
      </c>
      <c r="AH201" s="198">
        <f>COUNTIF(F202:AG202,"作業")+COUNTIF(F202:AG202,"休日")</f>
        <v>0</v>
      </c>
      <c r="AI201" s="291">
        <f>(COUNTIF(F202:AG202,"休日"))</f>
        <v>0</v>
      </c>
      <c r="AJ201" s="526" t="str">
        <f>IF(AN201&gt;0.01,ROUND(AN201/AM201,3),"")</f>
        <v/>
      </c>
      <c r="AL201" s="290"/>
      <c r="AM201" s="290">
        <f>SUM(AM202:AM240)</f>
        <v>0</v>
      </c>
      <c r="AN201" s="188">
        <f>SUM(AN202:AN240)</f>
        <v>0</v>
      </c>
      <c r="AS201" s="146" t="s">
        <v>162</v>
      </c>
      <c r="AT201" s="146" t="s">
        <v>19</v>
      </c>
      <c r="AW201" s="278"/>
      <c r="AX201" s="278"/>
      <c r="AY201" s="278"/>
      <c r="AZ201" s="278"/>
    </row>
    <row r="202" spans="1:52" ht="54" customHeight="1" x14ac:dyDescent="0.4">
      <c r="A202" s="599"/>
      <c r="B202" s="532"/>
      <c r="C202" s="533"/>
      <c r="D202" s="534"/>
      <c r="E202" s="296" t="s">
        <v>159</v>
      </c>
      <c r="F202" s="314" t="str">
        <f>IF(B201="","",IF(AW202="対象外","対象外",F201))</f>
        <v/>
      </c>
      <c r="G202" s="219" t="str">
        <f>IF(B201="","",IF(AW202="対象外","対象外",G201))</f>
        <v/>
      </c>
      <c r="H202" s="219" t="str">
        <f>IF(B201="","",IF(AW202="対象外","対象外",H201))</f>
        <v/>
      </c>
      <c r="I202" s="219" t="str">
        <f>IF(B201="","",IF(AW202="対象外","対象外",I201))</f>
        <v/>
      </c>
      <c r="J202" s="219" t="str">
        <f>IF(B201="","",IF(AW202="対象外","対象外",J201))</f>
        <v/>
      </c>
      <c r="K202" s="219" t="str">
        <f>IF(B201="","",IF(AW202="対象外","対象外",K201))</f>
        <v/>
      </c>
      <c r="L202" s="315" t="str">
        <f>IF(B201="","",IF(AW202="対象外","対象外",L201))</f>
        <v/>
      </c>
      <c r="M202" s="303" t="str">
        <f>IF(B201="","",IF(AX202="対象外","対象外",M201))</f>
        <v/>
      </c>
      <c r="N202" s="219" t="str">
        <f>IF(B201="","",IF(AX202="対象外","対象外",N201))</f>
        <v/>
      </c>
      <c r="O202" s="219" t="str">
        <f>IF(B201="","",IF(AX202="対象外","対象外",O201))</f>
        <v/>
      </c>
      <c r="P202" s="219" t="str">
        <f>IF(B201="","",IF(AX202="対象外","対象外",P201))</f>
        <v/>
      </c>
      <c r="Q202" s="219" t="str">
        <f>IF(B201="","",IF(AX202="対象外","対象外",Q201))</f>
        <v/>
      </c>
      <c r="R202" s="219" t="str">
        <f>IF(B201="","",IF(AX202="対象外","対象外",R201))</f>
        <v/>
      </c>
      <c r="S202" s="322" t="str">
        <f>IF(B201="","",IF(AX202="対象外","対象外",S201))</f>
        <v/>
      </c>
      <c r="T202" s="314" t="str">
        <f>IF(B201="","",IF(AY202="対象外","対象外",T201))</f>
        <v/>
      </c>
      <c r="U202" s="219" t="str">
        <f>IF(B201="","",IF(AY202="対象外","対象外",U201))</f>
        <v/>
      </c>
      <c r="V202" s="219" t="str">
        <f>IF(B201="","",IF(AY202="対象外","対象外",V201))</f>
        <v/>
      </c>
      <c r="W202" s="219" t="str">
        <f>IF(B201="","",IF(AY202="対象外","対象外",W201))</f>
        <v/>
      </c>
      <c r="X202" s="219" t="str">
        <f>IF(B201="","",IF(AY202="対象外","対象外",X201))</f>
        <v/>
      </c>
      <c r="Y202" s="219" t="str">
        <f>IF(B201="","",IF(AY202="対象外","対象外",Y201))</f>
        <v/>
      </c>
      <c r="Z202" s="315" t="str">
        <f>IF(B201="","",IF(AY202="対象外","対象外",Z201))</f>
        <v/>
      </c>
      <c r="AA202" s="303" t="str">
        <f>IF(B201="","",IF(AZ202="対象外","対象外",AA201))</f>
        <v/>
      </c>
      <c r="AB202" s="219" t="str">
        <f>IF(B201="","",IF(AZ202="対象外","対象外",AB201))</f>
        <v/>
      </c>
      <c r="AC202" s="219" t="str">
        <f>IF(B201="","",IF(AZ202="対象外","対象外",AC201))</f>
        <v/>
      </c>
      <c r="AD202" s="219" t="str">
        <f>IF(B201="","",IF(AZ202="対象外","対象外",AD201))</f>
        <v/>
      </c>
      <c r="AE202" s="219" t="str">
        <f>IF(B201="","",IF(AZ202="対象外","対象外",AE201))</f>
        <v/>
      </c>
      <c r="AF202" s="219" t="str">
        <f>IF(B201="","",IF(AZ202="対象外","対象外",AF201))</f>
        <v/>
      </c>
      <c r="AG202" s="219" t="str">
        <f>IF(B201="","",IF(AZ202="対象外","対象外",AG201))</f>
        <v/>
      </c>
      <c r="AH202" s="523" t="str">
        <f>IF(B201="","",IF(AH201&lt;1,"対象外",ROUND(AI201/AH201,3)))</f>
        <v/>
      </c>
      <c r="AI202" s="524"/>
      <c r="AJ202" s="526"/>
      <c r="AL202" s="146"/>
      <c r="AM202" s="184">
        <f>IF(AH202="",0,IF(AH202="対象外",0,1))</f>
        <v>0</v>
      </c>
      <c r="AN202" s="187">
        <f>IF(AM202=1,AH202,0)</f>
        <v>0</v>
      </c>
      <c r="AO202" s="184">
        <f>AH201</f>
        <v>0</v>
      </c>
      <c r="AP202" s="170">
        <f>AI201</f>
        <v>0</v>
      </c>
      <c r="AQ202" s="152"/>
      <c r="AR202" s="170">
        <f>IF(AS202&gt;1,1,0)</f>
        <v>0</v>
      </c>
      <c r="AS202" s="170">
        <f>AO202+AS158</f>
        <v>0</v>
      </c>
      <c r="AT202" s="170">
        <f>AP202+AT158</f>
        <v>0</v>
      </c>
      <c r="AU202" s="152"/>
      <c r="AW202" s="198" t="str">
        <f>IF(COUNTIF(F201:L201,"作業")+COUNTIF(F201:L201,"休日")&lt;7,"対象外",IF(COUNTIF(F201:L201,"休日")&gt;3,"対象外","対象"))</f>
        <v>対象外</v>
      </c>
      <c r="AX202" s="198" t="str">
        <f>IF(COUNTIF(M201:S201,"作業")+COUNTIF(M201:S201,"休日")&lt;7,"対象外",IF(COUNTIF(M201:S201,"休日")&gt;3,"対象外","対象"))</f>
        <v>対象外</v>
      </c>
      <c r="AY202" s="198" t="str">
        <f>IF(COUNTIF(T201:Z201,"作業")+COUNTIF(T201:Z201,"休日")&lt;7,"対象外",IF(COUNTIF(T201:Z201,"休日")&gt;3,"対象外","対象"))</f>
        <v>対象外</v>
      </c>
      <c r="AZ202" s="198" t="str">
        <f>IF(COUNTIF(AA201:AG201,"作業")+COUNTIF(AA201:AG201,"休日")&lt;7,"対象外",IF(COUNTIF(AA201:AG201,"休日")&gt;3,"対象外","対象"))</f>
        <v>対象外</v>
      </c>
    </row>
    <row r="203" spans="1:52" ht="54" customHeight="1" x14ac:dyDescent="0.4">
      <c r="A203" s="599"/>
      <c r="B203" s="529" t="str">
        <f>IF(COUNTIF(F203:AG203,0)=28,"",B$27)</f>
        <v/>
      </c>
      <c r="C203" s="530"/>
      <c r="D203" s="531"/>
      <c r="E203" s="295" t="s">
        <v>158</v>
      </c>
      <c r="F203" s="314">
        <f>VLOOKUP(F198,'2'!$B$11:$D$598,3,0)</f>
        <v>0</v>
      </c>
      <c r="G203" s="219">
        <f>VLOOKUP(G198,'2'!$B$11:$D$598,3,0)</f>
        <v>0</v>
      </c>
      <c r="H203" s="219">
        <f>VLOOKUP(H198,'2'!$B$11:$D$598,3,0)</f>
        <v>0</v>
      </c>
      <c r="I203" s="219">
        <f>VLOOKUP(I198,'2'!$B$11:$D$598,3,0)</f>
        <v>0</v>
      </c>
      <c r="J203" s="219">
        <f>VLOOKUP(J198,'2'!$B$11:$D$598,3,0)</f>
        <v>0</v>
      </c>
      <c r="K203" s="219">
        <f>VLOOKUP(K198,'2'!$B$11:$D$598,3,0)</f>
        <v>0</v>
      </c>
      <c r="L203" s="315">
        <f>VLOOKUP(L198,'2'!$B$11:$D$598,3,0)</f>
        <v>0</v>
      </c>
      <c r="M203" s="303">
        <f>VLOOKUP(M198,'2'!$B$11:$D$598,3,0)</f>
        <v>0</v>
      </c>
      <c r="N203" s="219">
        <f>VLOOKUP(N198,'2'!$B$11:$D$598,3,0)</f>
        <v>0</v>
      </c>
      <c r="O203" s="219">
        <f>VLOOKUP(O198,'2'!$B$11:$D$598,3,0)</f>
        <v>0</v>
      </c>
      <c r="P203" s="219">
        <f>VLOOKUP(P198,'2'!$B$11:$D$598,3,0)</f>
        <v>0</v>
      </c>
      <c r="Q203" s="219">
        <f>VLOOKUP(Q198,'2'!$B$11:$D$598,3,0)</f>
        <v>0</v>
      </c>
      <c r="R203" s="219">
        <f>VLOOKUP(R198,'2'!$B$11:$D$598,3,0)</f>
        <v>0</v>
      </c>
      <c r="S203" s="322">
        <f>VLOOKUP(S198,'2'!$B$11:$D$598,3,0)</f>
        <v>0</v>
      </c>
      <c r="T203" s="314">
        <f>VLOOKUP(T198,'2'!$B$11:$D$598,3,0)</f>
        <v>0</v>
      </c>
      <c r="U203" s="219">
        <f>VLOOKUP(U198,'2'!$B$11:$D$598,3,0)</f>
        <v>0</v>
      </c>
      <c r="V203" s="219">
        <f>VLOOKUP(V198,'2'!$B$11:$D$598,3,0)</f>
        <v>0</v>
      </c>
      <c r="W203" s="219">
        <f>VLOOKUP(W198,'2'!$B$11:$D$598,3,0)</f>
        <v>0</v>
      </c>
      <c r="X203" s="219">
        <f>VLOOKUP(X198,'2'!$B$11:$D$598,3,0)</f>
        <v>0</v>
      </c>
      <c r="Y203" s="219">
        <f>VLOOKUP(Y198,'2'!$B$11:$D$598,3,0)</f>
        <v>0</v>
      </c>
      <c r="Z203" s="315">
        <f>VLOOKUP(Z198,'2'!$B$11:$D$598,3,0)</f>
        <v>0</v>
      </c>
      <c r="AA203" s="303">
        <f>VLOOKUP(AA198,'2'!$B$11:$D$598,3,0)</f>
        <v>0</v>
      </c>
      <c r="AB203" s="219">
        <f>VLOOKUP(AB198,'2'!$B$11:$D$598,3,0)</f>
        <v>0</v>
      </c>
      <c r="AC203" s="219">
        <f>VLOOKUP(AC198,'2'!$B$11:$D$598,3,0)</f>
        <v>0</v>
      </c>
      <c r="AD203" s="219">
        <f>VLOOKUP(AD198,'2'!$B$11:$D$598,3,0)</f>
        <v>0</v>
      </c>
      <c r="AE203" s="219">
        <f>VLOOKUP(AE198,'2'!$B$11:$D$598,3,0)</f>
        <v>0</v>
      </c>
      <c r="AF203" s="219">
        <f>VLOOKUP(AF198,'2'!$B$11:$D$598,3,0)</f>
        <v>0</v>
      </c>
      <c r="AG203" s="219">
        <f>VLOOKUP(AG198,'2'!$B$11:$D$598,3,0)</f>
        <v>0</v>
      </c>
      <c r="AH203" s="198">
        <f>COUNTIF(F204:AG204,"作業")+COUNTIF(F204:AG204,"休日")</f>
        <v>0</v>
      </c>
      <c r="AI203" s="291">
        <f>(COUNTIF(F204:AG204,"休日"))</f>
        <v>0</v>
      </c>
      <c r="AJ203" s="525" t="str">
        <f>IF(AJ201="","",IF(AJ201&gt;=0.285,"達成","未達成"))</f>
        <v/>
      </c>
      <c r="AL203" s="290"/>
      <c r="AM203" s="290"/>
      <c r="AN203" s="290"/>
      <c r="AW203" s="278">
        <v>1</v>
      </c>
      <c r="AX203" s="278">
        <v>2</v>
      </c>
      <c r="AY203" s="278">
        <v>3</v>
      </c>
      <c r="AZ203" s="278">
        <v>4</v>
      </c>
    </row>
    <row r="204" spans="1:52" ht="54" customHeight="1" x14ac:dyDescent="0.4">
      <c r="A204" s="599"/>
      <c r="B204" s="532"/>
      <c r="C204" s="533"/>
      <c r="D204" s="534"/>
      <c r="E204" s="296" t="s">
        <v>159</v>
      </c>
      <c r="F204" s="314" t="str">
        <f>IF(B203="","",IF(AW204="対象外","対象外",F203))</f>
        <v/>
      </c>
      <c r="G204" s="219" t="str">
        <f>IF(B203="","",IF(AW204="対象外","対象外",G203))</f>
        <v/>
      </c>
      <c r="H204" s="219" t="str">
        <f>IF(B203="","",IF(AW204="対象外","対象外",H203))</f>
        <v/>
      </c>
      <c r="I204" s="219" t="str">
        <f>IF(B203="","",IF(AW204="対象外","対象外",I203))</f>
        <v/>
      </c>
      <c r="J204" s="219" t="str">
        <f>IF(B203="","",IF(AW204="対象外","対象外",J203))</f>
        <v/>
      </c>
      <c r="K204" s="219" t="str">
        <f>IF(B203="","",IF(AW204="対象外","対象外",K203))</f>
        <v/>
      </c>
      <c r="L204" s="315" t="str">
        <f>IF(B203="","",IF(AW204="対象外","対象外",L203))</f>
        <v/>
      </c>
      <c r="M204" s="303" t="str">
        <f>IF(B203="","",IF(AX204="対象外","対象外",M203))</f>
        <v/>
      </c>
      <c r="N204" s="219" t="str">
        <f>IF(B203="","",IF(AX204="対象外","対象外",N203))</f>
        <v/>
      </c>
      <c r="O204" s="219" t="str">
        <f>IF(B203="","",IF(AX204="対象外","対象外",O203))</f>
        <v/>
      </c>
      <c r="P204" s="219" t="str">
        <f>IF(B203="","",IF(AX204="対象外","対象外",P203))</f>
        <v/>
      </c>
      <c r="Q204" s="219" t="str">
        <f>IF(B203="","",IF(AX204="対象外","対象外",Q203))</f>
        <v/>
      </c>
      <c r="R204" s="219" t="str">
        <f>IF(B203="","",IF(AX204="対象外","対象外",R203))</f>
        <v/>
      </c>
      <c r="S204" s="322" t="str">
        <f>IF(B203="","",IF(AX204="対象外","対象外",S203))</f>
        <v/>
      </c>
      <c r="T204" s="314" t="str">
        <f>IF(B203="","",IF(AY204="対象外","対象外",T203))</f>
        <v/>
      </c>
      <c r="U204" s="219" t="str">
        <f>IF(B203="","",IF(AY204="対象外","対象外",U203))</f>
        <v/>
      </c>
      <c r="V204" s="219" t="str">
        <f>IF(B203="","",IF(AY204="対象外","対象外",V203))</f>
        <v/>
      </c>
      <c r="W204" s="219" t="str">
        <f>IF(B203="","",IF(AY204="対象外","対象外",W203))</f>
        <v/>
      </c>
      <c r="X204" s="219" t="str">
        <f>IF(B203="","",IF(AY204="対象外","対象外",X203))</f>
        <v/>
      </c>
      <c r="Y204" s="219" t="str">
        <f>IF(B203="","",IF(AY204="対象外","対象外",Y203))</f>
        <v/>
      </c>
      <c r="Z204" s="315" t="str">
        <f>IF(B203="","",IF(AY204="対象外","対象外",Z203))</f>
        <v/>
      </c>
      <c r="AA204" s="303" t="str">
        <f>IF(B203="","",IF(AZ204="対象外","対象外",AA203))</f>
        <v/>
      </c>
      <c r="AB204" s="219" t="str">
        <f>IF(B203="","",IF(AZ204="対象外","対象外",AB203))</f>
        <v/>
      </c>
      <c r="AC204" s="219" t="str">
        <f>IF(B203="","",IF(AZ204="対象外","対象外",AC203))</f>
        <v/>
      </c>
      <c r="AD204" s="219" t="str">
        <f>IF(B203="","",IF(AZ204="対象外","対象外",AD203))</f>
        <v/>
      </c>
      <c r="AE204" s="219" t="str">
        <f>IF(B203="","",IF(AZ204="対象外","対象外",AE203))</f>
        <v/>
      </c>
      <c r="AF204" s="219" t="str">
        <f>IF(B203="","",IF(AZ204="対象外","対象外",AF203))</f>
        <v/>
      </c>
      <c r="AG204" s="219" t="str">
        <f>IF(B203="","",IF(AZ204="対象外","対象外",AG203))</f>
        <v/>
      </c>
      <c r="AH204" s="523" t="str">
        <f>IF(B203="","",IF(AH203&lt;1,"対象外",ROUND(AI203/AH203,3)))</f>
        <v/>
      </c>
      <c r="AI204" s="524"/>
      <c r="AJ204" s="525"/>
      <c r="AL204" s="290"/>
      <c r="AM204" s="184">
        <f>IF(AH204="",0,IF(AH204="対象外",0,1))</f>
        <v>0</v>
      </c>
      <c r="AN204" s="187">
        <f>IF(AM204=1,AH204,0)</f>
        <v>0</v>
      </c>
      <c r="AO204" s="184">
        <f>AH203</f>
        <v>0</v>
      </c>
      <c r="AP204" s="170">
        <f>AI203</f>
        <v>0</v>
      </c>
      <c r="AQ204" s="152"/>
      <c r="AR204" s="170">
        <f>IF(AS204&gt;1,1,0)</f>
        <v>0</v>
      </c>
      <c r="AS204" s="170">
        <f>AO204+AS160</f>
        <v>0</v>
      </c>
      <c r="AT204" s="170">
        <f>AP204+AT160</f>
        <v>0</v>
      </c>
      <c r="AU204" s="152"/>
      <c r="AW204" s="198" t="str">
        <f>IF(COUNTIF(F203:L203,"作業")+COUNTIF(F203:L203,"休日")&lt;7,"対象外",IF(COUNTIF(F203:L203,"休日")&gt;3,"対象外","対象"))</f>
        <v>対象外</v>
      </c>
      <c r="AX204" s="198" t="str">
        <f>IF(COUNTIF(M203:S203,"作業")+COUNTIF(M203:S203,"休日")&lt;7,"対象外",IF(COUNTIF(M203:S203,"休日")&gt;3,"対象外","対象"))</f>
        <v>対象外</v>
      </c>
      <c r="AY204" s="198" t="str">
        <f>IF(COUNTIF(T203:Z203,"作業")+COUNTIF(T203:Z203,"休日")&lt;7,"対象外",IF(COUNTIF(T203:Z203,"休日")&gt;3,"対象外","対象"))</f>
        <v>対象外</v>
      </c>
      <c r="AZ204" s="198" t="str">
        <f>IF(COUNTIF(AA203:AG203,"作業")+COUNTIF(AA203:AG203,"休日")&lt;7,"対象外",IF(COUNTIF(AA203:AG203,"休日")&gt;3,"対象外","対象"))</f>
        <v>対象外</v>
      </c>
    </row>
    <row r="205" spans="1:52" ht="54" customHeight="1" x14ac:dyDescent="0.35">
      <c r="A205" s="599"/>
      <c r="B205" s="529" t="str">
        <f>IF(COUNTIF(F205:AG205,0)=28,"",B$29)</f>
        <v/>
      </c>
      <c r="C205" s="530"/>
      <c r="D205" s="531"/>
      <c r="E205" s="295" t="s">
        <v>158</v>
      </c>
      <c r="F205" s="314">
        <f>VLOOKUP(F198,'3'!$B$11:$D$598,3,0)</f>
        <v>0</v>
      </c>
      <c r="G205" s="219">
        <f>VLOOKUP(G198,'3'!$B$11:$D$598,3,0)</f>
        <v>0</v>
      </c>
      <c r="H205" s="219">
        <f>VLOOKUP(H198,'3'!$B$11:$D$598,3,0)</f>
        <v>0</v>
      </c>
      <c r="I205" s="219">
        <f>VLOOKUP(I198,'3'!$B$11:$D$598,3,0)</f>
        <v>0</v>
      </c>
      <c r="J205" s="219">
        <f>VLOOKUP(J198,'3'!$B$11:$D$598,3,0)</f>
        <v>0</v>
      </c>
      <c r="K205" s="219">
        <f>VLOOKUP(K198,'3'!$B$11:$D$598,3,0)</f>
        <v>0</v>
      </c>
      <c r="L205" s="315">
        <f>VLOOKUP(L198,'3'!$B$11:$D$598,3,0)</f>
        <v>0</v>
      </c>
      <c r="M205" s="303">
        <f>VLOOKUP(M198,'3'!$B$11:$D$598,3,0)</f>
        <v>0</v>
      </c>
      <c r="N205" s="219">
        <f>VLOOKUP(N198,'3'!$B$11:$D$598,3,0)</f>
        <v>0</v>
      </c>
      <c r="O205" s="219">
        <f>VLOOKUP(O198,'3'!$B$11:$D$598,3,0)</f>
        <v>0</v>
      </c>
      <c r="P205" s="219">
        <f>VLOOKUP(P198,'3'!$B$11:$D$598,3,0)</f>
        <v>0</v>
      </c>
      <c r="Q205" s="219">
        <f>VLOOKUP(Q198,'3'!$B$11:$D$598,3,0)</f>
        <v>0</v>
      </c>
      <c r="R205" s="219">
        <f>VLOOKUP(R198,'3'!$B$11:$D$598,3,0)</f>
        <v>0</v>
      </c>
      <c r="S205" s="322">
        <f>VLOOKUP(S198,'3'!$B$11:$D$598,3,0)</f>
        <v>0</v>
      </c>
      <c r="T205" s="314">
        <f>VLOOKUP(T198,'3'!$B$11:$D$598,3,0)</f>
        <v>0</v>
      </c>
      <c r="U205" s="219">
        <f>VLOOKUP(U198,'3'!$B$11:$D$598,3,0)</f>
        <v>0</v>
      </c>
      <c r="V205" s="219">
        <f>VLOOKUP(V198,'3'!$B$11:$D$598,3,0)</f>
        <v>0</v>
      </c>
      <c r="W205" s="219">
        <f>VLOOKUP(W198,'3'!$B$11:$D$598,3,0)</f>
        <v>0</v>
      </c>
      <c r="X205" s="219">
        <f>VLOOKUP(X198,'3'!$B$11:$D$598,3,0)</f>
        <v>0</v>
      </c>
      <c r="Y205" s="219">
        <f>VLOOKUP(Y198,'3'!$B$11:$D$598,3,0)</f>
        <v>0</v>
      </c>
      <c r="Z205" s="315">
        <f>VLOOKUP(Z198,'3'!$B$11:$D$598,3,0)</f>
        <v>0</v>
      </c>
      <c r="AA205" s="303">
        <f>VLOOKUP(AA198,'3'!$B$11:$D$598,3,0)</f>
        <v>0</v>
      </c>
      <c r="AB205" s="219">
        <f>VLOOKUP(AB198,'3'!$B$11:$D$598,3,0)</f>
        <v>0</v>
      </c>
      <c r="AC205" s="219">
        <f>VLOOKUP(AC198,'3'!$B$11:$D$598,3,0)</f>
        <v>0</v>
      </c>
      <c r="AD205" s="219">
        <f>VLOOKUP(AD198,'3'!$B$11:$D$598,3,0)</f>
        <v>0</v>
      </c>
      <c r="AE205" s="219">
        <f>VLOOKUP(AE198,'3'!$B$11:$D$598,3,0)</f>
        <v>0</v>
      </c>
      <c r="AF205" s="219">
        <f>VLOOKUP(AF198,'3'!$B$11:$D$598,3,0)</f>
        <v>0</v>
      </c>
      <c r="AG205" s="219">
        <f>VLOOKUP(AG198,'3'!$B$11:$D$598,3,0)</f>
        <v>0</v>
      </c>
      <c r="AH205" s="198">
        <f>COUNTIF(F206:AG206,"作業")+COUNTIF(F206:AG206,"休日")</f>
        <v>0</v>
      </c>
      <c r="AI205" s="291">
        <f>(COUNTIF(F206:AG206,"休日"))</f>
        <v>0</v>
      </c>
      <c r="AJ205" s="189"/>
      <c r="AL205" s="290"/>
      <c r="AM205" s="290"/>
      <c r="AN205" s="290"/>
      <c r="AW205" s="278">
        <v>1</v>
      </c>
      <c r="AX205" s="278">
        <v>2</v>
      </c>
      <c r="AY205" s="278">
        <v>3</v>
      </c>
      <c r="AZ205" s="278">
        <v>4</v>
      </c>
    </row>
    <row r="206" spans="1:52" ht="54" customHeight="1" x14ac:dyDescent="0.35">
      <c r="A206" s="599"/>
      <c r="B206" s="532"/>
      <c r="C206" s="533"/>
      <c r="D206" s="534"/>
      <c r="E206" s="296" t="s">
        <v>159</v>
      </c>
      <c r="F206" s="314" t="str">
        <f>IF(B205="","",IF(AW206="対象外","対象外",F205))</f>
        <v/>
      </c>
      <c r="G206" s="219" t="str">
        <f>IF(B205="","",IF(AW206="対象外","対象外",G205))</f>
        <v/>
      </c>
      <c r="H206" s="219" t="str">
        <f>IF(B205="","",IF(AW206="対象外","対象外",H205))</f>
        <v/>
      </c>
      <c r="I206" s="219" t="str">
        <f>IF(B205="","",IF(AW206="対象外","対象外",I205))</f>
        <v/>
      </c>
      <c r="J206" s="219" t="str">
        <f>IF(B205="","",IF(AW206="対象外","対象外",J205))</f>
        <v/>
      </c>
      <c r="K206" s="219" t="str">
        <f>IF(B205="","",IF(AW206="対象外","対象外",K205))</f>
        <v/>
      </c>
      <c r="L206" s="315" t="str">
        <f>IF(B205="","",IF(AW206="対象外","対象外",L205))</f>
        <v/>
      </c>
      <c r="M206" s="303" t="str">
        <f>IF(B205="","",IF(AX206="対象外","対象外",M205))</f>
        <v/>
      </c>
      <c r="N206" s="219" t="str">
        <f>IF(B205="","",IF(AX206="対象外","対象外",N205))</f>
        <v/>
      </c>
      <c r="O206" s="219" t="str">
        <f>IF(B205="","",IF(AX206="対象外","対象外",O205))</f>
        <v/>
      </c>
      <c r="P206" s="219" t="str">
        <f>IF(B205="","",IF(AX206="対象外","対象外",P205))</f>
        <v/>
      </c>
      <c r="Q206" s="219" t="str">
        <f>IF(B205="","",IF(AX206="対象外","対象外",Q205))</f>
        <v/>
      </c>
      <c r="R206" s="219" t="str">
        <f>IF(B205="","",IF(AX206="対象外","対象外",R205))</f>
        <v/>
      </c>
      <c r="S206" s="322" t="str">
        <f>IF(B205="","",IF(AX206="対象外","対象外",S205))</f>
        <v/>
      </c>
      <c r="T206" s="314" t="str">
        <f>IF(B205="","",IF(AY206="対象外","対象外",T205))</f>
        <v/>
      </c>
      <c r="U206" s="219" t="str">
        <f>IF(B205="","",IF(AY206="対象外","対象外",U205))</f>
        <v/>
      </c>
      <c r="V206" s="219" t="str">
        <f>IF(B205="","",IF(AY206="対象外","対象外",V205))</f>
        <v/>
      </c>
      <c r="W206" s="219" t="str">
        <f>IF(B205="","",IF(AY206="対象外","対象外",W205))</f>
        <v/>
      </c>
      <c r="X206" s="219" t="str">
        <f>IF(B205="","",IF(AY206="対象外","対象外",X205))</f>
        <v/>
      </c>
      <c r="Y206" s="219" t="str">
        <f>IF(B205="","",IF(AY206="対象外","対象外",Y205))</f>
        <v/>
      </c>
      <c r="Z206" s="315" t="str">
        <f>IF(B205="","",IF(AY206="対象外","対象外",Z205))</f>
        <v/>
      </c>
      <c r="AA206" s="303" t="str">
        <f>IF(B205="","",IF(AZ206="対象外","対象外",AA205))</f>
        <v/>
      </c>
      <c r="AB206" s="219" t="str">
        <f>IF(B205="","",IF(AZ206="対象外","対象外",AB205))</f>
        <v/>
      </c>
      <c r="AC206" s="219" t="str">
        <f>IF(B205="","",IF(AZ206="対象外","対象外",AC205))</f>
        <v/>
      </c>
      <c r="AD206" s="219" t="str">
        <f>IF(B205="","",IF(AZ206="対象外","対象外",AD205))</f>
        <v/>
      </c>
      <c r="AE206" s="219" t="str">
        <f>IF(B205="","",IF(AZ206="対象外","対象外",AE205))</f>
        <v/>
      </c>
      <c r="AF206" s="219" t="str">
        <f>IF(B205="","",IF(AZ206="対象外","対象外",AF205))</f>
        <v/>
      </c>
      <c r="AG206" s="219" t="str">
        <f>IF(B205="","",IF(AZ206="対象外","対象外",AG205))</f>
        <v/>
      </c>
      <c r="AH206" s="523" t="str">
        <f>IF(B205="","",IF(AH205&lt;1,"対象外",ROUND(AI205/AH205,3)))</f>
        <v/>
      </c>
      <c r="AI206" s="524"/>
      <c r="AJ206" s="189"/>
      <c r="AL206" s="290"/>
      <c r="AM206" s="184">
        <f>IF(AH206="",0,IF(AH206="対象外",0,1))</f>
        <v>0</v>
      </c>
      <c r="AN206" s="187">
        <f>IF(AM206=1,AH206,0)</f>
        <v>0</v>
      </c>
      <c r="AO206" s="184">
        <f>AH205</f>
        <v>0</v>
      </c>
      <c r="AP206" s="170">
        <f>AI205</f>
        <v>0</v>
      </c>
      <c r="AQ206" s="152"/>
      <c r="AR206" s="170">
        <f>IF(AS206&gt;1,1,0)</f>
        <v>0</v>
      </c>
      <c r="AS206" s="170">
        <f>AO206+AS162</f>
        <v>0</v>
      </c>
      <c r="AT206" s="170">
        <f>AP206+AT162</f>
        <v>0</v>
      </c>
      <c r="AU206" s="152"/>
      <c r="AW206" s="198" t="str">
        <f>IF(COUNTIF(F205:L205,"作業")+COUNTIF(F205:L205,"休日")&lt;7,"対象外",IF(COUNTIF(F205:L205,"休日")&gt;3,"対象外","対象"))</f>
        <v>対象外</v>
      </c>
      <c r="AX206" s="198" t="str">
        <f>IF(COUNTIF(M205:S205,"作業")+COUNTIF(M205:S205,"休日")&lt;7,"対象外",IF(COUNTIF(M205:S205,"休日")&gt;3,"対象外","対象"))</f>
        <v>対象外</v>
      </c>
      <c r="AY206" s="198" t="str">
        <f>IF(COUNTIF(T205:Z205,"作業")+COUNTIF(T205:Z205,"休日")&lt;7,"対象外",IF(COUNTIF(T205:Z205,"休日")&gt;3,"対象外","対象"))</f>
        <v>対象外</v>
      </c>
      <c r="AZ206" s="198" t="str">
        <f>IF(COUNTIF(AA205:AG205,"作業")+COUNTIF(AA205:AG205,"休日")&lt;7,"対象外",IF(COUNTIF(AA205:AG205,"休日")&gt;3,"対象外","対象"))</f>
        <v>対象外</v>
      </c>
    </row>
    <row r="207" spans="1:52" ht="54" customHeight="1" x14ac:dyDescent="0.35">
      <c r="A207" s="599"/>
      <c r="B207" s="529" t="str">
        <f>IF(COUNTIF(F207:AG207,0)=28,"",B$31)</f>
        <v/>
      </c>
      <c r="C207" s="530"/>
      <c r="D207" s="531"/>
      <c r="E207" s="295" t="s">
        <v>158</v>
      </c>
      <c r="F207" s="314">
        <f>VLOOKUP(F198,'4'!$B$11:$D$598,3,0)</f>
        <v>0</v>
      </c>
      <c r="G207" s="219">
        <f>VLOOKUP(G198,'4'!$B$11:$D$598,3,0)</f>
        <v>0</v>
      </c>
      <c r="H207" s="219">
        <f>VLOOKUP(H198,'4'!$B$11:$D$598,3,0)</f>
        <v>0</v>
      </c>
      <c r="I207" s="219">
        <f>VLOOKUP(I198,'4'!$B$11:$D$598,3,0)</f>
        <v>0</v>
      </c>
      <c r="J207" s="219">
        <f>VLOOKUP(J198,'4'!$B$11:$D$598,3,0)</f>
        <v>0</v>
      </c>
      <c r="K207" s="219">
        <f>VLOOKUP(K198,'4'!$B$11:$D$598,3,0)</f>
        <v>0</v>
      </c>
      <c r="L207" s="315">
        <f>VLOOKUP(L198,'4'!$B$11:$D$598,3,0)</f>
        <v>0</v>
      </c>
      <c r="M207" s="303">
        <f>VLOOKUP(M198,'4'!$B$11:$D$598,3,0)</f>
        <v>0</v>
      </c>
      <c r="N207" s="219">
        <f>VLOOKUP(N198,'4'!$B$11:$D$598,3,0)</f>
        <v>0</v>
      </c>
      <c r="O207" s="219">
        <f>VLOOKUP(O198,'4'!$B$11:$D$598,3,0)</f>
        <v>0</v>
      </c>
      <c r="P207" s="219">
        <f>VLOOKUP(P198,'4'!$B$11:$D$598,3,0)</f>
        <v>0</v>
      </c>
      <c r="Q207" s="219">
        <f>VLOOKUP(Q198,'4'!$B$11:$D$598,3,0)</f>
        <v>0</v>
      </c>
      <c r="R207" s="219">
        <f>VLOOKUP(R198,'4'!$B$11:$D$598,3,0)</f>
        <v>0</v>
      </c>
      <c r="S207" s="322">
        <f>VLOOKUP(S198,'4'!$B$11:$D$598,3,0)</f>
        <v>0</v>
      </c>
      <c r="T207" s="314">
        <f>VLOOKUP(T198,'4'!$B$11:$D$598,3,0)</f>
        <v>0</v>
      </c>
      <c r="U207" s="219">
        <f>VLOOKUP(U198,'4'!$B$11:$D$598,3,0)</f>
        <v>0</v>
      </c>
      <c r="V207" s="219">
        <f>VLOOKUP(V198,'4'!$B$11:$D$598,3,0)</f>
        <v>0</v>
      </c>
      <c r="W207" s="219">
        <f>VLOOKUP(W198,'4'!$B$11:$D$598,3,0)</f>
        <v>0</v>
      </c>
      <c r="X207" s="219">
        <f>VLOOKUP(X198,'4'!$B$11:$D$598,3,0)</f>
        <v>0</v>
      </c>
      <c r="Y207" s="219">
        <f>VLOOKUP(Y198,'4'!$B$11:$D$598,3,0)</f>
        <v>0</v>
      </c>
      <c r="Z207" s="315">
        <f>VLOOKUP(Z198,'4'!$B$11:$D$598,3,0)</f>
        <v>0</v>
      </c>
      <c r="AA207" s="303">
        <f>VLOOKUP(AA198,'4'!$B$11:$D$598,3,0)</f>
        <v>0</v>
      </c>
      <c r="AB207" s="219">
        <f>VLOOKUP(AB198,'4'!$B$11:$D$598,3,0)</f>
        <v>0</v>
      </c>
      <c r="AC207" s="219">
        <f>VLOOKUP(AC198,'4'!$B$11:$D$598,3,0)</f>
        <v>0</v>
      </c>
      <c r="AD207" s="219">
        <f>VLOOKUP(AD198,'4'!$B$11:$D$598,3,0)</f>
        <v>0</v>
      </c>
      <c r="AE207" s="219">
        <f>VLOOKUP(AE198,'4'!$B$11:$D$598,3,0)</f>
        <v>0</v>
      </c>
      <c r="AF207" s="219">
        <f>VLOOKUP(AF198,'4'!$B$11:$D$598,3,0)</f>
        <v>0</v>
      </c>
      <c r="AG207" s="219">
        <f>VLOOKUP(AG198,'4'!$B$11:$D$598,3,0)</f>
        <v>0</v>
      </c>
      <c r="AH207" s="198">
        <f>COUNTIF(F208:AG208,"作業")+COUNTIF(F208:AG208,"休日")</f>
        <v>0</v>
      </c>
      <c r="AI207" s="291">
        <f>(COUNTIF(F208:AG208,"休日"))</f>
        <v>0</v>
      </c>
      <c r="AJ207" s="189"/>
      <c r="AL207" s="290"/>
      <c r="AM207" s="290"/>
      <c r="AN207" s="290"/>
      <c r="AW207" s="278">
        <v>1</v>
      </c>
      <c r="AX207" s="278">
        <v>2</v>
      </c>
      <c r="AY207" s="278">
        <v>3</v>
      </c>
      <c r="AZ207" s="278">
        <v>4</v>
      </c>
    </row>
    <row r="208" spans="1:52" ht="54" customHeight="1" x14ac:dyDescent="0.35">
      <c r="A208" s="599"/>
      <c r="B208" s="532"/>
      <c r="C208" s="533"/>
      <c r="D208" s="534"/>
      <c r="E208" s="296" t="s">
        <v>159</v>
      </c>
      <c r="F208" s="314" t="str">
        <f>IF(B207="","",IF(AW208="対象外","対象外",F207))</f>
        <v/>
      </c>
      <c r="G208" s="219" t="str">
        <f>IF(B207="","",IF(AW208="対象外","対象外",G207))</f>
        <v/>
      </c>
      <c r="H208" s="219" t="str">
        <f>IF(B207="","",IF(AW208="対象外","対象外",H207))</f>
        <v/>
      </c>
      <c r="I208" s="219" t="str">
        <f>IF(B207="","",IF(AW208="対象外","対象外",I207))</f>
        <v/>
      </c>
      <c r="J208" s="219" t="str">
        <f>IF(B207="","",IF(AW208="対象外","対象外",J207))</f>
        <v/>
      </c>
      <c r="K208" s="219" t="str">
        <f>IF(B207="","",IF(AW208="対象外","対象外",K207))</f>
        <v/>
      </c>
      <c r="L208" s="315" t="str">
        <f>IF(B207="","",IF(AW208="対象外","対象外",L207))</f>
        <v/>
      </c>
      <c r="M208" s="303" t="str">
        <f>IF(B207="","",IF(AX208="対象外","対象外",M207))</f>
        <v/>
      </c>
      <c r="N208" s="219" t="str">
        <f>IF(B207="","",IF(AX208="対象外","対象外",N207))</f>
        <v/>
      </c>
      <c r="O208" s="219" t="str">
        <f>IF(B207="","",IF(AX208="対象外","対象外",O207))</f>
        <v/>
      </c>
      <c r="P208" s="219" t="str">
        <f>IF(B207="","",IF(AX208="対象外","対象外",P207))</f>
        <v/>
      </c>
      <c r="Q208" s="219" t="str">
        <f>IF(B207="","",IF(AX208="対象外","対象外",Q207))</f>
        <v/>
      </c>
      <c r="R208" s="219" t="str">
        <f>IF(B207="","",IF(AX208="対象外","対象外",R207))</f>
        <v/>
      </c>
      <c r="S208" s="322" t="str">
        <f>IF(B207="","",IF(AX208="対象外","対象外",S207))</f>
        <v/>
      </c>
      <c r="T208" s="314" t="str">
        <f>IF(B207="","",IF(AY208="対象外","対象外",T207))</f>
        <v/>
      </c>
      <c r="U208" s="219" t="str">
        <f>IF(B207="","",IF(AY208="対象外","対象外",U207))</f>
        <v/>
      </c>
      <c r="V208" s="219" t="str">
        <f>IF(B207="","",IF(AY208="対象外","対象外",V207))</f>
        <v/>
      </c>
      <c r="W208" s="219" t="str">
        <f>IF(B207="","",IF(AY208="対象外","対象外",W207))</f>
        <v/>
      </c>
      <c r="X208" s="219" t="str">
        <f>IF(B207="","",IF(AY208="対象外","対象外",X207))</f>
        <v/>
      </c>
      <c r="Y208" s="219" t="str">
        <f>IF(B207="","",IF(AY208="対象外","対象外",Y207))</f>
        <v/>
      </c>
      <c r="Z208" s="315" t="str">
        <f>IF(B207="","",IF(AY208="対象外","対象外",Z207))</f>
        <v/>
      </c>
      <c r="AA208" s="303" t="str">
        <f>IF(B207="","",IF(AZ208="対象外","対象外",AA207))</f>
        <v/>
      </c>
      <c r="AB208" s="219" t="str">
        <f>IF(B207="","",IF(AZ208="対象外","対象外",AB207))</f>
        <v/>
      </c>
      <c r="AC208" s="219" t="str">
        <f>IF(B207="","",IF(AZ208="対象外","対象外",AC207))</f>
        <v/>
      </c>
      <c r="AD208" s="219" t="str">
        <f>IF(B207="","",IF(AZ208="対象外","対象外",AD207))</f>
        <v/>
      </c>
      <c r="AE208" s="219" t="str">
        <f>IF(B207="","",IF(AZ208="対象外","対象外",AE207))</f>
        <v/>
      </c>
      <c r="AF208" s="219" t="str">
        <f>IF(B207="","",IF(AZ208="対象外","対象外",AF207))</f>
        <v/>
      </c>
      <c r="AG208" s="219" t="str">
        <f>IF(B207="","",IF(AZ208="対象外","対象外",AG207))</f>
        <v/>
      </c>
      <c r="AH208" s="523" t="str">
        <f>IF(B207="","",IF(AH207&lt;1,"対象外",ROUND(AI207/AH207,3)))</f>
        <v/>
      </c>
      <c r="AI208" s="524"/>
      <c r="AJ208" s="189"/>
      <c r="AL208" s="290"/>
      <c r="AM208" s="184">
        <f>IF(AH208="",0,IF(AH208="対象外",0,1))</f>
        <v>0</v>
      </c>
      <c r="AN208" s="187">
        <f>IF(AM208=1,AH208,0)</f>
        <v>0</v>
      </c>
      <c r="AO208" s="184">
        <f>AH207</f>
        <v>0</v>
      </c>
      <c r="AP208" s="170">
        <f>AI207</f>
        <v>0</v>
      </c>
      <c r="AQ208" s="152"/>
      <c r="AR208" s="170">
        <f>IF(AS208&gt;1,1,0)</f>
        <v>0</v>
      </c>
      <c r="AS208" s="170">
        <f>AO208+AS164</f>
        <v>0</v>
      </c>
      <c r="AT208" s="170">
        <f>AP208+AT164</f>
        <v>0</v>
      </c>
      <c r="AU208" s="152"/>
      <c r="AW208" s="198" t="str">
        <f>IF(COUNTIF(F207:L207,"作業")+COUNTIF(F207:L207,"休日")&lt;7,"対象外",IF(COUNTIF(F207:L207,"休日")&gt;3,"対象外","対象"))</f>
        <v>対象外</v>
      </c>
      <c r="AX208" s="198" t="str">
        <f>IF(COUNTIF(M207:S207,"作業")+COUNTIF(M207:S207,"休日")&lt;7,"対象外",IF(COUNTIF(M207:S207,"休日")&gt;3,"対象外","対象"))</f>
        <v>対象外</v>
      </c>
      <c r="AY208" s="198" t="str">
        <f>IF(COUNTIF(T207:Z207,"作業")+COUNTIF(T207:Z207,"休日")&lt;7,"対象外",IF(COUNTIF(T207:Z207,"休日")&gt;3,"対象外","対象"))</f>
        <v>対象外</v>
      </c>
      <c r="AZ208" s="198" t="str">
        <f>IF(COUNTIF(AA207:AG207,"作業")+COUNTIF(AA207:AG207,"休日")&lt;7,"対象外",IF(COUNTIF(AA207:AG207,"休日")&gt;3,"対象外","対象"))</f>
        <v>対象外</v>
      </c>
    </row>
    <row r="209" spans="1:52" ht="54" customHeight="1" x14ac:dyDescent="0.35">
      <c r="A209" s="599"/>
      <c r="B209" s="529" t="str">
        <f>IF(COUNTIF(F209:AG209,0)=28,"",B$33)</f>
        <v/>
      </c>
      <c r="C209" s="530"/>
      <c r="D209" s="531"/>
      <c r="E209" s="295" t="s">
        <v>158</v>
      </c>
      <c r="F209" s="314">
        <f>VLOOKUP(F198,'5'!$B$11:$D$598,3,0)</f>
        <v>0</v>
      </c>
      <c r="G209" s="219">
        <f>VLOOKUP(G198,'5'!$B$11:$D$598,3,0)</f>
        <v>0</v>
      </c>
      <c r="H209" s="219">
        <f>VLOOKUP(H198,'5'!$B$11:$D$598,3,0)</f>
        <v>0</v>
      </c>
      <c r="I209" s="219">
        <f>VLOOKUP(I198,'5'!$B$11:$D$598,3,0)</f>
        <v>0</v>
      </c>
      <c r="J209" s="219">
        <f>VLOOKUP(J198,'5'!$B$11:$D$598,3,0)</f>
        <v>0</v>
      </c>
      <c r="K209" s="219">
        <f>VLOOKUP(K198,'5'!$B$11:$D$598,3,0)</f>
        <v>0</v>
      </c>
      <c r="L209" s="315">
        <f>VLOOKUP(L198,'5'!$B$11:$D$598,3,0)</f>
        <v>0</v>
      </c>
      <c r="M209" s="303">
        <f>VLOOKUP(M198,'5'!$B$11:$D$598,3,0)</f>
        <v>0</v>
      </c>
      <c r="N209" s="219">
        <f>VLOOKUP(N198,'5'!$B$11:$D$598,3,0)</f>
        <v>0</v>
      </c>
      <c r="O209" s="219">
        <f>VLOOKUP(O198,'5'!$B$11:$D$598,3,0)</f>
        <v>0</v>
      </c>
      <c r="P209" s="219">
        <f>VLOOKUP(P198,'5'!$B$11:$D$598,3,0)</f>
        <v>0</v>
      </c>
      <c r="Q209" s="219">
        <f>VLOOKUP(Q198,'5'!$B$11:$D$598,3,0)</f>
        <v>0</v>
      </c>
      <c r="R209" s="219">
        <f>VLOOKUP(R198,'5'!$B$11:$D$598,3,0)</f>
        <v>0</v>
      </c>
      <c r="S209" s="322">
        <f>VLOOKUP(S198,'5'!$B$11:$D$598,3,0)</f>
        <v>0</v>
      </c>
      <c r="T209" s="314">
        <f>VLOOKUP(T198,'5'!$B$11:$D$598,3,0)</f>
        <v>0</v>
      </c>
      <c r="U209" s="219">
        <f>VLOOKUP(U198,'5'!$B$11:$D$598,3,0)</f>
        <v>0</v>
      </c>
      <c r="V209" s="219">
        <f>VLOOKUP(V198,'5'!$B$11:$D$598,3,0)</f>
        <v>0</v>
      </c>
      <c r="W209" s="219">
        <f>VLOOKUP(W198,'5'!$B$11:$D$598,3,0)</f>
        <v>0</v>
      </c>
      <c r="X209" s="219">
        <f>VLOOKUP(X198,'5'!$B$11:$D$598,3,0)</f>
        <v>0</v>
      </c>
      <c r="Y209" s="219">
        <f>VLOOKUP(Y198,'5'!$B$11:$D$598,3,0)</f>
        <v>0</v>
      </c>
      <c r="Z209" s="315">
        <f>VLOOKUP(Z198,'5'!$B$11:$D$598,3,0)</f>
        <v>0</v>
      </c>
      <c r="AA209" s="303">
        <f>VLOOKUP(AA198,'5'!$B$11:$D$598,3,0)</f>
        <v>0</v>
      </c>
      <c r="AB209" s="219">
        <f>VLOOKUP(AB198,'5'!$B$11:$D$598,3,0)</f>
        <v>0</v>
      </c>
      <c r="AC209" s="219">
        <f>VLOOKUP(AC198,'5'!$B$11:$D$598,3,0)</f>
        <v>0</v>
      </c>
      <c r="AD209" s="219">
        <f>VLOOKUP(AD198,'5'!$B$11:$D$598,3,0)</f>
        <v>0</v>
      </c>
      <c r="AE209" s="219">
        <f>VLOOKUP(AE198,'5'!$B$11:$D$598,3,0)</f>
        <v>0</v>
      </c>
      <c r="AF209" s="219">
        <f>VLOOKUP(AF198,'5'!$B$11:$D$598,3,0)</f>
        <v>0</v>
      </c>
      <c r="AG209" s="219">
        <f>VLOOKUP(AG198,'5'!$B$11:$D$598,3,0)</f>
        <v>0</v>
      </c>
      <c r="AH209" s="198">
        <f>COUNTIF(F210:AG210,"作業")+COUNTIF(F210:AG210,"休日")</f>
        <v>0</v>
      </c>
      <c r="AI209" s="291">
        <f>(COUNTIF(F210:AG210,"休日"))</f>
        <v>0</v>
      </c>
      <c r="AJ209" s="189"/>
      <c r="AL209" s="290"/>
      <c r="AM209" s="290"/>
      <c r="AN209" s="290"/>
      <c r="AW209" s="278">
        <v>1</v>
      </c>
      <c r="AX209" s="278">
        <v>2</v>
      </c>
      <c r="AY209" s="278">
        <v>3</v>
      </c>
      <c r="AZ209" s="278">
        <v>4</v>
      </c>
    </row>
    <row r="210" spans="1:52" ht="54" customHeight="1" x14ac:dyDescent="0.35">
      <c r="A210" s="599"/>
      <c r="B210" s="532"/>
      <c r="C210" s="533"/>
      <c r="D210" s="534"/>
      <c r="E210" s="296" t="s">
        <v>159</v>
      </c>
      <c r="F210" s="314" t="str">
        <f>IF(B209="","",IF(AW210="対象外","対象外",F209))</f>
        <v/>
      </c>
      <c r="G210" s="219" t="str">
        <f>IF(B209="","",IF(AW210="対象外","対象外",G209))</f>
        <v/>
      </c>
      <c r="H210" s="219" t="str">
        <f>IF(B209="","",IF(AW210="対象外","対象外",H209))</f>
        <v/>
      </c>
      <c r="I210" s="219" t="str">
        <f>IF(B209="","",IF(AW210="対象外","対象外",I209))</f>
        <v/>
      </c>
      <c r="J210" s="219" t="str">
        <f>IF(B209="","",IF(AW210="対象外","対象外",J209))</f>
        <v/>
      </c>
      <c r="K210" s="219" t="str">
        <f>IF(B209="","",IF(AW210="対象外","対象外",K209))</f>
        <v/>
      </c>
      <c r="L210" s="315" t="str">
        <f>IF(B209="","",IF(AW210="対象外","対象外",L209))</f>
        <v/>
      </c>
      <c r="M210" s="303" t="str">
        <f>IF(B209="","",IF(AX210="対象外","対象外",M209))</f>
        <v/>
      </c>
      <c r="N210" s="219" t="str">
        <f>IF(B209="","",IF(AX210="対象外","対象外",N209))</f>
        <v/>
      </c>
      <c r="O210" s="219" t="str">
        <f>IF(B209="","",IF(AX210="対象外","対象外",O209))</f>
        <v/>
      </c>
      <c r="P210" s="219" t="str">
        <f>IF(B209="","",IF(AX210="対象外","対象外",P209))</f>
        <v/>
      </c>
      <c r="Q210" s="219" t="str">
        <f>IF(B209="","",IF(AX210="対象外","対象外",Q209))</f>
        <v/>
      </c>
      <c r="R210" s="219" t="str">
        <f>IF(B209="","",IF(AX210="対象外","対象外",R209))</f>
        <v/>
      </c>
      <c r="S210" s="322" t="str">
        <f>IF(B209="","",IF(AX210="対象外","対象外",S209))</f>
        <v/>
      </c>
      <c r="T210" s="314" t="str">
        <f>IF(B209="","",IF(AY210="対象外","対象外",T209))</f>
        <v/>
      </c>
      <c r="U210" s="219" t="str">
        <f>IF(B209="","",IF(AY210="対象外","対象外",U209))</f>
        <v/>
      </c>
      <c r="V210" s="219" t="str">
        <f>IF(B209="","",IF(AY210="対象外","対象外",V209))</f>
        <v/>
      </c>
      <c r="W210" s="219" t="str">
        <f>IF(B209="","",IF(AY210="対象外","対象外",W209))</f>
        <v/>
      </c>
      <c r="X210" s="219" t="str">
        <f>IF(B209="","",IF(AY210="対象外","対象外",X209))</f>
        <v/>
      </c>
      <c r="Y210" s="219" t="str">
        <f>IF(B209="","",IF(AY210="対象外","対象外",Y209))</f>
        <v/>
      </c>
      <c r="Z210" s="315" t="str">
        <f>IF(B209="","",IF(AY210="対象外","対象外",Z209))</f>
        <v/>
      </c>
      <c r="AA210" s="303" t="str">
        <f>IF(B209="","",IF(AZ210="対象外","対象外",AA209))</f>
        <v/>
      </c>
      <c r="AB210" s="219" t="str">
        <f>IF(B209="","",IF(AZ210="対象外","対象外",AB209))</f>
        <v/>
      </c>
      <c r="AC210" s="219" t="str">
        <f>IF(B209="","",IF(AZ210="対象外","対象外",AC209))</f>
        <v/>
      </c>
      <c r="AD210" s="219" t="str">
        <f>IF(B209="","",IF(AZ210="対象外","対象外",AD209))</f>
        <v/>
      </c>
      <c r="AE210" s="219" t="str">
        <f>IF(B209="","",IF(AZ210="対象外","対象外",AE209))</f>
        <v/>
      </c>
      <c r="AF210" s="219" t="str">
        <f>IF(B209="","",IF(AZ210="対象外","対象外",AF209))</f>
        <v/>
      </c>
      <c r="AG210" s="219" t="str">
        <f>IF(B209="","",IF(AZ210="対象外","対象外",AG209))</f>
        <v/>
      </c>
      <c r="AH210" s="523" t="str">
        <f>IF(B209="","",IF(AH209&lt;1,"対象外",ROUND(AI209/AH209,3)))</f>
        <v/>
      </c>
      <c r="AI210" s="524"/>
      <c r="AJ210" s="189"/>
      <c r="AL210" s="290"/>
      <c r="AM210" s="184">
        <f>IF(AH210="",0,IF(AH210="対象外",0,1))</f>
        <v>0</v>
      </c>
      <c r="AN210" s="187">
        <f>IF(AM210=1,AH210,0)</f>
        <v>0</v>
      </c>
      <c r="AO210" s="184">
        <f>AH209</f>
        <v>0</v>
      </c>
      <c r="AP210" s="170">
        <f>AI209</f>
        <v>0</v>
      </c>
      <c r="AQ210" s="152"/>
      <c r="AR210" s="170">
        <f>IF(AS210&gt;1,1,0)</f>
        <v>0</v>
      </c>
      <c r="AS210" s="170">
        <f>AO210+AS166</f>
        <v>0</v>
      </c>
      <c r="AT210" s="170">
        <f>AP210+AT166</f>
        <v>0</v>
      </c>
      <c r="AU210" s="152"/>
      <c r="AW210" s="198" t="str">
        <f>IF(COUNTIF(F209:L209,"作業")+COUNTIF(F209:L209,"休日")&lt;7,"対象外",IF(COUNTIF(F209:L209,"休日")&gt;3,"対象外","対象"))</f>
        <v>対象外</v>
      </c>
      <c r="AX210" s="198" t="str">
        <f>IF(COUNTIF(M209:S209,"作業")+COUNTIF(M209:S209,"休日")&lt;7,"対象外",IF(COUNTIF(M209:S209,"休日")&gt;3,"対象外","対象"))</f>
        <v>対象外</v>
      </c>
      <c r="AY210" s="198" t="str">
        <f>IF(COUNTIF(T209:Z209,"作業")+COUNTIF(T209:Z209,"休日")&lt;7,"対象外",IF(COUNTIF(T209:Z209,"休日")&gt;3,"対象外","対象"))</f>
        <v>対象外</v>
      </c>
      <c r="AZ210" s="198" t="str">
        <f>IF(COUNTIF(AA209:AG209,"作業")+COUNTIF(AA209:AG209,"休日")&lt;7,"対象外",IF(COUNTIF(AA209:AG209,"休日")&gt;3,"対象外","対象"))</f>
        <v>対象外</v>
      </c>
    </row>
    <row r="211" spans="1:52" ht="54" customHeight="1" x14ac:dyDescent="0.35">
      <c r="A211" s="599"/>
      <c r="B211" s="529" t="str">
        <f>IF(COUNTIF(F211:AG211,0)=28,"",B$35)</f>
        <v/>
      </c>
      <c r="C211" s="530"/>
      <c r="D211" s="531"/>
      <c r="E211" s="295" t="s">
        <v>158</v>
      </c>
      <c r="F211" s="314">
        <f>VLOOKUP(F198,'6'!$B$11:$D$598,3,0)</f>
        <v>0</v>
      </c>
      <c r="G211" s="219">
        <f>VLOOKUP(G198,'6'!$B$11:$D$598,3,0)</f>
        <v>0</v>
      </c>
      <c r="H211" s="219">
        <f>VLOOKUP(H198,'6'!$B$11:$D$598,3,0)</f>
        <v>0</v>
      </c>
      <c r="I211" s="219">
        <f>VLOOKUP(I198,'6'!$B$11:$D$598,3,0)</f>
        <v>0</v>
      </c>
      <c r="J211" s="219">
        <f>VLOOKUP(J198,'6'!$B$11:$D$598,3,0)</f>
        <v>0</v>
      </c>
      <c r="K211" s="219">
        <f>VLOOKUP(K198,'6'!$B$11:$D$598,3,0)</f>
        <v>0</v>
      </c>
      <c r="L211" s="315">
        <f>VLOOKUP(L198,'6'!$B$11:$D$598,3,0)</f>
        <v>0</v>
      </c>
      <c r="M211" s="303">
        <f>VLOOKUP(M198,'6'!$B$11:$D$598,3,0)</f>
        <v>0</v>
      </c>
      <c r="N211" s="219">
        <f>VLOOKUP(N198,'6'!$B$11:$D$598,3,0)</f>
        <v>0</v>
      </c>
      <c r="O211" s="219">
        <f>VLOOKUP(O198,'6'!$B$11:$D$598,3,0)</f>
        <v>0</v>
      </c>
      <c r="P211" s="219">
        <f>VLOOKUP(P198,'6'!$B$11:$D$598,3,0)</f>
        <v>0</v>
      </c>
      <c r="Q211" s="219">
        <f>VLOOKUP(Q198,'6'!$B$11:$D$598,3,0)</f>
        <v>0</v>
      </c>
      <c r="R211" s="219">
        <f>VLOOKUP(R198,'6'!$B$11:$D$598,3,0)</f>
        <v>0</v>
      </c>
      <c r="S211" s="322">
        <f>VLOOKUP(S198,'6'!$B$11:$D$598,3,0)</f>
        <v>0</v>
      </c>
      <c r="T211" s="314">
        <f>VLOOKUP(T198,'6'!$B$11:$D$598,3,0)</f>
        <v>0</v>
      </c>
      <c r="U211" s="219">
        <f>VLOOKUP(U198,'6'!$B$11:$D$598,3,0)</f>
        <v>0</v>
      </c>
      <c r="V211" s="219">
        <f>VLOOKUP(V198,'6'!$B$11:$D$598,3,0)</f>
        <v>0</v>
      </c>
      <c r="W211" s="219">
        <f>VLOOKUP(W198,'6'!$B$11:$D$598,3,0)</f>
        <v>0</v>
      </c>
      <c r="X211" s="219">
        <f>VLOOKUP(X198,'6'!$B$11:$D$598,3,0)</f>
        <v>0</v>
      </c>
      <c r="Y211" s="219">
        <f>VLOOKUP(Y198,'6'!$B$11:$D$598,3,0)</f>
        <v>0</v>
      </c>
      <c r="Z211" s="315">
        <f>VLOOKUP(Z198,'6'!$B$11:$D$598,3,0)</f>
        <v>0</v>
      </c>
      <c r="AA211" s="303">
        <f>VLOOKUP(AA198,'6'!$B$11:$D$598,3,0)</f>
        <v>0</v>
      </c>
      <c r="AB211" s="219">
        <f>VLOOKUP(AB198,'6'!$B$11:$D$598,3,0)</f>
        <v>0</v>
      </c>
      <c r="AC211" s="219">
        <f>VLOOKUP(AC198,'6'!$B$11:$D$598,3,0)</f>
        <v>0</v>
      </c>
      <c r="AD211" s="219">
        <f>VLOOKUP(AD198,'6'!$B$11:$D$598,3,0)</f>
        <v>0</v>
      </c>
      <c r="AE211" s="219">
        <f>VLOOKUP(AE198,'6'!$B$11:$D$598,3,0)</f>
        <v>0</v>
      </c>
      <c r="AF211" s="219">
        <f>VLOOKUP(AF198,'6'!$B$11:$D$598,3,0)</f>
        <v>0</v>
      </c>
      <c r="AG211" s="219">
        <f>VLOOKUP(AG198,'6'!$B$11:$D$598,3,0)</f>
        <v>0</v>
      </c>
      <c r="AH211" s="198">
        <f t="shared" ref="AH211" si="303">COUNTIF(F212:AG212,"作業")+COUNTIF(F212:AG212,"休日")</f>
        <v>0</v>
      </c>
      <c r="AI211" s="291">
        <f t="shared" ref="AI211" si="304">(COUNTIF(F212:AG212,"休日"))</f>
        <v>0</v>
      </c>
      <c r="AJ211" s="189"/>
      <c r="AL211" s="290"/>
      <c r="AM211" s="290"/>
      <c r="AN211" s="290"/>
      <c r="AW211" s="278">
        <v>1</v>
      </c>
      <c r="AX211" s="278">
        <v>2</v>
      </c>
      <c r="AY211" s="278">
        <v>3</v>
      </c>
      <c r="AZ211" s="278">
        <v>4</v>
      </c>
    </row>
    <row r="212" spans="1:52" ht="54" customHeight="1" x14ac:dyDescent="0.35">
      <c r="A212" s="599"/>
      <c r="B212" s="532"/>
      <c r="C212" s="533"/>
      <c r="D212" s="534"/>
      <c r="E212" s="296" t="s">
        <v>159</v>
      </c>
      <c r="F212" s="314" t="str">
        <f>IF(B211="","",IF(AW212="対象外","対象外",F211))</f>
        <v/>
      </c>
      <c r="G212" s="219" t="str">
        <f>IF(B211="","",IF(AW212="対象外","対象外",G211))</f>
        <v/>
      </c>
      <c r="H212" s="219" t="str">
        <f>IF(B211="","",IF(AW212="対象外","対象外",H211))</f>
        <v/>
      </c>
      <c r="I212" s="219" t="str">
        <f>IF(B211="","",IF(AW212="対象外","対象外",I211))</f>
        <v/>
      </c>
      <c r="J212" s="219" t="str">
        <f>IF(B211="","",IF(AW212="対象外","対象外",J211))</f>
        <v/>
      </c>
      <c r="K212" s="219" t="str">
        <f>IF(B211="","",IF(AW212="対象外","対象外",K211))</f>
        <v/>
      </c>
      <c r="L212" s="315" t="str">
        <f>IF(B211="","",IF(AW212="対象外","対象外",L211))</f>
        <v/>
      </c>
      <c r="M212" s="303" t="str">
        <f>IF(B211="","",IF(AX212="対象外","対象外",M211))</f>
        <v/>
      </c>
      <c r="N212" s="219" t="str">
        <f>IF(B211="","",IF(AX212="対象外","対象外",N211))</f>
        <v/>
      </c>
      <c r="O212" s="219" t="str">
        <f>IF(B211="","",IF(AX212="対象外","対象外",O211))</f>
        <v/>
      </c>
      <c r="P212" s="219" t="str">
        <f>IF(B211="","",IF(AX212="対象外","対象外",P211))</f>
        <v/>
      </c>
      <c r="Q212" s="219" t="str">
        <f>IF(B211="","",IF(AX212="対象外","対象外",Q211))</f>
        <v/>
      </c>
      <c r="R212" s="219" t="str">
        <f>IF(B211="","",IF(AX212="対象外","対象外",R211))</f>
        <v/>
      </c>
      <c r="S212" s="322" t="str">
        <f>IF(B211="","",IF(AX212="対象外","対象外",S211))</f>
        <v/>
      </c>
      <c r="T212" s="314" t="str">
        <f>IF(B211="","",IF(AY212="対象外","対象外",T211))</f>
        <v/>
      </c>
      <c r="U212" s="219" t="str">
        <f>IF(B211="","",IF(AY212="対象外","対象外",U211))</f>
        <v/>
      </c>
      <c r="V212" s="219" t="str">
        <f>IF(B211="","",IF(AY212="対象外","対象外",V211))</f>
        <v/>
      </c>
      <c r="W212" s="219" t="str">
        <f>IF(B211="","",IF(AY212="対象外","対象外",W211))</f>
        <v/>
      </c>
      <c r="X212" s="219" t="str">
        <f>IF(B211="","",IF(AY212="対象外","対象外",X211))</f>
        <v/>
      </c>
      <c r="Y212" s="219" t="str">
        <f>IF(B211="","",IF(AY212="対象外","対象外",Y211))</f>
        <v/>
      </c>
      <c r="Z212" s="315" t="str">
        <f>IF(B211="","",IF(AY212="対象外","対象外",Z211))</f>
        <v/>
      </c>
      <c r="AA212" s="303" t="str">
        <f>IF(B211="","",IF(AZ212="対象外","対象外",AA211))</f>
        <v/>
      </c>
      <c r="AB212" s="219" t="str">
        <f>IF(B211="","",IF(AZ212="対象外","対象外",AB211))</f>
        <v/>
      </c>
      <c r="AC212" s="219" t="str">
        <f>IF(B211="","",IF(AZ212="対象外","対象外",AC211))</f>
        <v/>
      </c>
      <c r="AD212" s="219" t="str">
        <f>IF(B211="","",IF(AZ212="対象外","対象外",AD211))</f>
        <v/>
      </c>
      <c r="AE212" s="219" t="str">
        <f>IF(B211="","",IF(AZ212="対象外","対象外",AE211))</f>
        <v/>
      </c>
      <c r="AF212" s="219" t="str">
        <f>IF(B211="","",IF(AZ212="対象外","対象外",AF211))</f>
        <v/>
      </c>
      <c r="AG212" s="219" t="str">
        <f>IF(B211="","",IF(AZ212="対象外","対象外",AG211))</f>
        <v/>
      </c>
      <c r="AH212" s="523" t="str">
        <f t="shared" ref="AH212" si="305">IF(B211="","",IF(AH211&lt;1,"対象外",ROUND(AI211/AH211,3)))</f>
        <v/>
      </c>
      <c r="AI212" s="524"/>
      <c r="AJ212" s="189"/>
      <c r="AL212" s="290"/>
      <c r="AM212" s="184">
        <f>IF(AH212="",0,IF(AH212="対象外",0,1))</f>
        <v>0</v>
      </c>
      <c r="AN212" s="187">
        <f>IF(AM212=1,AH212,0)</f>
        <v>0</v>
      </c>
      <c r="AO212" s="184">
        <f>AH211</f>
        <v>0</v>
      </c>
      <c r="AP212" s="170">
        <f>AI211</f>
        <v>0</v>
      </c>
      <c r="AQ212" s="152"/>
      <c r="AR212" s="170">
        <f>IF(AS212&gt;1,1,0)</f>
        <v>0</v>
      </c>
      <c r="AS212" s="170">
        <f>AO212+AS168</f>
        <v>0</v>
      </c>
      <c r="AT212" s="170">
        <f>AP212+AT168</f>
        <v>0</v>
      </c>
      <c r="AU212" s="152"/>
      <c r="AW212" s="198" t="str">
        <f>IF(COUNTIF(F211:L211,"作業")+COUNTIF(F211:L211,"休日")&lt;7,"対象外",IF(COUNTIF(F211:L211,"休日")&gt;3,"対象外","対象"))</f>
        <v>対象外</v>
      </c>
      <c r="AX212" s="198" t="str">
        <f>IF(COUNTIF(M211:S211,"作業")+COUNTIF(M211:S211,"休日")&lt;7,"対象外",IF(COUNTIF(M211:S211,"休日")&gt;3,"対象外","対象"))</f>
        <v>対象外</v>
      </c>
      <c r="AY212" s="198" t="str">
        <f>IF(COUNTIF(T211:Z211,"作業")+COUNTIF(T211:Z211,"休日")&lt;7,"対象外",IF(COUNTIF(T211:Z211,"休日")&gt;3,"対象外","対象"))</f>
        <v>対象外</v>
      </c>
      <c r="AZ212" s="198" t="str">
        <f>IF(COUNTIF(AA211:AG211,"作業")+COUNTIF(AA211:AG211,"休日")&lt;7,"対象外",IF(COUNTIF(AA211:AG211,"休日")&gt;3,"対象外","対象"))</f>
        <v>対象外</v>
      </c>
    </row>
    <row r="213" spans="1:52" ht="54" customHeight="1" x14ac:dyDescent="0.35">
      <c r="A213" s="599"/>
      <c r="B213" s="529" t="str">
        <f>IF(COUNTIF(F213:AG213,0)=28,"",B$37)</f>
        <v/>
      </c>
      <c r="C213" s="530"/>
      <c r="D213" s="531"/>
      <c r="E213" s="295" t="s">
        <v>158</v>
      </c>
      <c r="F213" s="314">
        <f>VLOOKUP(F198,'7'!$B$11:$D$598,3,0)</f>
        <v>0</v>
      </c>
      <c r="G213" s="219">
        <f>VLOOKUP(G198,'7'!$B$11:$D$598,3,0)</f>
        <v>0</v>
      </c>
      <c r="H213" s="219">
        <f>VLOOKUP(H198,'7'!$B$11:$D$598,3,0)</f>
        <v>0</v>
      </c>
      <c r="I213" s="219">
        <f>VLOOKUP(I198,'7'!$B$11:$D$598,3,0)</f>
        <v>0</v>
      </c>
      <c r="J213" s="219">
        <f>VLOOKUP(J198,'7'!$B$11:$D$598,3,0)</f>
        <v>0</v>
      </c>
      <c r="K213" s="219">
        <f>VLOOKUP(K198,'7'!$B$11:$D$598,3,0)</f>
        <v>0</v>
      </c>
      <c r="L213" s="315">
        <f>VLOOKUP(L198,'7'!$B$11:$D$598,3,0)</f>
        <v>0</v>
      </c>
      <c r="M213" s="303">
        <f>VLOOKUP(M198,'7'!$B$11:$D$598,3,0)</f>
        <v>0</v>
      </c>
      <c r="N213" s="219">
        <f>VLOOKUP(N198,'7'!$B$11:$D$598,3,0)</f>
        <v>0</v>
      </c>
      <c r="O213" s="219">
        <f>VLOOKUP(O198,'7'!$B$11:$D$598,3,0)</f>
        <v>0</v>
      </c>
      <c r="P213" s="219">
        <f>VLOOKUP(P198,'7'!$B$11:$D$598,3,0)</f>
        <v>0</v>
      </c>
      <c r="Q213" s="219">
        <f>VLOOKUP(Q198,'7'!$B$11:$D$598,3,0)</f>
        <v>0</v>
      </c>
      <c r="R213" s="219">
        <f>VLOOKUP(R198,'7'!$B$11:$D$598,3,0)</f>
        <v>0</v>
      </c>
      <c r="S213" s="322">
        <f>VLOOKUP(S198,'7'!$B$11:$D$598,3,0)</f>
        <v>0</v>
      </c>
      <c r="T213" s="314">
        <f>VLOOKUP(T198,'7'!$B$11:$D$598,3,0)</f>
        <v>0</v>
      </c>
      <c r="U213" s="219">
        <f>VLOOKUP(U198,'7'!$B$11:$D$598,3,0)</f>
        <v>0</v>
      </c>
      <c r="V213" s="219">
        <f>VLOOKUP(V198,'7'!$B$11:$D$598,3,0)</f>
        <v>0</v>
      </c>
      <c r="W213" s="219">
        <f>VLOOKUP(W198,'7'!$B$11:$D$598,3,0)</f>
        <v>0</v>
      </c>
      <c r="X213" s="219">
        <f>VLOOKUP(X198,'7'!$B$11:$D$598,3,0)</f>
        <v>0</v>
      </c>
      <c r="Y213" s="219">
        <f>VLOOKUP(Y198,'7'!$B$11:$D$598,3,0)</f>
        <v>0</v>
      </c>
      <c r="Z213" s="315">
        <f>VLOOKUP(Z198,'7'!$B$11:$D$598,3,0)</f>
        <v>0</v>
      </c>
      <c r="AA213" s="303">
        <f>VLOOKUP(AA198,'7'!$B$11:$D$598,3,0)</f>
        <v>0</v>
      </c>
      <c r="AB213" s="219">
        <f>VLOOKUP(AB198,'7'!$B$11:$D$598,3,0)</f>
        <v>0</v>
      </c>
      <c r="AC213" s="219">
        <f>VLOOKUP(AC198,'7'!$B$11:$D$598,3,0)</f>
        <v>0</v>
      </c>
      <c r="AD213" s="219">
        <f>VLOOKUP(AD198,'7'!$B$11:$D$598,3,0)</f>
        <v>0</v>
      </c>
      <c r="AE213" s="219">
        <f>VLOOKUP(AE198,'7'!$B$11:$D$598,3,0)</f>
        <v>0</v>
      </c>
      <c r="AF213" s="219">
        <f>VLOOKUP(AF198,'7'!$B$11:$D$598,3,0)</f>
        <v>0</v>
      </c>
      <c r="AG213" s="219">
        <f>VLOOKUP(AG198,'7'!$B$11:$D$598,3,0)</f>
        <v>0</v>
      </c>
      <c r="AH213" s="198">
        <f t="shared" ref="AH213" si="306">COUNTIF(F214:AG214,"作業")+COUNTIF(F214:AG214,"休日")</f>
        <v>0</v>
      </c>
      <c r="AI213" s="291">
        <f t="shared" ref="AI213" si="307">(COUNTIF(F214:AG214,"休日"))</f>
        <v>0</v>
      </c>
      <c r="AJ213" s="189"/>
      <c r="AL213" s="290"/>
      <c r="AM213" s="290"/>
      <c r="AN213" s="290"/>
      <c r="AW213" s="278">
        <v>1</v>
      </c>
      <c r="AX213" s="278">
        <v>2</v>
      </c>
      <c r="AY213" s="278">
        <v>3</v>
      </c>
      <c r="AZ213" s="278">
        <v>4</v>
      </c>
    </row>
    <row r="214" spans="1:52" ht="54" customHeight="1" x14ac:dyDescent="0.35">
      <c r="A214" s="599"/>
      <c r="B214" s="532"/>
      <c r="C214" s="533"/>
      <c r="D214" s="534"/>
      <c r="E214" s="296" t="s">
        <v>159</v>
      </c>
      <c r="F214" s="314" t="str">
        <f>IF(B213="","",IF(AW214="対象外","対象外",F213))</f>
        <v/>
      </c>
      <c r="G214" s="219" t="str">
        <f>IF(B213="","",IF(AW214="対象外","対象外",G213))</f>
        <v/>
      </c>
      <c r="H214" s="219" t="str">
        <f>IF(B213="","",IF(AW214="対象外","対象外",H213))</f>
        <v/>
      </c>
      <c r="I214" s="219" t="str">
        <f>IF(B213="","",IF(AW214="対象外","対象外",I213))</f>
        <v/>
      </c>
      <c r="J214" s="219" t="str">
        <f>IF(B213="","",IF(AW214="対象外","対象外",J213))</f>
        <v/>
      </c>
      <c r="K214" s="219" t="str">
        <f>IF(B213="","",IF(AW214="対象外","対象外",K213))</f>
        <v/>
      </c>
      <c r="L214" s="315" t="str">
        <f>IF(B213="","",IF(AW214="対象外","対象外",L213))</f>
        <v/>
      </c>
      <c r="M214" s="303" t="str">
        <f>IF(B213="","",IF(AX214="対象外","対象外",M213))</f>
        <v/>
      </c>
      <c r="N214" s="219" t="str">
        <f>IF(B213="","",IF(AX214="対象外","対象外",N213))</f>
        <v/>
      </c>
      <c r="O214" s="219" t="str">
        <f>IF(B213="","",IF(AX214="対象外","対象外",O213))</f>
        <v/>
      </c>
      <c r="P214" s="219" t="str">
        <f>IF(B213="","",IF(AX214="対象外","対象外",P213))</f>
        <v/>
      </c>
      <c r="Q214" s="219" t="str">
        <f>IF(B213="","",IF(AX214="対象外","対象外",Q213))</f>
        <v/>
      </c>
      <c r="R214" s="219" t="str">
        <f>IF(B213="","",IF(AX214="対象外","対象外",R213))</f>
        <v/>
      </c>
      <c r="S214" s="322" t="str">
        <f>IF(B213="","",IF(AX214="対象外","対象外",S213))</f>
        <v/>
      </c>
      <c r="T214" s="314" t="str">
        <f>IF(B213="","",IF(AY214="対象外","対象外",T213))</f>
        <v/>
      </c>
      <c r="U214" s="219" t="str">
        <f>IF(B213="","",IF(AY214="対象外","対象外",U213))</f>
        <v/>
      </c>
      <c r="V214" s="219" t="str">
        <f>IF(B213="","",IF(AY214="対象外","対象外",V213))</f>
        <v/>
      </c>
      <c r="W214" s="219" t="str">
        <f>IF(B213="","",IF(AY214="対象外","対象外",W213))</f>
        <v/>
      </c>
      <c r="X214" s="219" t="str">
        <f>IF(B213="","",IF(AY214="対象外","対象外",X213))</f>
        <v/>
      </c>
      <c r="Y214" s="219" t="str">
        <f>IF(B213="","",IF(AY214="対象外","対象外",Y213))</f>
        <v/>
      </c>
      <c r="Z214" s="315" t="str">
        <f>IF(B213="","",IF(AY214="対象外","対象外",Z213))</f>
        <v/>
      </c>
      <c r="AA214" s="303" t="str">
        <f>IF(B213="","",IF(AZ214="対象外","対象外",AA213))</f>
        <v/>
      </c>
      <c r="AB214" s="219" t="str">
        <f>IF(B213="","",IF(AZ214="対象外","対象外",AB213))</f>
        <v/>
      </c>
      <c r="AC214" s="219" t="str">
        <f>IF(B213="","",IF(AZ214="対象外","対象外",AC213))</f>
        <v/>
      </c>
      <c r="AD214" s="219" t="str">
        <f>IF(B213="","",IF(AZ214="対象外","対象外",AD213))</f>
        <v/>
      </c>
      <c r="AE214" s="219" t="str">
        <f>IF(B213="","",IF(AZ214="対象外","対象外",AE213))</f>
        <v/>
      </c>
      <c r="AF214" s="219" t="str">
        <f>IF(B213="","",IF(AZ214="対象外","対象外",AF213))</f>
        <v/>
      </c>
      <c r="AG214" s="219" t="str">
        <f>IF(B213="","",IF(AZ214="対象外","対象外",AG213))</f>
        <v/>
      </c>
      <c r="AH214" s="523" t="str">
        <f t="shared" ref="AH214" si="308">IF(B213="","",IF(AH213&lt;1,"対象外",ROUND(AI213/AH213,3)))</f>
        <v/>
      </c>
      <c r="AI214" s="524"/>
      <c r="AJ214" s="189"/>
      <c r="AL214" s="290"/>
      <c r="AM214" s="184">
        <f>IF(AH214="",0,IF(AH214="対象外",0,1))</f>
        <v>0</v>
      </c>
      <c r="AN214" s="187">
        <f>IF(AM214=1,AH214,0)</f>
        <v>0</v>
      </c>
      <c r="AO214" s="184">
        <f>AH213</f>
        <v>0</v>
      </c>
      <c r="AP214" s="170">
        <f>AI213</f>
        <v>0</v>
      </c>
      <c r="AQ214" s="152"/>
      <c r="AR214" s="170">
        <f>IF(AS214&gt;1,1,0)</f>
        <v>0</v>
      </c>
      <c r="AS214" s="170">
        <f>AO214+AS170</f>
        <v>0</v>
      </c>
      <c r="AT214" s="170">
        <f>AP214+AT170</f>
        <v>0</v>
      </c>
      <c r="AU214" s="152"/>
      <c r="AW214" s="198" t="str">
        <f>IF(COUNTIF(F213:L213,"作業")+COUNTIF(F213:L213,"休日")&lt;7,"対象外",IF(COUNTIF(F213:L213,"休日")&gt;3,"対象外","対象"))</f>
        <v>対象外</v>
      </c>
      <c r="AX214" s="198" t="str">
        <f>IF(COUNTIF(M213:S213,"作業")+COUNTIF(M213:S213,"休日")&lt;7,"対象外",IF(COUNTIF(M213:S213,"休日")&gt;3,"対象外","対象"))</f>
        <v>対象外</v>
      </c>
      <c r="AY214" s="198" t="str">
        <f>IF(COUNTIF(T213:Z213,"作業")+COUNTIF(T213:Z213,"休日")&lt;7,"対象外",IF(COUNTIF(T213:Z213,"休日")&gt;3,"対象外","対象"))</f>
        <v>対象外</v>
      </c>
      <c r="AZ214" s="198" t="str">
        <f>IF(COUNTIF(AA213:AG213,"作業")+COUNTIF(AA213:AG213,"休日")&lt;7,"対象外",IF(COUNTIF(AA213:AG213,"休日")&gt;3,"対象外","対象"))</f>
        <v>対象外</v>
      </c>
    </row>
    <row r="215" spans="1:52" ht="54" customHeight="1" x14ac:dyDescent="0.35">
      <c r="A215" s="599"/>
      <c r="B215" s="529" t="str">
        <f>IF(COUNTIF(F215:AG215,0)=28,"",B$39)</f>
        <v/>
      </c>
      <c r="C215" s="530"/>
      <c r="D215" s="531"/>
      <c r="E215" s="295" t="s">
        <v>158</v>
      </c>
      <c r="F215" s="314">
        <f>VLOOKUP(F198,'8'!$B$11:$D$598,3,0)</f>
        <v>0</v>
      </c>
      <c r="G215" s="219">
        <f>VLOOKUP(G198,'8'!$B$11:$D$598,3,0)</f>
        <v>0</v>
      </c>
      <c r="H215" s="219">
        <f>VLOOKUP(H198,'8'!$B$11:$D$598,3,0)</f>
        <v>0</v>
      </c>
      <c r="I215" s="219">
        <f>VLOOKUP(I198,'8'!$B$11:$D$598,3,0)</f>
        <v>0</v>
      </c>
      <c r="J215" s="219">
        <f>VLOOKUP(J198,'8'!$B$11:$D$598,3,0)</f>
        <v>0</v>
      </c>
      <c r="K215" s="219">
        <f>VLOOKUP(K198,'8'!$B$11:$D$598,3,0)</f>
        <v>0</v>
      </c>
      <c r="L215" s="315">
        <f>VLOOKUP(L198,'8'!$B$11:$D$598,3,0)</f>
        <v>0</v>
      </c>
      <c r="M215" s="303">
        <f>VLOOKUP(M198,'8'!$B$11:$D$598,3,0)</f>
        <v>0</v>
      </c>
      <c r="N215" s="219">
        <f>VLOOKUP(N198,'8'!$B$11:$D$598,3,0)</f>
        <v>0</v>
      </c>
      <c r="O215" s="219">
        <f>VLOOKUP(O198,'8'!$B$11:$D$598,3,0)</f>
        <v>0</v>
      </c>
      <c r="P215" s="219">
        <f>VLOOKUP(P198,'8'!$B$11:$D$598,3,0)</f>
        <v>0</v>
      </c>
      <c r="Q215" s="219">
        <f>VLOOKUP(Q198,'8'!$B$11:$D$598,3,0)</f>
        <v>0</v>
      </c>
      <c r="R215" s="219">
        <f>VLOOKUP(R198,'8'!$B$11:$D$598,3,0)</f>
        <v>0</v>
      </c>
      <c r="S215" s="322">
        <f>VLOOKUP(S198,'8'!$B$11:$D$598,3,0)</f>
        <v>0</v>
      </c>
      <c r="T215" s="314">
        <f>VLOOKUP(T198,'8'!$B$11:$D$598,3,0)</f>
        <v>0</v>
      </c>
      <c r="U215" s="219">
        <f>VLOOKUP(U198,'8'!$B$11:$D$598,3,0)</f>
        <v>0</v>
      </c>
      <c r="V215" s="219">
        <f>VLOOKUP(V198,'8'!$B$11:$D$598,3,0)</f>
        <v>0</v>
      </c>
      <c r="W215" s="219">
        <f>VLOOKUP(W198,'8'!$B$11:$D$598,3,0)</f>
        <v>0</v>
      </c>
      <c r="X215" s="219">
        <f>VLOOKUP(X198,'8'!$B$11:$D$598,3,0)</f>
        <v>0</v>
      </c>
      <c r="Y215" s="219">
        <f>VLOOKUP(Y198,'8'!$B$11:$D$598,3,0)</f>
        <v>0</v>
      </c>
      <c r="Z215" s="315">
        <f>VLOOKUP(Z198,'8'!$B$11:$D$598,3,0)</f>
        <v>0</v>
      </c>
      <c r="AA215" s="303">
        <f>VLOOKUP(AA198,'8'!$B$11:$D$598,3,0)</f>
        <v>0</v>
      </c>
      <c r="AB215" s="219">
        <f>VLOOKUP(AB198,'8'!$B$11:$D$598,3,0)</f>
        <v>0</v>
      </c>
      <c r="AC215" s="219">
        <f>VLOOKUP(AC198,'8'!$B$11:$D$598,3,0)</f>
        <v>0</v>
      </c>
      <c r="AD215" s="219">
        <f>VLOOKUP(AD198,'8'!$B$11:$D$598,3,0)</f>
        <v>0</v>
      </c>
      <c r="AE215" s="219">
        <f>VLOOKUP(AE198,'8'!$B$11:$D$598,3,0)</f>
        <v>0</v>
      </c>
      <c r="AF215" s="219">
        <f>VLOOKUP(AF198,'8'!$B$11:$D$598,3,0)</f>
        <v>0</v>
      </c>
      <c r="AG215" s="219">
        <f>VLOOKUP(AG198,'8'!$B$11:$D$598,3,0)</f>
        <v>0</v>
      </c>
      <c r="AH215" s="198">
        <f t="shared" ref="AH215" si="309">COUNTIF(F216:AG216,"作業")+COUNTIF(F216:AG216,"休日")</f>
        <v>0</v>
      </c>
      <c r="AI215" s="291">
        <f t="shared" ref="AI215" si="310">(COUNTIF(F216:AG216,"休日"))</f>
        <v>0</v>
      </c>
      <c r="AJ215" s="189"/>
      <c r="AL215" s="290"/>
      <c r="AM215" s="290"/>
      <c r="AN215" s="290"/>
      <c r="AW215" s="278">
        <v>1</v>
      </c>
      <c r="AX215" s="278">
        <v>2</v>
      </c>
      <c r="AY215" s="278">
        <v>3</v>
      </c>
      <c r="AZ215" s="278">
        <v>4</v>
      </c>
    </row>
    <row r="216" spans="1:52" ht="54" customHeight="1" x14ac:dyDescent="0.35">
      <c r="A216" s="599"/>
      <c r="B216" s="532"/>
      <c r="C216" s="533"/>
      <c r="D216" s="534"/>
      <c r="E216" s="296" t="s">
        <v>159</v>
      </c>
      <c r="F216" s="314" t="str">
        <f>IF(B215="","",IF(AW216="対象外","対象外",F215))</f>
        <v/>
      </c>
      <c r="G216" s="219" t="str">
        <f>IF(B215="","",IF(AW216="対象外","対象外",G215))</f>
        <v/>
      </c>
      <c r="H216" s="219" t="str">
        <f>IF(B215="","",IF(AW216="対象外","対象外",H215))</f>
        <v/>
      </c>
      <c r="I216" s="219" t="str">
        <f>IF(B215="","",IF(AW216="対象外","対象外",I215))</f>
        <v/>
      </c>
      <c r="J216" s="219" t="str">
        <f>IF(B215="","",IF(AW216="対象外","対象外",J215))</f>
        <v/>
      </c>
      <c r="K216" s="219" t="str">
        <f>IF(B215="","",IF(AW216="対象外","対象外",K215))</f>
        <v/>
      </c>
      <c r="L216" s="315" t="str">
        <f>IF(B215="","",IF(AW216="対象外","対象外",L215))</f>
        <v/>
      </c>
      <c r="M216" s="303" t="str">
        <f>IF(B215="","",IF(AX216="対象外","対象外",M215))</f>
        <v/>
      </c>
      <c r="N216" s="219" t="str">
        <f>IF(B215="","",IF(AX216="対象外","対象外",N215))</f>
        <v/>
      </c>
      <c r="O216" s="219" t="str">
        <f>IF(B215="","",IF(AX216="対象外","対象外",O215))</f>
        <v/>
      </c>
      <c r="P216" s="219" t="str">
        <f>IF(B215="","",IF(AX216="対象外","対象外",P215))</f>
        <v/>
      </c>
      <c r="Q216" s="219" t="str">
        <f>IF(B215="","",IF(AX216="対象外","対象外",Q215))</f>
        <v/>
      </c>
      <c r="R216" s="219" t="str">
        <f>IF(B215="","",IF(AX216="対象外","対象外",R215))</f>
        <v/>
      </c>
      <c r="S216" s="322" t="str">
        <f>IF(B215="","",IF(AX216="対象外","対象外",S215))</f>
        <v/>
      </c>
      <c r="T216" s="314" t="str">
        <f>IF(B215="","",IF(AY216="対象外","対象外",T215))</f>
        <v/>
      </c>
      <c r="U216" s="219" t="str">
        <f>IF(B215="","",IF(AY216="対象外","対象外",U215))</f>
        <v/>
      </c>
      <c r="V216" s="219" t="str">
        <f>IF(B215="","",IF(AY216="対象外","対象外",V215))</f>
        <v/>
      </c>
      <c r="W216" s="219" t="str">
        <f>IF(B215="","",IF(AY216="対象外","対象外",W215))</f>
        <v/>
      </c>
      <c r="X216" s="219" t="str">
        <f>IF(B215="","",IF(AY216="対象外","対象外",X215))</f>
        <v/>
      </c>
      <c r="Y216" s="219" t="str">
        <f>IF(B215="","",IF(AY216="対象外","対象外",Y215))</f>
        <v/>
      </c>
      <c r="Z216" s="315" t="str">
        <f>IF(B215="","",IF(AY216="対象外","対象外",Z215))</f>
        <v/>
      </c>
      <c r="AA216" s="303" t="str">
        <f>IF(B215="","",IF(AZ216="対象外","対象外",AA215))</f>
        <v/>
      </c>
      <c r="AB216" s="219" t="str">
        <f>IF(B215="","",IF(AZ216="対象外","対象外",AB215))</f>
        <v/>
      </c>
      <c r="AC216" s="219" t="str">
        <f>IF(B215="","",IF(AZ216="対象外","対象外",AC215))</f>
        <v/>
      </c>
      <c r="AD216" s="219" t="str">
        <f>IF(B215="","",IF(AZ216="対象外","対象外",AD215))</f>
        <v/>
      </c>
      <c r="AE216" s="219" t="str">
        <f>IF(B215="","",IF(AZ216="対象外","対象外",AE215))</f>
        <v/>
      </c>
      <c r="AF216" s="219" t="str">
        <f>IF(B215="","",IF(AZ216="対象外","対象外",AF215))</f>
        <v/>
      </c>
      <c r="AG216" s="219" t="str">
        <f>IF(B215="","",IF(AZ216="対象外","対象外",AG215))</f>
        <v/>
      </c>
      <c r="AH216" s="523" t="str">
        <f t="shared" ref="AH216" si="311">IF(B215="","",IF(AH215&lt;1,"対象外",ROUND(AI215/AH215,3)))</f>
        <v/>
      </c>
      <c r="AI216" s="524"/>
      <c r="AJ216" s="189"/>
      <c r="AL216" s="290"/>
      <c r="AM216" s="184">
        <f>IF(AH216="",0,IF(AH216="対象外",0,1))</f>
        <v>0</v>
      </c>
      <c r="AN216" s="187">
        <f>IF(AM216=1,AH216,0)</f>
        <v>0</v>
      </c>
      <c r="AO216" s="184">
        <f>AH215</f>
        <v>0</v>
      </c>
      <c r="AP216" s="170">
        <f>AI215</f>
        <v>0</v>
      </c>
      <c r="AQ216" s="152"/>
      <c r="AR216" s="170">
        <f>IF(AS216&gt;1,1,0)</f>
        <v>0</v>
      </c>
      <c r="AS216" s="170">
        <f>AO216+AS172</f>
        <v>0</v>
      </c>
      <c r="AT216" s="170">
        <f>AP216+AT172</f>
        <v>0</v>
      </c>
      <c r="AU216" s="152"/>
      <c r="AW216" s="198" t="str">
        <f>IF(COUNTIF(F215:L215,"作業")+COUNTIF(F215:L215,"休日")&lt;7,"対象外",IF(COUNTIF(F215:L215,"休日")&gt;3,"対象外","対象"))</f>
        <v>対象外</v>
      </c>
      <c r="AX216" s="198" t="str">
        <f>IF(COUNTIF(M215:S215,"作業")+COUNTIF(M215:S215,"休日")&lt;7,"対象外",IF(COUNTIF(M215:S215,"休日")&gt;3,"対象外","対象"))</f>
        <v>対象外</v>
      </c>
      <c r="AY216" s="198" t="str">
        <f>IF(COUNTIF(T215:Z215,"作業")+COUNTIF(T215:Z215,"休日")&lt;7,"対象外",IF(COUNTIF(T215:Z215,"休日")&gt;3,"対象外","対象"))</f>
        <v>対象外</v>
      </c>
      <c r="AZ216" s="198" t="str">
        <f>IF(COUNTIF(AA215:AG215,"作業")+COUNTIF(AA215:AG215,"休日")&lt;7,"対象外",IF(COUNTIF(AA215:AG215,"休日")&gt;3,"対象外","対象"))</f>
        <v>対象外</v>
      </c>
    </row>
    <row r="217" spans="1:52" ht="54" customHeight="1" x14ac:dyDescent="0.35">
      <c r="A217" s="599"/>
      <c r="B217" s="529" t="str">
        <f>IF(COUNTIF(F217:AG217,0)=28,"",B$41)</f>
        <v/>
      </c>
      <c r="C217" s="530"/>
      <c r="D217" s="531"/>
      <c r="E217" s="295" t="s">
        <v>158</v>
      </c>
      <c r="F217" s="314">
        <f>VLOOKUP(F198,'9'!$B$11:$D$598,3,0)</f>
        <v>0</v>
      </c>
      <c r="G217" s="219">
        <f>VLOOKUP(G198,'9'!$B$11:$D$598,3,0)</f>
        <v>0</v>
      </c>
      <c r="H217" s="219">
        <f>VLOOKUP(H198,'9'!$B$11:$D$598,3,0)</f>
        <v>0</v>
      </c>
      <c r="I217" s="219">
        <f>VLOOKUP(I198,'9'!$B$11:$D$598,3,0)</f>
        <v>0</v>
      </c>
      <c r="J217" s="219">
        <f>VLOOKUP(J198,'9'!$B$11:$D$598,3,0)</f>
        <v>0</v>
      </c>
      <c r="K217" s="219">
        <f>VLOOKUP(K198,'9'!$B$11:$D$598,3,0)</f>
        <v>0</v>
      </c>
      <c r="L217" s="315">
        <f>VLOOKUP(L198,'9'!$B$11:$D$598,3,0)</f>
        <v>0</v>
      </c>
      <c r="M217" s="303">
        <f>VLOOKUP(M198,'9'!$B$11:$D$598,3,0)</f>
        <v>0</v>
      </c>
      <c r="N217" s="219">
        <f>VLOOKUP(N198,'9'!$B$11:$D$598,3,0)</f>
        <v>0</v>
      </c>
      <c r="O217" s="219">
        <f>VLOOKUP(O198,'9'!$B$11:$D$598,3,0)</f>
        <v>0</v>
      </c>
      <c r="P217" s="219">
        <f>VLOOKUP(P198,'9'!$B$11:$D$598,3,0)</f>
        <v>0</v>
      </c>
      <c r="Q217" s="219">
        <f>VLOOKUP(Q198,'9'!$B$11:$D$598,3,0)</f>
        <v>0</v>
      </c>
      <c r="R217" s="219">
        <f>VLOOKUP(R198,'9'!$B$11:$D$598,3,0)</f>
        <v>0</v>
      </c>
      <c r="S217" s="322">
        <f>VLOOKUP(S198,'9'!$B$11:$D$598,3,0)</f>
        <v>0</v>
      </c>
      <c r="T217" s="314">
        <f>VLOOKUP(T198,'9'!$B$11:$D$598,3,0)</f>
        <v>0</v>
      </c>
      <c r="U217" s="219">
        <f>VLOOKUP(U198,'9'!$B$11:$D$598,3,0)</f>
        <v>0</v>
      </c>
      <c r="V217" s="219">
        <f>VLOOKUP(V198,'9'!$B$11:$D$598,3,0)</f>
        <v>0</v>
      </c>
      <c r="W217" s="219">
        <f>VLOOKUP(W198,'9'!$B$11:$D$598,3,0)</f>
        <v>0</v>
      </c>
      <c r="X217" s="219">
        <f>VLOOKUP(X198,'9'!$B$11:$D$598,3,0)</f>
        <v>0</v>
      </c>
      <c r="Y217" s="219">
        <f>VLOOKUP(Y198,'9'!$B$11:$D$598,3,0)</f>
        <v>0</v>
      </c>
      <c r="Z217" s="315">
        <f>VLOOKUP(Z198,'9'!$B$11:$D$598,3,0)</f>
        <v>0</v>
      </c>
      <c r="AA217" s="303">
        <f>VLOOKUP(AA198,'9'!$B$11:$D$598,3,0)</f>
        <v>0</v>
      </c>
      <c r="AB217" s="219">
        <f>VLOOKUP(AB198,'9'!$B$11:$D$598,3,0)</f>
        <v>0</v>
      </c>
      <c r="AC217" s="219">
        <f>VLOOKUP(AC198,'9'!$B$11:$D$598,3,0)</f>
        <v>0</v>
      </c>
      <c r="AD217" s="219">
        <f>VLOOKUP(AD198,'9'!$B$11:$D$598,3,0)</f>
        <v>0</v>
      </c>
      <c r="AE217" s="219">
        <f>VLOOKUP(AE198,'9'!$B$11:$D$598,3,0)</f>
        <v>0</v>
      </c>
      <c r="AF217" s="219">
        <f>VLOOKUP(AF198,'9'!$B$11:$D$598,3,0)</f>
        <v>0</v>
      </c>
      <c r="AG217" s="219">
        <f>VLOOKUP(AG198,'9'!$B$11:$D$598,3,0)</f>
        <v>0</v>
      </c>
      <c r="AH217" s="198">
        <f t="shared" ref="AH217" si="312">COUNTIF(F218:AG218,"作業")+COUNTIF(F218:AG218,"休日")</f>
        <v>0</v>
      </c>
      <c r="AI217" s="291">
        <f t="shared" ref="AI217" si="313">(COUNTIF(F218:AG218,"休日"))</f>
        <v>0</v>
      </c>
      <c r="AJ217" s="189"/>
      <c r="AL217" s="290"/>
      <c r="AM217" s="290"/>
      <c r="AN217" s="290"/>
      <c r="AW217" s="278">
        <v>1</v>
      </c>
      <c r="AX217" s="278">
        <v>2</v>
      </c>
      <c r="AY217" s="278">
        <v>3</v>
      </c>
      <c r="AZ217" s="278">
        <v>4</v>
      </c>
    </row>
    <row r="218" spans="1:52" ht="54" customHeight="1" x14ac:dyDescent="0.35">
      <c r="A218" s="599"/>
      <c r="B218" s="532"/>
      <c r="C218" s="533"/>
      <c r="D218" s="534"/>
      <c r="E218" s="296" t="s">
        <v>159</v>
      </c>
      <c r="F218" s="314" t="str">
        <f>IF(B217="","",IF(AW218="対象外","対象外",F217))</f>
        <v/>
      </c>
      <c r="G218" s="219" t="str">
        <f>IF(B217="","",IF(AW218="対象外","対象外",G217))</f>
        <v/>
      </c>
      <c r="H218" s="219" t="str">
        <f>IF(B217="","",IF(AW218="対象外","対象外",H217))</f>
        <v/>
      </c>
      <c r="I218" s="219" t="str">
        <f>IF(B217="","",IF(AW218="対象外","対象外",I217))</f>
        <v/>
      </c>
      <c r="J218" s="219" t="str">
        <f>IF(B217="","",IF(AW218="対象外","対象外",J217))</f>
        <v/>
      </c>
      <c r="K218" s="219" t="str">
        <f>IF(B217="","",IF(AW218="対象外","対象外",K217))</f>
        <v/>
      </c>
      <c r="L218" s="315" t="str">
        <f>IF(B217="","",IF(AW218="対象外","対象外",L217))</f>
        <v/>
      </c>
      <c r="M218" s="303" t="str">
        <f>IF(B217="","",IF(AX218="対象外","対象外",M217))</f>
        <v/>
      </c>
      <c r="N218" s="219" t="str">
        <f>IF(B217="","",IF(AX218="対象外","対象外",N217))</f>
        <v/>
      </c>
      <c r="O218" s="219" t="str">
        <f>IF(B217="","",IF(AX218="対象外","対象外",O217))</f>
        <v/>
      </c>
      <c r="P218" s="219" t="str">
        <f>IF(B217="","",IF(AX218="対象外","対象外",P217))</f>
        <v/>
      </c>
      <c r="Q218" s="219" t="str">
        <f>IF(B217="","",IF(AX218="対象外","対象外",Q217))</f>
        <v/>
      </c>
      <c r="R218" s="219" t="str">
        <f>IF(B217="","",IF(AX218="対象外","対象外",R217))</f>
        <v/>
      </c>
      <c r="S218" s="322" t="str">
        <f>IF(B217="","",IF(AX218="対象外","対象外",S217))</f>
        <v/>
      </c>
      <c r="T218" s="314" t="str">
        <f>IF(B217="","",IF(AY218="対象外","対象外",T217))</f>
        <v/>
      </c>
      <c r="U218" s="219" t="str">
        <f>IF(B217="","",IF(AY218="対象外","対象外",U217))</f>
        <v/>
      </c>
      <c r="V218" s="219" t="str">
        <f>IF(B217="","",IF(AY218="対象外","対象外",V217))</f>
        <v/>
      </c>
      <c r="W218" s="219" t="str">
        <f>IF(B217="","",IF(AY218="対象外","対象外",W217))</f>
        <v/>
      </c>
      <c r="X218" s="219" t="str">
        <f>IF(B217="","",IF(AY218="対象外","対象外",X217))</f>
        <v/>
      </c>
      <c r="Y218" s="219" t="str">
        <f>IF(B217="","",IF(AY218="対象外","対象外",Y217))</f>
        <v/>
      </c>
      <c r="Z218" s="315" t="str">
        <f>IF(B217="","",IF(AY218="対象外","対象外",Z217))</f>
        <v/>
      </c>
      <c r="AA218" s="303" t="str">
        <f>IF(B217="","",IF(AZ218="対象外","対象外",AA217))</f>
        <v/>
      </c>
      <c r="AB218" s="219" t="str">
        <f>IF(B217="","",IF(AZ218="対象外","対象外",AB217))</f>
        <v/>
      </c>
      <c r="AC218" s="219" t="str">
        <f>IF(B217="","",IF(AZ218="対象外","対象外",AC217))</f>
        <v/>
      </c>
      <c r="AD218" s="219" t="str">
        <f>IF(B217="","",IF(AZ218="対象外","対象外",AD217))</f>
        <v/>
      </c>
      <c r="AE218" s="219" t="str">
        <f>IF(B217="","",IF(AZ218="対象外","対象外",AE217))</f>
        <v/>
      </c>
      <c r="AF218" s="219" t="str">
        <f>IF(B217="","",IF(AZ218="対象外","対象外",AF217))</f>
        <v/>
      </c>
      <c r="AG218" s="219" t="str">
        <f>IF(B217="","",IF(AZ218="対象外","対象外",AG217))</f>
        <v/>
      </c>
      <c r="AH218" s="523" t="str">
        <f t="shared" ref="AH218" si="314">IF(B217="","",IF(AH217&lt;1,"対象外",ROUND(AI217/AH217,3)))</f>
        <v/>
      </c>
      <c r="AI218" s="524"/>
      <c r="AJ218" s="189"/>
      <c r="AL218" s="290"/>
      <c r="AM218" s="184">
        <f>IF(AH218="",0,IF(AH218="対象外",0,1))</f>
        <v>0</v>
      </c>
      <c r="AN218" s="187">
        <f>IF(AM218=1,AH218,0)</f>
        <v>0</v>
      </c>
      <c r="AO218" s="184">
        <f>AH217</f>
        <v>0</v>
      </c>
      <c r="AP218" s="170">
        <f>AI217</f>
        <v>0</v>
      </c>
      <c r="AQ218" s="152"/>
      <c r="AR218" s="170">
        <f>IF(AS218&gt;1,1,0)</f>
        <v>0</v>
      </c>
      <c r="AS218" s="170">
        <f>AO218+AS174</f>
        <v>0</v>
      </c>
      <c r="AT218" s="170">
        <f>AP218+AT174</f>
        <v>0</v>
      </c>
      <c r="AU218" s="152"/>
      <c r="AW218" s="198" t="str">
        <f>IF(COUNTIF(F217:L217,"作業")+COUNTIF(F217:L217,"休日")&lt;7,"対象外",IF(COUNTIF(F217:L217,"休日")&gt;3,"対象外","対象"))</f>
        <v>対象外</v>
      </c>
      <c r="AX218" s="198" t="str">
        <f>IF(COUNTIF(M217:S217,"作業")+COUNTIF(M217:S217,"休日")&lt;7,"対象外",IF(COUNTIF(M217:S217,"休日")&gt;3,"対象外","対象"))</f>
        <v>対象外</v>
      </c>
      <c r="AY218" s="198" t="str">
        <f>IF(COUNTIF(T217:Z217,"作業")+COUNTIF(T217:Z217,"休日")&lt;7,"対象外",IF(COUNTIF(T217:Z217,"休日")&gt;3,"対象外","対象"))</f>
        <v>対象外</v>
      </c>
      <c r="AZ218" s="198" t="str">
        <f>IF(COUNTIF(AA217:AG217,"作業")+COUNTIF(AA217:AG217,"休日")&lt;7,"対象外",IF(COUNTIF(AA217:AG217,"休日")&gt;3,"対象外","対象"))</f>
        <v>対象外</v>
      </c>
    </row>
    <row r="219" spans="1:52" ht="54" customHeight="1" x14ac:dyDescent="0.35">
      <c r="A219" s="599"/>
      <c r="B219" s="529" t="str">
        <f>IF(COUNTIF(F219:AG219,0)=28,"",B$43)</f>
        <v/>
      </c>
      <c r="C219" s="530"/>
      <c r="D219" s="531"/>
      <c r="E219" s="295" t="s">
        <v>158</v>
      </c>
      <c r="F219" s="314">
        <f>VLOOKUP(F198,'10'!$B$11:$D$598,3,0)</f>
        <v>0</v>
      </c>
      <c r="G219" s="219">
        <f>VLOOKUP(G198,'10'!$B$11:$D$598,3,0)</f>
        <v>0</v>
      </c>
      <c r="H219" s="219">
        <f>VLOOKUP(H198,'10'!$B$11:$D$598,3,0)</f>
        <v>0</v>
      </c>
      <c r="I219" s="219">
        <f>VLOOKUP(I198,'10'!$B$11:$D$598,3,0)</f>
        <v>0</v>
      </c>
      <c r="J219" s="219">
        <f>VLOOKUP(J198,'10'!$B$11:$D$598,3,0)</f>
        <v>0</v>
      </c>
      <c r="K219" s="219">
        <f>VLOOKUP(K198,'10'!$B$11:$D$598,3,0)</f>
        <v>0</v>
      </c>
      <c r="L219" s="315">
        <f>VLOOKUP(L198,'10'!$B$11:$D$598,3,0)</f>
        <v>0</v>
      </c>
      <c r="M219" s="303">
        <f>VLOOKUP(M198,'10'!$B$11:$D$598,3,0)</f>
        <v>0</v>
      </c>
      <c r="N219" s="219">
        <f>VLOOKUP(N198,'10'!$B$11:$D$598,3,0)</f>
        <v>0</v>
      </c>
      <c r="O219" s="219">
        <f>VLOOKUP(O198,'10'!$B$11:$D$598,3,0)</f>
        <v>0</v>
      </c>
      <c r="P219" s="219">
        <f>VLOOKUP(P198,'10'!$B$11:$D$598,3,0)</f>
        <v>0</v>
      </c>
      <c r="Q219" s="219">
        <f>VLOOKUP(Q198,'10'!$B$11:$D$598,3,0)</f>
        <v>0</v>
      </c>
      <c r="R219" s="219">
        <f>VLOOKUP(R198,'10'!$B$11:$D$598,3,0)</f>
        <v>0</v>
      </c>
      <c r="S219" s="322">
        <f>VLOOKUP(S198,'10'!$B$11:$D$598,3,0)</f>
        <v>0</v>
      </c>
      <c r="T219" s="314">
        <f>VLOOKUP(T198,'10'!$B$11:$D$598,3,0)</f>
        <v>0</v>
      </c>
      <c r="U219" s="219">
        <f>VLOOKUP(U198,'10'!$B$11:$D$598,3,0)</f>
        <v>0</v>
      </c>
      <c r="V219" s="219">
        <f>VLOOKUP(V198,'10'!$B$11:$D$598,3,0)</f>
        <v>0</v>
      </c>
      <c r="W219" s="219">
        <f>VLOOKUP(W198,'10'!$B$11:$D$598,3,0)</f>
        <v>0</v>
      </c>
      <c r="X219" s="219">
        <f>VLOOKUP(X198,'10'!$B$11:$D$598,3,0)</f>
        <v>0</v>
      </c>
      <c r="Y219" s="219">
        <f>VLOOKUP(Y198,'10'!$B$11:$D$598,3,0)</f>
        <v>0</v>
      </c>
      <c r="Z219" s="315">
        <f>VLOOKUP(Z198,'10'!$B$11:$D$598,3,0)</f>
        <v>0</v>
      </c>
      <c r="AA219" s="303">
        <f>VLOOKUP(AA198,'10'!$B$11:$D$598,3,0)</f>
        <v>0</v>
      </c>
      <c r="AB219" s="219">
        <f>VLOOKUP(AB198,'10'!$B$11:$D$598,3,0)</f>
        <v>0</v>
      </c>
      <c r="AC219" s="219">
        <f>VLOOKUP(AC198,'10'!$B$11:$D$598,3,0)</f>
        <v>0</v>
      </c>
      <c r="AD219" s="219">
        <f>VLOOKUP(AD198,'10'!$B$11:$D$598,3,0)</f>
        <v>0</v>
      </c>
      <c r="AE219" s="219">
        <f>VLOOKUP(AE198,'10'!$B$11:$D$598,3,0)</f>
        <v>0</v>
      </c>
      <c r="AF219" s="219">
        <f>VLOOKUP(AF198,'10'!$B$11:$D$598,3,0)</f>
        <v>0</v>
      </c>
      <c r="AG219" s="219">
        <f>VLOOKUP(AG198,'10'!$B$11:$D$598,3,0)</f>
        <v>0</v>
      </c>
      <c r="AH219" s="198">
        <f t="shared" ref="AH219" si="315">COUNTIF(F220:AG220,"作業")+COUNTIF(F220:AG220,"休日")</f>
        <v>0</v>
      </c>
      <c r="AI219" s="291">
        <f t="shared" ref="AI219" si="316">(COUNTIF(F220:AG220,"休日"))</f>
        <v>0</v>
      </c>
      <c r="AJ219" s="189"/>
      <c r="AL219" s="290"/>
      <c r="AM219" s="290"/>
      <c r="AN219" s="290"/>
      <c r="AW219" s="278">
        <v>1</v>
      </c>
      <c r="AX219" s="278">
        <v>2</v>
      </c>
      <c r="AY219" s="278">
        <v>3</v>
      </c>
      <c r="AZ219" s="278">
        <v>4</v>
      </c>
    </row>
    <row r="220" spans="1:52" ht="54" customHeight="1" x14ac:dyDescent="0.35">
      <c r="A220" s="599"/>
      <c r="B220" s="532"/>
      <c r="C220" s="533"/>
      <c r="D220" s="534"/>
      <c r="E220" s="296" t="s">
        <v>159</v>
      </c>
      <c r="F220" s="314" t="str">
        <f>IF(B219="","",IF(AW220="対象外","対象外",F219))</f>
        <v/>
      </c>
      <c r="G220" s="219" t="str">
        <f>IF(B219="","",IF(AW220="対象外","対象外",G219))</f>
        <v/>
      </c>
      <c r="H220" s="219" t="str">
        <f>IF(B219="","",IF(AW220="対象外","対象外",H219))</f>
        <v/>
      </c>
      <c r="I220" s="219" t="str">
        <f>IF(B219="","",IF(AW220="対象外","対象外",I219))</f>
        <v/>
      </c>
      <c r="J220" s="219" t="str">
        <f>IF(B219="","",IF(AW220="対象外","対象外",J219))</f>
        <v/>
      </c>
      <c r="K220" s="219" t="str">
        <f>IF(B219="","",IF(AW220="対象外","対象外",K219))</f>
        <v/>
      </c>
      <c r="L220" s="315" t="str">
        <f>IF(B219="","",IF(AW220="対象外","対象外",L219))</f>
        <v/>
      </c>
      <c r="M220" s="303" t="str">
        <f>IF(B219="","",IF(AX220="対象外","対象外",M219))</f>
        <v/>
      </c>
      <c r="N220" s="219" t="str">
        <f>IF(B219="","",IF(AX220="対象外","対象外",N219))</f>
        <v/>
      </c>
      <c r="O220" s="219" t="str">
        <f>IF(B219="","",IF(AX220="対象外","対象外",O219))</f>
        <v/>
      </c>
      <c r="P220" s="219" t="str">
        <f>IF(B219="","",IF(AX220="対象外","対象外",P219))</f>
        <v/>
      </c>
      <c r="Q220" s="219" t="str">
        <f>IF(B219="","",IF(AX220="対象外","対象外",Q219))</f>
        <v/>
      </c>
      <c r="R220" s="219" t="str">
        <f>IF(B219="","",IF(AX220="対象外","対象外",R219))</f>
        <v/>
      </c>
      <c r="S220" s="322" t="str">
        <f>IF(B219="","",IF(AX220="対象外","対象外",S219))</f>
        <v/>
      </c>
      <c r="T220" s="314" t="str">
        <f>IF(B219="","",IF(AY220="対象外","対象外",T219))</f>
        <v/>
      </c>
      <c r="U220" s="219" t="str">
        <f>IF(B219="","",IF(AY220="対象外","対象外",U219))</f>
        <v/>
      </c>
      <c r="V220" s="219" t="str">
        <f>IF(B219="","",IF(AY220="対象外","対象外",V219))</f>
        <v/>
      </c>
      <c r="W220" s="219" t="str">
        <f>IF(B219="","",IF(AY220="対象外","対象外",W219))</f>
        <v/>
      </c>
      <c r="X220" s="219" t="str">
        <f>IF(B219="","",IF(AY220="対象外","対象外",X219))</f>
        <v/>
      </c>
      <c r="Y220" s="219" t="str">
        <f>IF(B219="","",IF(AY220="対象外","対象外",Y219))</f>
        <v/>
      </c>
      <c r="Z220" s="315" t="str">
        <f>IF(B219="","",IF(AY220="対象外","対象外",Z219))</f>
        <v/>
      </c>
      <c r="AA220" s="303" t="str">
        <f>IF(B219="","",IF(AZ220="対象外","対象外",AA219))</f>
        <v/>
      </c>
      <c r="AB220" s="219" t="str">
        <f>IF(B219="","",IF(AZ220="対象外","対象外",AB219))</f>
        <v/>
      </c>
      <c r="AC220" s="219" t="str">
        <f>IF(B219="","",IF(AZ220="対象外","対象外",AC219))</f>
        <v/>
      </c>
      <c r="AD220" s="219" t="str">
        <f>IF(B219="","",IF(AZ220="対象外","対象外",AD219))</f>
        <v/>
      </c>
      <c r="AE220" s="219" t="str">
        <f>IF(B219="","",IF(AZ220="対象外","対象外",AE219))</f>
        <v/>
      </c>
      <c r="AF220" s="219" t="str">
        <f>IF(B219="","",IF(AZ220="対象外","対象外",AF219))</f>
        <v/>
      </c>
      <c r="AG220" s="219" t="str">
        <f>IF(B219="","",IF(AZ220="対象外","対象外",AG219))</f>
        <v/>
      </c>
      <c r="AH220" s="523" t="str">
        <f t="shared" ref="AH220" si="317">IF(B219="","",IF(AH219&lt;1,"対象外",ROUND(AI219/AH219,3)))</f>
        <v/>
      </c>
      <c r="AI220" s="524"/>
      <c r="AJ220" s="189"/>
      <c r="AL220" s="290"/>
      <c r="AM220" s="184">
        <f>IF(AH220="",0,IF(AH220="対象外",0,1))</f>
        <v>0</v>
      </c>
      <c r="AN220" s="187">
        <f>IF(AM220=1,AH220,0)</f>
        <v>0</v>
      </c>
      <c r="AO220" s="184">
        <f>AH219</f>
        <v>0</v>
      </c>
      <c r="AP220" s="170">
        <f>AI219</f>
        <v>0</v>
      </c>
      <c r="AQ220" s="152"/>
      <c r="AR220" s="170">
        <f>IF(AS220&gt;1,1,0)</f>
        <v>0</v>
      </c>
      <c r="AS220" s="170">
        <f>AO220+AS176</f>
        <v>0</v>
      </c>
      <c r="AT220" s="170">
        <f>AP220+AT176</f>
        <v>0</v>
      </c>
      <c r="AU220" s="152"/>
      <c r="AW220" s="198" t="str">
        <f>IF(COUNTIF(F219:L219,"作業")+COUNTIF(F219:L219,"休日")&lt;7,"対象外",IF(COUNTIF(F219:L219,"休日")&gt;3,"対象外","対象"))</f>
        <v>対象外</v>
      </c>
      <c r="AX220" s="198" t="str">
        <f>IF(COUNTIF(M219:S219,"作業")+COUNTIF(M219:S219,"休日")&lt;7,"対象外",IF(COUNTIF(M219:S219,"休日")&gt;3,"対象外","対象"))</f>
        <v>対象外</v>
      </c>
      <c r="AY220" s="198" t="str">
        <f>IF(COUNTIF(T219:Z219,"作業")+COUNTIF(T219:Z219,"休日")&lt;7,"対象外",IF(COUNTIF(T219:Z219,"休日")&gt;3,"対象外","対象"))</f>
        <v>対象外</v>
      </c>
      <c r="AZ220" s="198" t="str">
        <f>IF(COUNTIF(AA219:AG219,"作業")+COUNTIF(AA219:AG219,"休日")&lt;7,"対象外",IF(COUNTIF(AA219:AG219,"休日")&gt;3,"対象外","対象"))</f>
        <v>対象外</v>
      </c>
    </row>
    <row r="221" spans="1:52" ht="54" customHeight="1" x14ac:dyDescent="0.35">
      <c r="A221" s="599"/>
      <c r="B221" s="529" t="str">
        <f>IF(COUNTIF(F221:AG221,0)=28,"",B$45)</f>
        <v/>
      </c>
      <c r="C221" s="530"/>
      <c r="D221" s="531"/>
      <c r="E221" s="295" t="s">
        <v>158</v>
      </c>
      <c r="F221" s="314">
        <f>VLOOKUP(F198,'11'!$B$11:$D$598,3,0)</f>
        <v>0</v>
      </c>
      <c r="G221" s="219">
        <f>VLOOKUP(G198,'11'!$B$11:$D$598,3,0)</f>
        <v>0</v>
      </c>
      <c r="H221" s="219">
        <f>VLOOKUP(H198,'11'!$B$11:$D$598,3,0)</f>
        <v>0</v>
      </c>
      <c r="I221" s="219">
        <f>VLOOKUP(I198,'11'!$B$11:$D$598,3,0)</f>
        <v>0</v>
      </c>
      <c r="J221" s="219">
        <f>VLOOKUP(J198,'11'!$B$11:$D$598,3,0)</f>
        <v>0</v>
      </c>
      <c r="K221" s="219">
        <f>VLOOKUP(K198,'11'!$B$11:$D$598,3,0)</f>
        <v>0</v>
      </c>
      <c r="L221" s="315">
        <f>VLOOKUP(L198,'11'!$B$11:$D$598,3,0)</f>
        <v>0</v>
      </c>
      <c r="M221" s="303">
        <f>VLOOKUP(M198,'11'!$B$11:$D$598,3,0)</f>
        <v>0</v>
      </c>
      <c r="N221" s="219">
        <f>VLOOKUP(N198,'11'!$B$11:$D$598,3,0)</f>
        <v>0</v>
      </c>
      <c r="O221" s="219">
        <f>VLOOKUP(O198,'11'!$B$11:$D$598,3,0)</f>
        <v>0</v>
      </c>
      <c r="P221" s="219">
        <f>VLOOKUP(P198,'11'!$B$11:$D$598,3,0)</f>
        <v>0</v>
      </c>
      <c r="Q221" s="219">
        <f>VLOOKUP(Q198,'11'!$B$11:$D$598,3,0)</f>
        <v>0</v>
      </c>
      <c r="R221" s="219">
        <f>VLOOKUP(R198,'11'!$B$11:$D$598,3,0)</f>
        <v>0</v>
      </c>
      <c r="S221" s="322">
        <f>VLOOKUP(S198,'11'!$B$11:$D$598,3,0)</f>
        <v>0</v>
      </c>
      <c r="T221" s="314">
        <f>VLOOKUP(T198,'11'!$B$11:$D$598,3,0)</f>
        <v>0</v>
      </c>
      <c r="U221" s="219">
        <f>VLOOKUP(U198,'11'!$B$11:$D$598,3,0)</f>
        <v>0</v>
      </c>
      <c r="V221" s="219">
        <f>VLOOKUP(V198,'11'!$B$11:$D$598,3,0)</f>
        <v>0</v>
      </c>
      <c r="W221" s="219">
        <f>VLOOKUP(W198,'11'!$B$11:$D$598,3,0)</f>
        <v>0</v>
      </c>
      <c r="X221" s="219">
        <f>VLOOKUP(X198,'11'!$B$11:$D$598,3,0)</f>
        <v>0</v>
      </c>
      <c r="Y221" s="219">
        <f>VLOOKUP(Y198,'11'!$B$11:$D$598,3,0)</f>
        <v>0</v>
      </c>
      <c r="Z221" s="315">
        <f>VLOOKUP(Z198,'11'!$B$11:$D$598,3,0)</f>
        <v>0</v>
      </c>
      <c r="AA221" s="303">
        <f>VLOOKUP(AA198,'11'!$B$11:$D$598,3,0)</f>
        <v>0</v>
      </c>
      <c r="AB221" s="219">
        <f>VLOOKUP(AB198,'11'!$B$11:$D$598,3,0)</f>
        <v>0</v>
      </c>
      <c r="AC221" s="219">
        <f>VLOOKUP(AC198,'11'!$B$11:$D$598,3,0)</f>
        <v>0</v>
      </c>
      <c r="AD221" s="219">
        <f>VLOOKUP(AD198,'11'!$B$11:$D$598,3,0)</f>
        <v>0</v>
      </c>
      <c r="AE221" s="219">
        <f>VLOOKUP(AE198,'11'!$B$11:$D$598,3,0)</f>
        <v>0</v>
      </c>
      <c r="AF221" s="219">
        <f>VLOOKUP(AF198,'11'!$B$11:$D$598,3,0)</f>
        <v>0</v>
      </c>
      <c r="AG221" s="219">
        <f>VLOOKUP(AG198,'11'!$B$11:$D$598,3,0)</f>
        <v>0</v>
      </c>
      <c r="AH221" s="198">
        <f t="shared" ref="AH221" si="318">COUNTIF(F222:AG222,"作業")+COUNTIF(F222:AG222,"休日")</f>
        <v>0</v>
      </c>
      <c r="AI221" s="291">
        <f t="shared" ref="AI221" si="319">(COUNTIF(F222:AG222,"休日"))</f>
        <v>0</v>
      </c>
      <c r="AJ221" s="189"/>
      <c r="AL221" s="290"/>
      <c r="AM221" s="290"/>
      <c r="AN221" s="290"/>
      <c r="AW221" s="278">
        <v>1</v>
      </c>
      <c r="AX221" s="278">
        <v>2</v>
      </c>
      <c r="AY221" s="278">
        <v>3</v>
      </c>
      <c r="AZ221" s="278">
        <v>4</v>
      </c>
    </row>
    <row r="222" spans="1:52" ht="54" customHeight="1" x14ac:dyDescent="0.35">
      <c r="A222" s="599"/>
      <c r="B222" s="532"/>
      <c r="C222" s="533"/>
      <c r="D222" s="534"/>
      <c r="E222" s="296" t="s">
        <v>159</v>
      </c>
      <c r="F222" s="314" t="str">
        <f>IF(B221="","",IF(AW222="対象外","対象外",F221))</f>
        <v/>
      </c>
      <c r="G222" s="219" t="str">
        <f>IF(B221="","",IF(AW222="対象外","対象外",G221))</f>
        <v/>
      </c>
      <c r="H222" s="219" t="str">
        <f>IF(B221="","",IF(AW222="対象外","対象外",H221))</f>
        <v/>
      </c>
      <c r="I222" s="219" t="str">
        <f>IF(B221="","",IF(AW222="対象外","対象外",I221))</f>
        <v/>
      </c>
      <c r="J222" s="219" t="str">
        <f>IF(B221="","",IF(AW222="対象外","対象外",J221))</f>
        <v/>
      </c>
      <c r="K222" s="219" t="str">
        <f>IF(B221="","",IF(AW222="対象外","対象外",K221))</f>
        <v/>
      </c>
      <c r="L222" s="315" t="str">
        <f>IF(B221="","",IF(AW222="対象外","対象外",L221))</f>
        <v/>
      </c>
      <c r="M222" s="303" t="str">
        <f>IF(B221="","",IF(AX222="対象外","対象外",M221))</f>
        <v/>
      </c>
      <c r="N222" s="219" t="str">
        <f>IF(B221="","",IF(AX222="対象外","対象外",N221))</f>
        <v/>
      </c>
      <c r="O222" s="219" t="str">
        <f>IF(B221="","",IF(AX222="対象外","対象外",O221))</f>
        <v/>
      </c>
      <c r="P222" s="219" t="str">
        <f>IF(B221="","",IF(AX222="対象外","対象外",P221))</f>
        <v/>
      </c>
      <c r="Q222" s="219" t="str">
        <f>IF(B221="","",IF(AX222="対象外","対象外",Q221))</f>
        <v/>
      </c>
      <c r="R222" s="219" t="str">
        <f>IF(B221="","",IF(AX222="対象外","対象外",R221))</f>
        <v/>
      </c>
      <c r="S222" s="322" t="str">
        <f>IF(B221="","",IF(AX222="対象外","対象外",S221))</f>
        <v/>
      </c>
      <c r="T222" s="314" t="str">
        <f>IF(B221="","",IF(AY222="対象外","対象外",T221))</f>
        <v/>
      </c>
      <c r="U222" s="219" t="str">
        <f>IF(B221="","",IF(AY222="対象外","対象外",U221))</f>
        <v/>
      </c>
      <c r="V222" s="219" t="str">
        <f>IF(B221="","",IF(AY222="対象外","対象外",V221))</f>
        <v/>
      </c>
      <c r="W222" s="219" t="str">
        <f>IF(B221="","",IF(AY222="対象外","対象外",W221))</f>
        <v/>
      </c>
      <c r="X222" s="219" t="str">
        <f>IF(B221="","",IF(AY222="対象外","対象外",X221))</f>
        <v/>
      </c>
      <c r="Y222" s="219" t="str">
        <f>IF(B221="","",IF(AY222="対象外","対象外",Y221))</f>
        <v/>
      </c>
      <c r="Z222" s="315" t="str">
        <f>IF(B221="","",IF(AY222="対象外","対象外",Z221))</f>
        <v/>
      </c>
      <c r="AA222" s="303" t="str">
        <f>IF(B221="","",IF(AZ222="対象外","対象外",AA221))</f>
        <v/>
      </c>
      <c r="AB222" s="219" t="str">
        <f>IF(B221="","",IF(AZ222="対象外","対象外",AB221))</f>
        <v/>
      </c>
      <c r="AC222" s="219" t="str">
        <f>IF(B221="","",IF(AZ222="対象外","対象外",AC221))</f>
        <v/>
      </c>
      <c r="AD222" s="219" t="str">
        <f>IF(B221="","",IF(AZ222="対象外","対象外",AD221))</f>
        <v/>
      </c>
      <c r="AE222" s="219" t="str">
        <f>IF(B221="","",IF(AZ222="対象外","対象外",AE221))</f>
        <v/>
      </c>
      <c r="AF222" s="219" t="str">
        <f>IF(B221="","",IF(AZ222="対象外","対象外",AF221))</f>
        <v/>
      </c>
      <c r="AG222" s="219" t="str">
        <f>IF(B221="","",IF(AZ222="対象外","対象外",AG221))</f>
        <v/>
      </c>
      <c r="AH222" s="523" t="str">
        <f t="shared" ref="AH222" si="320">IF(B221="","",IF(AH221&lt;1,"対象外",ROUND(AI221/AH221,3)))</f>
        <v/>
      </c>
      <c r="AI222" s="524"/>
      <c r="AJ222" s="189"/>
      <c r="AL222" s="290"/>
      <c r="AM222" s="184">
        <f>IF(AH222="",0,IF(AH222="対象外",0,1))</f>
        <v>0</v>
      </c>
      <c r="AN222" s="187">
        <f>IF(AM222=1,AH222,0)</f>
        <v>0</v>
      </c>
      <c r="AO222" s="184">
        <f>AH221</f>
        <v>0</v>
      </c>
      <c r="AP222" s="170">
        <f>AI221</f>
        <v>0</v>
      </c>
      <c r="AQ222" s="152"/>
      <c r="AR222" s="170">
        <f>IF(AS222&gt;1,1,0)</f>
        <v>0</v>
      </c>
      <c r="AS222" s="170">
        <f>AO222+AS178</f>
        <v>0</v>
      </c>
      <c r="AT222" s="170">
        <f>AP222+AT178</f>
        <v>0</v>
      </c>
      <c r="AU222" s="152"/>
      <c r="AW222" s="198" t="str">
        <f>IF(COUNTIF(F221:L221,"作業")+COUNTIF(F221:L221,"休日")&lt;7,"対象外",IF(COUNTIF(F221:L221,"休日")&gt;3,"対象外","対象"))</f>
        <v>対象外</v>
      </c>
      <c r="AX222" s="198" t="str">
        <f>IF(COUNTIF(M221:S221,"作業")+COUNTIF(M221:S221,"休日")&lt;7,"対象外",IF(COUNTIF(M221:S221,"休日")&gt;3,"対象外","対象"))</f>
        <v>対象外</v>
      </c>
      <c r="AY222" s="198" t="str">
        <f>IF(COUNTIF(T221:Z221,"作業")+COUNTIF(T221:Z221,"休日")&lt;7,"対象外",IF(COUNTIF(T221:Z221,"休日")&gt;3,"対象外","対象"))</f>
        <v>対象外</v>
      </c>
      <c r="AZ222" s="198" t="str">
        <f>IF(COUNTIF(AA221:AG221,"作業")+COUNTIF(AA221:AG221,"休日")&lt;7,"対象外",IF(COUNTIF(AA221:AG221,"休日")&gt;3,"対象外","対象"))</f>
        <v>対象外</v>
      </c>
    </row>
    <row r="223" spans="1:52" ht="54" customHeight="1" x14ac:dyDescent="0.35">
      <c r="A223" s="599"/>
      <c r="B223" s="529" t="str">
        <f>IF(COUNTIF(F223:AG223,0)=28,"",B$47)</f>
        <v/>
      </c>
      <c r="C223" s="530"/>
      <c r="D223" s="531"/>
      <c r="E223" s="295" t="s">
        <v>158</v>
      </c>
      <c r="F223" s="314">
        <f>VLOOKUP(F198,'12'!$B$11:$D$598,3,0)</f>
        <v>0</v>
      </c>
      <c r="G223" s="219">
        <f>VLOOKUP(G198,'12'!$B$11:$D$598,3,0)</f>
        <v>0</v>
      </c>
      <c r="H223" s="219">
        <f>VLOOKUP(H198,'12'!$B$11:$D$598,3,0)</f>
        <v>0</v>
      </c>
      <c r="I223" s="219">
        <f>VLOOKUP(I198,'12'!$B$11:$D$598,3,0)</f>
        <v>0</v>
      </c>
      <c r="J223" s="219">
        <f>VLOOKUP(J198,'12'!$B$11:$D$598,3,0)</f>
        <v>0</v>
      </c>
      <c r="K223" s="219">
        <f>VLOOKUP(K198,'12'!$B$11:$D$598,3,0)</f>
        <v>0</v>
      </c>
      <c r="L223" s="315">
        <f>VLOOKUP(L198,'12'!$B$11:$D$598,3,0)</f>
        <v>0</v>
      </c>
      <c r="M223" s="303">
        <f>VLOOKUP(M198,'12'!$B$11:$D$598,3,0)</f>
        <v>0</v>
      </c>
      <c r="N223" s="219">
        <f>VLOOKUP(N198,'12'!$B$11:$D$598,3,0)</f>
        <v>0</v>
      </c>
      <c r="O223" s="219">
        <f>VLOOKUP(O198,'12'!$B$11:$D$598,3,0)</f>
        <v>0</v>
      </c>
      <c r="P223" s="219">
        <f>VLOOKUP(P198,'12'!$B$11:$D$598,3,0)</f>
        <v>0</v>
      </c>
      <c r="Q223" s="219">
        <f>VLOOKUP(Q198,'12'!$B$11:$D$598,3,0)</f>
        <v>0</v>
      </c>
      <c r="R223" s="219">
        <f>VLOOKUP(R198,'12'!$B$11:$D$598,3,0)</f>
        <v>0</v>
      </c>
      <c r="S223" s="322">
        <f>VLOOKUP(S198,'12'!$B$11:$D$598,3,0)</f>
        <v>0</v>
      </c>
      <c r="T223" s="314">
        <f>VLOOKUP(T198,'12'!$B$11:$D$598,3,0)</f>
        <v>0</v>
      </c>
      <c r="U223" s="219">
        <f>VLOOKUP(U198,'12'!$B$11:$D$598,3,0)</f>
        <v>0</v>
      </c>
      <c r="V223" s="219">
        <f>VLOOKUP(V198,'12'!$B$11:$D$598,3,0)</f>
        <v>0</v>
      </c>
      <c r="W223" s="219">
        <f>VLOOKUP(W198,'12'!$B$11:$D$598,3,0)</f>
        <v>0</v>
      </c>
      <c r="X223" s="219">
        <f>VLOOKUP(X198,'12'!$B$11:$D$598,3,0)</f>
        <v>0</v>
      </c>
      <c r="Y223" s="219">
        <f>VLOOKUP(Y198,'12'!$B$11:$D$598,3,0)</f>
        <v>0</v>
      </c>
      <c r="Z223" s="315">
        <f>VLOOKUP(Z198,'12'!$B$11:$D$598,3,0)</f>
        <v>0</v>
      </c>
      <c r="AA223" s="303">
        <f>VLOOKUP(AA198,'12'!$B$11:$D$598,3,0)</f>
        <v>0</v>
      </c>
      <c r="AB223" s="219">
        <f>VLOOKUP(AB198,'12'!$B$11:$D$598,3,0)</f>
        <v>0</v>
      </c>
      <c r="AC223" s="219">
        <f>VLOOKUP(AC198,'12'!$B$11:$D$598,3,0)</f>
        <v>0</v>
      </c>
      <c r="AD223" s="219">
        <f>VLOOKUP(AD198,'12'!$B$11:$D$598,3,0)</f>
        <v>0</v>
      </c>
      <c r="AE223" s="219">
        <f>VLOOKUP(AE198,'12'!$B$11:$D$598,3,0)</f>
        <v>0</v>
      </c>
      <c r="AF223" s="219">
        <f>VLOOKUP(AF198,'12'!$B$11:$D$598,3,0)</f>
        <v>0</v>
      </c>
      <c r="AG223" s="219">
        <f>VLOOKUP(AG198,'12'!$B$11:$D$598,3,0)</f>
        <v>0</v>
      </c>
      <c r="AH223" s="198">
        <f t="shared" ref="AH223" si="321">COUNTIF(F224:AG224,"作業")+COUNTIF(F224:AG224,"休日")</f>
        <v>0</v>
      </c>
      <c r="AI223" s="291">
        <f t="shared" ref="AI223" si="322">(COUNTIF(F224:AG224,"休日"))</f>
        <v>0</v>
      </c>
      <c r="AJ223" s="189"/>
      <c r="AL223" s="290"/>
      <c r="AM223" s="290"/>
      <c r="AN223" s="290"/>
      <c r="AW223" s="278">
        <v>1</v>
      </c>
      <c r="AX223" s="278">
        <v>2</v>
      </c>
      <c r="AY223" s="278">
        <v>3</v>
      </c>
      <c r="AZ223" s="278">
        <v>4</v>
      </c>
    </row>
    <row r="224" spans="1:52" ht="54" customHeight="1" x14ac:dyDescent="0.35">
      <c r="A224" s="599"/>
      <c r="B224" s="532"/>
      <c r="C224" s="533"/>
      <c r="D224" s="534"/>
      <c r="E224" s="296" t="s">
        <v>159</v>
      </c>
      <c r="F224" s="314" t="str">
        <f>IF(B223="","",IF(AW224="対象外","対象外",F223))</f>
        <v/>
      </c>
      <c r="G224" s="219" t="str">
        <f>IF(B223="","",IF(AW224="対象外","対象外",G223))</f>
        <v/>
      </c>
      <c r="H224" s="219" t="str">
        <f>IF(B223="","",IF(AW224="対象外","対象外",H223))</f>
        <v/>
      </c>
      <c r="I224" s="219" t="str">
        <f>IF(B223="","",IF(AW224="対象外","対象外",I223))</f>
        <v/>
      </c>
      <c r="J224" s="219" t="str">
        <f>IF(B223="","",IF(AW224="対象外","対象外",J223))</f>
        <v/>
      </c>
      <c r="K224" s="219" t="str">
        <f>IF(B223="","",IF(AW224="対象外","対象外",K223))</f>
        <v/>
      </c>
      <c r="L224" s="315" t="str">
        <f>IF(B223="","",IF(AW224="対象外","対象外",L223))</f>
        <v/>
      </c>
      <c r="M224" s="303" t="str">
        <f>IF(B223="","",IF(AX224="対象外","対象外",M223))</f>
        <v/>
      </c>
      <c r="N224" s="219" t="str">
        <f>IF(B223="","",IF(AX224="対象外","対象外",N223))</f>
        <v/>
      </c>
      <c r="O224" s="219" t="str">
        <f>IF(B223="","",IF(AX224="対象外","対象外",O223))</f>
        <v/>
      </c>
      <c r="P224" s="219" t="str">
        <f>IF(B223="","",IF(AX224="対象外","対象外",P223))</f>
        <v/>
      </c>
      <c r="Q224" s="219" t="str">
        <f>IF(B223="","",IF(AX224="対象外","対象外",Q223))</f>
        <v/>
      </c>
      <c r="R224" s="219" t="str">
        <f>IF(B223="","",IF(AX224="対象外","対象外",R223))</f>
        <v/>
      </c>
      <c r="S224" s="322" t="str">
        <f>IF(B223="","",IF(AX224="対象外","対象外",S223))</f>
        <v/>
      </c>
      <c r="T224" s="314" t="str">
        <f>IF(B223="","",IF(AY224="対象外","対象外",T223))</f>
        <v/>
      </c>
      <c r="U224" s="219" t="str">
        <f>IF(B223="","",IF(AY224="対象外","対象外",U223))</f>
        <v/>
      </c>
      <c r="V224" s="219" t="str">
        <f>IF(B223="","",IF(AY224="対象外","対象外",V223))</f>
        <v/>
      </c>
      <c r="W224" s="219" t="str">
        <f>IF(B223="","",IF(AY224="対象外","対象外",W223))</f>
        <v/>
      </c>
      <c r="X224" s="219" t="str">
        <f>IF(B223="","",IF(AY224="対象外","対象外",X223))</f>
        <v/>
      </c>
      <c r="Y224" s="219" t="str">
        <f>IF(B223="","",IF(AY224="対象外","対象外",Y223))</f>
        <v/>
      </c>
      <c r="Z224" s="315" t="str">
        <f>IF(B223="","",IF(AY224="対象外","対象外",Z223))</f>
        <v/>
      </c>
      <c r="AA224" s="303" t="str">
        <f>IF(B223="","",IF(AZ224="対象外","対象外",AA223))</f>
        <v/>
      </c>
      <c r="AB224" s="219" t="str">
        <f>IF(B223="","",IF(AZ224="対象外","対象外",AB223))</f>
        <v/>
      </c>
      <c r="AC224" s="219" t="str">
        <f>IF(B223="","",IF(AZ224="対象外","対象外",AC223))</f>
        <v/>
      </c>
      <c r="AD224" s="219" t="str">
        <f>IF(B223="","",IF(AZ224="対象外","対象外",AD223))</f>
        <v/>
      </c>
      <c r="AE224" s="219" t="str">
        <f>IF(B223="","",IF(AZ224="対象外","対象外",AE223))</f>
        <v/>
      </c>
      <c r="AF224" s="219" t="str">
        <f>IF(B223="","",IF(AZ224="対象外","対象外",AF223))</f>
        <v/>
      </c>
      <c r="AG224" s="219" t="str">
        <f>IF(B223="","",IF(AZ224="対象外","対象外",AG223))</f>
        <v/>
      </c>
      <c r="AH224" s="523" t="str">
        <f t="shared" ref="AH224" si="323">IF(B223="","",IF(AH223&lt;1,"対象外",ROUND(AI223/AH223,3)))</f>
        <v/>
      </c>
      <c r="AI224" s="524"/>
      <c r="AJ224" s="189"/>
      <c r="AL224" s="290"/>
      <c r="AM224" s="184">
        <f>IF(AH224="",0,IF(AH224="対象外",0,1))</f>
        <v>0</v>
      </c>
      <c r="AN224" s="187">
        <f>IF(AM224=1,AH224,0)</f>
        <v>0</v>
      </c>
      <c r="AO224" s="184">
        <f>AH223</f>
        <v>0</v>
      </c>
      <c r="AP224" s="170">
        <f>AI223</f>
        <v>0</v>
      </c>
      <c r="AQ224" s="152"/>
      <c r="AR224" s="170">
        <f>IF(AS224&gt;1,1,0)</f>
        <v>0</v>
      </c>
      <c r="AS224" s="170">
        <f>AO224+AS180</f>
        <v>0</v>
      </c>
      <c r="AT224" s="170">
        <f>AP224+AT180</f>
        <v>0</v>
      </c>
      <c r="AU224" s="152"/>
      <c r="AW224" s="198" t="str">
        <f>IF(COUNTIF(F223:L223,"作業")+COUNTIF(F223:L223,"休日")&lt;7,"対象外",IF(COUNTIF(F223:L223,"休日")&gt;3,"対象外","対象"))</f>
        <v>対象外</v>
      </c>
      <c r="AX224" s="198" t="str">
        <f>IF(COUNTIF(M223:S223,"作業")+COUNTIF(M223:S223,"休日")&lt;7,"対象外",IF(COUNTIF(M223:S223,"休日")&gt;3,"対象外","対象"))</f>
        <v>対象外</v>
      </c>
      <c r="AY224" s="198" t="str">
        <f>IF(COUNTIF(T223:Z223,"作業")+COUNTIF(T223:Z223,"休日")&lt;7,"対象外",IF(COUNTIF(T223:Z223,"休日")&gt;3,"対象外","対象"))</f>
        <v>対象外</v>
      </c>
      <c r="AZ224" s="198" t="str">
        <f>IF(COUNTIF(AA223:AG223,"作業")+COUNTIF(AA223:AG223,"休日")&lt;7,"対象外",IF(COUNTIF(AA223:AG223,"休日")&gt;3,"対象外","対象"))</f>
        <v>対象外</v>
      </c>
    </row>
    <row r="225" spans="1:52" ht="54" customHeight="1" x14ac:dyDescent="0.35">
      <c r="A225" s="599"/>
      <c r="B225" s="529" t="str">
        <f>IF(COUNTIF(F225:AG225,0)=28,"",B$49)</f>
        <v/>
      </c>
      <c r="C225" s="530"/>
      <c r="D225" s="531"/>
      <c r="E225" s="295" t="s">
        <v>158</v>
      </c>
      <c r="F225" s="314">
        <f>VLOOKUP(F198,'13'!$B$11:$D$598,3,0)</f>
        <v>0</v>
      </c>
      <c r="G225" s="219">
        <f>VLOOKUP(G198,'13'!$B$11:$D$598,3,0)</f>
        <v>0</v>
      </c>
      <c r="H225" s="219">
        <f>VLOOKUP(H198,'13'!$B$11:$D$598,3,0)</f>
        <v>0</v>
      </c>
      <c r="I225" s="219">
        <f>VLOOKUP(I198,'13'!$B$11:$D$598,3,0)</f>
        <v>0</v>
      </c>
      <c r="J225" s="219">
        <f>VLOOKUP(J198,'13'!$B$11:$D$598,3,0)</f>
        <v>0</v>
      </c>
      <c r="K225" s="219">
        <f>VLOOKUP(K198,'13'!$B$11:$D$598,3,0)</f>
        <v>0</v>
      </c>
      <c r="L225" s="315">
        <f>VLOOKUP(L198,'13'!$B$11:$D$598,3,0)</f>
        <v>0</v>
      </c>
      <c r="M225" s="303">
        <f>VLOOKUP(M198,'13'!$B$11:$D$598,3,0)</f>
        <v>0</v>
      </c>
      <c r="N225" s="219">
        <f>VLOOKUP(N198,'13'!$B$11:$D$598,3,0)</f>
        <v>0</v>
      </c>
      <c r="O225" s="219">
        <f>VLOOKUP(O198,'13'!$B$11:$D$598,3,0)</f>
        <v>0</v>
      </c>
      <c r="P225" s="219">
        <f>VLOOKUP(P198,'13'!$B$11:$D$598,3,0)</f>
        <v>0</v>
      </c>
      <c r="Q225" s="219">
        <f>VLOOKUP(Q198,'13'!$B$11:$D$598,3,0)</f>
        <v>0</v>
      </c>
      <c r="R225" s="219">
        <f>VLOOKUP(R198,'13'!$B$11:$D$598,3,0)</f>
        <v>0</v>
      </c>
      <c r="S225" s="322">
        <f>VLOOKUP(S198,'13'!$B$11:$D$598,3,0)</f>
        <v>0</v>
      </c>
      <c r="T225" s="314">
        <f>VLOOKUP(T198,'13'!$B$11:$D$598,3,0)</f>
        <v>0</v>
      </c>
      <c r="U225" s="219">
        <f>VLOOKUP(U198,'13'!$B$11:$D$598,3,0)</f>
        <v>0</v>
      </c>
      <c r="V225" s="219">
        <f>VLOOKUP(V198,'13'!$B$11:$D$598,3,0)</f>
        <v>0</v>
      </c>
      <c r="W225" s="219">
        <f>VLOOKUP(W198,'13'!$B$11:$D$598,3,0)</f>
        <v>0</v>
      </c>
      <c r="X225" s="219">
        <f>VLOOKUP(X198,'13'!$B$11:$D$598,3,0)</f>
        <v>0</v>
      </c>
      <c r="Y225" s="219">
        <f>VLOOKUP(Y198,'13'!$B$11:$D$598,3,0)</f>
        <v>0</v>
      </c>
      <c r="Z225" s="315">
        <f>VLOOKUP(Z198,'13'!$B$11:$D$598,3,0)</f>
        <v>0</v>
      </c>
      <c r="AA225" s="303">
        <f>VLOOKUP(AA198,'13'!$B$11:$D$598,3,0)</f>
        <v>0</v>
      </c>
      <c r="AB225" s="219">
        <f>VLOOKUP(AB198,'13'!$B$11:$D$598,3,0)</f>
        <v>0</v>
      </c>
      <c r="AC225" s="219">
        <f>VLOOKUP(AC198,'13'!$B$11:$D$598,3,0)</f>
        <v>0</v>
      </c>
      <c r="AD225" s="219">
        <f>VLOOKUP(AD198,'13'!$B$11:$D$598,3,0)</f>
        <v>0</v>
      </c>
      <c r="AE225" s="219">
        <f>VLOOKUP(AE198,'13'!$B$11:$D$598,3,0)</f>
        <v>0</v>
      </c>
      <c r="AF225" s="219">
        <f>VLOOKUP(AF198,'13'!$B$11:$D$598,3,0)</f>
        <v>0</v>
      </c>
      <c r="AG225" s="219">
        <f>VLOOKUP(AG198,'13'!$B$11:$D$598,3,0)</f>
        <v>0</v>
      </c>
      <c r="AH225" s="198">
        <f t="shared" ref="AH225" si="324">COUNTIF(F226:AG226,"作業")+COUNTIF(F226:AG226,"休日")</f>
        <v>0</v>
      </c>
      <c r="AI225" s="291">
        <f t="shared" ref="AI225" si="325">(COUNTIF(F226:AG226,"休日"))</f>
        <v>0</v>
      </c>
      <c r="AJ225" s="189"/>
      <c r="AL225" s="290"/>
      <c r="AM225" s="290"/>
      <c r="AN225" s="290"/>
      <c r="AW225" s="278">
        <v>1</v>
      </c>
      <c r="AX225" s="278">
        <v>2</v>
      </c>
      <c r="AY225" s="278">
        <v>3</v>
      </c>
      <c r="AZ225" s="278">
        <v>4</v>
      </c>
    </row>
    <row r="226" spans="1:52" ht="54" customHeight="1" x14ac:dyDescent="0.35">
      <c r="A226" s="599"/>
      <c r="B226" s="532"/>
      <c r="C226" s="533"/>
      <c r="D226" s="534"/>
      <c r="E226" s="296" t="s">
        <v>159</v>
      </c>
      <c r="F226" s="314" t="str">
        <f>IF(B225="","",IF(AW226="対象外","対象外",F225))</f>
        <v/>
      </c>
      <c r="G226" s="219" t="str">
        <f>IF(B225="","",IF(AW226="対象外","対象外",G225))</f>
        <v/>
      </c>
      <c r="H226" s="219" t="str">
        <f>IF(B225="","",IF(AW226="対象外","対象外",H225))</f>
        <v/>
      </c>
      <c r="I226" s="219" t="str">
        <f>IF(B225="","",IF(AW226="対象外","対象外",I225))</f>
        <v/>
      </c>
      <c r="J226" s="219" t="str">
        <f>IF(B225="","",IF(AW226="対象外","対象外",J225))</f>
        <v/>
      </c>
      <c r="K226" s="219" t="str">
        <f>IF(B225="","",IF(AW226="対象外","対象外",K225))</f>
        <v/>
      </c>
      <c r="L226" s="315" t="str">
        <f>IF(B225="","",IF(AW226="対象外","対象外",L225))</f>
        <v/>
      </c>
      <c r="M226" s="303" t="str">
        <f>IF(B225="","",IF(AX226="対象外","対象外",M225))</f>
        <v/>
      </c>
      <c r="N226" s="219" t="str">
        <f>IF(B225="","",IF(AX226="対象外","対象外",N225))</f>
        <v/>
      </c>
      <c r="O226" s="219" t="str">
        <f>IF(B225="","",IF(AX226="対象外","対象外",O225))</f>
        <v/>
      </c>
      <c r="P226" s="219" t="str">
        <f>IF(B225="","",IF(AX226="対象外","対象外",P225))</f>
        <v/>
      </c>
      <c r="Q226" s="219" t="str">
        <f>IF(B225="","",IF(AX226="対象外","対象外",Q225))</f>
        <v/>
      </c>
      <c r="R226" s="219" t="str">
        <f>IF(B225="","",IF(AX226="対象外","対象外",R225))</f>
        <v/>
      </c>
      <c r="S226" s="322" t="str">
        <f>IF(B225="","",IF(AX226="対象外","対象外",S225))</f>
        <v/>
      </c>
      <c r="T226" s="314" t="str">
        <f>IF(B225="","",IF(AY226="対象外","対象外",T225))</f>
        <v/>
      </c>
      <c r="U226" s="219" t="str">
        <f>IF(B225="","",IF(AY226="対象外","対象外",U225))</f>
        <v/>
      </c>
      <c r="V226" s="219" t="str">
        <f>IF(B225="","",IF(AY226="対象外","対象外",V225))</f>
        <v/>
      </c>
      <c r="W226" s="219" t="str">
        <f>IF(B225="","",IF(AY226="対象外","対象外",W225))</f>
        <v/>
      </c>
      <c r="X226" s="219" t="str">
        <f>IF(B225="","",IF(AY226="対象外","対象外",X225))</f>
        <v/>
      </c>
      <c r="Y226" s="219" t="str">
        <f>IF(B225="","",IF(AY226="対象外","対象外",Y225))</f>
        <v/>
      </c>
      <c r="Z226" s="315" t="str">
        <f>IF(B225="","",IF(AY226="対象外","対象外",Z225))</f>
        <v/>
      </c>
      <c r="AA226" s="303" t="str">
        <f>IF(B225="","",IF(AZ226="対象外","対象外",AA225))</f>
        <v/>
      </c>
      <c r="AB226" s="219" t="str">
        <f>IF(B225="","",IF(AZ226="対象外","対象外",AB225))</f>
        <v/>
      </c>
      <c r="AC226" s="219" t="str">
        <f>IF(B225="","",IF(AZ226="対象外","対象外",AC225))</f>
        <v/>
      </c>
      <c r="AD226" s="219" t="str">
        <f>IF(B225="","",IF(AZ226="対象外","対象外",AD225))</f>
        <v/>
      </c>
      <c r="AE226" s="219" t="str">
        <f>IF(B225="","",IF(AZ226="対象外","対象外",AE225))</f>
        <v/>
      </c>
      <c r="AF226" s="219" t="str">
        <f>IF(B225="","",IF(AZ226="対象外","対象外",AF225))</f>
        <v/>
      </c>
      <c r="AG226" s="219" t="str">
        <f>IF(B225="","",IF(AZ226="対象外","対象外",AG225))</f>
        <v/>
      </c>
      <c r="AH226" s="523" t="str">
        <f t="shared" ref="AH226" si="326">IF(B225="","",IF(AH225&lt;1,"対象外",ROUND(AI225/AH225,3)))</f>
        <v/>
      </c>
      <c r="AI226" s="524"/>
      <c r="AJ226" s="189"/>
      <c r="AL226" s="290"/>
      <c r="AM226" s="184">
        <f>IF(AH226="",0,IF(AH226="対象外",0,1))</f>
        <v>0</v>
      </c>
      <c r="AN226" s="187">
        <f>IF(AM226=1,AH226,0)</f>
        <v>0</v>
      </c>
      <c r="AO226" s="184">
        <f>AH225</f>
        <v>0</v>
      </c>
      <c r="AP226" s="170">
        <f>AI225</f>
        <v>0</v>
      </c>
      <c r="AQ226" s="152"/>
      <c r="AR226" s="170">
        <f>IF(AS226&gt;1,1,0)</f>
        <v>0</v>
      </c>
      <c r="AS226" s="170">
        <f>AO226+AS182</f>
        <v>0</v>
      </c>
      <c r="AT226" s="170">
        <f>AP226+AT182</f>
        <v>0</v>
      </c>
      <c r="AU226" s="152"/>
      <c r="AW226" s="198" t="str">
        <f>IF(COUNTIF(F225:L225,"作業")+COUNTIF(F225:L225,"休日")&lt;7,"対象外",IF(COUNTIF(F225:L225,"休日")&gt;3,"対象外","対象"))</f>
        <v>対象外</v>
      </c>
      <c r="AX226" s="198" t="str">
        <f>IF(COUNTIF(M225:S225,"作業")+COUNTIF(M225:S225,"休日")&lt;7,"対象外",IF(COUNTIF(M225:S225,"休日")&gt;3,"対象外","対象"))</f>
        <v>対象外</v>
      </c>
      <c r="AY226" s="198" t="str">
        <f>IF(COUNTIF(T225:Z225,"作業")+COUNTIF(T225:Z225,"休日")&lt;7,"対象外",IF(COUNTIF(T225:Z225,"休日")&gt;3,"対象外","対象"))</f>
        <v>対象外</v>
      </c>
      <c r="AZ226" s="198" t="str">
        <f>IF(COUNTIF(AA225:AG225,"作業")+COUNTIF(AA225:AG225,"休日")&lt;7,"対象外",IF(COUNTIF(AA225:AG225,"休日")&gt;3,"対象外","対象"))</f>
        <v>対象外</v>
      </c>
    </row>
    <row r="227" spans="1:52" ht="54" customHeight="1" x14ac:dyDescent="0.35">
      <c r="A227" s="599"/>
      <c r="B227" s="529" t="str">
        <f>IF(COUNTIF(F227:AG227,0)=28,"",B$51)</f>
        <v/>
      </c>
      <c r="C227" s="530"/>
      <c r="D227" s="531"/>
      <c r="E227" s="295" t="s">
        <v>158</v>
      </c>
      <c r="F227" s="314">
        <f>VLOOKUP(F198,'14'!$B$11:$D$598,3,0)</f>
        <v>0</v>
      </c>
      <c r="G227" s="219">
        <f>VLOOKUP(G198,'14'!$B$11:$D$598,3,0)</f>
        <v>0</v>
      </c>
      <c r="H227" s="219">
        <f>VLOOKUP(H198,'14'!$B$11:$D$598,3,0)</f>
        <v>0</v>
      </c>
      <c r="I227" s="219">
        <f>VLOOKUP(I198,'14'!$B$11:$D$598,3,0)</f>
        <v>0</v>
      </c>
      <c r="J227" s="219">
        <f>VLOOKUP(J198,'14'!$B$11:$D$598,3,0)</f>
        <v>0</v>
      </c>
      <c r="K227" s="219">
        <f>VLOOKUP(K198,'14'!$B$11:$D$598,3,0)</f>
        <v>0</v>
      </c>
      <c r="L227" s="315">
        <f>VLOOKUP(L198,'14'!$B$11:$D$598,3,0)</f>
        <v>0</v>
      </c>
      <c r="M227" s="303">
        <f>VLOOKUP(M198,'14'!$B$11:$D$598,3,0)</f>
        <v>0</v>
      </c>
      <c r="N227" s="219">
        <f>VLOOKUP(N198,'14'!$B$11:$D$598,3,0)</f>
        <v>0</v>
      </c>
      <c r="O227" s="219">
        <f>VLOOKUP(O198,'14'!$B$11:$D$598,3,0)</f>
        <v>0</v>
      </c>
      <c r="P227" s="219">
        <f>VLOOKUP(P198,'14'!$B$11:$D$598,3,0)</f>
        <v>0</v>
      </c>
      <c r="Q227" s="219">
        <f>VLOOKUP(Q198,'14'!$B$11:$D$598,3,0)</f>
        <v>0</v>
      </c>
      <c r="R227" s="219">
        <f>VLOOKUP(R198,'14'!$B$11:$D$598,3,0)</f>
        <v>0</v>
      </c>
      <c r="S227" s="322">
        <f>VLOOKUP(S198,'14'!$B$11:$D$598,3,0)</f>
        <v>0</v>
      </c>
      <c r="T227" s="314">
        <f>VLOOKUP(T198,'14'!$B$11:$D$598,3,0)</f>
        <v>0</v>
      </c>
      <c r="U227" s="219">
        <f>VLOOKUP(U198,'14'!$B$11:$D$598,3,0)</f>
        <v>0</v>
      </c>
      <c r="V227" s="219">
        <f>VLOOKUP(V198,'14'!$B$11:$D$598,3,0)</f>
        <v>0</v>
      </c>
      <c r="W227" s="219">
        <f>VLOOKUP(W198,'14'!$B$11:$D$598,3,0)</f>
        <v>0</v>
      </c>
      <c r="X227" s="219">
        <f>VLOOKUP(X198,'14'!$B$11:$D$598,3,0)</f>
        <v>0</v>
      </c>
      <c r="Y227" s="219">
        <f>VLOOKUP(Y198,'14'!$B$11:$D$598,3,0)</f>
        <v>0</v>
      </c>
      <c r="Z227" s="315">
        <f>VLOOKUP(Z198,'14'!$B$11:$D$598,3,0)</f>
        <v>0</v>
      </c>
      <c r="AA227" s="303">
        <f>VLOOKUP(AA198,'14'!$B$11:$D$598,3,0)</f>
        <v>0</v>
      </c>
      <c r="AB227" s="219">
        <f>VLOOKUP(AB198,'14'!$B$11:$D$598,3,0)</f>
        <v>0</v>
      </c>
      <c r="AC227" s="219">
        <f>VLOOKUP(AC198,'14'!$B$11:$D$598,3,0)</f>
        <v>0</v>
      </c>
      <c r="AD227" s="219">
        <f>VLOOKUP(AD198,'14'!$B$11:$D$598,3,0)</f>
        <v>0</v>
      </c>
      <c r="AE227" s="219">
        <f>VLOOKUP(AE198,'14'!$B$11:$D$598,3,0)</f>
        <v>0</v>
      </c>
      <c r="AF227" s="219">
        <f>VLOOKUP(AF198,'14'!$B$11:$D$598,3,0)</f>
        <v>0</v>
      </c>
      <c r="AG227" s="219">
        <f>VLOOKUP(AG198,'14'!$B$11:$D$598,3,0)</f>
        <v>0</v>
      </c>
      <c r="AH227" s="198">
        <f t="shared" ref="AH227" si="327">COUNTIF(F228:AG228,"作業")+COUNTIF(F228:AG228,"休日")</f>
        <v>0</v>
      </c>
      <c r="AI227" s="291">
        <f t="shared" ref="AI227" si="328">(COUNTIF(F228:AG228,"休日"))</f>
        <v>0</v>
      </c>
      <c r="AJ227" s="189"/>
      <c r="AL227" s="290"/>
      <c r="AM227" s="290"/>
      <c r="AN227" s="290"/>
      <c r="AW227" s="278">
        <v>1</v>
      </c>
      <c r="AX227" s="278">
        <v>2</v>
      </c>
      <c r="AY227" s="278">
        <v>3</v>
      </c>
      <c r="AZ227" s="278">
        <v>4</v>
      </c>
    </row>
    <row r="228" spans="1:52" ht="54" customHeight="1" x14ac:dyDescent="0.35">
      <c r="A228" s="599"/>
      <c r="B228" s="532"/>
      <c r="C228" s="533"/>
      <c r="D228" s="534"/>
      <c r="E228" s="296" t="s">
        <v>159</v>
      </c>
      <c r="F228" s="314" t="str">
        <f>IF(B227="","",IF(AW228="対象外","対象外",F227))</f>
        <v/>
      </c>
      <c r="G228" s="219" t="str">
        <f>IF(B227="","",IF(AW228="対象外","対象外",G227))</f>
        <v/>
      </c>
      <c r="H228" s="219" t="str">
        <f>IF(B227="","",IF(AW228="対象外","対象外",H227))</f>
        <v/>
      </c>
      <c r="I228" s="219" t="str">
        <f>IF(B227="","",IF(AW228="対象外","対象外",I227))</f>
        <v/>
      </c>
      <c r="J228" s="219" t="str">
        <f>IF(B227="","",IF(AW228="対象外","対象外",J227))</f>
        <v/>
      </c>
      <c r="K228" s="219" t="str">
        <f>IF(B227="","",IF(AW228="対象外","対象外",K227))</f>
        <v/>
      </c>
      <c r="L228" s="315" t="str">
        <f>IF(B227="","",IF(AW228="対象外","対象外",L227))</f>
        <v/>
      </c>
      <c r="M228" s="303" t="str">
        <f>IF(B227="","",IF(AX228="対象外","対象外",M227))</f>
        <v/>
      </c>
      <c r="N228" s="219" t="str">
        <f>IF(B227="","",IF(AX228="対象外","対象外",N227))</f>
        <v/>
      </c>
      <c r="O228" s="219" t="str">
        <f>IF(B227="","",IF(AX228="対象外","対象外",O227))</f>
        <v/>
      </c>
      <c r="P228" s="219" t="str">
        <f>IF(B227="","",IF(AX228="対象外","対象外",P227))</f>
        <v/>
      </c>
      <c r="Q228" s="219" t="str">
        <f>IF(B227="","",IF(AX228="対象外","対象外",Q227))</f>
        <v/>
      </c>
      <c r="R228" s="219" t="str">
        <f>IF(B227="","",IF(AX228="対象外","対象外",R227))</f>
        <v/>
      </c>
      <c r="S228" s="322" t="str">
        <f>IF(B227="","",IF(AX228="対象外","対象外",S227))</f>
        <v/>
      </c>
      <c r="T228" s="314" t="str">
        <f>IF(B227="","",IF(AY228="対象外","対象外",T227))</f>
        <v/>
      </c>
      <c r="U228" s="219" t="str">
        <f>IF(B227="","",IF(AY228="対象外","対象外",U227))</f>
        <v/>
      </c>
      <c r="V228" s="219" t="str">
        <f>IF(B227="","",IF(AY228="対象外","対象外",V227))</f>
        <v/>
      </c>
      <c r="W228" s="219" t="str">
        <f>IF(B227="","",IF(AY228="対象外","対象外",W227))</f>
        <v/>
      </c>
      <c r="X228" s="219" t="str">
        <f>IF(B227="","",IF(AY228="対象外","対象外",X227))</f>
        <v/>
      </c>
      <c r="Y228" s="219" t="str">
        <f>IF(B227="","",IF(AY228="対象外","対象外",Y227))</f>
        <v/>
      </c>
      <c r="Z228" s="315" t="str">
        <f>IF(B227="","",IF(AY228="対象外","対象外",Z227))</f>
        <v/>
      </c>
      <c r="AA228" s="303" t="str">
        <f>IF(B227="","",IF(AZ228="対象外","対象外",AA227))</f>
        <v/>
      </c>
      <c r="AB228" s="219" t="str">
        <f>IF(B227="","",IF(AZ228="対象外","対象外",AB227))</f>
        <v/>
      </c>
      <c r="AC228" s="219" t="str">
        <f>IF(B227="","",IF(AZ228="対象外","対象外",AC227))</f>
        <v/>
      </c>
      <c r="AD228" s="219" t="str">
        <f>IF(B227="","",IF(AZ228="対象外","対象外",AD227))</f>
        <v/>
      </c>
      <c r="AE228" s="219" t="str">
        <f>IF(B227="","",IF(AZ228="対象外","対象外",AE227))</f>
        <v/>
      </c>
      <c r="AF228" s="219" t="str">
        <f>IF(B227="","",IF(AZ228="対象外","対象外",AF227))</f>
        <v/>
      </c>
      <c r="AG228" s="219" t="str">
        <f>IF(B227="","",IF(AZ228="対象外","対象外",AG227))</f>
        <v/>
      </c>
      <c r="AH228" s="523" t="str">
        <f t="shared" ref="AH228" si="329">IF(B227="","",IF(AH227&lt;1,"対象外",ROUND(AI227/AH227,3)))</f>
        <v/>
      </c>
      <c r="AI228" s="524"/>
      <c r="AJ228" s="189"/>
      <c r="AL228" s="290"/>
      <c r="AM228" s="184">
        <f>IF(AH228="",0,IF(AH228="対象外",0,1))</f>
        <v>0</v>
      </c>
      <c r="AN228" s="187">
        <f>IF(AM228=1,AH228,0)</f>
        <v>0</v>
      </c>
      <c r="AO228" s="184">
        <f>AH227</f>
        <v>0</v>
      </c>
      <c r="AP228" s="170">
        <f>AI227</f>
        <v>0</v>
      </c>
      <c r="AQ228" s="152"/>
      <c r="AR228" s="170">
        <f>IF(AS228&gt;1,1,0)</f>
        <v>0</v>
      </c>
      <c r="AS228" s="170">
        <f>AO228+AS184</f>
        <v>0</v>
      </c>
      <c r="AT228" s="170">
        <f>AP228+AT184</f>
        <v>0</v>
      </c>
      <c r="AU228" s="152"/>
      <c r="AW228" s="198" t="str">
        <f>IF(COUNTIF(F227:L227,"作業")+COUNTIF(F227:L227,"休日")&lt;7,"対象外",IF(COUNTIF(F227:L227,"休日")&gt;3,"対象外","対象"))</f>
        <v>対象外</v>
      </c>
      <c r="AX228" s="198" t="str">
        <f>IF(COUNTIF(M227:S227,"作業")+COUNTIF(M227:S227,"休日")&lt;7,"対象外",IF(COUNTIF(M227:S227,"休日")&gt;3,"対象外","対象"))</f>
        <v>対象外</v>
      </c>
      <c r="AY228" s="198" t="str">
        <f>IF(COUNTIF(T227:Z227,"作業")+COUNTIF(T227:Z227,"休日")&lt;7,"対象外",IF(COUNTIF(T227:Z227,"休日")&gt;3,"対象外","対象"))</f>
        <v>対象外</v>
      </c>
      <c r="AZ228" s="198" t="str">
        <f>IF(COUNTIF(AA227:AG227,"作業")+COUNTIF(AA227:AG227,"休日")&lt;7,"対象外",IF(COUNTIF(AA227:AG227,"休日")&gt;3,"対象外","対象"))</f>
        <v>対象外</v>
      </c>
    </row>
    <row r="229" spans="1:52" ht="54" customHeight="1" x14ac:dyDescent="0.35">
      <c r="A229" s="599"/>
      <c r="B229" s="529" t="str">
        <f>IF(COUNTIF(F229:AG229,0)=28,"",B$53)</f>
        <v/>
      </c>
      <c r="C229" s="530"/>
      <c r="D229" s="531"/>
      <c r="E229" s="295" t="s">
        <v>158</v>
      </c>
      <c r="F229" s="314">
        <f>VLOOKUP(F198,'15'!$B$11:$D$598,3,0)</f>
        <v>0</v>
      </c>
      <c r="G229" s="219">
        <f>VLOOKUP(G198,'15'!$B$11:$D$598,3,0)</f>
        <v>0</v>
      </c>
      <c r="H229" s="219">
        <f>VLOOKUP(H198,'15'!$B$11:$D$598,3,0)</f>
        <v>0</v>
      </c>
      <c r="I229" s="219">
        <f>VLOOKUP(I198,'15'!$B$11:$D$598,3,0)</f>
        <v>0</v>
      </c>
      <c r="J229" s="219">
        <f>VLOOKUP(J198,'15'!$B$11:$D$598,3,0)</f>
        <v>0</v>
      </c>
      <c r="K229" s="219">
        <f>VLOOKUP(K198,'15'!$B$11:$D$598,3,0)</f>
        <v>0</v>
      </c>
      <c r="L229" s="315">
        <f>VLOOKUP(L198,'15'!$B$11:$D$598,3,0)</f>
        <v>0</v>
      </c>
      <c r="M229" s="303">
        <f>VLOOKUP(M198,'15'!$B$11:$D$598,3,0)</f>
        <v>0</v>
      </c>
      <c r="N229" s="219">
        <f>VLOOKUP(N198,'15'!$B$11:$D$598,3,0)</f>
        <v>0</v>
      </c>
      <c r="O229" s="219">
        <f>VLOOKUP(O198,'15'!$B$11:$D$598,3,0)</f>
        <v>0</v>
      </c>
      <c r="P229" s="219">
        <f>VLOOKUP(P198,'15'!$B$11:$D$598,3,0)</f>
        <v>0</v>
      </c>
      <c r="Q229" s="219">
        <f>VLOOKUP(Q198,'15'!$B$11:$D$598,3,0)</f>
        <v>0</v>
      </c>
      <c r="R229" s="219">
        <f>VLOOKUP(R198,'15'!$B$11:$D$598,3,0)</f>
        <v>0</v>
      </c>
      <c r="S229" s="322">
        <f>VLOOKUP(S198,'15'!$B$11:$D$598,3,0)</f>
        <v>0</v>
      </c>
      <c r="T229" s="314">
        <f>VLOOKUP(T198,'15'!$B$11:$D$598,3,0)</f>
        <v>0</v>
      </c>
      <c r="U229" s="219">
        <f>VLOOKUP(U198,'15'!$B$11:$D$598,3,0)</f>
        <v>0</v>
      </c>
      <c r="V229" s="219">
        <f>VLOOKUP(V198,'15'!$B$11:$D$598,3,0)</f>
        <v>0</v>
      </c>
      <c r="W229" s="219">
        <f>VLOOKUP(W198,'15'!$B$11:$D$598,3,0)</f>
        <v>0</v>
      </c>
      <c r="X229" s="219">
        <f>VLOOKUP(X198,'15'!$B$11:$D$598,3,0)</f>
        <v>0</v>
      </c>
      <c r="Y229" s="219">
        <f>VLOOKUP(Y198,'15'!$B$11:$D$598,3,0)</f>
        <v>0</v>
      </c>
      <c r="Z229" s="315">
        <f>VLOOKUP(Z198,'15'!$B$11:$D$598,3,0)</f>
        <v>0</v>
      </c>
      <c r="AA229" s="303">
        <f>VLOOKUP(AA198,'15'!$B$11:$D$598,3,0)</f>
        <v>0</v>
      </c>
      <c r="AB229" s="219">
        <f>VLOOKUP(AB198,'15'!$B$11:$D$598,3,0)</f>
        <v>0</v>
      </c>
      <c r="AC229" s="219">
        <f>VLOOKUP(AC198,'15'!$B$11:$D$598,3,0)</f>
        <v>0</v>
      </c>
      <c r="AD229" s="219">
        <f>VLOOKUP(AD198,'15'!$B$11:$D$598,3,0)</f>
        <v>0</v>
      </c>
      <c r="AE229" s="219">
        <f>VLOOKUP(AE198,'15'!$B$11:$D$598,3,0)</f>
        <v>0</v>
      </c>
      <c r="AF229" s="219">
        <f>VLOOKUP(AF198,'15'!$B$11:$D$598,3,0)</f>
        <v>0</v>
      </c>
      <c r="AG229" s="219">
        <f>VLOOKUP(AG198,'15'!$B$11:$D$598,3,0)</f>
        <v>0</v>
      </c>
      <c r="AH229" s="198">
        <f t="shared" ref="AH229" si="330">COUNTIF(F230:AG230,"作業")+COUNTIF(F230:AG230,"休日")</f>
        <v>0</v>
      </c>
      <c r="AI229" s="291">
        <f t="shared" ref="AI229" si="331">(COUNTIF(F230:AG230,"休日"))</f>
        <v>0</v>
      </c>
      <c r="AJ229" s="189"/>
      <c r="AL229" s="290"/>
      <c r="AM229" s="290"/>
      <c r="AN229" s="290"/>
      <c r="AW229" s="278">
        <v>1</v>
      </c>
      <c r="AX229" s="278">
        <v>2</v>
      </c>
      <c r="AY229" s="278">
        <v>3</v>
      </c>
      <c r="AZ229" s="278">
        <v>4</v>
      </c>
    </row>
    <row r="230" spans="1:52" ht="54" customHeight="1" x14ac:dyDescent="0.35">
      <c r="A230" s="599"/>
      <c r="B230" s="532"/>
      <c r="C230" s="533"/>
      <c r="D230" s="534"/>
      <c r="E230" s="296" t="s">
        <v>159</v>
      </c>
      <c r="F230" s="314" t="str">
        <f>IF(B229="","",IF(AW230="対象外","対象外",F229))</f>
        <v/>
      </c>
      <c r="G230" s="219" t="str">
        <f>IF(B229="","",IF(AW230="対象外","対象外",G229))</f>
        <v/>
      </c>
      <c r="H230" s="219" t="str">
        <f>IF(B229="","",IF(AW230="対象外","対象外",H229))</f>
        <v/>
      </c>
      <c r="I230" s="219" t="str">
        <f>IF(B229="","",IF(AW230="対象外","対象外",I229))</f>
        <v/>
      </c>
      <c r="J230" s="219" t="str">
        <f>IF(B229="","",IF(AW230="対象外","対象外",J229))</f>
        <v/>
      </c>
      <c r="K230" s="219" t="str">
        <f>IF(B229="","",IF(AW230="対象外","対象外",K229))</f>
        <v/>
      </c>
      <c r="L230" s="315" t="str">
        <f>IF(B229="","",IF(AW230="対象外","対象外",L229))</f>
        <v/>
      </c>
      <c r="M230" s="303" t="str">
        <f>IF(B229="","",IF(AX230="対象外","対象外",M229))</f>
        <v/>
      </c>
      <c r="N230" s="219" t="str">
        <f>IF(B229="","",IF(AX230="対象外","対象外",N229))</f>
        <v/>
      </c>
      <c r="O230" s="219" t="str">
        <f>IF(B229="","",IF(AX230="対象外","対象外",O229))</f>
        <v/>
      </c>
      <c r="P230" s="219" t="str">
        <f>IF(B229="","",IF(AX230="対象外","対象外",P229))</f>
        <v/>
      </c>
      <c r="Q230" s="219" t="str">
        <f>IF(B229="","",IF(AX230="対象外","対象外",Q229))</f>
        <v/>
      </c>
      <c r="R230" s="219" t="str">
        <f>IF(B229="","",IF(AX230="対象外","対象外",R229))</f>
        <v/>
      </c>
      <c r="S230" s="322" t="str">
        <f>IF(B229="","",IF(AX230="対象外","対象外",S229))</f>
        <v/>
      </c>
      <c r="T230" s="314" t="str">
        <f>IF(B229="","",IF(AY230="対象外","対象外",T229))</f>
        <v/>
      </c>
      <c r="U230" s="219" t="str">
        <f>IF(B229="","",IF(AY230="対象外","対象外",U229))</f>
        <v/>
      </c>
      <c r="V230" s="219" t="str">
        <f>IF(B229="","",IF(AY230="対象外","対象外",V229))</f>
        <v/>
      </c>
      <c r="W230" s="219" t="str">
        <f>IF(B229="","",IF(AY230="対象外","対象外",W229))</f>
        <v/>
      </c>
      <c r="X230" s="219" t="str">
        <f>IF(B229="","",IF(AY230="対象外","対象外",X229))</f>
        <v/>
      </c>
      <c r="Y230" s="219" t="str">
        <f>IF(B229="","",IF(AY230="対象外","対象外",Y229))</f>
        <v/>
      </c>
      <c r="Z230" s="315" t="str">
        <f>IF(B229="","",IF(AY230="対象外","対象外",Z229))</f>
        <v/>
      </c>
      <c r="AA230" s="303" t="str">
        <f>IF(B229="","",IF(AZ230="対象外","対象外",AA229))</f>
        <v/>
      </c>
      <c r="AB230" s="219" t="str">
        <f>IF(B229="","",IF(AZ230="対象外","対象外",AB229))</f>
        <v/>
      </c>
      <c r="AC230" s="219" t="str">
        <f>IF(B229="","",IF(AZ230="対象外","対象外",AC229))</f>
        <v/>
      </c>
      <c r="AD230" s="219" t="str">
        <f>IF(B229="","",IF(AZ230="対象外","対象外",AD229))</f>
        <v/>
      </c>
      <c r="AE230" s="219" t="str">
        <f>IF(B229="","",IF(AZ230="対象外","対象外",AE229))</f>
        <v/>
      </c>
      <c r="AF230" s="219" t="str">
        <f>IF(B229="","",IF(AZ230="対象外","対象外",AF229))</f>
        <v/>
      </c>
      <c r="AG230" s="219" t="str">
        <f>IF(B229="","",IF(AZ230="対象外","対象外",AG229))</f>
        <v/>
      </c>
      <c r="AH230" s="523" t="str">
        <f t="shared" ref="AH230" si="332">IF(B229="","",IF(AH229&lt;1,"対象外",ROUND(AI229/AH229,3)))</f>
        <v/>
      </c>
      <c r="AI230" s="524"/>
      <c r="AJ230" s="189"/>
      <c r="AL230" s="290"/>
      <c r="AM230" s="184">
        <f>IF(AH230="",0,IF(AH230="対象外",0,1))</f>
        <v>0</v>
      </c>
      <c r="AN230" s="187">
        <f>IF(AM230=1,AH230,0)</f>
        <v>0</v>
      </c>
      <c r="AO230" s="184">
        <f>AH229</f>
        <v>0</v>
      </c>
      <c r="AP230" s="170">
        <f>AI229</f>
        <v>0</v>
      </c>
      <c r="AQ230" s="152"/>
      <c r="AR230" s="170">
        <f>IF(AS230&gt;1,1,0)</f>
        <v>0</v>
      </c>
      <c r="AS230" s="170">
        <f>AO230+AS186</f>
        <v>0</v>
      </c>
      <c r="AT230" s="170">
        <f>AP230+AT186</f>
        <v>0</v>
      </c>
      <c r="AU230" s="152"/>
      <c r="AW230" s="198" t="str">
        <f>IF(COUNTIF(F229:L229,"作業")+COUNTIF(F229:L229,"休日")&lt;7,"対象外",IF(COUNTIF(F229:L229,"休日")&gt;3,"対象外","対象"))</f>
        <v>対象外</v>
      </c>
      <c r="AX230" s="198" t="str">
        <f>IF(COUNTIF(M229:S229,"作業")+COUNTIF(M229:S229,"休日")&lt;7,"対象外",IF(COUNTIF(M229:S229,"休日")&gt;3,"対象外","対象"))</f>
        <v>対象外</v>
      </c>
      <c r="AY230" s="198" t="str">
        <f>IF(COUNTIF(T229:Z229,"作業")+COUNTIF(T229:Z229,"休日")&lt;7,"対象外",IF(COUNTIF(T229:Z229,"休日")&gt;3,"対象外","対象"))</f>
        <v>対象外</v>
      </c>
      <c r="AZ230" s="198" t="str">
        <f>IF(COUNTIF(AA229:AG229,"作業")+COUNTIF(AA229:AG229,"休日")&lt;7,"対象外",IF(COUNTIF(AA229:AG229,"休日")&gt;3,"対象外","対象"))</f>
        <v>対象外</v>
      </c>
    </row>
    <row r="231" spans="1:52" ht="54" customHeight="1" x14ac:dyDescent="0.35">
      <c r="A231" s="599"/>
      <c r="B231" s="529" t="str">
        <f>IF(COUNTIF(F231:AG231,0)=28,"",B$55)</f>
        <v/>
      </c>
      <c r="C231" s="530"/>
      <c r="D231" s="531"/>
      <c r="E231" s="295" t="s">
        <v>158</v>
      </c>
      <c r="F231" s="314">
        <f>VLOOKUP(F198,'16'!$B$11:$D$598,3,0)</f>
        <v>0</v>
      </c>
      <c r="G231" s="219">
        <f>VLOOKUP(G198,'16'!$B$11:$D$598,3,0)</f>
        <v>0</v>
      </c>
      <c r="H231" s="219">
        <f>VLOOKUP(H198,'16'!$B$11:$D$598,3,0)</f>
        <v>0</v>
      </c>
      <c r="I231" s="219">
        <f>VLOOKUP(I198,'16'!$B$11:$D$598,3,0)</f>
        <v>0</v>
      </c>
      <c r="J231" s="219">
        <f>VLOOKUP(J198,'16'!$B$11:$D$598,3,0)</f>
        <v>0</v>
      </c>
      <c r="K231" s="219">
        <f>VLOOKUP(K198,'16'!$B$11:$D$598,3,0)</f>
        <v>0</v>
      </c>
      <c r="L231" s="315">
        <f>VLOOKUP(L198,'16'!$B$11:$D$598,3,0)</f>
        <v>0</v>
      </c>
      <c r="M231" s="303">
        <f>VLOOKUP(M198,'16'!$B$11:$D$598,3,0)</f>
        <v>0</v>
      </c>
      <c r="N231" s="219">
        <f>VLOOKUP(N198,'16'!$B$11:$D$598,3,0)</f>
        <v>0</v>
      </c>
      <c r="O231" s="219">
        <f>VLOOKUP(O198,'16'!$B$11:$D$598,3,0)</f>
        <v>0</v>
      </c>
      <c r="P231" s="219">
        <f>VLOOKUP(P198,'16'!$B$11:$D$598,3,0)</f>
        <v>0</v>
      </c>
      <c r="Q231" s="219">
        <f>VLOOKUP(Q198,'16'!$B$11:$D$598,3,0)</f>
        <v>0</v>
      </c>
      <c r="R231" s="219">
        <f>VLOOKUP(R198,'16'!$B$11:$D$598,3,0)</f>
        <v>0</v>
      </c>
      <c r="S231" s="322">
        <f>VLOOKUP(S198,'16'!$B$11:$D$598,3,0)</f>
        <v>0</v>
      </c>
      <c r="T231" s="314">
        <f>VLOOKUP(T198,'16'!$B$11:$D$598,3,0)</f>
        <v>0</v>
      </c>
      <c r="U231" s="219">
        <f>VLOOKUP(U198,'16'!$B$11:$D$598,3,0)</f>
        <v>0</v>
      </c>
      <c r="V231" s="219">
        <f>VLOOKUP(V198,'16'!$B$11:$D$598,3,0)</f>
        <v>0</v>
      </c>
      <c r="W231" s="219">
        <f>VLOOKUP(W198,'16'!$B$11:$D$598,3,0)</f>
        <v>0</v>
      </c>
      <c r="X231" s="219">
        <f>VLOOKUP(X198,'16'!$B$11:$D$598,3,0)</f>
        <v>0</v>
      </c>
      <c r="Y231" s="219">
        <f>VLOOKUP(Y198,'16'!$B$11:$D$598,3,0)</f>
        <v>0</v>
      </c>
      <c r="Z231" s="315">
        <f>VLOOKUP(Z198,'16'!$B$11:$D$598,3,0)</f>
        <v>0</v>
      </c>
      <c r="AA231" s="303">
        <f>VLOOKUP(AA198,'16'!$B$11:$D$598,3,0)</f>
        <v>0</v>
      </c>
      <c r="AB231" s="219">
        <f>VLOOKUP(AB198,'16'!$B$11:$D$598,3,0)</f>
        <v>0</v>
      </c>
      <c r="AC231" s="219">
        <f>VLOOKUP(AC198,'16'!$B$11:$D$598,3,0)</f>
        <v>0</v>
      </c>
      <c r="AD231" s="219">
        <f>VLOOKUP(AD198,'16'!$B$11:$D$598,3,0)</f>
        <v>0</v>
      </c>
      <c r="AE231" s="219">
        <f>VLOOKUP(AE198,'16'!$B$11:$D$598,3,0)</f>
        <v>0</v>
      </c>
      <c r="AF231" s="219">
        <f>VLOOKUP(AF198,'16'!$B$11:$D$598,3,0)</f>
        <v>0</v>
      </c>
      <c r="AG231" s="219">
        <f>VLOOKUP(AG198,'16'!$B$11:$D$598,3,0)</f>
        <v>0</v>
      </c>
      <c r="AH231" s="198">
        <f t="shared" ref="AH231" si="333">COUNTIF(F232:AG232,"作業")+COUNTIF(F232:AG232,"休日")</f>
        <v>0</v>
      </c>
      <c r="AI231" s="291">
        <f t="shared" ref="AI231" si="334">(COUNTIF(F232:AG232,"休日"))</f>
        <v>0</v>
      </c>
      <c r="AJ231" s="189"/>
      <c r="AL231" s="290"/>
      <c r="AM231" s="290"/>
      <c r="AN231" s="290"/>
      <c r="AW231" s="278">
        <v>1</v>
      </c>
      <c r="AX231" s="278">
        <v>2</v>
      </c>
      <c r="AY231" s="278">
        <v>3</v>
      </c>
      <c r="AZ231" s="278">
        <v>4</v>
      </c>
    </row>
    <row r="232" spans="1:52" ht="54" customHeight="1" x14ac:dyDescent="0.35">
      <c r="A232" s="599"/>
      <c r="B232" s="532"/>
      <c r="C232" s="533"/>
      <c r="D232" s="534"/>
      <c r="E232" s="296" t="s">
        <v>159</v>
      </c>
      <c r="F232" s="314" t="str">
        <f>IF(B231="","",IF(AW232="対象外","対象外",F231))</f>
        <v/>
      </c>
      <c r="G232" s="219" t="str">
        <f>IF(B231="","",IF(AW232="対象外","対象外",G231))</f>
        <v/>
      </c>
      <c r="H232" s="219" t="str">
        <f>IF(B231="","",IF(AW232="対象外","対象外",H231))</f>
        <v/>
      </c>
      <c r="I232" s="219" t="str">
        <f>IF(B231="","",IF(AW232="対象外","対象外",I231))</f>
        <v/>
      </c>
      <c r="J232" s="219" t="str">
        <f>IF(B231="","",IF(AW232="対象外","対象外",J231))</f>
        <v/>
      </c>
      <c r="K232" s="219" t="str">
        <f>IF(B231="","",IF(AW232="対象外","対象外",K231))</f>
        <v/>
      </c>
      <c r="L232" s="315" t="str">
        <f>IF(B231="","",IF(AW232="対象外","対象外",L231))</f>
        <v/>
      </c>
      <c r="M232" s="303" t="str">
        <f>IF(B231="","",IF(AX232="対象外","対象外",M231))</f>
        <v/>
      </c>
      <c r="N232" s="219" t="str">
        <f>IF(B231="","",IF(AX232="対象外","対象外",N231))</f>
        <v/>
      </c>
      <c r="O232" s="219" t="str">
        <f>IF(B231="","",IF(AX232="対象外","対象外",O231))</f>
        <v/>
      </c>
      <c r="P232" s="219" t="str">
        <f>IF(B231="","",IF(AX232="対象外","対象外",P231))</f>
        <v/>
      </c>
      <c r="Q232" s="219" t="str">
        <f>IF(B231="","",IF(AX232="対象外","対象外",Q231))</f>
        <v/>
      </c>
      <c r="R232" s="219" t="str">
        <f>IF(B231="","",IF(AX232="対象外","対象外",R231))</f>
        <v/>
      </c>
      <c r="S232" s="322" t="str">
        <f>IF(B231="","",IF(AX232="対象外","対象外",S231))</f>
        <v/>
      </c>
      <c r="T232" s="314" t="str">
        <f>IF(B231="","",IF(AY232="対象外","対象外",T231))</f>
        <v/>
      </c>
      <c r="U232" s="219" t="str">
        <f>IF(B231="","",IF(AY232="対象外","対象外",U231))</f>
        <v/>
      </c>
      <c r="V232" s="219" t="str">
        <f>IF(B231="","",IF(AY232="対象外","対象外",V231))</f>
        <v/>
      </c>
      <c r="W232" s="219" t="str">
        <f>IF(B231="","",IF(AY232="対象外","対象外",W231))</f>
        <v/>
      </c>
      <c r="X232" s="219" t="str">
        <f>IF(B231="","",IF(AY232="対象外","対象外",X231))</f>
        <v/>
      </c>
      <c r="Y232" s="219" t="str">
        <f>IF(B231="","",IF(AY232="対象外","対象外",Y231))</f>
        <v/>
      </c>
      <c r="Z232" s="315" t="str">
        <f>IF(B231="","",IF(AY232="対象外","対象外",Z231))</f>
        <v/>
      </c>
      <c r="AA232" s="303" t="str">
        <f>IF(B231="","",IF(AZ232="対象外","対象外",AA231))</f>
        <v/>
      </c>
      <c r="AB232" s="219" t="str">
        <f>IF(B231="","",IF(AZ232="対象外","対象外",AB231))</f>
        <v/>
      </c>
      <c r="AC232" s="219" t="str">
        <f>IF(B231="","",IF(AZ232="対象外","対象外",AC231))</f>
        <v/>
      </c>
      <c r="AD232" s="219" t="str">
        <f>IF(B231="","",IF(AZ232="対象外","対象外",AD231))</f>
        <v/>
      </c>
      <c r="AE232" s="219" t="str">
        <f>IF(B231="","",IF(AZ232="対象外","対象外",AE231))</f>
        <v/>
      </c>
      <c r="AF232" s="219" t="str">
        <f>IF(B231="","",IF(AZ232="対象外","対象外",AF231))</f>
        <v/>
      </c>
      <c r="AG232" s="219" t="str">
        <f>IF(B231="","",IF(AZ232="対象外","対象外",AG231))</f>
        <v/>
      </c>
      <c r="AH232" s="523" t="str">
        <f t="shared" ref="AH232" si="335">IF(B231="","",IF(AH231&lt;1,"対象外",ROUND(AI231/AH231,3)))</f>
        <v/>
      </c>
      <c r="AI232" s="524"/>
      <c r="AJ232" s="189"/>
      <c r="AL232" s="290"/>
      <c r="AM232" s="184">
        <f>IF(AH232="",0,IF(AH232="対象外",0,1))</f>
        <v>0</v>
      </c>
      <c r="AN232" s="187">
        <f>IF(AM232=1,AH232,0)</f>
        <v>0</v>
      </c>
      <c r="AO232" s="184">
        <f>AH231</f>
        <v>0</v>
      </c>
      <c r="AP232" s="170">
        <f>AI231</f>
        <v>0</v>
      </c>
      <c r="AQ232" s="152"/>
      <c r="AR232" s="170">
        <f>IF(AS232&gt;1,1,0)</f>
        <v>0</v>
      </c>
      <c r="AS232" s="170">
        <f>AO232+AS188</f>
        <v>0</v>
      </c>
      <c r="AT232" s="170">
        <f>AP232+AT188</f>
        <v>0</v>
      </c>
      <c r="AU232" s="152"/>
      <c r="AW232" s="198" t="str">
        <f>IF(COUNTIF(F231:L231,"作業")+COUNTIF(F231:L231,"休日")&lt;7,"対象外",IF(COUNTIF(F231:L231,"休日")&gt;3,"対象外","対象"))</f>
        <v>対象外</v>
      </c>
      <c r="AX232" s="198" t="str">
        <f>IF(COUNTIF(M231:S231,"作業")+COUNTIF(M231:S231,"休日")&lt;7,"対象外",IF(COUNTIF(M231:S231,"休日")&gt;3,"対象外","対象"))</f>
        <v>対象外</v>
      </c>
      <c r="AY232" s="198" t="str">
        <f>IF(COUNTIF(T231:Z231,"作業")+COUNTIF(T231:Z231,"休日")&lt;7,"対象外",IF(COUNTIF(T231:Z231,"休日")&gt;3,"対象外","対象"))</f>
        <v>対象外</v>
      </c>
      <c r="AZ232" s="198" t="str">
        <f>IF(COUNTIF(AA231:AG231,"作業")+COUNTIF(AA231:AG231,"休日")&lt;7,"対象外",IF(COUNTIF(AA231:AG231,"休日")&gt;3,"対象外","対象"))</f>
        <v>対象外</v>
      </c>
    </row>
    <row r="233" spans="1:52" ht="54" customHeight="1" x14ac:dyDescent="0.35">
      <c r="A233" s="599"/>
      <c r="B233" s="529" t="str">
        <f t="shared" ref="B233" si="336">IF(COUNTIF(F233:AG233,0)=28,"",B$25)</f>
        <v/>
      </c>
      <c r="C233" s="530"/>
      <c r="D233" s="531"/>
      <c r="E233" s="295" t="s">
        <v>158</v>
      </c>
      <c r="F233" s="314">
        <f>VLOOKUP(F198,'17'!$B$11:$D$598,3,0)</f>
        <v>0</v>
      </c>
      <c r="G233" s="219">
        <f>VLOOKUP(G198,'17'!$B$11:$D$598,3,0)</f>
        <v>0</v>
      </c>
      <c r="H233" s="219">
        <f>VLOOKUP(H198,'17'!$B$11:$D$598,3,0)</f>
        <v>0</v>
      </c>
      <c r="I233" s="219">
        <f>VLOOKUP(I198,'17'!$B$11:$D$598,3,0)</f>
        <v>0</v>
      </c>
      <c r="J233" s="219">
        <f>VLOOKUP(J198,'17'!$B$11:$D$598,3,0)</f>
        <v>0</v>
      </c>
      <c r="K233" s="219">
        <f>VLOOKUP(K198,'17'!$B$11:$D$598,3,0)</f>
        <v>0</v>
      </c>
      <c r="L233" s="315">
        <f>VLOOKUP(L198,'17'!$B$11:$D$598,3,0)</f>
        <v>0</v>
      </c>
      <c r="M233" s="303">
        <f>VLOOKUP(M198,'17'!$B$11:$D$598,3,0)</f>
        <v>0</v>
      </c>
      <c r="N233" s="219">
        <f>VLOOKUP(N198,'17'!$B$11:$D$598,3,0)</f>
        <v>0</v>
      </c>
      <c r="O233" s="219">
        <f>VLOOKUP(O198,'17'!$B$11:$D$598,3,0)</f>
        <v>0</v>
      </c>
      <c r="P233" s="219">
        <f>VLOOKUP(P198,'17'!$B$11:$D$598,3,0)</f>
        <v>0</v>
      </c>
      <c r="Q233" s="219">
        <f>VLOOKUP(Q198,'17'!$B$11:$D$598,3,0)</f>
        <v>0</v>
      </c>
      <c r="R233" s="219">
        <f>VLOOKUP(R198,'17'!$B$11:$D$598,3,0)</f>
        <v>0</v>
      </c>
      <c r="S233" s="322">
        <f>VLOOKUP(S198,'17'!$B$11:$D$598,3,0)</f>
        <v>0</v>
      </c>
      <c r="T233" s="314">
        <f>VLOOKUP(T198,'17'!$B$11:$D$598,3,0)</f>
        <v>0</v>
      </c>
      <c r="U233" s="219">
        <f>VLOOKUP(U198,'17'!$B$11:$D$598,3,0)</f>
        <v>0</v>
      </c>
      <c r="V233" s="219">
        <f>VLOOKUP(V198,'17'!$B$11:$D$598,3,0)</f>
        <v>0</v>
      </c>
      <c r="W233" s="219">
        <f>VLOOKUP(W198,'17'!$B$11:$D$598,3,0)</f>
        <v>0</v>
      </c>
      <c r="X233" s="219">
        <f>VLOOKUP(X198,'17'!$B$11:$D$598,3,0)</f>
        <v>0</v>
      </c>
      <c r="Y233" s="219">
        <f>VLOOKUP(Y198,'17'!$B$11:$D$598,3,0)</f>
        <v>0</v>
      </c>
      <c r="Z233" s="315">
        <f>VLOOKUP(Z198,'17'!$B$11:$D$598,3,0)</f>
        <v>0</v>
      </c>
      <c r="AA233" s="303">
        <f>VLOOKUP(AA198,'17'!$B$11:$D$598,3,0)</f>
        <v>0</v>
      </c>
      <c r="AB233" s="219">
        <f>VLOOKUP(AB198,'17'!$B$11:$D$598,3,0)</f>
        <v>0</v>
      </c>
      <c r="AC233" s="219">
        <f>VLOOKUP(AC198,'17'!$B$11:$D$598,3,0)</f>
        <v>0</v>
      </c>
      <c r="AD233" s="219">
        <f>VLOOKUP(AD198,'17'!$B$11:$D$598,3,0)</f>
        <v>0</v>
      </c>
      <c r="AE233" s="219">
        <f>VLOOKUP(AE198,'17'!$B$11:$D$598,3,0)</f>
        <v>0</v>
      </c>
      <c r="AF233" s="219">
        <f>VLOOKUP(AF198,'17'!$B$11:$D$598,3,0)</f>
        <v>0</v>
      </c>
      <c r="AG233" s="219">
        <f>VLOOKUP(AG198,'17'!$B$11:$D$598,3,0)</f>
        <v>0</v>
      </c>
      <c r="AH233" s="198">
        <f t="shared" ref="AH233" si="337">COUNTIF(F234:AG234,"作業")+COUNTIF(F234:AG234,"休日")</f>
        <v>0</v>
      </c>
      <c r="AI233" s="291">
        <f t="shared" ref="AI233" si="338">(COUNTIF(F234:AG234,"休日"))</f>
        <v>0</v>
      </c>
      <c r="AJ233" s="189"/>
      <c r="AL233" s="290"/>
      <c r="AM233" s="290"/>
      <c r="AN233" s="290"/>
      <c r="AW233" s="278">
        <v>1</v>
      </c>
      <c r="AX233" s="278">
        <v>2</v>
      </c>
      <c r="AY233" s="278">
        <v>3</v>
      </c>
      <c r="AZ233" s="278">
        <v>4</v>
      </c>
    </row>
    <row r="234" spans="1:52" ht="54" customHeight="1" x14ac:dyDescent="0.35">
      <c r="A234" s="599"/>
      <c r="B234" s="532"/>
      <c r="C234" s="533"/>
      <c r="D234" s="534"/>
      <c r="E234" s="296" t="s">
        <v>159</v>
      </c>
      <c r="F234" s="314" t="str">
        <f>IF(B233="","",IF(AW234="対象外","対象外",F233))</f>
        <v/>
      </c>
      <c r="G234" s="219" t="str">
        <f>IF(B233="","",IF(AW234="対象外","対象外",G233))</f>
        <v/>
      </c>
      <c r="H234" s="219" t="str">
        <f>IF(B233="","",IF(AW234="対象外","対象外",H233))</f>
        <v/>
      </c>
      <c r="I234" s="219" t="str">
        <f>IF(B233="","",IF(AW234="対象外","対象外",I233))</f>
        <v/>
      </c>
      <c r="J234" s="219" t="str">
        <f>IF(B233="","",IF(AW234="対象外","対象外",J233))</f>
        <v/>
      </c>
      <c r="K234" s="219" t="str">
        <f>IF(B233="","",IF(AW234="対象外","対象外",K233))</f>
        <v/>
      </c>
      <c r="L234" s="315" t="str">
        <f>IF(B233="","",IF(AW234="対象外","対象外",L233))</f>
        <v/>
      </c>
      <c r="M234" s="303" t="str">
        <f>IF(B233="","",IF(AX234="対象外","対象外",M233))</f>
        <v/>
      </c>
      <c r="N234" s="219" t="str">
        <f>IF(B233="","",IF(AX234="対象外","対象外",N233))</f>
        <v/>
      </c>
      <c r="O234" s="219" t="str">
        <f>IF(B233="","",IF(AX234="対象外","対象外",O233))</f>
        <v/>
      </c>
      <c r="P234" s="219" t="str">
        <f>IF(B233="","",IF(AX234="対象外","対象外",P233))</f>
        <v/>
      </c>
      <c r="Q234" s="219" t="str">
        <f>IF(B233="","",IF(AX234="対象外","対象外",Q233))</f>
        <v/>
      </c>
      <c r="R234" s="219" t="str">
        <f>IF(B233="","",IF(AX234="対象外","対象外",R233))</f>
        <v/>
      </c>
      <c r="S234" s="322" t="str">
        <f>IF(B233="","",IF(AX234="対象外","対象外",S233))</f>
        <v/>
      </c>
      <c r="T234" s="314" t="str">
        <f>IF(B233="","",IF(AY234="対象外","対象外",T233))</f>
        <v/>
      </c>
      <c r="U234" s="219" t="str">
        <f>IF(B233="","",IF(AY234="対象外","対象外",U233))</f>
        <v/>
      </c>
      <c r="V234" s="219" t="str">
        <f>IF(B233="","",IF(AY234="対象外","対象外",V233))</f>
        <v/>
      </c>
      <c r="W234" s="219" t="str">
        <f>IF(B233="","",IF(AY234="対象外","対象外",W233))</f>
        <v/>
      </c>
      <c r="X234" s="219" t="str">
        <f>IF(B233="","",IF(AY234="対象外","対象外",X233))</f>
        <v/>
      </c>
      <c r="Y234" s="219" t="str">
        <f>IF(B233="","",IF(AY234="対象外","対象外",Y233))</f>
        <v/>
      </c>
      <c r="Z234" s="315" t="str">
        <f>IF(B233="","",IF(AY234="対象外","対象外",Z233))</f>
        <v/>
      </c>
      <c r="AA234" s="303" t="str">
        <f>IF(B233="","",IF(AZ234="対象外","対象外",AA233))</f>
        <v/>
      </c>
      <c r="AB234" s="219" t="str">
        <f>IF(B233="","",IF(AZ234="対象外","対象外",AB233))</f>
        <v/>
      </c>
      <c r="AC234" s="219" t="str">
        <f>IF(B233="","",IF(AZ234="対象外","対象外",AC233))</f>
        <v/>
      </c>
      <c r="AD234" s="219" t="str">
        <f>IF(B233="","",IF(AZ234="対象外","対象外",AD233))</f>
        <v/>
      </c>
      <c r="AE234" s="219" t="str">
        <f>IF(B233="","",IF(AZ234="対象外","対象外",AE233))</f>
        <v/>
      </c>
      <c r="AF234" s="219" t="str">
        <f>IF(B233="","",IF(AZ234="対象外","対象外",AF233))</f>
        <v/>
      </c>
      <c r="AG234" s="219" t="str">
        <f>IF(B233="","",IF(AZ234="対象外","対象外",AG233))</f>
        <v/>
      </c>
      <c r="AH234" s="523" t="str">
        <f t="shared" ref="AH234" si="339">IF(B233="","",IF(AH233&lt;1,"対象外",ROUND(AI233/AH233,3)))</f>
        <v/>
      </c>
      <c r="AI234" s="524"/>
      <c r="AJ234" s="189"/>
      <c r="AL234" s="290"/>
      <c r="AM234" s="184">
        <f>IF(AH234="",0,IF(AH234="対象外",0,1))</f>
        <v>0</v>
      </c>
      <c r="AN234" s="187">
        <f>IF(AM234=1,AH234,0)</f>
        <v>0</v>
      </c>
      <c r="AO234" s="184">
        <f>AH233</f>
        <v>0</v>
      </c>
      <c r="AP234" s="170">
        <f>AI233</f>
        <v>0</v>
      </c>
      <c r="AQ234" s="152"/>
      <c r="AR234" s="170">
        <f>IF(AS234&gt;1,1,0)</f>
        <v>0</v>
      </c>
      <c r="AS234" s="170">
        <f>AO234+AS190</f>
        <v>0</v>
      </c>
      <c r="AT234" s="170">
        <f>AP234+AT190</f>
        <v>0</v>
      </c>
      <c r="AU234" s="152"/>
      <c r="AW234" s="198" t="str">
        <f>IF(COUNTIF(F233:L233,"作業")+COUNTIF(F233:L233,"休日")&lt;7,"対象外",IF(COUNTIF(F233:L233,"休日")&gt;3,"対象外","対象"))</f>
        <v>対象外</v>
      </c>
      <c r="AX234" s="198" t="str">
        <f>IF(COUNTIF(M233:S233,"作業")+COUNTIF(M233:S233,"休日")&lt;7,"対象外",IF(COUNTIF(M233:S233,"休日")&gt;3,"対象外","対象"))</f>
        <v>対象外</v>
      </c>
      <c r="AY234" s="198" t="str">
        <f>IF(COUNTIF(T233:Z233,"作業")+COUNTIF(T233:Z233,"休日")&lt;7,"対象外",IF(COUNTIF(T233:Z233,"休日")&gt;3,"対象外","対象"))</f>
        <v>対象外</v>
      </c>
      <c r="AZ234" s="198" t="str">
        <f>IF(COUNTIF(AA233:AG233,"作業")+COUNTIF(AA233:AG233,"休日")&lt;7,"対象外",IF(COUNTIF(AA233:AG233,"休日")&gt;3,"対象外","対象"))</f>
        <v>対象外</v>
      </c>
    </row>
    <row r="235" spans="1:52" ht="54" customHeight="1" x14ac:dyDescent="0.35">
      <c r="A235" s="599"/>
      <c r="B235" s="529" t="str">
        <f>IF(COUNTIF(F235:AG235,0)=28,"",B$57)</f>
        <v/>
      </c>
      <c r="C235" s="530"/>
      <c r="D235" s="531"/>
      <c r="E235" s="295" t="s">
        <v>158</v>
      </c>
      <c r="F235" s="314">
        <f>VLOOKUP(F198,'18'!$B$11:$D$598,3,0)</f>
        <v>0</v>
      </c>
      <c r="G235" s="219">
        <f>VLOOKUP(G198,'18'!$B$11:$D$598,3,0)</f>
        <v>0</v>
      </c>
      <c r="H235" s="219">
        <f>VLOOKUP(H198,'18'!$B$11:$D$598,3,0)</f>
        <v>0</v>
      </c>
      <c r="I235" s="219">
        <f>VLOOKUP(I198,'18'!$B$11:$D$598,3,0)</f>
        <v>0</v>
      </c>
      <c r="J235" s="219">
        <f>VLOOKUP(J198,'18'!$B$11:$D$598,3,0)</f>
        <v>0</v>
      </c>
      <c r="K235" s="219">
        <f>VLOOKUP(K198,'18'!$B$11:$D$598,3,0)</f>
        <v>0</v>
      </c>
      <c r="L235" s="315">
        <f>VLOOKUP(L198,'18'!$B$11:$D$598,3,0)</f>
        <v>0</v>
      </c>
      <c r="M235" s="303">
        <f>VLOOKUP(M198,'18'!$B$11:$D$598,3,0)</f>
        <v>0</v>
      </c>
      <c r="N235" s="219">
        <f>VLOOKUP(N198,'18'!$B$11:$D$598,3,0)</f>
        <v>0</v>
      </c>
      <c r="O235" s="219">
        <f>VLOOKUP(O198,'18'!$B$11:$D$598,3,0)</f>
        <v>0</v>
      </c>
      <c r="P235" s="219">
        <f>VLOOKUP(P198,'18'!$B$11:$D$598,3,0)</f>
        <v>0</v>
      </c>
      <c r="Q235" s="219">
        <f>VLOOKUP(Q198,'18'!$B$11:$D$598,3,0)</f>
        <v>0</v>
      </c>
      <c r="R235" s="219">
        <f>VLOOKUP(R198,'18'!$B$11:$D$598,3,0)</f>
        <v>0</v>
      </c>
      <c r="S235" s="322">
        <f>VLOOKUP(S198,'18'!$B$11:$D$598,3,0)</f>
        <v>0</v>
      </c>
      <c r="T235" s="314">
        <f>VLOOKUP(T198,'18'!$B$11:$D$598,3,0)</f>
        <v>0</v>
      </c>
      <c r="U235" s="219">
        <f>VLOOKUP(U198,'18'!$B$11:$D$598,3,0)</f>
        <v>0</v>
      </c>
      <c r="V235" s="219">
        <f>VLOOKUP(V198,'18'!$B$11:$D$598,3,0)</f>
        <v>0</v>
      </c>
      <c r="W235" s="219">
        <f>VLOOKUP(W198,'18'!$B$11:$D$598,3,0)</f>
        <v>0</v>
      </c>
      <c r="X235" s="219">
        <f>VLOOKUP(X198,'18'!$B$11:$D$598,3,0)</f>
        <v>0</v>
      </c>
      <c r="Y235" s="219">
        <f>VLOOKUP(Y198,'18'!$B$11:$D$598,3,0)</f>
        <v>0</v>
      </c>
      <c r="Z235" s="315">
        <f>VLOOKUP(Z198,'18'!$B$11:$D$598,3,0)</f>
        <v>0</v>
      </c>
      <c r="AA235" s="303">
        <f>VLOOKUP(AA198,'18'!$B$11:$D$598,3,0)</f>
        <v>0</v>
      </c>
      <c r="AB235" s="219">
        <f>VLOOKUP(AB198,'18'!$B$11:$D$598,3,0)</f>
        <v>0</v>
      </c>
      <c r="AC235" s="219">
        <f>VLOOKUP(AC198,'18'!$B$11:$D$598,3,0)</f>
        <v>0</v>
      </c>
      <c r="AD235" s="219">
        <f>VLOOKUP(AD198,'18'!$B$11:$D$598,3,0)</f>
        <v>0</v>
      </c>
      <c r="AE235" s="219">
        <f>VLOOKUP(AE198,'18'!$B$11:$D$598,3,0)</f>
        <v>0</v>
      </c>
      <c r="AF235" s="219">
        <f>VLOOKUP(AF198,'18'!$B$11:$D$598,3,0)</f>
        <v>0</v>
      </c>
      <c r="AG235" s="219">
        <f>VLOOKUP(AG198,'18'!$B$11:$D$598,3,0)</f>
        <v>0</v>
      </c>
      <c r="AH235" s="198">
        <f t="shared" ref="AH235" si="340">COUNTIF(F236:AG236,"作業")+COUNTIF(F236:AG236,"休日")</f>
        <v>0</v>
      </c>
      <c r="AI235" s="291">
        <f t="shared" ref="AI235" si="341">(COUNTIF(F236:AG236,"休日"))</f>
        <v>0</v>
      </c>
      <c r="AJ235" s="189"/>
      <c r="AL235" s="290"/>
      <c r="AM235" s="290"/>
      <c r="AN235" s="290"/>
      <c r="AW235" s="278">
        <v>1</v>
      </c>
      <c r="AX235" s="278">
        <v>2</v>
      </c>
      <c r="AY235" s="278">
        <v>3</v>
      </c>
      <c r="AZ235" s="278">
        <v>4</v>
      </c>
    </row>
    <row r="236" spans="1:52" ht="54" customHeight="1" x14ac:dyDescent="0.35">
      <c r="A236" s="599"/>
      <c r="B236" s="532"/>
      <c r="C236" s="533"/>
      <c r="D236" s="534"/>
      <c r="E236" s="296" t="s">
        <v>159</v>
      </c>
      <c r="F236" s="314" t="str">
        <f>IF(B235="","",IF(AW236="対象外","対象外",F235))</f>
        <v/>
      </c>
      <c r="G236" s="219" t="str">
        <f>IF(B235="","",IF(AW236="対象外","対象外",G235))</f>
        <v/>
      </c>
      <c r="H236" s="219" t="str">
        <f>IF(B235="","",IF(AW236="対象外","対象外",H235))</f>
        <v/>
      </c>
      <c r="I236" s="219" t="str">
        <f>IF(B235="","",IF(AW236="対象外","対象外",I235))</f>
        <v/>
      </c>
      <c r="J236" s="219" t="str">
        <f>IF(B235="","",IF(AW236="対象外","対象外",J235))</f>
        <v/>
      </c>
      <c r="K236" s="219" t="str">
        <f>IF(B235="","",IF(AW236="対象外","対象外",K235))</f>
        <v/>
      </c>
      <c r="L236" s="315" t="str">
        <f>IF(B235="","",IF(AW236="対象外","対象外",L235))</f>
        <v/>
      </c>
      <c r="M236" s="303" t="str">
        <f>IF(B235="","",IF(AX236="対象外","対象外",M235))</f>
        <v/>
      </c>
      <c r="N236" s="219" t="str">
        <f>IF(B235="","",IF(AX236="対象外","対象外",N235))</f>
        <v/>
      </c>
      <c r="O236" s="219" t="str">
        <f>IF(B235="","",IF(AX236="対象外","対象外",O235))</f>
        <v/>
      </c>
      <c r="P236" s="219" t="str">
        <f>IF(B235="","",IF(AX236="対象外","対象外",P235))</f>
        <v/>
      </c>
      <c r="Q236" s="219" t="str">
        <f>IF(B235="","",IF(AX236="対象外","対象外",Q235))</f>
        <v/>
      </c>
      <c r="R236" s="219" t="str">
        <f>IF(B235="","",IF(AX236="対象外","対象外",R235))</f>
        <v/>
      </c>
      <c r="S236" s="322" t="str">
        <f>IF(B235="","",IF(AX236="対象外","対象外",S235))</f>
        <v/>
      </c>
      <c r="T236" s="314" t="str">
        <f>IF(B235="","",IF(AY236="対象外","対象外",T235))</f>
        <v/>
      </c>
      <c r="U236" s="219" t="str">
        <f>IF(B235="","",IF(AY236="対象外","対象外",U235))</f>
        <v/>
      </c>
      <c r="V236" s="219" t="str">
        <f>IF(B235="","",IF(AY236="対象外","対象外",V235))</f>
        <v/>
      </c>
      <c r="W236" s="219" t="str">
        <f>IF(B235="","",IF(AY236="対象外","対象外",W235))</f>
        <v/>
      </c>
      <c r="X236" s="219" t="str">
        <f>IF(B235="","",IF(AY236="対象外","対象外",X235))</f>
        <v/>
      </c>
      <c r="Y236" s="219" t="str">
        <f>IF(B235="","",IF(AY236="対象外","対象外",Y235))</f>
        <v/>
      </c>
      <c r="Z236" s="315" t="str">
        <f>IF(B235="","",IF(AY236="対象外","対象外",Z235))</f>
        <v/>
      </c>
      <c r="AA236" s="303" t="str">
        <f>IF(B235="","",IF(AZ236="対象外","対象外",AA235))</f>
        <v/>
      </c>
      <c r="AB236" s="219" t="str">
        <f>IF(B235="","",IF(AZ236="対象外","対象外",AB235))</f>
        <v/>
      </c>
      <c r="AC236" s="219" t="str">
        <f>IF(B235="","",IF(AZ236="対象外","対象外",AC235))</f>
        <v/>
      </c>
      <c r="AD236" s="219" t="str">
        <f>IF(B235="","",IF(AZ236="対象外","対象外",AD235))</f>
        <v/>
      </c>
      <c r="AE236" s="219" t="str">
        <f>IF(B235="","",IF(AZ236="対象外","対象外",AE235))</f>
        <v/>
      </c>
      <c r="AF236" s="219" t="str">
        <f>IF(B235="","",IF(AZ236="対象外","対象外",AF235))</f>
        <v/>
      </c>
      <c r="AG236" s="219" t="str">
        <f>IF(B235="","",IF(AZ236="対象外","対象外",AG235))</f>
        <v/>
      </c>
      <c r="AH236" s="523" t="str">
        <f t="shared" ref="AH236" si="342">IF(B235="","",IF(AH235&lt;1,"対象外",ROUND(AI235/AH235,3)))</f>
        <v/>
      </c>
      <c r="AI236" s="524"/>
      <c r="AJ236" s="189"/>
      <c r="AL236" s="290"/>
      <c r="AM236" s="184">
        <f>IF(AH236="",0,IF(AH236="対象外",0,1))</f>
        <v>0</v>
      </c>
      <c r="AN236" s="187">
        <f>IF(AM236=1,AH236,0)</f>
        <v>0</v>
      </c>
      <c r="AO236" s="184">
        <f>AH235</f>
        <v>0</v>
      </c>
      <c r="AP236" s="170">
        <f>AI235</f>
        <v>0</v>
      </c>
      <c r="AQ236" s="152"/>
      <c r="AR236" s="170">
        <f>IF(AS236&gt;1,1,0)</f>
        <v>0</v>
      </c>
      <c r="AS236" s="170">
        <f>AO236+AS192</f>
        <v>0</v>
      </c>
      <c r="AT236" s="170">
        <f>AP236+AT192</f>
        <v>0</v>
      </c>
      <c r="AU236" s="152"/>
      <c r="AW236" s="198" t="str">
        <f>IF(COUNTIF(F235:L235,"作業")+COUNTIF(F235:L235,"休日")&lt;7,"対象外",IF(COUNTIF(F235:L235,"休日")&gt;3,"対象外","対象"))</f>
        <v>対象外</v>
      </c>
      <c r="AX236" s="198" t="str">
        <f>IF(COUNTIF(M235:S235,"作業")+COUNTIF(M235:S235,"休日")&lt;7,"対象外",IF(COUNTIF(M235:S235,"休日")&gt;3,"対象外","対象"))</f>
        <v>対象外</v>
      </c>
      <c r="AY236" s="198" t="str">
        <f>IF(COUNTIF(T235:Z235,"作業")+COUNTIF(T235:Z235,"休日")&lt;7,"対象外",IF(COUNTIF(T235:Z235,"休日")&gt;3,"対象外","対象"))</f>
        <v>対象外</v>
      </c>
      <c r="AZ236" s="198" t="str">
        <f>IF(COUNTIF(AA235:AG235,"作業")+COUNTIF(AA235:AG235,"休日")&lt;7,"対象外",IF(COUNTIF(AA235:AG235,"休日")&gt;3,"対象外","対象"))</f>
        <v>対象外</v>
      </c>
    </row>
    <row r="237" spans="1:52" ht="54" customHeight="1" x14ac:dyDescent="0.35">
      <c r="A237" s="599"/>
      <c r="B237" s="529" t="str">
        <f>IF(COUNTIF(F237:AG237,0)=28,"",B$59)</f>
        <v/>
      </c>
      <c r="C237" s="530"/>
      <c r="D237" s="531"/>
      <c r="E237" s="295" t="s">
        <v>158</v>
      </c>
      <c r="F237" s="314">
        <f>VLOOKUP(F198,'19'!$B$11:$D$598,3,0)</f>
        <v>0</v>
      </c>
      <c r="G237" s="219">
        <f>VLOOKUP(G198,'19'!$B$11:$D$598,3,0)</f>
        <v>0</v>
      </c>
      <c r="H237" s="219">
        <f>VLOOKUP(H198,'19'!$B$11:$D$598,3,0)</f>
        <v>0</v>
      </c>
      <c r="I237" s="219">
        <f>VLOOKUP(I198,'19'!$B$11:$D$598,3,0)</f>
        <v>0</v>
      </c>
      <c r="J237" s="219">
        <f>VLOOKUP(J198,'19'!$B$11:$D$598,3,0)</f>
        <v>0</v>
      </c>
      <c r="K237" s="219">
        <f>VLOOKUP(K198,'19'!$B$11:$D$598,3,0)</f>
        <v>0</v>
      </c>
      <c r="L237" s="315">
        <f>VLOOKUP(L198,'19'!$B$11:$D$598,3,0)</f>
        <v>0</v>
      </c>
      <c r="M237" s="303">
        <f>VLOOKUP(M198,'19'!$B$11:$D$598,3,0)</f>
        <v>0</v>
      </c>
      <c r="N237" s="219">
        <f>VLOOKUP(N198,'19'!$B$11:$D$598,3,0)</f>
        <v>0</v>
      </c>
      <c r="O237" s="219">
        <f>VLOOKUP(O198,'19'!$B$11:$D$598,3,0)</f>
        <v>0</v>
      </c>
      <c r="P237" s="219">
        <f>VLOOKUP(P198,'19'!$B$11:$D$598,3,0)</f>
        <v>0</v>
      </c>
      <c r="Q237" s="219">
        <f>VLOOKUP(Q198,'19'!$B$11:$D$598,3,0)</f>
        <v>0</v>
      </c>
      <c r="R237" s="219">
        <f>VLOOKUP(R198,'19'!$B$11:$D$598,3,0)</f>
        <v>0</v>
      </c>
      <c r="S237" s="322">
        <f>VLOOKUP(S198,'19'!$B$11:$D$598,3,0)</f>
        <v>0</v>
      </c>
      <c r="T237" s="314">
        <f>VLOOKUP(T198,'19'!$B$11:$D$598,3,0)</f>
        <v>0</v>
      </c>
      <c r="U237" s="219">
        <f>VLOOKUP(U198,'19'!$B$11:$D$598,3,0)</f>
        <v>0</v>
      </c>
      <c r="V237" s="219">
        <f>VLOOKUP(V198,'19'!$B$11:$D$598,3,0)</f>
        <v>0</v>
      </c>
      <c r="W237" s="219">
        <f>VLOOKUP(W198,'19'!$B$11:$D$598,3,0)</f>
        <v>0</v>
      </c>
      <c r="X237" s="219">
        <f>VLOOKUP(X198,'19'!$B$11:$D$598,3,0)</f>
        <v>0</v>
      </c>
      <c r="Y237" s="219">
        <f>VLOOKUP(Y198,'19'!$B$11:$D$598,3,0)</f>
        <v>0</v>
      </c>
      <c r="Z237" s="315">
        <f>VLOOKUP(Z198,'19'!$B$11:$D$598,3,0)</f>
        <v>0</v>
      </c>
      <c r="AA237" s="303">
        <f>VLOOKUP(AA198,'19'!$B$11:$D$598,3,0)</f>
        <v>0</v>
      </c>
      <c r="AB237" s="219">
        <f>VLOOKUP(AB198,'19'!$B$11:$D$598,3,0)</f>
        <v>0</v>
      </c>
      <c r="AC237" s="219">
        <f>VLOOKUP(AC198,'19'!$B$11:$D$598,3,0)</f>
        <v>0</v>
      </c>
      <c r="AD237" s="219">
        <f>VLOOKUP(AD198,'19'!$B$11:$D$598,3,0)</f>
        <v>0</v>
      </c>
      <c r="AE237" s="219">
        <f>VLOOKUP(AE198,'19'!$B$11:$D$598,3,0)</f>
        <v>0</v>
      </c>
      <c r="AF237" s="219">
        <f>VLOOKUP(AF198,'19'!$B$11:$D$598,3,0)</f>
        <v>0</v>
      </c>
      <c r="AG237" s="219">
        <f>VLOOKUP(AG198,'19'!$B$11:$D$598,3,0)</f>
        <v>0</v>
      </c>
      <c r="AH237" s="198">
        <f t="shared" ref="AH237" si="343">COUNTIF(F238:AG238,"作業")+COUNTIF(F238:AG238,"休日")</f>
        <v>0</v>
      </c>
      <c r="AI237" s="291">
        <f t="shared" ref="AI237" si="344">(COUNTIF(F238:AG238,"休日"))</f>
        <v>0</v>
      </c>
      <c r="AJ237" s="189"/>
      <c r="AL237" s="290"/>
      <c r="AM237" s="290"/>
      <c r="AN237" s="290"/>
      <c r="AW237" s="278">
        <v>1</v>
      </c>
      <c r="AX237" s="278">
        <v>2</v>
      </c>
      <c r="AY237" s="278">
        <v>3</v>
      </c>
      <c r="AZ237" s="278">
        <v>4</v>
      </c>
    </row>
    <row r="238" spans="1:52" ht="54" customHeight="1" x14ac:dyDescent="0.35">
      <c r="A238" s="599"/>
      <c r="B238" s="532"/>
      <c r="C238" s="533"/>
      <c r="D238" s="534"/>
      <c r="E238" s="296" t="s">
        <v>159</v>
      </c>
      <c r="F238" s="314" t="str">
        <f>IF(B237="","",IF(AW238="対象外","対象外",F237))</f>
        <v/>
      </c>
      <c r="G238" s="219" t="str">
        <f>IF(B237="","",IF(AW238="対象外","対象外",G237))</f>
        <v/>
      </c>
      <c r="H238" s="219" t="str">
        <f>IF(B237="","",IF(AW238="対象外","対象外",H237))</f>
        <v/>
      </c>
      <c r="I238" s="219" t="str">
        <f>IF(B237="","",IF(AW238="対象外","対象外",I237))</f>
        <v/>
      </c>
      <c r="J238" s="219" t="str">
        <f>IF(B237="","",IF(AW238="対象外","対象外",J237))</f>
        <v/>
      </c>
      <c r="K238" s="219" t="str">
        <f>IF(B237="","",IF(AW238="対象外","対象外",K237))</f>
        <v/>
      </c>
      <c r="L238" s="315" t="str">
        <f>IF(B237="","",IF(AW238="対象外","対象外",L237))</f>
        <v/>
      </c>
      <c r="M238" s="303" t="str">
        <f>IF(B237="","",IF(AX238="対象外","対象外",M237))</f>
        <v/>
      </c>
      <c r="N238" s="219" t="str">
        <f>IF(B237="","",IF(AX238="対象外","対象外",N237))</f>
        <v/>
      </c>
      <c r="O238" s="219" t="str">
        <f>IF(B237="","",IF(AX238="対象外","対象外",O237))</f>
        <v/>
      </c>
      <c r="P238" s="219" t="str">
        <f>IF(B237="","",IF(AX238="対象外","対象外",P237))</f>
        <v/>
      </c>
      <c r="Q238" s="219" t="str">
        <f>IF(B237="","",IF(AX238="対象外","対象外",Q237))</f>
        <v/>
      </c>
      <c r="R238" s="219" t="str">
        <f>IF(B237="","",IF(AX238="対象外","対象外",R237))</f>
        <v/>
      </c>
      <c r="S238" s="322" t="str">
        <f>IF(B237="","",IF(AX238="対象外","対象外",S237))</f>
        <v/>
      </c>
      <c r="T238" s="314" t="str">
        <f>IF(B237="","",IF(AY238="対象外","対象外",T237))</f>
        <v/>
      </c>
      <c r="U238" s="219" t="str">
        <f>IF(B237="","",IF(AY238="対象外","対象外",U237))</f>
        <v/>
      </c>
      <c r="V238" s="219" t="str">
        <f>IF(B237="","",IF(AY238="対象外","対象外",V237))</f>
        <v/>
      </c>
      <c r="W238" s="219" t="str">
        <f>IF(B237="","",IF(AY238="対象外","対象外",W237))</f>
        <v/>
      </c>
      <c r="X238" s="219" t="str">
        <f>IF(B237="","",IF(AY238="対象外","対象外",X237))</f>
        <v/>
      </c>
      <c r="Y238" s="219" t="str">
        <f>IF(B237="","",IF(AY238="対象外","対象外",Y237))</f>
        <v/>
      </c>
      <c r="Z238" s="315" t="str">
        <f>IF(B237="","",IF(AY238="対象外","対象外",Z237))</f>
        <v/>
      </c>
      <c r="AA238" s="303" t="str">
        <f>IF(B237="","",IF(AZ238="対象外","対象外",AA237))</f>
        <v/>
      </c>
      <c r="AB238" s="219" t="str">
        <f>IF(B237="","",IF(AZ238="対象外","対象外",AB237))</f>
        <v/>
      </c>
      <c r="AC238" s="219" t="str">
        <f>IF(B237="","",IF(AZ238="対象外","対象外",AC237))</f>
        <v/>
      </c>
      <c r="AD238" s="219" t="str">
        <f>IF(B237="","",IF(AZ238="対象外","対象外",AD237))</f>
        <v/>
      </c>
      <c r="AE238" s="219" t="str">
        <f>IF(B237="","",IF(AZ238="対象外","対象外",AE237))</f>
        <v/>
      </c>
      <c r="AF238" s="219" t="str">
        <f>IF(B237="","",IF(AZ238="対象外","対象外",AF237))</f>
        <v/>
      </c>
      <c r="AG238" s="219" t="str">
        <f>IF(B237="","",IF(AZ238="対象外","対象外",AG237))</f>
        <v/>
      </c>
      <c r="AH238" s="523" t="str">
        <f t="shared" ref="AH238" si="345">IF(B237="","",IF(AH237&lt;1,"対象外",ROUND(AI237/AH237,3)))</f>
        <v/>
      </c>
      <c r="AI238" s="524"/>
      <c r="AJ238" s="189"/>
      <c r="AL238" s="290"/>
      <c r="AM238" s="184">
        <f>IF(AH238="",0,IF(AH238="対象外",0,1))</f>
        <v>0</v>
      </c>
      <c r="AN238" s="187">
        <f>IF(AM238=1,AH238,0)</f>
        <v>0</v>
      </c>
      <c r="AO238" s="184">
        <f>AH237</f>
        <v>0</v>
      </c>
      <c r="AP238" s="170">
        <f>AI237</f>
        <v>0</v>
      </c>
      <c r="AQ238" s="152"/>
      <c r="AR238" s="170">
        <f>IF(AS238&gt;1,1,0)</f>
        <v>0</v>
      </c>
      <c r="AS238" s="170">
        <f>AO238+AS194</f>
        <v>0</v>
      </c>
      <c r="AT238" s="170">
        <f>AP238+AT194</f>
        <v>0</v>
      </c>
      <c r="AU238" s="152"/>
      <c r="AW238" s="198" t="str">
        <f>IF(COUNTIF(F237:L237,"作業")+COUNTIF(F237:L237,"休日")&lt;7,"対象外",IF(COUNTIF(F237:L237,"休日")&gt;3,"対象外","対象"))</f>
        <v>対象外</v>
      </c>
      <c r="AX238" s="198" t="str">
        <f>IF(COUNTIF(M237:S237,"作業")+COUNTIF(M237:S237,"休日")&lt;7,"対象外",IF(COUNTIF(M237:S237,"休日")&gt;3,"対象外","対象"))</f>
        <v>対象外</v>
      </c>
      <c r="AY238" s="198" t="str">
        <f>IF(COUNTIF(T237:Z237,"作業")+COUNTIF(T237:Z237,"休日")&lt;7,"対象外",IF(COUNTIF(T237:Z237,"休日")&gt;3,"対象外","対象"))</f>
        <v>対象外</v>
      </c>
      <c r="AZ238" s="198" t="str">
        <f>IF(COUNTIF(AA237:AG237,"作業")+COUNTIF(AA237:AG237,"休日")&lt;7,"対象外",IF(COUNTIF(AA237:AG237,"休日")&gt;3,"対象外","対象"))</f>
        <v>対象外</v>
      </c>
    </row>
    <row r="239" spans="1:52" ht="54" customHeight="1" x14ac:dyDescent="0.35">
      <c r="A239" s="599"/>
      <c r="B239" s="529" t="str">
        <f>IF(COUNTIF(F239:AG239,0)=28,"",B$61)</f>
        <v/>
      </c>
      <c r="C239" s="530"/>
      <c r="D239" s="531"/>
      <c r="E239" s="295" t="s">
        <v>158</v>
      </c>
      <c r="F239" s="314">
        <f>VLOOKUP(F198,'20'!$B$11:$D$598,3,0)</f>
        <v>0</v>
      </c>
      <c r="G239" s="219">
        <f>VLOOKUP(G198,'20'!$B$11:$D$598,3,0)</f>
        <v>0</v>
      </c>
      <c r="H239" s="219">
        <f>VLOOKUP(H198,'20'!$B$11:$D$598,3,0)</f>
        <v>0</v>
      </c>
      <c r="I239" s="219">
        <f>VLOOKUP(I198,'20'!$B$11:$D$598,3,0)</f>
        <v>0</v>
      </c>
      <c r="J239" s="219">
        <f>VLOOKUP(J198,'20'!$B$11:$D$598,3,0)</f>
        <v>0</v>
      </c>
      <c r="K239" s="219">
        <f>VLOOKUP(K198,'20'!$B$11:$D$598,3,0)</f>
        <v>0</v>
      </c>
      <c r="L239" s="315">
        <f>VLOOKUP(L198,'20'!$B$11:$D$598,3,0)</f>
        <v>0</v>
      </c>
      <c r="M239" s="303">
        <f>VLOOKUP(M198,'20'!$B$11:$D$598,3,0)</f>
        <v>0</v>
      </c>
      <c r="N239" s="219">
        <f>VLOOKUP(N198,'20'!$B$11:$D$598,3,0)</f>
        <v>0</v>
      </c>
      <c r="O239" s="219">
        <f>VLOOKUP(O198,'20'!$B$11:$D$598,3,0)</f>
        <v>0</v>
      </c>
      <c r="P239" s="219">
        <f>VLOOKUP(P198,'20'!$B$11:$D$598,3,0)</f>
        <v>0</v>
      </c>
      <c r="Q239" s="219">
        <f>VLOOKUP(Q198,'20'!$B$11:$D$598,3,0)</f>
        <v>0</v>
      </c>
      <c r="R239" s="219">
        <f>VLOOKUP(R198,'20'!$B$11:$D$598,3,0)</f>
        <v>0</v>
      </c>
      <c r="S239" s="322">
        <f>VLOOKUP(S198,'20'!$B$11:$D$598,3,0)</f>
        <v>0</v>
      </c>
      <c r="T239" s="314">
        <f>VLOOKUP(T198,'20'!$B$11:$D$598,3,0)</f>
        <v>0</v>
      </c>
      <c r="U239" s="219">
        <f>VLOOKUP(U198,'20'!$B$11:$D$598,3,0)</f>
        <v>0</v>
      </c>
      <c r="V239" s="219">
        <f>VLOOKUP(V198,'20'!$B$11:$D$598,3,0)</f>
        <v>0</v>
      </c>
      <c r="W239" s="219">
        <f>VLOOKUP(W198,'20'!$B$11:$D$598,3,0)</f>
        <v>0</v>
      </c>
      <c r="X239" s="219">
        <f>VLOOKUP(X198,'20'!$B$11:$D$598,3,0)</f>
        <v>0</v>
      </c>
      <c r="Y239" s="219">
        <f>VLOOKUP(Y198,'20'!$B$11:$D$598,3,0)</f>
        <v>0</v>
      </c>
      <c r="Z239" s="315">
        <f>VLOOKUP(Z198,'20'!$B$11:$D$598,3,0)</f>
        <v>0</v>
      </c>
      <c r="AA239" s="303">
        <f>VLOOKUP(AA198,'20'!$B$11:$D$598,3,0)</f>
        <v>0</v>
      </c>
      <c r="AB239" s="219">
        <f>VLOOKUP(AB198,'20'!$B$11:$D$598,3,0)</f>
        <v>0</v>
      </c>
      <c r="AC239" s="219">
        <f>VLOOKUP(AC198,'20'!$B$11:$D$598,3,0)</f>
        <v>0</v>
      </c>
      <c r="AD239" s="219">
        <f>VLOOKUP(AD198,'20'!$B$11:$D$598,3,0)</f>
        <v>0</v>
      </c>
      <c r="AE239" s="219">
        <f>VLOOKUP(AE198,'20'!$B$11:$D$598,3,0)</f>
        <v>0</v>
      </c>
      <c r="AF239" s="219">
        <f>VLOOKUP(AF198,'20'!$B$11:$D$598,3,0)</f>
        <v>0</v>
      </c>
      <c r="AG239" s="219">
        <f>VLOOKUP(AG198,'20'!$B$11:$D$598,3,0)</f>
        <v>0</v>
      </c>
      <c r="AH239" s="198">
        <f t="shared" ref="AH239" si="346">COUNTIF(F240:AG240,"作業")+COUNTIF(F240:AG240,"休日")</f>
        <v>0</v>
      </c>
      <c r="AI239" s="291">
        <f t="shared" ref="AI239" si="347">(COUNTIF(F240:AG240,"休日"))</f>
        <v>0</v>
      </c>
      <c r="AJ239" s="189"/>
      <c r="AL239" s="290"/>
      <c r="AM239" s="290"/>
      <c r="AN239" s="290"/>
      <c r="AW239" s="278">
        <v>1</v>
      </c>
      <c r="AX239" s="278">
        <v>2</v>
      </c>
      <c r="AY239" s="278">
        <v>3</v>
      </c>
      <c r="AZ239" s="278">
        <v>4</v>
      </c>
    </row>
    <row r="240" spans="1:52" ht="54" customHeight="1" thickBot="1" x14ac:dyDescent="0.4">
      <c r="A240" s="600"/>
      <c r="B240" s="532"/>
      <c r="C240" s="533"/>
      <c r="D240" s="534"/>
      <c r="E240" s="297" t="s">
        <v>159</v>
      </c>
      <c r="F240" s="316" t="str">
        <f>IF(B239="","",IF(AW240="対象外","対象外",F239))</f>
        <v/>
      </c>
      <c r="G240" s="284" t="str">
        <f>IF(B239="","",IF(AW240="対象外","対象外",G239))</f>
        <v/>
      </c>
      <c r="H240" s="284" t="str">
        <f>IF(B239="","",IF(AW240="対象外","対象外",H239))</f>
        <v/>
      </c>
      <c r="I240" s="284" t="str">
        <f>IF(B239="","",IF(AW240="対象外","対象外",I239))</f>
        <v/>
      </c>
      <c r="J240" s="284" t="str">
        <f>IF(B239="","",IF(AW240="対象外","対象外",J239))</f>
        <v/>
      </c>
      <c r="K240" s="284" t="str">
        <f>IF(B239="","",IF(AW240="対象外","対象外",K239))</f>
        <v/>
      </c>
      <c r="L240" s="317" t="str">
        <f>IF(B239="","",IF(AW240="対象外","対象外",L239))</f>
        <v/>
      </c>
      <c r="M240" s="304" t="str">
        <f>IF(B239="","",IF(AX240="対象外","対象外",M239))</f>
        <v/>
      </c>
      <c r="N240" s="284" t="str">
        <f>IF(B239="","",IF(AX240="対象外","対象外",N239))</f>
        <v/>
      </c>
      <c r="O240" s="284" t="str">
        <f>IF(B239="","",IF(AX240="対象外","対象外",O239))</f>
        <v/>
      </c>
      <c r="P240" s="284" t="str">
        <f>IF(B239="","",IF(AX240="対象外","対象外",P239))</f>
        <v/>
      </c>
      <c r="Q240" s="284" t="str">
        <f>IF(B239="","",IF(AX240="対象外","対象外",Q239))</f>
        <v/>
      </c>
      <c r="R240" s="284" t="str">
        <f>IF(B239="","",IF(AX240="対象外","対象外",R239))</f>
        <v/>
      </c>
      <c r="S240" s="323" t="str">
        <f>IF(B239="","",IF(AX240="対象外","対象外",S239))</f>
        <v/>
      </c>
      <c r="T240" s="316" t="str">
        <f>IF(B239="","",IF(AY240="対象外","対象外",T239))</f>
        <v/>
      </c>
      <c r="U240" s="284" t="str">
        <f>IF(B239="","",IF(AY240="対象外","対象外",U239))</f>
        <v/>
      </c>
      <c r="V240" s="284" t="str">
        <f>IF(B239="","",IF(AY240="対象外","対象外",V239))</f>
        <v/>
      </c>
      <c r="W240" s="284" t="str">
        <f>IF(B239="","",IF(AY240="対象外","対象外",W239))</f>
        <v/>
      </c>
      <c r="X240" s="284" t="str">
        <f>IF(B239="","",IF(AY240="対象外","対象外",X239))</f>
        <v/>
      </c>
      <c r="Y240" s="284" t="str">
        <f>IF(B239="","",IF(AY240="対象外","対象外",Y239))</f>
        <v/>
      </c>
      <c r="Z240" s="317" t="str">
        <f>IF(B239="","",IF(AY240="対象外","対象外",Z239))</f>
        <v/>
      </c>
      <c r="AA240" s="304" t="str">
        <f>IF(B239="","",IF(AZ240="対象外","対象外",AA239))</f>
        <v/>
      </c>
      <c r="AB240" s="284" t="str">
        <f>IF(B239="","",IF(AZ240="対象外","対象外",AB239))</f>
        <v/>
      </c>
      <c r="AC240" s="284" t="str">
        <f>IF(B239="","",IF(AZ240="対象外","対象外",AC239))</f>
        <v/>
      </c>
      <c r="AD240" s="284" t="str">
        <f>IF(B239="","",IF(AZ240="対象外","対象外",AD239))</f>
        <v/>
      </c>
      <c r="AE240" s="284" t="str">
        <f>IF(B239="","",IF(AZ240="対象外","対象外",AE239))</f>
        <v/>
      </c>
      <c r="AF240" s="284" t="str">
        <f>IF(B239="","",IF(AZ240="対象外","対象外",AF239))</f>
        <v/>
      </c>
      <c r="AG240" s="284" t="str">
        <f>IF(B239="","",IF(AZ240="対象外","対象外",AG239))</f>
        <v/>
      </c>
      <c r="AH240" s="523" t="str">
        <f t="shared" ref="AH240" si="348">IF(B239="","",IF(AH239&lt;1,"対象外",ROUND(AI239/AH239,3)))</f>
        <v/>
      </c>
      <c r="AI240" s="524"/>
      <c r="AJ240" s="285"/>
      <c r="AL240" s="290"/>
      <c r="AM240" s="184">
        <f>IF(AH240="",0,IF(AH240="対象外",0,1))</f>
        <v>0</v>
      </c>
      <c r="AN240" s="187">
        <f>IF(AM240=1,AH240,0)</f>
        <v>0</v>
      </c>
      <c r="AO240" s="184">
        <f>AH239</f>
        <v>0</v>
      </c>
      <c r="AP240" s="170">
        <f>AI239</f>
        <v>0</v>
      </c>
      <c r="AQ240" s="152"/>
      <c r="AR240" s="170">
        <f>IF(AS240&gt;1,1,0)</f>
        <v>0</v>
      </c>
      <c r="AS240" s="170">
        <f>AO240+AS196</f>
        <v>0</v>
      </c>
      <c r="AT240" s="170">
        <f>AP240+AT196</f>
        <v>0</v>
      </c>
      <c r="AU240" s="152"/>
      <c r="AW240" s="198" t="str">
        <f>IF(COUNTIF(F239:L239,"作業")+COUNTIF(F239:L239,"休日")&lt;7,"対象外",IF(COUNTIF(F239:L239,"休日")&gt;3,"対象外","対象"))</f>
        <v>対象外</v>
      </c>
      <c r="AX240" s="198" t="str">
        <f>IF(COUNTIF(M239:S239,"作業")+COUNTIF(M239:S239,"休日")&lt;7,"対象外",IF(COUNTIF(M239:S239,"休日")&gt;3,"対象外","対象"))</f>
        <v>対象外</v>
      </c>
      <c r="AY240" s="198" t="str">
        <f>IF(COUNTIF(T239:Z239,"作業")+COUNTIF(T239:Z239,"休日")&lt;7,"対象外",IF(COUNTIF(T239:Z239,"休日")&gt;3,"対象外","対象"))</f>
        <v>対象外</v>
      </c>
      <c r="AZ240" s="198" t="str">
        <f>IF(COUNTIF(AA239:AG239,"作業")+COUNTIF(AA239:AG239,"休日")&lt;7,"対象外",IF(COUNTIF(AA239:AG239,"休日")&gt;3,"対象外","対象"))</f>
        <v>対象外</v>
      </c>
    </row>
    <row r="241" spans="1:52" s="160" customFormat="1" ht="35.25" customHeight="1" x14ac:dyDescent="0.4">
      <c r="A241" s="598" t="s">
        <v>67</v>
      </c>
      <c r="B241" s="549" t="s">
        <v>0</v>
      </c>
      <c r="C241" s="550"/>
      <c r="D241" s="550"/>
      <c r="E241" s="550"/>
      <c r="F241" s="307">
        <f>AG197+1</f>
        <v>46071</v>
      </c>
      <c r="G241" s="199">
        <f>F241+1</f>
        <v>46072</v>
      </c>
      <c r="H241" s="199">
        <f t="shared" ref="H241:AG241" si="349">G241+1</f>
        <v>46073</v>
      </c>
      <c r="I241" s="199">
        <f t="shared" si="349"/>
        <v>46074</v>
      </c>
      <c r="J241" s="199">
        <f t="shared" si="349"/>
        <v>46075</v>
      </c>
      <c r="K241" s="199">
        <f t="shared" si="349"/>
        <v>46076</v>
      </c>
      <c r="L241" s="308">
        <f t="shared" si="349"/>
        <v>46077</v>
      </c>
      <c r="M241" s="299">
        <f t="shared" si="349"/>
        <v>46078</v>
      </c>
      <c r="N241" s="199">
        <f t="shared" si="349"/>
        <v>46079</v>
      </c>
      <c r="O241" s="199">
        <f t="shared" si="349"/>
        <v>46080</v>
      </c>
      <c r="P241" s="199">
        <f t="shared" si="349"/>
        <v>46081</v>
      </c>
      <c r="Q241" s="199">
        <f t="shared" si="349"/>
        <v>46082</v>
      </c>
      <c r="R241" s="199">
        <f t="shared" si="349"/>
        <v>46083</v>
      </c>
      <c r="S241" s="318">
        <f t="shared" si="349"/>
        <v>46084</v>
      </c>
      <c r="T241" s="307">
        <f t="shared" si="349"/>
        <v>46085</v>
      </c>
      <c r="U241" s="199">
        <f t="shared" si="349"/>
        <v>46086</v>
      </c>
      <c r="V241" s="199">
        <f t="shared" si="349"/>
        <v>46087</v>
      </c>
      <c r="W241" s="199">
        <f t="shared" si="349"/>
        <v>46088</v>
      </c>
      <c r="X241" s="199">
        <f t="shared" si="349"/>
        <v>46089</v>
      </c>
      <c r="Y241" s="199">
        <f t="shared" si="349"/>
        <v>46090</v>
      </c>
      <c r="Z241" s="308">
        <f t="shared" si="349"/>
        <v>46091</v>
      </c>
      <c r="AA241" s="299">
        <f t="shared" si="349"/>
        <v>46092</v>
      </c>
      <c r="AB241" s="199">
        <f t="shared" si="349"/>
        <v>46093</v>
      </c>
      <c r="AC241" s="199">
        <f t="shared" si="349"/>
        <v>46094</v>
      </c>
      <c r="AD241" s="199">
        <f t="shared" si="349"/>
        <v>46095</v>
      </c>
      <c r="AE241" s="199">
        <f t="shared" si="349"/>
        <v>46096</v>
      </c>
      <c r="AF241" s="199">
        <f t="shared" si="349"/>
        <v>46097</v>
      </c>
      <c r="AG241" s="199">
        <f t="shared" si="349"/>
        <v>46098</v>
      </c>
      <c r="AH241" s="545" t="s">
        <v>11</v>
      </c>
      <c r="AI241" s="547" t="s">
        <v>123</v>
      </c>
      <c r="AJ241" s="527" t="s">
        <v>134</v>
      </c>
      <c r="AK241" s="148"/>
      <c r="AL241" s="290"/>
      <c r="AM241" s="290"/>
      <c r="AN241" s="290"/>
      <c r="AO241" s="146"/>
      <c r="AP241" s="146"/>
      <c r="AQ241" s="146"/>
      <c r="AR241" s="146"/>
      <c r="AS241" s="146"/>
      <c r="AT241" s="146"/>
      <c r="AU241" s="146"/>
      <c r="AV241" s="146"/>
      <c r="AW241" s="146"/>
      <c r="AX241" s="146"/>
      <c r="AY241" s="146"/>
      <c r="AZ241" s="146"/>
    </row>
    <row r="242" spans="1:52" ht="35.25" customHeight="1" x14ac:dyDescent="0.4">
      <c r="A242" s="599"/>
      <c r="B242" s="541" t="s">
        <v>1</v>
      </c>
      <c r="C242" s="542"/>
      <c r="D242" s="542"/>
      <c r="E242" s="542"/>
      <c r="F242" s="309">
        <f>AG198+1</f>
        <v>46071</v>
      </c>
      <c r="G242" s="200">
        <f>F242+1</f>
        <v>46072</v>
      </c>
      <c r="H242" s="200">
        <f t="shared" ref="H242:AG242" si="350">G242+1</f>
        <v>46073</v>
      </c>
      <c r="I242" s="200">
        <f t="shared" si="350"/>
        <v>46074</v>
      </c>
      <c r="J242" s="200">
        <f t="shared" si="350"/>
        <v>46075</v>
      </c>
      <c r="K242" s="200">
        <f t="shared" si="350"/>
        <v>46076</v>
      </c>
      <c r="L242" s="310">
        <f t="shared" si="350"/>
        <v>46077</v>
      </c>
      <c r="M242" s="300">
        <f t="shared" si="350"/>
        <v>46078</v>
      </c>
      <c r="N242" s="200">
        <f t="shared" si="350"/>
        <v>46079</v>
      </c>
      <c r="O242" s="200">
        <f t="shared" si="350"/>
        <v>46080</v>
      </c>
      <c r="P242" s="200">
        <f t="shared" si="350"/>
        <v>46081</v>
      </c>
      <c r="Q242" s="200">
        <f t="shared" si="350"/>
        <v>46082</v>
      </c>
      <c r="R242" s="200">
        <f t="shared" si="350"/>
        <v>46083</v>
      </c>
      <c r="S242" s="319">
        <f t="shared" si="350"/>
        <v>46084</v>
      </c>
      <c r="T242" s="309">
        <f t="shared" si="350"/>
        <v>46085</v>
      </c>
      <c r="U242" s="200">
        <f t="shared" si="350"/>
        <v>46086</v>
      </c>
      <c r="V242" s="200">
        <f t="shared" si="350"/>
        <v>46087</v>
      </c>
      <c r="W242" s="200">
        <f t="shared" si="350"/>
        <v>46088</v>
      </c>
      <c r="X242" s="200">
        <f t="shared" si="350"/>
        <v>46089</v>
      </c>
      <c r="Y242" s="200">
        <f t="shared" si="350"/>
        <v>46090</v>
      </c>
      <c r="Z242" s="310">
        <f t="shared" si="350"/>
        <v>46091</v>
      </c>
      <c r="AA242" s="300">
        <f t="shared" si="350"/>
        <v>46092</v>
      </c>
      <c r="AB242" s="200">
        <f t="shared" si="350"/>
        <v>46093</v>
      </c>
      <c r="AC242" s="200">
        <f t="shared" si="350"/>
        <v>46094</v>
      </c>
      <c r="AD242" s="200">
        <f t="shared" si="350"/>
        <v>46095</v>
      </c>
      <c r="AE242" s="200">
        <f t="shared" si="350"/>
        <v>46096</v>
      </c>
      <c r="AF242" s="200">
        <f t="shared" si="350"/>
        <v>46097</v>
      </c>
      <c r="AG242" s="200">
        <f t="shared" si="350"/>
        <v>46098</v>
      </c>
      <c r="AH242" s="546"/>
      <c r="AI242" s="548"/>
      <c r="AJ242" s="528"/>
      <c r="AL242" s="290"/>
      <c r="AM242" s="290"/>
      <c r="AN242" s="290"/>
    </row>
    <row r="243" spans="1:52" ht="35.25" customHeight="1" x14ac:dyDescent="0.4">
      <c r="A243" s="599"/>
      <c r="B243" s="541" t="s">
        <v>2</v>
      </c>
      <c r="C243" s="542"/>
      <c r="D243" s="542"/>
      <c r="E243" s="542"/>
      <c r="F243" s="311">
        <f>AG199+1</f>
        <v>46071</v>
      </c>
      <c r="G243" s="201">
        <f>F242+1</f>
        <v>46072</v>
      </c>
      <c r="H243" s="201">
        <f t="shared" ref="H243" si="351">G242+1</f>
        <v>46073</v>
      </c>
      <c r="I243" s="201">
        <f t="shared" ref="I243" si="352">H242+1</f>
        <v>46074</v>
      </c>
      <c r="J243" s="201">
        <f t="shared" ref="J243" si="353">I242+1</f>
        <v>46075</v>
      </c>
      <c r="K243" s="201">
        <f t="shared" ref="K243" si="354">J242+1</f>
        <v>46076</v>
      </c>
      <c r="L243" s="312">
        <f t="shared" ref="L243" si="355">K242+1</f>
        <v>46077</v>
      </c>
      <c r="M243" s="301">
        <f t="shared" ref="M243" si="356">L242+1</f>
        <v>46078</v>
      </c>
      <c r="N243" s="201">
        <f t="shared" ref="N243" si="357">M242+1</f>
        <v>46079</v>
      </c>
      <c r="O243" s="201">
        <f t="shared" ref="O243" si="358">N242+1</f>
        <v>46080</v>
      </c>
      <c r="P243" s="201">
        <f t="shared" ref="P243" si="359">O242+1</f>
        <v>46081</v>
      </c>
      <c r="Q243" s="201">
        <f t="shared" ref="Q243" si="360">P242+1</f>
        <v>46082</v>
      </c>
      <c r="R243" s="201">
        <f t="shared" ref="R243" si="361">Q242+1</f>
        <v>46083</v>
      </c>
      <c r="S243" s="320">
        <f t="shared" ref="S243" si="362">R242+1</f>
        <v>46084</v>
      </c>
      <c r="T243" s="311">
        <f t="shared" ref="T243" si="363">S242+1</f>
        <v>46085</v>
      </c>
      <c r="U243" s="201">
        <f t="shared" ref="U243" si="364">T242+1</f>
        <v>46086</v>
      </c>
      <c r="V243" s="201">
        <f t="shared" ref="V243" si="365">U242+1</f>
        <v>46087</v>
      </c>
      <c r="W243" s="201">
        <f t="shared" ref="W243" si="366">V242+1</f>
        <v>46088</v>
      </c>
      <c r="X243" s="201">
        <f t="shared" ref="X243" si="367">W242+1</f>
        <v>46089</v>
      </c>
      <c r="Y243" s="201">
        <f t="shared" ref="Y243" si="368">X242+1</f>
        <v>46090</v>
      </c>
      <c r="Z243" s="312">
        <f t="shared" ref="Z243" si="369">Y242+1</f>
        <v>46091</v>
      </c>
      <c r="AA243" s="301">
        <f t="shared" ref="AA243" si="370">Z242+1</f>
        <v>46092</v>
      </c>
      <c r="AB243" s="201">
        <f t="shared" ref="AB243" si="371">AA242+1</f>
        <v>46093</v>
      </c>
      <c r="AC243" s="201">
        <f t="shared" ref="AC243" si="372">AB242+1</f>
        <v>46094</v>
      </c>
      <c r="AD243" s="201">
        <f t="shared" ref="AD243" si="373">AC242+1</f>
        <v>46095</v>
      </c>
      <c r="AE243" s="201">
        <f t="shared" ref="AE243" si="374">AD242+1</f>
        <v>46096</v>
      </c>
      <c r="AF243" s="201">
        <f t="shared" ref="AF243" si="375">AE242+1</f>
        <v>46097</v>
      </c>
      <c r="AG243" s="201">
        <f t="shared" ref="AG243" si="376">AF242+1</f>
        <v>46098</v>
      </c>
      <c r="AH243" s="546"/>
      <c r="AI243" s="548"/>
      <c r="AJ243" s="528"/>
      <c r="AK243" s="159"/>
      <c r="AL243" s="290"/>
      <c r="AM243" s="290"/>
      <c r="AN243" s="290"/>
      <c r="AO243" s="290"/>
      <c r="AP243" s="290"/>
      <c r="AQ243" s="290"/>
      <c r="AR243" s="290"/>
      <c r="AS243" s="290"/>
      <c r="AT243" s="290"/>
      <c r="AU243" s="290"/>
      <c r="AV243" s="290"/>
      <c r="AW243" s="290"/>
      <c r="AX243" s="290"/>
      <c r="AY243" s="290"/>
      <c r="AZ243" s="290"/>
    </row>
    <row r="244" spans="1:52" ht="120" customHeight="1" x14ac:dyDescent="0.4">
      <c r="A244" s="599"/>
      <c r="B244" s="543" t="s">
        <v>157</v>
      </c>
      <c r="C244" s="544"/>
      <c r="D244" s="544"/>
      <c r="E244" s="544"/>
      <c r="F244" s="292" t="str">
        <f>IF(F242=$T$9,"完了日","")</f>
        <v/>
      </c>
      <c r="G244" s="197" t="str">
        <f>IF(G242=$T$9,"完了日","")</f>
        <v/>
      </c>
      <c r="H244" s="197" t="str">
        <f t="shared" ref="H244:AG244" si="377">IF(H242=$T$9,"完了日","")</f>
        <v/>
      </c>
      <c r="I244" s="197" t="str">
        <f t="shared" si="377"/>
        <v/>
      </c>
      <c r="J244" s="197" t="str">
        <f t="shared" si="377"/>
        <v/>
      </c>
      <c r="K244" s="197" t="str">
        <f t="shared" si="377"/>
        <v/>
      </c>
      <c r="L244" s="313" t="str">
        <f t="shared" si="377"/>
        <v/>
      </c>
      <c r="M244" s="302" t="str">
        <f t="shared" si="377"/>
        <v/>
      </c>
      <c r="N244" s="197" t="str">
        <f t="shared" si="377"/>
        <v/>
      </c>
      <c r="O244" s="197" t="str">
        <f t="shared" si="377"/>
        <v/>
      </c>
      <c r="P244" s="197" t="str">
        <f t="shared" si="377"/>
        <v/>
      </c>
      <c r="Q244" s="197" t="str">
        <f t="shared" si="377"/>
        <v/>
      </c>
      <c r="R244" s="197" t="str">
        <f t="shared" si="377"/>
        <v/>
      </c>
      <c r="S244" s="321" t="str">
        <f t="shared" si="377"/>
        <v/>
      </c>
      <c r="T244" s="292" t="str">
        <f t="shared" si="377"/>
        <v/>
      </c>
      <c r="U244" s="197" t="str">
        <f t="shared" si="377"/>
        <v/>
      </c>
      <c r="V244" s="197" t="str">
        <f t="shared" si="377"/>
        <v/>
      </c>
      <c r="W244" s="197" t="str">
        <f t="shared" si="377"/>
        <v/>
      </c>
      <c r="X244" s="197" t="str">
        <f t="shared" si="377"/>
        <v/>
      </c>
      <c r="Y244" s="197" t="str">
        <f t="shared" si="377"/>
        <v/>
      </c>
      <c r="Z244" s="313" t="str">
        <f t="shared" si="377"/>
        <v/>
      </c>
      <c r="AA244" s="302" t="str">
        <f t="shared" si="377"/>
        <v/>
      </c>
      <c r="AB244" s="197" t="str">
        <f t="shared" si="377"/>
        <v/>
      </c>
      <c r="AC244" s="197" t="str">
        <f t="shared" si="377"/>
        <v/>
      </c>
      <c r="AD244" s="197" t="str">
        <f t="shared" si="377"/>
        <v/>
      </c>
      <c r="AE244" s="197" t="str">
        <f t="shared" si="377"/>
        <v/>
      </c>
      <c r="AF244" s="197" t="str">
        <f t="shared" si="377"/>
        <v/>
      </c>
      <c r="AG244" s="197" t="str">
        <f t="shared" si="377"/>
        <v/>
      </c>
      <c r="AH244" s="546"/>
      <c r="AI244" s="548"/>
      <c r="AJ244" s="528"/>
      <c r="AL244" s="290"/>
      <c r="AM244" s="290"/>
      <c r="AN244" s="516" t="s">
        <v>126</v>
      </c>
      <c r="AO244" s="516"/>
      <c r="AR244" s="146" t="s">
        <v>146</v>
      </c>
      <c r="AX244" s="517" t="s">
        <v>160</v>
      </c>
      <c r="AY244" s="517"/>
      <c r="AZ244" s="517"/>
    </row>
    <row r="245" spans="1:52" ht="54" customHeight="1" x14ac:dyDescent="0.4">
      <c r="A245" s="599"/>
      <c r="B245" s="529" t="str">
        <f>IF(COUNTIF(F245:AG245,0)=28,"",B$25)</f>
        <v/>
      </c>
      <c r="C245" s="530"/>
      <c r="D245" s="531"/>
      <c r="E245" s="295" t="s">
        <v>158</v>
      </c>
      <c r="F245" s="314">
        <f>VLOOKUP(F242,'1'!$B$11:$D$598,3,0)</f>
        <v>0</v>
      </c>
      <c r="G245" s="219">
        <f>VLOOKUP(G242,'1'!$B$11:$D$598,3,0)</f>
        <v>0</v>
      </c>
      <c r="H245" s="219">
        <f>VLOOKUP(H242,'1'!$B$11:$D$598,3,0)</f>
        <v>0</v>
      </c>
      <c r="I245" s="219">
        <f>VLOOKUP(I242,'1'!$B$11:$D$598,3,0)</f>
        <v>0</v>
      </c>
      <c r="J245" s="219">
        <f>VLOOKUP(J242,'1'!$B$11:$D$598,3,0)</f>
        <v>0</v>
      </c>
      <c r="K245" s="219">
        <f>VLOOKUP(K242,'1'!$B$11:$D$598,3,0)</f>
        <v>0</v>
      </c>
      <c r="L245" s="315">
        <f>VLOOKUP(L242,'1'!$B$11:$D$598,3,0)</f>
        <v>0</v>
      </c>
      <c r="M245" s="303">
        <f>VLOOKUP(M242,'1'!$B$11:$D$598,3,0)</f>
        <v>0</v>
      </c>
      <c r="N245" s="219">
        <f>VLOOKUP(N242,'1'!$B$11:$D$598,3,0)</f>
        <v>0</v>
      </c>
      <c r="O245" s="219">
        <f>VLOOKUP(O242,'1'!$B$11:$D$598,3,0)</f>
        <v>0</v>
      </c>
      <c r="P245" s="219">
        <f>VLOOKUP(P242,'1'!$B$11:$D$598,3,0)</f>
        <v>0</v>
      </c>
      <c r="Q245" s="219">
        <f>VLOOKUP(Q242,'1'!$B$11:$D$598,3,0)</f>
        <v>0</v>
      </c>
      <c r="R245" s="219">
        <f>VLOOKUP(R242,'1'!$B$11:$D$598,3,0)</f>
        <v>0</v>
      </c>
      <c r="S245" s="322">
        <f>VLOOKUP(S242,'1'!$B$11:$D$598,3,0)</f>
        <v>0</v>
      </c>
      <c r="T245" s="314">
        <f>VLOOKUP(T242,'1'!$B$11:$D$598,3,0)</f>
        <v>0</v>
      </c>
      <c r="U245" s="219">
        <f>VLOOKUP(U242,'1'!$B$11:$D$598,3,0)</f>
        <v>0</v>
      </c>
      <c r="V245" s="219">
        <f>VLOOKUP(V242,'1'!$B$11:$D$598,3,0)</f>
        <v>0</v>
      </c>
      <c r="W245" s="219">
        <f>VLOOKUP(W242,'1'!$B$11:$D$598,3,0)</f>
        <v>0</v>
      </c>
      <c r="X245" s="219">
        <f>VLOOKUP(X242,'1'!$B$11:$D$598,3,0)</f>
        <v>0</v>
      </c>
      <c r="Y245" s="219">
        <f>VLOOKUP(Y242,'1'!$B$11:$D$598,3,0)</f>
        <v>0</v>
      </c>
      <c r="Z245" s="315">
        <f>VLOOKUP(Z242,'1'!$B$11:$D$598,3,0)</f>
        <v>0</v>
      </c>
      <c r="AA245" s="303">
        <f>VLOOKUP(AA242,'1'!$B$11:$D$598,3,0)</f>
        <v>0</v>
      </c>
      <c r="AB245" s="219">
        <f>VLOOKUP(AB242,'1'!$B$11:$D$598,3,0)</f>
        <v>0</v>
      </c>
      <c r="AC245" s="219">
        <f>VLOOKUP(AC242,'1'!$B$11:$D$598,3,0)</f>
        <v>0</v>
      </c>
      <c r="AD245" s="219">
        <f>VLOOKUP(AD242,'1'!$B$11:$D$598,3,0)</f>
        <v>0</v>
      </c>
      <c r="AE245" s="219">
        <f>VLOOKUP(AE242,'1'!$B$11:$D$598,3,0)</f>
        <v>0</v>
      </c>
      <c r="AF245" s="219">
        <f>VLOOKUP(AF242,'1'!$B$11:$D$598,3,0)</f>
        <v>0</v>
      </c>
      <c r="AG245" s="219">
        <f>VLOOKUP(AG242,'1'!$B$11:$D$598,3,0)</f>
        <v>0</v>
      </c>
      <c r="AH245" s="198">
        <f>COUNTIF(F246:AG246,"作業")+COUNTIF(F246:AG246,"休日")</f>
        <v>0</v>
      </c>
      <c r="AI245" s="291">
        <f>(COUNTIF(F246:AG246,"休日"))</f>
        <v>0</v>
      </c>
      <c r="AJ245" s="526" t="str">
        <f>IF(AN245&gt;0.01,ROUND(AN245/AM245,3),"")</f>
        <v/>
      </c>
      <c r="AL245" s="290"/>
      <c r="AM245" s="290">
        <f>SUM(AM246:AM284)</f>
        <v>0</v>
      </c>
      <c r="AN245" s="188">
        <f>SUM(AN246:AN284)</f>
        <v>0</v>
      </c>
      <c r="AS245" s="146" t="s">
        <v>162</v>
      </c>
      <c r="AT245" s="146" t="s">
        <v>19</v>
      </c>
      <c r="AW245" s="278"/>
      <c r="AX245" s="278"/>
      <c r="AY245" s="278"/>
      <c r="AZ245" s="278"/>
    </row>
    <row r="246" spans="1:52" ht="54" customHeight="1" x14ac:dyDescent="0.4">
      <c r="A246" s="599"/>
      <c r="B246" s="532"/>
      <c r="C246" s="533"/>
      <c r="D246" s="534"/>
      <c r="E246" s="296" t="s">
        <v>159</v>
      </c>
      <c r="F246" s="314" t="str">
        <f>IF(B245="","",IF(AW246="対象外","対象外",F245))</f>
        <v/>
      </c>
      <c r="G246" s="219" t="str">
        <f>IF(B245="","",IF(AW246="対象外","対象外",G245))</f>
        <v/>
      </c>
      <c r="H246" s="219" t="str">
        <f>IF(B245="","",IF(AW246="対象外","対象外",H245))</f>
        <v/>
      </c>
      <c r="I246" s="219" t="str">
        <f>IF(B245="","",IF(AW246="対象外","対象外",I245))</f>
        <v/>
      </c>
      <c r="J246" s="219" t="str">
        <f>IF(B245="","",IF(AW246="対象外","対象外",J245))</f>
        <v/>
      </c>
      <c r="K246" s="219" t="str">
        <f>IF(B245="","",IF(AW246="対象外","対象外",K245))</f>
        <v/>
      </c>
      <c r="L246" s="315" t="str">
        <f>IF(B245="","",IF(AW246="対象外","対象外",L245))</f>
        <v/>
      </c>
      <c r="M246" s="303" t="str">
        <f>IF(B245="","",IF(AX246="対象外","対象外",M245))</f>
        <v/>
      </c>
      <c r="N246" s="219" t="str">
        <f>IF(B245="","",IF(AX246="対象外","対象外",N245))</f>
        <v/>
      </c>
      <c r="O246" s="219" t="str">
        <f>IF(B245="","",IF(AX246="対象外","対象外",O245))</f>
        <v/>
      </c>
      <c r="P246" s="219" t="str">
        <f>IF(B245="","",IF(AX246="対象外","対象外",P245))</f>
        <v/>
      </c>
      <c r="Q246" s="219" t="str">
        <f>IF(B245="","",IF(AX246="対象外","対象外",Q245))</f>
        <v/>
      </c>
      <c r="R246" s="219" t="str">
        <f>IF(B245="","",IF(AX246="対象外","対象外",R245))</f>
        <v/>
      </c>
      <c r="S246" s="322" t="str">
        <f>IF(B245="","",IF(AX246="対象外","対象外",S245))</f>
        <v/>
      </c>
      <c r="T246" s="314" t="str">
        <f>IF(B245="","",IF(AY246="対象外","対象外",T245))</f>
        <v/>
      </c>
      <c r="U246" s="219" t="str">
        <f>IF(B245="","",IF(AY246="対象外","対象外",U245))</f>
        <v/>
      </c>
      <c r="V246" s="219" t="str">
        <f>IF(B245="","",IF(AY246="対象外","対象外",V245))</f>
        <v/>
      </c>
      <c r="W246" s="219" t="str">
        <f>IF(B245="","",IF(AY246="対象外","対象外",W245))</f>
        <v/>
      </c>
      <c r="X246" s="219" t="str">
        <f>IF(B245="","",IF(AY246="対象外","対象外",X245))</f>
        <v/>
      </c>
      <c r="Y246" s="219" t="str">
        <f>IF(B245="","",IF(AY246="対象外","対象外",Y245))</f>
        <v/>
      </c>
      <c r="Z246" s="315" t="str">
        <f>IF(B245="","",IF(AY246="対象外","対象外",Z245))</f>
        <v/>
      </c>
      <c r="AA246" s="303" t="str">
        <f>IF(B245="","",IF(AZ246="対象外","対象外",AA245))</f>
        <v/>
      </c>
      <c r="AB246" s="219" t="str">
        <f>IF(B245="","",IF(AZ246="対象外","対象外",AB245))</f>
        <v/>
      </c>
      <c r="AC246" s="219" t="str">
        <f>IF(B245="","",IF(AZ246="対象外","対象外",AC245))</f>
        <v/>
      </c>
      <c r="AD246" s="219" t="str">
        <f>IF(B245="","",IF(AZ246="対象外","対象外",AD245))</f>
        <v/>
      </c>
      <c r="AE246" s="219" t="str">
        <f>IF(B245="","",IF(AZ246="対象外","対象外",AE245))</f>
        <v/>
      </c>
      <c r="AF246" s="219" t="str">
        <f>IF(B245="","",IF(AZ246="対象外","対象外",AF245))</f>
        <v/>
      </c>
      <c r="AG246" s="219" t="str">
        <f>IF(B245="","",IF(AZ246="対象外","対象外",AG245))</f>
        <v/>
      </c>
      <c r="AH246" s="523" t="str">
        <f>IF(B245="","",IF(AH245&lt;1,"対象外",ROUND(AI245/AH245,3)))</f>
        <v/>
      </c>
      <c r="AI246" s="524"/>
      <c r="AJ246" s="526"/>
      <c r="AL246" s="146"/>
      <c r="AM246" s="184">
        <f>IF(AH246="",0,IF(AH246="対象外",0,1))</f>
        <v>0</v>
      </c>
      <c r="AN246" s="187">
        <f>IF(AM246=1,AH246,0)</f>
        <v>0</v>
      </c>
      <c r="AO246" s="184">
        <f>AH245</f>
        <v>0</v>
      </c>
      <c r="AP246" s="170">
        <f>AI245</f>
        <v>0</v>
      </c>
      <c r="AQ246" s="152"/>
      <c r="AR246" s="170">
        <f>IF(AS246&gt;1,1,0)</f>
        <v>0</v>
      </c>
      <c r="AS246" s="170">
        <f>AO246+AS202</f>
        <v>0</v>
      </c>
      <c r="AT246" s="170">
        <f>AP246+AT202</f>
        <v>0</v>
      </c>
      <c r="AU246" s="152"/>
      <c r="AW246" s="198" t="str">
        <f>IF(COUNTIF(F245:L245,"作業")+COUNTIF(F245:L245,"休日")&lt;7,"対象外",IF(COUNTIF(F245:L245,"休日")&gt;3,"対象外","対象"))</f>
        <v>対象外</v>
      </c>
      <c r="AX246" s="198" t="str">
        <f>IF(COUNTIF(M245:S245,"作業")+COUNTIF(M245:S245,"休日")&lt;7,"対象外",IF(COUNTIF(M245:S245,"休日")&gt;3,"対象外","対象"))</f>
        <v>対象外</v>
      </c>
      <c r="AY246" s="198" t="str">
        <f>IF(COUNTIF(T245:Z245,"作業")+COUNTIF(T245:Z245,"休日")&lt;7,"対象外",IF(COUNTIF(T245:Z245,"休日")&gt;3,"対象外","対象"))</f>
        <v>対象外</v>
      </c>
      <c r="AZ246" s="198" t="str">
        <f>IF(COUNTIF(AA245:AG245,"作業")+COUNTIF(AA245:AG245,"休日")&lt;7,"対象外",IF(COUNTIF(AA245:AG245,"休日")&gt;3,"対象外","対象"))</f>
        <v>対象外</v>
      </c>
    </row>
    <row r="247" spans="1:52" ht="54" customHeight="1" x14ac:dyDescent="0.4">
      <c r="A247" s="599"/>
      <c r="B247" s="529" t="str">
        <f>IF(COUNTIF(F247:AG247,0)=28,"",B$27)</f>
        <v/>
      </c>
      <c r="C247" s="530"/>
      <c r="D247" s="531"/>
      <c r="E247" s="295" t="s">
        <v>158</v>
      </c>
      <c r="F247" s="314">
        <f>VLOOKUP(F242,'2'!$B$11:$D$598,3,0)</f>
        <v>0</v>
      </c>
      <c r="G247" s="219">
        <f>VLOOKUP(G242,'2'!$B$11:$D$598,3,0)</f>
        <v>0</v>
      </c>
      <c r="H247" s="219">
        <f>VLOOKUP(H242,'2'!$B$11:$D$598,3,0)</f>
        <v>0</v>
      </c>
      <c r="I247" s="219">
        <f>VLOOKUP(I242,'2'!$B$11:$D$598,3,0)</f>
        <v>0</v>
      </c>
      <c r="J247" s="219">
        <f>VLOOKUP(J242,'2'!$B$11:$D$598,3,0)</f>
        <v>0</v>
      </c>
      <c r="K247" s="219">
        <f>VLOOKUP(K242,'2'!$B$11:$D$598,3,0)</f>
        <v>0</v>
      </c>
      <c r="L247" s="315">
        <f>VLOOKUP(L242,'2'!$B$11:$D$598,3,0)</f>
        <v>0</v>
      </c>
      <c r="M247" s="303">
        <f>VLOOKUP(M242,'2'!$B$11:$D$598,3,0)</f>
        <v>0</v>
      </c>
      <c r="N247" s="219">
        <f>VLOOKUP(N242,'2'!$B$11:$D$598,3,0)</f>
        <v>0</v>
      </c>
      <c r="O247" s="219">
        <f>VLOOKUP(O242,'2'!$B$11:$D$598,3,0)</f>
        <v>0</v>
      </c>
      <c r="P247" s="219">
        <f>VLOOKUP(P242,'2'!$B$11:$D$598,3,0)</f>
        <v>0</v>
      </c>
      <c r="Q247" s="219">
        <f>VLOOKUP(Q242,'2'!$B$11:$D$598,3,0)</f>
        <v>0</v>
      </c>
      <c r="R247" s="219">
        <f>VLOOKUP(R242,'2'!$B$11:$D$598,3,0)</f>
        <v>0</v>
      </c>
      <c r="S247" s="322">
        <f>VLOOKUP(S242,'2'!$B$11:$D$598,3,0)</f>
        <v>0</v>
      </c>
      <c r="T247" s="314">
        <f>VLOOKUP(T242,'2'!$B$11:$D$598,3,0)</f>
        <v>0</v>
      </c>
      <c r="U247" s="219">
        <f>VLOOKUP(U242,'2'!$B$11:$D$598,3,0)</f>
        <v>0</v>
      </c>
      <c r="V247" s="219">
        <f>VLOOKUP(V242,'2'!$B$11:$D$598,3,0)</f>
        <v>0</v>
      </c>
      <c r="W247" s="219">
        <f>VLOOKUP(W242,'2'!$B$11:$D$598,3,0)</f>
        <v>0</v>
      </c>
      <c r="X247" s="219">
        <f>VLOOKUP(X242,'2'!$B$11:$D$598,3,0)</f>
        <v>0</v>
      </c>
      <c r="Y247" s="219">
        <f>VLOOKUP(Y242,'2'!$B$11:$D$598,3,0)</f>
        <v>0</v>
      </c>
      <c r="Z247" s="315">
        <f>VLOOKUP(Z242,'2'!$B$11:$D$598,3,0)</f>
        <v>0</v>
      </c>
      <c r="AA247" s="303">
        <f>VLOOKUP(AA242,'2'!$B$11:$D$598,3,0)</f>
        <v>0</v>
      </c>
      <c r="AB247" s="219">
        <f>VLOOKUP(AB242,'2'!$B$11:$D$598,3,0)</f>
        <v>0</v>
      </c>
      <c r="AC247" s="219">
        <f>VLOOKUP(AC242,'2'!$B$11:$D$598,3,0)</f>
        <v>0</v>
      </c>
      <c r="AD247" s="219">
        <f>VLOOKUP(AD242,'2'!$B$11:$D$598,3,0)</f>
        <v>0</v>
      </c>
      <c r="AE247" s="219">
        <f>VLOOKUP(AE242,'2'!$B$11:$D$598,3,0)</f>
        <v>0</v>
      </c>
      <c r="AF247" s="219">
        <f>VLOOKUP(AF242,'2'!$B$11:$D$598,3,0)</f>
        <v>0</v>
      </c>
      <c r="AG247" s="219">
        <f>VLOOKUP(AG242,'2'!$B$11:$D$598,3,0)</f>
        <v>0</v>
      </c>
      <c r="AH247" s="198">
        <f>COUNTIF(F248:AG248,"作業")+COUNTIF(F248:AG248,"休日")</f>
        <v>0</v>
      </c>
      <c r="AI247" s="291">
        <f>(COUNTIF(F248:AG248,"休日"))</f>
        <v>0</v>
      </c>
      <c r="AJ247" s="525" t="str">
        <f>IF(AJ245="","",IF(AJ245&gt;=0.285,"達成","未達成"))</f>
        <v/>
      </c>
      <c r="AL247" s="290"/>
      <c r="AM247" s="290"/>
      <c r="AN247" s="290"/>
      <c r="AW247" s="278">
        <v>1</v>
      </c>
      <c r="AX247" s="278">
        <v>2</v>
      </c>
      <c r="AY247" s="278">
        <v>3</v>
      </c>
      <c r="AZ247" s="278">
        <v>4</v>
      </c>
    </row>
    <row r="248" spans="1:52" ht="54" customHeight="1" x14ac:dyDescent="0.4">
      <c r="A248" s="599"/>
      <c r="B248" s="532"/>
      <c r="C248" s="533"/>
      <c r="D248" s="534"/>
      <c r="E248" s="296" t="s">
        <v>159</v>
      </c>
      <c r="F248" s="314" t="str">
        <f>IF(B247="","",IF(AW248="対象外","対象外",F247))</f>
        <v/>
      </c>
      <c r="G248" s="219" t="str">
        <f>IF(B247="","",IF(AW248="対象外","対象外",G247))</f>
        <v/>
      </c>
      <c r="H248" s="219" t="str">
        <f>IF(B247="","",IF(AW248="対象外","対象外",H247))</f>
        <v/>
      </c>
      <c r="I248" s="219" t="str">
        <f>IF(B247="","",IF(AW248="対象外","対象外",I247))</f>
        <v/>
      </c>
      <c r="J248" s="219" t="str">
        <f>IF(B247="","",IF(AW248="対象外","対象外",J247))</f>
        <v/>
      </c>
      <c r="K248" s="219" t="str">
        <f>IF(B247="","",IF(AW248="対象外","対象外",K247))</f>
        <v/>
      </c>
      <c r="L248" s="315" t="str">
        <f>IF(B247="","",IF(AW248="対象外","対象外",L247))</f>
        <v/>
      </c>
      <c r="M248" s="303" t="str">
        <f>IF(B247="","",IF(AX248="対象外","対象外",M247))</f>
        <v/>
      </c>
      <c r="N248" s="219" t="str">
        <f>IF(B247="","",IF(AX248="対象外","対象外",N247))</f>
        <v/>
      </c>
      <c r="O248" s="219" t="str">
        <f>IF(B247="","",IF(AX248="対象外","対象外",O247))</f>
        <v/>
      </c>
      <c r="P248" s="219" t="str">
        <f>IF(B247="","",IF(AX248="対象外","対象外",P247))</f>
        <v/>
      </c>
      <c r="Q248" s="219" t="str">
        <f>IF(B247="","",IF(AX248="対象外","対象外",Q247))</f>
        <v/>
      </c>
      <c r="R248" s="219" t="str">
        <f>IF(B247="","",IF(AX248="対象外","対象外",R247))</f>
        <v/>
      </c>
      <c r="S248" s="322" t="str">
        <f>IF(B247="","",IF(AX248="対象外","対象外",S247))</f>
        <v/>
      </c>
      <c r="T248" s="314" t="str">
        <f>IF(B247="","",IF(AY248="対象外","対象外",T247))</f>
        <v/>
      </c>
      <c r="U248" s="219" t="str">
        <f>IF(B247="","",IF(AY248="対象外","対象外",U247))</f>
        <v/>
      </c>
      <c r="V248" s="219" t="str">
        <f>IF(B247="","",IF(AY248="対象外","対象外",V247))</f>
        <v/>
      </c>
      <c r="W248" s="219" t="str">
        <f>IF(B247="","",IF(AY248="対象外","対象外",W247))</f>
        <v/>
      </c>
      <c r="X248" s="219" t="str">
        <f>IF(B247="","",IF(AY248="対象外","対象外",X247))</f>
        <v/>
      </c>
      <c r="Y248" s="219" t="str">
        <f>IF(B247="","",IF(AY248="対象外","対象外",Y247))</f>
        <v/>
      </c>
      <c r="Z248" s="315" t="str">
        <f>IF(B247="","",IF(AY248="対象外","対象外",Z247))</f>
        <v/>
      </c>
      <c r="AA248" s="303" t="str">
        <f>IF(B247="","",IF(AZ248="対象外","対象外",AA247))</f>
        <v/>
      </c>
      <c r="AB248" s="219" t="str">
        <f>IF(B247="","",IF(AZ248="対象外","対象外",AB247))</f>
        <v/>
      </c>
      <c r="AC248" s="219" t="str">
        <f>IF(B247="","",IF(AZ248="対象外","対象外",AC247))</f>
        <v/>
      </c>
      <c r="AD248" s="219" t="str">
        <f>IF(B247="","",IF(AZ248="対象外","対象外",AD247))</f>
        <v/>
      </c>
      <c r="AE248" s="219" t="str">
        <f>IF(B247="","",IF(AZ248="対象外","対象外",AE247))</f>
        <v/>
      </c>
      <c r="AF248" s="219" t="str">
        <f>IF(B247="","",IF(AZ248="対象外","対象外",AF247))</f>
        <v/>
      </c>
      <c r="AG248" s="219" t="str">
        <f>IF(B247="","",IF(AZ248="対象外","対象外",AG247))</f>
        <v/>
      </c>
      <c r="AH248" s="523" t="str">
        <f>IF(B247="","",IF(AH247&lt;1,"対象外",ROUND(AI247/AH247,3)))</f>
        <v/>
      </c>
      <c r="AI248" s="524"/>
      <c r="AJ248" s="525"/>
      <c r="AL248" s="290"/>
      <c r="AM248" s="184">
        <f>IF(AH248="",0,IF(AH248="対象外",0,1))</f>
        <v>0</v>
      </c>
      <c r="AN248" s="187">
        <f>IF(AM248=1,AH248,0)</f>
        <v>0</v>
      </c>
      <c r="AO248" s="184">
        <f>AH247</f>
        <v>0</v>
      </c>
      <c r="AP248" s="170">
        <f>AI247</f>
        <v>0</v>
      </c>
      <c r="AQ248" s="152"/>
      <c r="AR248" s="170">
        <f>IF(AS248&gt;1,1,0)</f>
        <v>0</v>
      </c>
      <c r="AS248" s="170">
        <f>AO248+AS204</f>
        <v>0</v>
      </c>
      <c r="AT248" s="170">
        <f>AP248+AT204</f>
        <v>0</v>
      </c>
      <c r="AU248" s="152"/>
      <c r="AW248" s="198" t="str">
        <f>IF(COUNTIF(F247:L247,"作業")+COUNTIF(F247:L247,"休日")&lt;7,"対象外",IF(COUNTIF(F247:L247,"休日")&gt;3,"対象外","対象"))</f>
        <v>対象外</v>
      </c>
      <c r="AX248" s="198" t="str">
        <f>IF(COUNTIF(M247:S247,"作業")+COUNTIF(M247:S247,"休日")&lt;7,"対象外",IF(COUNTIF(M247:S247,"休日")&gt;3,"対象外","対象"))</f>
        <v>対象外</v>
      </c>
      <c r="AY248" s="198" t="str">
        <f>IF(COUNTIF(T247:Z247,"作業")+COUNTIF(T247:Z247,"休日")&lt;7,"対象外",IF(COUNTIF(T247:Z247,"休日")&gt;3,"対象外","対象"))</f>
        <v>対象外</v>
      </c>
      <c r="AZ248" s="198" t="str">
        <f>IF(COUNTIF(AA247:AG247,"作業")+COUNTIF(AA247:AG247,"休日")&lt;7,"対象外",IF(COUNTIF(AA247:AG247,"休日")&gt;3,"対象外","対象"))</f>
        <v>対象外</v>
      </c>
    </row>
    <row r="249" spans="1:52" ht="54" customHeight="1" x14ac:dyDescent="0.35">
      <c r="A249" s="599"/>
      <c r="B249" s="529" t="str">
        <f>IF(COUNTIF(F249:AG249,0)=28,"",B$29)</f>
        <v/>
      </c>
      <c r="C249" s="530"/>
      <c r="D249" s="531"/>
      <c r="E249" s="295" t="s">
        <v>158</v>
      </c>
      <c r="F249" s="314">
        <f>VLOOKUP(F242,'3'!$B$11:$D$598,3,0)</f>
        <v>0</v>
      </c>
      <c r="G249" s="219">
        <f>VLOOKUP(G242,'3'!$B$11:$D$598,3,0)</f>
        <v>0</v>
      </c>
      <c r="H249" s="219">
        <f>VLOOKUP(H242,'3'!$B$11:$D$598,3,0)</f>
        <v>0</v>
      </c>
      <c r="I249" s="219">
        <f>VLOOKUP(I242,'3'!$B$11:$D$598,3,0)</f>
        <v>0</v>
      </c>
      <c r="J249" s="219">
        <f>VLOOKUP(J242,'3'!$B$11:$D$598,3,0)</f>
        <v>0</v>
      </c>
      <c r="K249" s="219">
        <f>VLOOKUP(K242,'3'!$B$11:$D$598,3,0)</f>
        <v>0</v>
      </c>
      <c r="L249" s="315">
        <f>VLOOKUP(L242,'3'!$B$11:$D$598,3,0)</f>
        <v>0</v>
      </c>
      <c r="M249" s="303">
        <f>VLOOKUP(M242,'3'!$B$11:$D$598,3,0)</f>
        <v>0</v>
      </c>
      <c r="N249" s="219">
        <f>VLOOKUP(N242,'3'!$B$11:$D$598,3,0)</f>
        <v>0</v>
      </c>
      <c r="O249" s="219">
        <f>VLOOKUP(O242,'3'!$B$11:$D$598,3,0)</f>
        <v>0</v>
      </c>
      <c r="P249" s="219">
        <f>VLOOKUP(P242,'3'!$B$11:$D$598,3,0)</f>
        <v>0</v>
      </c>
      <c r="Q249" s="219">
        <f>VLOOKUP(Q242,'3'!$B$11:$D$598,3,0)</f>
        <v>0</v>
      </c>
      <c r="R249" s="219">
        <f>VLOOKUP(R242,'3'!$B$11:$D$598,3,0)</f>
        <v>0</v>
      </c>
      <c r="S249" s="322">
        <f>VLOOKUP(S242,'3'!$B$11:$D$598,3,0)</f>
        <v>0</v>
      </c>
      <c r="T249" s="314">
        <f>VLOOKUP(T242,'3'!$B$11:$D$598,3,0)</f>
        <v>0</v>
      </c>
      <c r="U249" s="219">
        <f>VLOOKUP(U242,'3'!$B$11:$D$598,3,0)</f>
        <v>0</v>
      </c>
      <c r="V249" s="219">
        <f>VLOOKUP(V242,'3'!$B$11:$D$598,3,0)</f>
        <v>0</v>
      </c>
      <c r="W249" s="219">
        <f>VLOOKUP(W242,'3'!$B$11:$D$598,3,0)</f>
        <v>0</v>
      </c>
      <c r="X249" s="219">
        <f>VLOOKUP(X242,'3'!$B$11:$D$598,3,0)</f>
        <v>0</v>
      </c>
      <c r="Y249" s="219">
        <f>VLOOKUP(Y242,'3'!$B$11:$D$598,3,0)</f>
        <v>0</v>
      </c>
      <c r="Z249" s="315">
        <f>VLOOKUP(Z242,'3'!$B$11:$D$598,3,0)</f>
        <v>0</v>
      </c>
      <c r="AA249" s="303">
        <f>VLOOKUP(AA242,'3'!$B$11:$D$598,3,0)</f>
        <v>0</v>
      </c>
      <c r="AB249" s="219">
        <f>VLOOKUP(AB242,'3'!$B$11:$D$598,3,0)</f>
        <v>0</v>
      </c>
      <c r="AC249" s="219">
        <f>VLOOKUP(AC242,'3'!$B$11:$D$598,3,0)</f>
        <v>0</v>
      </c>
      <c r="AD249" s="219">
        <f>VLOOKUP(AD242,'3'!$B$11:$D$598,3,0)</f>
        <v>0</v>
      </c>
      <c r="AE249" s="219">
        <f>VLOOKUP(AE242,'3'!$B$11:$D$598,3,0)</f>
        <v>0</v>
      </c>
      <c r="AF249" s="219">
        <f>VLOOKUP(AF242,'3'!$B$11:$D$598,3,0)</f>
        <v>0</v>
      </c>
      <c r="AG249" s="219">
        <f>VLOOKUP(AG242,'3'!$B$11:$D$598,3,0)</f>
        <v>0</v>
      </c>
      <c r="AH249" s="198">
        <f>COUNTIF(F250:AG250,"作業")+COUNTIF(F250:AG250,"休日")</f>
        <v>0</v>
      </c>
      <c r="AI249" s="291">
        <f>(COUNTIF(F250:AG250,"休日"))</f>
        <v>0</v>
      </c>
      <c r="AJ249" s="189"/>
      <c r="AL249" s="290"/>
      <c r="AM249" s="290"/>
      <c r="AN249" s="290"/>
      <c r="AW249" s="278">
        <v>1</v>
      </c>
      <c r="AX249" s="278">
        <v>2</v>
      </c>
      <c r="AY249" s="278">
        <v>3</v>
      </c>
      <c r="AZ249" s="278">
        <v>4</v>
      </c>
    </row>
    <row r="250" spans="1:52" ht="54" customHeight="1" x14ac:dyDescent="0.35">
      <c r="A250" s="599"/>
      <c r="B250" s="532"/>
      <c r="C250" s="533"/>
      <c r="D250" s="534"/>
      <c r="E250" s="296" t="s">
        <v>159</v>
      </c>
      <c r="F250" s="314" t="str">
        <f>IF(B249="","",IF(AW250="対象外","対象外",F249))</f>
        <v/>
      </c>
      <c r="G250" s="219" t="str">
        <f>IF(B249="","",IF(AW250="対象外","対象外",G249))</f>
        <v/>
      </c>
      <c r="H250" s="219" t="str">
        <f>IF(B249="","",IF(AW250="対象外","対象外",H249))</f>
        <v/>
      </c>
      <c r="I250" s="219" t="str">
        <f>IF(B249="","",IF(AW250="対象外","対象外",I249))</f>
        <v/>
      </c>
      <c r="J250" s="219" t="str">
        <f>IF(B249="","",IF(AW250="対象外","対象外",J249))</f>
        <v/>
      </c>
      <c r="K250" s="219" t="str">
        <f>IF(B249="","",IF(AW250="対象外","対象外",K249))</f>
        <v/>
      </c>
      <c r="L250" s="315" t="str">
        <f>IF(B249="","",IF(AW250="対象外","対象外",L249))</f>
        <v/>
      </c>
      <c r="M250" s="303" t="str">
        <f>IF(B249="","",IF(AX250="対象外","対象外",M249))</f>
        <v/>
      </c>
      <c r="N250" s="219" t="str">
        <f>IF(B249="","",IF(AX250="対象外","対象外",N249))</f>
        <v/>
      </c>
      <c r="O250" s="219" t="str">
        <f>IF(B249="","",IF(AX250="対象外","対象外",O249))</f>
        <v/>
      </c>
      <c r="P250" s="219" t="str">
        <f>IF(B249="","",IF(AX250="対象外","対象外",P249))</f>
        <v/>
      </c>
      <c r="Q250" s="219" t="str">
        <f>IF(B249="","",IF(AX250="対象外","対象外",Q249))</f>
        <v/>
      </c>
      <c r="R250" s="219" t="str">
        <f>IF(B249="","",IF(AX250="対象外","対象外",R249))</f>
        <v/>
      </c>
      <c r="S250" s="322" t="str">
        <f>IF(B249="","",IF(AX250="対象外","対象外",S249))</f>
        <v/>
      </c>
      <c r="T250" s="314" t="str">
        <f>IF(B249="","",IF(AY250="対象外","対象外",T249))</f>
        <v/>
      </c>
      <c r="U250" s="219" t="str">
        <f>IF(B249="","",IF(AY250="対象外","対象外",U249))</f>
        <v/>
      </c>
      <c r="V250" s="219" t="str">
        <f>IF(B249="","",IF(AY250="対象外","対象外",V249))</f>
        <v/>
      </c>
      <c r="W250" s="219" t="str">
        <f>IF(B249="","",IF(AY250="対象外","対象外",W249))</f>
        <v/>
      </c>
      <c r="X250" s="219" t="str">
        <f>IF(B249="","",IF(AY250="対象外","対象外",X249))</f>
        <v/>
      </c>
      <c r="Y250" s="219" t="str">
        <f>IF(B249="","",IF(AY250="対象外","対象外",Y249))</f>
        <v/>
      </c>
      <c r="Z250" s="315" t="str">
        <f>IF(B249="","",IF(AY250="対象外","対象外",Z249))</f>
        <v/>
      </c>
      <c r="AA250" s="303" t="str">
        <f>IF(B249="","",IF(AZ250="対象外","対象外",AA249))</f>
        <v/>
      </c>
      <c r="AB250" s="219" t="str">
        <f>IF(B249="","",IF(AZ250="対象外","対象外",AB249))</f>
        <v/>
      </c>
      <c r="AC250" s="219" t="str">
        <f>IF(B249="","",IF(AZ250="対象外","対象外",AC249))</f>
        <v/>
      </c>
      <c r="AD250" s="219" t="str">
        <f>IF(B249="","",IF(AZ250="対象外","対象外",AD249))</f>
        <v/>
      </c>
      <c r="AE250" s="219" t="str">
        <f>IF(B249="","",IF(AZ250="対象外","対象外",AE249))</f>
        <v/>
      </c>
      <c r="AF250" s="219" t="str">
        <f>IF(B249="","",IF(AZ250="対象外","対象外",AF249))</f>
        <v/>
      </c>
      <c r="AG250" s="219" t="str">
        <f>IF(B249="","",IF(AZ250="対象外","対象外",AG249))</f>
        <v/>
      </c>
      <c r="AH250" s="523" t="str">
        <f>IF(B249="","",IF(AH249&lt;1,"対象外",ROUND(AI249/AH249,3)))</f>
        <v/>
      </c>
      <c r="AI250" s="524"/>
      <c r="AJ250" s="189"/>
      <c r="AL250" s="290"/>
      <c r="AM250" s="184">
        <f>IF(AH250="",0,IF(AH250="対象外",0,1))</f>
        <v>0</v>
      </c>
      <c r="AN250" s="187">
        <f>IF(AM250=1,AH250,0)</f>
        <v>0</v>
      </c>
      <c r="AO250" s="184">
        <f>AH249</f>
        <v>0</v>
      </c>
      <c r="AP250" s="170">
        <f>AI249</f>
        <v>0</v>
      </c>
      <c r="AQ250" s="152"/>
      <c r="AR250" s="170">
        <f>IF(AS250&gt;1,1,0)</f>
        <v>0</v>
      </c>
      <c r="AS250" s="170">
        <f>AO250+AS206</f>
        <v>0</v>
      </c>
      <c r="AT250" s="170">
        <f>AP250+AT206</f>
        <v>0</v>
      </c>
      <c r="AU250" s="152"/>
      <c r="AW250" s="198" t="str">
        <f>IF(COUNTIF(F249:L249,"作業")+COUNTIF(F249:L249,"休日")&lt;7,"対象外",IF(COUNTIF(F249:L249,"休日")&gt;3,"対象外","対象"))</f>
        <v>対象外</v>
      </c>
      <c r="AX250" s="198" t="str">
        <f>IF(COUNTIF(M249:S249,"作業")+COUNTIF(M249:S249,"休日")&lt;7,"対象外",IF(COUNTIF(M249:S249,"休日")&gt;3,"対象外","対象"))</f>
        <v>対象外</v>
      </c>
      <c r="AY250" s="198" t="str">
        <f>IF(COUNTIF(T249:Z249,"作業")+COUNTIF(T249:Z249,"休日")&lt;7,"対象外",IF(COUNTIF(T249:Z249,"休日")&gt;3,"対象外","対象"))</f>
        <v>対象外</v>
      </c>
      <c r="AZ250" s="198" t="str">
        <f>IF(COUNTIF(AA249:AG249,"作業")+COUNTIF(AA249:AG249,"休日")&lt;7,"対象外",IF(COUNTIF(AA249:AG249,"休日")&gt;3,"対象外","対象"))</f>
        <v>対象外</v>
      </c>
    </row>
    <row r="251" spans="1:52" ht="54" customHeight="1" x14ac:dyDescent="0.35">
      <c r="A251" s="599"/>
      <c r="B251" s="529" t="str">
        <f>IF(COUNTIF(F251:AG251,0)=28,"",B$31)</f>
        <v/>
      </c>
      <c r="C251" s="530"/>
      <c r="D251" s="531"/>
      <c r="E251" s="295" t="s">
        <v>158</v>
      </c>
      <c r="F251" s="314">
        <f>VLOOKUP(F242,'4'!$B$11:$D$598,3,0)</f>
        <v>0</v>
      </c>
      <c r="G251" s="219">
        <f>VLOOKUP(G242,'4'!$B$11:$D$598,3,0)</f>
        <v>0</v>
      </c>
      <c r="H251" s="219">
        <f>VLOOKUP(H242,'4'!$B$11:$D$598,3,0)</f>
        <v>0</v>
      </c>
      <c r="I251" s="219">
        <f>VLOOKUP(I242,'4'!$B$11:$D$598,3,0)</f>
        <v>0</v>
      </c>
      <c r="J251" s="219">
        <f>VLOOKUP(J242,'4'!$B$11:$D$598,3,0)</f>
        <v>0</v>
      </c>
      <c r="K251" s="219">
        <f>VLOOKUP(K242,'4'!$B$11:$D$598,3,0)</f>
        <v>0</v>
      </c>
      <c r="L251" s="315">
        <f>VLOOKUP(L242,'4'!$B$11:$D$598,3,0)</f>
        <v>0</v>
      </c>
      <c r="M251" s="303">
        <f>VLOOKUP(M242,'4'!$B$11:$D$598,3,0)</f>
        <v>0</v>
      </c>
      <c r="N251" s="219">
        <f>VLOOKUP(N242,'4'!$B$11:$D$598,3,0)</f>
        <v>0</v>
      </c>
      <c r="O251" s="219">
        <f>VLOOKUP(O242,'4'!$B$11:$D$598,3,0)</f>
        <v>0</v>
      </c>
      <c r="P251" s="219">
        <f>VLOOKUP(P242,'4'!$B$11:$D$598,3,0)</f>
        <v>0</v>
      </c>
      <c r="Q251" s="219">
        <f>VLOOKUP(Q242,'4'!$B$11:$D$598,3,0)</f>
        <v>0</v>
      </c>
      <c r="R251" s="219">
        <f>VLOOKUP(R242,'4'!$B$11:$D$598,3,0)</f>
        <v>0</v>
      </c>
      <c r="S251" s="322">
        <f>VLOOKUP(S242,'4'!$B$11:$D$598,3,0)</f>
        <v>0</v>
      </c>
      <c r="T251" s="314">
        <f>VLOOKUP(T242,'4'!$B$11:$D$598,3,0)</f>
        <v>0</v>
      </c>
      <c r="U251" s="219">
        <f>VLOOKUP(U242,'4'!$B$11:$D$598,3,0)</f>
        <v>0</v>
      </c>
      <c r="V251" s="219">
        <f>VLOOKUP(V242,'4'!$B$11:$D$598,3,0)</f>
        <v>0</v>
      </c>
      <c r="W251" s="219">
        <f>VLOOKUP(W242,'4'!$B$11:$D$598,3,0)</f>
        <v>0</v>
      </c>
      <c r="X251" s="219">
        <f>VLOOKUP(X242,'4'!$B$11:$D$598,3,0)</f>
        <v>0</v>
      </c>
      <c r="Y251" s="219">
        <f>VLOOKUP(Y242,'4'!$B$11:$D$598,3,0)</f>
        <v>0</v>
      </c>
      <c r="Z251" s="315">
        <f>VLOOKUP(Z242,'4'!$B$11:$D$598,3,0)</f>
        <v>0</v>
      </c>
      <c r="AA251" s="303">
        <f>VLOOKUP(AA242,'4'!$B$11:$D$598,3,0)</f>
        <v>0</v>
      </c>
      <c r="AB251" s="219">
        <f>VLOOKUP(AB242,'4'!$B$11:$D$598,3,0)</f>
        <v>0</v>
      </c>
      <c r="AC251" s="219">
        <f>VLOOKUP(AC242,'4'!$B$11:$D$598,3,0)</f>
        <v>0</v>
      </c>
      <c r="AD251" s="219">
        <f>VLOOKUP(AD242,'4'!$B$11:$D$598,3,0)</f>
        <v>0</v>
      </c>
      <c r="AE251" s="219">
        <f>VLOOKUP(AE242,'4'!$B$11:$D$598,3,0)</f>
        <v>0</v>
      </c>
      <c r="AF251" s="219">
        <f>VLOOKUP(AF242,'4'!$B$11:$D$598,3,0)</f>
        <v>0</v>
      </c>
      <c r="AG251" s="219">
        <f>VLOOKUP(AG242,'4'!$B$11:$D$598,3,0)</f>
        <v>0</v>
      </c>
      <c r="AH251" s="198">
        <f>COUNTIF(F252:AG252,"作業")+COUNTIF(F252:AG252,"休日")</f>
        <v>0</v>
      </c>
      <c r="AI251" s="291">
        <f>(COUNTIF(F252:AG252,"休日"))</f>
        <v>0</v>
      </c>
      <c r="AJ251" s="189"/>
      <c r="AL251" s="290"/>
      <c r="AM251" s="290"/>
      <c r="AN251" s="290"/>
      <c r="AW251" s="278">
        <v>1</v>
      </c>
      <c r="AX251" s="278">
        <v>2</v>
      </c>
      <c r="AY251" s="278">
        <v>3</v>
      </c>
      <c r="AZ251" s="278">
        <v>4</v>
      </c>
    </row>
    <row r="252" spans="1:52" ht="54" customHeight="1" x14ac:dyDescent="0.35">
      <c r="A252" s="599"/>
      <c r="B252" s="532"/>
      <c r="C252" s="533"/>
      <c r="D252" s="534"/>
      <c r="E252" s="296" t="s">
        <v>159</v>
      </c>
      <c r="F252" s="314" t="str">
        <f>IF(B251="","",IF(AW252="対象外","対象外",F251))</f>
        <v/>
      </c>
      <c r="G252" s="219" t="str">
        <f>IF(B251="","",IF(AW252="対象外","対象外",G251))</f>
        <v/>
      </c>
      <c r="H252" s="219" t="str">
        <f>IF(B251="","",IF(AW252="対象外","対象外",H251))</f>
        <v/>
      </c>
      <c r="I252" s="219" t="str">
        <f>IF(B251="","",IF(AW252="対象外","対象外",I251))</f>
        <v/>
      </c>
      <c r="J252" s="219" t="str">
        <f>IF(B251="","",IF(AW252="対象外","対象外",J251))</f>
        <v/>
      </c>
      <c r="K252" s="219" t="str">
        <f>IF(B251="","",IF(AW252="対象外","対象外",K251))</f>
        <v/>
      </c>
      <c r="L252" s="315" t="str">
        <f>IF(B251="","",IF(AW252="対象外","対象外",L251))</f>
        <v/>
      </c>
      <c r="M252" s="303" t="str">
        <f>IF(B251="","",IF(AX252="対象外","対象外",M251))</f>
        <v/>
      </c>
      <c r="N252" s="219" t="str">
        <f>IF(B251="","",IF(AX252="対象外","対象外",N251))</f>
        <v/>
      </c>
      <c r="O252" s="219" t="str">
        <f>IF(B251="","",IF(AX252="対象外","対象外",O251))</f>
        <v/>
      </c>
      <c r="P252" s="219" t="str">
        <f>IF(B251="","",IF(AX252="対象外","対象外",P251))</f>
        <v/>
      </c>
      <c r="Q252" s="219" t="str">
        <f>IF(B251="","",IF(AX252="対象外","対象外",Q251))</f>
        <v/>
      </c>
      <c r="R252" s="219" t="str">
        <f>IF(B251="","",IF(AX252="対象外","対象外",R251))</f>
        <v/>
      </c>
      <c r="S252" s="322" t="str">
        <f>IF(B251="","",IF(AX252="対象外","対象外",S251))</f>
        <v/>
      </c>
      <c r="T252" s="314" t="str">
        <f>IF(B251="","",IF(AY252="対象外","対象外",T251))</f>
        <v/>
      </c>
      <c r="U252" s="219" t="str">
        <f>IF(B251="","",IF(AY252="対象外","対象外",U251))</f>
        <v/>
      </c>
      <c r="V252" s="219" t="str">
        <f>IF(B251="","",IF(AY252="対象外","対象外",V251))</f>
        <v/>
      </c>
      <c r="W252" s="219" t="str">
        <f>IF(B251="","",IF(AY252="対象外","対象外",W251))</f>
        <v/>
      </c>
      <c r="X252" s="219" t="str">
        <f>IF(B251="","",IF(AY252="対象外","対象外",X251))</f>
        <v/>
      </c>
      <c r="Y252" s="219" t="str">
        <f>IF(B251="","",IF(AY252="対象外","対象外",Y251))</f>
        <v/>
      </c>
      <c r="Z252" s="315" t="str">
        <f>IF(B251="","",IF(AY252="対象外","対象外",Z251))</f>
        <v/>
      </c>
      <c r="AA252" s="303" t="str">
        <f>IF(B251="","",IF(AZ252="対象外","対象外",AA251))</f>
        <v/>
      </c>
      <c r="AB252" s="219" t="str">
        <f>IF(B251="","",IF(AZ252="対象外","対象外",AB251))</f>
        <v/>
      </c>
      <c r="AC252" s="219" t="str">
        <f>IF(B251="","",IF(AZ252="対象外","対象外",AC251))</f>
        <v/>
      </c>
      <c r="AD252" s="219" t="str">
        <f>IF(B251="","",IF(AZ252="対象外","対象外",AD251))</f>
        <v/>
      </c>
      <c r="AE252" s="219" t="str">
        <f>IF(B251="","",IF(AZ252="対象外","対象外",AE251))</f>
        <v/>
      </c>
      <c r="AF252" s="219" t="str">
        <f>IF(B251="","",IF(AZ252="対象外","対象外",AF251))</f>
        <v/>
      </c>
      <c r="AG252" s="219" t="str">
        <f>IF(B251="","",IF(AZ252="対象外","対象外",AG251))</f>
        <v/>
      </c>
      <c r="AH252" s="523" t="str">
        <f>IF(B251="","",IF(AH251&lt;1,"対象外",ROUND(AI251/AH251,3)))</f>
        <v/>
      </c>
      <c r="AI252" s="524"/>
      <c r="AJ252" s="189"/>
      <c r="AL252" s="290"/>
      <c r="AM252" s="184">
        <f>IF(AH252="",0,IF(AH252="対象外",0,1))</f>
        <v>0</v>
      </c>
      <c r="AN252" s="187">
        <f>IF(AM252=1,AH252,0)</f>
        <v>0</v>
      </c>
      <c r="AO252" s="184">
        <f>AH251</f>
        <v>0</v>
      </c>
      <c r="AP252" s="170">
        <f>AI251</f>
        <v>0</v>
      </c>
      <c r="AQ252" s="152"/>
      <c r="AR252" s="170">
        <f>IF(AS252&gt;1,1,0)</f>
        <v>0</v>
      </c>
      <c r="AS252" s="170">
        <f>AO252+AS208</f>
        <v>0</v>
      </c>
      <c r="AT252" s="170">
        <f>AP252+AT208</f>
        <v>0</v>
      </c>
      <c r="AU252" s="152"/>
      <c r="AW252" s="198" t="str">
        <f>IF(COUNTIF(F251:L251,"作業")+COUNTIF(F251:L251,"休日")&lt;7,"対象外",IF(COUNTIF(F251:L251,"休日")&gt;3,"対象外","対象"))</f>
        <v>対象外</v>
      </c>
      <c r="AX252" s="198" t="str">
        <f>IF(COUNTIF(M251:S251,"作業")+COUNTIF(M251:S251,"休日")&lt;7,"対象外",IF(COUNTIF(M251:S251,"休日")&gt;3,"対象外","対象"))</f>
        <v>対象外</v>
      </c>
      <c r="AY252" s="198" t="str">
        <f>IF(COUNTIF(T251:Z251,"作業")+COUNTIF(T251:Z251,"休日")&lt;7,"対象外",IF(COUNTIF(T251:Z251,"休日")&gt;3,"対象外","対象"))</f>
        <v>対象外</v>
      </c>
      <c r="AZ252" s="198" t="str">
        <f>IF(COUNTIF(AA251:AG251,"作業")+COUNTIF(AA251:AG251,"休日")&lt;7,"対象外",IF(COUNTIF(AA251:AG251,"休日")&gt;3,"対象外","対象"))</f>
        <v>対象外</v>
      </c>
    </row>
    <row r="253" spans="1:52" ht="54" customHeight="1" x14ac:dyDescent="0.35">
      <c r="A253" s="599"/>
      <c r="B253" s="529" t="str">
        <f>IF(COUNTIF(F253:AG253,0)=28,"",B$33)</f>
        <v/>
      </c>
      <c r="C253" s="530"/>
      <c r="D253" s="531"/>
      <c r="E253" s="295" t="s">
        <v>158</v>
      </c>
      <c r="F253" s="314">
        <f>VLOOKUP(F242,'5'!$B$11:$D$598,3,0)</f>
        <v>0</v>
      </c>
      <c r="G253" s="219">
        <f>VLOOKUP(G242,'5'!$B$11:$D$598,3,0)</f>
        <v>0</v>
      </c>
      <c r="H253" s="219">
        <f>VLOOKUP(H242,'5'!$B$11:$D$598,3,0)</f>
        <v>0</v>
      </c>
      <c r="I253" s="219">
        <f>VLOOKUP(I242,'5'!$B$11:$D$598,3,0)</f>
        <v>0</v>
      </c>
      <c r="J253" s="219">
        <f>VLOOKUP(J242,'5'!$B$11:$D$598,3,0)</f>
        <v>0</v>
      </c>
      <c r="K253" s="219">
        <f>VLOOKUP(K242,'5'!$B$11:$D$598,3,0)</f>
        <v>0</v>
      </c>
      <c r="L253" s="315">
        <f>VLOOKUP(L242,'5'!$B$11:$D$598,3,0)</f>
        <v>0</v>
      </c>
      <c r="M253" s="303">
        <f>VLOOKUP(M242,'5'!$B$11:$D$598,3,0)</f>
        <v>0</v>
      </c>
      <c r="N253" s="219">
        <f>VLOOKUP(N242,'5'!$B$11:$D$598,3,0)</f>
        <v>0</v>
      </c>
      <c r="O253" s="219">
        <f>VLOOKUP(O242,'5'!$B$11:$D$598,3,0)</f>
        <v>0</v>
      </c>
      <c r="P253" s="219">
        <f>VLOOKUP(P242,'5'!$B$11:$D$598,3,0)</f>
        <v>0</v>
      </c>
      <c r="Q253" s="219">
        <f>VLOOKUP(Q242,'5'!$B$11:$D$598,3,0)</f>
        <v>0</v>
      </c>
      <c r="R253" s="219">
        <f>VLOOKUP(R242,'5'!$B$11:$D$598,3,0)</f>
        <v>0</v>
      </c>
      <c r="S253" s="322">
        <f>VLOOKUP(S242,'5'!$B$11:$D$598,3,0)</f>
        <v>0</v>
      </c>
      <c r="T253" s="314">
        <f>VLOOKUP(T242,'5'!$B$11:$D$598,3,0)</f>
        <v>0</v>
      </c>
      <c r="U253" s="219">
        <f>VLOOKUP(U242,'5'!$B$11:$D$598,3,0)</f>
        <v>0</v>
      </c>
      <c r="V253" s="219">
        <f>VLOOKUP(V242,'5'!$B$11:$D$598,3,0)</f>
        <v>0</v>
      </c>
      <c r="W253" s="219">
        <f>VLOOKUP(W242,'5'!$B$11:$D$598,3,0)</f>
        <v>0</v>
      </c>
      <c r="X253" s="219">
        <f>VLOOKUP(X242,'5'!$B$11:$D$598,3,0)</f>
        <v>0</v>
      </c>
      <c r="Y253" s="219">
        <f>VLOOKUP(Y242,'5'!$B$11:$D$598,3,0)</f>
        <v>0</v>
      </c>
      <c r="Z253" s="315">
        <f>VLOOKUP(Z242,'5'!$B$11:$D$598,3,0)</f>
        <v>0</v>
      </c>
      <c r="AA253" s="303">
        <f>VLOOKUP(AA242,'5'!$B$11:$D$598,3,0)</f>
        <v>0</v>
      </c>
      <c r="AB253" s="219">
        <f>VLOOKUP(AB242,'5'!$B$11:$D$598,3,0)</f>
        <v>0</v>
      </c>
      <c r="AC253" s="219">
        <f>VLOOKUP(AC242,'5'!$B$11:$D$598,3,0)</f>
        <v>0</v>
      </c>
      <c r="AD253" s="219">
        <f>VLOOKUP(AD242,'5'!$B$11:$D$598,3,0)</f>
        <v>0</v>
      </c>
      <c r="AE253" s="219">
        <f>VLOOKUP(AE242,'5'!$B$11:$D$598,3,0)</f>
        <v>0</v>
      </c>
      <c r="AF253" s="219">
        <f>VLOOKUP(AF242,'5'!$B$11:$D$598,3,0)</f>
        <v>0</v>
      </c>
      <c r="AG253" s="219">
        <f>VLOOKUP(AG242,'5'!$B$11:$D$598,3,0)</f>
        <v>0</v>
      </c>
      <c r="AH253" s="198">
        <f>COUNTIF(F254:AG254,"作業")+COUNTIF(F254:AG254,"休日")</f>
        <v>0</v>
      </c>
      <c r="AI253" s="291">
        <f>(COUNTIF(F254:AG254,"休日"))</f>
        <v>0</v>
      </c>
      <c r="AJ253" s="189"/>
      <c r="AL253" s="290"/>
      <c r="AM253" s="290"/>
      <c r="AN253" s="290"/>
      <c r="AW253" s="278">
        <v>1</v>
      </c>
      <c r="AX253" s="278">
        <v>2</v>
      </c>
      <c r="AY253" s="278">
        <v>3</v>
      </c>
      <c r="AZ253" s="278">
        <v>4</v>
      </c>
    </row>
    <row r="254" spans="1:52" ht="54" customHeight="1" x14ac:dyDescent="0.35">
      <c r="A254" s="599"/>
      <c r="B254" s="532"/>
      <c r="C254" s="533"/>
      <c r="D254" s="534"/>
      <c r="E254" s="296" t="s">
        <v>159</v>
      </c>
      <c r="F254" s="314" t="str">
        <f>IF(B253="","",IF(AW254="対象外","対象外",F253))</f>
        <v/>
      </c>
      <c r="G254" s="219" t="str">
        <f>IF(B253="","",IF(AW254="対象外","対象外",G253))</f>
        <v/>
      </c>
      <c r="H254" s="219" t="str">
        <f>IF(B253="","",IF(AW254="対象外","対象外",H253))</f>
        <v/>
      </c>
      <c r="I254" s="219" t="str">
        <f>IF(B253="","",IF(AW254="対象外","対象外",I253))</f>
        <v/>
      </c>
      <c r="J254" s="219" t="str">
        <f>IF(B253="","",IF(AW254="対象外","対象外",J253))</f>
        <v/>
      </c>
      <c r="K254" s="219" t="str">
        <f>IF(B253="","",IF(AW254="対象外","対象外",K253))</f>
        <v/>
      </c>
      <c r="L254" s="315" t="str">
        <f>IF(B253="","",IF(AW254="対象外","対象外",L253))</f>
        <v/>
      </c>
      <c r="M254" s="303" t="str">
        <f>IF(B253="","",IF(AX254="対象外","対象外",M253))</f>
        <v/>
      </c>
      <c r="N254" s="219" t="str">
        <f>IF(B253="","",IF(AX254="対象外","対象外",N253))</f>
        <v/>
      </c>
      <c r="O254" s="219" t="str">
        <f>IF(B253="","",IF(AX254="対象外","対象外",O253))</f>
        <v/>
      </c>
      <c r="P254" s="219" t="str">
        <f>IF(B253="","",IF(AX254="対象外","対象外",P253))</f>
        <v/>
      </c>
      <c r="Q254" s="219" t="str">
        <f>IF(B253="","",IF(AX254="対象外","対象外",Q253))</f>
        <v/>
      </c>
      <c r="R254" s="219" t="str">
        <f>IF(B253="","",IF(AX254="対象外","対象外",R253))</f>
        <v/>
      </c>
      <c r="S254" s="322" t="str">
        <f>IF(B253="","",IF(AX254="対象外","対象外",S253))</f>
        <v/>
      </c>
      <c r="T254" s="314" t="str">
        <f>IF(B253="","",IF(AY254="対象外","対象外",T253))</f>
        <v/>
      </c>
      <c r="U254" s="219" t="str">
        <f>IF(B253="","",IF(AY254="対象外","対象外",U253))</f>
        <v/>
      </c>
      <c r="V254" s="219" t="str">
        <f>IF(B253="","",IF(AY254="対象外","対象外",V253))</f>
        <v/>
      </c>
      <c r="W254" s="219" t="str">
        <f>IF(B253="","",IF(AY254="対象外","対象外",W253))</f>
        <v/>
      </c>
      <c r="X254" s="219" t="str">
        <f>IF(B253="","",IF(AY254="対象外","対象外",X253))</f>
        <v/>
      </c>
      <c r="Y254" s="219" t="str">
        <f>IF(B253="","",IF(AY254="対象外","対象外",Y253))</f>
        <v/>
      </c>
      <c r="Z254" s="315" t="str">
        <f>IF(B253="","",IF(AY254="対象外","対象外",Z253))</f>
        <v/>
      </c>
      <c r="AA254" s="303" t="str">
        <f>IF(B253="","",IF(AZ254="対象外","対象外",AA253))</f>
        <v/>
      </c>
      <c r="AB254" s="219" t="str">
        <f>IF(B253="","",IF(AZ254="対象外","対象外",AB253))</f>
        <v/>
      </c>
      <c r="AC254" s="219" t="str">
        <f>IF(B253="","",IF(AZ254="対象外","対象外",AC253))</f>
        <v/>
      </c>
      <c r="AD254" s="219" t="str">
        <f>IF(B253="","",IF(AZ254="対象外","対象外",AD253))</f>
        <v/>
      </c>
      <c r="AE254" s="219" t="str">
        <f>IF(B253="","",IF(AZ254="対象外","対象外",AE253))</f>
        <v/>
      </c>
      <c r="AF254" s="219" t="str">
        <f>IF(B253="","",IF(AZ254="対象外","対象外",AF253))</f>
        <v/>
      </c>
      <c r="AG254" s="219" t="str">
        <f>IF(B253="","",IF(AZ254="対象外","対象外",AG253))</f>
        <v/>
      </c>
      <c r="AH254" s="523" t="str">
        <f>IF(B253="","",IF(AH253&lt;1,"対象外",ROUND(AI253/AH253,3)))</f>
        <v/>
      </c>
      <c r="AI254" s="524"/>
      <c r="AJ254" s="189"/>
      <c r="AL254" s="290"/>
      <c r="AM254" s="184">
        <f>IF(AH254="",0,IF(AH254="対象外",0,1))</f>
        <v>0</v>
      </c>
      <c r="AN254" s="187">
        <f>IF(AM254=1,AH254,0)</f>
        <v>0</v>
      </c>
      <c r="AO254" s="184">
        <f>AH253</f>
        <v>0</v>
      </c>
      <c r="AP254" s="170">
        <f>AI253</f>
        <v>0</v>
      </c>
      <c r="AQ254" s="152"/>
      <c r="AR254" s="170">
        <f>IF(AS254&gt;1,1,0)</f>
        <v>0</v>
      </c>
      <c r="AS254" s="170">
        <f>AO254+AS210</f>
        <v>0</v>
      </c>
      <c r="AT254" s="170">
        <f>AP254+AT210</f>
        <v>0</v>
      </c>
      <c r="AU254" s="152"/>
      <c r="AW254" s="198" t="str">
        <f>IF(COUNTIF(F253:L253,"作業")+COUNTIF(F253:L253,"休日")&lt;7,"対象外",IF(COUNTIF(F253:L253,"休日")&gt;3,"対象外","対象"))</f>
        <v>対象外</v>
      </c>
      <c r="AX254" s="198" t="str">
        <f>IF(COUNTIF(M253:S253,"作業")+COUNTIF(M253:S253,"休日")&lt;7,"対象外",IF(COUNTIF(M253:S253,"休日")&gt;3,"対象外","対象"))</f>
        <v>対象外</v>
      </c>
      <c r="AY254" s="198" t="str">
        <f>IF(COUNTIF(T253:Z253,"作業")+COUNTIF(T253:Z253,"休日")&lt;7,"対象外",IF(COUNTIF(T253:Z253,"休日")&gt;3,"対象外","対象"))</f>
        <v>対象外</v>
      </c>
      <c r="AZ254" s="198" t="str">
        <f>IF(COUNTIF(AA253:AG253,"作業")+COUNTIF(AA253:AG253,"休日")&lt;7,"対象外",IF(COUNTIF(AA253:AG253,"休日")&gt;3,"対象外","対象"))</f>
        <v>対象外</v>
      </c>
    </row>
    <row r="255" spans="1:52" ht="54" customHeight="1" x14ac:dyDescent="0.35">
      <c r="A255" s="599"/>
      <c r="B255" s="529" t="str">
        <f>IF(COUNTIF(F255:AG255,0)=28,"",B$35)</f>
        <v/>
      </c>
      <c r="C255" s="530"/>
      <c r="D255" s="531"/>
      <c r="E255" s="295" t="s">
        <v>158</v>
      </c>
      <c r="F255" s="314">
        <f>VLOOKUP(F242,'6'!$B$11:$D$598,3,0)</f>
        <v>0</v>
      </c>
      <c r="G255" s="219">
        <f>VLOOKUP(G242,'6'!$B$11:$D$598,3,0)</f>
        <v>0</v>
      </c>
      <c r="H255" s="219">
        <f>VLOOKUP(H242,'6'!$B$11:$D$598,3,0)</f>
        <v>0</v>
      </c>
      <c r="I255" s="219">
        <f>VLOOKUP(I242,'6'!$B$11:$D$598,3,0)</f>
        <v>0</v>
      </c>
      <c r="J255" s="219">
        <f>VLOOKUP(J242,'6'!$B$11:$D$598,3,0)</f>
        <v>0</v>
      </c>
      <c r="K255" s="219">
        <f>VLOOKUP(K242,'6'!$B$11:$D$598,3,0)</f>
        <v>0</v>
      </c>
      <c r="L255" s="315">
        <f>VLOOKUP(L242,'6'!$B$11:$D$598,3,0)</f>
        <v>0</v>
      </c>
      <c r="M255" s="303">
        <f>VLOOKUP(M242,'6'!$B$11:$D$598,3,0)</f>
        <v>0</v>
      </c>
      <c r="N255" s="219">
        <f>VLOOKUP(N242,'6'!$B$11:$D$598,3,0)</f>
        <v>0</v>
      </c>
      <c r="O255" s="219">
        <f>VLOOKUP(O242,'6'!$B$11:$D$598,3,0)</f>
        <v>0</v>
      </c>
      <c r="P255" s="219">
        <f>VLOOKUP(P242,'6'!$B$11:$D$598,3,0)</f>
        <v>0</v>
      </c>
      <c r="Q255" s="219">
        <f>VLOOKUP(Q242,'6'!$B$11:$D$598,3,0)</f>
        <v>0</v>
      </c>
      <c r="R255" s="219">
        <f>VLOOKUP(R242,'6'!$B$11:$D$598,3,0)</f>
        <v>0</v>
      </c>
      <c r="S255" s="322">
        <f>VLOOKUP(S242,'6'!$B$11:$D$598,3,0)</f>
        <v>0</v>
      </c>
      <c r="T255" s="314">
        <f>VLOOKUP(T242,'6'!$B$11:$D$598,3,0)</f>
        <v>0</v>
      </c>
      <c r="U255" s="219">
        <f>VLOOKUP(U242,'6'!$B$11:$D$598,3,0)</f>
        <v>0</v>
      </c>
      <c r="V255" s="219">
        <f>VLOOKUP(V242,'6'!$B$11:$D$598,3,0)</f>
        <v>0</v>
      </c>
      <c r="W255" s="219">
        <f>VLOOKUP(W242,'6'!$B$11:$D$598,3,0)</f>
        <v>0</v>
      </c>
      <c r="X255" s="219">
        <f>VLOOKUP(X242,'6'!$B$11:$D$598,3,0)</f>
        <v>0</v>
      </c>
      <c r="Y255" s="219">
        <f>VLOOKUP(Y242,'6'!$B$11:$D$598,3,0)</f>
        <v>0</v>
      </c>
      <c r="Z255" s="315">
        <f>VLOOKUP(Z242,'6'!$B$11:$D$598,3,0)</f>
        <v>0</v>
      </c>
      <c r="AA255" s="303">
        <f>VLOOKUP(AA242,'6'!$B$11:$D$598,3,0)</f>
        <v>0</v>
      </c>
      <c r="AB255" s="219">
        <f>VLOOKUP(AB242,'6'!$B$11:$D$598,3,0)</f>
        <v>0</v>
      </c>
      <c r="AC255" s="219">
        <f>VLOOKUP(AC242,'6'!$B$11:$D$598,3,0)</f>
        <v>0</v>
      </c>
      <c r="AD255" s="219">
        <f>VLOOKUP(AD242,'6'!$B$11:$D$598,3,0)</f>
        <v>0</v>
      </c>
      <c r="AE255" s="219">
        <f>VLOOKUP(AE242,'6'!$B$11:$D$598,3,0)</f>
        <v>0</v>
      </c>
      <c r="AF255" s="219">
        <f>VLOOKUP(AF242,'6'!$B$11:$D$598,3,0)</f>
        <v>0</v>
      </c>
      <c r="AG255" s="219">
        <f>VLOOKUP(AG242,'6'!$B$11:$D$598,3,0)</f>
        <v>0</v>
      </c>
      <c r="AH255" s="198">
        <f t="shared" ref="AH255" si="378">COUNTIF(F256:AG256,"作業")+COUNTIF(F256:AG256,"休日")</f>
        <v>0</v>
      </c>
      <c r="AI255" s="291">
        <f t="shared" ref="AI255" si="379">(COUNTIF(F256:AG256,"休日"))</f>
        <v>0</v>
      </c>
      <c r="AJ255" s="189"/>
      <c r="AL255" s="290"/>
      <c r="AM255" s="290"/>
      <c r="AN255" s="290"/>
      <c r="AW255" s="278">
        <v>1</v>
      </c>
      <c r="AX255" s="278">
        <v>2</v>
      </c>
      <c r="AY255" s="278">
        <v>3</v>
      </c>
      <c r="AZ255" s="278">
        <v>4</v>
      </c>
    </row>
    <row r="256" spans="1:52" ht="54" customHeight="1" x14ac:dyDescent="0.35">
      <c r="A256" s="599"/>
      <c r="B256" s="532"/>
      <c r="C256" s="533"/>
      <c r="D256" s="534"/>
      <c r="E256" s="296" t="s">
        <v>159</v>
      </c>
      <c r="F256" s="314" t="str">
        <f>IF(B255="","",IF(AW256="対象外","対象外",F255))</f>
        <v/>
      </c>
      <c r="G256" s="219" t="str">
        <f>IF(B255="","",IF(AW256="対象外","対象外",G255))</f>
        <v/>
      </c>
      <c r="H256" s="219" t="str">
        <f>IF(B255="","",IF(AW256="対象外","対象外",H255))</f>
        <v/>
      </c>
      <c r="I256" s="219" t="str">
        <f>IF(B255="","",IF(AW256="対象外","対象外",I255))</f>
        <v/>
      </c>
      <c r="J256" s="219" t="str">
        <f>IF(B255="","",IF(AW256="対象外","対象外",J255))</f>
        <v/>
      </c>
      <c r="K256" s="219" t="str">
        <f>IF(B255="","",IF(AW256="対象外","対象外",K255))</f>
        <v/>
      </c>
      <c r="L256" s="315" t="str">
        <f>IF(B255="","",IF(AW256="対象外","対象外",L255))</f>
        <v/>
      </c>
      <c r="M256" s="303" t="str">
        <f>IF(B255="","",IF(AX256="対象外","対象外",M255))</f>
        <v/>
      </c>
      <c r="N256" s="219" t="str">
        <f>IF(B255="","",IF(AX256="対象外","対象外",N255))</f>
        <v/>
      </c>
      <c r="O256" s="219" t="str">
        <f>IF(B255="","",IF(AX256="対象外","対象外",O255))</f>
        <v/>
      </c>
      <c r="P256" s="219" t="str">
        <f>IF(B255="","",IF(AX256="対象外","対象外",P255))</f>
        <v/>
      </c>
      <c r="Q256" s="219" t="str">
        <f>IF(B255="","",IF(AX256="対象外","対象外",Q255))</f>
        <v/>
      </c>
      <c r="R256" s="219" t="str">
        <f>IF(B255="","",IF(AX256="対象外","対象外",R255))</f>
        <v/>
      </c>
      <c r="S256" s="322" t="str">
        <f>IF(B255="","",IF(AX256="対象外","対象外",S255))</f>
        <v/>
      </c>
      <c r="T256" s="314" t="str">
        <f>IF(B255="","",IF(AY256="対象外","対象外",T255))</f>
        <v/>
      </c>
      <c r="U256" s="219" t="str">
        <f>IF(B255="","",IF(AY256="対象外","対象外",U255))</f>
        <v/>
      </c>
      <c r="V256" s="219" t="str">
        <f>IF(B255="","",IF(AY256="対象外","対象外",V255))</f>
        <v/>
      </c>
      <c r="W256" s="219" t="str">
        <f>IF(B255="","",IF(AY256="対象外","対象外",W255))</f>
        <v/>
      </c>
      <c r="X256" s="219" t="str">
        <f>IF(B255="","",IF(AY256="対象外","対象外",X255))</f>
        <v/>
      </c>
      <c r="Y256" s="219" t="str">
        <f>IF(B255="","",IF(AY256="対象外","対象外",Y255))</f>
        <v/>
      </c>
      <c r="Z256" s="315" t="str">
        <f>IF(B255="","",IF(AY256="対象外","対象外",Z255))</f>
        <v/>
      </c>
      <c r="AA256" s="303" t="str">
        <f>IF(B255="","",IF(AZ256="対象外","対象外",AA255))</f>
        <v/>
      </c>
      <c r="AB256" s="219" t="str">
        <f>IF(B255="","",IF(AZ256="対象外","対象外",AB255))</f>
        <v/>
      </c>
      <c r="AC256" s="219" t="str">
        <f>IF(B255="","",IF(AZ256="対象外","対象外",AC255))</f>
        <v/>
      </c>
      <c r="AD256" s="219" t="str">
        <f>IF(B255="","",IF(AZ256="対象外","対象外",AD255))</f>
        <v/>
      </c>
      <c r="AE256" s="219" t="str">
        <f>IF(B255="","",IF(AZ256="対象外","対象外",AE255))</f>
        <v/>
      </c>
      <c r="AF256" s="219" t="str">
        <f>IF(B255="","",IF(AZ256="対象外","対象外",AF255))</f>
        <v/>
      </c>
      <c r="AG256" s="219" t="str">
        <f>IF(B255="","",IF(AZ256="対象外","対象外",AG255))</f>
        <v/>
      </c>
      <c r="AH256" s="523" t="str">
        <f t="shared" ref="AH256" si="380">IF(B255="","",IF(AH255&lt;1,"対象外",ROUND(AI255/AH255,3)))</f>
        <v/>
      </c>
      <c r="AI256" s="524"/>
      <c r="AJ256" s="189"/>
      <c r="AL256" s="290"/>
      <c r="AM256" s="184">
        <f>IF(AH256="",0,IF(AH256="対象外",0,1))</f>
        <v>0</v>
      </c>
      <c r="AN256" s="187">
        <f>IF(AM256=1,AH256,0)</f>
        <v>0</v>
      </c>
      <c r="AO256" s="184">
        <f>AH255</f>
        <v>0</v>
      </c>
      <c r="AP256" s="170">
        <f>AI255</f>
        <v>0</v>
      </c>
      <c r="AQ256" s="152"/>
      <c r="AR256" s="170">
        <f>IF(AS256&gt;1,1,0)</f>
        <v>0</v>
      </c>
      <c r="AS256" s="170">
        <f>AO256+AS212</f>
        <v>0</v>
      </c>
      <c r="AT256" s="170">
        <f>AP256+AT212</f>
        <v>0</v>
      </c>
      <c r="AU256" s="152"/>
      <c r="AW256" s="198" t="str">
        <f>IF(COUNTIF(F255:L255,"作業")+COUNTIF(F255:L255,"休日")&lt;7,"対象外",IF(COUNTIF(F255:L255,"休日")&gt;3,"対象外","対象"))</f>
        <v>対象外</v>
      </c>
      <c r="AX256" s="198" t="str">
        <f>IF(COUNTIF(M255:S255,"作業")+COUNTIF(M255:S255,"休日")&lt;7,"対象外",IF(COUNTIF(M255:S255,"休日")&gt;3,"対象外","対象"))</f>
        <v>対象外</v>
      </c>
      <c r="AY256" s="198" t="str">
        <f>IF(COUNTIF(T255:Z255,"作業")+COUNTIF(T255:Z255,"休日")&lt;7,"対象外",IF(COUNTIF(T255:Z255,"休日")&gt;3,"対象外","対象"))</f>
        <v>対象外</v>
      </c>
      <c r="AZ256" s="198" t="str">
        <f>IF(COUNTIF(AA255:AG255,"作業")+COUNTIF(AA255:AG255,"休日")&lt;7,"対象外",IF(COUNTIF(AA255:AG255,"休日")&gt;3,"対象外","対象"))</f>
        <v>対象外</v>
      </c>
    </row>
    <row r="257" spans="1:52" ht="54" customHeight="1" x14ac:dyDescent="0.35">
      <c r="A257" s="599"/>
      <c r="B257" s="529" t="str">
        <f>IF(COUNTIF(F257:AG257,0)=28,"",B$37)</f>
        <v/>
      </c>
      <c r="C257" s="530"/>
      <c r="D257" s="531"/>
      <c r="E257" s="295" t="s">
        <v>158</v>
      </c>
      <c r="F257" s="314">
        <f>VLOOKUP(F242,'7'!$B$11:$D$598,3,0)</f>
        <v>0</v>
      </c>
      <c r="G257" s="219">
        <f>VLOOKUP(G242,'7'!$B$11:$D$598,3,0)</f>
        <v>0</v>
      </c>
      <c r="H257" s="219">
        <f>VLOOKUP(H242,'7'!$B$11:$D$598,3,0)</f>
        <v>0</v>
      </c>
      <c r="I257" s="219">
        <f>VLOOKUP(I242,'7'!$B$11:$D$598,3,0)</f>
        <v>0</v>
      </c>
      <c r="J257" s="219">
        <f>VLOOKUP(J242,'7'!$B$11:$D$598,3,0)</f>
        <v>0</v>
      </c>
      <c r="K257" s="219">
        <f>VLOOKUP(K242,'7'!$B$11:$D$598,3,0)</f>
        <v>0</v>
      </c>
      <c r="L257" s="315">
        <f>VLOOKUP(L242,'7'!$B$11:$D$598,3,0)</f>
        <v>0</v>
      </c>
      <c r="M257" s="303">
        <f>VLOOKUP(M242,'7'!$B$11:$D$598,3,0)</f>
        <v>0</v>
      </c>
      <c r="N257" s="219">
        <f>VLOOKUP(N242,'7'!$B$11:$D$598,3,0)</f>
        <v>0</v>
      </c>
      <c r="O257" s="219">
        <f>VLOOKUP(O242,'7'!$B$11:$D$598,3,0)</f>
        <v>0</v>
      </c>
      <c r="P257" s="219">
        <f>VLOOKUP(P242,'7'!$B$11:$D$598,3,0)</f>
        <v>0</v>
      </c>
      <c r="Q257" s="219">
        <f>VLOOKUP(Q242,'7'!$B$11:$D$598,3,0)</f>
        <v>0</v>
      </c>
      <c r="R257" s="219">
        <f>VLOOKUP(R242,'7'!$B$11:$D$598,3,0)</f>
        <v>0</v>
      </c>
      <c r="S257" s="322">
        <f>VLOOKUP(S242,'7'!$B$11:$D$598,3,0)</f>
        <v>0</v>
      </c>
      <c r="T257" s="314">
        <f>VLOOKUP(T242,'7'!$B$11:$D$598,3,0)</f>
        <v>0</v>
      </c>
      <c r="U257" s="219">
        <f>VLOOKUP(U242,'7'!$B$11:$D$598,3,0)</f>
        <v>0</v>
      </c>
      <c r="V257" s="219">
        <f>VLOOKUP(V242,'7'!$B$11:$D$598,3,0)</f>
        <v>0</v>
      </c>
      <c r="W257" s="219">
        <f>VLOOKUP(W242,'7'!$B$11:$D$598,3,0)</f>
        <v>0</v>
      </c>
      <c r="X257" s="219">
        <f>VLOOKUP(X242,'7'!$B$11:$D$598,3,0)</f>
        <v>0</v>
      </c>
      <c r="Y257" s="219">
        <f>VLOOKUP(Y242,'7'!$B$11:$D$598,3,0)</f>
        <v>0</v>
      </c>
      <c r="Z257" s="315">
        <f>VLOOKUP(Z242,'7'!$B$11:$D$598,3,0)</f>
        <v>0</v>
      </c>
      <c r="AA257" s="303">
        <f>VLOOKUP(AA242,'7'!$B$11:$D$598,3,0)</f>
        <v>0</v>
      </c>
      <c r="AB257" s="219">
        <f>VLOOKUP(AB242,'7'!$B$11:$D$598,3,0)</f>
        <v>0</v>
      </c>
      <c r="AC257" s="219">
        <f>VLOOKUP(AC242,'7'!$B$11:$D$598,3,0)</f>
        <v>0</v>
      </c>
      <c r="AD257" s="219">
        <f>VLOOKUP(AD242,'7'!$B$11:$D$598,3,0)</f>
        <v>0</v>
      </c>
      <c r="AE257" s="219">
        <f>VLOOKUP(AE242,'7'!$B$11:$D$598,3,0)</f>
        <v>0</v>
      </c>
      <c r="AF257" s="219">
        <f>VLOOKUP(AF242,'7'!$B$11:$D$598,3,0)</f>
        <v>0</v>
      </c>
      <c r="AG257" s="219">
        <f>VLOOKUP(AG242,'7'!$B$11:$D$598,3,0)</f>
        <v>0</v>
      </c>
      <c r="AH257" s="198">
        <f t="shared" ref="AH257" si="381">COUNTIF(F258:AG258,"作業")+COUNTIF(F258:AG258,"休日")</f>
        <v>0</v>
      </c>
      <c r="AI257" s="291">
        <f t="shared" ref="AI257" si="382">(COUNTIF(F258:AG258,"休日"))</f>
        <v>0</v>
      </c>
      <c r="AJ257" s="189"/>
      <c r="AL257" s="290"/>
      <c r="AM257" s="290"/>
      <c r="AN257" s="290"/>
      <c r="AW257" s="278">
        <v>1</v>
      </c>
      <c r="AX257" s="278">
        <v>2</v>
      </c>
      <c r="AY257" s="278">
        <v>3</v>
      </c>
      <c r="AZ257" s="278">
        <v>4</v>
      </c>
    </row>
    <row r="258" spans="1:52" ht="54" customHeight="1" x14ac:dyDescent="0.35">
      <c r="A258" s="599"/>
      <c r="B258" s="532"/>
      <c r="C258" s="533"/>
      <c r="D258" s="534"/>
      <c r="E258" s="296" t="s">
        <v>159</v>
      </c>
      <c r="F258" s="314" t="str">
        <f>IF(B257="","",IF(AW258="対象外","対象外",F257))</f>
        <v/>
      </c>
      <c r="G258" s="219" t="str">
        <f>IF(B257="","",IF(AW258="対象外","対象外",G257))</f>
        <v/>
      </c>
      <c r="H258" s="219" t="str">
        <f>IF(B257="","",IF(AW258="対象外","対象外",H257))</f>
        <v/>
      </c>
      <c r="I258" s="219" t="str">
        <f>IF(B257="","",IF(AW258="対象外","対象外",I257))</f>
        <v/>
      </c>
      <c r="J258" s="219" t="str">
        <f>IF(B257="","",IF(AW258="対象外","対象外",J257))</f>
        <v/>
      </c>
      <c r="K258" s="219" t="str">
        <f>IF(B257="","",IF(AW258="対象外","対象外",K257))</f>
        <v/>
      </c>
      <c r="L258" s="315" t="str">
        <f>IF(B257="","",IF(AW258="対象外","対象外",L257))</f>
        <v/>
      </c>
      <c r="M258" s="303" t="str">
        <f>IF(B257="","",IF(AX258="対象外","対象外",M257))</f>
        <v/>
      </c>
      <c r="N258" s="219" t="str">
        <f>IF(B257="","",IF(AX258="対象外","対象外",N257))</f>
        <v/>
      </c>
      <c r="O258" s="219" t="str">
        <f>IF(B257="","",IF(AX258="対象外","対象外",O257))</f>
        <v/>
      </c>
      <c r="P258" s="219" t="str">
        <f>IF(B257="","",IF(AX258="対象外","対象外",P257))</f>
        <v/>
      </c>
      <c r="Q258" s="219" t="str">
        <f>IF(B257="","",IF(AX258="対象外","対象外",Q257))</f>
        <v/>
      </c>
      <c r="R258" s="219" t="str">
        <f>IF(B257="","",IF(AX258="対象外","対象外",R257))</f>
        <v/>
      </c>
      <c r="S258" s="322" t="str">
        <f>IF(B257="","",IF(AX258="対象外","対象外",S257))</f>
        <v/>
      </c>
      <c r="T258" s="314" t="str">
        <f>IF(B257="","",IF(AY258="対象外","対象外",T257))</f>
        <v/>
      </c>
      <c r="U258" s="219" t="str">
        <f>IF(B257="","",IF(AY258="対象外","対象外",U257))</f>
        <v/>
      </c>
      <c r="V258" s="219" t="str">
        <f>IF(B257="","",IF(AY258="対象外","対象外",V257))</f>
        <v/>
      </c>
      <c r="W258" s="219" t="str">
        <f>IF(B257="","",IF(AY258="対象外","対象外",W257))</f>
        <v/>
      </c>
      <c r="X258" s="219" t="str">
        <f>IF(B257="","",IF(AY258="対象外","対象外",X257))</f>
        <v/>
      </c>
      <c r="Y258" s="219" t="str">
        <f>IF(B257="","",IF(AY258="対象外","対象外",Y257))</f>
        <v/>
      </c>
      <c r="Z258" s="315" t="str">
        <f>IF(B257="","",IF(AY258="対象外","対象外",Z257))</f>
        <v/>
      </c>
      <c r="AA258" s="303" t="str">
        <f>IF(B257="","",IF(AZ258="対象外","対象外",AA257))</f>
        <v/>
      </c>
      <c r="AB258" s="219" t="str">
        <f>IF(B257="","",IF(AZ258="対象外","対象外",AB257))</f>
        <v/>
      </c>
      <c r="AC258" s="219" t="str">
        <f>IF(B257="","",IF(AZ258="対象外","対象外",AC257))</f>
        <v/>
      </c>
      <c r="AD258" s="219" t="str">
        <f>IF(B257="","",IF(AZ258="対象外","対象外",AD257))</f>
        <v/>
      </c>
      <c r="AE258" s="219" t="str">
        <f>IF(B257="","",IF(AZ258="対象外","対象外",AE257))</f>
        <v/>
      </c>
      <c r="AF258" s="219" t="str">
        <f>IF(B257="","",IF(AZ258="対象外","対象外",AF257))</f>
        <v/>
      </c>
      <c r="AG258" s="219" t="str">
        <f>IF(B257="","",IF(AZ258="対象外","対象外",AG257))</f>
        <v/>
      </c>
      <c r="AH258" s="523" t="str">
        <f t="shared" ref="AH258" si="383">IF(B257="","",IF(AH257&lt;1,"対象外",ROUND(AI257/AH257,3)))</f>
        <v/>
      </c>
      <c r="AI258" s="524"/>
      <c r="AJ258" s="189"/>
      <c r="AL258" s="290"/>
      <c r="AM258" s="184">
        <f>IF(AH258="",0,IF(AH258="対象外",0,1))</f>
        <v>0</v>
      </c>
      <c r="AN258" s="187">
        <f>IF(AM258=1,AH258,0)</f>
        <v>0</v>
      </c>
      <c r="AO258" s="184">
        <f>AH257</f>
        <v>0</v>
      </c>
      <c r="AP258" s="170">
        <f>AI257</f>
        <v>0</v>
      </c>
      <c r="AQ258" s="152"/>
      <c r="AR258" s="170">
        <f>IF(AS258&gt;1,1,0)</f>
        <v>0</v>
      </c>
      <c r="AS258" s="170">
        <f>AO258+AS214</f>
        <v>0</v>
      </c>
      <c r="AT258" s="170">
        <f>AP258+AT214</f>
        <v>0</v>
      </c>
      <c r="AU258" s="152"/>
      <c r="AW258" s="198" t="str">
        <f>IF(COUNTIF(F257:L257,"作業")+COUNTIF(F257:L257,"休日")&lt;7,"対象外",IF(COUNTIF(F257:L257,"休日")&gt;3,"対象外","対象"))</f>
        <v>対象外</v>
      </c>
      <c r="AX258" s="198" t="str">
        <f>IF(COUNTIF(M257:S257,"作業")+COUNTIF(M257:S257,"休日")&lt;7,"対象外",IF(COUNTIF(M257:S257,"休日")&gt;3,"対象外","対象"))</f>
        <v>対象外</v>
      </c>
      <c r="AY258" s="198" t="str">
        <f>IF(COUNTIF(T257:Z257,"作業")+COUNTIF(T257:Z257,"休日")&lt;7,"対象外",IF(COUNTIF(T257:Z257,"休日")&gt;3,"対象外","対象"))</f>
        <v>対象外</v>
      </c>
      <c r="AZ258" s="198" t="str">
        <f>IF(COUNTIF(AA257:AG257,"作業")+COUNTIF(AA257:AG257,"休日")&lt;7,"対象外",IF(COUNTIF(AA257:AG257,"休日")&gt;3,"対象外","対象"))</f>
        <v>対象外</v>
      </c>
    </row>
    <row r="259" spans="1:52" ht="54" customHeight="1" x14ac:dyDescent="0.35">
      <c r="A259" s="599"/>
      <c r="B259" s="529" t="str">
        <f>IF(COUNTIF(F259:AG259,0)=28,"",B$39)</f>
        <v/>
      </c>
      <c r="C259" s="530"/>
      <c r="D259" s="531"/>
      <c r="E259" s="295" t="s">
        <v>158</v>
      </c>
      <c r="F259" s="314">
        <f>VLOOKUP(F242,'8'!$B$11:$D$598,3,0)</f>
        <v>0</v>
      </c>
      <c r="G259" s="219">
        <f>VLOOKUP(G242,'8'!$B$11:$D$598,3,0)</f>
        <v>0</v>
      </c>
      <c r="H259" s="219">
        <f>VLOOKUP(H242,'8'!$B$11:$D$598,3,0)</f>
        <v>0</v>
      </c>
      <c r="I259" s="219">
        <f>VLOOKUP(I242,'8'!$B$11:$D$598,3,0)</f>
        <v>0</v>
      </c>
      <c r="J259" s="219">
        <f>VLOOKUP(J242,'8'!$B$11:$D$598,3,0)</f>
        <v>0</v>
      </c>
      <c r="K259" s="219">
        <f>VLOOKUP(K242,'8'!$B$11:$D$598,3,0)</f>
        <v>0</v>
      </c>
      <c r="L259" s="315">
        <f>VLOOKUP(L242,'8'!$B$11:$D$598,3,0)</f>
        <v>0</v>
      </c>
      <c r="M259" s="303">
        <f>VLOOKUP(M242,'8'!$B$11:$D$598,3,0)</f>
        <v>0</v>
      </c>
      <c r="N259" s="219">
        <f>VLOOKUP(N242,'8'!$B$11:$D$598,3,0)</f>
        <v>0</v>
      </c>
      <c r="O259" s="219">
        <f>VLOOKUP(O242,'8'!$B$11:$D$598,3,0)</f>
        <v>0</v>
      </c>
      <c r="P259" s="219">
        <f>VLOOKUP(P242,'8'!$B$11:$D$598,3,0)</f>
        <v>0</v>
      </c>
      <c r="Q259" s="219">
        <f>VLOOKUP(Q242,'8'!$B$11:$D$598,3,0)</f>
        <v>0</v>
      </c>
      <c r="R259" s="219">
        <f>VLOOKUP(R242,'8'!$B$11:$D$598,3,0)</f>
        <v>0</v>
      </c>
      <c r="S259" s="322">
        <f>VLOOKUP(S242,'8'!$B$11:$D$598,3,0)</f>
        <v>0</v>
      </c>
      <c r="T259" s="314">
        <f>VLOOKUP(T242,'8'!$B$11:$D$598,3,0)</f>
        <v>0</v>
      </c>
      <c r="U259" s="219">
        <f>VLOOKUP(U242,'8'!$B$11:$D$598,3,0)</f>
        <v>0</v>
      </c>
      <c r="V259" s="219">
        <f>VLOOKUP(V242,'8'!$B$11:$D$598,3,0)</f>
        <v>0</v>
      </c>
      <c r="W259" s="219">
        <f>VLOOKUP(W242,'8'!$B$11:$D$598,3,0)</f>
        <v>0</v>
      </c>
      <c r="X259" s="219">
        <f>VLOOKUP(X242,'8'!$B$11:$D$598,3,0)</f>
        <v>0</v>
      </c>
      <c r="Y259" s="219">
        <f>VLOOKUP(Y242,'8'!$B$11:$D$598,3,0)</f>
        <v>0</v>
      </c>
      <c r="Z259" s="315">
        <f>VLOOKUP(Z242,'8'!$B$11:$D$598,3,0)</f>
        <v>0</v>
      </c>
      <c r="AA259" s="303">
        <f>VLOOKUP(AA242,'8'!$B$11:$D$598,3,0)</f>
        <v>0</v>
      </c>
      <c r="AB259" s="219">
        <f>VLOOKUP(AB242,'8'!$B$11:$D$598,3,0)</f>
        <v>0</v>
      </c>
      <c r="AC259" s="219">
        <f>VLOOKUP(AC242,'8'!$B$11:$D$598,3,0)</f>
        <v>0</v>
      </c>
      <c r="AD259" s="219">
        <f>VLOOKUP(AD242,'8'!$B$11:$D$598,3,0)</f>
        <v>0</v>
      </c>
      <c r="AE259" s="219">
        <f>VLOOKUP(AE242,'8'!$B$11:$D$598,3,0)</f>
        <v>0</v>
      </c>
      <c r="AF259" s="219">
        <f>VLOOKUP(AF242,'8'!$B$11:$D$598,3,0)</f>
        <v>0</v>
      </c>
      <c r="AG259" s="219">
        <f>VLOOKUP(AG242,'8'!$B$11:$D$598,3,0)</f>
        <v>0</v>
      </c>
      <c r="AH259" s="198">
        <f t="shared" ref="AH259" si="384">COUNTIF(F260:AG260,"作業")+COUNTIF(F260:AG260,"休日")</f>
        <v>0</v>
      </c>
      <c r="AI259" s="291">
        <f t="shared" ref="AI259" si="385">(COUNTIF(F260:AG260,"休日"))</f>
        <v>0</v>
      </c>
      <c r="AJ259" s="189"/>
      <c r="AL259" s="290"/>
      <c r="AM259" s="290"/>
      <c r="AN259" s="290"/>
      <c r="AW259" s="278">
        <v>1</v>
      </c>
      <c r="AX259" s="278">
        <v>2</v>
      </c>
      <c r="AY259" s="278">
        <v>3</v>
      </c>
      <c r="AZ259" s="278">
        <v>4</v>
      </c>
    </row>
    <row r="260" spans="1:52" ht="54" customHeight="1" x14ac:dyDescent="0.35">
      <c r="A260" s="599"/>
      <c r="B260" s="532"/>
      <c r="C260" s="533"/>
      <c r="D260" s="534"/>
      <c r="E260" s="296" t="s">
        <v>159</v>
      </c>
      <c r="F260" s="314" t="str">
        <f>IF(B259="","",IF(AW260="対象外","対象外",F259))</f>
        <v/>
      </c>
      <c r="G260" s="219" t="str">
        <f>IF(B259="","",IF(AW260="対象外","対象外",G259))</f>
        <v/>
      </c>
      <c r="H260" s="219" t="str">
        <f>IF(B259="","",IF(AW260="対象外","対象外",H259))</f>
        <v/>
      </c>
      <c r="I260" s="219" t="str">
        <f>IF(B259="","",IF(AW260="対象外","対象外",I259))</f>
        <v/>
      </c>
      <c r="J260" s="219" t="str">
        <f>IF(B259="","",IF(AW260="対象外","対象外",J259))</f>
        <v/>
      </c>
      <c r="K260" s="219" t="str">
        <f>IF(B259="","",IF(AW260="対象外","対象外",K259))</f>
        <v/>
      </c>
      <c r="L260" s="315" t="str">
        <f>IF(B259="","",IF(AW260="対象外","対象外",L259))</f>
        <v/>
      </c>
      <c r="M260" s="303" t="str">
        <f>IF(B259="","",IF(AX260="対象外","対象外",M259))</f>
        <v/>
      </c>
      <c r="N260" s="219" t="str">
        <f>IF(B259="","",IF(AX260="対象外","対象外",N259))</f>
        <v/>
      </c>
      <c r="O260" s="219" t="str">
        <f>IF(B259="","",IF(AX260="対象外","対象外",O259))</f>
        <v/>
      </c>
      <c r="P260" s="219" t="str">
        <f>IF(B259="","",IF(AX260="対象外","対象外",P259))</f>
        <v/>
      </c>
      <c r="Q260" s="219" t="str">
        <f>IF(B259="","",IF(AX260="対象外","対象外",Q259))</f>
        <v/>
      </c>
      <c r="R260" s="219" t="str">
        <f>IF(B259="","",IF(AX260="対象外","対象外",R259))</f>
        <v/>
      </c>
      <c r="S260" s="322" t="str">
        <f>IF(B259="","",IF(AX260="対象外","対象外",S259))</f>
        <v/>
      </c>
      <c r="T260" s="314" t="str">
        <f>IF(B259="","",IF(AY260="対象外","対象外",T259))</f>
        <v/>
      </c>
      <c r="U260" s="219" t="str">
        <f>IF(B259="","",IF(AY260="対象外","対象外",U259))</f>
        <v/>
      </c>
      <c r="V260" s="219" t="str">
        <f>IF(B259="","",IF(AY260="対象外","対象外",V259))</f>
        <v/>
      </c>
      <c r="W260" s="219" t="str">
        <f>IF(B259="","",IF(AY260="対象外","対象外",W259))</f>
        <v/>
      </c>
      <c r="X260" s="219" t="str">
        <f>IF(B259="","",IF(AY260="対象外","対象外",X259))</f>
        <v/>
      </c>
      <c r="Y260" s="219" t="str">
        <f>IF(B259="","",IF(AY260="対象外","対象外",Y259))</f>
        <v/>
      </c>
      <c r="Z260" s="315" t="str">
        <f>IF(B259="","",IF(AY260="対象外","対象外",Z259))</f>
        <v/>
      </c>
      <c r="AA260" s="303" t="str">
        <f>IF(B259="","",IF(AZ260="対象外","対象外",AA259))</f>
        <v/>
      </c>
      <c r="AB260" s="219" t="str">
        <f>IF(B259="","",IF(AZ260="対象外","対象外",AB259))</f>
        <v/>
      </c>
      <c r="AC260" s="219" t="str">
        <f>IF(B259="","",IF(AZ260="対象外","対象外",AC259))</f>
        <v/>
      </c>
      <c r="AD260" s="219" t="str">
        <f>IF(B259="","",IF(AZ260="対象外","対象外",AD259))</f>
        <v/>
      </c>
      <c r="AE260" s="219" t="str">
        <f>IF(B259="","",IF(AZ260="対象外","対象外",AE259))</f>
        <v/>
      </c>
      <c r="AF260" s="219" t="str">
        <f>IF(B259="","",IF(AZ260="対象外","対象外",AF259))</f>
        <v/>
      </c>
      <c r="AG260" s="219" t="str">
        <f>IF(B259="","",IF(AZ260="対象外","対象外",AG259))</f>
        <v/>
      </c>
      <c r="AH260" s="523" t="str">
        <f t="shared" ref="AH260" si="386">IF(B259="","",IF(AH259&lt;1,"対象外",ROUND(AI259/AH259,3)))</f>
        <v/>
      </c>
      <c r="AI260" s="524"/>
      <c r="AJ260" s="189"/>
      <c r="AL260" s="290"/>
      <c r="AM260" s="184">
        <f>IF(AH260="",0,IF(AH260="対象外",0,1))</f>
        <v>0</v>
      </c>
      <c r="AN260" s="187">
        <f>IF(AM260=1,AH260,0)</f>
        <v>0</v>
      </c>
      <c r="AO260" s="184">
        <f>AH259</f>
        <v>0</v>
      </c>
      <c r="AP260" s="170">
        <f>AI259</f>
        <v>0</v>
      </c>
      <c r="AQ260" s="152"/>
      <c r="AR260" s="170">
        <f>IF(AS260&gt;1,1,0)</f>
        <v>0</v>
      </c>
      <c r="AS260" s="170">
        <f>AO260+AS216</f>
        <v>0</v>
      </c>
      <c r="AT260" s="170">
        <f>AP260+AT216</f>
        <v>0</v>
      </c>
      <c r="AU260" s="152"/>
      <c r="AW260" s="198" t="str">
        <f>IF(COUNTIF(F259:L259,"作業")+COUNTIF(F259:L259,"休日")&lt;7,"対象外",IF(COUNTIF(F259:L259,"休日")&gt;3,"対象外","対象"))</f>
        <v>対象外</v>
      </c>
      <c r="AX260" s="198" t="str">
        <f>IF(COUNTIF(M259:S259,"作業")+COUNTIF(M259:S259,"休日")&lt;7,"対象外",IF(COUNTIF(M259:S259,"休日")&gt;3,"対象外","対象"))</f>
        <v>対象外</v>
      </c>
      <c r="AY260" s="198" t="str">
        <f>IF(COUNTIF(T259:Z259,"作業")+COUNTIF(T259:Z259,"休日")&lt;7,"対象外",IF(COUNTIF(T259:Z259,"休日")&gt;3,"対象外","対象"))</f>
        <v>対象外</v>
      </c>
      <c r="AZ260" s="198" t="str">
        <f>IF(COUNTIF(AA259:AG259,"作業")+COUNTIF(AA259:AG259,"休日")&lt;7,"対象外",IF(COUNTIF(AA259:AG259,"休日")&gt;3,"対象外","対象"))</f>
        <v>対象外</v>
      </c>
    </row>
    <row r="261" spans="1:52" ht="54" customHeight="1" x14ac:dyDescent="0.35">
      <c r="A261" s="599"/>
      <c r="B261" s="529" t="str">
        <f>IF(COUNTIF(F261:AG261,0)=28,"",B$41)</f>
        <v/>
      </c>
      <c r="C261" s="530"/>
      <c r="D261" s="531"/>
      <c r="E261" s="295" t="s">
        <v>158</v>
      </c>
      <c r="F261" s="314">
        <f>VLOOKUP(F242,'9'!$B$11:$D$598,3,0)</f>
        <v>0</v>
      </c>
      <c r="G261" s="219">
        <f>VLOOKUP(G242,'9'!$B$11:$D$598,3,0)</f>
        <v>0</v>
      </c>
      <c r="H261" s="219">
        <f>VLOOKUP(H242,'9'!$B$11:$D$598,3,0)</f>
        <v>0</v>
      </c>
      <c r="I261" s="219">
        <f>VLOOKUP(I242,'9'!$B$11:$D$598,3,0)</f>
        <v>0</v>
      </c>
      <c r="J261" s="219">
        <f>VLOOKUP(J242,'9'!$B$11:$D$598,3,0)</f>
        <v>0</v>
      </c>
      <c r="K261" s="219">
        <f>VLOOKUP(K242,'9'!$B$11:$D$598,3,0)</f>
        <v>0</v>
      </c>
      <c r="L261" s="315">
        <f>VLOOKUP(L242,'9'!$B$11:$D$598,3,0)</f>
        <v>0</v>
      </c>
      <c r="M261" s="303">
        <f>VLOOKUP(M242,'9'!$B$11:$D$598,3,0)</f>
        <v>0</v>
      </c>
      <c r="N261" s="219">
        <f>VLOOKUP(N242,'9'!$B$11:$D$598,3,0)</f>
        <v>0</v>
      </c>
      <c r="O261" s="219">
        <f>VLOOKUP(O242,'9'!$B$11:$D$598,3,0)</f>
        <v>0</v>
      </c>
      <c r="P261" s="219">
        <f>VLOOKUP(P242,'9'!$B$11:$D$598,3,0)</f>
        <v>0</v>
      </c>
      <c r="Q261" s="219">
        <f>VLOOKUP(Q242,'9'!$B$11:$D$598,3,0)</f>
        <v>0</v>
      </c>
      <c r="R261" s="219">
        <f>VLOOKUP(R242,'9'!$B$11:$D$598,3,0)</f>
        <v>0</v>
      </c>
      <c r="S261" s="322">
        <f>VLOOKUP(S242,'9'!$B$11:$D$598,3,0)</f>
        <v>0</v>
      </c>
      <c r="T261" s="314">
        <f>VLOOKUP(T242,'9'!$B$11:$D$598,3,0)</f>
        <v>0</v>
      </c>
      <c r="U261" s="219">
        <f>VLOOKUP(U242,'9'!$B$11:$D$598,3,0)</f>
        <v>0</v>
      </c>
      <c r="V261" s="219">
        <f>VLOOKUP(V242,'9'!$B$11:$D$598,3,0)</f>
        <v>0</v>
      </c>
      <c r="W261" s="219">
        <f>VLOOKUP(W242,'9'!$B$11:$D$598,3,0)</f>
        <v>0</v>
      </c>
      <c r="X261" s="219">
        <f>VLOOKUP(X242,'9'!$B$11:$D$598,3,0)</f>
        <v>0</v>
      </c>
      <c r="Y261" s="219">
        <f>VLOOKUP(Y242,'9'!$B$11:$D$598,3,0)</f>
        <v>0</v>
      </c>
      <c r="Z261" s="315">
        <f>VLOOKUP(Z242,'9'!$B$11:$D$598,3,0)</f>
        <v>0</v>
      </c>
      <c r="AA261" s="303">
        <f>VLOOKUP(AA242,'9'!$B$11:$D$598,3,0)</f>
        <v>0</v>
      </c>
      <c r="AB261" s="219">
        <f>VLOOKUP(AB242,'9'!$B$11:$D$598,3,0)</f>
        <v>0</v>
      </c>
      <c r="AC261" s="219">
        <f>VLOOKUP(AC242,'9'!$B$11:$D$598,3,0)</f>
        <v>0</v>
      </c>
      <c r="AD261" s="219">
        <f>VLOOKUP(AD242,'9'!$B$11:$D$598,3,0)</f>
        <v>0</v>
      </c>
      <c r="AE261" s="219">
        <f>VLOOKUP(AE242,'9'!$B$11:$D$598,3,0)</f>
        <v>0</v>
      </c>
      <c r="AF261" s="219">
        <f>VLOOKUP(AF242,'9'!$B$11:$D$598,3,0)</f>
        <v>0</v>
      </c>
      <c r="AG261" s="219">
        <f>VLOOKUP(AG242,'9'!$B$11:$D$598,3,0)</f>
        <v>0</v>
      </c>
      <c r="AH261" s="198">
        <f t="shared" ref="AH261" si="387">COUNTIF(F262:AG262,"作業")+COUNTIF(F262:AG262,"休日")</f>
        <v>0</v>
      </c>
      <c r="AI261" s="291">
        <f t="shared" ref="AI261" si="388">(COUNTIF(F262:AG262,"休日"))</f>
        <v>0</v>
      </c>
      <c r="AJ261" s="189"/>
      <c r="AL261" s="290"/>
      <c r="AM261" s="290"/>
      <c r="AN261" s="290"/>
      <c r="AW261" s="278">
        <v>1</v>
      </c>
      <c r="AX261" s="278">
        <v>2</v>
      </c>
      <c r="AY261" s="278">
        <v>3</v>
      </c>
      <c r="AZ261" s="278">
        <v>4</v>
      </c>
    </row>
    <row r="262" spans="1:52" ht="54" customHeight="1" x14ac:dyDescent="0.35">
      <c r="A262" s="599"/>
      <c r="B262" s="532"/>
      <c r="C262" s="533"/>
      <c r="D262" s="534"/>
      <c r="E262" s="296" t="s">
        <v>159</v>
      </c>
      <c r="F262" s="314" t="str">
        <f>IF(B261="","",IF(AW262="対象外","対象外",F261))</f>
        <v/>
      </c>
      <c r="G262" s="219" t="str">
        <f>IF(B261="","",IF(AW262="対象外","対象外",G261))</f>
        <v/>
      </c>
      <c r="H262" s="219" t="str">
        <f>IF(B261="","",IF(AW262="対象外","対象外",H261))</f>
        <v/>
      </c>
      <c r="I262" s="219" t="str">
        <f>IF(B261="","",IF(AW262="対象外","対象外",I261))</f>
        <v/>
      </c>
      <c r="J262" s="219" t="str">
        <f>IF(B261="","",IF(AW262="対象外","対象外",J261))</f>
        <v/>
      </c>
      <c r="K262" s="219" t="str">
        <f>IF(B261="","",IF(AW262="対象外","対象外",K261))</f>
        <v/>
      </c>
      <c r="L262" s="315" t="str">
        <f>IF(B261="","",IF(AW262="対象外","対象外",L261))</f>
        <v/>
      </c>
      <c r="M262" s="303" t="str">
        <f>IF(B261="","",IF(AX262="対象外","対象外",M261))</f>
        <v/>
      </c>
      <c r="N262" s="219" t="str">
        <f>IF(B261="","",IF(AX262="対象外","対象外",N261))</f>
        <v/>
      </c>
      <c r="O262" s="219" t="str">
        <f>IF(B261="","",IF(AX262="対象外","対象外",O261))</f>
        <v/>
      </c>
      <c r="P262" s="219" t="str">
        <f>IF(B261="","",IF(AX262="対象外","対象外",P261))</f>
        <v/>
      </c>
      <c r="Q262" s="219" t="str">
        <f>IF(B261="","",IF(AX262="対象外","対象外",Q261))</f>
        <v/>
      </c>
      <c r="R262" s="219" t="str">
        <f>IF(B261="","",IF(AX262="対象外","対象外",R261))</f>
        <v/>
      </c>
      <c r="S262" s="322" t="str">
        <f>IF(B261="","",IF(AX262="対象外","対象外",S261))</f>
        <v/>
      </c>
      <c r="T262" s="314" t="str">
        <f>IF(B261="","",IF(AY262="対象外","対象外",T261))</f>
        <v/>
      </c>
      <c r="U262" s="219" t="str">
        <f>IF(B261="","",IF(AY262="対象外","対象外",U261))</f>
        <v/>
      </c>
      <c r="V262" s="219" t="str">
        <f>IF(B261="","",IF(AY262="対象外","対象外",V261))</f>
        <v/>
      </c>
      <c r="W262" s="219" t="str">
        <f>IF(B261="","",IF(AY262="対象外","対象外",W261))</f>
        <v/>
      </c>
      <c r="X262" s="219" t="str">
        <f>IF(B261="","",IF(AY262="対象外","対象外",X261))</f>
        <v/>
      </c>
      <c r="Y262" s="219" t="str">
        <f>IF(B261="","",IF(AY262="対象外","対象外",Y261))</f>
        <v/>
      </c>
      <c r="Z262" s="315" t="str">
        <f>IF(B261="","",IF(AY262="対象外","対象外",Z261))</f>
        <v/>
      </c>
      <c r="AA262" s="303" t="str">
        <f>IF(B261="","",IF(AZ262="対象外","対象外",AA261))</f>
        <v/>
      </c>
      <c r="AB262" s="219" t="str">
        <f>IF(B261="","",IF(AZ262="対象外","対象外",AB261))</f>
        <v/>
      </c>
      <c r="AC262" s="219" t="str">
        <f>IF(B261="","",IF(AZ262="対象外","対象外",AC261))</f>
        <v/>
      </c>
      <c r="AD262" s="219" t="str">
        <f>IF(B261="","",IF(AZ262="対象外","対象外",AD261))</f>
        <v/>
      </c>
      <c r="AE262" s="219" t="str">
        <f>IF(B261="","",IF(AZ262="対象外","対象外",AE261))</f>
        <v/>
      </c>
      <c r="AF262" s="219" t="str">
        <f>IF(B261="","",IF(AZ262="対象外","対象外",AF261))</f>
        <v/>
      </c>
      <c r="AG262" s="219" t="str">
        <f>IF(B261="","",IF(AZ262="対象外","対象外",AG261))</f>
        <v/>
      </c>
      <c r="AH262" s="523" t="str">
        <f t="shared" ref="AH262" si="389">IF(B261="","",IF(AH261&lt;1,"対象外",ROUND(AI261/AH261,3)))</f>
        <v/>
      </c>
      <c r="AI262" s="524"/>
      <c r="AJ262" s="189"/>
      <c r="AL262" s="290"/>
      <c r="AM262" s="184">
        <f>IF(AH262="",0,IF(AH262="対象外",0,1))</f>
        <v>0</v>
      </c>
      <c r="AN262" s="187">
        <f>IF(AM262=1,AH262,0)</f>
        <v>0</v>
      </c>
      <c r="AO262" s="184">
        <f>AH261</f>
        <v>0</v>
      </c>
      <c r="AP262" s="170">
        <f>AI261</f>
        <v>0</v>
      </c>
      <c r="AQ262" s="152"/>
      <c r="AR262" s="170">
        <f>IF(AS262&gt;1,1,0)</f>
        <v>0</v>
      </c>
      <c r="AS262" s="170">
        <f>AO262+AS218</f>
        <v>0</v>
      </c>
      <c r="AT262" s="170">
        <f>AP262+AT218</f>
        <v>0</v>
      </c>
      <c r="AU262" s="152"/>
      <c r="AW262" s="198" t="str">
        <f>IF(COUNTIF(F261:L261,"作業")+COUNTIF(F261:L261,"休日")&lt;7,"対象外",IF(COUNTIF(F261:L261,"休日")&gt;3,"対象外","対象"))</f>
        <v>対象外</v>
      </c>
      <c r="AX262" s="198" t="str">
        <f>IF(COUNTIF(M261:S261,"作業")+COUNTIF(M261:S261,"休日")&lt;7,"対象外",IF(COUNTIF(M261:S261,"休日")&gt;3,"対象外","対象"))</f>
        <v>対象外</v>
      </c>
      <c r="AY262" s="198" t="str">
        <f>IF(COUNTIF(T261:Z261,"作業")+COUNTIF(T261:Z261,"休日")&lt;7,"対象外",IF(COUNTIF(T261:Z261,"休日")&gt;3,"対象外","対象"))</f>
        <v>対象外</v>
      </c>
      <c r="AZ262" s="198" t="str">
        <f>IF(COUNTIF(AA261:AG261,"作業")+COUNTIF(AA261:AG261,"休日")&lt;7,"対象外",IF(COUNTIF(AA261:AG261,"休日")&gt;3,"対象外","対象"))</f>
        <v>対象外</v>
      </c>
    </row>
    <row r="263" spans="1:52" ht="54" customHeight="1" x14ac:dyDescent="0.35">
      <c r="A263" s="599"/>
      <c r="B263" s="529" t="str">
        <f>IF(COUNTIF(F263:AG263,0)=28,"",B$43)</f>
        <v/>
      </c>
      <c r="C263" s="530"/>
      <c r="D263" s="531"/>
      <c r="E263" s="295" t="s">
        <v>158</v>
      </c>
      <c r="F263" s="314">
        <f>VLOOKUP(F242,'10'!$B$11:$D$598,3,0)</f>
        <v>0</v>
      </c>
      <c r="G263" s="219">
        <f>VLOOKUP(G242,'10'!$B$11:$D$598,3,0)</f>
        <v>0</v>
      </c>
      <c r="H263" s="219">
        <f>VLOOKUP(H242,'10'!$B$11:$D$598,3,0)</f>
        <v>0</v>
      </c>
      <c r="I263" s="219">
        <f>VLOOKUP(I242,'10'!$B$11:$D$598,3,0)</f>
        <v>0</v>
      </c>
      <c r="J263" s="219">
        <f>VLOOKUP(J242,'10'!$B$11:$D$598,3,0)</f>
        <v>0</v>
      </c>
      <c r="K263" s="219">
        <f>VLOOKUP(K242,'10'!$B$11:$D$598,3,0)</f>
        <v>0</v>
      </c>
      <c r="L263" s="315">
        <f>VLOOKUP(L242,'10'!$B$11:$D$598,3,0)</f>
        <v>0</v>
      </c>
      <c r="M263" s="303">
        <f>VLOOKUP(M242,'10'!$B$11:$D$598,3,0)</f>
        <v>0</v>
      </c>
      <c r="N263" s="219">
        <f>VLOOKUP(N242,'10'!$B$11:$D$598,3,0)</f>
        <v>0</v>
      </c>
      <c r="O263" s="219">
        <f>VLOOKUP(O242,'10'!$B$11:$D$598,3,0)</f>
        <v>0</v>
      </c>
      <c r="P263" s="219">
        <f>VLOOKUP(P242,'10'!$B$11:$D$598,3,0)</f>
        <v>0</v>
      </c>
      <c r="Q263" s="219">
        <f>VLOOKUP(Q242,'10'!$B$11:$D$598,3,0)</f>
        <v>0</v>
      </c>
      <c r="R263" s="219">
        <f>VLOOKUP(R242,'10'!$B$11:$D$598,3,0)</f>
        <v>0</v>
      </c>
      <c r="S263" s="322">
        <f>VLOOKUP(S242,'10'!$B$11:$D$598,3,0)</f>
        <v>0</v>
      </c>
      <c r="T263" s="314">
        <f>VLOOKUP(T242,'10'!$B$11:$D$598,3,0)</f>
        <v>0</v>
      </c>
      <c r="U263" s="219">
        <f>VLOOKUP(U242,'10'!$B$11:$D$598,3,0)</f>
        <v>0</v>
      </c>
      <c r="V263" s="219">
        <f>VLOOKUP(V242,'10'!$B$11:$D$598,3,0)</f>
        <v>0</v>
      </c>
      <c r="W263" s="219">
        <f>VLOOKUP(W242,'10'!$B$11:$D$598,3,0)</f>
        <v>0</v>
      </c>
      <c r="X263" s="219">
        <f>VLOOKUP(X242,'10'!$B$11:$D$598,3,0)</f>
        <v>0</v>
      </c>
      <c r="Y263" s="219">
        <f>VLOOKUP(Y242,'10'!$B$11:$D$598,3,0)</f>
        <v>0</v>
      </c>
      <c r="Z263" s="315">
        <f>VLOOKUP(Z242,'10'!$B$11:$D$598,3,0)</f>
        <v>0</v>
      </c>
      <c r="AA263" s="303">
        <f>VLOOKUP(AA242,'10'!$B$11:$D$598,3,0)</f>
        <v>0</v>
      </c>
      <c r="AB263" s="219">
        <f>VLOOKUP(AB242,'10'!$B$11:$D$598,3,0)</f>
        <v>0</v>
      </c>
      <c r="AC263" s="219">
        <f>VLOOKUP(AC242,'10'!$B$11:$D$598,3,0)</f>
        <v>0</v>
      </c>
      <c r="AD263" s="219">
        <f>VLOOKUP(AD242,'10'!$B$11:$D$598,3,0)</f>
        <v>0</v>
      </c>
      <c r="AE263" s="219">
        <f>VLOOKUP(AE242,'10'!$B$11:$D$598,3,0)</f>
        <v>0</v>
      </c>
      <c r="AF263" s="219">
        <f>VLOOKUP(AF242,'10'!$B$11:$D$598,3,0)</f>
        <v>0</v>
      </c>
      <c r="AG263" s="219">
        <f>VLOOKUP(AG242,'10'!$B$11:$D$598,3,0)</f>
        <v>0</v>
      </c>
      <c r="AH263" s="198">
        <f t="shared" ref="AH263" si="390">COUNTIF(F264:AG264,"作業")+COUNTIF(F264:AG264,"休日")</f>
        <v>0</v>
      </c>
      <c r="AI263" s="291">
        <f t="shared" ref="AI263" si="391">(COUNTIF(F264:AG264,"休日"))</f>
        <v>0</v>
      </c>
      <c r="AJ263" s="189"/>
      <c r="AL263" s="290"/>
      <c r="AM263" s="290"/>
      <c r="AN263" s="290"/>
      <c r="AW263" s="278">
        <v>1</v>
      </c>
      <c r="AX263" s="278">
        <v>2</v>
      </c>
      <c r="AY263" s="278">
        <v>3</v>
      </c>
      <c r="AZ263" s="278">
        <v>4</v>
      </c>
    </row>
    <row r="264" spans="1:52" ht="54" customHeight="1" x14ac:dyDescent="0.35">
      <c r="A264" s="599"/>
      <c r="B264" s="532"/>
      <c r="C264" s="533"/>
      <c r="D264" s="534"/>
      <c r="E264" s="296" t="s">
        <v>159</v>
      </c>
      <c r="F264" s="314" t="str">
        <f>IF(B263="","",IF(AW264="対象外","対象外",F263))</f>
        <v/>
      </c>
      <c r="G264" s="219" t="str">
        <f>IF(B263="","",IF(AW264="対象外","対象外",G263))</f>
        <v/>
      </c>
      <c r="H264" s="219" t="str">
        <f>IF(B263="","",IF(AW264="対象外","対象外",H263))</f>
        <v/>
      </c>
      <c r="I264" s="219" t="str">
        <f>IF(B263="","",IF(AW264="対象外","対象外",I263))</f>
        <v/>
      </c>
      <c r="J264" s="219" t="str">
        <f>IF(B263="","",IF(AW264="対象外","対象外",J263))</f>
        <v/>
      </c>
      <c r="K264" s="219" t="str">
        <f>IF(B263="","",IF(AW264="対象外","対象外",K263))</f>
        <v/>
      </c>
      <c r="L264" s="315" t="str">
        <f>IF(B263="","",IF(AW264="対象外","対象外",L263))</f>
        <v/>
      </c>
      <c r="M264" s="303" t="str">
        <f>IF(B263="","",IF(AX264="対象外","対象外",M263))</f>
        <v/>
      </c>
      <c r="N264" s="219" t="str">
        <f>IF(B263="","",IF(AX264="対象外","対象外",N263))</f>
        <v/>
      </c>
      <c r="O264" s="219" t="str">
        <f>IF(B263="","",IF(AX264="対象外","対象外",O263))</f>
        <v/>
      </c>
      <c r="P264" s="219" t="str">
        <f>IF(B263="","",IF(AX264="対象外","対象外",P263))</f>
        <v/>
      </c>
      <c r="Q264" s="219" t="str">
        <f>IF(B263="","",IF(AX264="対象外","対象外",Q263))</f>
        <v/>
      </c>
      <c r="R264" s="219" t="str">
        <f>IF(B263="","",IF(AX264="対象外","対象外",R263))</f>
        <v/>
      </c>
      <c r="S264" s="322" t="str">
        <f>IF(B263="","",IF(AX264="対象外","対象外",S263))</f>
        <v/>
      </c>
      <c r="T264" s="314" t="str">
        <f>IF(B263="","",IF(AY264="対象外","対象外",T263))</f>
        <v/>
      </c>
      <c r="U264" s="219" t="str">
        <f>IF(B263="","",IF(AY264="対象外","対象外",U263))</f>
        <v/>
      </c>
      <c r="V264" s="219" t="str">
        <f>IF(B263="","",IF(AY264="対象外","対象外",V263))</f>
        <v/>
      </c>
      <c r="W264" s="219" t="str">
        <f>IF(B263="","",IF(AY264="対象外","対象外",W263))</f>
        <v/>
      </c>
      <c r="X264" s="219" t="str">
        <f>IF(B263="","",IF(AY264="対象外","対象外",X263))</f>
        <v/>
      </c>
      <c r="Y264" s="219" t="str">
        <f>IF(B263="","",IF(AY264="対象外","対象外",Y263))</f>
        <v/>
      </c>
      <c r="Z264" s="315" t="str">
        <f>IF(B263="","",IF(AY264="対象外","対象外",Z263))</f>
        <v/>
      </c>
      <c r="AA264" s="303" t="str">
        <f>IF(B263="","",IF(AZ264="対象外","対象外",AA263))</f>
        <v/>
      </c>
      <c r="AB264" s="219" t="str">
        <f>IF(B263="","",IF(AZ264="対象外","対象外",AB263))</f>
        <v/>
      </c>
      <c r="AC264" s="219" t="str">
        <f>IF(B263="","",IF(AZ264="対象外","対象外",AC263))</f>
        <v/>
      </c>
      <c r="AD264" s="219" t="str">
        <f>IF(B263="","",IF(AZ264="対象外","対象外",AD263))</f>
        <v/>
      </c>
      <c r="AE264" s="219" t="str">
        <f>IF(B263="","",IF(AZ264="対象外","対象外",AE263))</f>
        <v/>
      </c>
      <c r="AF264" s="219" t="str">
        <f>IF(B263="","",IF(AZ264="対象外","対象外",AF263))</f>
        <v/>
      </c>
      <c r="AG264" s="219" t="str">
        <f>IF(B263="","",IF(AZ264="対象外","対象外",AG263))</f>
        <v/>
      </c>
      <c r="AH264" s="523" t="str">
        <f t="shared" ref="AH264" si="392">IF(B263="","",IF(AH263&lt;1,"対象外",ROUND(AI263/AH263,3)))</f>
        <v/>
      </c>
      <c r="AI264" s="524"/>
      <c r="AJ264" s="189"/>
      <c r="AL264" s="290"/>
      <c r="AM264" s="184">
        <f>IF(AH264="",0,IF(AH264="対象外",0,1))</f>
        <v>0</v>
      </c>
      <c r="AN264" s="187">
        <f>IF(AM264=1,AH264,0)</f>
        <v>0</v>
      </c>
      <c r="AO264" s="184">
        <f>AH263</f>
        <v>0</v>
      </c>
      <c r="AP264" s="170">
        <f>AI263</f>
        <v>0</v>
      </c>
      <c r="AQ264" s="152"/>
      <c r="AR264" s="170">
        <f>IF(AS264&gt;1,1,0)</f>
        <v>0</v>
      </c>
      <c r="AS264" s="170">
        <f>AO264+AS220</f>
        <v>0</v>
      </c>
      <c r="AT264" s="170">
        <f>AP264+AT220</f>
        <v>0</v>
      </c>
      <c r="AU264" s="152"/>
      <c r="AW264" s="198" t="str">
        <f>IF(COUNTIF(F263:L263,"作業")+COUNTIF(F263:L263,"休日")&lt;7,"対象外",IF(COUNTIF(F263:L263,"休日")&gt;3,"対象外","対象"))</f>
        <v>対象外</v>
      </c>
      <c r="AX264" s="198" t="str">
        <f>IF(COUNTIF(M263:S263,"作業")+COUNTIF(M263:S263,"休日")&lt;7,"対象外",IF(COUNTIF(M263:S263,"休日")&gt;3,"対象外","対象"))</f>
        <v>対象外</v>
      </c>
      <c r="AY264" s="198" t="str">
        <f>IF(COUNTIF(T263:Z263,"作業")+COUNTIF(T263:Z263,"休日")&lt;7,"対象外",IF(COUNTIF(T263:Z263,"休日")&gt;3,"対象外","対象"))</f>
        <v>対象外</v>
      </c>
      <c r="AZ264" s="198" t="str">
        <f>IF(COUNTIF(AA263:AG263,"作業")+COUNTIF(AA263:AG263,"休日")&lt;7,"対象外",IF(COUNTIF(AA263:AG263,"休日")&gt;3,"対象外","対象"))</f>
        <v>対象外</v>
      </c>
    </row>
    <row r="265" spans="1:52" ht="54" customHeight="1" x14ac:dyDescent="0.35">
      <c r="A265" s="599"/>
      <c r="B265" s="529" t="str">
        <f>IF(COUNTIF(F265:AG265,0)=28,"",B$45)</f>
        <v/>
      </c>
      <c r="C265" s="530"/>
      <c r="D265" s="531"/>
      <c r="E265" s="295" t="s">
        <v>158</v>
      </c>
      <c r="F265" s="314">
        <f>VLOOKUP(F242,'11'!$B$11:$D$598,3,0)</f>
        <v>0</v>
      </c>
      <c r="G265" s="219">
        <f>VLOOKUP(G242,'11'!$B$11:$D$598,3,0)</f>
        <v>0</v>
      </c>
      <c r="H265" s="219">
        <f>VLOOKUP(H242,'11'!$B$11:$D$598,3,0)</f>
        <v>0</v>
      </c>
      <c r="I265" s="219">
        <f>VLOOKUP(I242,'11'!$B$11:$D$598,3,0)</f>
        <v>0</v>
      </c>
      <c r="J265" s="219">
        <f>VLOOKUP(J242,'11'!$B$11:$D$598,3,0)</f>
        <v>0</v>
      </c>
      <c r="K265" s="219">
        <f>VLOOKUP(K242,'11'!$B$11:$D$598,3,0)</f>
        <v>0</v>
      </c>
      <c r="L265" s="315">
        <f>VLOOKUP(L242,'11'!$B$11:$D$598,3,0)</f>
        <v>0</v>
      </c>
      <c r="M265" s="303">
        <f>VLOOKUP(M242,'11'!$B$11:$D$598,3,0)</f>
        <v>0</v>
      </c>
      <c r="N265" s="219">
        <f>VLOOKUP(N242,'11'!$B$11:$D$598,3,0)</f>
        <v>0</v>
      </c>
      <c r="O265" s="219">
        <f>VLOOKUP(O242,'11'!$B$11:$D$598,3,0)</f>
        <v>0</v>
      </c>
      <c r="P265" s="219">
        <f>VLOOKUP(P242,'11'!$B$11:$D$598,3,0)</f>
        <v>0</v>
      </c>
      <c r="Q265" s="219">
        <f>VLOOKUP(Q242,'11'!$B$11:$D$598,3,0)</f>
        <v>0</v>
      </c>
      <c r="R265" s="219">
        <f>VLOOKUP(R242,'11'!$B$11:$D$598,3,0)</f>
        <v>0</v>
      </c>
      <c r="S265" s="322">
        <f>VLOOKUP(S242,'11'!$B$11:$D$598,3,0)</f>
        <v>0</v>
      </c>
      <c r="T265" s="314">
        <f>VLOOKUP(T242,'11'!$B$11:$D$598,3,0)</f>
        <v>0</v>
      </c>
      <c r="U265" s="219">
        <f>VLOOKUP(U242,'11'!$B$11:$D$598,3,0)</f>
        <v>0</v>
      </c>
      <c r="V265" s="219">
        <f>VLOOKUP(V242,'11'!$B$11:$D$598,3,0)</f>
        <v>0</v>
      </c>
      <c r="W265" s="219">
        <f>VLOOKUP(W242,'11'!$B$11:$D$598,3,0)</f>
        <v>0</v>
      </c>
      <c r="X265" s="219">
        <f>VLOOKUP(X242,'11'!$B$11:$D$598,3,0)</f>
        <v>0</v>
      </c>
      <c r="Y265" s="219">
        <f>VLOOKUP(Y242,'11'!$B$11:$D$598,3,0)</f>
        <v>0</v>
      </c>
      <c r="Z265" s="315">
        <f>VLOOKUP(Z242,'11'!$B$11:$D$598,3,0)</f>
        <v>0</v>
      </c>
      <c r="AA265" s="303">
        <f>VLOOKUP(AA242,'11'!$B$11:$D$598,3,0)</f>
        <v>0</v>
      </c>
      <c r="AB265" s="219">
        <f>VLOOKUP(AB242,'11'!$B$11:$D$598,3,0)</f>
        <v>0</v>
      </c>
      <c r="AC265" s="219">
        <f>VLOOKUP(AC242,'11'!$B$11:$D$598,3,0)</f>
        <v>0</v>
      </c>
      <c r="AD265" s="219">
        <f>VLOOKUP(AD242,'11'!$B$11:$D$598,3,0)</f>
        <v>0</v>
      </c>
      <c r="AE265" s="219">
        <f>VLOOKUP(AE242,'11'!$B$11:$D$598,3,0)</f>
        <v>0</v>
      </c>
      <c r="AF265" s="219">
        <f>VLOOKUP(AF242,'11'!$B$11:$D$598,3,0)</f>
        <v>0</v>
      </c>
      <c r="AG265" s="219">
        <f>VLOOKUP(AG242,'11'!$B$11:$D$598,3,0)</f>
        <v>0</v>
      </c>
      <c r="AH265" s="198">
        <f t="shared" ref="AH265" si="393">COUNTIF(F266:AG266,"作業")+COUNTIF(F266:AG266,"休日")</f>
        <v>0</v>
      </c>
      <c r="AI265" s="291">
        <f t="shared" ref="AI265" si="394">(COUNTIF(F266:AG266,"休日"))</f>
        <v>0</v>
      </c>
      <c r="AJ265" s="189"/>
      <c r="AL265" s="290"/>
      <c r="AM265" s="290"/>
      <c r="AN265" s="290"/>
      <c r="AW265" s="278">
        <v>1</v>
      </c>
      <c r="AX265" s="278">
        <v>2</v>
      </c>
      <c r="AY265" s="278">
        <v>3</v>
      </c>
      <c r="AZ265" s="278">
        <v>4</v>
      </c>
    </row>
    <row r="266" spans="1:52" ht="54" customHeight="1" x14ac:dyDescent="0.35">
      <c r="A266" s="599"/>
      <c r="B266" s="532"/>
      <c r="C266" s="533"/>
      <c r="D266" s="534"/>
      <c r="E266" s="296" t="s">
        <v>159</v>
      </c>
      <c r="F266" s="314" t="str">
        <f>IF(B265="","",IF(AW266="対象外","対象外",F265))</f>
        <v/>
      </c>
      <c r="G266" s="219" t="str">
        <f>IF(B265="","",IF(AW266="対象外","対象外",G265))</f>
        <v/>
      </c>
      <c r="H266" s="219" t="str">
        <f>IF(B265="","",IF(AW266="対象外","対象外",H265))</f>
        <v/>
      </c>
      <c r="I266" s="219" t="str">
        <f>IF(B265="","",IF(AW266="対象外","対象外",I265))</f>
        <v/>
      </c>
      <c r="J266" s="219" t="str">
        <f>IF(B265="","",IF(AW266="対象外","対象外",J265))</f>
        <v/>
      </c>
      <c r="K266" s="219" t="str">
        <f>IF(B265="","",IF(AW266="対象外","対象外",K265))</f>
        <v/>
      </c>
      <c r="L266" s="315" t="str">
        <f>IF(B265="","",IF(AW266="対象外","対象外",L265))</f>
        <v/>
      </c>
      <c r="M266" s="303" t="str">
        <f>IF(B265="","",IF(AX266="対象外","対象外",M265))</f>
        <v/>
      </c>
      <c r="N266" s="219" t="str">
        <f>IF(B265="","",IF(AX266="対象外","対象外",N265))</f>
        <v/>
      </c>
      <c r="O266" s="219" t="str">
        <f>IF(B265="","",IF(AX266="対象外","対象外",O265))</f>
        <v/>
      </c>
      <c r="P266" s="219" t="str">
        <f>IF(B265="","",IF(AX266="対象外","対象外",P265))</f>
        <v/>
      </c>
      <c r="Q266" s="219" t="str">
        <f>IF(B265="","",IF(AX266="対象外","対象外",Q265))</f>
        <v/>
      </c>
      <c r="R266" s="219" t="str">
        <f>IF(B265="","",IF(AX266="対象外","対象外",R265))</f>
        <v/>
      </c>
      <c r="S266" s="322" t="str">
        <f>IF(B265="","",IF(AX266="対象外","対象外",S265))</f>
        <v/>
      </c>
      <c r="T266" s="314" t="str">
        <f>IF(B265="","",IF(AY266="対象外","対象外",T265))</f>
        <v/>
      </c>
      <c r="U266" s="219" t="str">
        <f>IF(B265="","",IF(AY266="対象外","対象外",U265))</f>
        <v/>
      </c>
      <c r="V266" s="219" t="str">
        <f>IF(B265="","",IF(AY266="対象外","対象外",V265))</f>
        <v/>
      </c>
      <c r="W266" s="219" t="str">
        <f>IF(B265="","",IF(AY266="対象外","対象外",W265))</f>
        <v/>
      </c>
      <c r="X266" s="219" t="str">
        <f>IF(B265="","",IF(AY266="対象外","対象外",X265))</f>
        <v/>
      </c>
      <c r="Y266" s="219" t="str">
        <f>IF(B265="","",IF(AY266="対象外","対象外",Y265))</f>
        <v/>
      </c>
      <c r="Z266" s="315" t="str">
        <f>IF(B265="","",IF(AY266="対象外","対象外",Z265))</f>
        <v/>
      </c>
      <c r="AA266" s="303" t="str">
        <f>IF(B265="","",IF(AZ266="対象外","対象外",AA265))</f>
        <v/>
      </c>
      <c r="AB266" s="219" t="str">
        <f>IF(B265="","",IF(AZ266="対象外","対象外",AB265))</f>
        <v/>
      </c>
      <c r="AC266" s="219" t="str">
        <f>IF(B265="","",IF(AZ266="対象外","対象外",AC265))</f>
        <v/>
      </c>
      <c r="AD266" s="219" t="str">
        <f>IF(B265="","",IF(AZ266="対象外","対象外",AD265))</f>
        <v/>
      </c>
      <c r="AE266" s="219" t="str">
        <f>IF(B265="","",IF(AZ266="対象外","対象外",AE265))</f>
        <v/>
      </c>
      <c r="AF266" s="219" t="str">
        <f>IF(B265="","",IF(AZ266="対象外","対象外",AF265))</f>
        <v/>
      </c>
      <c r="AG266" s="219" t="str">
        <f>IF(B265="","",IF(AZ266="対象外","対象外",AG265))</f>
        <v/>
      </c>
      <c r="AH266" s="523" t="str">
        <f t="shared" ref="AH266" si="395">IF(B265="","",IF(AH265&lt;1,"対象外",ROUND(AI265/AH265,3)))</f>
        <v/>
      </c>
      <c r="AI266" s="524"/>
      <c r="AJ266" s="189"/>
      <c r="AL266" s="290"/>
      <c r="AM266" s="184">
        <f>IF(AH266="",0,IF(AH266="対象外",0,1))</f>
        <v>0</v>
      </c>
      <c r="AN266" s="187">
        <f>IF(AM266=1,AH266,0)</f>
        <v>0</v>
      </c>
      <c r="AO266" s="184">
        <f>AH265</f>
        <v>0</v>
      </c>
      <c r="AP266" s="170">
        <f>AI265</f>
        <v>0</v>
      </c>
      <c r="AQ266" s="152"/>
      <c r="AR266" s="170">
        <f>IF(AS266&gt;1,1,0)</f>
        <v>0</v>
      </c>
      <c r="AS266" s="170">
        <f>AO266+AS222</f>
        <v>0</v>
      </c>
      <c r="AT266" s="170">
        <f>AP266+AT222</f>
        <v>0</v>
      </c>
      <c r="AU266" s="152"/>
      <c r="AW266" s="198" t="str">
        <f>IF(COUNTIF(F265:L265,"作業")+COUNTIF(F265:L265,"休日")&lt;7,"対象外",IF(COUNTIF(F265:L265,"休日")&gt;3,"対象外","対象"))</f>
        <v>対象外</v>
      </c>
      <c r="AX266" s="198" t="str">
        <f>IF(COUNTIF(M265:S265,"作業")+COUNTIF(M265:S265,"休日")&lt;7,"対象外",IF(COUNTIF(M265:S265,"休日")&gt;3,"対象外","対象"))</f>
        <v>対象外</v>
      </c>
      <c r="AY266" s="198" t="str">
        <f>IF(COUNTIF(T265:Z265,"作業")+COUNTIF(T265:Z265,"休日")&lt;7,"対象外",IF(COUNTIF(T265:Z265,"休日")&gt;3,"対象外","対象"))</f>
        <v>対象外</v>
      </c>
      <c r="AZ266" s="198" t="str">
        <f>IF(COUNTIF(AA265:AG265,"作業")+COUNTIF(AA265:AG265,"休日")&lt;7,"対象外",IF(COUNTIF(AA265:AG265,"休日")&gt;3,"対象外","対象"))</f>
        <v>対象外</v>
      </c>
    </row>
    <row r="267" spans="1:52" ht="54" customHeight="1" x14ac:dyDescent="0.35">
      <c r="A267" s="599"/>
      <c r="B267" s="529" t="str">
        <f>IF(COUNTIF(F267:AG267,0)=28,"",B$47)</f>
        <v/>
      </c>
      <c r="C267" s="530"/>
      <c r="D267" s="531"/>
      <c r="E267" s="295" t="s">
        <v>158</v>
      </c>
      <c r="F267" s="314">
        <f>VLOOKUP(F242,'12'!$B$11:$D$598,3,0)</f>
        <v>0</v>
      </c>
      <c r="G267" s="219">
        <f>VLOOKUP(G242,'12'!$B$11:$D$598,3,0)</f>
        <v>0</v>
      </c>
      <c r="H267" s="219">
        <f>VLOOKUP(H242,'12'!$B$11:$D$598,3,0)</f>
        <v>0</v>
      </c>
      <c r="I267" s="219">
        <f>VLOOKUP(I242,'12'!$B$11:$D$598,3,0)</f>
        <v>0</v>
      </c>
      <c r="J267" s="219">
        <f>VLOOKUP(J242,'12'!$B$11:$D$598,3,0)</f>
        <v>0</v>
      </c>
      <c r="K267" s="219">
        <f>VLOOKUP(K242,'12'!$B$11:$D$598,3,0)</f>
        <v>0</v>
      </c>
      <c r="L267" s="315">
        <f>VLOOKUP(L242,'12'!$B$11:$D$598,3,0)</f>
        <v>0</v>
      </c>
      <c r="M267" s="303">
        <f>VLOOKUP(M242,'12'!$B$11:$D$598,3,0)</f>
        <v>0</v>
      </c>
      <c r="N267" s="219">
        <f>VLOOKUP(N242,'12'!$B$11:$D$598,3,0)</f>
        <v>0</v>
      </c>
      <c r="O267" s="219">
        <f>VLOOKUP(O242,'12'!$B$11:$D$598,3,0)</f>
        <v>0</v>
      </c>
      <c r="P267" s="219">
        <f>VLOOKUP(P242,'12'!$B$11:$D$598,3,0)</f>
        <v>0</v>
      </c>
      <c r="Q267" s="219">
        <f>VLOOKUP(Q242,'12'!$B$11:$D$598,3,0)</f>
        <v>0</v>
      </c>
      <c r="R267" s="219">
        <f>VLOOKUP(R242,'12'!$B$11:$D$598,3,0)</f>
        <v>0</v>
      </c>
      <c r="S267" s="322">
        <f>VLOOKUP(S242,'12'!$B$11:$D$598,3,0)</f>
        <v>0</v>
      </c>
      <c r="T267" s="314">
        <f>VLOOKUP(T242,'12'!$B$11:$D$598,3,0)</f>
        <v>0</v>
      </c>
      <c r="U267" s="219">
        <f>VLOOKUP(U242,'12'!$B$11:$D$598,3,0)</f>
        <v>0</v>
      </c>
      <c r="V267" s="219">
        <f>VLOOKUP(V242,'12'!$B$11:$D$598,3,0)</f>
        <v>0</v>
      </c>
      <c r="W267" s="219">
        <f>VLOOKUP(W242,'12'!$B$11:$D$598,3,0)</f>
        <v>0</v>
      </c>
      <c r="X267" s="219">
        <f>VLOOKUP(X242,'12'!$B$11:$D$598,3,0)</f>
        <v>0</v>
      </c>
      <c r="Y267" s="219">
        <f>VLOOKUP(Y242,'12'!$B$11:$D$598,3,0)</f>
        <v>0</v>
      </c>
      <c r="Z267" s="315">
        <f>VLOOKUP(Z242,'12'!$B$11:$D$598,3,0)</f>
        <v>0</v>
      </c>
      <c r="AA267" s="303">
        <f>VLOOKUP(AA242,'12'!$B$11:$D$598,3,0)</f>
        <v>0</v>
      </c>
      <c r="AB267" s="219">
        <f>VLOOKUP(AB242,'12'!$B$11:$D$598,3,0)</f>
        <v>0</v>
      </c>
      <c r="AC267" s="219">
        <f>VLOOKUP(AC242,'12'!$B$11:$D$598,3,0)</f>
        <v>0</v>
      </c>
      <c r="AD267" s="219">
        <f>VLOOKUP(AD242,'12'!$B$11:$D$598,3,0)</f>
        <v>0</v>
      </c>
      <c r="AE267" s="219">
        <f>VLOOKUP(AE242,'12'!$B$11:$D$598,3,0)</f>
        <v>0</v>
      </c>
      <c r="AF267" s="219">
        <f>VLOOKUP(AF242,'12'!$B$11:$D$598,3,0)</f>
        <v>0</v>
      </c>
      <c r="AG267" s="219">
        <f>VLOOKUP(AG242,'12'!$B$11:$D$598,3,0)</f>
        <v>0</v>
      </c>
      <c r="AH267" s="198">
        <f t="shared" ref="AH267" si="396">COUNTIF(F268:AG268,"作業")+COUNTIF(F268:AG268,"休日")</f>
        <v>0</v>
      </c>
      <c r="AI267" s="291">
        <f t="shared" ref="AI267" si="397">(COUNTIF(F268:AG268,"休日"))</f>
        <v>0</v>
      </c>
      <c r="AJ267" s="189"/>
      <c r="AL267" s="290"/>
      <c r="AM267" s="290"/>
      <c r="AN267" s="290"/>
      <c r="AW267" s="278">
        <v>1</v>
      </c>
      <c r="AX267" s="278">
        <v>2</v>
      </c>
      <c r="AY267" s="278">
        <v>3</v>
      </c>
      <c r="AZ267" s="278">
        <v>4</v>
      </c>
    </row>
    <row r="268" spans="1:52" ht="54" customHeight="1" x14ac:dyDescent="0.35">
      <c r="A268" s="599"/>
      <c r="B268" s="532"/>
      <c r="C268" s="533"/>
      <c r="D268" s="534"/>
      <c r="E268" s="296" t="s">
        <v>159</v>
      </c>
      <c r="F268" s="314" t="str">
        <f>IF(B267="","",IF(AW268="対象外","対象外",F267))</f>
        <v/>
      </c>
      <c r="G268" s="219" t="str">
        <f>IF(B267="","",IF(AW268="対象外","対象外",G267))</f>
        <v/>
      </c>
      <c r="H268" s="219" t="str">
        <f>IF(B267="","",IF(AW268="対象外","対象外",H267))</f>
        <v/>
      </c>
      <c r="I268" s="219" t="str">
        <f>IF(B267="","",IF(AW268="対象外","対象外",I267))</f>
        <v/>
      </c>
      <c r="J268" s="219" t="str">
        <f>IF(B267="","",IF(AW268="対象外","対象外",J267))</f>
        <v/>
      </c>
      <c r="K268" s="219" t="str">
        <f>IF(B267="","",IF(AW268="対象外","対象外",K267))</f>
        <v/>
      </c>
      <c r="L268" s="315" t="str">
        <f>IF(B267="","",IF(AW268="対象外","対象外",L267))</f>
        <v/>
      </c>
      <c r="M268" s="303" t="str">
        <f>IF(B267="","",IF(AX268="対象外","対象外",M267))</f>
        <v/>
      </c>
      <c r="N268" s="219" t="str">
        <f>IF(B267="","",IF(AX268="対象外","対象外",N267))</f>
        <v/>
      </c>
      <c r="O268" s="219" t="str">
        <f>IF(B267="","",IF(AX268="対象外","対象外",O267))</f>
        <v/>
      </c>
      <c r="P268" s="219" t="str">
        <f>IF(B267="","",IF(AX268="対象外","対象外",P267))</f>
        <v/>
      </c>
      <c r="Q268" s="219" t="str">
        <f>IF(B267="","",IF(AX268="対象外","対象外",Q267))</f>
        <v/>
      </c>
      <c r="R268" s="219" t="str">
        <f>IF(B267="","",IF(AX268="対象外","対象外",R267))</f>
        <v/>
      </c>
      <c r="S268" s="322" t="str">
        <f>IF(B267="","",IF(AX268="対象外","対象外",S267))</f>
        <v/>
      </c>
      <c r="T268" s="314" t="str">
        <f>IF(B267="","",IF(AY268="対象外","対象外",T267))</f>
        <v/>
      </c>
      <c r="U268" s="219" t="str">
        <f>IF(B267="","",IF(AY268="対象外","対象外",U267))</f>
        <v/>
      </c>
      <c r="V268" s="219" t="str">
        <f>IF(B267="","",IF(AY268="対象外","対象外",V267))</f>
        <v/>
      </c>
      <c r="W268" s="219" t="str">
        <f>IF(B267="","",IF(AY268="対象外","対象外",W267))</f>
        <v/>
      </c>
      <c r="X268" s="219" t="str">
        <f>IF(B267="","",IF(AY268="対象外","対象外",X267))</f>
        <v/>
      </c>
      <c r="Y268" s="219" t="str">
        <f>IF(B267="","",IF(AY268="対象外","対象外",Y267))</f>
        <v/>
      </c>
      <c r="Z268" s="315" t="str">
        <f>IF(B267="","",IF(AY268="対象外","対象外",Z267))</f>
        <v/>
      </c>
      <c r="AA268" s="303" t="str">
        <f>IF(B267="","",IF(AZ268="対象外","対象外",AA267))</f>
        <v/>
      </c>
      <c r="AB268" s="219" t="str">
        <f>IF(B267="","",IF(AZ268="対象外","対象外",AB267))</f>
        <v/>
      </c>
      <c r="AC268" s="219" t="str">
        <f>IF(B267="","",IF(AZ268="対象外","対象外",AC267))</f>
        <v/>
      </c>
      <c r="AD268" s="219" t="str">
        <f>IF(B267="","",IF(AZ268="対象外","対象外",AD267))</f>
        <v/>
      </c>
      <c r="AE268" s="219" t="str">
        <f>IF(B267="","",IF(AZ268="対象外","対象外",AE267))</f>
        <v/>
      </c>
      <c r="AF268" s="219" t="str">
        <f>IF(B267="","",IF(AZ268="対象外","対象外",AF267))</f>
        <v/>
      </c>
      <c r="AG268" s="219" t="str">
        <f>IF(B267="","",IF(AZ268="対象外","対象外",AG267))</f>
        <v/>
      </c>
      <c r="AH268" s="523" t="str">
        <f t="shared" ref="AH268" si="398">IF(B267="","",IF(AH267&lt;1,"対象外",ROUND(AI267/AH267,3)))</f>
        <v/>
      </c>
      <c r="AI268" s="524"/>
      <c r="AJ268" s="189"/>
      <c r="AL268" s="290"/>
      <c r="AM268" s="184">
        <f>IF(AH268="",0,IF(AH268="対象外",0,1))</f>
        <v>0</v>
      </c>
      <c r="AN268" s="187">
        <f>IF(AM268=1,AH268,0)</f>
        <v>0</v>
      </c>
      <c r="AO268" s="184">
        <f>AH267</f>
        <v>0</v>
      </c>
      <c r="AP268" s="170">
        <f>AI267</f>
        <v>0</v>
      </c>
      <c r="AQ268" s="152"/>
      <c r="AR268" s="170">
        <f>IF(AS268&gt;1,1,0)</f>
        <v>0</v>
      </c>
      <c r="AS268" s="170">
        <f>AO268+AS224</f>
        <v>0</v>
      </c>
      <c r="AT268" s="170">
        <f>AP268+AT224</f>
        <v>0</v>
      </c>
      <c r="AU268" s="152"/>
      <c r="AW268" s="198" t="str">
        <f>IF(COUNTIF(F267:L267,"作業")+COUNTIF(F267:L267,"休日")&lt;7,"対象外",IF(COUNTIF(F267:L267,"休日")&gt;3,"対象外","対象"))</f>
        <v>対象外</v>
      </c>
      <c r="AX268" s="198" t="str">
        <f>IF(COUNTIF(M267:S267,"作業")+COUNTIF(M267:S267,"休日")&lt;7,"対象外",IF(COUNTIF(M267:S267,"休日")&gt;3,"対象外","対象"))</f>
        <v>対象外</v>
      </c>
      <c r="AY268" s="198" t="str">
        <f>IF(COUNTIF(T267:Z267,"作業")+COUNTIF(T267:Z267,"休日")&lt;7,"対象外",IF(COUNTIF(T267:Z267,"休日")&gt;3,"対象外","対象"))</f>
        <v>対象外</v>
      </c>
      <c r="AZ268" s="198" t="str">
        <f>IF(COUNTIF(AA267:AG267,"作業")+COUNTIF(AA267:AG267,"休日")&lt;7,"対象外",IF(COUNTIF(AA267:AG267,"休日")&gt;3,"対象外","対象"))</f>
        <v>対象外</v>
      </c>
    </row>
    <row r="269" spans="1:52" ht="54" customHeight="1" x14ac:dyDescent="0.35">
      <c r="A269" s="599"/>
      <c r="B269" s="529" t="str">
        <f>IF(COUNTIF(F269:AG269,0)=28,"",B$49)</f>
        <v/>
      </c>
      <c r="C269" s="530"/>
      <c r="D269" s="531"/>
      <c r="E269" s="295" t="s">
        <v>158</v>
      </c>
      <c r="F269" s="314">
        <f>VLOOKUP(F242,'13'!$B$11:$D$598,3,0)</f>
        <v>0</v>
      </c>
      <c r="G269" s="219">
        <f>VLOOKUP(G242,'13'!$B$11:$D$598,3,0)</f>
        <v>0</v>
      </c>
      <c r="H269" s="219">
        <f>VLOOKUP(H242,'13'!$B$11:$D$598,3,0)</f>
        <v>0</v>
      </c>
      <c r="I269" s="219">
        <f>VLOOKUP(I242,'13'!$B$11:$D$598,3,0)</f>
        <v>0</v>
      </c>
      <c r="J269" s="219">
        <f>VLOOKUP(J242,'13'!$B$11:$D$598,3,0)</f>
        <v>0</v>
      </c>
      <c r="K269" s="219">
        <f>VLOOKUP(K242,'13'!$B$11:$D$598,3,0)</f>
        <v>0</v>
      </c>
      <c r="L269" s="315">
        <f>VLOOKUP(L242,'13'!$B$11:$D$598,3,0)</f>
        <v>0</v>
      </c>
      <c r="M269" s="303">
        <f>VLOOKUP(M242,'13'!$B$11:$D$598,3,0)</f>
        <v>0</v>
      </c>
      <c r="N269" s="219">
        <f>VLOOKUP(N242,'13'!$B$11:$D$598,3,0)</f>
        <v>0</v>
      </c>
      <c r="O269" s="219">
        <f>VLOOKUP(O242,'13'!$B$11:$D$598,3,0)</f>
        <v>0</v>
      </c>
      <c r="P269" s="219">
        <f>VLOOKUP(P242,'13'!$B$11:$D$598,3,0)</f>
        <v>0</v>
      </c>
      <c r="Q269" s="219">
        <f>VLOOKUP(Q242,'13'!$B$11:$D$598,3,0)</f>
        <v>0</v>
      </c>
      <c r="R269" s="219">
        <f>VLOOKUP(R242,'13'!$B$11:$D$598,3,0)</f>
        <v>0</v>
      </c>
      <c r="S269" s="322">
        <f>VLOOKUP(S242,'13'!$B$11:$D$598,3,0)</f>
        <v>0</v>
      </c>
      <c r="T269" s="314">
        <f>VLOOKUP(T242,'13'!$B$11:$D$598,3,0)</f>
        <v>0</v>
      </c>
      <c r="U269" s="219">
        <f>VLOOKUP(U242,'13'!$B$11:$D$598,3,0)</f>
        <v>0</v>
      </c>
      <c r="V269" s="219">
        <f>VLOOKUP(V242,'13'!$B$11:$D$598,3,0)</f>
        <v>0</v>
      </c>
      <c r="W269" s="219">
        <f>VLOOKUP(W242,'13'!$B$11:$D$598,3,0)</f>
        <v>0</v>
      </c>
      <c r="X269" s="219">
        <f>VLOOKUP(X242,'13'!$B$11:$D$598,3,0)</f>
        <v>0</v>
      </c>
      <c r="Y269" s="219">
        <f>VLOOKUP(Y242,'13'!$B$11:$D$598,3,0)</f>
        <v>0</v>
      </c>
      <c r="Z269" s="315">
        <f>VLOOKUP(Z242,'13'!$B$11:$D$598,3,0)</f>
        <v>0</v>
      </c>
      <c r="AA269" s="303">
        <f>VLOOKUP(AA242,'13'!$B$11:$D$598,3,0)</f>
        <v>0</v>
      </c>
      <c r="AB269" s="219">
        <f>VLOOKUP(AB242,'13'!$B$11:$D$598,3,0)</f>
        <v>0</v>
      </c>
      <c r="AC269" s="219">
        <f>VLOOKUP(AC242,'13'!$B$11:$D$598,3,0)</f>
        <v>0</v>
      </c>
      <c r="AD269" s="219">
        <f>VLOOKUP(AD242,'13'!$B$11:$D$598,3,0)</f>
        <v>0</v>
      </c>
      <c r="AE269" s="219">
        <f>VLOOKUP(AE242,'13'!$B$11:$D$598,3,0)</f>
        <v>0</v>
      </c>
      <c r="AF269" s="219">
        <f>VLOOKUP(AF242,'13'!$B$11:$D$598,3,0)</f>
        <v>0</v>
      </c>
      <c r="AG269" s="219">
        <f>VLOOKUP(AG242,'13'!$B$11:$D$598,3,0)</f>
        <v>0</v>
      </c>
      <c r="AH269" s="198">
        <f t="shared" ref="AH269" si="399">COUNTIF(F270:AG270,"作業")+COUNTIF(F270:AG270,"休日")</f>
        <v>0</v>
      </c>
      <c r="AI269" s="291">
        <f t="shared" ref="AI269" si="400">(COUNTIF(F270:AG270,"休日"))</f>
        <v>0</v>
      </c>
      <c r="AJ269" s="189"/>
      <c r="AL269" s="290"/>
      <c r="AM269" s="290"/>
      <c r="AN269" s="290"/>
      <c r="AW269" s="278">
        <v>1</v>
      </c>
      <c r="AX269" s="278">
        <v>2</v>
      </c>
      <c r="AY269" s="278">
        <v>3</v>
      </c>
      <c r="AZ269" s="278">
        <v>4</v>
      </c>
    </row>
    <row r="270" spans="1:52" ht="54" customHeight="1" x14ac:dyDescent="0.35">
      <c r="A270" s="599"/>
      <c r="B270" s="532"/>
      <c r="C270" s="533"/>
      <c r="D270" s="534"/>
      <c r="E270" s="296" t="s">
        <v>159</v>
      </c>
      <c r="F270" s="314" t="str">
        <f>IF(B269="","",IF(AW270="対象外","対象外",F269))</f>
        <v/>
      </c>
      <c r="G270" s="219" t="str">
        <f>IF(B269="","",IF(AW270="対象外","対象外",G269))</f>
        <v/>
      </c>
      <c r="H270" s="219" t="str">
        <f>IF(B269="","",IF(AW270="対象外","対象外",H269))</f>
        <v/>
      </c>
      <c r="I270" s="219" t="str">
        <f>IF(B269="","",IF(AW270="対象外","対象外",I269))</f>
        <v/>
      </c>
      <c r="J270" s="219" t="str">
        <f>IF(B269="","",IF(AW270="対象外","対象外",J269))</f>
        <v/>
      </c>
      <c r="K270" s="219" t="str">
        <f>IF(B269="","",IF(AW270="対象外","対象外",K269))</f>
        <v/>
      </c>
      <c r="L270" s="315" t="str">
        <f>IF(B269="","",IF(AW270="対象外","対象外",L269))</f>
        <v/>
      </c>
      <c r="M270" s="303" t="str">
        <f>IF(B269="","",IF(AX270="対象外","対象外",M269))</f>
        <v/>
      </c>
      <c r="N270" s="219" t="str">
        <f>IF(B269="","",IF(AX270="対象外","対象外",N269))</f>
        <v/>
      </c>
      <c r="O270" s="219" t="str">
        <f>IF(B269="","",IF(AX270="対象外","対象外",O269))</f>
        <v/>
      </c>
      <c r="P270" s="219" t="str">
        <f>IF(B269="","",IF(AX270="対象外","対象外",P269))</f>
        <v/>
      </c>
      <c r="Q270" s="219" t="str">
        <f>IF(B269="","",IF(AX270="対象外","対象外",Q269))</f>
        <v/>
      </c>
      <c r="R270" s="219" t="str">
        <f>IF(B269="","",IF(AX270="対象外","対象外",R269))</f>
        <v/>
      </c>
      <c r="S270" s="322" t="str">
        <f>IF(B269="","",IF(AX270="対象外","対象外",S269))</f>
        <v/>
      </c>
      <c r="T270" s="314" t="str">
        <f>IF(B269="","",IF(AY270="対象外","対象外",T269))</f>
        <v/>
      </c>
      <c r="U270" s="219" t="str">
        <f>IF(B269="","",IF(AY270="対象外","対象外",U269))</f>
        <v/>
      </c>
      <c r="V270" s="219" t="str">
        <f>IF(B269="","",IF(AY270="対象外","対象外",V269))</f>
        <v/>
      </c>
      <c r="W270" s="219" t="str">
        <f>IF(B269="","",IF(AY270="対象外","対象外",W269))</f>
        <v/>
      </c>
      <c r="X270" s="219" t="str">
        <f>IF(B269="","",IF(AY270="対象外","対象外",X269))</f>
        <v/>
      </c>
      <c r="Y270" s="219" t="str">
        <f>IF(B269="","",IF(AY270="対象外","対象外",Y269))</f>
        <v/>
      </c>
      <c r="Z270" s="315" t="str">
        <f>IF(B269="","",IF(AY270="対象外","対象外",Z269))</f>
        <v/>
      </c>
      <c r="AA270" s="303" t="str">
        <f>IF(B269="","",IF(AZ270="対象外","対象外",AA269))</f>
        <v/>
      </c>
      <c r="AB270" s="219" t="str">
        <f>IF(B269="","",IF(AZ270="対象外","対象外",AB269))</f>
        <v/>
      </c>
      <c r="AC270" s="219" t="str">
        <f>IF(B269="","",IF(AZ270="対象外","対象外",AC269))</f>
        <v/>
      </c>
      <c r="AD270" s="219" t="str">
        <f>IF(B269="","",IF(AZ270="対象外","対象外",AD269))</f>
        <v/>
      </c>
      <c r="AE270" s="219" t="str">
        <f>IF(B269="","",IF(AZ270="対象外","対象外",AE269))</f>
        <v/>
      </c>
      <c r="AF270" s="219" t="str">
        <f>IF(B269="","",IF(AZ270="対象外","対象外",AF269))</f>
        <v/>
      </c>
      <c r="AG270" s="219" t="str">
        <f>IF(B269="","",IF(AZ270="対象外","対象外",AG269))</f>
        <v/>
      </c>
      <c r="AH270" s="523" t="str">
        <f t="shared" ref="AH270" si="401">IF(B269="","",IF(AH269&lt;1,"対象外",ROUND(AI269/AH269,3)))</f>
        <v/>
      </c>
      <c r="AI270" s="524"/>
      <c r="AJ270" s="189"/>
      <c r="AL270" s="290"/>
      <c r="AM270" s="184">
        <f>IF(AH270="",0,IF(AH270="対象外",0,1))</f>
        <v>0</v>
      </c>
      <c r="AN270" s="187">
        <f>IF(AM270=1,AH270,0)</f>
        <v>0</v>
      </c>
      <c r="AO270" s="184">
        <f>AH269</f>
        <v>0</v>
      </c>
      <c r="AP270" s="170">
        <f>AI269</f>
        <v>0</v>
      </c>
      <c r="AQ270" s="152"/>
      <c r="AR270" s="170">
        <f>IF(AS270&gt;1,1,0)</f>
        <v>0</v>
      </c>
      <c r="AS270" s="170">
        <f>AO270+AS226</f>
        <v>0</v>
      </c>
      <c r="AT270" s="170">
        <f>AP270+AT226</f>
        <v>0</v>
      </c>
      <c r="AU270" s="152"/>
      <c r="AW270" s="198" t="str">
        <f>IF(COUNTIF(F269:L269,"作業")+COUNTIF(F269:L269,"休日")&lt;7,"対象外",IF(COUNTIF(F269:L269,"休日")&gt;3,"対象外","対象"))</f>
        <v>対象外</v>
      </c>
      <c r="AX270" s="198" t="str">
        <f>IF(COUNTIF(M269:S269,"作業")+COUNTIF(M269:S269,"休日")&lt;7,"対象外",IF(COUNTIF(M269:S269,"休日")&gt;3,"対象外","対象"))</f>
        <v>対象外</v>
      </c>
      <c r="AY270" s="198" t="str">
        <f>IF(COUNTIF(T269:Z269,"作業")+COUNTIF(T269:Z269,"休日")&lt;7,"対象外",IF(COUNTIF(T269:Z269,"休日")&gt;3,"対象外","対象"))</f>
        <v>対象外</v>
      </c>
      <c r="AZ270" s="198" t="str">
        <f>IF(COUNTIF(AA269:AG269,"作業")+COUNTIF(AA269:AG269,"休日")&lt;7,"対象外",IF(COUNTIF(AA269:AG269,"休日")&gt;3,"対象外","対象"))</f>
        <v>対象外</v>
      </c>
    </row>
    <row r="271" spans="1:52" ht="54" customHeight="1" x14ac:dyDescent="0.35">
      <c r="A271" s="599"/>
      <c r="B271" s="529" t="str">
        <f>IF(COUNTIF(F271:AG271,0)=28,"",B$51)</f>
        <v/>
      </c>
      <c r="C271" s="530"/>
      <c r="D271" s="531"/>
      <c r="E271" s="295" t="s">
        <v>158</v>
      </c>
      <c r="F271" s="314">
        <f>VLOOKUP(F242,'14'!$B$11:$D$598,3,0)</f>
        <v>0</v>
      </c>
      <c r="G271" s="219">
        <f>VLOOKUP(G242,'14'!$B$11:$D$598,3,0)</f>
        <v>0</v>
      </c>
      <c r="H271" s="219">
        <f>VLOOKUP(H242,'14'!$B$11:$D$598,3,0)</f>
        <v>0</v>
      </c>
      <c r="I271" s="219">
        <f>VLOOKUP(I242,'14'!$B$11:$D$598,3,0)</f>
        <v>0</v>
      </c>
      <c r="J271" s="219">
        <f>VLOOKUP(J242,'14'!$B$11:$D$598,3,0)</f>
        <v>0</v>
      </c>
      <c r="K271" s="219">
        <f>VLOOKUP(K242,'14'!$B$11:$D$598,3,0)</f>
        <v>0</v>
      </c>
      <c r="L271" s="315">
        <f>VLOOKUP(L242,'14'!$B$11:$D$598,3,0)</f>
        <v>0</v>
      </c>
      <c r="M271" s="303">
        <f>VLOOKUP(M242,'14'!$B$11:$D$598,3,0)</f>
        <v>0</v>
      </c>
      <c r="N271" s="219">
        <f>VLOOKUP(N242,'14'!$B$11:$D$598,3,0)</f>
        <v>0</v>
      </c>
      <c r="O271" s="219">
        <f>VLOOKUP(O242,'14'!$B$11:$D$598,3,0)</f>
        <v>0</v>
      </c>
      <c r="P271" s="219">
        <f>VLOOKUP(P242,'14'!$B$11:$D$598,3,0)</f>
        <v>0</v>
      </c>
      <c r="Q271" s="219">
        <f>VLOOKUP(Q242,'14'!$B$11:$D$598,3,0)</f>
        <v>0</v>
      </c>
      <c r="R271" s="219">
        <f>VLOOKUP(R242,'14'!$B$11:$D$598,3,0)</f>
        <v>0</v>
      </c>
      <c r="S271" s="322">
        <f>VLOOKUP(S242,'14'!$B$11:$D$598,3,0)</f>
        <v>0</v>
      </c>
      <c r="T271" s="314">
        <f>VLOOKUP(T242,'14'!$B$11:$D$598,3,0)</f>
        <v>0</v>
      </c>
      <c r="U271" s="219">
        <f>VLOOKUP(U242,'14'!$B$11:$D$598,3,0)</f>
        <v>0</v>
      </c>
      <c r="V271" s="219">
        <f>VLOOKUP(V242,'14'!$B$11:$D$598,3,0)</f>
        <v>0</v>
      </c>
      <c r="W271" s="219">
        <f>VLOOKUP(W242,'14'!$B$11:$D$598,3,0)</f>
        <v>0</v>
      </c>
      <c r="X271" s="219">
        <f>VLOOKUP(X242,'14'!$B$11:$D$598,3,0)</f>
        <v>0</v>
      </c>
      <c r="Y271" s="219">
        <f>VLOOKUP(Y242,'14'!$B$11:$D$598,3,0)</f>
        <v>0</v>
      </c>
      <c r="Z271" s="315">
        <f>VLOOKUP(Z242,'14'!$B$11:$D$598,3,0)</f>
        <v>0</v>
      </c>
      <c r="AA271" s="303">
        <f>VLOOKUP(AA242,'14'!$B$11:$D$598,3,0)</f>
        <v>0</v>
      </c>
      <c r="AB271" s="219">
        <f>VLOOKUP(AB242,'14'!$B$11:$D$598,3,0)</f>
        <v>0</v>
      </c>
      <c r="AC271" s="219">
        <f>VLOOKUP(AC242,'14'!$B$11:$D$598,3,0)</f>
        <v>0</v>
      </c>
      <c r="AD271" s="219">
        <f>VLOOKUP(AD242,'14'!$B$11:$D$598,3,0)</f>
        <v>0</v>
      </c>
      <c r="AE271" s="219">
        <f>VLOOKUP(AE242,'14'!$B$11:$D$598,3,0)</f>
        <v>0</v>
      </c>
      <c r="AF271" s="219">
        <f>VLOOKUP(AF242,'14'!$B$11:$D$598,3,0)</f>
        <v>0</v>
      </c>
      <c r="AG271" s="219">
        <f>VLOOKUP(AG242,'14'!$B$11:$D$598,3,0)</f>
        <v>0</v>
      </c>
      <c r="AH271" s="198">
        <f t="shared" ref="AH271" si="402">COUNTIF(F272:AG272,"作業")+COUNTIF(F272:AG272,"休日")</f>
        <v>0</v>
      </c>
      <c r="AI271" s="291">
        <f t="shared" ref="AI271" si="403">(COUNTIF(F272:AG272,"休日"))</f>
        <v>0</v>
      </c>
      <c r="AJ271" s="189"/>
      <c r="AL271" s="290"/>
      <c r="AM271" s="290"/>
      <c r="AN271" s="290"/>
      <c r="AW271" s="278">
        <v>1</v>
      </c>
      <c r="AX271" s="278">
        <v>2</v>
      </c>
      <c r="AY271" s="278">
        <v>3</v>
      </c>
      <c r="AZ271" s="278">
        <v>4</v>
      </c>
    </row>
    <row r="272" spans="1:52" ht="54" customHeight="1" x14ac:dyDescent="0.35">
      <c r="A272" s="599"/>
      <c r="B272" s="532"/>
      <c r="C272" s="533"/>
      <c r="D272" s="534"/>
      <c r="E272" s="296" t="s">
        <v>159</v>
      </c>
      <c r="F272" s="314" t="str">
        <f>IF(B271="","",IF(AW272="対象外","対象外",F271))</f>
        <v/>
      </c>
      <c r="G272" s="219" t="str">
        <f>IF(B271="","",IF(AW272="対象外","対象外",G271))</f>
        <v/>
      </c>
      <c r="H272" s="219" t="str">
        <f>IF(B271="","",IF(AW272="対象外","対象外",H271))</f>
        <v/>
      </c>
      <c r="I272" s="219" t="str">
        <f>IF(B271="","",IF(AW272="対象外","対象外",I271))</f>
        <v/>
      </c>
      <c r="J272" s="219" t="str">
        <f>IF(B271="","",IF(AW272="対象外","対象外",J271))</f>
        <v/>
      </c>
      <c r="K272" s="219" t="str">
        <f>IF(B271="","",IF(AW272="対象外","対象外",K271))</f>
        <v/>
      </c>
      <c r="L272" s="315" t="str">
        <f>IF(B271="","",IF(AW272="対象外","対象外",L271))</f>
        <v/>
      </c>
      <c r="M272" s="303" t="str">
        <f>IF(B271="","",IF(AX272="対象外","対象外",M271))</f>
        <v/>
      </c>
      <c r="N272" s="219" t="str">
        <f>IF(B271="","",IF(AX272="対象外","対象外",N271))</f>
        <v/>
      </c>
      <c r="O272" s="219" t="str">
        <f>IF(B271="","",IF(AX272="対象外","対象外",O271))</f>
        <v/>
      </c>
      <c r="P272" s="219" t="str">
        <f>IF(B271="","",IF(AX272="対象外","対象外",P271))</f>
        <v/>
      </c>
      <c r="Q272" s="219" t="str">
        <f>IF(B271="","",IF(AX272="対象外","対象外",Q271))</f>
        <v/>
      </c>
      <c r="R272" s="219" t="str">
        <f>IF(B271="","",IF(AX272="対象外","対象外",R271))</f>
        <v/>
      </c>
      <c r="S272" s="322" t="str">
        <f>IF(B271="","",IF(AX272="対象外","対象外",S271))</f>
        <v/>
      </c>
      <c r="T272" s="314" t="str">
        <f>IF(B271="","",IF(AY272="対象外","対象外",T271))</f>
        <v/>
      </c>
      <c r="U272" s="219" t="str">
        <f>IF(B271="","",IF(AY272="対象外","対象外",U271))</f>
        <v/>
      </c>
      <c r="V272" s="219" t="str">
        <f>IF(B271="","",IF(AY272="対象外","対象外",V271))</f>
        <v/>
      </c>
      <c r="W272" s="219" t="str">
        <f>IF(B271="","",IF(AY272="対象外","対象外",W271))</f>
        <v/>
      </c>
      <c r="X272" s="219" t="str">
        <f>IF(B271="","",IF(AY272="対象外","対象外",X271))</f>
        <v/>
      </c>
      <c r="Y272" s="219" t="str">
        <f>IF(B271="","",IF(AY272="対象外","対象外",Y271))</f>
        <v/>
      </c>
      <c r="Z272" s="315" t="str">
        <f>IF(B271="","",IF(AY272="対象外","対象外",Z271))</f>
        <v/>
      </c>
      <c r="AA272" s="303" t="str">
        <f>IF(B271="","",IF(AZ272="対象外","対象外",AA271))</f>
        <v/>
      </c>
      <c r="AB272" s="219" t="str">
        <f>IF(B271="","",IF(AZ272="対象外","対象外",AB271))</f>
        <v/>
      </c>
      <c r="AC272" s="219" t="str">
        <f>IF(B271="","",IF(AZ272="対象外","対象外",AC271))</f>
        <v/>
      </c>
      <c r="AD272" s="219" t="str">
        <f>IF(B271="","",IF(AZ272="対象外","対象外",AD271))</f>
        <v/>
      </c>
      <c r="AE272" s="219" t="str">
        <f>IF(B271="","",IF(AZ272="対象外","対象外",AE271))</f>
        <v/>
      </c>
      <c r="AF272" s="219" t="str">
        <f>IF(B271="","",IF(AZ272="対象外","対象外",AF271))</f>
        <v/>
      </c>
      <c r="AG272" s="219" t="str">
        <f>IF(B271="","",IF(AZ272="対象外","対象外",AG271))</f>
        <v/>
      </c>
      <c r="AH272" s="523" t="str">
        <f t="shared" ref="AH272" si="404">IF(B271="","",IF(AH271&lt;1,"対象外",ROUND(AI271/AH271,3)))</f>
        <v/>
      </c>
      <c r="AI272" s="524"/>
      <c r="AJ272" s="189"/>
      <c r="AL272" s="290"/>
      <c r="AM272" s="184">
        <f>IF(AH272="",0,IF(AH272="対象外",0,1))</f>
        <v>0</v>
      </c>
      <c r="AN272" s="187">
        <f>IF(AM272=1,AH272,0)</f>
        <v>0</v>
      </c>
      <c r="AO272" s="184">
        <f>AH271</f>
        <v>0</v>
      </c>
      <c r="AP272" s="170">
        <f>AI271</f>
        <v>0</v>
      </c>
      <c r="AQ272" s="152"/>
      <c r="AR272" s="170">
        <f>IF(AS272&gt;1,1,0)</f>
        <v>0</v>
      </c>
      <c r="AS272" s="170">
        <f>AO272+AS228</f>
        <v>0</v>
      </c>
      <c r="AT272" s="170">
        <f>AP272+AT228</f>
        <v>0</v>
      </c>
      <c r="AU272" s="152"/>
      <c r="AW272" s="198" t="str">
        <f>IF(COUNTIF(F271:L271,"作業")+COUNTIF(F271:L271,"休日")&lt;7,"対象外",IF(COUNTIF(F271:L271,"休日")&gt;3,"対象外","対象"))</f>
        <v>対象外</v>
      </c>
      <c r="AX272" s="198" t="str">
        <f>IF(COUNTIF(M271:S271,"作業")+COUNTIF(M271:S271,"休日")&lt;7,"対象外",IF(COUNTIF(M271:S271,"休日")&gt;3,"対象外","対象"))</f>
        <v>対象外</v>
      </c>
      <c r="AY272" s="198" t="str">
        <f>IF(COUNTIF(T271:Z271,"作業")+COUNTIF(T271:Z271,"休日")&lt;7,"対象外",IF(COUNTIF(T271:Z271,"休日")&gt;3,"対象外","対象"))</f>
        <v>対象外</v>
      </c>
      <c r="AZ272" s="198" t="str">
        <f>IF(COUNTIF(AA271:AG271,"作業")+COUNTIF(AA271:AG271,"休日")&lt;7,"対象外",IF(COUNTIF(AA271:AG271,"休日")&gt;3,"対象外","対象"))</f>
        <v>対象外</v>
      </c>
    </row>
    <row r="273" spans="1:52" ht="54" customHeight="1" x14ac:dyDescent="0.35">
      <c r="A273" s="599"/>
      <c r="B273" s="529" t="str">
        <f>IF(COUNTIF(F273:AG273,0)=28,"",B$53)</f>
        <v/>
      </c>
      <c r="C273" s="530"/>
      <c r="D273" s="531"/>
      <c r="E273" s="295" t="s">
        <v>158</v>
      </c>
      <c r="F273" s="314">
        <f>VLOOKUP(F242,'15'!$B$11:$D$598,3,0)</f>
        <v>0</v>
      </c>
      <c r="G273" s="219">
        <f>VLOOKUP(G242,'15'!$B$11:$D$598,3,0)</f>
        <v>0</v>
      </c>
      <c r="H273" s="219">
        <f>VLOOKUP(H242,'15'!$B$11:$D$598,3,0)</f>
        <v>0</v>
      </c>
      <c r="I273" s="219">
        <f>VLOOKUP(I242,'15'!$B$11:$D$598,3,0)</f>
        <v>0</v>
      </c>
      <c r="J273" s="219">
        <f>VLOOKUP(J242,'15'!$B$11:$D$598,3,0)</f>
        <v>0</v>
      </c>
      <c r="K273" s="219">
        <f>VLOOKUP(K242,'15'!$B$11:$D$598,3,0)</f>
        <v>0</v>
      </c>
      <c r="L273" s="315">
        <f>VLOOKUP(L242,'15'!$B$11:$D$598,3,0)</f>
        <v>0</v>
      </c>
      <c r="M273" s="303">
        <f>VLOOKUP(M242,'15'!$B$11:$D$598,3,0)</f>
        <v>0</v>
      </c>
      <c r="N273" s="219">
        <f>VLOOKUP(N242,'15'!$B$11:$D$598,3,0)</f>
        <v>0</v>
      </c>
      <c r="O273" s="219">
        <f>VLOOKUP(O242,'15'!$B$11:$D$598,3,0)</f>
        <v>0</v>
      </c>
      <c r="P273" s="219">
        <f>VLOOKUP(P242,'15'!$B$11:$D$598,3,0)</f>
        <v>0</v>
      </c>
      <c r="Q273" s="219">
        <f>VLOOKUP(Q242,'15'!$B$11:$D$598,3,0)</f>
        <v>0</v>
      </c>
      <c r="R273" s="219">
        <f>VLOOKUP(R242,'15'!$B$11:$D$598,3,0)</f>
        <v>0</v>
      </c>
      <c r="S273" s="322">
        <f>VLOOKUP(S242,'15'!$B$11:$D$598,3,0)</f>
        <v>0</v>
      </c>
      <c r="T273" s="314">
        <f>VLOOKUP(T242,'15'!$B$11:$D$598,3,0)</f>
        <v>0</v>
      </c>
      <c r="U273" s="219">
        <f>VLOOKUP(U242,'15'!$B$11:$D$598,3,0)</f>
        <v>0</v>
      </c>
      <c r="V273" s="219">
        <f>VLOOKUP(V242,'15'!$B$11:$D$598,3,0)</f>
        <v>0</v>
      </c>
      <c r="W273" s="219">
        <f>VLOOKUP(W242,'15'!$B$11:$D$598,3,0)</f>
        <v>0</v>
      </c>
      <c r="X273" s="219">
        <f>VLOOKUP(X242,'15'!$B$11:$D$598,3,0)</f>
        <v>0</v>
      </c>
      <c r="Y273" s="219">
        <f>VLOOKUP(Y242,'15'!$B$11:$D$598,3,0)</f>
        <v>0</v>
      </c>
      <c r="Z273" s="315">
        <f>VLOOKUP(Z242,'15'!$B$11:$D$598,3,0)</f>
        <v>0</v>
      </c>
      <c r="AA273" s="303">
        <f>VLOOKUP(AA242,'15'!$B$11:$D$598,3,0)</f>
        <v>0</v>
      </c>
      <c r="AB273" s="219">
        <f>VLOOKUP(AB242,'15'!$B$11:$D$598,3,0)</f>
        <v>0</v>
      </c>
      <c r="AC273" s="219">
        <f>VLOOKUP(AC242,'15'!$B$11:$D$598,3,0)</f>
        <v>0</v>
      </c>
      <c r="AD273" s="219">
        <f>VLOOKUP(AD242,'15'!$B$11:$D$598,3,0)</f>
        <v>0</v>
      </c>
      <c r="AE273" s="219">
        <f>VLOOKUP(AE242,'15'!$B$11:$D$598,3,0)</f>
        <v>0</v>
      </c>
      <c r="AF273" s="219">
        <f>VLOOKUP(AF242,'15'!$B$11:$D$598,3,0)</f>
        <v>0</v>
      </c>
      <c r="AG273" s="219">
        <f>VLOOKUP(AG242,'15'!$B$11:$D$598,3,0)</f>
        <v>0</v>
      </c>
      <c r="AH273" s="198">
        <f t="shared" ref="AH273" si="405">COUNTIF(F274:AG274,"作業")+COUNTIF(F274:AG274,"休日")</f>
        <v>0</v>
      </c>
      <c r="AI273" s="291">
        <f t="shared" ref="AI273" si="406">(COUNTIF(F274:AG274,"休日"))</f>
        <v>0</v>
      </c>
      <c r="AJ273" s="189"/>
      <c r="AL273" s="290"/>
      <c r="AM273" s="290"/>
      <c r="AN273" s="290"/>
      <c r="AW273" s="278">
        <v>1</v>
      </c>
      <c r="AX273" s="278">
        <v>2</v>
      </c>
      <c r="AY273" s="278">
        <v>3</v>
      </c>
      <c r="AZ273" s="278">
        <v>4</v>
      </c>
    </row>
    <row r="274" spans="1:52" ht="54" customHeight="1" x14ac:dyDescent="0.35">
      <c r="A274" s="599"/>
      <c r="B274" s="532"/>
      <c r="C274" s="533"/>
      <c r="D274" s="534"/>
      <c r="E274" s="296" t="s">
        <v>159</v>
      </c>
      <c r="F274" s="314" t="str">
        <f>IF(B273="","",IF(AW274="対象外","対象外",F273))</f>
        <v/>
      </c>
      <c r="G274" s="219" t="str">
        <f>IF(B273="","",IF(AW274="対象外","対象外",G273))</f>
        <v/>
      </c>
      <c r="H274" s="219" t="str">
        <f>IF(B273="","",IF(AW274="対象外","対象外",H273))</f>
        <v/>
      </c>
      <c r="I274" s="219" t="str">
        <f>IF(B273="","",IF(AW274="対象外","対象外",I273))</f>
        <v/>
      </c>
      <c r="J274" s="219" t="str">
        <f>IF(B273="","",IF(AW274="対象外","対象外",J273))</f>
        <v/>
      </c>
      <c r="K274" s="219" t="str">
        <f>IF(B273="","",IF(AW274="対象外","対象外",K273))</f>
        <v/>
      </c>
      <c r="L274" s="315" t="str">
        <f>IF(B273="","",IF(AW274="対象外","対象外",L273))</f>
        <v/>
      </c>
      <c r="M274" s="303" t="str">
        <f>IF(B273="","",IF(AX274="対象外","対象外",M273))</f>
        <v/>
      </c>
      <c r="N274" s="219" t="str">
        <f>IF(B273="","",IF(AX274="対象外","対象外",N273))</f>
        <v/>
      </c>
      <c r="O274" s="219" t="str">
        <f>IF(B273="","",IF(AX274="対象外","対象外",O273))</f>
        <v/>
      </c>
      <c r="P274" s="219" t="str">
        <f>IF(B273="","",IF(AX274="対象外","対象外",P273))</f>
        <v/>
      </c>
      <c r="Q274" s="219" t="str">
        <f>IF(B273="","",IF(AX274="対象外","対象外",Q273))</f>
        <v/>
      </c>
      <c r="R274" s="219" t="str">
        <f>IF(B273="","",IF(AX274="対象外","対象外",R273))</f>
        <v/>
      </c>
      <c r="S274" s="322" t="str">
        <f>IF(B273="","",IF(AX274="対象外","対象外",S273))</f>
        <v/>
      </c>
      <c r="T274" s="314" t="str">
        <f>IF(B273="","",IF(AY274="対象外","対象外",T273))</f>
        <v/>
      </c>
      <c r="U274" s="219" t="str">
        <f>IF(B273="","",IF(AY274="対象外","対象外",U273))</f>
        <v/>
      </c>
      <c r="V274" s="219" t="str">
        <f>IF(B273="","",IF(AY274="対象外","対象外",V273))</f>
        <v/>
      </c>
      <c r="W274" s="219" t="str">
        <f>IF(B273="","",IF(AY274="対象外","対象外",W273))</f>
        <v/>
      </c>
      <c r="X274" s="219" t="str">
        <f>IF(B273="","",IF(AY274="対象外","対象外",X273))</f>
        <v/>
      </c>
      <c r="Y274" s="219" t="str">
        <f>IF(B273="","",IF(AY274="対象外","対象外",Y273))</f>
        <v/>
      </c>
      <c r="Z274" s="315" t="str">
        <f>IF(B273="","",IF(AY274="対象外","対象外",Z273))</f>
        <v/>
      </c>
      <c r="AA274" s="303" t="str">
        <f>IF(B273="","",IF(AZ274="対象外","対象外",AA273))</f>
        <v/>
      </c>
      <c r="AB274" s="219" t="str">
        <f>IF(B273="","",IF(AZ274="対象外","対象外",AB273))</f>
        <v/>
      </c>
      <c r="AC274" s="219" t="str">
        <f>IF(B273="","",IF(AZ274="対象外","対象外",AC273))</f>
        <v/>
      </c>
      <c r="AD274" s="219" t="str">
        <f>IF(B273="","",IF(AZ274="対象外","対象外",AD273))</f>
        <v/>
      </c>
      <c r="AE274" s="219" t="str">
        <f>IF(B273="","",IF(AZ274="対象外","対象外",AE273))</f>
        <v/>
      </c>
      <c r="AF274" s="219" t="str">
        <f>IF(B273="","",IF(AZ274="対象外","対象外",AF273))</f>
        <v/>
      </c>
      <c r="AG274" s="219" t="str">
        <f>IF(B273="","",IF(AZ274="対象外","対象外",AG273))</f>
        <v/>
      </c>
      <c r="AH274" s="523" t="str">
        <f t="shared" ref="AH274" si="407">IF(B273="","",IF(AH273&lt;1,"対象外",ROUND(AI273/AH273,3)))</f>
        <v/>
      </c>
      <c r="AI274" s="524"/>
      <c r="AJ274" s="189"/>
      <c r="AL274" s="290"/>
      <c r="AM274" s="184">
        <f>IF(AH274="",0,IF(AH274="対象外",0,1))</f>
        <v>0</v>
      </c>
      <c r="AN274" s="187">
        <f>IF(AM274=1,AH274,0)</f>
        <v>0</v>
      </c>
      <c r="AO274" s="184">
        <f>AH273</f>
        <v>0</v>
      </c>
      <c r="AP274" s="170">
        <f>AI273</f>
        <v>0</v>
      </c>
      <c r="AQ274" s="152"/>
      <c r="AR274" s="170">
        <f>IF(AS274&gt;1,1,0)</f>
        <v>0</v>
      </c>
      <c r="AS274" s="170">
        <f>AO274+AS230</f>
        <v>0</v>
      </c>
      <c r="AT274" s="170">
        <f>AP274+AT230</f>
        <v>0</v>
      </c>
      <c r="AU274" s="152"/>
      <c r="AW274" s="198" t="str">
        <f>IF(COUNTIF(F273:L273,"作業")+COUNTIF(F273:L273,"休日")&lt;7,"対象外",IF(COUNTIF(F273:L273,"休日")&gt;3,"対象外","対象"))</f>
        <v>対象外</v>
      </c>
      <c r="AX274" s="198" t="str">
        <f>IF(COUNTIF(M273:S273,"作業")+COUNTIF(M273:S273,"休日")&lt;7,"対象外",IF(COUNTIF(M273:S273,"休日")&gt;3,"対象外","対象"))</f>
        <v>対象外</v>
      </c>
      <c r="AY274" s="198" t="str">
        <f>IF(COUNTIF(T273:Z273,"作業")+COUNTIF(T273:Z273,"休日")&lt;7,"対象外",IF(COUNTIF(T273:Z273,"休日")&gt;3,"対象外","対象"))</f>
        <v>対象外</v>
      </c>
      <c r="AZ274" s="198" t="str">
        <f>IF(COUNTIF(AA273:AG273,"作業")+COUNTIF(AA273:AG273,"休日")&lt;7,"対象外",IF(COUNTIF(AA273:AG273,"休日")&gt;3,"対象外","対象"))</f>
        <v>対象外</v>
      </c>
    </row>
    <row r="275" spans="1:52" ht="54" customHeight="1" x14ac:dyDescent="0.35">
      <c r="A275" s="599"/>
      <c r="B275" s="529" t="str">
        <f>IF(COUNTIF(F275:AG275,0)=28,"",B$55)</f>
        <v/>
      </c>
      <c r="C275" s="530"/>
      <c r="D275" s="531"/>
      <c r="E275" s="295" t="s">
        <v>158</v>
      </c>
      <c r="F275" s="314">
        <f>VLOOKUP(F242,'16'!$B$11:$D$598,3,0)</f>
        <v>0</v>
      </c>
      <c r="G275" s="219">
        <f>VLOOKUP(G242,'16'!$B$11:$D$598,3,0)</f>
        <v>0</v>
      </c>
      <c r="H275" s="219">
        <f>VLOOKUP(H242,'16'!$B$11:$D$598,3,0)</f>
        <v>0</v>
      </c>
      <c r="I275" s="219">
        <f>VLOOKUP(I242,'16'!$B$11:$D$598,3,0)</f>
        <v>0</v>
      </c>
      <c r="J275" s="219">
        <f>VLOOKUP(J242,'16'!$B$11:$D$598,3,0)</f>
        <v>0</v>
      </c>
      <c r="K275" s="219">
        <f>VLOOKUP(K242,'16'!$B$11:$D$598,3,0)</f>
        <v>0</v>
      </c>
      <c r="L275" s="315">
        <f>VLOOKUP(L242,'16'!$B$11:$D$598,3,0)</f>
        <v>0</v>
      </c>
      <c r="M275" s="303">
        <f>VLOOKUP(M242,'16'!$B$11:$D$598,3,0)</f>
        <v>0</v>
      </c>
      <c r="N275" s="219">
        <f>VLOOKUP(N242,'16'!$B$11:$D$598,3,0)</f>
        <v>0</v>
      </c>
      <c r="O275" s="219">
        <f>VLOOKUP(O242,'16'!$B$11:$D$598,3,0)</f>
        <v>0</v>
      </c>
      <c r="P275" s="219">
        <f>VLOOKUP(P242,'16'!$B$11:$D$598,3,0)</f>
        <v>0</v>
      </c>
      <c r="Q275" s="219">
        <f>VLOOKUP(Q242,'16'!$B$11:$D$598,3,0)</f>
        <v>0</v>
      </c>
      <c r="R275" s="219">
        <f>VLOOKUP(R242,'16'!$B$11:$D$598,3,0)</f>
        <v>0</v>
      </c>
      <c r="S275" s="322">
        <f>VLOOKUP(S242,'16'!$B$11:$D$598,3,0)</f>
        <v>0</v>
      </c>
      <c r="T275" s="314">
        <f>VLOOKUP(T242,'16'!$B$11:$D$598,3,0)</f>
        <v>0</v>
      </c>
      <c r="U275" s="219">
        <f>VLOOKUP(U242,'16'!$B$11:$D$598,3,0)</f>
        <v>0</v>
      </c>
      <c r="V275" s="219">
        <f>VLOOKUP(V242,'16'!$B$11:$D$598,3,0)</f>
        <v>0</v>
      </c>
      <c r="W275" s="219">
        <f>VLOOKUP(W242,'16'!$B$11:$D$598,3,0)</f>
        <v>0</v>
      </c>
      <c r="X275" s="219">
        <f>VLOOKUP(X242,'16'!$B$11:$D$598,3,0)</f>
        <v>0</v>
      </c>
      <c r="Y275" s="219">
        <f>VLOOKUP(Y242,'16'!$B$11:$D$598,3,0)</f>
        <v>0</v>
      </c>
      <c r="Z275" s="315">
        <f>VLOOKUP(Z242,'16'!$B$11:$D$598,3,0)</f>
        <v>0</v>
      </c>
      <c r="AA275" s="303">
        <f>VLOOKUP(AA242,'16'!$B$11:$D$598,3,0)</f>
        <v>0</v>
      </c>
      <c r="AB275" s="219">
        <f>VLOOKUP(AB242,'16'!$B$11:$D$598,3,0)</f>
        <v>0</v>
      </c>
      <c r="AC275" s="219">
        <f>VLOOKUP(AC242,'16'!$B$11:$D$598,3,0)</f>
        <v>0</v>
      </c>
      <c r="AD275" s="219">
        <f>VLOOKUP(AD242,'16'!$B$11:$D$598,3,0)</f>
        <v>0</v>
      </c>
      <c r="AE275" s="219">
        <f>VLOOKUP(AE242,'16'!$B$11:$D$598,3,0)</f>
        <v>0</v>
      </c>
      <c r="AF275" s="219">
        <f>VLOOKUP(AF242,'16'!$B$11:$D$598,3,0)</f>
        <v>0</v>
      </c>
      <c r="AG275" s="219">
        <f>VLOOKUP(AG242,'16'!$B$11:$D$598,3,0)</f>
        <v>0</v>
      </c>
      <c r="AH275" s="198">
        <f t="shared" ref="AH275" si="408">COUNTIF(F276:AG276,"作業")+COUNTIF(F276:AG276,"休日")</f>
        <v>0</v>
      </c>
      <c r="AI275" s="291">
        <f t="shared" ref="AI275" si="409">(COUNTIF(F276:AG276,"休日"))</f>
        <v>0</v>
      </c>
      <c r="AJ275" s="189"/>
      <c r="AL275" s="290"/>
      <c r="AM275" s="290"/>
      <c r="AN275" s="290"/>
      <c r="AW275" s="278">
        <v>1</v>
      </c>
      <c r="AX275" s="278">
        <v>2</v>
      </c>
      <c r="AY275" s="278">
        <v>3</v>
      </c>
      <c r="AZ275" s="278">
        <v>4</v>
      </c>
    </row>
    <row r="276" spans="1:52" ht="54" customHeight="1" x14ac:dyDescent="0.35">
      <c r="A276" s="599"/>
      <c r="B276" s="532"/>
      <c r="C276" s="533"/>
      <c r="D276" s="534"/>
      <c r="E276" s="296" t="s">
        <v>159</v>
      </c>
      <c r="F276" s="314" t="str">
        <f>IF(B275="","",IF(AW276="対象外","対象外",F275))</f>
        <v/>
      </c>
      <c r="G276" s="219" t="str">
        <f>IF(B275="","",IF(AW276="対象外","対象外",G275))</f>
        <v/>
      </c>
      <c r="H276" s="219" t="str">
        <f>IF(B275="","",IF(AW276="対象外","対象外",H275))</f>
        <v/>
      </c>
      <c r="I276" s="219" t="str">
        <f>IF(B275="","",IF(AW276="対象外","対象外",I275))</f>
        <v/>
      </c>
      <c r="J276" s="219" t="str">
        <f>IF(B275="","",IF(AW276="対象外","対象外",J275))</f>
        <v/>
      </c>
      <c r="K276" s="219" t="str">
        <f>IF(B275="","",IF(AW276="対象外","対象外",K275))</f>
        <v/>
      </c>
      <c r="L276" s="315" t="str">
        <f>IF(B275="","",IF(AW276="対象外","対象外",L275))</f>
        <v/>
      </c>
      <c r="M276" s="303" t="str">
        <f>IF(B275="","",IF(AX276="対象外","対象外",M275))</f>
        <v/>
      </c>
      <c r="N276" s="219" t="str">
        <f>IF(B275="","",IF(AX276="対象外","対象外",N275))</f>
        <v/>
      </c>
      <c r="O276" s="219" t="str">
        <f>IF(B275="","",IF(AX276="対象外","対象外",O275))</f>
        <v/>
      </c>
      <c r="P276" s="219" t="str">
        <f>IF(B275="","",IF(AX276="対象外","対象外",P275))</f>
        <v/>
      </c>
      <c r="Q276" s="219" t="str">
        <f>IF(B275="","",IF(AX276="対象外","対象外",Q275))</f>
        <v/>
      </c>
      <c r="R276" s="219" t="str">
        <f>IF(B275="","",IF(AX276="対象外","対象外",R275))</f>
        <v/>
      </c>
      <c r="S276" s="322" t="str">
        <f>IF(B275="","",IF(AX276="対象外","対象外",S275))</f>
        <v/>
      </c>
      <c r="T276" s="314" t="str">
        <f>IF(B275="","",IF(AY276="対象外","対象外",T275))</f>
        <v/>
      </c>
      <c r="U276" s="219" t="str">
        <f>IF(B275="","",IF(AY276="対象外","対象外",U275))</f>
        <v/>
      </c>
      <c r="V276" s="219" t="str">
        <f>IF(B275="","",IF(AY276="対象外","対象外",V275))</f>
        <v/>
      </c>
      <c r="W276" s="219" t="str">
        <f>IF(B275="","",IF(AY276="対象外","対象外",W275))</f>
        <v/>
      </c>
      <c r="X276" s="219" t="str">
        <f>IF(B275="","",IF(AY276="対象外","対象外",X275))</f>
        <v/>
      </c>
      <c r="Y276" s="219" t="str">
        <f>IF(B275="","",IF(AY276="対象外","対象外",Y275))</f>
        <v/>
      </c>
      <c r="Z276" s="315" t="str">
        <f>IF(B275="","",IF(AY276="対象外","対象外",Z275))</f>
        <v/>
      </c>
      <c r="AA276" s="303" t="str">
        <f>IF(B275="","",IF(AZ276="対象外","対象外",AA275))</f>
        <v/>
      </c>
      <c r="AB276" s="219" t="str">
        <f>IF(B275="","",IF(AZ276="対象外","対象外",AB275))</f>
        <v/>
      </c>
      <c r="AC276" s="219" t="str">
        <f>IF(B275="","",IF(AZ276="対象外","対象外",AC275))</f>
        <v/>
      </c>
      <c r="AD276" s="219" t="str">
        <f>IF(B275="","",IF(AZ276="対象外","対象外",AD275))</f>
        <v/>
      </c>
      <c r="AE276" s="219" t="str">
        <f>IF(B275="","",IF(AZ276="対象外","対象外",AE275))</f>
        <v/>
      </c>
      <c r="AF276" s="219" t="str">
        <f>IF(B275="","",IF(AZ276="対象外","対象外",AF275))</f>
        <v/>
      </c>
      <c r="AG276" s="219" t="str">
        <f>IF(B275="","",IF(AZ276="対象外","対象外",AG275))</f>
        <v/>
      </c>
      <c r="AH276" s="523" t="str">
        <f t="shared" ref="AH276" si="410">IF(B275="","",IF(AH275&lt;1,"対象外",ROUND(AI275/AH275,3)))</f>
        <v/>
      </c>
      <c r="AI276" s="524"/>
      <c r="AJ276" s="189"/>
      <c r="AL276" s="290"/>
      <c r="AM276" s="184">
        <f>IF(AH276="",0,IF(AH276="対象外",0,1))</f>
        <v>0</v>
      </c>
      <c r="AN276" s="187">
        <f>IF(AM276=1,AH276,0)</f>
        <v>0</v>
      </c>
      <c r="AO276" s="184">
        <f>AH275</f>
        <v>0</v>
      </c>
      <c r="AP276" s="170">
        <f>AI275</f>
        <v>0</v>
      </c>
      <c r="AQ276" s="152"/>
      <c r="AR276" s="170">
        <f>IF(AS276&gt;1,1,0)</f>
        <v>0</v>
      </c>
      <c r="AS276" s="170">
        <f>AO276+AS232</f>
        <v>0</v>
      </c>
      <c r="AT276" s="170">
        <f>AP276+AT232</f>
        <v>0</v>
      </c>
      <c r="AU276" s="152"/>
      <c r="AW276" s="198" t="str">
        <f>IF(COUNTIF(F275:L275,"作業")+COUNTIF(F275:L275,"休日")&lt;7,"対象外",IF(COUNTIF(F275:L275,"休日")&gt;3,"対象外","対象"))</f>
        <v>対象外</v>
      </c>
      <c r="AX276" s="198" t="str">
        <f>IF(COUNTIF(M275:S275,"作業")+COUNTIF(M275:S275,"休日")&lt;7,"対象外",IF(COUNTIF(M275:S275,"休日")&gt;3,"対象外","対象"))</f>
        <v>対象外</v>
      </c>
      <c r="AY276" s="198" t="str">
        <f>IF(COUNTIF(T275:Z275,"作業")+COUNTIF(T275:Z275,"休日")&lt;7,"対象外",IF(COUNTIF(T275:Z275,"休日")&gt;3,"対象外","対象"))</f>
        <v>対象外</v>
      </c>
      <c r="AZ276" s="198" t="str">
        <f>IF(COUNTIF(AA275:AG275,"作業")+COUNTIF(AA275:AG275,"休日")&lt;7,"対象外",IF(COUNTIF(AA275:AG275,"休日")&gt;3,"対象外","対象"))</f>
        <v>対象外</v>
      </c>
    </row>
    <row r="277" spans="1:52" ht="54" customHeight="1" x14ac:dyDescent="0.35">
      <c r="A277" s="599"/>
      <c r="B277" s="529" t="str">
        <f t="shared" ref="B277" si="411">IF(COUNTIF(F277:AG277,0)=28,"",B$25)</f>
        <v/>
      </c>
      <c r="C277" s="530"/>
      <c r="D277" s="531"/>
      <c r="E277" s="295" t="s">
        <v>158</v>
      </c>
      <c r="F277" s="314">
        <f>VLOOKUP(F242,'17'!$B$11:$D$598,3,0)</f>
        <v>0</v>
      </c>
      <c r="G277" s="219">
        <f>VLOOKUP(G242,'17'!$B$11:$D$598,3,0)</f>
        <v>0</v>
      </c>
      <c r="H277" s="219">
        <f>VLOOKUP(H242,'17'!$B$11:$D$598,3,0)</f>
        <v>0</v>
      </c>
      <c r="I277" s="219">
        <f>VLOOKUP(I242,'17'!$B$11:$D$598,3,0)</f>
        <v>0</v>
      </c>
      <c r="J277" s="219">
        <f>VLOOKUP(J242,'17'!$B$11:$D$598,3,0)</f>
        <v>0</v>
      </c>
      <c r="K277" s="219">
        <f>VLOOKUP(K242,'17'!$B$11:$D$598,3,0)</f>
        <v>0</v>
      </c>
      <c r="L277" s="315">
        <f>VLOOKUP(L242,'17'!$B$11:$D$598,3,0)</f>
        <v>0</v>
      </c>
      <c r="M277" s="303">
        <f>VLOOKUP(M242,'17'!$B$11:$D$598,3,0)</f>
        <v>0</v>
      </c>
      <c r="N277" s="219">
        <f>VLOOKUP(N242,'17'!$B$11:$D$598,3,0)</f>
        <v>0</v>
      </c>
      <c r="O277" s="219">
        <f>VLOOKUP(O242,'17'!$B$11:$D$598,3,0)</f>
        <v>0</v>
      </c>
      <c r="P277" s="219">
        <f>VLOOKUP(P242,'17'!$B$11:$D$598,3,0)</f>
        <v>0</v>
      </c>
      <c r="Q277" s="219">
        <f>VLOOKUP(Q242,'17'!$B$11:$D$598,3,0)</f>
        <v>0</v>
      </c>
      <c r="R277" s="219">
        <f>VLOOKUP(R242,'17'!$B$11:$D$598,3,0)</f>
        <v>0</v>
      </c>
      <c r="S277" s="322">
        <f>VLOOKUP(S242,'17'!$B$11:$D$598,3,0)</f>
        <v>0</v>
      </c>
      <c r="T277" s="314">
        <f>VLOOKUP(T242,'17'!$B$11:$D$598,3,0)</f>
        <v>0</v>
      </c>
      <c r="U277" s="219">
        <f>VLOOKUP(U242,'17'!$B$11:$D$598,3,0)</f>
        <v>0</v>
      </c>
      <c r="V277" s="219">
        <f>VLOOKUP(V242,'17'!$B$11:$D$598,3,0)</f>
        <v>0</v>
      </c>
      <c r="W277" s="219">
        <f>VLOOKUP(W242,'17'!$B$11:$D$598,3,0)</f>
        <v>0</v>
      </c>
      <c r="X277" s="219">
        <f>VLOOKUP(X242,'17'!$B$11:$D$598,3,0)</f>
        <v>0</v>
      </c>
      <c r="Y277" s="219">
        <f>VLOOKUP(Y242,'17'!$B$11:$D$598,3,0)</f>
        <v>0</v>
      </c>
      <c r="Z277" s="315">
        <f>VLOOKUP(Z242,'17'!$B$11:$D$598,3,0)</f>
        <v>0</v>
      </c>
      <c r="AA277" s="303">
        <f>VLOOKUP(AA242,'17'!$B$11:$D$598,3,0)</f>
        <v>0</v>
      </c>
      <c r="AB277" s="219">
        <f>VLOOKUP(AB242,'17'!$B$11:$D$598,3,0)</f>
        <v>0</v>
      </c>
      <c r="AC277" s="219">
        <f>VLOOKUP(AC242,'17'!$B$11:$D$598,3,0)</f>
        <v>0</v>
      </c>
      <c r="AD277" s="219">
        <f>VLOOKUP(AD242,'17'!$B$11:$D$598,3,0)</f>
        <v>0</v>
      </c>
      <c r="AE277" s="219">
        <f>VLOOKUP(AE242,'17'!$B$11:$D$598,3,0)</f>
        <v>0</v>
      </c>
      <c r="AF277" s="219">
        <f>VLOOKUP(AF242,'17'!$B$11:$D$598,3,0)</f>
        <v>0</v>
      </c>
      <c r="AG277" s="219">
        <f>VLOOKUP(AG242,'17'!$B$11:$D$598,3,0)</f>
        <v>0</v>
      </c>
      <c r="AH277" s="198">
        <f t="shared" ref="AH277" si="412">COUNTIF(F278:AG278,"作業")+COUNTIF(F278:AG278,"休日")</f>
        <v>0</v>
      </c>
      <c r="AI277" s="291">
        <f t="shared" ref="AI277" si="413">(COUNTIF(F278:AG278,"休日"))</f>
        <v>0</v>
      </c>
      <c r="AJ277" s="189"/>
      <c r="AL277" s="290"/>
      <c r="AM277" s="290"/>
      <c r="AN277" s="290"/>
      <c r="AW277" s="278">
        <v>1</v>
      </c>
      <c r="AX277" s="278">
        <v>2</v>
      </c>
      <c r="AY277" s="278">
        <v>3</v>
      </c>
      <c r="AZ277" s="278">
        <v>4</v>
      </c>
    </row>
    <row r="278" spans="1:52" ht="54" customHeight="1" x14ac:dyDescent="0.35">
      <c r="A278" s="599"/>
      <c r="B278" s="532"/>
      <c r="C278" s="533"/>
      <c r="D278" s="534"/>
      <c r="E278" s="296" t="s">
        <v>159</v>
      </c>
      <c r="F278" s="314" t="str">
        <f>IF(B277="","",IF(AW278="対象外","対象外",F277))</f>
        <v/>
      </c>
      <c r="G278" s="219" t="str">
        <f>IF(B277="","",IF(AW278="対象外","対象外",G277))</f>
        <v/>
      </c>
      <c r="H278" s="219" t="str">
        <f>IF(B277="","",IF(AW278="対象外","対象外",H277))</f>
        <v/>
      </c>
      <c r="I278" s="219" t="str">
        <f>IF(B277="","",IF(AW278="対象外","対象外",I277))</f>
        <v/>
      </c>
      <c r="J278" s="219" t="str">
        <f>IF(B277="","",IF(AW278="対象外","対象外",J277))</f>
        <v/>
      </c>
      <c r="K278" s="219" t="str">
        <f>IF(B277="","",IF(AW278="対象外","対象外",K277))</f>
        <v/>
      </c>
      <c r="L278" s="315" t="str">
        <f>IF(B277="","",IF(AW278="対象外","対象外",L277))</f>
        <v/>
      </c>
      <c r="M278" s="303" t="str">
        <f>IF(B277="","",IF(AX278="対象外","対象外",M277))</f>
        <v/>
      </c>
      <c r="N278" s="219" t="str">
        <f>IF(B277="","",IF(AX278="対象外","対象外",N277))</f>
        <v/>
      </c>
      <c r="O278" s="219" t="str">
        <f>IF(B277="","",IF(AX278="対象外","対象外",O277))</f>
        <v/>
      </c>
      <c r="P278" s="219" t="str">
        <f>IF(B277="","",IF(AX278="対象外","対象外",P277))</f>
        <v/>
      </c>
      <c r="Q278" s="219" t="str">
        <f>IF(B277="","",IF(AX278="対象外","対象外",Q277))</f>
        <v/>
      </c>
      <c r="R278" s="219" t="str">
        <f>IF(B277="","",IF(AX278="対象外","対象外",R277))</f>
        <v/>
      </c>
      <c r="S278" s="322" t="str">
        <f>IF(B277="","",IF(AX278="対象外","対象外",S277))</f>
        <v/>
      </c>
      <c r="T278" s="314" t="str">
        <f>IF(B277="","",IF(AY278="対象外","対象外",T277))</f>
        <v/>
      </c>
      <c r="U278" s="219" t="str">
        <f>IF(B277="","",IF(AY278="対象外","対象外",U277))</f>
        <v/>
      </c>
      <c r="V278" s="219" t="str">
        <f>IF(B277="","",IF(AY278="対象外","対象外",V277))</f>
        <v/>
      </c>
      <c r="W278" s="219" t="str">
        <f>IF(B277="","",IF(AY278="対象外","対象外",W277))</f>
        <v/>
      </c>
      <c r="X278" s="219" t="str">
        <f>IF(B277="","",IF(AY278="対象外","対象外",X277))</f>
        <v/>
      </c>
      <c r="Y278" s="219" t="str">
        <f>IF(B277="","",IF(AY278="対象外","対象外",Y277))</f>
        <v/>
      </c>
      <c r="Z278" s="315" t="str">
        <f>IF(B277="","",IF(AY278="対象外","対象外",Z277))</f>
        <v/>
      </c>
      <c r="AA278" s="303" t="str">
        <f>IF(B277="","",IF(AZ278="対象外","対象外",AA277))</f>
        <v/>
      </c>
      <c r="AB278" s="219" t="str">
        <f>IF(B277="","",IF(AZ278="対象外","対象外",AB277))</f>
        <v/>
      </c>
      <c r="AC278" s="219" t="str">
        <f>IF(B277="","",IF(AZ278="対象外","対象外",AC277))</f>
        <v/>
      </c>
      <c r="AD278" s="219" t="str">
        <f>IF(B277="","",IF(AZ278="対象外","対象外",AD277))</f>
        <v/>
      </c>
      <c r="AE278" s="219" t="str">
        <f>IF(B277="","",IF(AZ278="対象外","対象外",AE277))</f>
        <v/>
      </c>
      <c r="AF278" s="219" t="str">
        <f>IF(B277="","",IF(AZ278="対象外","対象外",AF277))</f>
        <v/>
      </c>
      <c r="AG278" s="219" t="str">
        <f>IF(B277="","",IF(AZ278="対象外","対象外",AG277))</f>
        <v/>
      </c>
      <c r="AH278" s="523" t="str">
        <f t="shared" ref="AH278" si="414">IF(B277="","",IF(AH277&lt;1,"対象外",ROUND(AI277/AH277,3)))</f>
        <v/>
      </c>
      <c r="AI278" s="524"/>
      <c r="AJ278" s="189"/>
      <c r="AL278" s="290"/>
      <c r="AM278" s="184">
        <f>IF(AH278="",0,IF(AH278="対象外",0,1))</f>
        <v>0</v>
      </c>
      <c r="AN278" s="187">
        <f>IF(AM278=1,AH278,0)</f>
        <v>0</v>
      </c>
      <c r="AO278" s="184">
        <f>AH277</f>
        <v>0</v>
      </c>
      <c r="AP278" s="170">
        <f>AI277</f>
        <v>0</v>
      </c>
      <c r="AQ278" s="152"/>
      <c r="AR278" s="170">
        <f>IF(AS278&gt;1,1,0)</f>
        <v>0</v>
      </c>
      <c r="AS278" s="170">
        <f>AO278+AS234</f>
        <v>0</v>
      </c>
      <c r="AT278" s="170">
        <f>AP278+AT234</f>
        <v>0</v>
      </c>
      <c r="AU278" s="152"/>
      <c r="AW278" s="198" t="str">
        <f>IF(COUNTIF(F277:L277,"作業")+COUNTIF(F277:L277,"休日")&lt;7,"対象外",IF(COUNTIF(F277:L277,"休日")&gt;3,"対象外","対象"))</f>
        <v>対象外</v>
      </c>
      <c r="AX278" s="198" t="str">
        <f>IF(COUNTIF(M277:S277,"作業")+COUNTIF(M277:S277,"休日")&lt;7,"対象外",IF(COUNTIF(M277:S277,"休日")&gt;3,"対象外","対象"))</f>
        <v>対象外</v>
      </c>
      <c r="AY278" s="198" t="str">
        <f>IF(COUNTIF(T277:Z277,"作業")+COUNTIF(T277:Z277,"休日")&lt;7,"対象外",IF(COUNTIF(T277:Z277,"休日")&gt;3,"対象外","対象"))</f>
        <v>対象外</v>
      </c>
      <c r="AZ278" s="198" t="str">
        <f>IF(COUNTIF(AA277:AG277,"作業")+COUNTIF(AA277:AG277,"休日")&lt;7,"対象外",IF(COUNTIF(AA277:AG277,"休日")&gt;3,"対象外","対象"))</f>
        <v>対象外</v>
      </c>
    </row>
    <row r="279" spans="1:52" ht="54" customHeight="1" x14ac:dyDescent="0.35">
      <c r="A279" s="599"/>
      <c r="B279" s="529" t="str">
        <f>IF(COUNTIF(F279:AG279,0)=28,"",B$57)</f>
        <v/>
      </c>
      <c r="C279" s="530"/>
      <c r="D279" s="531"/>
      <c r="E279" s="295" t="s">
        <v>158</v>
      </c>
      <c r="F279" s="314">
        <f>VLOOKUP(F242,'18'!$B$11:$D$598,3,0)</f>
        <v>0</v>
      </c>
      <c r="G279" s="219">
        <f>VLOOKUP(G242,'18'!$B$11:$D$598,3,0)</f>
        <v>0</v>
      </c>
      <c r="H279" s="219">
        <f>VLOOKUP(H242,'18'!$B$11:$D$598,3,0)</f>
        <v>0</v>
      </c>
      <c r="I279" s="219">
        <f>VLOOKUP(I242,'18'!$B$11:$D$598,3,0)</f>
        <v>0</v>
      </c>
      <c r="J279" s="219">
        <f>VLOOKUP(J242,'18'!$B$11:$D$598,3,0)</f>
        <v>0</v>
      </c>
      <c r="K279" s="219">
        <f>VLOOKUP(K242,'18'!$B$11:$D$598,3,0)</f>
        <v>0</v>
      </c>
      <c r="L279" s="315">
        <f>VLOOKUP(L242,'18'!$B$11:$D$598,3,0)</f>
        <v>0</v>
      </c>
      <c r="M279" s="303">
        <f>VLOOKUP(M242,'18'!$B$11:$D$598,3,0)</f>
        <v>0</v>
      </c>
      <c r="N279" s="219">
        <f>VLOOKUP(N242,'18'!$B$11:$D$598,3,0)</f>
        <v>0</v>
      </c>
      <c r="O279" s="219">
        <f>VLOOKUP(O242,'18'!$B$11:$D$598,3,0)</f>
        <v>0</v>
      </c>
      <c r="P279" s="219">
        <f>VLOOKUP(P242,'18'!$B$11:$D$598,3,0)</f>
        <v>0</v>
      </c>
      <c r="Q279" s="219">
        <f>VLOOKUP(Q242,'18'!$B$11:$D$598,3,0)</f>
        <v>0</v>
      </c>
      <c r="R279" s="219">
        <f>VLOOKUP(R242,'18'!$B$11:$D$598,3,0)</f>
        <v>0</v>
      </c>
      <c r="S279" s="322">
        <f>VLOOKUP(S242,'18'!$B$11:$D$598,3,0)</f>
        <v>0</v>
      </c>
      <c r="T279" s="314">
        <f>VLOOKUP(T242,'18'!$B$11:$D$598,3,0)</f>
        <v>0</v>
      </c>
      <c r="U279" s="219">
        <f>VLOOKUP(U242,'18'!$B$11:$D$598,3,0)</f>
        <v>0</v>
      </c>
      <c r="V279" s="219">
        <f>VLOOKUP(V242,'18'!$B$11:$D$598,3,0)</f>
        <v>0</v>
      </c>
      <c r="W279" s="219">
        <f>VLOOKUP(W242,'18'!$B$11:$D$598,3,0)</f>
        <v>0</v>
      </c>
      <c r="X279" s="219">
        <f>VLOOKUP(X242,'18'!$B$11:$D$598,3,0)</f>
        <v>0</v>
      </c>
      <c r="Y279" s="219">
        <f>VLOOKUP(Y242,'18'!$B$11:$D$598,3,0)</f>
        <v>0</v>
      </c>
      <c r="Z279" s="315">
        <f>VLOOKUP(Z242,'18'!$B$11:$D$598,3,0)</f>
        <v>0</v>
      </c>
      <c r="AA279" s="303">
        <f>VLOOKUP(AA242,'18'!$B$11:$D$598,3,0)</f>
        <v>0</v>
      </c>
      <c r="AB279" s="219">
        <f>VLOOKUP(AB242,'18'!$B$11:$D$598,3,0)</f>
        <v>0</v>
      </c>
      <c r="AC279" s="219">
        <f>VLOOKUP(AC242,'18'!$B$11:$D$598,3,0)</f>
        <v>0</v>
      </c>
      <c r="AD279" s="219">
        <f>VLOOKUP(AD242,'18'!$B$11:$D$598,3,0)</f>
        <v>0</v>
      </c>
      <c r="AE279" s="219">
        <f>VLOOKUP(AE242,'18'!$B$11:$D$598,3,0)</f>
        <v>0</v>
      </c>
      <c r="AF279" s="219">
        <f>VLOOKUP(AF242,'18'!$B$11:$D$598,3,0)</f>
        <v>0</v>
      </c>
      <c r="AG279" s="219">
        <f>VLOOKUP(AG242,'18'!$B$11:$D$598,3,0)</f>
        <v>0</v>
      </c>
      <c r="AH279" s="198">
        <f t="shared" ref="AH279" si="415">COUNTIF(F280:AG280,"作業")+COUNTIF(F280:AG280,"休日")</f>
        <v>0</v>
      </c>
      <c r="AI279" s="291">
        <f t="shared" ref="AI279" si="416">(COUNTIF(F280:AG280,"休日"))</f>
        <v>0</v>
      </c>
      <c r="AJ279" s="189"/>
      <c r="AL279" s="290"/>
      <c r="AM279" s="290"/>
      <c r="AN279" s="290"/>
      <c r="AW279" s="278">
        <v>1</v>
      </c>
      <c r="AX279" s="278">
        <v>2</v>
      </c>
      <c r="AY279" s="278">
        <v>3</v>
      </c>
      <c r="AZ279" s="278">
        <v>4</v>
      </c>
    </row>
    <row r="280" spans="1:52" ht="54" customHeight="1" x14ac:dyDescent="0.35">
      <c r="A280" s="599"/>
      <c r="B280" s="532"/>
      <c r="C280" s="533"/>
      <c r="D280" s="534"/>
      <c r="E280" s="296" t="s">
        <v>159</v>
      </c>
      <c r="F280" s="314" t="str">
        <f>IF(B279="","",IF(AW280="対象外","対象外",F279))</f>
        <v/>
      </c>
      <c r="G280" s="219" t="str">
        <f>IF(B279="","",IF(AW280="対象外","対象外",G279))</f>
        <v/>
      </c>
      <c r="H280" s="219" t="str">
        <f>IF(B279="","",IF(AW280="対象外","対象外",H279))</f>
        <v/>
      </c>
      <c r="I280" s="219" t="str">
        <f>IF(B279="","",IF(AW280="対象外","対象外",I279))</f>
        <v/>
      </c>
      <c r="J280" s="219" t="str">
        <f>IF(B279="","",IF(AW280="対象外","対象外",J279))</f>
        <v/>
      </c>
      <c r="K280" s="219" t="str">
        <f>IF(B279="","",IF(AW280="対象外","対象外",K279))</f>
        <v/>
      </c>
      <c r="L280" s="315" t="str">
        <f>IF(B279="","",IF(AW280="対象外","対象外",L279))</f>
        <v/>
      </c>
      <c r="M280" s="303" t="str">
        <f>IF(B279="","",IF(AX280="対象外","対象外",M279))</f>
        <v/>
      </c>
      <c r="N280" s="219" t="str">
        <f>IF(B279="","",IF(AX280="対象外","対象外",N279))</f>
        <v/>
      </c>
      <c r="O280" s="219" t="str">
        <f>IF(B279="","",IF(AX280="対象外","対象外",O279))</f>
        <v/>
      </c>
      <c r="P280" s="219" t="str">
        <f>IF(B279="","",IF(AX280="対象外","対象外",P279))</f>
        <v/>
      </c>
      <c r="Q280" s="219" t="str">
        <f>IF(B279="","",IF(AX280="対象外","対象外",Q279))</f>
        <v/>
      </c>
      <c r="R280" s="219" t="str">
        <f>IF(B279="","",IF(AX280="対象外","対象外",R279))</f>
        <v/>
      </c>
      <c r="S280" s="322" t="str">
        <f>IF(B279="","",IF(AX280="対象外","対象外",S279))</f>
        <v/>
      </c>
      <c r="T280" s="314" t="str">
        <f>IF(B279="","",IF(AY280="対象外","対象外",T279))</f>
        <v/>
      </c>
      <c r="U280" s="219" t="str">
        <f>IF(B279="","",IF(AY280="対象外","対象外",U279))</f>
        <v/>
      </c>
      <c r="V280" s="219" t="str">
        <f>IF(B279="","",IF(AY280="対象外","対象外",V279))</f>
        <v/>
      </c>
      <c r="W280" s="219" t="str">
        <f>IF(B279="","",IF(AY280="対象外","対象外",W279))</f>
        <v/>
      </c>
      <c r="X280" s="219" t="str">
        <f>IF(B279="","",IF(AY280="対象外","対象外",X279))</f>
        <v/>
      </c>
      <c r="Y280" s="219" t="str">
        <f>IF(B279="","",IF(AY280="対象外","対象外",Y279))</f>
        <v/>
      </c>
      <c r="Z280" s="315" t="str">
        <f>IF(B279="","",IF(AY280="対象外","対象外",Z279))</f>
        <v/>
      </c>
      <c r="AA280" s="303" t="str">
        <f>IF(B279="","",IF(AZ280="対象外","対象外",AA279))</f>
        <v/>
      </c>
      <c r="AB280" s="219" t="str">
        <f>IF(B279="","",IF(AZ280="対象外","対象外",AB279))</f>
        <v/>
      </c>
      <c r="AC280" s="219" t="str">
        <f>IF(B279="","",IF(AZ280="対象外","対象外",AC279))</f>
        <v/>
      </c>
      <c r="AD280" s="219" t="str">
        <f>IF(B279="","",IF(AZ280="対象外","対象外",AD279))</f>
        <v/>
      </c>
      <c r="AE280" s="219" t="str">
        <f>IF(B279="","",IF(AZ280="対象外","対象外",AE279))</f>
        <v/>
      </c>
      <c r="AF280" s="219" t="str">
        <f>IF(B279="","",IF(AZ280="対象外","対象外",AF279))</f>
        <v/>
      </c>
      <c r="AG280" s="219" t="str">
        <f>IF(B279="","",IF(AZ280="対象外","対象外",AG279))</f>
        <v/>
      </c>
      <c r="AH280" s="523" t="str">
        <f t="shared" ref="AH280" si="417">IF(B279="","",IF(AH279&lt;1,"対象外",ROUND(AI279/AH279,3)))</f>
        <v/>
      </c>
      <c r="AI280" s="524"/>
      <c r="AJ280" s="189"/>
      <c r="AL280" s="290"/>
      <c r="AM280" s="184">
        <f>IF(AH280="",0,IF(AH280="対象外",0,1))</f>
        <v>0</v>
      </c>
      <c r="AN280" s="187">
        <f>IF(AM280=1,AH280,0)</f>
        <v>0</v>
      </c>
      <c r="AO280" s="184">
        <f>AH279</f>
        <v>0</v>
      </c>
      <c r="AP280" s="170">
        <f>AI279</f>
        <v>0</v>
      </c>
      <c r="AQ280" s="152"/>
      <c r="AR280" s="170">
        <f>IF(AS280&gt;1,1,0)</f>
        <v>0</v>
      </c>
      <c r="AS280" s="170">
        <f>AO280+AS236</f>
        <v>0</v>
      </c>
      <c r="AT280" s="170">
        <f>AP280+AT236</f>
        <v>0</v>
      </c>
      <c r="AU280" s="152"/>
      <c r="AW280" s="198" t="str">
        <f>IF(COUNTIF(F279:L279,"作業")+COUNTIF(F279:L279,"休日")&lt;7,"対象外",IF(COUNTIF(F279:L279,"休日")&gt;3,"対象外","対象"))</f>
        <v>対象外</v>
      </c>
      <c r="AX280" s="198" t="str">
        <f>IF(COUNTIF(M279:S279,"作業")+COUNTIF(M279:S279,"休日")&lt;7,"対象外",IF(COUNTIF(M279:S279,"休日")&gt;3,"対象外","対象"))</f>
        <v>対象外</v>
      </c>
      <c r="AY280" s="198" t="str">
        <f>IF(COUNTIF(T279:Z279,"作業")+COUNTIF(T279:Z279,"休日")&lt;7,"対象外",IF(COUNTIF(T279:Z279,"休日")&gt;3,"対象外","対象"))</f>
        <v>対象外</v>
      </c>
      <c r="AZ280" s="198" t="str">
        <f>IF(COUNTIF(AA279:AG279,"作業")+COUNTIF(AA279:AG279,"休日")&lt;7,"対象外",IF(COUNTIF(AA279:AG279,"休日")&gt;3,"対象外","対象"))</f>
        <v>対象外</v>
      </c>
    </row>
    <row r="281" spans="1:52" ht="54" customHeight="1" x14ac:dyDescent="0.35">
      <c r="A281" s="599"/>
      <c r="B281" s="529" t="str">
        <f>IF(COUNTIF(F281:AG281,0)=28,"",B$59)</f>
        <v/>
      </c>
      <c r="C281" s="530"/>
      <c r="D281" s="531"/>
      <c r="E281" s="295" t="s">
        <v>158</v>
      </c>
      <c r="F281" s="314">
        <f>VLOOKUP(F242,'19'!$B$11:$D$598,3,0)</f>
        <v>0</v>
      </c>
      <c r="G281" s="219">
        <f>VLOOKUP(G242,'19'!$B$11:$D$598,3,0)</f>
        <v>0</v>
      </c>
      <c r="H281" s="219">
        <f>VLOOKUP(H242,'19'!$B$11:$D$598,3,0)</f>
        <v>0</v>
      </c>
      <c r="I281" s="219">
        <f>VLOOKUP(I242,'19'!$B$11:$D$598,3,0)</f>
        <v>0</v>
      </c>
      <c r="J281" s="219">
        <f>VLOOKUP(J242,'19'!$B$11:$D$598,3,0)</f>
        <v>0</v>
      </c>
      <c r="K281" s="219">
        <f>VLOOKUP(K242,'19'!$B$11:$D$598,3,0)</f>
        <v>0</v>
      </c>
      <c r="L281" s="315">
        <f>VLOOKUP(L242,'19'!$B$11:$D$598,3,0)</f>
        <v>0</v>
      </c>
      <c r="M281" s="303">
        <f>VLOOKUP(M242,'19'!$B$11:$D$598,3,0)</f>
        <v>0</v>
      </c>
      <c r="N281" s="219">
        <f>VLOOKUP(N242,'19'!$B$11:$D$598,3,0)</f>
        <v>0</v>
      </c>
      <c r="O281" s="219">
        <f>VLOOKUP(O242,'19'!$B$11:$D$598,3,0)</f>
        <v>0</v>
      </c>
      <c r="P281" s="219">
        <f>VLOOKUP(P242,'19'!$B$11:$D$598,3,0)</f>
        <v>0</v>
      </c>
      <c r="Q281" s="219">
        <f>VLOOKUP(Q242,'19'!$B$11:$D$598,3,0)</f>
        <v>0</v>
      </c>
      <c r="R281" s="219">
        <f>VLOOKUP(R242,'19'!$B$11:$D$598,3,0)</f>
        <v>0</v>
      </c>
      <c r="S281" s="322">
        <f>VLOOKUP(S242,'19'!$B$11:$D$598,3,0)</f>
        <v>0</v>
      </c>
      <c r="T281" s="314">
        <f>VLOOKUP(T242,'19'!$B$11:$D$598,3,0)</f>
        <v>0</v>
      </c>
      <c r="U281" s="219">
        <f>VLOOKUP(U242,'19'!$B$11:$D$598,3,0)</f>
        <v>0</v>
      </c>
      <c r="V281" s="219">
        <f>VLOOKUP(V242,'19'!$B$11:$D$598,3,0)</f>
        <v>0</v>
      </c>
      <c r="W281" s="219">
        <f>VLOOKUP(W242,'19'!$B$11:$D$598,3,0)</f>
        <v>0</v>
      </c>
      <c r="X281" s="219">
        <f>VLOOKUP(X242,'19'!$B$11:$D$598,3,0)</f>
        <v>0</v>
      </c>
      <c r="Y281" s="219">
        <f>VLOOKUP(Y242,'19'!$B$11:$D$598,3,0)</f>
        <v>0</v>
      </c>
      <c r="Z281" s="315">
        <f>VLOOKUP(Z242,'19'!$B$11:$D$598,3,0)</f>
        <v>0</v>
      </c>
      <c r="AA281" s="303">
        <f>VLOOKUP(AA242,'19'!$B$11:$D$598,3,0)</f>
        <v>0</v>
      </c>
      <c r="AB281" s="219">
        <f>VLOOKUP(AB242,'19'!$B$11:$D$598,3,0)</f>
        <v>0</v>
      </c>
      <c r="AC281" s="219">
        <f>VLOOKUP(AC242,'19'!$B$11:$D$598,3,0)</f>
        <v>0</v>
      </c>
      <c r="AD281" s="219">
        <f>VLOOKUP(AD242,'19'!$B$11:$D$598,3,0)</f>
        <v>0</v>
      </c>
      <c r="AE281" s="219">
        <f>VLOOKUP(AE242,'19'!$B$11:$D$598,3,0)</f>
        <v>0</v>
      </c>
      <c r="AF281" s="219">
        <f>VLOOKUP(AF242,'19'!$B$11:$D$598,3,0)</f>
        <v>0</v>
      </c>
      <c r="AG281" s="219">
        <f>VLOOKUP(AG242,'19'!$B$11:$D$598,3,0)</f>
        <v>0</v>
      </c>
      <c r="AH281" s="198">
        <f t="shared" ref="AH281" si="418">COUNTIF(F282:AG282,"作業")+COUNTIF(F282:AG282,"休日")</f>
        <v>0</v>
      </c>
      <c r="AI281" s="291">
        <f t="shared" ref="AI281" si="419">(COUNTIF(F282:AG282,"休日"))</f>
        <v>0</v>
      </c>
      <c r="AJ281" s="189"/>
      <c r="AL281" s="290"/>
      <c r="AM281" s="290"/>
      <c r="AN281" s="290"/>
      <c r="AW281" s="278">
        <v>1</v>
      </c>
      <c r="AX281" s="278">
        <v>2</v>
      </c>
      <c r="AY281" s="278">
        <v>3</v>
      </c>
      <c r="AZ281" s="278">
        <v>4</v>
      </c>
    </row>
    <row r="282" spans="1:52" ht="54" customHeight="1" x14ac:dyDescent="0.35">
      <c r="A282" s="599"/>
      <c r="B282" s="532"/>
      <c r="C282" s="533"/>
      <c r="D282" s="534"/>
      <c r="E282" s="296" t="s">
        <v>159</v>
      </c>
      <c r="F282" s="314" t="str">
        <f>IF(B281="","",IF(AW282="対象外","対象外",F281))</f>
        <v/>
      </c>
      <c r="G282" s="219" t="str">
        <f>IF(B281="","",IF(AW282="対象外","対象外",G281))</f>
        <v/>
      </c>
      <c r="H282" s="219" t="str">
        <f>IF(B281="","",IF(AW282="対象外","対象外",H281))</f>
        <v/>
      </c>
      <c r="I282" s="219" t="str">
        <f>IF(B281="","",IF(AW282="対象外","対象外",I281))</f>
        <v/>
      </c>
      <c r="J282" s="219" t="str">
        <f>IF(B281="","",IF(AW282="対象外","対象外",J281))</f>
        <v/>
      </c>
      <c r="K282" s="219" t="str">
        <f>IF(B281="","",IF(AW282="対象外","対象外",K281))</f>
        <v/>
      </c>
      <c r="L282" s="315" t="str">
        <f>IF(B281="","",IF(AW282="対象外","対象外",L281))</f>
        <v/>
      </c>
      <c r="M282" s="303" t="str">
        <f>IF(B281="","",IF(AX282="対象外","対象外",M281))</f>
        <v/>
      </c>
      <c r="N282" s="219" t="str">
        <f>IF(B281="","",IF(AX282="対象外","対象外",N281))</f>
        <v/>
      </c>
      <c r="O282" s="219" t="str">
        <f>IF(B281="","",IF(AX282="対象外","対象外",O281))</f>
        <v/>
      </c>
      <c r="P282" s="219" t="str">
        <f>IF(B281="","",IF(AX282="対象外","対象外",P281))</f>
        <v/>
      </c>
      <c r="Q282" s="219" t="str">
        <f>IF(B281="","",IF(AX282="対象外","対象外",Q281))</f>
        <v/>
      </c>
      <c r="R282" s="219" t="str">
        <f>IF(B281="","",IF(AX282="対象外","対象外",R281))</f>
        <v/>
      </c>
      <c r="S282" s="322" t="str">
        <f>IF(B281="","",IF(AX282="対象外","対象外",S281))</f>
        <v/>
      </c>
      <c r="T282" s="314" t="str">
        <f>IF(B281="","",IF(AY282="対象外","対象外",T281))</f>
        <v/>
      </c>
      <c r="U282" s="219" t="str">
        <f>IF(B281="","",IF(AY282="対象外","対象外",U281))</f>
        <v/>
      </c>
      <c r="V282" s="219" t="str">
        <f>IF(B281="","",IF(AY282="対象外","対象外",V281))</f>
        <v/>
      </c>
      <c r="W282" s="219" t="str">
        <f>IF(B281="","",IF(AY282="対象外","対象外",W281))</f>
        <v/>
      </c>
      <c r="X282" s="219" t="str">
        <f>IF(B281="","",IF(AY282="対象外","対象外",X281))</f>
        <v/>
      </c>
      <c r="Y282" s="219" t="str">
        <f>IF(B281="","",IF(AY282="対象外","対象外",Y281))</f>
        <v/>
      </c>
      <c r="Z282" s="315" t="str">
        <f>IF(B281="","",IF(AY282="対象外","対象外",Z281))</f>
        <v/>
      </c>
      <c r="AA282" s="303" t="str">
        <f>IF(B281="","",IF(AZ282="対象外","対象外",AA281))</f>
        <v/>
      </c>
      <c r="AB282" s="219" t="str">
        <f>IF(B281="","",IF(AZ282="対象外","対象外",AB281))</f>
        <v/>
      </c>
      <c r="AC282" s="219" t="str">
        <f>IF(B281="","",IF(AZ282="対象外","対象外",AC281))</f>
        <v/>
      </c>
      <c r="AD282" s="219" t="str">
        <f>IF(B281="","",IF(AZ282="対象外","対象外",AD281))</f>
        <v/>
      </c>
      <c r="AE282" s="219" t="str">
        <f>IF(B281="","",IF(AZ282="対象外","対象外",AE281))</f>
        <v/>
      </c>
      <c r="AF282" s="219" t="str">
        <f>IF(B281="","",IF(AZ282="対象外","対象外",AF281))</f>
        <v/>
      </c>
      <c r="AG282" s="219" t="str">
        <f>IF(B281="","",IF(AZ282="対象外","対象外",AG281))</f>
        <v/>
      </c>
      <c r="AH282" s="523" t="str">
        <f t="shared" ref="AH282" si="420">IF(B281="","",IF(AH281&lt;1,"対象外",ROUND(AI281/AH281,3)))</f>
        <v/>
      </c>
      <c r="AI282" s="524"/>
      <c r="AJ282" s="189"/>
      <c r="AL282" s="290"/>
      <c r="AM282" s="184">
        <f>IF(AH282="",0,IF(AH282="対象外",0,1))</f>
        <v>0</v>
      </c>
      <c r="AN282" s="187">
        <f>IF(AM282=1,AH282,0)</f>
        <v>0</v>
      </c>
      <c r="AO282" s="184">
        <f>AH281</f>
        <v>0</v>
      </c>
      <c r="AP282" s="170">
        <f>AI281</f>
        <v>0</v>
      </c>
      <c r="AQ282" s="152"/>
      <c r="AR282" s="170">
        <f>IF(AS282&gt;1,1,0)</f>
        <v>0</v>
      </c>
      <c r="AS282" s="170">
        <f>AO282+AS238</f>
        <v>0</v>
      </c>
      <c r="AT282" s="170">
        <f>AP282+AT238</f>
        <v>0</v>
      </c>
      <c r="AU282" s="152"/>
      <c r="AW282" s="198" t="str">
        <f>IF(COUNTIF(F281:L281,"作業")+COUNTIF(F281:L281,"休日")&lt;7,"対象外",IF(COUNTIF(F281:L281,"休日")&gt;3,"対象外","対象"))</f>
        <v>対象外</v>
      </c>
      <c r="AX282" s="198" t="str">
        <f>IF(COUNTIF(M281:S281,"作業")+COUNTIF(M281:S281,"休日")&lt;7,"対象外",IF(COUNTIF(M281:S281,"休日")&gt;3,"対象外","対象"))</f>
        <v>対象外</v>
      </c>
      <c r="AY282" s="198" t="str">
        <f>IF(COUNTIF(T281:Z281,"作業")+COUNTIF(T281:Z281,"休日")&lt;7,"対象外",IF(COUNTIF(T281:Z281,"休日")&gt;3,"対象外","対象"))</f>
        <v>対象外</v>
      </c>
      <c r="AZ282" s="198" t="str">
        <f>IF(COUNTIF(AA281:AG281,"作業")+COUNTIF(AA281:AG281,"休日")&lt;7,"対象外",IF(COUNTIF(AA281:AG281,"休日")&gt;3,"対象外","対象"))</f>
        <v>対象外</v>
      </c>
    </row>
    <row r="283" spans="1:52" ht="54" customHeight="1" x14ac:dyDescent="0.35">
      <c r="A283" s="599"/>
      <c r="B283" s="529" t="str">
        <f>IF(COUNTIF(F283:AG283,0)=28,"",B$61)</f>
        <v/>
      </c>
      <c r="C283" s="530"/>
      <c r="D283" s="531"/>
      <c r="E283" s="295" t="s">
        <v>158</v>
      </c>
      <c r="F283" s="314">
        <f>VLOOKUP(F242,'20'!$B$11:$D$598,3,0)</f>
        <v>0</v>
      </c>
      <c r="G283" s="219">
        <f>VLOOKUP(G242,'20'!$B$11:$D$598,3,0)</f>
        <v>0</v>
      </c>
      <c r="H283" s="219">
        <f>VLOOKUP(H242,'20'!$B$11:$D$598,3,0)</f>
        <v>0</v>
      </c>
      <c r="I283" s="219">
        <f>VLOOKUP(I242,'20'!$B$11:$D$598,3,0)</f>
        <v>0</v>
      </c>
      <c r="J283" s="219">
        <f>VLOOKUP(J242,'20'!$B$11:$D$598,3,0)</f>
        <v>0</v>
      </c>
      <c r="K283" s="219">
        <f>VLOOKUP(K242,'20'!$B$11:$D$598,3,0)</f>
        <v>0</v>
      </c>
      <c r="L283" s="315">
        <f>VLOOKUP(L242,'20'!$B$11:$D$598,3,0)</f>
        <v>0</v>
      </c>
      <c r="M283" s="303">
        <f>VLOOKUP(M242,'20'!$B$11:$D$598,3,0)</f>
        <v>0</v>
      </c>
      <c r="N283" s="219">
        <f>VLOOKUP(N242,'20'!$B$11:$D$598,3,0)</f>
        <v>0</v>
      </c>
      <c r="O283" s="219">
        <f>VLOOKUP(O242,'20'!$B$11:$D$598,3,0)</f>
        <v>0</v>
      </c>
      <c r="P283" s="219">
        <f>VLOOKUP(P242,'20'!$B$11:$D$598,3,0)</f>
        <v>0</v>
      </c>
      <c r="Q283" s="219">
        <f>VLOOKUP(Q242,'20'!$B$11:$D$598,3,0)</f>
        <v>0</v>
      </c>
      <c r="R283" s="219">
        <f>VLOOKUP(R242,'20'!$B$11:$D$598,3,0)</f>
        <v>0</v>
      </c>
      <c r="S283" s="322">
        <f>VLOOKUP(S242,'20'!$B$11:$D$598,3,0)</f>
        <v>0</v>
      </c>
      <c r="T283" s="314">
        <f>VLOOKUP(T242,'20'!$B$11:$D$598,3,0)</f>
        <v>0</v>
      </c>
      <c r="U283" s="219">
        <f>VLOOKUP(U242,'20'!$B$11:$D$598,3,0)</f>
        <v>0</v>
      </c>
      <c r="V283" s="219">
        <f>VLOOKUP(V242,'20'!$B$11:$D$598,3,0)</f>
        <v>0</v>
      </c>
      <c r="W283" s="219">
        <f>VLOOKUP(W242,'20'!$B$11:$D$598,3,0)</f>
        <v>0</v>
      </c>
      <c r="X283" s="219">
        <f>VLOOKUP(X242,'20'!$B$11:$D$598,3,0)</f>
        <v>0</v>
      </c>
      <c r="Y283" s="219">
        <f>VLOOKUP(Y242,'20'!$B$11:$D$598,3,0)</f>
        <v>0</v>
      </c>
      <c r="Z283" s="315">
        <f>VLOOKUP(Z242,'20'!$B$11:$D$598,3,0)</f>
        <v>0</v>
      </c>
      <c r="AA283" s="303">
        <f>VLOOKUP(AA242,'20'!$B$11:$D$598,3,0)</f>
        <v>0</v>
      </c>
      <c r="AB283" s="219">
        <f>VLOOKUP(AB242,'20'!$B$11:$D$598,3,0)</f>
        <v>0</v>
      </c>
      <c r="AC283" s="219">
        <f>VLOOKUP(AC242,'20'!$B$11:$D$598,3,0)</f>
        <v>0</v>
      </c>
      <c r="AD283" s="219">
        <f>VLOOKUP(AD242,'20'!$B$11:$D$598,3,0)</f>
        <v>0</v>
      </c>
      <c r="AE283" s="219">
        <f>VLOOKUP(AE242,'20'!$B$11:$D$598,3,0)</f>
        <v>0</v>
      </c>
      <c r="AF283" s="219">
        <f>VLOOKUP(AF242,'20'!$B$11:$D$598,3,0)</f>
        <v>0</v>
      </c>
      <c r="AG283" s="219">
        <f>VLOOKUP(AG242,'20'!$B$11:$D$598,3,0)</f>
        <v>0</v>
      </c>
      <c r="AH283" s="198">
        <f t="shared" ref="AH283" si="421">COUNTIF(F284:AG284,"作業")+COUNTIF(F284:AG284,"休日")</f>
        <v>0</v>
      </c>
      <c r="AI283" s="291">
        <f t="shared" ref="AI283" si="422">(COUNTIF(F284:AG284,"休日"))</f>
        <v>0</v>
      </c>
      <c r="AJ283" s="189"/>
      <c r="AL283" s="290"/>
      <c r="AM283" s="290"/>
      <c r="AN283" s="290"/>
      <c r="AW283" s="278">
        <v>1</v>
      </c>
      <c r="AX283" s="278">
        <v>2</v>
      </c>
      <c r="AY283" s="278">
        <v>3</v>
      </c>
      <c r="AZ283" s="278">
        <v>4</v>
      </c>
    </row>
    <row r="284" spans="1:52" ht="54" customHeight="1" thickBot="1" x14ac:dyDescent="0.4">
      <c r="A284" s="600"/>
      <c r="B284" s="532"/>
      <c r="C284" s="533"/>
      <c r="D284" s="534"/>
      <c r="E284" s="297" t="s">
        <v>159</v>
      </c>
      <c r="F284" s="316" t="str">
        <f>IF(B283="","",IF(AW284="対象外","対象外",F283))</f>
        <v/>
      </c>
      <c r="G284" s="284" t="str">
        <f>IF(B283="","",IF(AW284="対象外","対象外",G283))</f>
        <v/>
      </c>
      <c r="H284" s="284" t="str">
        <f>IF(B283="","",IF(AW284="対象外","対象外",H283))</f>
        <v/>
      </c>
      <c r="I284" s="284" t="str">
        <f>IF(B283="","",IF(AW284="対象外","対象外",I283))</f>
        <v/>
      </c>
      <c r="J284" s="284" t="str">
        <f>IF(B283="","",IF(AW284="対象外","対象外",J283))</f>
        <v/>
      </c>
      <c r="K284" s="284" t="str">
        <f>IF(B283="","",IF(AW284="対象外","対象外",K283))</f>
        <v/>
      </c>
      <c r="L284" s="317" t="str">
        <f>IF(B283="","",IF(AW284="対象外","対象外",L283))</f>
        <v/>
      </c>
      <c r="M284" s="304" t="str">
        <f>IF(B283="","",IF(AX284="対象外","対象外",M283))</f>
        <v/>
      </c>
      <c r="N284" s="284" t="str">
        <f>IF(B283="","",IF(AX284="対象外","対象外",N283))</f>
        <v/>
      </c>
      <c r="O284" s="284" t="str">
        <f>IF(B283="","",IF(AX284="対象外","対象外",O283))</f>
        <v/>
      </c>
      <c r="P284" s="284" t="str">
        <f>IF(B283="","",IF(AX284="対象外","対象外",P283))</f>
        <v/>
      </c>
      <c r="Q284" s="284" t="str">
        <f>IF(B283="","",IF(AX284="対象外","対象外",Q283))</f>
        <v/>
      </c>
      <c r="R284" s="284" t="str">
        <f>IF(B283="","",IF(AX284="対象外","対象外",R283))</f>
        <v/>
      </c>
      <c r="S284" s="323" t="str">
        <f>IF(B283="","",IF(AX284="対象外","対象外",S283))</f>
        <v/>
      </c>
      <c r="T284" s="316" t="str">
        <f>IF(B283="","",IF(AY284="対象外","対象外",T283))</f>
        <v/>
      </c>
      <c r="U284" s="284" t="str">
        <f>IF(B283="","",IF(AY284="対象外","対象外",U283))</f>
        <v/>
      </c>
      <c r="V284" s="284" t="str">
        <f>IF(B283="","",IF(AY284="対象外","対象外",V283))</f>
        <v/>
      </c>
      <c r="W284" s="284" t="str">
        <f>IF(B283="","",IF(AY284="対象外","対象外",W283))</f>
        <v/>
      </c>
      <c r="X284" s="284" t="str">
        <f>IF(B283="","",IF(AY284="対象外","対象外",X283))</f>
        <v/>
      </c>
      <c r="Y284" s="284" t="str">
        <f>IF(B283="","",IF(AY284="対象外","対象外",Y283))</f>
        <v/>
      </c>
      <c r="Z284" s="317" t="str">
        <f>IF(B283="","",IF(AY284="対象外","対象外",Z283))</f>
        <v/>
      </c>
      <c r="AA284" s="304" t="str">
        <f>IF(B283="","",IF(AZ284="対象外","対象外",AA283))</f>
        <v/>
      </c>
      <c r="AB284" s="284" t="str">
        <f>IF(B283="","",IF(AZ284="対象外","対象外",AB283))</f>
        <v/>
      </c>
      <c r="AC284" s="284" t="str">
        <f>IF(B283="","",IF(AZ284="対象外","対象外",AC283))</f>
        <v/>
      </c>
      <c r="AD284" s="284" t="str">
        <f>IF(B283="","",IF(AZ284="対象外","対象外",AD283))</f>
        <v/>
      </c>
      <c r="AE284" s="284" t="str">
        <f>IF(B283="","",IF(AZ284="対象外","対象外",AE283))</f>
        <v/>
      </c>
      <c r="AF284" s="284" t="str">
        <f>IF(B283="","",IF(AZ284="対象外","対象外",AF283))</f>
        <v/>
      </c>
      <c r="AG284" s="284" t="str">
        <f>IF(B283="","",IF(AZ284="対象外","対象外",AG283))</f>
        <v/>
      </c>
      <c r="AH284" s="523" t="str">
        <f t="shared" ref="AH284" si="423">IF(B283="","",IF(AH283&lt;1,"対象外",ROUND(AI283/AH283,3)))</f>
        <v/>
      </c>
      <c r="AI284" s="524"/>
      <c r="AJ284" s="285"/>
      <c r="AL284" s="290"/>
      <c r="AM284" s="184">
        <f>IF(AH284="",0,IF(AH284="対象外",0,1))</f>
        <v>0</v>
      </c>
      <c r="AN284" s="187">
        <f>IF(AM284=1,AH284,0)</f>
        <v>0</v>
      </c>
      <c r="AO284" s="184">
        <f>AH283</f>
        <v>0</v>
      </c>
      <c r="AP284" s="170">
        <f>AI283</f>
        <v>0</v>
      </c>
      <c r="AQ284" s="152"/>
      <c r="AR284" s="170">
        <f>IF(AS284&gt;1,1,0)</f>
        <v>0</v>
      </c>
      <c r="AS284" s="170">
        <f>AO284+AS240</f>
        <v>0</v>
      </c>
      <c r="AT284" s="170">
        <f>AP284+AT240</f>
        <v>0</v>
      </c>
      <c r="AU284" s="152"/>
      <c r="AW284" s="198" t="str">
        <f>IF(COUNTIF(F283:L283,"作業")+COUNTIF(F283:L283,"休日")&lt;7,"対象外",IF(COUNTIF(F283:L283,"休日")&gt;3,"対象外","対象"))</f>
        <v>対象外</v>
      </c>
      <c r="AX284" s="198" t="str">
        <f>IF(COUNTIF(M283:S283,"作業")+COUNTIF(M283:S283,"休日")&lt;7,"対象外",IF(COUNTIF(M283:S283,"休日")&gt;3,"対象外","対象"))</f>
        <v>対象外</v>
      </c>
      <c r="AY284" s="198" t="str">
        <f>IF(COUNTIF(T283:Z283,"作業")+COUNTIF(T283:Z283,"休日")&lt;7,"対象外",IF(COUNTIF(T283:Z283,"休日")&gt;3,"対象外","対象"))</f>
        <v>対象外</v>
      </c>
      <c r="AZ284" s="198" t="str">
        <f>IF(COUNTIF(AA283:AG283,"作業")+COUNTIF(AA283:AG283,"休日")&lt;7,"対象外",IF(COUNTIF(AA283:AG283,"休日")&gt;3,"対象外","対象"))</f>
        <v>対象外</v>
      </c>
    </row>
    <row r="285" spans="1:52" ht="35.25" customHeight="1" x14ac:dyDescent="0.4">
      <c r="A285" s="598" t="s">
        <v>68</v>
      </c>
      <c r="B285" s="549" t="s">
        <v>0</v>
      </c>
      <c r="C285" s="550"/>
      <c r="D285" s="550"/>
      <c r="E285" s="550"/>
      <c r="F285" s="307">
        <f>AG241+1</f>
        <v>46099</v>
      </c>
      <c r="G285" s="199">
        <f>F285+1</f>
        <v>46100</v>
      </c>
      <c r="H285" s="199">
        <f t="shared" ref="H285:AG285" si="424">G285+1</f>
        <v>46101</v>
      </c>
      <c r="I285" s="199">
        <f t="shared" si="424"/>
        <v>46102</v>
      </c>
      <c r="J285" s="199">
        <f t="shared" si="424"/>
        <v>46103</v>
      </c>
      <c r="K285" s="199">
        <f t="shared" si="424"/>
        <v>46104</v>
      </c>
      <c r="L285" s="308">
        <f t="shared" si="424"/>
        <v>46105</v>
      </c>
      <c r="M285" s="299">
        <f t="shared" si="424"/>
        <v>46106</v>
      </c>
      <c r="N285" s="199">
        <f t="shared" si="424"/>
        <v>46107</v>
      </c>
      <c r="O285" s="199">
        <f t="shared" si="424"/>
        <v>46108</v>
      </c>
      <c r="P285" s="199">
        <f t="shared" si="424"/>
        <v>46109</v>
      </c>
      <c r="Q285" s="199">
        <f t="shared" si="424"/>
        <v>46110</v>
      </c>
      <c r="R285" s="199">
        <f t="shared" si="424"/>
        <v>46111</v>
      </c>
      <c r="S285" s="318">
        <f t="shared" si="424"/>
        <v>46112</v>
      </c>
      <c r="T285" s="307">
        <f t="shared" si="424"/>
        <v>46113</v>
      </c>
      <c r="U285" s="199">
        <f t="shared" si="424"/>
        <v>46114</v>
      </c>
      <c r="V285" s="199">
        <f t="shared" si="424"/>
        <v>46115</v>
      </c>
      <c r="W285" s="199">
        <f t="shared" si="424"/>
        <v>46116</v>
      </c>
      <c r="X285" s="199">
        <f t="shared" si="424"/>
        <v>46117</v>
      </c>
      <c r="Y285" s="199">
        <f t="shared" si="424"/>
        <v>46118</v>
      </c>
      <c r="Z285" s="308">
        <f t="shared" si="424"/>
        <v>46119</v>
      </c>
      <c r="AA285" s="299">
        <f t="shared" si="424"/>
        <v>46120</v>
      </c>
      <c r="AB285" s="199">
        <f t="shared" si="424"/>
        <v>46121</v>
      </c>
      <c r="AC285" s="199">
        <f t="shared" si="424"/>
        <v>46122</v>
      </c>
      <c r="AD285" s="199">
        <f t="shared" si="424"/>
        <v>46123</v>
      </c>
      <c r="AE285" s="199">
        <f t="shared" si="424"/>
        <v>46124</v>
      </c>
      <c r="AF285" s="199">
        <f t="shared" si="424"/>
        <v>46125</v>
      </c>
      <c r="AG285" s="199">
        <f t="shared" si="424"/>
        <v>46126</v>
      </c>
      <c r="AH285" s="545" t="s">
        <v>11</v>
      </c>
      <c r="AI285" s="547" t="s">
        <v>123</v>
      </c>
      <c r="AJ285" s="527" t="s">
        <v>134</v>
      </c>
      <c r="AL285" s="290"/>
      <c r="AM285" s="290"/>
      <c r="AN285" s="290"/>
    </row>
    <row r="286" spans="1:52" ht="35.25" customHeight="1" x14ac:dyDescent="0.4">
      <c r="A286" s="599"/>
      <c r="B286" s="541" t="s">
        <v>1</v>
      </c>
      <c r="C286" s="542"/>
      <c r="D286" s="542"/>
      <c r="E286" s="542"/>
      <c r="F286" s="309">
        <f>AG242+1</f>
        <v>46099</v>
      </c>
      <c r="G286" s="200">
        <f>F286+1</f>
        <v>46100</v>
      </c>
      <c r="H286" s="200">
        <f t="shared" ref="H286:AG286" si="425">G286+1</f>
        <v>46101</v>
      </c>
      <c r="I286" s="200">
        <f t="shared" si="425"/>
        <v>46102</v>
      </c>
      <c r="J286" s="200">
        <f t="shared" si="425"/>
        <v>46103</v>
      </c>
      <c r="K286" s="200">
        <f t="shared" si="425"/>
        <v>46104</v>
      </c>
      <c r="L286" s="310">
        <f t="shared" si="425"/>
        <v>46105</v>
      </c>
      <c r="M286" s="300">
        <f t="shared" si="425"/>
        <v>46106</v>
      </c>
      <c r="N286" s="200">
        <f t="shared" si="425"/>
        <v>46107</v>
      </c>
      <c r="O286" s="200">
        <f t="shared" si="425"/>
        <v>46108</v>
      </c>
      <c r="P286" s="200">
        <f t="shared" si="425"/>
        <v>46109</v>
      </c>
      <c r="Q286" s="200">
        <f t="shared" si="425"/>
        <v>46110</v>
      </c>
      <c r="R286" s="200">
        <f t="shared" si="425"/>
        <v>46111</v>
      </c>
      <c r="S286" s="319">
        <f t="shared" si="425"/>
        <v>46112</v>
      </c>
      <c r="T286" s="309">
        <f t="shared" si="425"/>
        <v>46113</v>
      </c>
      <c r="U286" s="200">
        <f t="shared" si="425"/>
        <v>46114</v>
      </c>
      <c r="V286" s="200">
        <f t="shared" si="425"/>
        <v>46115</v>
      </c>
      <c r="W286" s="200">
        <f t="shared" si="425"/>
        <v>46116</v>
      </c>
      <c r="X286" s="200">
        <f t="shared" si="425"/>
        <v>46117</v>
      </c>
      <c r="Y286" s="200">
        <f t="shared" si="425"/>
        <v>46118</v>
      </c>
      <c r="Z286" s="310">
        <f t="shared" si="425"/>
        <v>46119</v>
      </c>
      <c r="AA286" s="300">
        <f t="shared" si="425"/>
        <v>46120</v>
      </c>
      <c r="AB286" s="200">
        <f t="shared" si="425"/>
        <v>46121</v>
      </c>
      <c r="AC286" s="200">
        <f t="shared" si="425"/>
        <v>46122</v>
      </c>
      <c r="AD286" s="200">
        <f t="shared" si="425"/>
        <v>46123</v>
      </c>
      <c r="AE286" s="200">
        <f t="shared" si="425"/>
        <v>46124</v>
      </c>
      <c r="AF286" s="200">
        <f t="shared" si="425"/>
        <v>46125</v>
      </c>
      <c r="AG286" s="200">
        <f t="shared" si="425"/>
        <v>46126</v>
      </c>
      <c r="AH286" s="546"/>
      <c r="AI286" s="548"/>
      <c r="AJ286" s="528"/>
      <c r="AL286" s="290"/>
      <c r="AM286" s="290"/>
      <c r="AN286" s="290"/>
    </row>
    <row r="287" spans="1:52" ht="35.25" customHeight="1" x14ac:dyDescent="0.4">
      <c r="A287" s="599"/>
      <c r="B287" s="541" t="s">
        <v>2</v>
      </c>
      <c r="C287" s="542"/>
      <c r="D287" s="542"/>
      <c r="E287" s="542"/>
      <c r="F287" s="311">
        <f>AG243+1</f>
        <v>46099</v>
      </c>
      <c r="G287" s="201">
        <f>F286+1</f>
        <v>46100</v>
      </c>
      <c r="H287" s="201">
        <f t="shared" ref="H287" si="426">G286+1</f>
        <v>46101</v>
      </c>
      <c r="I287" s="201">
        <f t="shared" ref="I287" si="427">H286+1</f>
        <v>46102</v>
      </c>
      <c r="J287" s="201">
        <f t="shared" ref="J287" si="428">I286+1</f>
        <v>46103</v>
      </c>
      <c r="K287" s="201">
        <f t="shared" ref="K287" si="429">J286+1</f>
        <v>46104</v>
      </c>
      <c r="L287" s="312">
        <f t="shared" ref="L287" si="430">K286+1</f>
        <v>46105</v>
      </c>
      <c r="M287" s="301">
        <f t="shared" ref="M287" si="431">L286+1</f>
        <v>46106</v>
      </c>
      <c r="N287" s="201">
        <f t="shared" ref="N287" si="432">M286+1</f>
        <v>46107</v>
      </c>
      <c r="O287" s="201">
        <f t="shared" ref="O287" si="433">N286+1</f>
        <v>46108</v>
      </c>
      <c r="P287" s="201">
        <f t="shared" ref="P287" si="434">O286+1</f>
        <v>46109</v>
      </c>
      <c r="Q287" s="201">
        <f t="shared" ref="Q287" si="435">P286+1</f>
        <v>46110</v>
      </c>
      <c r="R287" s="201">
        <f t="shared" ref="R287" si="436">Q286+1</f>
        <v>46111</v>
      </c>
      <c r="S287" s="320">
        <f t="shared" ref="S287" si="437">R286+1</f>
        <v>46112</v>
      </c>
      <c r="T287" s="311">
        <f t="shared" ref="T287" si="438">S286+1</f>
        <v>46113</v>
      </c>
      <c r="U287" s="201">
        <f t="shared" ref="U287" si="439">T286+1</f>
        <v>46114</v>
      </c>
      <c r="V287" s="201">
        <f t="shared" ref="V287" si="440">U286+1</f>
        <v>46115</v>
      </c>
      <c r="W287" s="201">
        <f t="shared" ref="W287" si="441">V286+1</f>
        <v>46116</v>
      </c>
      <c r="X287" s="201">
        <f t="shared" ref="X287" si="442">W286+1</f>
        <v>46117</v>
      </c>
      <c r="Y287" s="201">
        <f t="shared" ref="Y287" si="443">X286+1</f>
        <v>46118</v>
      </c>
      <c r="Z287" s="312">
        <f t="shared" ref="Z287" si="444">Y286+1</f>
        <v>46119</v>
      </c>
      <c r="AA287" s="301">
        <f t="shared" ref="AA287" si="445">Z286+1</f>
        <v>46120</v>
      </c>
      <c r="AB287" s="201">
        <f t="shared" ref="AB287" si="446">AA286+1</f>
        <v>46121</v>
      </c>
      <c r="AC287" s="201">
        <f t="shared" ref="AC287" si="447">AB286+1</f>
        <v>46122</v>
      </c>
      <c r="AD287" s="201">
        <f t="shared" ref="AD287" si="448">AC286+1</f>
        <v>46123</v>
      </c>
      <c r="AE287" s="201">
        <f t="shared" ref="AE287" si="449">AD286+1</f>
        <v>46124</v>
      </c>
      <c r="AF287" s="201">
        <f t="shared" ref="AF287" si="450">AE286+1</f>
        <v>46125</v>
      </c>
      <c r="AG287" s="201">
        <f t="shared" ref="AG287" si="451">AF286+1</f>
        <v>46126</v>
      </c>
      <c r="AH287" s="546"/>
      <c r="AI287" s="548"/>
      <c r="AJ287" s="528"/>
      <c r="AK287" s="159"/>
      <c r="AL287" s="290"/>
      <c r="AM287" s="290"/>
      <c r="AN287" s="290"/>
      <c r="AO287" s="290"/>
      <c r="AP287" s="290"/>
      <c r="AQ287" s="290"/>
      <c r="AR287" s="290"/>
      <c r="AS287" s="290"/>
      <c r="AT287" s="290"/>
      <c r="AU287" s="290"/>
      <c r="AV287" s="290"/>
      <c r="AW287" s="290"/>
      <c r="AX287" s="290"/>
      <c r="AY287" s="290"/>
      <c r="AZ287" s="290"/>
    </row>
    <row r="288" spans="1:52" ht="119.25" customHeight="1" x14ac:dyDescent="0.4">
      <c r="A288" s="599"/>
      <c r="B288" s="543" t="s">
        <v>157</v>
      </c>
      <c r="C288" s="544"/>
      <c r="D288" s="544"/>
      <c r="E288" s="544"/>
      <c r="F288" s="292" t="str">
        <f>IF(F286=$T$9,"完了日","")</f>
        <v/>
      </c>
      <c r="G288" s="197" t="str">
        <f>IF(G286=$T$9,"完了日","")</f>
        <v/>
      </c>
      <c r="H288" s="197" t="str">
        <f t="shared" ref="H288:AG288" si="452">IF(H286=$T$9,"完了日","")</f>
        <v/>
      </c>
      <c r="I288" s="197" t="str">
        <f t="shared" si="452"/>
        <v/>
      </c>
      <c r="J288" s="197" t="str">
        <f t="shared" si="452"/>
        <v/>
      </c>
      <c r="K288" s="197" t="str">
        <f t="shared" si="452"/>
        <v/>
      </c>
      <c r="L288" s="313" t="str">
        <f t="shared" si="452"/>
        <v/>
      </c>
      <c r="M288" s="302" t="str">
        <f t="shared" si="452"/>
        <v/>
      </c>
      <c r="N288" s="197" t="str">
        <f t="shared" si="452"/>
        <v/>
      </c>
      <c r="O288" s="197" t="str">
        <f t="shared" si="452"/>
        <v/>
      </c>
      <c r="P288" s="197" t="str">
        <f t="shared" si="452"/>
        <v/>
      </c>
      <c r="Q288" s="197" t="str">
        <f t="shared" si="452"/>
        <v/>
      </c>
      <c r="R288" s="197" t="str">
        <f t="shared" si="452"/>
        <v/>
      </c>
      <c r="S288" s="321" t="str">
        <f t="shared" si="452"/>
        <v/>
      </c>
      <c r="T288" s="292" t="str">
        <f t="shared" si="452"/>
        <v/>
      </c>
      <c r="U288" s="197" t="str">
        <f t="shared" si="452"/>
        <v/>
      </c>
      <c r="V288" s="197" t="str">
        <f t="shared" si="452"/>
        <v/>
      </c>
      <c r="W288" s="197" t="str">
        <f t="shared" si="452"/>
        <v/>
      </c>
      <c r="X288" s="197" t="str">
        <f t="shared" si="452"/>
        <v/>
      </c>
      <c r="Y288" s="197" t="str">
        <f t="shared" si="452"/>
        <v/>
      </c>
      <c r="Z288" s="313" t="str">
        <f t="shared" si="452"/>
        <v/>
      </c>
      <c r="AA288" s="302" t="str">
        <f t="shared" si="452"/>
        <v/>
      </c>
      <c r="AB288" s="197" t="str">
        <f t="shared" si="452"/>
        <v/>
      </c>
      <c r="AC288" s="197" t="str">
        <f t="shared" si="452"/>
        <v/>
      </c>
      <c r="AD288" s="197" t="str">
        <f t="shared" si="452"/>
        <v/>
      </c>
      <c r="AE288" s="197" t="str">
        <f t="shared" si="452"/>
        <v/>
      </c>
      <c r="AF288" s="197" t="str">
        <f t="shared" si="452"/>
        <v/>
      </c>
      <c r="AG288" s="197" t="str">
        <f t="shared" si="452"/>
        <v/>
      </c>
      <c r="AH288" s="546"/>
      <c r="AI288" s="548"/>
      <c r="AJ288" s="528"/>
      <c r="AL288" s="290"/>
      <c r="AM288" s="290"/>
      <c r="AN288" s="516" t="s">
        <v>126</v>
      </c>
      <c r="AO288" s="516"/>
      <c r="AR288" s="146" t="s">
        <v>146</v>
      </c>
      <c r="AX288" s="517" t="s">
        <v>160</v>
      </c>
      <c r="AY288" s="517"/>
      <c r="AZ288" s="517"/>
    </row>
    <row r="289" spans="1:52" ht="54" customHeight="1" x14ac:dyDescent="0.4">
      <c r="A289" s="599"/>
      <c r="B289" s="529" t="str">
        <f>IF(COUNTIF(F289:AG289,0)=28,"",B$25)</f>
        <v/>
      </c>
      <c r="C289" s="530"/>
      <c r="D289" s="531"/>
      <c r="E289" s="295" t="s">
        <v>158</v>
      </c>
      <c r="F289" s="314">
        <f>VLOOKUP(F286,'1'!$B$11:$D$598,3,0)</f>
        <v>0</v>
      </c>
      <c r="G289" s="219">
        <f>VLOOKUP(G286,'1'!$B$11:$D$598,3,0)</f>
        <v>0</v>
      </c>
      <c r="H289" s="219">
        <f>VLOOKUP(H286,'1'!$B$11:$D$598,3,0)</f>
        <v>0</v>
      </c>
      <c r="I289" s="219">
        <f>VLOOKUP(I286,'1'!$B$11:$D$598,3,0)</f>
        <v>0</v>
      </c>
      <c r="J289" s="219">
        <f>VLOOKUP(J286,'1'!$B$11:$D$598,3,0)</f>
        <v>0</v>
      </c>
      <c r="K289" s="219">
        <f>VLOOKUP(K286,'1'!$B$11:$D$598,3,0)</f>
        <v>0</v>
      </c>
      <c r="L289" s="315">
        <f>VLOOKUP(L286,'1'!$B$11:$D$598,3,0)</f>
        <v>0</v>
      </c>
      <c r="M289" s="303">
        <f>VLOOKUP(M286,'1'!$B$11:$D$598,3,0)</f>
        <v>0</v>
      </c>
      <c r="N289" s="219">
        <f>VLOOKUP(N286,'1'!$B$11:$D$598,3,0)</f>
        <v>0</v>
      </c>
      <c r="O289" s="219">
        <f>VLOOKUP(O286,'1'!$B$11:$D$598,3,0)</f>
        <v>0</v>
      </c>
      <c r="P289" s="219">
        <f>VLOOKUP(P286,'1'!$B$11:$D$598,3,0)</f>
        <v>0</v>
      </c>
      <c r="Q289" s="219">
        <f>VLOOKUP(Q286,'1'!$B$11:$D$598,3,0)</f>
        <v>0</v>
      </c>
      <c r="R289" s="219">
        <f>VLOOKUP(R286,'1'!$B$11:$D$598,3,0)</f>
        <v>0</v>
      </c>
      <c r="S289" s="322">
        <f>VLOOKUP(S286,'1'!$B$11:$D$598,3,0)</f>
        <v>0</v>
      </c>
      <c r="T289" s="314">
        <f>VLOOKUP(T286,'1'!$B$11:$D$598,3,0)</f>
        <v>0</v>
      </c>
      <c r="U289" s="219">
        <f>VLOOKUP(U286,'1'!$B$11:$D$598,3,0)</f>
        <v>0</v>
      </c>
      <c r="V289" s="219">
        <f>VLOOKUP(V286,'1'!$B$11:$D$598,3,0)</f>
        <v>0</v>
      </c>
      <c r="W289" s="219">
        <f>VLOOKUP(W286,'1'!$B$11:$D$598,3,0)</f>
        <v>0</v>
      </c>
      <c r="X289" s="219">
        <f>VLOOKUP(X286,'1'!$B$11:$D$598,3,0)</f>
        <v>0</v>
      </c>
      <c r="Y289" s="219">
        <f>VLOOKUP(Y286,'1'!$B$11:$D$598,3,0)</f>
        <v>0</v>
      </c>
      <c r="Z289" s="315">
        <f>VLOOKUP(Z286,'1'!$B$11:$D$598,3,0)</f>
        <v>0</v>
      </c>
      <c r="AA289" s="303">
        <f>VLOOKUP(AA286,'1'!$B$11:$D$598,3,0)</f>
        <v>0</v>
      </c>
      <c r="AB289" s="219">
        <f>VLOOKUP(AB286,'1'!$B$11:$D$598,3,0)</f>
        <v>0</v>
      </c>
      <c r="AC289" s="219">
        <f>VLOOKUP(AC286,'1'!$B$11:$D$598,3,0)</f>
        <v>0</v>
      </c>
      <c r="AD289" s="219">
        <f>VLOOKUP(AD286,'1'!$B$11:$D$598,3,0)</f>
        <v>0</v>
      </c>
      <c r="AE289" s="219">
        <f>VLOOKUP(AE286,'1'!$B$11:$D$598,3,0)</f>
        <v>0</v>
      </c>
      <c r="AF289" s="219">
        <f>VLOOKUP(AF286,'1'!$B$11:$D$598,3,0)</f>
        <v>0</v>
      </c>
      <c r="AG289" s="219">
        <f>VLOOKUP(AG286,'1'!$B$11:$D$598,3,0)</f>
        <v>0</v>
      </c>
      <c r="AH289" s="198">
        <f>COUNTIF(F290:AG290,"作業")+COUNTIF(F290:AG290,"休日")</f>
        <v>0</v>
      </c>
      <c r="AI289" s="291">
        <f>(COUNTIF(F290:AG290,"休日"))</f>
        <v>0</v>
      </c>
      <c r="AJ289" s="526" t="str">
        <f>IF(AN289&gt;0.01,ROUND(AN289/AM289,3),"")</f>
        <v/>
      </c>
      <c r="AL289" s="290"/>
      <c r="AM289" s="290">
        <f>SUM(AM290:AM328)</f>
        <v>0</v>
      </c>
      <c r="AN289" s="188">
        <f>SUM(AN290:AN328)</f>
        <v>0</v>
      </c>
      <c r="AS289" s="146" t="s">
        <v>162</v>
      </c>
      <c r="AT289" s="146" t="s">
        <v>19</v>
      </c>
      <c r="AW289" s="278"/>
      <c r="AX289" s="278"/>
      <c r="AY289" s="278"/>
      <c r="AZ289" s="278"/>
    </row>
    <row r="290" spans="1:52" ht="54" customHeight="1" x14ac:dyDescent="0.4">
      <c r="A290" s="599"/>
      <c r="B290" s="532"/>
      <c r="C290" s="533"/>
      <c r="D290" s="534"/>
      <c r="E290" s="296" t="s">
        <v>159</v>
      </c>
      <c r="F290" s="314" t="str">
        <f>IF(B289="","",IF(AW290="対象外","対象外",F289))</f>
        <v/>
      </c>
      <c r="G290" s="219" t="str">
        <f>IF(B289="","",IF(AW290="対象外","対象外",G289))</f>
        <v/>
      </c>
      <c r="H290" s="219" t="str">
        <f>IF(B289="","",IF(AW290="対象外","対象外",H289))</f>
        <v/>
      </c>
      <c r="I290" s="219" t="str">
        <f>IF(B289="","",IF(AW290="対象外","対象外",I289))</f>
        <v/>
      </c>
      <c r="J290" s="219" t="str">
        <f>IF(B289="","",IF(AW290="対象外","対象外",J289))</f>
        <v/>
      </c>
      <c r="K290" s="219" t="str">
        <f>IF(B289="","",IF(AW290="対象外","対象外",K289))</f>
        <v/>
      </c>
      <c r="L290" s="315" t="str">
        <f>IF(B289="","",IF(AW290="対象外","対象外",L289))</f>
        <v/>
      </c>
      <c r="M290" s="303" t="str">
        <f>IF(B289="","",IF(AX290="対象外","対象外",M289))</f>
        <v/>
      </c>
      <c r="N290" s="219" t="str">
        <f>IF(B289="","",IF(AX290="対象外","対象外",N289))</f>
        <v/>
      </c>
      <c r="O290" s="219" t="str">
        <f>IF(B289="","",IF(AX290="対象外","対象外",O289))</f>
        <v/>
      </c>
      <c r="P290" s="219" t="str">
        <f>IF(B289="","",IF(AX290="対象外","対象外",P289))</f>
        <v/>
      </c>
      <c r="Q290" s="219" t="str">
        <f>IF(B289="","",IF(AX290="対象外","対象外",Q289))</f>
        <v/>
      </c>
      <c r="R290" s="219" t="str">
        <f>IF(B289="","",IF(AX290="対象外","対象外",R289))</f>
        <v/>
      </c>
      <c r="S290" s="322" t="str">
        <f>IF(B289="","",IF(AX290="対象外","対象外",S289))</f>
        <v/>
      </c>
      <c r="T290" s="314" t="str">
        <f>IF(B289="","",IF(AY290="対象外","対象外",T289))</f>
        <v/>
      </c>
      <c r="U290" s="219" t="str">
        <f>IF(B289="","",IF(AY290="対象外","対象外",U289))</f>
        <v/>
      </c>
      <c r="V290" s="219" t="str">
        <f>IF(B289="","",IF(AY290="対象外","対象外",V289))</f>
        <v/>
      </c>
      <c r="W290" s="219" t="str">
        <f>IF(B289="","",IF(AY290="対象外","対象外",W289))</f>
        <v/>
      </c>
      <c r="X290" s="219" t="str">
        <f>IF(B289="","",IF(AY290="対象外","対象外",X289))</f>
        <v/>
      </c>
      <c r="Y290" s="219" t="str">
        <f>IF(B289="","",IF(AY290="対象外","対象外",Y289))</f>
        <v/>
      </c>
      <c r="Z290" s="315" t="str">
        <f>IF(B289="","",IF(AY290="対象外","対象外",Z289))</f>
        <v/>
      </c>
      <c r="AA290" s="303" t="str">
        <f>IF(B289="","",IF(AZ290="対象外","対象外",AA289))</f>
        <v/>
      </c>
      <c r="AB290" s="219" t="str">
        <f>IF(B289="","",IF(AZ290="対象外","対象外",AB289))</f>
        <v/>
      </c>
      <c r="AC290" s="219" t="str">
        <f>IF(B289="","",IF(AZ290="対象外","対象外",AC289))</f>
        <v/>
      </c>
      <c r="AD290" s="219" t="str">
        <f>IF(B289="","",IF(AZ290="対象外","対象外",AD289))</f>
        <v/>
      </c>
      <c r="AE290" s="219" t="str">
        <f>IF(B289="","",IF(AZ290="対象外","対象外",AE289))</f>
        <v/>
      </c>
      <c r="AF290" s="219" t="str">
        <f>IF(B289="","",IF(AZ290="対象外","対象外",AF289))</f>
        <v/>
      </c>
      <c r="AG290" s="219" t="str">
        <f>IF(B289="","",IF(AZ290="対象外","対象外",AG289))</f>
        <v/>
      </c>
      <c r="AH290" s="523" t="str">
        <f>IF(B289="","",IF(AH289&lt;1,"対象外",ROUND(AI289/AH289,3)))</f>
        <v/>
      </c>
      <c r="AI290" s="524"/>
      <c r="AJ290" s="526"/>
      <c r="AL290" s="146"/>
      <c r="AM290" s="184">
        <f>IF(AH290="",0,IF(AH290="対象外",0,1))</f>
        <v>0</v>
      </c>
      <c r="AN290" s="187">
        <f>IF(AM290=1,AH290,0)</f>
        <v>0</v>
      </c>
      <c r="AO290" s="184">
        <f>AH289</f>
        <v>0</v>
      </c>
      <c r="AP290" s="170">
        <f>AI289</f>
        <v>0</v>
      </c>
      <c r="AQ290" s="152"/>
      <c r="AR290" s="170">
        <f>IF(AS290&gt;1,1,0)</f>
        <v>0</v>
      </c>
      <c r="AS290" s="170">
        <f>AO290+AS246</f>
        <v>0</v>
      </c>
      <c r="AT290" s="170">
        <f>AP290+AT246</f>
        <v>0</v>
      </c>
      <c r="AU290" s="152"/>
      <c r="AW290" s="198" t="str">
        <f>IF(COUNTIF(F289:L289,"作業")+COUNTIF(F289:L289,"休日")&lt;7,"対象外",IF(COUNTIF(F289:L289,"休日")&gt;3,"対象外","対象"))</f>
        <v>対象外</v>
      </c>
      <c r="AX290" s="198" t="str">
        <f>IF(COUNTIF(M289:S289,"作業")+COUNTIF(M289:S289,"休日")&lt;7,"対象外",IF(COUNTIF(M289:S289,"休日")&gt;3,"対象外","対象"))</f>
        <v>対象外</v>
      </c>
      <c r="AY290" s="198" t="str">
        <f>IF(COUNTIF(T289:Z289,"作業")+COUNTIF(T289:Z289,"休日")&lt;7,"対象外",IF(COUNTIF(T289:Z289,"休日")&gt;3,"対象外","対象"))</f>
        <v>対象外</v>
      </c>
      <c r="AZ290" s="198" t="str">
        <f>IF(COUNTIF(AA289:AG289,"作業")+COUNTIF(AA289:AG289,"休日")&lt;7,"対象外",IF(COUNTIF(AA289:AG289,"休日")&gt;3,"対象外","対象"))</f>
        <v>対象外</v>
      </c>
    </row>
    <row r="291" spans="1:52" ht="54" customHeight="1" x14ac:dyDescent="0.4">
      <c r="A291" s="599"/>
      <c r="B291" s="529" t="str">
        <f>IF(COUNTIF(F291:AG291,0)=28,"",B$27)</f>
        <v/>
      </c>
      <c r="C291" s="530"/>
      <c r="D291" s="531"/>
      <c r="E291" s="295" t="s">
        <v>158</v>
      </c>
      <c r="F291" s="314">
        <f>VLOOKUP(F286,'2'!$B$11:$D$598,3,0)</f>
        <v>0</v>
      </c>
      <c r="G291" s="219">
        <f>VLOOKUP(G286,'2'!$B$11:$D$598,3,0)</f>
        <v>0</v>
      </c>
      <c r="H291" s="219">
        <f>VLOOKUP(H286,'2'!$B$11:$D$598,3,0)</f>
        <v>0</v>
      </c>
      <c r="I291" s="219">
        <f>VLOOKUP(I286,'2'!$B$11:$D$598,3,0)</f>
        <v>0</v>
      </c>
      <c r="J291" s="219">
        <f>VLOOKUP(J286,'2'!$B$11:$D$598,3,0)</f>
        <v>0</v>
      </c>
      <c r="K291" s="219">
        <f>VLOOKUP(K286,'2'!$B$11:$D$598,3,0)</f>
        <v>0</v>
      </c>
      <c r="L291" s="315">
        <f>VLOOKUP(L286,'2'!$B$11:$D$598,3,0)</f>
        <v>0</v>
      </c>
      <c r="M291" s="303">
        <f>VLOOKUP(M286,'2'!$B$11:$D$598,3,0)</f>
        <v>0</v>
      </c>
      <c r="N291" s="219">
        <f>VLOOKUP(N286,'2'!$B$11:$D$598,3,0)</f>
        <v>0</v>
      </c>
      <c r="O291" s="219">
        <f>VLOOKUP(O286,'2'!$B$11:$D$598,3,0)</f>
        <v>0</v>
      </c>
      <c r="P291" s="219">
        <f>VLOOKUP(P286,'2'!$B$11:$D$598,3,0)</f>
        <v>0</v>
      </c>
      <c r="Q291" s="219">
        <f>VLOOKUP(Q286,'2'!$B$11:$D$598,3,0)</f>
        <v>0</v>
      </c>
      <c r="R291" s="219">
        <f>VLOOKUP(R286,'2'!$B$11:$D$598,3,0)</f>
        <v>0</v>
      </c>
      <c r="S291" s="322">
        <f>VLOOKUP(S286,'2'!$B$11:$D$598,3,0)</f>
        <v>0</v>
      </c>
      <c r="T291" s="314">
        <f>VLOOKUP(T286,'2'!$B$11:$D$598,3,0)</f>
        <v>0</v>
      </c>
      <c r="U291" s="219">
        <f>VLOOKUP(U286,'2'!$B$11:$D$598,3,0)</f>
        <v>0</v>
      </c>
      <c r="V291" s="219">
        <f>VLOOKUP(V286,'2'!$B$11:$D$598,3,0)</f>
        <v>0</v>
      </c>
      <c r="W291" s="219">
        <f>VLOOKUP(W286,'2'!$B$11:$D$598,3,0)</f>
        <v>0</v>
      </c>
      <c r="X291" s="219">
        <f>VLOOKUP(X286,'2'!$B$11:$D$598,3,0)</f>
        <v>0</v>
      </c>
      <c r="Y291" s="219">
        <f>VLOOKUP(Y286,'2'!$B$11:$D$598,3,0)</f>
        <v>0</v>
      </c>
      <c r="Z291" s="315">
        <f>VLOOKUP(Z286,'2'!$B$11:$D$598,3,0)</f>
        <v>0</v>
      </c>
      <c r="AA291" s="303">
        <f>VLOOKUP(AA286,'2'!$B$11:$D$598,3,0)</f>
        <v>0</v>
      </c>
      <c r="AB291" s="219">
        <f>VLOOKUP(AB286,'2'!$B$11:$D$598,3,0)</f>
        <v>0</v>
      </c>
      <c r="AC291" s="219">
        <f>VLOOKUP(AC286,'2'!$B$11:$D$598,3,0)</f>
        <v>0</v>
      </c>
      <c r="AD291" s="219">
        <f>VLOOKUP(AD286,'2'!$B$11:$D$598,3,0)</f>
        <v>0</v>
      </c>
      <c r="AE291" s="219">
        <f>VLOOKUP(AE286,'2'!$B$11:$D$598,3,0)</f>
        <v>0</v>
      </c>
      <c r="AF291" s="219">
        <f>VLOOKUP(AF286,'2'!$B$11:$D$598,3,0)</f>
        <v>0</v>
      </c>
      <c r="AG291" s="219">
        <f>VLOOKUP(AG286,'2'!$B$11:$D$598,3,0)</f>
        <v>0</v>
      </c>
      <c r="AH291" s="198">
        <f>COUNTIF(F292:AG292,"作業")+COUNTIF(F292:AG292,"休日")</f>
        <v>0</v>
      </c>
      <c r="AI291" s="291">
        <f>(COUNTIF(F292:AG292,"休日"))</f>
        <v>0</v>
      </c>
      <c r="AJ291" s="525" t="str">
        <f>IF(AJ289="","",IF(AJ289&gt;=0.285,"達成","未達成"))</f>
        <v/>
      </c>
      <c r="AL291" s="290"/>
      <c r="AM291" s="290"/>
      <c r="AN291" s="290"/>
      <c r="AW291" s="278">
        <v>1</v>
      </c>
      <c r="AX291" s="278">
        <v>2</v>
      </c>
      <c r="AY291" s="278">
        <v>3</v>
      </c>
      <c r="AZ291" s="278">
        <v>4</v>
      </c>
    </row>
    <row r="292" spans="1:52" ht="54" customHeight="1" x14ac:dyDescent="0.4">
      <c r="A292" s="599"/>
      <c r="B292" s="532"/>
      <c r="C292" s="533"/>
      <c r="D292" s="534"/>
      <c r="E292" s="296" t="s">
        <v>159</v>
      </c>
      <c r="F292" s="314" t="str">
        <f>IF(B291="","",IF(AW292="対象外","対象外",F291))</f>
        <v/>
      </c>
      <c r="G292" s="219" t="str">
        <f>IF(B291="","",IF(AW292="対象外","対象外",G291))</f>
        <v/>
      </c>
      <c r="H292" s="219" t="str">
        <f>IF(B291="","",IF(AW292="対象外","対象外",H291))</f>
        <v/>
      </c>
      <c r="I292" s="219" t="str">
        <f>IF(B291="","",IF(AW292="対象外","対象外",I291))</f>
        <v/>
      </c>
      <c r="J292" s="219" t="str">
        <f>IF(B291="","",IF(AW292="対象外","対象外",J291))</f>
        <v/>
      </c>
      <c r="K292" s="219" t="str">
        <f>IF(B291="","",IF(AW292="対象外","対象外",K291))</f>
        <v/>
      </c>
      <c r="L292" s="315" t="str">
        <f>IF(B291="","",IF(AW292="対象外","対象外",L291))</f>
        <v/>
      </c>
      <c r="M292" s="303" t="str">
        <f>IF(B291="","",IF(AX292="対象外","対象外",M291))</f>
        <v/>
      </c>
      <c r="N292" s="219" t="str">
        <f>IF(B291="","",IF(AX292="対象外","対象外",N291))</f>
        <v/>
      </c>
      <c r="O292" s="219" t="str">
        <f>IF(B291="","",IF(AX292="対象外","対象外",O291))</f>
        <v/>
      </c>
      <c r="P292" s="219" t="str">
        <f>IF(B291="","",IF(AX292="対象外","対象外",P291))</f>
        <v/>
      </c>
      <c r="Q292" s="219" t="str">
        <f>IF(B291="","",IF(AX292="対象外","対象外",Q291))</f>
        <v/>
      </c>
      <c r="R292" s="219" t="str">
        <f>IF(B291="","",IF(AX292="対象外","対象外",R291))</f>
        <v/>
      </c>
      <c r="S292" s="322" t="str">
        <f>IF(B291="","",IF(AX292="対象外","対象外",S291))</f>
        <v/>
      </c>
      <c r="T292" s="314" t="str">
        <f>IF(B291="","",IF(AY292="対象外","対象外",T291))</f>
        <v/>
      </c>
      <c r="U292" s="219" t="str">
        <f>IF(B291="","",IF(AY292="対象外","対象外",U291))</f>
        <v/>
      </c>
      <c r="V292" s="219" t="str">
        <f>IF(B291="","",IF(AY292="対象外","対象外",V291))</f>
        <v/>
      </c>
      <c r="W292" s="219" t="str">
        <f>IF(B291="","",IF(AY292="対象外","対象外",W291))</f>
        <v/>
      </c>
      <c r="X292" s="219" t="str">
        <f>IF(B291="","",IF(AY292="対象外","対象外",X291))</f>
        <v/>
      </c>
      <c r="Y292" s="219" t="str">
        <f>IF(B291="","",IF(AY292="対象外","対象外",Y291))</f>
        <v/>
      </c>
      <c r="Z292" s="315" t="str">
        <f>IF(B291="","",IF(AY292="対象外","対象外",Z291))</f>
        <v/>
      </c>
      <c r="AA292" s="303" t="str">
        <f>IF(B291="","",IF(AZ292="対象外","対象外",AA291))</f>
        <v/>
      </c>
      <c r="AB292" s="219" t="str">
        <f>IF(B291="","",IF(AZ292="対象外","対象外",AB291))</f>
        <v/>
      </c>
      <c r="AC292" s="219" t="str">
        <f>IF(B291="","",IF(AZ292="対象外","対象外",AC291))</f>
        <v/>
      </c>
      <c r="AD292" s="219" t="str">
        <f>IF(B291="","",IF(AZ292="対象外","対象外",AD291))</f>
        <v/>
      </c>
      <c r="AE292" s="219" t="str">
        <f>IF(B291="","",IF(AZ292="対象外","対象外",AE291))</f>
        <v/>
      </c>
      <c r="AF292" s="219" t="str">
        <f>IF(B291="","",IF(AZ292="対象外","対象外",AF291))</f>
        <v/>
      </c>
      <c r="AG292" s="219" t="str">
        <f>IF(B291="","",IF(AZ292="対象外","対象外",AG291))</f>
        <v/>
      </c>
      <c r="AH292" s="523" t="str">
        <f>IF(B291="","",IF(AH291&lt;1,"対象外",ROUND(AI291/AH291,3)))</f>
        <v/>
      </c>
      <c r="AI292" s="524"/>
      <c r="AJ292" s="525"/>
      <c r="AL292" s="290"/>
      <c r="AM292" s="184">
        <f>IF(AH292="",0,IF(AH292="対象外",0,1))</f>
        <v>0</v>
      </c>
      <c r="AN292" s="187">
        <f>IF(AM292=1,AH292,0)</f>
        <v>0</v>
      </c>
      <c r="AO292" s="184">
        <f>AH291</f>
        <v>0</v>
      </c>
      <c r="AP292" s="170">
        <f>AI291</f>
        <v>0</v>
      </c>
      <c r="AQ292" s="152"/>
      <c r="AR292" s="170">
        <f>IF(AS292&gt;1,1,0)</f>
        <v>0</v>
      </c>
      <c r="AS292" s="170">
        <f>AO292+AS248</f>
        <v>0</v>
      </c>
      <c r="AT292" s="170">
        <f>AP292+AT248</f>
        <v>0</v>
      </c>
      <c r="AU292" s="152"/>
      <c r="AW292" s="198" t="str">
        <f>IF(COUNTIF(F291:L291,"作業")+COUNTIF(F291:L291,"休日")&lt;7,"対象外",IF(COUNTIF(F291:L291,"休日")&gt;3,"対象外","対象"))</f>
        <v>対象外</v>
      </c>
      <c r="AX292" s="198" t="str">
        <f>IF(COUNTIF(M291:S291,"作業")+COUNTIF(M291:S291,"休日")&lt;7,"対象外",IF(COUNTIF(M291:S291,"休日")&gt;3,"対象外","対象"))</f>
        <v>対象外</v>
      </c>
      <c r="AY292" s="198" t="str">
        <f>IF(COUNTIF(T291:Z291,"作業")+COUNTIF(T291:Z291,"休日")&lt;7,"対象外",IF(COUNTIF(T291:Z291,"休日")&gt;3,"対象外","対象"))</f>
        <v>対象外</v>
      </c>
      <c r="AZ292" s="198" t="str">
        <f>IF(COUNTIF(AA291:AG291,"作業")+COUNTIF(AA291:AG291,"休日")&lt;7,"対象外",IF(COUNTIF(AA291:AG291,"休日")&gt;3,"対象外","対象"))</f>
        <v>対象外</v>
      </c>
    </row>
    <row r="293" spans="1:52" ht="54" customHeight="1" x14ac:dyDescent="0.35">
      <c r="A293" s="599"/>
      <c r="B293" s="529" t="str">
        <f>IF(COUNTIF(F293:AG293,0)=28,"",B$29)</f>
        <v/>
      </c>
      <c r="C293" s="530"/>
      <c r="D293" s="531"/>
      <c r="E293" s="295" t="s">
        <v>158</v>
      </c>
      <c r="F293" s="314">
        <f>VLOOKUP(F286,'3'!$B$11:$D$598,3,0)</f>
        <v>0</v>
      </c>
      <c r="G293" s="219">
        <f>VLOOKUP(G286,'3'!$B$11:$D$598,3,0)</f>
        <v>0</v>
      </c>
      <c r="H293" s="219">
        <f>VLOOKUP(H286,'3'!$B$11:$D$598,3,0)</f>
        <v>0</v>
      </c>
      <c r="I293" s="219">
        <f>VLOOKUP(I286,'3'!$B$11:$D$598,3,0)</f>
        <v>0</v>
      </c>
      <c r="J293" s="219">
        <f>VLOOKUP(J286,'3'!$B$11:$D$598,3,0)</f>
        <v>0</v>
      </c>
      <c r="K293" s="219">
        <f>VLOOKUP(K286,'3'!$B$11:$D$598,3,0)</f>
        <v>0</v>
      </c>
      <c r="L293" s="315">
        <f>VLOOKUP(L286,'3'!$B$11:$D$598,3,0)</f>
        <v>0</v>
      </c>
      <c r="M293" s="303">
        <f>VLOOKUP(M286,'3'!$B$11:$D$598,3,0)</f>
        <v>0</v>
      </c>
      <c r="N293" s="219">
        <f>VLOOKUP(N286,'3'!$B$11:$D$598,3,0)</f>
        <v>0</v>
      </c>
      <c r="O293" s="219">
        <f>VLOOKUP(O286,'3'!$B$11:$D$598,3,0)</f>
        <v>0</v>
      </c>
      <c r="P293" s="219">
        <f>VLOOKUP(P286,'3'!$B$11:$D$598,3,0)</f>
        <v>0</v>
      </c>
      <c r="Q293" s="219">
        <f>VLOOKUP(Q286,'3'!$B$11:$D$598,3,0)</f>
        <v>0</v>
      </c>
      <c r="R293" s="219">
        <f>VLOOKUP(R286,'3'!$B$11:$D$598,3,0)</f>
        <v>0</v>
      </c>
      <c r="S293" s="322">
        <f>VLOOKUP(S286,'3'!$B$11:$D$598,3,0)</f>
        <v>0</v>
      </c>
      <c r="T293" s="314">
        <f>VLOOKUP(T286,'3'!$B$11:$D$598,3,0)</f>
        <v>0</v>
      </c>
      <c r="U293" s="219">
        <f>VLOOKUP(U286,'3'!$B$11:$D$598,3,0)</f>
        <v>0</v>
      </c>
      <c r="V293" s="219">
        <f>VLOOKUP(V286,'3'!$B$11:$D$598,3,0)</f>
        <v>0</v>
      </c>
      <c r="W293" s="219">
        <f>VLOOKUP(W286,'3'!$B$11:$D$598,3,0)</f>
        <v>0</v>
      </c>
      <c r="X293" s="219">
        <f>VLOOKUP(X286,'3'!$B$11:$D$598,3,0)</f>
        <v>0</v>
      </c>
      <c r="Y293" s="219">
        <f>VLOOKUP(Y286,'3'!$B$11:$D$598,3,0)</f>
        <v>0</v>
      </c>
      <c r="Z293" s="315">
        <f>VLOOKUP(Z286,'3'!$B$11:$D$598,3,0)</f>
        <v>0</v>
      </c>
      <c r="AA293" s="303">
        <f>VLOOKUP(AA286,'3'!$B$11:$D$598,3,0)</f>
        <v>0</v>
      </c>
      <c r="AB293" s="219">
        <f>VLOOKUP(AB286,'3'!$B$11:$D$598,3,0)</f>
        <v>0</v>
      </c>
      <c r="AC293" s="219">
        <f>VLOOKUP(AC286,'3'!$B$11:$D$598,3,0)</f>
        <v>0</v>
      </c>
      <c r="AD293" s="219">
        <f>VLOOKUP(AD286,'3'!$B$11:$D$598,3,0)</f>
        <v>0</v>
      </c>
      <c r="AE293" s="219">
        <f>VLOOKUP(AE286,'3'!$B$11:$D$598,3,0)</f>
        <v>0</v>
      </c>
      <c r="AF293" s="219">
        <f>VLOOKUP(AF286,'3'!$B$11:$D$598,3,0)</f>
        <v>0</v>
      </c>
      <c r="AG293" s="219">
        <f>VLOOKUP(AG286,'3'!$B$11:$D$598,3,0)</f>
        <v>0</v>
      </c>
      <c r="AH293" s="198">
        <f>COUNTIF(F294:AG294,"作業")+COUNTIF(F294:AG294,"休日")</f>
        <v>0</v>
      </c>
      <c r="AI293" s="291">
        <f>(COUNTIF(F294:AG294,"休日"))</f>
        <v>0</v>
      </c>
      <c r="AJ293" s="189"/>
      <c r="AL293" s="290"/>
      <c r="AM293" s="290"/>
      <c r="AN293" s="290"/>
      <c r="AW293" s="278">
        <v>1</v>
      </c>
      <c r="AX293" s="278">
        <v>2</v>
      </c>
      <c r="AY293" s="278">
        <v>3</v>
      </c>
      <c r="AZ293" s="278">
        <v>4</v>
      </c>
    </row>
    <row r="294" spans="1:52" ht="54" customHeight="1" x14ac:dyDescent="0.35">
      <c r="A294" s="599"/>
      <c r="B294" s="532"/>
      <c r="C294" s="533"/>
      <c r="D294" s="534"/>
      <c r="E294" s="296" t="s">
        <v>159</v>
      </c>
      <c r="F294" s="314" t="str">
        <f>IF(B293="","",IF(AW294="対象外","対象外",F293))</f>
        <v/>
      </c>
      <c r="G294" s="219" t="str">
        <f>IF(B293="","",IF(AW294="対象外","対象外",G293))</f>
        <v/>
      </c>
      <c r="H294" s="219" t="str">
        <f>IF(B293="","",IF(AW294="対象外","対象外",H293))</f>
        <v/>
      </c>
      <c r="I294" s="219" t="str">
        <f>IF(B293="","",IF(AW294="対象外","対象外",I293))</f>
        <v/>
      </c>
      <c r="J294" s="219" t="str">
        <f>IF(B293="","",IF(AW294="対象外","対象外",J293))</f>
        <v/>
      </c>
      <c r="K294" s="219" t="str">
        <f>IF(B293="","",IF(AW294="対象外","対象外",K293))</f>
        <v/>
      </c>
      <c r="L294" s="315" t="str">
        <f>IF(B293="","",IF(AW294="対象外","対象外",L293))</f>
        <v/>
      </c>
      <c r="M294" s="303" t="str">
        <f>IF(B293="","",IF(AX294="対象外","対象外",M293))</f>
        <v/>
      </c>
      <c r="N294" s="219" t="str">
        <f>IF(B293="","",IF(AX294="対象外","対象外",N293))</f>
        <v/>
      </c>
      <c r="O294" s="219" t="str">
        <f>IF(B293="","",IF(AX294="対象外","対象外",O293))</f>
        <v/>
      </c>
      <c r="P294" s="219" t="str">
        <f>IF(B293="","",IF(AX294="対象外","対象外",P293))</f>
        <v/>
      </c>
      <c r="Q294" s="219" t="str">
        <f>IF(B293="","",IF(AX294="対象外","対象外",Q293))</f>
        <v/>
      </c>
      <c r="R294" s="219" t="str">
        <f>IF(B293="","",IF(AX294="対象外","対象外",R293))</f>
        <v/>
      </c>
      <c r="S294" s="322" t="str">
        <f>IF(B293="","",IF(AX294="対象外","対象外",S293))</f>
        <v/>
      </c>
      <c r="T294" s="314" t="str">
        <f>IF(B293="","",IF(AY294="対象外","対象外",T293))</f>
        <v/>
      </c>
      <c r="U294" s="219" t="str">
        <f>IF(B293="","",IF(AY294="対象外","対象外",U293))</f>
        <v/>
      </c>
      <c r="V294" s="219" t="str">
        <f>IF(B293="","",IF(AY294="対象外","対象外",V293))</f>
        <v/>
      </c>
      <c r="W294" s="219" t="str">
        <f>IF(B293="","",IF(AY294="対象外","対象外",W293))</f>
        <v/>
      </c>
      <c r="X294" s="219" t="str">
        <f>IF(B293="","",IF(AY294="対象外","対象外",X293))</f>
        <v/>
      </c>
      <c r="Y294" s="219" t="str">
        <f>IF(B293="","",IF(AY294="対象外","対象外",Y293))</f>
        <v/>
      </c>
      <c r="Z294" s="315" t="str">
        <f>IF(B293="","",IF(AY294="対象外","対象外",Z293))</f>
        <v/>
      </c>
      <c r="AA294" s="303" t="str">
        <f>IF(B293="","",IF(AZ294="対象外","対象外",AA293))</f>
        <v/>
      </c>
      <c r="AB294" s="219" t="str">
        <f>IF(B293="","",IF(AZ294="対象外","対象外",AB293))</f>
        <v/>
      </c>
      <c r="AC294" s="219" t="str">
        <f>IF(B293="","",IF(AZ294="対象外","対象外",AC293))</f>
        <v/>
      </c>
      <c r="AD294" s="219" t="str">
        <f>IF(B293="","",IF(AZ294="対象外","対象外",AD293))</f>
        <v/>
      </c>
      <c r="AE294" s="219" t="str">
        <f>IF(B293="","",IF(AZ294="対象外","対象外",AE293))</f>
        <v/>
      </c>
      <c r="AF294" s="219" t="str">
        <f>IF(B293="","",IF(AZ294="対象外","対象外",AF293))</f>
        <v/>
      </c>
      <c r="AG294" s="219" t="str">
        <f>IF(B293="","",IF(AZ294="対象外","対象外",AG293))</f>
        <v/>
      </c>
      <c r="AH294" s="523" t="str">
        <f>IF(B293="","",IF(AH293&lt;1,"対象外",ROUND(AI293/AH293,3)))</f>
        <v/>
      </c>
      <c r="AI294" s="524"/>
      <c r="AJ294" s="189"/>
      <c r="AL294" s="290"/>
      <c r="AM294" s="184">
        <f>IF(AH294="",0,IF(AH294="対象外",0,1))</f>
        <v>0</v>
      </c>
      <c r="AN294" s="187">
        <f>IF(AM294=1,AH294,0)</f>
        <v>0</v>
      </c>
      <c r="AO294" s="184">
        <f>AH293</f>
        <v>0</v>
      </c>
      <c r="AP294" s="170">
        <f>AI293</f>
        <v>0</v>
      </c>
      <c r="AQ294" s="152"/>
      <c r="AR294" s="170">
        <f>IF(AS294&gt;1,1,0)</f>
        <v>0</v>
      </c>
      <c r="AS294" s="170">
        <f>AO294+AS250</f>
        <v>0</v>
      </c>
      <c r="AT294" s="170">
        <f>AP294+AT250</f>
        <v>0</v>
      </c>
      <c r="AU294" s="152"/>
      <c r="AW294" s="198" t="str">
        <f>IF(COUNTIF(F293:L293,"作業")+COUNTIF(F293:L293,"休日")&lt;7,"対象外",IF(COUNTIF(F293:L293,"休日")&gt;3,"対象外","対象"))</f>
        <v>対象外</v>
      </c>
      <c r="AX294" s="198" t="str">
        <f>IF(COUNTIF(M293:S293,"作業")+COUNTIF(M293:S293,"休日")&lt;7,"対象外",IF(COUNTIF(M293:S293,"休日")&gt;3,"対象外","対象"))</f>
        <v>対象外</v>
      </c>
      <c r="AY294" s="198" t="str">
        <f>IF(COUNTIF(T293:Z293,"作業")+COUNTIF(T293:Z293,"休日")&lt;7,"対象外",IF(COUNTIF(T293:Z293,"休日")&gt;3,"対象外","対象"))</f>
        <v>対象外</v>
      </c>
      <c r="AZ294" s="198" t="str">
        <f>IF(COUNTIF(AA293:AG293,"作業")+COUNTIF(AA293:AG293,"休日")&lt;7,"対象外",IF(COUNTIF(AA293:AG293,"休日")&gt;3,"対象外","対象"))</f>
        <v>対象外</v>
      </c>
    </row>
    <row r="295" spans="1:52" ht="54" customHeight="1" x14ac:dyDescent="0.35">
      <c r="A295" s="599"/>
      <c r="B295" s="529" t="str">
        <f>IF(COUNTIF(F295:AG295,0)=28,"",B$31)</f>
        <v/>
      </c>
      <c r="C295" s="530"/>
      <c r="D295" s="531"/>
      <c r="E295" s="295" t="s">
        <v>158</v>
      </c>
      <c r="F295" s="314">
        <f>VLOOKUP(F286,'4'!$B$11:$D$598,3,0)</f>
        <v>0</v>
      </c>
      <c r="G295" s="219">
        <f>VLOOKUP(G286,'4'!$B$11:$D$598,3,0)</f>
        <v>0</v>
      </c>
      <c r="H295" s="219">
        <f>VLOOKUP(H286,'4'!$B$11:$D$598,3,0)</f>
        <v>0</v>
      </c>
      <c r="I295" s="219">
        <f>VLOOKUP(I286,'4'!$B$11:$D$598,3,0)</f>
        <v>0</v>
      </c>
      <c r="J295" s="219">
        <f>VLOOKUP(J286,'4'!$B$11:$D$598,3,0)</f>
        <v>0</v>
      </c>
      <c r="K295" s="219">
        <f>VLOOKUP(K286,'4'!$B$11:$D$598,3,0)</f>
        <v>0</v>
      </c>
      <c r="L295" s="315">
        <f>VLOOKUP(L286,'4'!$B$11:$D$598,3,0)</f>
        <v>0</v>
      </c>
      <c r="M295" s="303">
        <f>VLOOKUP(M286,'4'!$B$11:$D$598,3,0)</f>
        <v>0</v>
      </c>
      <c r="N295" s="219">
        <f>VLOOKUP(N286,'4'!$B$11:$D$598,3,0)</f>
        <v>0</v>
      </c>
      <c r="O295" s="219">
        <f>VLOOKUP(O286,'4'!$B$11:$D$598,3,0)</f>
        <v>0</v>
      </c>
      <c r="P295" s="219">
        <f>VLOOKUP(P286,'4'!$B$11:$D$598,3,0)</f>
        <v>0</v>
      </c>
      <c r="Q295" s="219">
        <f>VLOOKUP(Q286,'4'!$B$11:$D$598,3,0)</f>
        <v>0</v>
      </c>
      <c r="R295" s="219">
        <f>VLOOKUP(R286,'4'!$B$11:$D$598,3,0)</f>
        <v>0</v>
      </c>
      <c r="S295" s="322">
        <f>VLOOKUP(S286,'4'!$B$11:$D$598,3,0)</f>
        <v>0</v>
      </c>
      <c r="T295" s="314">
        <f>VLOOKUP(T286,'4'!$B$11:$D$598,3,0)</f>
        <v>0</v>
      </c>
      <c r="U295" s="219">
        <f>VLOOKUP(U286,'4'!$B$11:$D$598,3,0)</f>
        <v>0</v>
      </c>
      <c r="V295" s="219">
        <f>VLOOKUP(V286,'4'!$B$11:$D$598,3,0)</f>
        <v>0</v>
      </c>
      <c r="W295" s="219">
        <f>VLOOKUP(W286,'4'!$B$11:$D$598,3,0)</f>
        <v>0</v>
      </c>
      <c r="X295" s="219">
        <f>VLOOKUP(X286,'4'!$B$11:$D$598,3,0)</f>
        <v>0</v>
      </c>
      <c r="Y295" s="219">
        <f>VLOOKUP(Y286,'4'!$B$11:$D$598,3,0)</f>
        <v>0</v>
      </c>
      <c r="Z295" s="315">
        <f>VLOOKUP(Z286,'4'!$B$11:$D$598,3,0)</f>
        <v>0</v>
      </c>
      <c r="AA295" s="303">
        <f>VLOOKUP(AA286,'4'!$B$11:$D$598,3,0)</f>
        <v>0</v>
      </c>
      <c r="AB295" s="219">
        <f>VLOOKUP(AB286,'4'!$B$11:$D$598,3,0)</f>
        <v>0</v>
      </c>
      <c r="AC295" s="219">
        <f>VLOOKUP(AC286,'4'!$B$11:$D$598,3,0)</f>
        <v>0</v>
      </c>
      <c r="AD295" s="219">
        <f>VLOOKUP(AD286,'4'!$B$11:$D$598,3,0)</f>
        <v>0</v>
      </c>
      <c r="AE295" s="219">
        <f>VLOOKUP(AE286,'4'!$B$11:$D$598,3,0)</f>
        <v>0</v>
      </c>
      <c r="AF295" s="219">
        <f>VLOOKUP(AF286,'4'!$B$11:$D$598,3,0)</f>
        <v>0</v>
      </c>
      <c r="AG295" s="219">
        <f>VLOOKUP(AG286,'4'!$B$11:$D$598,3,0)</f>
        <v>0</v>
      </c>
      <c r="AH295" s="198">
        <f>COUNTIF(F296:AG296,"作業")+COUNTIF(F296:AG296,"休日")</f>
        <v>0</v>
      </c>
      <c r="AI295" s="291">
        <f>(COUNTIF(F296:AG296,"休日"))</f>
        <v>0</v>
      </c>
      <c r="AJ295" s="189"/>
      <c r="AL295" s="290"/>
      <c r="AM295" s="290"/>
      <c r="AN295" s="290"/>
      <c r="AW295" s="278">
        <v>1</v>
      </c>
      <c r="AX295" s="278">
        <v>2</v>
      </c>
      <c r="AY295" s="278">
        <v>3</v>
      </c>
      <c r="AZ295" s="278">
        <v>4</v>
      </c>
    </row>
    <row r="296" spans="1:52" ht="54" customHeight="1" x14ac:dyDescent="0.35">
      <c r="A296" s="599"/>
      <c r="B296" s="532"/>
      <c r="C296" s="533"/>
      <c r="D296" s="534"/>
      <c r="E296" s="296" t="s">
        <v>159</v>
      </c>
      <c r="F296" s="314" t="str">
        <f>IF(B295="","",IF(AW296="対象外","対象外",F295))</f>
        <v/>
      </c>
      <c r="G296" s="219" t="str">
        <f>IF(B295="","",IF(AW296="対象外","対象外",G295))</f>
        <v/>
      </c>
      <c r="H296" s="219" t="str">
        <f>IF(B295="","",IF(AW296="対象外","対象外",H295))</f>
        <v/>
      </c>
      <c r="I296" s="219" t="str">
        <f>IF(B295="","",IF(AW296="対象外","対象外",I295))</f>
        <v/>
      </c>
      <c r="J296" s="219" t="str">
        <f>IF(B295="","",IF(AW296="対象外","対象外",J295))</f>
        <v/>
      </c>
      <c r="K296" s="219" t="str">
        <f>IF(B295="","",IF(AW296="対象外","対象外",K295))</f>
        <v/>
      </c>
      <c r="L296" s="315" t="str">
        <f>IF(B295="","",IF(AW296="対象外","対象外",L295))</f>
        <v/>
      </c>
      <c r="M296" s="303" t="str">
        <f>IF(B295="","",IF(AX296="対象外","対象外",M295))</f>
        <v/>
      </c>
      <c r="N296" s="219" t="str">
        <f>IF(B295="","",IF(AX296="対象外","対象外",N295))</f>
        <v/>
      </c>
      <c r="O296" s="219" t="str">
        <f>IF(B295="","",IF(AX296="対象外","対象外",O295))</f>
        <v/>
      </c>
      <c r="P296" s="219" t="str">
        <f>IF(B295="","",IF(AX296="対象外","対象外",P295))</f>
        <v/>
      </c>
      <c r="Q296" s="219" t="str">
        <f>IF(B295="","",IF(AX296="対象外","対象外",Q295))</f>
        <v/>
      </c>
      <c r="R296" s="219" t="str">
        <f>IF(B295="","",IF(AX296="対象外","対象外",R295))</f>
        <v/>
      </c>
      <c r="S296" s="322" t="str">
        <f>IF(B295="","",IF(AX296="対象外","対象外",S295))</f>
        <v/>
      </c>
      <c r="T296" s="314" t="str">
        <f>IF(B295="","",IF(AY296="対象外","対象外",T295))</f>
        <v/>
      </c>
      <c r="U296" s="219" t="str">
        <f>IF(B295="","",IF(AY296="対象外","対象外",U295))</f>
        <v/>
      </c>
      <c r="V296" s="219" t="str">
        <f>IF(B295="","",IF(AY296="対象外","対象外",V295))</f>
        <v/>
      </c>
      <c r="W296" s="219" t="str">
        <f>IF(B295="","",IF(AY296="対象外","対象外",W295))</f>
        <v/>
      </c>
      <c r="X296" s="219" t="str">
        <f>IF(B295="","",IF(AY296="対象外","対象外",X295))</f>
        <v/>
      </c>
      <c r="Y296" s="219" t="str">
        <f>IF(B295="","",IF(AY296="対象外","対象外",Y295))</f>
        <v/>
      </c>
      <c r="Z296" s="315" t="str">
        <f>IF(B295="","",IF(AY296="対象外","対象外",Z295))</f>
        <v/>
      </c>
      <c r="AA296" s="303" t="str">
        <f>IF(B295="","",IF(AZ296="対象外","対象外",AA295))</f>
        <v/>
      </c>
      <c r="AB296" s="219" t="str">
        <f>IF(B295="","",IF(AZ296="対象外","対象外",AB295))</f>
        <v/>
      </c>
      <c r="AC296" s="219" t="str">
        <f>IF(B295="","",IF(AZ296="対象外","対象外",AC295))</f>
        <v/>
      </c>
      <c r="AD296" s="219" t="str">
        <f>IF(B295="","",IF(AZ296="対象外","対象外",AD295))</f>
        <v/>
      </c>
      <c r="AE296" s="219" t="str">
        <f>IF(B295="","",IF(AZ296="対象外","対象外",AE295))</f>
        <v/>
      </c>
      <c r="AF296" s="219" t="str">
        <f>IF(B295="","",IF(AZ296="対象外","対象外",AF295))</f>
        <v/>
      </c>
      <c r="AG296" s="219" t="str">
        <f>IF(B295="","",IF(AZ296="対象外","対象外",AG295))</f>
        <v/>
      </c>
      <c r="AH296" s="523" t="str">
        <f>IF(B295="","",IF(AH295&lt;1,"対象外",ROUND(AI295/AH295,3)))</f>
        <v/>
      </c>
      <c r="AI296" s="524"/>
      <c r="AJ296" s="189"/>
      <c r="AL296" s="290"/>
      <c r="AM296" s="184">
        <f>IF(AH296="",0,IF(AH296="対象外",0,1))</f>
        <v>0</v>
      </c>
      <c r="AN296" s="187">
        <f>IF(AM296=1,AH296,0)</f>
        <v>0</v>
      </c>
      <c r="AO296" s="184">
        <f>AH295</f>
        <v>0</v>
      </c>
      <c r="AP296" s="170">
        <f>AI295</f>
        <v>0</v>
      </c>
      <c r="AQ296" s="152"/>
      <c r="AR296" s="170">
        <f>IF(AS296&gt;1,1,0)</f>
        <v>0</v>
      </c>
      <c r="AS296" s="170">
        <f>AO296+AS252</f>
        <v>0</v>
      </c>
      <c r="AT296" s="170">
        <f>AP296+AT252</f>
        <v>0</v>
      </c>
      <c r="AU296" s="152"/>
      <c r="AW296" s="198" t="str">
        <f>IF(COUNTIF(F295:L295,"作業")+COUNTIF(F295:L295,"休日")&lt;7,"対象外",IF(COUNTIF(F295:L295,"休日")&gt;3,"対象外","対象"))</f>
        <v>対象外</v>
      </c>
      <c r="AX296" s="198" t="str">
        <f>IF(COUNTIF(M295:S295,"作業")+COUNTIF(M295:S295,"休日")&lt;7,"対象外",IF(COUNTIF(M295:S295,"休日")&gt;3,"対象外","対象"))</f>
        <v>対象外</v>
      </c>
      <c r="AY296" s="198" t="str">
        <f>IF(COUNTIF(T295:Z295,"作業")+COUNTIF(T295:Z295,"休日")&lt;7,"対象外",IF(COUNTIF(T295:Z295,"休日")&gt;3,"対象外","対象"))</f>
        <v>対象外</v>
      </c>
      <c r="AZ296" s="198" t="str">
        <f>IF(COUNTIF(AA295:AG295,"作業")+COUNTIF(AA295:AG295,"休日")&lt;7,"対象外",IF(COUNTIF(AA295:AG295,"休日")&gt;3,"対象外","対象"))</f>
        <v>対象外</v>
      </c>
    </row>
    <row r="297" spans="1:52" ht="54" customHeight="1" x14ac:dyDescent="0.35">
      <c r="A297" s="599"/>
      <c r="B297" s="529" t="str">
        <f>IF(COUNTIF(F297:AG297,0)=28,"",B$33)</f>
        <v/>
      </c>
      <c r="C297" s="530"/>
      <c r="D297" s="531"/>
      <c r="E297" s="295" t="s">
        <v>158</v>
      </c>
      <c r="F297" s="314">
        <f>VLOOKUP(F286,'5'!$B$11:$D$598,3,0)</f>
        <v>0</v>
      </c>
      <c r="G297" s="219">
        <f>VLOOKUP(G286,'5'!$B$11:$D$598,3,0)</f>
        <v>0</v>
      </c>
      <c r="H297" s="219">
        <f>VLOOKUP(H286,'5'!$B$11:$D$598,3,0)</f>
        <v>0</v>
      </c>
      <c r="I297" s="219">
        <f>VLOOKUP(I286,'5'!$B$11:$D$598,3,0)</f>
        <v>0</v>
      </c>
      <c r="J297" s="219">
        <f>VLOOKUP(J286,'5'!$B$11:$D$598,3,0)</f>
        <v>0</v>
      </c>
      <c r="K297" s="219">
        <f>VLOOKUP(K286,'5'!$B$11:$D$598,3,0)</f>
        <v>0</v>
      </c>
      <c r="L297" s="315">
        <f>VLOOKUP(L286,'5'!$B$11:$D$598,3,0)</f>
        <v>0</v>
      </c>
      <c r="M297" s="303">
        <f>VLOOKUP(M286,'5'!$B$11:$D$598,3,0)</f>
        <v>0</v>
      </c>
      <c r="N297" s="219">
        <f>VLOOKUP(N286,'5'!$B$11:$D$598,3,0)</f>
        <v>0</v>
      </c>
      <c r="O297" s="219">
        <f>VLOOKUP(O286,'5'!$B$11:$D$598,3,0)</f>
        <v>0</v>
      </c>
      <c r="P297" s="219">
        <f>VLOOKUP(P286,'5'!$B$11:$D$598,3,0)</f>
        <v>0</v>
      </c>
      <c r="Q297" s="219">
        <f>VLOOKUP(Q286,'5'!$B$11:$D$598,3,0)</f>
        <v>0</v>
      </c>
      <c r="R297" s="219">
        <f>VLOOKUP(R286,'5'!$B$11:$D$598,3,0)</f>
        <v>0</v>
      </c>
      <c r="S297" s="322">
        <f>VLOOKUP(S286,'5'!$B$11:$D$598,3,0)</f>
        <v>0</v>
      </c>
      <c r="T297" s="314">
        <f>VLOOKUP(T286,'5'!$B$11:$D$598,3,0)</f>
        <v>0</v>
      </c>
      <c r="U297" s="219">
        <f>VLOOKUP(U286,'5'!$B$11:$D$598,3,0)</f>
        <v>0</v>
      </c>
      <c r="V297" s="219">
        <f>VLOOKUP(V286,'5'!$B$11:$D$598,3,0)</f>
        <v>0</v>
      </c>
      <c r="W297" s="219">
        <f>VLOOKUP(W286,'5'!$B$11:$D$598,3,0)</f>
        <v>0</v>
      </c>
      <c r="X297" s="219">
        <f>VLOOKUP(X286,'5'!$B$11:$D$598,3,0)</f>
        <v>0</v>
      </c>
      <c r="Y297" s="219">
        <f>VLOOKUP(Y286,'5'!$B$11:$D$598,3,0)</f>
        <v>0</v>
      </c>
      <c r="Z297" s="315">
        <f>VLOOKUP(Z286,'5'!$B$11:$D$598,3,0)</f>
        <v>0</v>
      </c>
      <c r="AA297" s="303">
        <f>VLOOKUP(AA286,'5'!$B$11:$D$598,3,0)</f>
        <v>0</v>
      </c>
      <c r="AB297" s="219">
        <f>VLOOKUP(AB286,'5'!$B$11:$D$598,3,0)</f>
        <v>0</v>
      </c>
      <c r="AC297" s="219">
        <f>VLOOKUP(AC286,'5'!$B$11:$D$598,3,0)</f>
        <v>0</v>
      </c>
      <c r="AD297" s="219">
        <f>VLOOKUP(AD286,'5'!$B$11:$D$598,3,0)</f>
        <v>0</v>
      </c>
      <c r="AE297" s="219">
        <f>VLOOKUP(AE286,'5'!$B$11:$D$598,3,0)</f>
        <v>0</v>
      </c>
      <c r="AF297" s="219">
        <f>VLOOKUP(AF286,'5'!$B$11:$D$598,3,0)</f>
        <v>0</v>
      </c>
      <c r="AG297" s="219">
        <f>VLOOKUP(AG286,'5'!$B$11:$D$598,3,0)</f>
        <v>0</v>
      </c>
      <c r="AH297" s="198">
        <f>COUNTIF(F298:AG298,"作業")+COUNTIF(F298:AG298,"休日")</f>
        <v>0</v>
      </c>
      <c r="AI297" s="291">
        <f>(COUNTIF(F298:AG298,"休日"))</f>
        <v>0</v>
      </c>
      <c r="AJ297" s="189"/>
      <c r="AL297" s="290"/>
      <c r="AM297" s="290"/>
      <c r="AN297" s="290"/>
      <c r="AW297" s="278">
        <v>1</v>
      </c>
      <c r="AX297" s="278">
        <v>2</v>
      </c>
      <c r="AY297" s="278">
        <v>3</v>
      </c>
      <c r="AZ297" s="278">
        <v>4</v>
      </c>
    </row>
    <row r="298" spans="1:52" ht="54" customHeight="1" x14ac:dyDescent="0.35">
      <c r="A298" s="599"/>
      <c r="B298" s="532"/>
      <c r="C298" s="533"/>
      <c r="D298" s="534"/>
      <c r="E298" s="296" t="s">
        <v>159</v>
      </c>
      <c r="F298" s="314" t="str">
        <f>IF(B297="","",IF(AW298="対象外","対象外",F297))</f>
        <v/>
      </c>
      <c r="G298" s="219" t="str">
        <f>IF(B297="","",IF(AW298="対象外","対象外",G297))</f>
        <v/>
      </c>
      <c r="H298" s="219" t="str">
        <f>IF(B297="","",IF(AW298="対象外","対象外",H297))</f>
        <v/>
      </c>
      <c r="I298" s="219" t="str">
        <f>IF(B297="","",IF(AW298="対象外","対象外",I297))</f>
        <v/>
      </c>
      <c r="J298" s="219" t="str">
        <f>IF(B297="","",IF(AW298="対象外","対象外",J297))</f>
        <v/>
      </c>
      <c r="K298" s="219" t="str">
        <f>IF(B297="","",IF(AW298="対象外","対象外",K297))</f>
        <v/>
      </c>
      <c r="L298" s="315" t="str">
        <f>IF(B297="","",IF(AW298="対象外","対象外",L297))</f>
        <v/>
      </c>
      <c r="M298" s="303" t="str">
        <f>IF(B297="","",IF(AX298="対象外","対象外",M297))</f>
        <v/>
      </c>
      <c r="N298" s="219" t="str">
        <f>IF(B297="","",IF(AX298="対象外","対象外",N297))</f>
        <v/>
      </c>
      <c r="O298" s="219" t="str">
        <f>IF(B297="","",IF(AX298="対象外","対象外",O297))</f>
        <v/>
      </c>
      <c r="P298" s="219" t="str">
        <f>IF(B297="","",IF(AX298="対象外","対象外",P297))</f>
        <v/>
      </c>
      <c r="Q298" s="219" t="str">
        <f>IF(B297="","",IF(AX298="対象外","対象外",Q297))</f>
        <v/>
      </c>
      <c r="R298" s="219" t="str">
        <f>IF(B297="","",IF(AX298="対象外","対象外",R297))</f>
        <v/>
      </c>
      <c r="S298" s="322" t="str">
        <f>IF(B297="","",IF(AX298="対象外","対象外",S297))</f>
        <v/>
      </c>
      <c r="T298" s="314" t="str">
        <f>IF(B297="","",IF(AY298="対象外","対象外",T297))</f>
        <v/>
      </c>
      <c r="U298" s="219" t="str">
        <f>IF(B297="","",IF(AY298="対象外","対象外",U297))</f>
        <v/>
      </c>
      <c r="V298" s="219" t="str">
        <f>IF(B297="","",IF(AY298="対象外","対象外",V297))</f>
        <v/>
      </c>
      <c r="W298" s="219" t="str">
        <f>IF(B297="","",IF(AY298="対象外","対象外",W297))</f>
        <v/>
      </c>
      <c r="X298" s="219" t="str">
        <f>IF(B297="","",IF(AY298="対象外","対象外",X297))</f>
        <v/>
      </c>
      <c r="Y298" s="219" t="str">
        <f>IF(B297="","",IF(AY298="対象外","対象外",Y297))</f>
        <v/>
      </c>
      <c r="Z298" s="315" t="str">
        <f>IF(B297="","",IF(AY298="対象外","対象外",Z297))</f>
        <v/>
      </c>
      <c r="AA298" s="303" t="str">
        <f>IF(B297="","",IF(AZ298="対象外","対象外",AA297))</f>
        <v/>
      </c>
      <c r="AB298" s="219" t="str">
        <f>IF(B297="","",IF(AZ298="対象外","対象外",AB297))</f>
        <v/>
      </c>
      <c r="AC298" s="219" t="str">
        <f>IF(B297="","",IF(AZ298="対象外","対象外",AC297))</f>
        <v/>
      </c>
      <c r="AD298" s="219" t="str">
        <f>IF(B297="","",IF(AZ298="対象外","対象外",AD297))</f>
        <v/>
      </c>
      <c r="AE298" s="219" t="str">
        <f>IF(B297="","",IF(AZ298="対象外","対象外",AE297))</f>
        <v/>
      </c>
      <c r="AF298" s="219" t="str">
        <f>IF(B297="","",IF(AZ298="対象外","対象外",AF297))</f>
        <v/>
      </c>
      <c r="AG298" s="219" t="str">
        <f>IF(B297="","",IF(AZ298="対象外","対象外",AG297))</f>
        <v/>
      </c>
      <c r="AH298" s="523" t="str">
        <f>IF(B297="","",IF(AH297&lt;1,"対象外",ROUND(AI297/AH297,3)))</f>
        <v/>
      </c>
      <c r="AI298" s="524"/>
      <c r="AJ298" s="189"/>
      <c r="AL298" s="290"/>
      <c r="AM298" s="184">
        <f>IF(AH298="",0,IF(AH298="対象外",0,1))</f>
        <v>0</v>
      </c>
      <c r="AN298" s="187">
        <f>IF(AM298=1,AH298,0)</f>
        <v>0</v>
      </c>
      <c r="AO298" s="184">
        <f>AH297</f>
        <v>0</v>
      </c>
      <c r="AP298" s="170">
        <f>AI297</f>
        <v>0</v>
      </c>
      <c r="AQ298" s="152"/>
      <c r="AR298" s="170">
        <f>IF(AS298&gt;1,1,0)</f>
        <v>0</v>
      </c>
      <c r="AS298" s="170">
        <f>AO298+AS254</f>
        <v>0</v>
      </c>
      <c r="AT298" s="170">
        <f>AP298+AT254</f>
        <v>0</v>
      </c>
      <c r="AU298" s="152"/>
      <c r="AW298" s="198" t="str">
        <f>IF(COUNTIF(F297:L297,"作業")+COUNTIF(F297:L297,"休日")&lt;7,"対象外",IF(COUNTIF(F297:L297,"休日")&gt;3,"対象外","対象"))</f>
        <v>対象外</v>
      </c>
      <c r="AX298" s="198" t="str">
        <f>IF(COUNTIF(M297:S297,"作業")+COUNTIF(M297:S297,"休日")&lt;7,"対象外",IF(COUNTIF(M297:S297,"休日")&gt;3,"対象外","対象"))</f>
        <v>対象外</v>
      </c>
      <c r="AY298" s="198" t="str">
        <f>IF(COUNTIF(T297:Z297,"作業")+COUNTIF(T297:Z297,"休日")&lt;7,"対象外",IF(COUNTIF(T297:Z297,"休日")&gt;3,"対象外","対象"))</f>
        <v>対象外</v>
      </c>
      <c r="AZ298" s="198" t="str">
        <f>IF(COUNTIF(AA297:AG297,"作業")+COUNTIF(AA297:AG297,"休日")&lt;7,"対象外",IF(COUNTIF(AA297:AG297,"休日")&gt;3,"対象外","対象"))</f>
        <v>対象外</v>
      </c>
    </row>
    <row r="299" spans="1:52" ht="54" customHeight="1" x14ac:dyDescent="0.35">
      <c r="A299" s="599"/>
      <c r="B299" s="529" t="str">
        <f>IF(COUNTIF(F299:AG299,0)=28,"",B$35)</f>
        <v/>
      </c>
      <c r="C299" s="530"/>
      <c r="D299" s="531"/>
      <c r="E299" s="295" t="s">
        <v>158</v>
      </c>
      <c r="F299" s="314">
        <f>VLOOKUP(F286,'6'!$B$11:$D$598,3,0)</f>
        <v>0</v>
      </c>
      <c r="G299" s="219">
        <f>VLOOKUP(G286,'6'!$B$11:$D$598,3,0)</f>
        <v>0</v>
      </c>
      <c r="H299" s="219">
        <f>VLOOKUP(H286,'6'!$B$11:$D$598,3,0)</f>
        <v>0</v>
      </c>
      <c r="I299" s="219">
        <f>VLOOKUP(I286,'6'!$B$11:$D$598,3,0)</f>
        <v>0</v>
      </c>
      <c r="J299" s="219">
        <f>VLOOKUP(J286,'6'!$B$11:$D$598,3,0)</f>
        <v>0</v>
      </c>
      <c r="K299" s="219">
        <f>VLOOKUP(K286,'6'!$B$11:$D$598,3,0)</f>
        <v>0</v>
      </c>
      <c r="L299" s="315">
        <f>VLOOKUP(L286,'6'!$B$11:$D$598,3,0)</f>
        <v>0</v>
      </c>
      <c r="M299" s="303">
        <f>VLOOKUP(M286,'6'!$B$11:$D$598,3,0)</f>
        <v>0</v>
      </c>
      <c r="N299" s="219">
        <f>VLOOKUP(N286,'6'!$B$11:$D$598,3,0)</f>
        <v>0</v>
      </c>
      <c r="O299" s="219">
        <f>VLOOKUP(O286,'6'!$B$11:$D$598,3,0)</f>
        <v>0</v>
      </c>
      <c r="P299" s="219">
        <f>VLOOKUP(P286,'6'!$B$11:$D$598,3,0)</f>
        <v>0</v>
      </c>
      <c r="Q299" s="219">
        <f>VLOOKUP(Q286,'6'!$B$11:$D$598,3,0)</f>
        <v>0</v>
      </c>
      <c r="R299" s="219">
        <f>VLOOKUP(R286,'6'!$B$11:$D$598,3,0)</f>
        <v>0</v>
      </c>
      <c r="S299" s="322">
        <f>VLOOKUP(S286,'6'!$B$11:$D$598,3,0)</f>
        <v>0</v>
      </c>
      <c r="T299" s="314">
        <f>VLOOKUP(T286,'6'!$B$11:$D$598,3,0)</f>
        <v>0</v>
      </c>
      <c r="U299" s="219">
        <f>VLOOKUP(U286,'6'!$B$11:$D$598,3,0)</f>
        <v>0</v>
      </c>
      <c r="V299" s="219">
        <f>VLOOKUP(V286,'6'!$B$11:$D$598,3,0)</f>
        <v>0</v>
      </c>
      <c r="W299" s="219">
        <f>VLOOKUP(W286,'6'!$B$11:$D$598,3,0)</f>
        <v>0</v>
      </c>
      <c r="X299" s="219">
        <f>VLOOKUP(X286,'6'!$B$11:$D$598,3,0)</f>
        <v>0</v>
      </c>
      <c r="Y299" s="219">
        <f>VLOOKUP(Y286,'6'!$B$11:$D$598,3,0)</f>
        <v>0</v>
      </c>
      <c r="Z299" s="315">
        <f>VLOOKUP(Z286,'6'!$B$11:$D$598,3,0)</f>
        <v>0</v>
      </c>
      <c r="AA299" s="303">
        <f>VLOOKUP(AA286,'6'!$B$11:$D$598,3,0)</f>
        <v>0</v>
      </c>
      <c r="AB299" s="219">
        <f>VLOOKUP(AB286,'6'!$B$11:$D$598,3,0)</f>
        <v>0</v>
      </c>
      <c r="AC299" s="219">
        <f>VLOOKUP(AC286,'6'!$B$11:$D$598,3,0)</f>
        <v>0</v>
      </c>
      <c r="AD299" s="219">
        <f>VLOOKUP(AD286,'6'!$B$11:$D$598,3,0)</f>
        <v>0</v>
      </c>
      <c r="AE299" s="219">
        <f>VLOOKUP(AE286,'6'!$B$11:$D$598,3,0)</f>
        <v>0</v>
      </c>
      <c r="AF299" s="219">
        <f>VLOOKUP(AF286,'6'!$B$11:$D$598,3,0)</f>
        <v>0</v>
      </c>
      <c r="AG299" s="219">
        <f>VLOOKUP(AG286,'6'!$B$11:$D$598,3,0)</f>
        <v>0</v>
      </c>
      <c r="AH299" s="198">
        <f t="shared" ref="AH299" si="453">COUNTIF(F300:AG300,"作業")+COUNTIF(F300:AG300,"休日")</f>
        <v>0</v>
      </c>
      <c r="AI299" s="291">
        <f t="shared" ref="AI299" si="454">(COUNTIF(F300:AG300,"休日"))</f>
        <v>0</v>
      </c>
      <c r="AJ299" s="189"/>
      <c r="AL299" s="290"/>
      <c r="AM299" s="290"/>
      <c r="AN299" s="290"/>
      <c r="AW299" s="278">
        <v>1</v>
      </c>
      <c r="AX299" s="278">
        <v>2</v>
      </c>
      <c r="AY299" s="278">
        <v>3</v>
      </c>
      <c r="AZ299" s="278">
        <v>4</v>
      </c>
    </row>
    <row r="300" spans="1:52" ht="54" customHeight="1" x14ac:dyDescent="0.35">
      <c r="A300" s="599"/>
      <c r="B300" s="532"/>
      <c r="C300" s="533"/>
      <c r="D300" s="534"/>
      <c r="E300" s="296" t="s">
        <v>159</v>
      </c>
      <c r="F300" s="314" t="str">
        <f>IF(B299="","",IF(AW300="対象外","対象外",F299))</f>
        <v/>
      </c>
      <c r="G300" s="219" t="str">
        <f>IF(B299="","",IF(AW300="対象外","対象外",G299))</f>
        <v/>
      </c>
      <c r="H300" s="219" t="str">
        <f>IF(B299="","",IF(AW300="対象外","対象外",H299))</f>
        <v/>
      </c>
      <c r="I300" s="219" t="str">
        <f>IF(B299="","",IF(AW300="対象外","対象外",I299))</f>
        <v/>
      </c>
      <c r="J300" s="219" t="str">
        <f>IF(B299="","",IF(AW300="対象外","対象外",J299))</f>
        <v/>
      </c>
      <c r="K300" s="219" t="str">
        <f>IF(B299="","",IF(AW300="対象外","対象外",K299))</f>
        <v/>
      </c>
      <c r="L300" s="315" t="str">
        <f>IF(B299="","",IF(AW300="対象外","対象外",L299))</f>
        <v/>
      </c>
      <c r="M300" s="303" t="str">
        <f>IF(B299="","",IF(AX300="対象外","対象外",M299))</f>
        <v/>
      </c>
      <c r="N300" s="219" t="str">
        <f>IF(B299="","",IF(AX300="対象外","対象外",N299))</f>
        <v/>
      </c>
      <c r="O300" s="219" t="str">
        <f>IF(B299="","",IF(AX300="対象外","対象外",O299))</f>
        <v/>
      </c>
      <c r="P300" s="219" t="str">
        <f>IF(B299="","",IF(AX300="対象外","対象外",P299))</f>
        <v/>
      </c>
      <c r="Q300" s="219" t="str">
        <f>IF(B299="","",IF(AX300="対象外","対象外",Q299))</f>
        <v/>
      </c>
      <c r="R300" s="219" t="str">
        <f>IF(B299="","",IF(AX300="対象外","対象外",R299))</f>
        <v/>
      </c>
      <c r="S300" s="322" t="str">
        <f>IF(B299="","",IF(AX300="対象外","対象外",S299))</f>
        <v/>
      </c>
      <c r="T300" s="314" t="str">
        <f>IF(B299="","",IF(AY300="対象外","対象外",T299))</f>
        <v/>
      </c>
      <c r="U300" s="219" t="str">
        <f>IF(B299="","",IF(AY300="対象外","対象外",U299))</f>
        <v/>
      </c>
      <c r="V300" s="219" t="str">
        <f>IF(B299="","",IF(AY300="対象外","対象外",V299))</f>
        <v/>
      </c>
      <c r="W300" s="219" t="str">
        <f>IF(B299="","",IF(AY300="対象外","対象外",W299))</f>
        <v/>
      </c>
      <c r="X300" s="219" t="str">
        <f>IF(B299="","",IF(AY300="対象外","対象外",X299))</f>
        <v/>
      </c>
      <c r="Y300" s="219" t="str">
        <f>IF(B299="","",IF(AY300="対象外","対象外",Y299))</f>
        <v/>
      </c>
      <c r="Z300" s="315" t="str">
        <f>IF(B299="","",IF(AY300="対象外","対象外",Z299))</f>
        <v/>
      </c>
      <c r="AA300" s="303" t="str">
        <f>IF(B299="","",IF(AZ300="対象外","対象外",AA299))</f>
        <v/>
      </c>
      <c r="AB300" s="219" t="str">
        <f>IF(B299="","",IF(AZ300="対象外","対象外",AB299))</f>
        <v/>
      </c>
      <c r="AC300" s="219" t="str">
        <f>IF(B299="","",IF(AZ300="対象外","対象外",AC299))</f>
        <v/>
      </c>
      <c r="AD300" s="219" t="str">
        <f>IF(B299="","",IF(AZ300="対象外","対象外",AD299))</f>
        <v/>
      </c>
      <c r="AE300" s="219" t="str">
        <f>IF(B299="","",IF(AZ300="対象外","対象外",AE299))</f>
        <v/>
      </c>
      <c r="AF300" s="219" t="str">
        <f>IF(B299="","",IF(AZ300="対象外","対象外",AF299))</f>
        <v/>
      </c>
      <c r="AG300" s="219" t="str">
        <f>IF(B299="","",IF(AZ300="対象外","対象外",AG299))</f>
        <v/>
      </c>
      <c r="AH300" s="523" t="str">
        <f t="shared" ref="AH300" si="455">IF(B299="","",IF(AH299&lt;1,"対象外",ROUND(AI299/AH299,3)))</f>
        <v/>
      </c>
      <c r="AI300" s="524"/>
      <c r="AJ300" s="189"/>
      <c r="AL300" s="290"/>
      <c r="AM300" s="184">
        <f>IF(AH300="",0,IF(AH300="対象外",0,1))</f>
        <v>0</v>
      </c>
      <c r="AN300" s="187">
        <f>IF(AM300=1,AH300,0)</f>
        <v>0</v>
      </c>
      <c r="AO300" s="184">
        <f>AH299</f>
        <v>0</v>
      </c>
      <c r="AP300" s="170">
        <f>AI299</f>
        <v>0</v>
      </c>
      <c r="AQ300" s="152"/>
      <c r="AR300" s="170">
        <f>IF(AS300&gt;1,1,0)</f>
        <v>0</v>
      </c>
      <c r="AS300" s="170">
        <f>AO300+AS256</f>
        <v>0</v>
      </c>
      <c r="AT300" s="170">
        <f>AP300+AT256</f>
        <v>0</v>
      </c>
      <c r="AU300" s="152"/>
      <c r="AW300" s="198" t="str">
        <f>IF(COUNTIF(F299:L299,"作業")+COUNTIF(F299:L299,"休日")&lt;7,"対象外",IF(COUNTIF(F299:L299,"休日")&gt;3,"対象外","対象"))</f>
        <v>対象外</v>
      </c>
      <c r="AX300" s="198" t="str">
        <f>IF(COUNTIF(M299:S299,"作業")+COUNTIF(M299:S299,"休日")&lt;7,"対象外",IF(COUNTIF(M299:S299,"休日")&gt;3,"対象外","対象"))</f>
        <v>対象外</v>
      </c>
      <c r="AY300" s="198" t="str">
        <f>IF(COUNTIF(T299:Z299,"作業")+COUNTIF(T299:Z299,"休日")&lt;7,"対象外",IF(COUNTIF(T299:Z299,"休日")&gt;3,"対象外","対象"))</f>
        <v>対象外</v>
      </c>
      <c r="AZ300" s="198" t="str">
        <f>IF(COUNTIF(AA299:AG299,"作業")+COUNTIF(AA299:AG299,"休日")&lt;7,"対象外",IF(COUNTIF(AA299:AG299,"休日")&gt;3,"対象外","対象"))</f>
        <v>対象外</v>
      </c>
    </row>
    <row r="301" spans="1:52" ht="54" customHeight="1" x14ac:dyDescent="0.35">
      <c r="A301" s="599"/>
      <c r="B301" s="529" t="str">
        <f>IF(COUNTIF(F301:AG301,0)=28,"",B$37)</f>
        <v/>
      </c>
      <c r="C301" s="530"/>
      <c r="D301" s="531"/>
      <c r="E301" s="295" t="s">
        <v>158</v>
      </c>
      <c r="F301" s="314">
        <f>VLOOKUP(F286,'7'!$B$11:$D$598,3,0)</f>
        <v>0</v>
      </c>
      <c r="G301" s="219">
        <f>VLOOKUP(G286,'7'!$B$11:$D$598,3,0)</f>
        <v>0</v>
      </c>
      <c r="H301" s="219">
        <f>VLOOKUP(H286,'7'!$B$11:$D$598,3,0)</f>
        <v>0</v>
      </c>
      <c r="I301" s="219">
        <f>VLOOKUP(I286,'7'!$B$11:$D$598,3,0)</f>
        <v>0</v>
      </c>
      <c r="J301" s="219">
        <f>VLOOKUP(J286,'7'!$B$11:$D$598,3,0)</f>
        <v>0</v>
      </c>
      <c r="K301" s="219">
        <f>VLOOKUP(K286,'7'!$B$11:$D$598,3,0)</f>
        <v>0</v>
      </c>
      <c r="L301" s="315">
        <f>VLOOKUP(L286,'7'!$B$11:$D$598,3,0)</f>
        <v>0</v>
      </c>
      <c r="M301" s="303">
        <f>VLOOKUP(M286,'7'!$B$11:$D$598,3,0)</f>
        <v>0</v>
      </c>
      <c r="N301" s="219">
        <f>VLOOKUP(N286,'7'!$B$11:$D$598,3,0)</f>
        <v>0</v>
      </c>
      <c r="O301" s="219">
        <f>VLOOKUP(O286,'7'!$B$11:$D$598,3,0)</f>
        <v>0</v>
      </c>
      <c r="P301" s="219">
        <f>VLOOKUP(P286,'7'!$B$11:$D$598,3,0)</f>
        <v>0</v>
      </c>
      <c r="Q301" s="219">
        <f>VLOOKUP(Q286,'7'!$B$11:$D$598,3,0)</f>
        <v>0</v>
      </c>
      <c r="R301" s="219">
        <f>VLOOKUP(R286,'7'!$B$11:$D$598,3,0)</f>
        <v>0</v>
      </c>
      <c r="S301" s="322">
        <f>VLOOKUP(S286,'7'!$B$11:$D$598,3,0)</f>
        <v>0</v>
      </c>
      <c r="T301" s="314">
        <f>VLOOKUP(T286,'7'!$B$11:$D$598,3,0)</f>
        <v>0</v>
      </c>
      <c r="U301" s="219">
        <f>VLOOKUP(U286,'7'!$B$11:$D$598,3,0)</f>
        <v>0</v>
      </c>
      <c r="V301" s="219">
        <f>VLOOKUP(V286,'7'!$B$11:$D$598,3,0)</f>
        <v>0</v>
      </c>
      <c r="W301" s="219">
        <f>VLOOKUP(W286,'7'!$B$11:$D$598,3,0)</f>
        <v>0</v>
      </c>
      <c r="X301" s="219">
        <f>VLOOKUP(X286,'7'!$B$11:$D$598,3,0)</f>
        <v>0</v>
      </c>
      <c r="Y301" s="219">
        <f>VLOOKUP(Y286,'7'!$B$11:$D$598,3,0)</f>
        <v>0</v>
      </c>
      <c r="Z301" s="315">
        <f>VLOOKUP(Z286,'7'!$B$11:$D$598,3,0)</f>
        <v>0</v>
      </c>
      <c r="AA301" s="303">
        <f>VLOOKUP(AA286,'7'!$B$11:$D$598,3,0)</f>
        <v>0</v>
      </c>
      <c r="AB301" s="219">
        <f>VLOOKUP(AB286,'7'!$B$11:$D$598,3,0)</f>
        <v>0</v>
      </c>
      <c r="AC301" s="219">
        <f>VLOOKUP(AC286,'7'!$B$11:$D$598,3,0)</f>
        <v>0</v>
      </c>
      <c r="AD301" s="219">
        <f>VLOOKUP(AD286,'7'!$B$11:$D$598,3,0)</f>
        <v>0</v>
      </c>
      <c r="AE301" s="219">
        <f>VLOOKUP(AE286,'7'!$B$11:$D$598,3,0)</f>
        <v>0</v>
      </c>
      <c r="AF301" s="219">
        <f>VLOOKUP(AF286,'7'!$B$11:$D$598,3,0)</f>
        <v>0</v>
      </c>
      <c r="AG301" s="219">
        <f>VLOOKUP(AG286,'7'!$B$11:$D$598,3,0)</f>
        <v>0</v>
      </c>
      <c r="AH301" s="198">
        <f t="shared" ref="AH301" si="456">COUNTIF(F302:AG302,"作業")+COUNTIF(F302:AG302,"休日")</f>
        <v>0</v>
      </c>
      <c r="AI301" s="291">
        <f t="shared" ref="AI301" si="457">(COUNTIF(F302:AG302,"休日"))</f>
        <v>0</v>
      </c>
      <c r="AJ301" s="189"/>
      <c r="AL301" s="290"/>
      <c r="AM301" s="290"/>
      <c r="AN301" s="290"/>
      <c r="AW301" s="278">
        <v>1</v>
      </c>
      <c r="AX301" s="278">
        <v>2</v>
      </c>
      <c r="AY301" s="278">
        <v>3</v>
      </c>
      <c r="AZ301" s="278">
        <v>4</v>
      </c>
    </row>
    <row r="302" spans="1:52" ht="54" customHeight="1" x14ac:dyDescent="0.35">
      <c r="A302" s="599"/>
      <c r="B302" s="532"/>
      <c r="C302" s="533"/>
      <c r="D302" s="534"/>
      <c r="E302" s="296" t="s">
        <v>159</v>
      </c>
      <c r="F302" s="314" t="str">
        <f>IF(B301="","",IF(AW302="対象外","対象外",F301))</f>
        <v/>
      </c>
      <c r="G302" s="219" t="str">
        <f>IF(B301="","",IF(AW302="対象外","対象外",G301))</f>
        <v/>
      </c>
      <c r="H302" s="219" t="str">
        <f>IF(B301="","",IF(AW302="対象外","対象外",H301))</f>
        <v/>
      </c>
      <c r="I302" s="219" t="str">
        <f>IF(B301="","",IF(AW302="対象外","対象外",I301))</f>
        <v/>
      </c>
      <c r="J302" s="219" t="str">
        <f>IF(B301="","",IF(AW302="対象外","対象外",J301))</f>
        <v/>
      </c>
      <c r="K302" s="219" t="str">
        <f>IF(B301="","",IF(AW302="対象外","対象外",K301))</f>
        <v/>
      </c>
      <c r="L302" s="315" t="str">
        <f>IF(B301="","",IF(AW302="対象外","対象外",L301))</f>
        <v/>
      </c>
      <c r="M302" s="303" t="str">
        <f>IF(B301="","",IF(AX302="対象外","対象外",M301))</f>
        <v/>
      </c>
      <c r="N302" s="219" t="str">
        <f>IF(B301="","",IF(AX302="対象外","対象外",N301))</f>
        <v/>
      </c>
      <c r="O302" s="219" t="str">
        <f>IF(B301="","",IF(AX302="対象外","対象外",O301))</f>
        <v/>
      </c>
      <c r="P302" s="219" t="str">
        <f>IF(B301="","",IF(AX302="対象外","対象外",P301))</f>
        <v/>
      </c>
      <c r="Q302" s="219" t="str">
        <f>IF(B301="","",IF(AX302="対象外","対象外",Q301))</f>
        <v/>
      </c>
      <c r="R302" s="219" t="str">
        <f>IF(B301="","",IF(AX302="対象外","対象外",R301))</f>
        <v/>
      </c>
      <c r="S302" s="322" t="str">
        <f>IF(B301="","",IF(AX302="対象外","対象外",S301))</f>
        <v/>
      </c>
      <c r="T302" s="314" t="str">
        <f>IF(B301="","",IF(AY302="対象外","対象外",T301))</f>
        <v/>
      </c>
      <c r="U302" s="219" t="str">
        <f>IF(B301="","",IF(AY302="対象外","対象外",U301))</f>
        <v/>
      </c>
      <c r="V302" s="219" t="str">
        <f>IF(B301="","",IF(AY302="対象外","対象外",V301))</f>
        <v/>
      </c>
      <c r="W302" s="219" t="str">
        <f>IF(B301="","",IF(AY302="対象外","対象外",W301))</f>
        <v/>
      </c>
      <c r="X302" s="219" t="str">
        <f>IF(B301="","",IF(AY302="対象外","対象外",X301))</f>
        <v/>
      </c>
      <c r="Y302" s="219" t="str">
        <f>IF(B301="","",IF(AY302="対象外","対象外",Y301))</f>
        <v/>
      </c>
      <c r="Z302" s="315" t="str">
        <f>IF(B301="","",IF(AY302="対象外","対象外",Z301))</f>
        <v/>
      </c>
      <c r="AA302" s="303" t="str">
        <f>IF(B301="","",IF(AZ302="対象外","対象外",AA301))</f>
        <v/>
      </c>
      <c r="AB302" s="219" t="str">
        <f>IF(B301="","",IF(AZ302="対象外","対象外",AB301))</f>
        <v/>
      </c>
      <c r="AC302" s="219" t="str">
        <f>IF(B301="","",IF(AZ302="対象外","対象外",AC301))</f>
        <v/>
      </c>
      <c r="AD302" s="219" t="str">
        <f>IF(B301="","",IF(AZ302="対象外","対象外",AD301))</f>
        <v/>
      </c>
      <c r="AE302" s="219" t="str">
        <f>IF(B301="","",IF(AZ302="対象外","対象外",AE301))</f>
        <v/>
      </c>
      <c r="AF302" s="219" t="str">
        <f>IF(B301="","",IF(AZ302="対象外","対象外",AF301))</f>
        <v/>
      </c>
      <c r="AG302" s="219" t="str">
        <f>IF(B301="","",IF(AZ302="対象外","対象外",AG301))</f>
        <v/>
      </c>
      <c r="AH302" s="523" t="str">
        <f t="shared" ref="AH302" si="458">IF(B301="","",IF(AH301&lt;1,"対象外",ROUND(AI301/AH301,3)))</f>
        <v/>
      </c>
      <c r="AI302" s="524"/>
      <c r="AJ302" s="189"/>
      <c r="AL302" s="290"/>
      <c r="AM302" s="184">
        <f>IF(AH302="",0,IF(AH302="対象外",0,1))</f>
        <v>0</v>
      </c>
      <c r="AN302" s="187">
        <f>IF(AM302=1,AH302,0)</f>
        <v>0</v>
      </c>
      <c r="AO302" s="184">
        <f>AH301</f>
        <v>0</v>
      </c>
      <c r="AP302" s="170">
        <f>AI301</f>
        <v>0</v>
      </c>
      <c r="AQ302" s="152"/>
      <c r="AR302" s="170">
        <f>IF(AS302&gt;1,1,0)</f>
        <v>0</v>
      </c>
      <c r="AS302" s="170">
        <f>AO302+AS258</f>
        <v>0</v>
      </c>
      <c r="AT302" s="170">
        <f>AP302+AT258</f>
        <v>0</v>
      </c>
      <c r="AU302" s="152"/>
      <c r="AW302" s="198" t="str">
        <f>IF(COUNTIF(F301:L301,"作業")+COUNTIF(F301:L301,"休日")&lt;7,"対象外",IF(COUNTIF(F301:L301,"休日")&gt;3,"対象外","対象"))</f>
        <v>対象外</v>
      </c>
      <c r="AX302" s="198" t="str">
        <f>IF(COUNTIF(M301:S301,"作業")+COUNTIF(M301:S301,"休日")&lt;7,"対象外",IF(COUNTIF(M301:S301,"休日")&gt;3,"対象外","対象"))</f>
        <v>対象外</v>
      </c>
      <c r="AY302" s="198" t="str">
        <f>IF(COUNTIF(T301:Z301,"作業")+COUNTIF(T301:Z301,"休日")&lt;7,"対象外",IF(COUNTIF(T301:Z301,"休日")&gt;3,"対象外","対象"))</f>
        <v>対象外</v>
      </c>
      <c r="AZ302" s="198" t="str">
        <f>IF(COUNTIF(AA301:AG301,"作業")+COUNTIF(AA301:AG301,"休日")&lt;7,"対象外",IF(COUNTIF(AA301:AG301,"休日")&gt;3,"対象外","対象"))</f>
        <v>対象外</v>
      </c>
    </row>
    <row r="303" spans="1:52" ht="54" customHeight="1" x14ac:dyDescent="0.35">
      <c r="A303" s="599"/>
      <c r="B303" s="529" t="str">
        <f>IF(COUNTIF(F303:AG303,0)=28,"",B$39)</f>
        <v/>
      </c>
      <c r="C303" s="530"/>
      <c r="D303" s="531"/>
      <c r="E303" s="295" t="s">
        <v>158</v>
      </c>
      <c r="F303" s="314">
        <f>VLOOKUP(F286,'8'!$B$11:$D$598,3,0)</f>
        <v>0</v>
      </c>
      <c r="G303" s="219">
        <f>VLOOKUP(G286,'8'!$B$11:$D$598,3,0)</f>
        <v>0</v>
      </c>
      <c r="H303" s="219">
        <f>VLOOKUP(H286,'8'!$B$11:$D$598,3,0)</f>
        <v>0</v>
      </c>
      <c r="I303" s="219">
        <f>VLOOKUP(I286,'8'!$B$11:$D$598,3,0)</f>
        <v>0</v>
      </c>
      <c r="J303" s="219">
        <f>VLOOKUP(J286,'8'!$B$11:$D$598,3,0)</f>
        <v>0</v>
      </c>
      <c r="K303" s="219">
        <f>VLOOKUP(K286,'8'!$B$11:$D$598,3,0)</f>
        <v>0</v>
      </c>
      <c r="L303" s="315">
        <f>VLOOKUP(L286,'8'!$B$11:$D$598,3,0)</f>
        <v>0</v>
      </c>
      <c r="M303" s="303">
        <f>VLOOKUP(M286,'8'!$B$11:$D$598,3,0)</f>
        <v>0</v>
      </c>
      <c r="N303" s="219">
        <f>VLOOKUP(N286,'8'!$B$11:$D$598,3,0)</f>
        <v>0</v>
      </c>
      <c r="O303" s="219">
        <f>VLOOKUP(O286,'8'!$B$11:$D$598,3,0)</f>
        <v>0</v>
      </c>
      <c r="P303" s="219">
        <f>VLOOKUP(P286,'8'!$B$11:$D$598,3,0)</f>
        <v>0</v>
      </c>
      <c r="Q303" s="219">
        <f>VLOOKUP(Q286,'8'!$B$11:$D$598,3,0)</f>
        <v>0</v>
      </c>
      <c r="R303" s="219">
        <f>VLOOKUP(R286,'8'!$B$11:$D$598,3,0)</f>
        <v>0</v>
      </c>
      <c r="S303" s="322">
        <f>VLOOKUP(S286,'8'!$B$11:$D$598,3,0)</f>
        <v>0</v>
      </c>
      <c r="T303" s="314">
        <f>VLOOKUP(T286,'8'!$B$11:$D$598,3,0)</f>
        <v>0</v>
      </c>
      <c r="U303" s="219">
        <f>VLOOKUP(U286,'8'!$B$11:$D$598,3,0)</f>
        <v>0</v>
      </c>
      <c r="V303" s="219">
        <f>VLOOKUP(V286,'8'!$B$11:$D$598,3,0)</f>
        <v>0</v>
      </c>
      <c r="W303" s="219">
        <f>VLOOKUP(W286,'8'!$B$11:$D$598,3,0)</f>
        <v>0</v>
      </c>
      <c r="X303" s="219">
        <f>VLOOKUP(X286,'8'!$B$11:$D$598,3,0)</f>
        <v>0</v>
      </c>
      <c r="Y303" s="219">
        <f>VLOOKUP(Y286,'8'!$B$11:$D$598,3,0)</f>
        <v>0</v>
      </c>
      <c r="Z303" s="315">
        <f>VLOOKUP(Z286,'8'!$B$11:$D$598,3,0)</f>
        <v>0</v>
      </c>
      <c r="AA303" s="303">
        <f>VLOOKUP(AA286,'8'!$B$11:$D$598,3,0)</f>
        <v>0</v>
      </c>
      <c r="AB303" s="219">
        <f>VLOOKUP(AB286,'8'!$B$11:$D$598,3,0)</f>
        <v>0</v>
      </c>
      <c r="AC303" s="219">
        <f>VLOOKUP(AC286,'8'!$B$11:$D$598,3,0)</f>
        <v>0</v>
      </c>
      <c r="AD303" s="219">
        <f>VLOOKUP(AD286,'8'!$B$11:$D$598,3,0)</f>
        <v>0</v>
      </c>
      <c r="AE303" s="219">
        <f>VLOOKUP(AE286,'8'!$B$11:$D$598,3,0)</f>
        <v>0</v>
      </c>
      <c r="AF303" s="219">
        <f>VLOOKUP(AF286,'8'!$B$11:$D$598,3,0)</f>
        <v>0</v>
      </c>
      <c r="AG303" s="219">
        <f>VLOOKUP(AG286,'8'!$B$11:$D$598,3,0)</f>
        <v>0</v>
      </c>
      <c r="AH303" s="198">
        <f t="shared" ref="AH303" si="459">COUNTIF(F304:AG304,"作業")+COUNTIF(F304:AG304,"休日")</f>
        <v>0</v>
      </c>
      <c r="AI303" s="291">
        <f t="shared" ref="AI303" si="460">(COUNTIF(F304:AG304,"休日"))</f>
        <v>0</v>
      </c>
      <c r="AJ303" s="189"/>
      <c r="AL303" s="290"/>
      <c r="AM303" s="290"/>
      <c r="AN303" s="290"/>
      <c r="AW303" s="278">
        <v>1</v>
      </c>
      <c r="AX303" s="278">
        <v>2</v>
      </c>
      <c r="AY303" s="278">
        <v>3</v>
      </c>
      <c r="AZ303" s="278">
        <v>4</v>
      </c>
    </row>
    <row r="304" spans="1:52" ht="54" customHeight="1" x14ac:dyDescent="0.35">
      <c r="A304" s="599"/>
      <c r="B304" s="532"/>
      <c r="C304" s="533"/>
      <c r="D304" s="534"/>
      <c r="E304" s="296" t="s">
        <v>159</v>
      </c>
      <c r="F304" s="314" t="str">
        <f>IF(B303="","",IF(AW304="対象外","対象外",F303))</f>
        <v/>
      </c>
      <c r="G304" s="219" t="str">
        <f>IF(B303="","",IF(AW304="対象外","対象外",G303))</f>
        <v/>
      </c>
      <c r="H304" s="219" t="str">
        <f>IF(B303="","",IF(AW304="対象外","対象外",H303))</f>
        <v/>
      </c>
      <c r="I304" s="219" t="str">
        <f>IF(B303="","",IF(AW304="対象外","対象外",I303))</f>
        <v/>
      </c>
      <c r="J304" s="219" t="str">
        <f>IF(B303="","",IF(AW304="対象外","対象外",J303))</f>
        <v/>
      </c>
      <c r="K304" s="219" t="str">
        <f>IF(B303="","",IF(AW304="対象外","対象外",K303))</f>
        <v/>
      </c>
      <c r="L304" s="315" t="str">
        <f>IF(B303="","",IF(AW304="対象外","対象外",L303))</f>
        <v/>
      </c>
      <c r="M304" s="303" t="str">
        <f>IF(B303="","",IF(AX304="対象外","対象外",M303))</f>
        <v/>
      </c>
      <c r="N304" s="219" t="str">
        <f>IF(B303="","",IF(AX304="対象外","対象外",N303))</f>
        <v/>
      </c>
      <c r="O304" s="219" t="str">
        <f>IF(B303="","",IF(AX304="対象外","対象外",O303))</f>
        <v/>
      </c>
      <c r="P304" s="219" t="str">
        <f>IF(B303="","",IF(AX304="対象外","対象外",P303))</f>
        <v/>
      </c>
      <c r="Q304" s="219" t="str">
        <f>IF(B303="","",IF(AX304="対象外","対象外",Q303))</f>
        <v/>
      </c>
      <c r="R304" s="219" t="str">
        <f>IF(B303="","",IF(AX304="対象外","対象外",R303))</f>
        <v/>
      </c>
      <c r="S304" s="322" t="str">
        <f>IF(B303="","",IF(AX304="対象外","対象外",S303))</f>
        <v/>
      </c>
      <c r="T304" s="314" t="str">
        <f>IF(B303="","",IF(AY304="対象外","対象外",T303))</f>
        <v/>
      </c>
      <c r="U304" s="219" t="str">
        <f>IF(B303="","",IF(AY304="対象外","対象外",U303))</f>
        <v/>
      </c>
      <c r="V304" s="219" t="str">
        <f>IF(B303="","",IF(AY304="対象外","対象外",V303))</f>
        <v/>
      </c>
      <c r="W304" s="219" t="str">
        <f>IF(B303="","",IF(AY304="対象外","対象外",W303))</f>
        <v/>
      </c>
      <c r="X304" s="219" t="str">
        <f>IF(B303="","",IF(AY304="対象外","対象外",X303))</f>
        <v/>
      </c>
      <c r="Y304" s="219" t="str">
        <f>IF(B303="","",IF(AY304="対象外","対象外",Y303))</f>
        <v/>
      </c>
      <c r="Z304" s="315" t="str">
        <f>IF(B303="","",IF(AY304="対象外","対象外",Z303))</f>
        <v/>
      </c>
      <c r="AA304" s="303" t="str">
        <f>IF(B303="","",IF(AZ304="対象外","対象外",AA303))</f>
        <v/>
      </c>
      <c r="AB304" s="219" t="str">
        <f>IF(B303="","",IF(AZ304="対象外","対象外",AB303))</f>
        <v/>
      </c>
      <c r="AC304" s="219" t="str">
        <f>IF(B303="","",IF(AZ304="対象外","対象外",AC303))</f>
        <v/>
      </c>
      <c r="AD304" s="219" t="str">
        <f>IF(B303="","",IF(AZ304="対象外","対象外",AD303))</f>
        <v/>
      </c>
      <c r="AE304" s="219" t="str">
        <f>IF(B303="","",IF(AZ304="対象外","対象外",AE303))</f>
        <v/>
      </c>
      <c r="AF304" s="219" t="str">
        <f>IF(B303="","",IF(AZ304="対象外","対象外",AF303))</f>
        <v/>
      </c>
      <c r="AG304" s="219" t="str">
        <f>IF(B303="","",IF(AZ304="対象外","対象外",AG303))</f>
        <v/>
      </c>
      <c r="AH304" s="523" t="str">
        <f t="shared" ref="AH304" si="461">IF(B303="","",IF(AH303&lt;1,"対象外",ROUND(AI303/AH303,3)))</f>
        <v/>
      </c>
      <c r="AI304" s="524"/>
      <c r="AJ304" s="189"/>
      <c r="AL304" s="290"/>
      <c r="AM304" s="184">
        <f>IF(AH304="",0,IF(AH304="対象外",0,1))</f>
        <v>0</v>
      </c>
      <c r="AN304" s="187">
        <f>IF(AM304=1,AH304,0)</f>
        <v>0</v>
      </c>
      <c r="AO304" s="184">
        <f>AH303</f>
        <v>0</v>
      </c>
      <c r="AP304" s="170">
        <f>AI303</f>
        <v>0</v>
      </c>
      <c r="AQ304" s="152"/>
      <c r="AR304" s="170">
        <f>IF(AS304&gt;1,1,0)</f>
        <v>0</v>
      </c>
      <c r="AS304" s="170">
        <f>AO304+AS260</f>
        <v>0</v>
      </c>
      <c r="AT304" s="170">
        <f>AP304+AT260</f>
        <v>0</v>
      </c>
      <c r="AU304" s="152"/>
      <c r="AW304" s="198" t="str">
        <f>IF(COUNTIF(F303:L303,"作業")+COUNTIF(F303:L303,"休日")&lt;7,"対象外",IF(COUNTIF(F303:L303,"休日")&gt;3,"対象外","対象"))</f>
        <v>対象外</v>
      </c>
      <c r="AX304" s="198" t="str">
        <f>IF(COUNTIF(M303:S303,"作業")+COUNTIF(M303:S303,"休日")&lt;7,"対象外",IF(COUNTIF(M303:S303,"休日")&gt;3,"対象外","対象"))</f>
        <v>対象外</v>
      </c>
      <c r="AY304" s="198" t="str">
        <f>IF(COUNTIF(T303:Z303,"作業")+COUNTIF(T303:Z303,"休日")&lt;7,"対象外",IF(COUNTIF(T303:Z303,"休日")&gt;3,"対象外","対象"))</f>
        <v>対象外</v>
      </c>
      <c r="AZ304" s="198" t="str">
        <f>IF(COUNTIF(AA303:AG303,"作業")+COUNTIF(AA303:AG303,"休日")&lt;7,"対象外",IF(COUNTIF(AA303:AG303,"休日")&gt;3,"対象外","対象"))</f>
        <v>対象外</v>
      </c>
    </row>
    <row r="305" spans="1:52" ht="54" customHeight="1" x14ac:dyDescent="0.35">
      <c r="A305" s="599"/>
      <c r="B305" s="529" t="str">
        <f>IF(COUNTIF(F305:AG305,0)=28,"",B$41)</f>
        <v/>
      </c>
      <c r="C305" s="530"/>
      <c r="D305" s="531"/>
      <c r="E305" s="295" t="s">
        <v>158</v>
      </c>
      <c r="F305" s="314">
        <f>VLOOKUP(F286,'9'!$B$11:$D$598,3,0)</f>
        <v>0</v>
      </c>
      <c r="G305" s="219">
        <f>VLOOKUP(G286,'9'!$B$11:$D$598,3,0)</f>
        <v>0</v>
      </c>
      <c r="H305" s="219">
        <f>VLOOKUP(H286,'9'!$B$11:$D$598,3,0)</f>
        <v>0</v>
      </c>
      <c r="I305" s="219">
        <f>VLOOKUP(I286,'9'!$B$11:$D$598,3,0)</f>
        <v>0</v>
      </c>
      <c r="J305" s="219">
        <f>VLOOKUP(J286,'9'!$B$11:$D$598,3,0)</f>
        <v>0</v>
      </c>
      <c r="K305" s="219">
        <f>VLOOKUP(K286,'9'!$B$11:$D$598,3,0)</f>
        <v>0</v>
      </c>
      <c r="L305" s="315">
        <f>VLOOKUP(L286,'9'!$B$11:$D$598,3,0)</f>
        <v>0</v>
      </c>
      <c r="M305" s="303">
        <f>VLOOKUP(M286,'9'!$B$11:$D$598,3,0)</f>
        <v>0</v>
      </c>
      <c r="N305" s="219">
        <f>VLOOKUP(N286,'9'!$B$11:$D$598,3,0)</f>
        <v>0</v>
      </c>
      <c r="O305" s="219">
        <f>VLOOKUP(O286,'9'!$B$11:$D$598,3,0)</f>
        <v>0</v>
      </c>
      <c r="P305" s="219">
        <f>VLOOKUP(P286,'9'!$B$11:$D$598,3,0)</f>
        <v>0</v>
      </c>
      <c r="Q305" s="219">
        <f>VLOOKUP(Q286,'9'!$B$11:$D$598,3,0)</f>
        <v>0</v>
      </c>
      <c r="R305" s="219">
        <f>VLOOKUP(R286,'9'!$B$11:$D$598,3,0)</f>
        <v>0</v>
      </c>
      <c r="S305" s="322">
        <f>VLOOKUP(S286,'9'!$B$11:$D$598,3,0)</f>
        <v>0</v>
      </c>
      <c r="T305" s="314">
        <f>VLOOKUP(T286,'9'!$B$11:$D$598,3,0)</f>
        <v>0</v>
      </c>
      <c r="U305" s="219">
        <f>VLOOKUP(U286,'9'!$B$11:$D$598,3,0)</f>
        <v>0</v>
      </c>
      <c r="V305" s="219">
        <f>VLOOKUP(V286,'9'!$B$11:$D$598,3,0)</f>
        <v>0</v>
      </c>
      <c r="W305" s="219">
        <f>VLOOKUP(W286,'9'!$B$11:$D$598,3,0)</f>
        <v>0</v>
      </c>
      <c r="X305" s="219">
        <f>VLOOKUP(X286,'9'!$B$11:$D$598,3,0)</f>
        <v>0</v>
      </c>
      <c r="Y305" s="219">
        <f>VLOOKUP(Y286,'9'!$B$11:$D$598,3,0)</f>
        <v>0</v>
      </c>
      <c r="Z305" s="315">
        <f>VLOOKUP(Z286,'9'!$B$11:$D$598,3,0)</f>
        <v>0</v>
      </c>
      <c r="AA305" s="303">
        <f>VLOOKUP(AA286,'9'!$B$11:$D$598,3,0)</f>
        <v>0</v>
      </c>
      <c r="AB305" s="219">
        <f>VLOOKUP(AB286,'9'!$B$11:$D$598,3,0)</f>
        <v>0</v>
      </c>
      <c r="AC305" s="219">
        <f>VLOOKUP(AC286,'9'!$B$11:$D$598,3,0)</f>
        <v>0</v>
      </c>
      <c r="AD305" s="219">
        <f>VLOOKUP(AD286,'9'!$B$11:$D$598,3,0)</f>
        <v>0</v>
      </c>
      <c r="AE305" s="219">
        <f>VLOOKUP(AE286,'9'!$B$11:$D$598,3,0)</f>
        <v>0</v>
      </c>
      <c r="AF305" s="219">
        <f>VLOOKUP(AF286,'9'!$B$11:$D$598,3,0)</f>
        <v>0</v>
      </c>
      <c r="AG305" s="219">
        <f>VLOOKUP(AG286,'9'!$B$11:$D$598,3,0)</f>
        <v>0</v>
      </c>
      <c r="AH305" s="198">
        <f t="shared" ref="AH305" si="462">COUNTIF(F306:AG306,"作業")+COUNTIF(F306:AG306,"休日")</f>
        <v>0</v>
      </c>
      <c r="AI305" s="291">
        <f t="shared" ref="AI305" si="463">(COUNTIF(F306:AG306,"休日"))</f>
        <v>0</v>
      </c>
      <c r="AJ305" s="189"/>
      <c r="AL305" s="290"/>
      <c r="AM305" s="290"/>
      <c r="AN305" s="290"/>
      <c r="AW305" s="278">
        <v>1</v>
      </c>
      <c r="AX305" s="278">
        <v>2</v>
      </c>
      <c r="AY305" s="278">
        <v>3</v>
      </c>
      <c r="AZ305" s="278">
        <v>4</v>
      </c>
    </row>
    <row r="306" spans="1:52" ht="54" customHeight="1" x14ac:dyDescent="0.35">
      <c r="A306" s="599"/>
      <c r="B306" s="532"/>
      <c r="C306" s="533"/>
      <c r="D306" s="534"/>
      <c r="E306" s="296" t="s">
        <v>159</v>
      </c>
      <c r="F306" s="314" t="str">
        <f>IF(B305="","",IF(AW306="対象外","対象外",F305))</f>
        <v/>
      </c>
      <c r="G306" s="219" t="str">
        <f>IF(B305="","",IF(AW306="対象外","対象外",G305))</f>
        <v/>
      </c>
      <c r="H306" s="219" t="str">
        <f>IF(B305="","",IF(AW306="対象外","対象外",H305))</f>
        <v/>
      </c>
      <c r="I306" s="219" t="str">
        <f>IF(B305="","",IF(AW306="対象外","対象外",I305))</f>
        <v/>
      </c>
      <c r="J306" s="219" t="str">
        <f>IF(B305="","",IF(AW306="対象外","対象外",J305))</f>
        <v/>
      </c>
      <c r="K306" s="219" t="str">
        <f>IF(B305="","",IF(AW306="対象外","対象外",K305))</f>
        <v/>
      </c>
      <c r="L306" s="315" t="str">
        <f>IF(B305="","",IF(AW306="対象外","対象外",L305))</f>
        <v/>
      </c>
      <c r="M306" s="303" t="str">
        <f>IF(B305="","",IF(AX306="対象外","対象外",M305))</f>
        <v/>
      </c>
      <c r="N306" s="219" t="str">
        <f>IF(B305="","",IF(AX306="対象外","対象外",N305))</f>
        <v/>
      </c>
      <c r="O306" s="219" t="str">
        <f>IF(B305="","",IF(AX306="対象外","対象外",O305))</f>
        <v/>
      </c>
      <c r="P306" s="219" t="str">
        <f>IF(B305="","",IF(AX306="対象外","対象外",P305))</f>
        <v/>
      </c>
      <c r="Q306" s="219" t="str">
        <f>IF(B305="","",IF(AX306="対象外","対象外",Q305))</f>
        <v/>
      </c>
      <c r="R306" s="219" t="str">
        <f>IF(B305="","",IF(AX306="対象外","対象外",R305))</f>
        <v/>
      </c>
      <c r="S306" s="322" t="str">
        <f>IF(B305="","",IF(AX306="対象外","対象外",S305))</f>
        <v/>
      </c>
      <c r="T306" s="314" t="str">
        <f>IF(B305="","",IF(AY306="対象外","対象外",T305))</f>
        <v/>
      </c>
      <c r="U306" s="219" t="str">
        <f>IF(B305="","",IF(AY306="対象外","対象外",U305))</f>
        <v/>
      </c>
      <c r="V306" s="219" t="str">
        <f>IF(B305="","",IF(AY306="対象外","対象外",V305))</f>
        <v/>
      </c>
      <c r="W306" s="219" t="str">
        <f>IF(B305="","",IF(AY306="対象外","対象外",W305))</f>
        <v/>
      </c>
      <c r="X306" s="219" t="str">
        <f>IF(B305="","",IF(AY306="対象外","対象外",X305))</f>
        <v/>
      </c>
      <c r="Y306" s="219" t="str">
        <f>IF(B305="","",IF(AY306="対象外","対象外",Y305))</f>
        <v/>
      </c>
      <c r="Z306" s="315" t="str">
        <f>IF(B305="","",IF(AY306="対象外","対象外",Z305))</f>
        <v/>
      </c>
      <c r="AA306" s="303" t="str">
        <f>IF(B305="","",IF(AZ306="対象外","対象外",AA305))</f>
        <v/>
      </c>
      <c r="AB306" s="219" t="str">
        <f>IF(B305="","",IF(AZ306="対象外","対象外",AB305))</f>
        <v/>
      </c>
      <c r="AC306" s="219" t="str">
        <f>IF(B305="","",IF(AZ306="対象外","対象外",AC305))</f>
        <v/>
      </c>
      <c r="AD306" s="219" t="str">
        <f>IF(B305="","",IF(AZ306="対象外","対象外",AD305))</f>
        <v/>
      </c>
      <c r="AE306" s="219" t="str">
        <f>IF(B305="","",IF(AZ306="対象外","対象外",AE305))</f>
        <v/>
      </c>
      <c r="AF306" s="219" t="str">
        <f>IF(B305="","",IF(AZ306="対象外","対象外",AF305))</f>
        <v/>
      </c>
      <c r="AG306" s="219" t="str">
        <f>IF(B305="","",IF(AZ306="対象外","対象外",AG305))</f>
        <v/>
      </c>
      <c r="AH306" s="523" t="str">
        <f t="shared" ref="AH306" si="464">IF(B305="","",IF(AH305&lt;1,"対象外",ROUND(AI305/AH305,3)))</f>
        <v/>
      </c>
      <c r="AI306" s="524"/>
      <c r="AJ306" s="189"/>
      <c r="AL306" s="290"/>
      <c r="AM306" s="184">
        <f>IF(AH306="",0,IF(AH306="対象外",0,1))</f>
        <v>0</v>
      </c>
      <c r="AN306" s="187">
        <f>IF(AM306=1,AH306,0)</f>
        <v>0</v>
      </c>
      <c r="AO306" s="184">
        <f>AH305</f>
        <v>0</v>
      </c>
      <c r="AP306" s="170">
        <f>AI305</f>
        <v>0</v>
      </c>
      <c r="AQ306" s="152"/>
      <c r="AR306" s="170">
        <f>IF(AS306&gt;1,1,0)</f>
        <v>0</v>
      </c>
      <c r="AS306" s="170">
        <f>AO306+AS262</f>
        <v>0</v>
      </c>
      <c r="AT306" s="170">
        <f>AP306+AT262</f>
        <v>0</v>
      </c>
      <c r="AU306" s="152"/>
      <c r="AW306" s="198" t="str">
        <f>IF(COUNTIF(F305:L305,"作業")+COUNTIF(F305:L305,"休日")&lt;7,"対象外",IF(COUNTIF(F305:L305,"休日")&gt;3,"対象外","対象"))</f>
        <v>対象外</v>
      </c>
      <c r="AX306" s="198" t="str">
        <f>IF(COUNTIF(M305:S305,"作業")+COUNTIF(M305:S305,"休日")&lt;7,"対象外",IF(COUNTIF(M305:S305,"休日")&gt;3,"対象外","対象"))</f>
        <v>対象外</v>
      </c>
      <c r="AY306" s="198" t="str">
        <f>IF(COUNTIF(T305:Z305,"作業")+COUNTIF(T305:Z305,"休日")&lt;7,"対象外",IF(COUNTIF(T305:Z305,"休日")&gt;3,"対象外","対象"))</f>
        <v>対象外</v>
      </c>
      <c r="AZ306" s="198" t="str">
        <f>IF(COUNTIF(AA305:AG305,"作業")+COUNTIF(AA305:AG305,"休日")&lt;7,"対象外",IF(COUNTIF(AA305:AG305,"休日")&gt;3,"対象外","対象"))</f>
        <v>対象外</v>
      </c>
    </row>
    <row r="307" spans="1:52" ht="54" customHeight="1" x14ac:dyDescent="0.35">
      <c r="A307" s="599"/>
      <c r="B307" s="529" t="str">
        <f>IF(COUNTIF(F307:AG307,0)=28,"",B$43)</f>
        <v/>
      </c>
      <c r="C307" s="530"/>
      <c r="D307" s="531"/>
      <c r="E307" s="295" t="s">
        <v>158</v>
      </c>
      <c r="F307" s="314">
        <f>VLOOKUP(F286,'10'!$B$11:$D$598,3,0)</f>
        <v>0</v>
      </c>
      <c r="G307" s="219">
        <f>VLOOKUP(G286,'10'!$B$11:$D$598,3,0)</f>
        <v>0</v>
      </c>
      <c r="H307" s="219">
        <f>VLOOKUP(H286,'10'!$B$11:$D$598,3,0)</f>
        <v>0</v>
      </c>
      <c r="I307" s="219">
        <f>VLOOKUP(I286,'10'!$B$11:$D$598,3,0)</f>
        <v>0</v>
      </c>
      <c r="J307" s="219">
        <f>VLOOKUP(J286,'10'!$B$11:$D$598,3,0)</f>
        <v>0</v>
      </c>
      <c r="K307" s="219">
        <f>VLOOKUP(K286,'10'!$B$11:$D$598,3,0)</f>
        <v>0</v>
      </c>
      <c r="L307" s="315">
        <f>VLOOKUP(L286,'10'!$B$11:$D$598,3,0)</f>
        <v>0</v>
      </c>
      <c r="M307" s="303">
        <f>VLOOKUP(M286,'10'!$B$11:$D$598,3,0)</f>
        <v>0</v>
      </c>
      <c r="N307" s="219">
        <f>VLOOKUP(N286,'10'!$B$11:$D$598,3,0)</f>
        <v>0</v>
      </c>
      <c r="O307" s="219">
        <f>VLOOKUP(O286,'10'!$B$11:$D$598,3,0)</f>
        <v>0</v>
      </c>
      <c r="P307" s="219">
        <f>VLOOKUP(P286,'10'!$B$11:$D$598,3,0)</f>
        <v>0</v>
      </c>
      <c r="Q307" s="219">
        <f>VLOOKUP(Q286,'10'!$B$11:$D$598,3,0)</f>
        <v>0</v>
      </c>
      <c r="R307" s="219">
        <f>VLOOKUP(R286,'10'!$B$11:$D$598,3,0)</f>
        <v>0</v>
      </c>
      <c r="S307" s="322">
        <f>VLOOKUP(S286,'10'!$B$11:$D$598,3,0)</f>
        <v>0</v>
      </c>
      <c r="T307" s="314">
        <f>VLOOKUP(T286,'10'!$B$11:$D$598,3,0)</f>
        <v>0</v>
      </c>
      <c r="U307" s="219">
        <f>VLOOKUP(U286,'10'!$B$11:$D$598,3,0)</f>
        <v>0</v>
      </c>
      <c r="V307" s="219">
        <f>VLOOKUP(V286,'10'!$B$11:$D$598,3,0)</f>
        <v>0</v>
      </c>
      <c r="W307" s="219">
        <f>VLOOKUP(W286,'10'!$B$11:$D$598,3,0)</f>
        <v>0</v>
      </c>
      <c r="X307" s="219">
        <f>VLOOKUP(X286,'10'!$B$11:$D$598,3,0)</f>
        <v>0</v>
      </c>
      <c r="Y307" s="219">
        <f>VLOOKUP(Y286,'10'!$B$11:$D$598,3,0)</f>
        <v>0</v>
      </c>
      <c r="Z307" s="315">
        <f>VLOOKUP(Z286,'10'!$B$11:$D$598,3,0)</f>
        <v>0</v>
      </c>
      <c r="AA307" s="303">
        <f>VLOOKUP(AA286,'10'!$B$11:$D$598,3,0)</f>
        <v>0</v>
      </c>
      <c r="AB307" s="219">
        <f>VLOOKUP(AB286,'10'!$B$11:$D$598,3,0)</f>
        <v>0</v>
      </c>
      <c r="AC307" s="219">
        <f>VLOOKUP(AC286,'10'!$B$11:$D$598,3,0)</f>
        <v>0</v>
      </c>
      <c r="AD307" s="219">
        <f>VLOOKUP(AD286,'10'!$B$11:$D$598,3,0)</f>
        <v>0</v>
      </c>
      <c r="AE307" s="219">
        <f>VLOOKUP(AE286,'10'!$B$11:$D$598,3,0)</f>
        <v>0</v>
      </c>
      <c r="AF307" s="219">
        <f>VLOOKUP(AF286,'10'!$B$11:$D$598,3,0)</f>
        <v>0</v>
      </c>
      <c r="AG307" s="219">
        <f>VLOOKUP(AG286,'10'!$B$11:$D$598,3,0)</f>
        <v>0</v>
      </c>
      <c r="AH307" s="198">
        <f t="shared" ref="AH307" si="465">COUNTIF(F308:AG308,"作業")+COUNTIF(F308:AG308,"休日")</f>
        <v>0</v>
      </c>
      <c r="AI307" s="291">
        <f t="shared" ref="AI307" si="466">(COUNTIF(F308:AG308,"休日"))</f>
        <v>0</v>
      </c>
      <c r="AJ307" s="189"/>
      <c r="AL307" s="290"/>
      <c r="AM307" s="290"/>
      <c r="AN307" s="290"/>
      <c r="AW307" s="278">
        <v>1</v>
      </c>
      <c r="AX307" s="278">
        <v>2</v>
      </c>
      <c r="AY307" s="278">
        <v>3</v>
      </c>
      <c r="AZ307" s="278">
        <v>4</v>
      </c>
    </row>
    <row r="308" spans="1:52" ht="54" customHeight="1" x14ac:dyDescent="0.35">
      <c r="A308" s="599"/>
      <c r="B308" s="532"/>
      <c r="C308" s="533"/>
      <c r="D308" s="534"/>
      <c r="E308" s="296" t="s">
        <v>159</v>
      </c>
      <c r="F308" s="314" t="str">
        <f>IF(B307="","",IF(AW308="対象外","対象外",F307))</f>
        <v/>
      </c>
      <c r="G308" s="219" t="str">
        <f>IF(B307="","",IF(AW308="対象外","対象外",G307))</f>
        <v/>
      </c>
      <c r="H308" s="219" t="str">
        <f>IF(B307="","",IF(AW308="対象外","対象外",H307))</f>
        <v/>
      </c>
      <c r="I308" s="219" t="str">
        <f>IF(B307="","",IF(AW308="対象外","対象外",I307))</f>
        <v/>
      </c>
      <c r="J308" s="219" t="str">
        <f>IF(B307="","",IF(AW308="対象外","対象外",J307))</f>
        <v/>
      </c>
      <c r="K308" s="219" t="str">
        <f>IF(B307="","",IF(AW308="対象外","対象外",K307))</f>
        <v/>
      </c>
      <c r="L308" s="315" t="str">
        <f>IF(B307="","",IF(AW308="対象外","対象外",L307))</f>
        <v/>
      </c>
      <c r="M308" s="303" t="str">
        <f>IF(B307="","",IF(AX308="対象外","対象外",M307))</f>
        <v/>
      </c>
      <c r="N308" s="219" t="str">
        <f>IF(B307="","",IF(AX308="対象外","対象外",N307))</f>
        <v/>
      </c>
      <c r="O308" s="219" t="str">
        <f>IF(B307="","",IF(AX308="対象外","対象外",O307))</f>
        <v/>
      </c>
      <c r="P308" s="219" t="str">
        <f>IF(B307="","",IF(AX308="対象外","対象外",P307))</f>
        <v/>
      </c>
      <c r="Q308" s="219" t="str">
        <f>IF(B307="","",IF(AX308="対象外","対象外",Q307))</f>
        <v/>
      </c>
      <c r="R308" s="219" t="str">
        <f>IF(B307="","",IF(AX308="対象外","対象外",R307))</f>
        <v/>
      </c>
      <c r="S308" s="322" t="str">
        <f>IF(B307="","",IF(AX308="対象外","対象外",S307))</f>
        <v/>
      </c>
      <c r="T308" s="314" t="str">
        <f>IF(B307="","",IF(AY308="対象外","対象外",T307))</f>
        <v/>
      </c>
      <c r="U308" s="219" t="str">
        <f>IF(B307="","",IF(AY308="対象外","対象外",U307))</f>
        <v/>
      </c>
      <c r="V308" s="219" t="str">
        <f>IF(B307="","",IF(AY308="対象外","対象外",V307))</f>
        <v/>
      </c>
      <c r="W308" s="219" t="str">
        <f>IF(B307="","",IF(AY308="対象外","対象外",W307))</f>
        <v/>
      </c>
      <c r="X308" s="219" t="str">
        <f>IF(B307="","",IF(AY308="対象外","対象外",X307))</f>
        <v/>
      </c>
      <c r="Y308" s="219" t="str">
        <f>IF(B307="","",IF(AY308="対象外","対象外",Y307))</f>
        <v/>
      </c>
      <c r="Z308" s="315" t="str">
        <f>IF(B307="","",IF(AY308="対象外","対象外",Z307))</f>
        <v/>
      </c>
      <c r="AA308" s="303" t="str">
        <f>IF(B307="","",IF(AZ308="対象外","対象外",AA307))</f>
        <v/>
      </c>
      <c r="AB308" s="219" t="str">
        <f>IF(B307="","",IF(AZ308="対象外","対象外",AB307))</f>
        <v/>
      </c>
      <c r="AC308" s="219" t="str">
        <f>IF(B307="","",IF(AZ308="対象外","対象外",AC307))</f>
        <v/>
      </c>
      <c r="AD308" s="219" t="str">
        <f>IF(B307="","",IF(AZ308="対象外","対象外",AD307))</f>
        <v/>
      </c>
      <c r="AE308" s="219" t="str">
        <f>IF(B307="","",IF(AZ308="対象外","対象外",AE307))</f>
        <v/>
      </c>
      <c r="AF308" s="219" t="str">
        <f>IF(B307="","",IF(AZ308="対象外","対象外",AF307))</f>
        <v/>
      </c>
      <c r="AG308" s="219" t="str">
        <f>IF(B307="","",IF(AZ308="対象外","対象外",AG307))</f>
        <v/>
      </c>
      <c r="AH308" s="523" t="str">
        <f t="shared" ref="AH308" si="467">IF(B307="","",IF(AH307&lt;1,"対象外",ROUND(AI307/AH307,3)))</f>
        <v/>
      </c>
      <c r="AI308" s="524"/>
      <c r="AJ308" s="189"/>
      <c r="AL308" s="290"/>
      <c r="AM308" s="184">
        <f>IF(AH308="",0,IF(AH308="対象外",0,1))</f>
        <v>0</v>
      </c>
      <c r="AN308" s="187">
        <f>IF(AM308=1,AH308,0)</f>
        <v>0</v>
      </c>
      <c r="AO308" s="184">
        <f>AH307</f>
        <v>0</v>
      </c>
      <c r="AP308" s="170">
        <f>AI307</f>
        <v>0</v>
      </c>
      <c r="AQ308" s="152"/>
      <c r="AR308" s="170">
        <f>IF(AS308&gt;1,1,0)</f>
        <v>0</v>
      </c>
      <c r="AS308" s="170">
        <f>AO308+AS264</f>
        <v>0</v>
      </c>
      <c r="AT308" s="170">
        <f>AP308+AT264</f>
        <v>0</v>
      </c>
      <c r="AU308" s="152"/>
      <c r="AW308" s="198" t="str">
        <f>IF(COUNTIF(F307:L307,"作業")+COUNTIF(F307:L307,"休日")&lt;7,"対象外",IF(COUNTIF(F307:L307,"休日")&gt;3,"対象外","対象"))</f>
        <v>対象外</v>
      </c>
      <c r="AX308" s="198" t="str">
        <f>IF(COUNTIF(M307:S307,"作業")+COUNTIF(M307:S307,"休日")&lt;7,"対象外",IF(COUNTIF(M307:S307,"休日")&gt;3,"対象外","対象"))</f>
        <v>対象外</v>
      </c>
      <c r="AY308" s="198" t="str">
        <f>IF(COUNTIF(T307:Z307,"作業")+COUNTIF(T307:Z307,"休日")&lt;7,"対象外",IF(COUNTIF(T307:Z307,"休日")&gt;3,"対象外","対象"))</f>
        <v>対象外</v>
      </c>
      <c r="AZ308" s="198" t="str">
        <f>IF(COUNTIF(AA307:AG307,"作業")+COUNTIF(AA307:AG307,"休日")&lt;7,"対象外",IF(COUNTIF(AA307:AG307,"休日")&gt;3,"対象外","対象"))</f>
        <v>対象外</v>
      </c>
    </row>
    <row r="309" spans="1:52" ht="54" customHeight="1" x14ac:dyDescent="0.35">
      <c r="A309" s="599"/>
      <c r="B309" s="529" t="str">
        <f>IF(COUNTIF(F309:AG309,0)=28,"",B$45)</f>
        <v/>
      </c>
      <c r="C309" s="530"/>
      <c r="D309" s="531"/>
      <c r="E309" s="295" t="s">
        <v>158</v>
      </c>
      <c r="F309" s="314">
        <f>VLOOKUP(F286,'11'!$B$11:$D$598,3,0)</f>
        <v>0</v>
      </c>
      <c r="G309" s="219">
        <f>VLOOKUP(G286,'11'!$B$11:$D$598,3,0)</f>
        <v>0</v>
      </c>
      <c r="H309" s="219">
        <f>VLOOKUP(H286,'11'!$B$11:$D$598,3,0)</f>
        <v>0</v>
      </c>
      <c r="I309" s="219">
        <f>VLOOKUP(I286,'11'!$B$11:$D$598,3,0)</f>
        <v>0</v>
      </c>
      <c r="J309" s="219">
        <f>VLOOKUP(J286,'11'!$B$11:$D$598,3,0)</f>
        <v>0</v>
      </c>
      <c r="K309" s="219">
        <f>VLOOKUP(K286,'11'!$B$11:$D$598,3,0)</f>
        <v>0</v>
      </c>
      <c r="L309" s="315">
        <f>VLOOKUP(L286,'11'!$B$11:$D$598,3,0)</f>
        <v>0</v>
      </c>
      <c r="M309" s="303">
        <f>VLOOKUP(M286,'11'!$B$11:$D$598,3,0)</f>
        <v>0</v>
      </c>
      <c r="N309" s="219">
        <f>VLOOKUP(N286,'11'!$B$11:$D$598,3,0)</f>
        <v>0</v>
      </c>
      <c r="O309" s="219">
        <f>VLOOKUP(O286,'11'!$B$11:$D$598,3,0)</f>
        <v>0</v>
      </c>
      <c r="P309" s="219">
        <f>VLOOKUP(P286,'11'!$B$11:$D$598,3,0)</f>
        <v>0</v>
      </c>
      <c r="Q309" s="219">
        <f>VLOOKUP(Q286,'11'!$B$11:$D$598,3,0)</f>
        <v>0</v>
      </c>
      <c r="R309" s="219">
        <f>VLOOKUP(R286,'11'!$B$11:$D$598,3,0)</f>
        <v>0</v>
      </c>
      <c r="S309" s="322">
        <f>VLOOKUP(S286,'11'!$B$11:$D$598,3,0)</f>
        <v>0</v>
      </c>
      <c r="T309" s="314">
        <f>VLOOKUP(T286,'11'!$B$11:$D$598,3,0)</f>
        <v>0</v>
      </c>
      <c r="U309" s="219">
        <f>VLOOKUP(U286,'11'!$B$11:$D$598,3,0)</f>
        <v>0</v>
      </c>
      <c r="V309" s="219">
        <f>VLOOKUP(V286,'11'!$B$11:$D$598,3,0)</f>
        <v>0</v>
      </c>
      <c r="W309" s="219">
        <f>VLOOKUP(W286,'11'!$B$11:$D$598,3,0)</f>
        <v>0</v>
      </c>
      <c r="X309" s="219">
        <f>VLOOKUP(X286,'11'!$B$11:$D$598,3,0)</f>
        <v>0</v>
      </c>
      <c r="Y309" s="219">
        <f>VLOOKUP(Y286,'11'!$B$11:$D$598,3,0)</f>
        <v>0</v>
      </c>
      <c r="Z309" s="315">
        <f>VLOOKUP(Z286,'11'!$B$11:$D$598,3,0)</f>
        <v>0</v>
      </c>
      <c r="AA309" s="303">
        <f>VLOOKUP(AA286,'11'!$B$11:$D$598,3,0)</f>
        <v>0</v>
      </c>
      <c r="AB309" s="219">
        <f>VLOOKUP(AB286,'11'!$B$11:$D$598,3,0)</f>
        <v>0</v>
      </c>
      <c r="AC309" s="219">
        <f>VLOOKUP(AC286,'11'!$B$11:$D$598,3,0)</f>
        <v>0</v>
      </c>
      <c r="AD309" s="219">
        <f>VLOOKUP(AD286,'11'!$B$11:$D$598,3,0)</f>
        <v>0</v>
      </c>
      <c r="AE309" s="219">
        <f>VLOOKUP(AE286,'11'!$B$11:$D$598,3,0)</f>
        <v>0</v>
      </c>
      <c r="AF309" s="219">
        <f>VLOOKUP(AF286,'11'!$B$11:$D$598,3,0)</f>
        <v>0</v>
      </c>
      <c r="AG309" s="219">
        <f>VLOOKUP(AG286,'11'!$B$11:$D$598,3,0)</f>
        <v>0</v>
      </c>
      <c r="AH309" s="198">
        <f t="shared" ref="AH309" si="468">COUNTIF(F310:AG310,"作業")+COUNTIF(F310:AG310,"休日")</f>
        <v>0</v>
      </c>
      <c r="AI309" s="291">
        <f t="shared" ref="AI309" si="469">(COUNTIF(F310:AG310,"休日"))</f>
        <v>0</v>
      </c>
      <c r="AJ309" s="189"/>
      <c r="AL309" s="290"/>
      <c r="AM309" s="290"/>
      <c r="AN309" s="290"/>
      <c r="AW309" s="278">
        <v>1</v>
      </c>
      <c r="AX309" s="278">
        <v>2</v>
      </c>
      <c r="AY309" s="278">
        <v>3</v>
      </c>
      <c r="AZ309" s="278">
        <v>4</v>
      </c>
    </row>
    <row r="310" spans="1:52" ht="54" customHeight="1" x14ac:dyDescent="0.35">
      <c r="A310" s="599"/>
      <c r="B310" s="532"/>
      <c r="C310" s="533"/>
      <c r="D310" s="534"/>
      <c r="E310" s="296" t="s">
        <v>159</v>
      </c>
      <c r="F310" s="314" t="str">
        <f>IF(B309="","",IF(AW310="対象外","対象外",F309))</f>
        <v/>
      </c>
      <c r="G310" s="219" t="str">
        <f>IF(B309="","",IF(AW310="対象外","対象外",G309))</f>
        <v/>
      </c>
      <c r="H310" s="219" t="str">
        <f>IF(B309="","",IF(AW310="対象外","対象外",H309))</f>
        <v/>
      </c>
      <c r="I310" s="219" t="str">
        <f>IF(B309="","",IF(AW310="対象外","対象外",I309))</f>
        <v/>
      </c>
      <c r="J310" s="219" t="str">
        <f>IF(B309="","",IF(AW310="対象外","対象外",J309))</f>
        <v/>
      </c>
      <c r="K310" s="219" t="str">
        <f>IF(B309="","",IF(AW310="対象外","対象外",K309))</f>
        <v/>
      </c>
      <c r="L310" s="315" t="str">
        <f>IF(B309="","",IF(AW310="対象外","対象外",L309))</f>
        <v/>
      </c>
      <c r="M310" s="303" t="str">
        <f>IF(B309="","",IF(AX310="対象外","対象外",M309))</f>
        <v/>
      </c>
      <c r="N310" s="219" t="str">
        <f>IF(B309="","",IF(AX310="対象外","対象外",N309))</f>
        <v/>
      </c>
      <c r="O310" s="219" t="str">
        <f>IF(B309="","",IF(AX310="対象外","対象外",O309))</f>
        <v/>
      </c>
      <c r="P310" s="219" t="str">
        <f>IF(B309="","",IF(AX310="対象外","対象外",P309))</f>
        <v/>
      </c>
      <c r="Q310" s="219" t="str">
        <f>IF(B309="","",IF(AX310="対象外","対象外",Q309))</f>
        <v/>
      </c>
      <c r="R310" s="219" t="str">
        <f>IF(B309="","",IF(AX310="対象外","対象外",R309))</f>
        <v/>
      </c>
      <c r="S310" s="322" t="str">
        <f>IF(B309="","",IF(AX310="対象外","対象外",S309))</f>
        <v/>
      </c>
      <c r="T310" s="314" t="str">
        <f>IF(B309="","",IF(AY310="対象外","対象外",T309))</f>
        <v/>
      </c>
      <c r="U310" s="219" t="str">
        <f>IF(B309="","",IF(AY310="対象外","対象外",U309))</f>
        <v/>
      </c>
      <c r="V310" s="219" t="str">
        <f>IF(B309="","",IF(AY310="対象外","対象外",V309))</f>
        <v/>
      </c>
      <c r="W310" s="219" t="str">
        <f>IF(B309="","",IF(AY310="対象外","対象外",W309))</f>
        <v/>
      </c>
      <c r="X310" s="219" t="str">
        <f>IF(B309="","",IF(AY310="対象外","対象外",X309))</f>
        <v/>
      </c>
      <c r="Y310" s="219" t="str">
        <f>IF(B309="","",IF(AY310="対象外","対象外",Y309))</f>
        <v/>
      </c>
      <c r="Z310" s="315" t="str">
        <f>IF(B309="","",IF(AY310="対象外","対象外",Z309))</f>
        <v/>
      </c>
      <c r="AA310" s="303" t="str">
        <f>IF(B309="","",IF(AZ310="対象外","対象外",AA309))</f>
        <v/>
      </c>
      <c r="AB310" s="219" t="str">
        <f>IF(B309="","",IF(AZ310="対象外","対象外",AB309))</f>
        <v/>
      </c>
      <c r="AC310" s="219" t="str">
        <f>IF(B309="","",IF(AZ310="対象外","対象外",AC309))</f>
        <v/>
      </c>
      <c r="AD310" s="219" t="str">
        <f>IF(B309="","",IF(AZ310="対象外","対象外",AD309))</f>
        <v/>
      </c>
      <c r="AE310" s="219" t="str">
        <f>IF(B309="","",IF(AZ310="対象外","対象外",AE309))</f>
        <v/>
      </c>
      <c r="AF310" s="219" t="str">
        <f>IF(B309="","",IF(AZ310="対象外","対象外",AF309))</f>
        <v/>
      </c>
      <c r="AG310" s="219" t="str">
        <f>IF(B309="","",IF(AZ310="対象外","対象外",AG309))</f>
        <v/>
      </c>
      <c r="AH310" s="523" t="str">
        <f t="shared" ref="AH310" si="470">IF(B309="","",IF(AH309&lt;1,"対象外",ROUND(AI309/AH309,3)))</f>
        <v/>
      </c>
      <c r="AI310" s="524"/>
      <c r="AJ310" s="189"/>
      <c r="AL310" s="290"/>
      <c r="AM310" s="184">
        <f>IF(AH310="",0,IF(AH310="対象外",0,1))</f>
        <v>0</v>
      </c>
      <c r="AN310" s="187">
        <f>IF(AM310=1,AH310,0)</f>
        <v>0</v>
      </c>
      <c r="AO310" s="184">
        <f>AH309</f>
        <v>0</v>
      </c>
      <c r="AP310" s="170">
        <f>AI309</f>
        <v>0</v>
      </c>
      <c r="AQ310" s="152"/>
      <c r="AR310" s="170">
        <f>IF(AS310&gt;1,1,0)</f>
        <v>0</v>
      </c>
      <c r="AS310" s="170">
        <f>AO310+AS266</f>
        <v>0</v>
      </c>
      <c r="AT310" s="170">
        <f>AP310+AT266</f>
        <v>0</v>
      </c>
      <c r="AU310" s="152"/>
      <c r="AW310" s="198" t="str">
        <f>IF(COUNTIF(F309:L309,"作業")+COUNTIF(F309:L309,"休日")&lt;7,"対象外",IF(COUNTIF(F309:L309,"休日")&gt;3,"対象外","対象"))</f>
        <v>対象外</v>
      </c>
      <c r="AX310" s="198" t="str">
        <f>IF(COUNTIF(M309:S309,"作業")+COUNTIF(M309:S309,"休日")&lt;7,"対象外",IF(COUNTIF(M309:S309,"休日")&gt;3,"対象外","対象"))</f>
        <v>対象外</v>
      </c>
      <c r="AY310" s="198" t="str">
        <f>IF(COUNTIF(T309:Z309,"作業")+COUNTIF(T309:Z309,"休日")&lt;7,"対象外",IF(COUNTIF(T309:Z309,"休日")&gt;3,"対象外","対象"))</f>
        <v>対象外</v>
      </c>
      <c r="AZ310" s="198" t="str">
        <f>IF(COUNTIF(AA309:AG309,"作業")+COUNTIF(AA309:AG309,"休日")&lt;7,"対象外",IF(COUNTIF(AA309:AG309,"休日")&gt;3,"対象外","対象"))</f>
        <v>対象外</v>
      </c>
    </row>
    <row r="311" spans="1:52" ht="54" customHeight="1" x14ac:dyDescent="0.35">
      <c r="A311" s="599"/>
      <c r="B311" s="529" t="str">
        <f>IF(COUNTIF(F311:AG311,0)=28,"",B$47)</f>
        <v/>
      </c>
      <c r="C311" s="530"/>
      <c r="D311" s="531"/>
      <c r="E311" s="295" t="s">
        <v>158</v>
      </c>
      <c r="F311" s="314">
        <f>VLOOKUP(F286,'12'!$B$11:$D$598,3,0)</f>
        <v>0</v>
      </c>
      <c r="G311" s="219">
        <f>VLOOKUP(G286,'12'!$B$11:$D$598,3,0)</f>
        <v>0</v>
      </c>
      <c r="H311" s="219">
        <f>VLOOKUP(H286,'12'!$B$11:$D$598,3,0)</f>
        <v>0</v>
      </c>
      <c r="I311" s="219">
        <f>VLOOKUP(I286,'12'!$B$11:$D$598,3,0)</f>
        <v>0</v>
      </c>
      <c r="J311" s="219">
        <f>VLOOKUP(J286,'12'!$B$11:$D$598,3,0)</f>
        <v>0</v>
      </c>
      <c r="K311" s="219">
        <f>VLOOKUP(K286,'12'!$B$11:$D$598,3,0)</f>
        <v>0</v>
      </c>
      <c r="L311" s="315">
        <f>VLOOKUP(L286,'12'!$B$11:$D$598,3,0)</f>
        <v>0</v>
      </c>
      <c r="M311" s="303">
        <f>VLOOKUP(M286,'12'!$B$11:$D$598,3,0)</f>
        <v>0</v>
      </c>
      <c r="N311" s="219">
        <f>VLOOKUP(N286,'12'!$B$11:$D$598,3,0)</f>
        <v>0</v>
      </c>
      <c r="O311" s="219">
        <f>VLOOKUP(O286,'12'!$B$11:$D$598,3,0)</f>
        <v>0</v>
      </c>
      <c r="P311" s="219">
        <f>VLOOKUP(P286,'12'!$B$11:$D$598,3,0)</f>
        <v>0</v>
      </c>
      <c r="Q311" s="219">
        <f>VLOOKUP(Q286,'12'!$B$11:$D$598,3,0)</f>
        <v>0</v>
      </c>
      <c r="R311" s="219">
        <f>VLOOKUP(R286,'12'!$B$11:$D$598,3,0)</f>
        <v>0</v>
      </c>
      <c r="S311" s="322">
        <f>VLOOKUP(S286,'12'!$B$11:$D$598,3,0)</f>
        <v>0</v>
      </c>
      <c r="T311" s="314">
        <f>VLOOKUP(T286,'12'!$B$11:$D$598,3,0)</f>
        <v>0</v>
      </c>
      <c r="U311" s="219">
        <f>VLOOKUP(U286,'12'!$B$11:$D$598,3,0)</f>
        <v>0</v>
      </c>
      <c r="V311" s="219">
        <f>VLOOKUP(V286,'12'!$B$11:$D$598,3,0)</f>
        <v>0</v>
      </c>
      <c r="W311" s="219">
        <f>VLOOKUP(W286,'12'!$B$11:$D$598,3,0)</f>
        <v>0</v>
      </c>
      <c r="X311" s="219">
        <f>VLOOKUP(X286,'12'!$B$11:$D$598,3,0)</f>
        <v>0</v>
      </c>
      <c r="Y311" s="219">
        <f>VLOOKUP(Y286,'12'!$B$11:$D$598,3,0)</f>
        <v>0</v>
      </c>
      <c r="Z311" s="315">
        <f>VLOOKUP(Z286,'12'!$B$11:$D$598,3,0)</f>
        <v>0</v>
      </c>
      <c r="AA311" s="303">
        <f>VLOOKUP(AA286,'12'!$B$11:$D$598,3,0)</f>
        <v>0</v>
      </c>
      <c r="AB311" s="219">
        <f>VLOOKUP(AB286,'12'!$B$11:$D$598,3,0)</f>
        <v>0</v>
      </c>
      <c r="AC311" s="219">
        <f>VLOOKUP(AC286,'12'!$B$11:$D$598,3,0)</f>
        <v>0</v>
      </c>
      <c r="AD311" s="219">
        <f>VLOOKUP(AD286,'12'!$B$11:$D$598,3,0)</f>
        <v>0</v>
      </c>
      <c r="AE311" s="219">
        <f>VLOOKUP(AE286,'12'!$B$11:$D$598,3,0)</f>
        <v>0</v>
      </c>
      <c r="AF311" s="219">
        <f>VLOOKUP(AF286,'12'!$B$11:$D$598,3,0)</f>
        <v>0</v>
      </c>
      <c r="AG311" s="219">
        <f>VLOOKUP(AG286,'12'!$B$11:$D$598,3,0)</f>
        <v>0</v>
      </c>
      <c r="AH311" s="198">
        <f t="shared" ref="AH311" si="471">COUNTIF(F312:AG312,"作業")+COUNTIF(F312:AG312,"休日")</f>
        <v>0</v>
      </c>
      <c r="AI311" s="291">
        <f t="shared" ref="AI311" si="472">(COUNTIF(F312:AG312,"休日"))</f>
        <v>0</v>
      </c>
      <c r="AJ311" s="189"/>
      <c r="AL311" s="290"/>
      <c r="AM311" s="290"/>
      <c r="AN311" s="290"/>
      <c r="AW311" s="278">
        <v>1</v>
      </c>
      <c r="AX311" s="278">
        <v>2</v>
      </c>
      <c r="AY311" s="278">
        <v>3</v>
      </c>
      <c r="AZ311" s="278">
        <v>4</v>
      </c>
    </row>
    <row r="312" spans="1:52" ht="54" customHeight="1" x14ac:dyDescent="0.35">
      <c r="A312" s="599"/>
      <c r="B312" s="532"/>
      <c r="C312" s="533"/>
      <c r="D312" s="534"/>
      <c r="E312" s="296" t="s">
        <v>159</v>
      </c>
      <c r="F312" s="314" t="str">
        <f>IF(B311="","",IF(AW312="対象外","対象外",F311))</f>
        <v/>
      </c>
      <c r="G312" s="219" t="str">
        <f>IF(B311="","",IF(AW312="対象外","対象外",G311))</f>
        <v/>
      </c>
      <c r="H312" s="219" t="str">
        <f>IF(B311="","",IF(AW312="対象外","対象外",H311))</f>
        <v/>
      </c>
      <c r="I312" s="219" t="str">
        <f>IF(B311="","",IF(AW312="対象外","対象外",I311))</f>
        <v/>
      </c>
      <c r="J312" s="219" t="str">
        <f>IF(B311="","",IF(AW312="対象外","対象外",J311))</f>
        <v/>
      </c>
      <c r="K312" s="219" t="str">
        <f>IF(B311="","",IF(AW312="対象外","対象外",K311))</f>
        <v/>
      </c>
      <c r="L312" s="315" t="str">
        <f>IF(B311="","",IF(AW312="対象外","対象外",L311))</f>
        <v/>
      </c>
      <c r="M312" s="303" t="str">
        <f>IF(B311="","",IF(AX312="対象外","対象外",M311))</f>
        <v/>
      </c>
      <c r="N312" s="219" t="str">
        <f>IF(B311="","",IF(AX312="対象外","対象外",N311))</f>
        <v/>
      </c>
      <c r="O312" s="219" t="str">
        <f>IF(B311="","",IF(AX312="対象外","対象外",O311))</f>
        <v/>
      </c>
      <c r="P312" s="219" t="str">
        <f>IF(B311="","",IF(AX312="対象外","対象外",P311))</f>
        <v/>
      </c>
      <c r="Q312" s="219" t="str">
        <f>IF(B311="","",IF(AX312="対象外","対象外",Q311))</f>
        <v/>
      </c>
      <c r="R312" s="219" t="str">
        <f>IF(B311="","",IF(AX312="対象外","対象外",R311))</f>
        <v/>
      </c>
      <c r="S312" s="322" t="str">
        <f>IF(B311="","",IF(AX312="対象外","対象外",S311))</f>
        <v/>
      </c>
      <c r="T312" s="314" t="str">
        <f>IF(B311="","",IF(AY312="対象外","対象外",T311))</f>
        <v/>
      </c>
      <c r="U312" s="219" t="str">
        <f>IF(B311="","",IF(AY312="対象外","対象外",U311))</f>
        <v/>
      </c>
      <c r="V312" s="219" t="str">
        <f>IF(B311="","",IF(AY312="対象外","対象外",V311))</f>
        <v/>
      </c>
      <c r="W312" s="219" t="str">
        <f>IF(B311="","",IF(AY312="対象外","対象外",W311))</f>
        <v/>
      </c>
      <c r="X312" s="219" t="str">
        <f>IF(B311="","",IF(AY312="対象外","対象外",X311))</f>
        <v/>
      </c>
      <c r="Y312" s="219" t="str">
        <f>IF(B311="","",IF(AY312="対象外","対象外",Y311))</f>
        <v/>
      </c>
      <c r="Z312" s="315" t="str">
        <f>IF(B311="","",IF(AY312="対象外","対象外",Z311))</f>
        <v/>
      </c>
      <c r="AA312" s="303" t="str">
        <f>IF(B311="","",IF(AZ312="対象外","対象外",AA311))</f>
        <v/>
      </c>
      <c r="AB312" s="219" t="str">
        <f>IF(B311="","",IF(AZ312="対象外","対象外",AB311))</f>
        <v/>
      </c>
      <c r="AC312" s="219" t="str">
        <f>IF(B311="","",IF(AZ312="対象外","対象外",AC311))</f>
        <v/>
      </c>
      <c r="AD312" s="219" t="str">
        <f>IF(B311="","",IF(AZ312="対象外","対象外",AD311))</f>
        <v/>
      </c>
      <c r="AE312" s="219" t="str">
        <f>IF(B311="","",IF(AZ312="対象外","対象外",AE311))</f>
        <v/>
      </c>
      <c r="AF312" s="219" t="str">
        <f>IF(B311="","",IF(AZ312="対象外","対象外",AF311))</f>
        <v/>
      </c>
      <c r="AG312" s="219" t="str">
        <f>IF(B311="","",IF(AZ312="対象外","対象外",AG311))</f>
        <v/>
      </c>
      <c r="AH312" s="523" t="str">
        <f t="shared" ref="AH312" si="473">IF(B311="","",IF(AH311&lt;1,"対象外",ROUND(AI311/AH311,3)))</f>
        <v/>
      </c>
      <c r="AI312" s="524"/>
      <c r="AJ312" s="189"/>
      <c r="AL312" s="290"/>
      <c r="AM312" s="184">
        <f>IF(AH312="",0,IF(AH312="対象外",0,1))</f>
        <v>0</v>
      </c>
      <c r="AN312" s="187">
        <f>IF(AM312=1,AH312,0)</f>
        <v>0</v>
      </c>
      <c r="AO312" s="184">
        <f>AH311</f>
        <v>0</v>
      </c>
      <c r="AP312" s="170">
        <f>AI311</f>
        <v>0</v>
      </c>
      <c r="AQ312" s="152"/>
      <c r="AR312" s="170">
        <f>IF(AS312&gt;1,1,0)</f>
        <v>0</v>
      </c>
      <c r="AS312" s="170">
        <f>AO312+AS268</f>
        <v>0</v>
      </c>
      <c r="AT312" s="170">
        <f>AP312+AT268</f>
        <v>0</v>
      </c>
      <c r="AU312" s="152"/>
      <c r="AW312" s="198" t="str">
        <f>IF(COUNTIF(F311:L311,"作業")+COUNTIF(F311:L311,"休日")&lt;7,"対象外",IF(COUNTIF(F311:L311,"休日")&gt;3,"対象外","対象"))</f>
        <v>対象外</v>
      </c>
      <c r="AX312" s="198" t="str">
        <f>IF(COUNTIF(M311:S311,"作業")+COUNTIF(M311:S311,"休日")&lt;7,"対象外",IF(COUNTIF(M311:S311,"休日")&gt;3,"対象外","対象"))</f>
        <v>対象外</v>
      </c>
      <c r="AY312" s="198" t="str">
        <f>IF(COUNTIF(T311:Z311,"作業")+COUNTIF(T311:Z311,"休日")&lt;7,"対象外",IF(COUNTIF(T311:Z311,"休日")&gt;3,"対象外","対象"))</f>
        <v>対象外</v>
      </c>
      <c r="AZ312" s="198" t="str">
        <f>IF(COUNTIF(AA311:AG311,"作業")+COUNTIF(AA311:AG311,"休日")&lt;7,"対象外",IF(COUNTIF(AA311:AG311,"休日")&gt;3,"対象外","対象"))</f>
        <v>対象外</v>
      </c>
    </row>
    <row r="313" spans="1:52" ht="54" customHeight="1" x14ac:dyDescent="0.35">
      <c r="A313" s="599"/>
      <c r="B313" s="529" t="str">
        <f>IF(COUNTIF(F313:AG313,0)=28,"",B$49)</f>
        <v/>
      </c>
      <c r="C313" s="530"/>
      <c r="D313" s="531"/>
      <c r="E313" s="295" t="s">
        <v>158</v>
      </c>
      <c r="F313" s="314">
        <f>VLOOKUP(F286,'13'!$B$11:$D$598,3,0)</f>
        <v>0</v>
      </c>
      <c r="G313" s="219">
        <f>VLOOKUP(G286,'13'!$B$11:$D$598,3,0)</f>
        <v>0</v>
      </c>
      <c r="H313" s="219">
        <f>VLOOKUP(H286,'13'!$B$11:$D$598,3,0)</f>
        <v>0</v>
      </c>
      <c r="I313" s="219">
        <f>VLOOKUP(I286,'13'!$B$11:$D$598,3,0)</f>
        <v>0</v>
      </c>
      <c r="J313" s="219">
        <f>VLOOKUP(J286,'13'!$B$11:$D$598,3,0)</f>
        <v>0</v>
      </c>
      <c r="K313" s="219">
        <f>VLOOKUP(K286,'13'!$B$11:$D$598,3,0)</f>
        <v>0</v>
      </c>
      <c r="L313" s="315">
        <f>VLOOKUP(L286,'13'!$B$11:$D$598,3,0)</f>
        <v>0</v>
      </c>
      <c r="M313" s="303">
        <f>VLOOKUP(M286,'13'!$B$11:$D$598,3,0)</f>
        <v>0</v>
      </c>
      <c r="N313" s="219">
        <f>VLOOKUP(N286,'13'!$B$11:$D$598,3,0)</f>
        <v>0</v>
      </c>
      <c r="O313" s="219">
        <f>VLOOKUP(O286,'13'!$B$11:$D$598,3,0)</f>
        <v>0</v>
      </c>
      <c r="P313" s="219">
        <f>VLOOKUP(P286,'13'!$B$11:$D$598,3,0)</f>
        <v>0</v>
      </c>
      <c r="Q313" s="219">
        <f>VLOOKUP(Q286,'13'!$B$11:$D$598,3,0)</f>
        <v>0</v>
      </c>
      <c r="R313" s="219">
        <f>VLOOKUP(R286,'13'!$B$11:$D$598,3,0)</f>
        <v>0</v>
      </c>
      <c r="S313" s="322">
        <f>VLOOKUP(S286,'13'!$B$11:$D$598,3,0)</f>
        <v>0</v>
      </c>
      <c r="T313" s="314">
        <f>VLOOKUP(T286,'13'!$B$11:$D$598,3,0)</f>
        <v>0</v>
      </c>
      <c r="U313" s="219">
        <f>VLOOKUP(U286,'13'!$B$11:$D$598,3,0)</f>
        <v>0</v>
      </c>
      <c r="V313" s="219">
        <f>VLOOKUP(V286,'13'!$B$11:$D$598,3,0)</f>
        <v>0</v>
      </c>
      <c r="W313" s="219">
        <f>VLOOKUP(W286,'13'!$B$11:$D$598,3,0)</f>
        <v>0</v>
      </c>
      <c r="X313" s="219">
        <f>VLOOKUP(X286,'13'!$B$11:$D$598,3,0)</f>
        <v>0</v>
      </c>
      <c r="Y313" s="219">
        <f>VLOOKUP(Y286,'13'!$B$11:$D$598,3,0)</f>
        <v>0</v>
      </c>
      <c r="Z313" s="315">
        <f>VLOOKUP(Z286,'13'!$B$11:$D$598,3,0)</f>
        <v>0</v>
      </c>
      <c r="AA313" s="303">
        <f>VLOOKUP(AA286,'13'!$B$11:$D$598,3,0)</f>
        <v>0</v>
      </c>
      <c r="AB313" s="219">
        <f>VLOOKUP(AB286,'13'!$B$11:$D$598,3,0)</f>
        <v>0</v>
      </c>
      <c r="AC313" s="219">
        <f>VLOOKUP(AC286,'13'!$B$11:$D$598,3,0)</f>
        <v>0</v>
      </c>
      <c r="AD313" s="219">
        <f>VLOOKUP(AD286,'13'!$B$11:$D$598,3,0)</f>
        <v>0</v>
      </c>
      <c r="AE313" s="219">
        <f>VLOOKUP(AE286,'13'!$B$11:$D$598,3,0)</f>
        <v>0</v>
      </c>
      <c r="AF313" s="219">
        <f>VLOOKUP(AF286,'13'!$B$11:$D$598,3,0)</f>
        <v>0</v>
      </c>
      <c r="AG313" s="219">
        <f>VLOOKUP(AG286,'13'!$B$11:$D$598,3,0)</f>
        <v>0</v>
      </c>
      <c r="AH313" s="198">
        <f t="shared" ref="AH313" si="474">COUNTIF(F314:AG314,"作業")+COUNTIF(F314:AG314,"休日")</f>
        <v>0</v>
      </c>
      <c r="AI313" s="291">
        <f t="shared" ref="AI313" si="475">(COUNTIF(F314:AG314,"休日"))</f>
        <v>0</v>
      </c>
      <c r="AJ313" s="189"/>
      <c r="AL313" s="290"/>
      <c r="AM313" s="290"/>
      <c r="AN313" s="290"/>
      <c r="AW313" s="278">
        <v>1</v>
      </c>
      <c r="AX313" s="278">
        <v>2</v>
      </c>
      <c r="AY313" s="278">
        <v>3</v>
      </c>
      <c r="AZ313" s="278">
        <v>4</v>
      </c>
    </row>
    <row r="314" spans="1:52" ht="54" customHeight="1" x14ac:dyDescent="0.35">
      <c r="A314" s="599"/>
      <c r="B314" s="532"/>
      <c r="C314" s="533"/>
      <c r="D314" s="534"/>
      <c r="E314" s="296" t="s">
        <v>159</v>
      </c>
      <c r="F314" s="314" t="str">
        <f>IF(B313="","",IF(AW314="対象外","対象外",F313))</f>
        <v/>
      </c>
      <c r="G314" s="219" t="str">
        <f>IF(B313="","",IF(AW314="対象外","対象外",G313))</f>
        <v/>
      </c>
      <c r="H314" s="219" t="str">
        <f>IF(B313="","",IF(AW314="対象外","対象外",H313))</f>
        <v/>
      </c>
      <c r="I314" s="219" t="str">
        <f>IF(B313="","",IF(AW314="対象外","対象外",I313))</f>
        <v/>
      </c>
      <c r="J314" s="219" t="str">
        <f>IF(B313="","",IF(AW314="対象外","対象外",J313))</f>
        <v/>
      </c>
      <c r="K314" s="219" t="str">
        <f>IF(B313="","",IF(AW314="対象外","対象外",K313))</f>
        <v/>
      </c>
      <c r="L314" s="315" t="str">
        <f>IF(B313="","",IF(AW314="対象外","対象外",L313))</f>
        <v/>
      </c>
      <c r="M314" s="303" t="str">
        <f>IF(B313="","",IF(AX314="対象外","対象外",M313))</f>
        <v/>
      </c>
      <c r="N314" s="219" t="str">
        <f>IF(B313="","",IF(AX314="対象外","対象外",N313))</f>
        <v/>
      </c>
      <c r="O314" s="219" t="str">
        <f>IF(B313="","",IF(AX314="対象外","対象外",O313))</f>
        <v/>
      </c>
      <c r="P314" s="219" t="str">
        <f>IF(B313="","",IF(AX314="対象外","対象外",P313))</f>
        <v/>
      </c>
      <c r="Q314" s="219" t="str">
        <f>IF(B313="","",IF(AX314="対象外","対象外",Q313))</f>
        <v/>
      </c>
      <c r="R314" s="219" t="str">
        <f>IF(B313="","",IF(AX314="対象外","対象外",R313))</f>
        <v/>
      </c>
      <c r="S314" s="322" t="str">
        <f>IF(B313="","",IF(AX314="対象外","対象外",S313))</f>
        <v/>
      </c>
      <c r="T314" s="314" t="str">
        <f>IF(B313="","",IF(AY314="対象外","対象外",T313))</f>
        <v/>
      </c>
      <c r="U314" s="219" t="str">
        <f>IF(B313="","",IF(AY314="対象外","対象外",U313))</f>
        <v/>
      </c>
      <c r="V314" s="219" t="str">
        <f>IF(B313="","",IF(AY314="対象外","対象外",V313))</f>
        <v/>
      </c>
      <c r="W314" s="219" t="str">
        <f>IF(B313="","",IF(AY314="対象外","対象外",W313))</f>
        <v/>
      </c>
      <c r="X314" s="219" t="str">
        <f>IF(B313="","",IF(AY314="対象外","対象外",X313))</f>
        <v/>
      </c>
      <c r="Y314" s="219" t="str">
        <f>IF(B313="","",IF(AY314="対象外","対象外",Y313))</f>
        <v/>
      </c>
      <c r="Z314" s="315" t="str">
        <f>IF(B313="","",IF(AY314="対象外","対象外",Z313))</f>
        <v/>
      </c>
      <c r="AA314" s="303" t="str">
        <f>IF(B313="","",IF(AZ314="対象外","対象外",AA313))</f>
        <v/>
      </c>
      <c r="AB314" s="219" t="str">
        <f>IF(B313="","",IF(AZ314="対象外","対象外",AB313))</f>
        <v/>
      </c>
      <c r="AC314" s="219" t="str">
        <f>IF(B313="","",IF(AZ314="対象外","対象外",AC313))</f>
        <v/>
      </c>
      <c r="AD314" s="219" t="str">
        <f>IF(B313="","",IF(AZ314="対象外","対象外",AD313))</f>
        <v/>
      </c>
      <c r="AE314" s="219" t="str">
        <f>IF(B313="","",IF(AZ314="対象外","対象外",AE313))</f>
        <v/>
      </c>
      <c r="AF314" s="219" t="str">
        <f>IF(B313="","",IF(AZ314="対象外","対象外",AF313))</f>
        <v/>
      </c>
      <c r="AG314" s="219" t="str">
        <f>IF(B313="","",IF(AZ314="対象外","対象外",AG313))</f>
        <v/>
      </c>
      <c r="AH314" s="523" t="str">
        <f t="shared" ref="AH314" si="476">IF(B313="","",IF(AH313&lt;1,"対象外",ROUND(AI313/AH313,3)))</f>
        <v/>
      </c>
      <c r="AI314" s="524"/>
      <c r="AJ314" s="189"/>
      <c r="AL314" s="290"/>
      <c r="AM314" s="184">
        <f>IF(AH314="",0,IF(AH314="対象外",0,1))</f>
        <v>0</v>
      </c>
      <c r="AN314" s="187">
        <f>IF(AM314=1,AH314,0)</f>
        <v>0</v>
      </c>
      <c r="AO314" s="184">
        <f>AH313</f>
        <v>0</v>
      </c>
      <c r="AP314" s="170">
        <f>AI313</f>
        <v>0</v>
      </c>
      <c r="AQ314" s="152"/>
      <c r="AR314" s="170">
        <f>IF(AS314&gt;1,1,0)</f>
        <v>0</v>
      </c>
      <c r="AS314" s="170">
        <f>AO314+AS270</f>
        <v>0</v>
      </c>
      <c r="AT314" s="170">
        <f>AP314+AT270</f>
        <v>0</v>
      </c>
      <c r="AU314" s="152"/>
      <c r="AW314" s="198" t="str">
        <f>IF(COUNTIF(F313:L313,"作業")+COUNTIF(F313:L313,"休日")&lt;7,"対象外",IF(COUNTIF(F313:L313,"休日")&gt;3,"対象外","対象"))</f>
        <v>対象外</v>
      </c>
      <c r="AX314" s="198" t="str">
        <f>IF(COUNTIF(M313:S313,"作業")+COUNTIF(M313:S313,"休日")&lt;7,"対象外",IF(COUNTIF(M313:S313,"休日")&gt;3,"対象外","対象"))</f>
        <v>対象外</v>
      </c>
      <c r="AY314" s="198" t="str">
        <f>IF(COUNTIF(T313:Z313,"作業")+COUNTIF(T313:Z313,"休日")&lt;7,"対象外",IF(COUNTIF(T313:Z313,"休日")&gt;3,"対象外","対象"))</f>
        <v>対象外</v>
      </c>
      <c r="AZ314" s="198" t="str">
        <f>IF(COUNTIF(AA313:AG313,"作業")+COUNTIF(AA313:AG313,"休日")&lt;7,"対象外",IF(COUNTIF(AA313:AG313,"休日")&gt;3,"対象外","対象"))</f>
        <v>対象外</v>
      </c>
    </row>
    <row r="315" spans="1:52" ht="54" customHeight="1" x14ac:dyDescent="0.35">
      <c r="A315" s="599"/>
      <c r="B315" s="529" t="str">
        <f>IF(COUNTIF(F315:AG315,0)=28,"",B$51)</f>
        <v/>
      </c>
      <c r="C315" s="530"/>
      <c r="D315" s="531"/>
      <c r="E315" s="295" t="s">
        <v>158</v>
      </c>
      <c r="F315" s="314">
        <f>VLOOKUP(F286,'14'!$B$11:$D$598,3,0)</f>
        <v>0</v>
      </c>
      <c r="G315" s="219">
        <f>VLOOKUP(G286,'14'!$B$11:$D$598,3,0)</f>
        <v>0</v>
      </c>
      <c r="H315" s="219">
        <f>VLOOKUP(H286,'14'!$B$11:$D$598,3,0)</f>
        <v>0</v>
      </c>
      <c r="I315" s="219">
        <f>VLOOKUP(I286,'14'!$B$11:$D$598,3,0)</f>
        <v>0</v>
      </c>
      <c r="J315" s="219">
        <f>VLOOKUP(J286,'14'!$B$11:$D$598,3,0)</f>
        <v>0</v>
      </c>
      <c r="K315" s="219">
        <f>VLOOKUP(K286,'14'!$B$11:$D$598,3,0)</f>
        <v>0</v>
      </c>
      <c r="L315" s="315">
        <f>VLOOKUP(L286,'14'!$B$11:$D$598,3,0)</f>
        <v>0</v>
      </c>
      <c r="M315" s="303">
        <f>VLOOKUP(M286,'14'!$B$11:$D$598,3,0)</f>
        <v>0</v>
      </c>
      <c r="N315" s="219">
        <f>VLOOKUP(N286,'14'!$B$11:$D$598,3,0)</f>
        <v>0</v>
      </c>
      <c r="O315" s="219">
        <f>VLOOKUP(O286,'14'!$B$11:$D$598,3,0)</f>
        <v>0</v>
      </c>
      <c r="P315" s="219">
        <f>VLOOKUP(P286,'14'!$B$11:$D$598,3,0)</f>
        <v>0</v>
      </c>
      <c r="Q315" s="219">
        <f>VLOOKUP(Q286,'14'!$B$11:$D$598,3,0)</f>
        <v>0</v>
      </c>
      <c r="R315" s="219">
        <f>VLOOKUP(R286,'14'!$B$11:$D$598,3,0)</f>
        <v>0</v>
      </c>
      <c r="S315" s="322">
        <f>VLOOKUP(S286,'14'!$B$11:$D$598,3,0)</f>
        <v>0</v>
      </c>
      <c r="T315" s="314">
        <f>VLOOKUP(T286,'14'!$B$11:$D$598,3,0)</f>
        <v>0</v>
      </c>
      <c r="U315" s="219">
        <f>VLOOKUP(U286,'14'!$B$11:$D$598,3,0)</f>
        <v>0</v>
      </c>
      <c r="V315" s="219">
        <f>VLOOKUP(V286,'14'!$B$11:$D$598,3,0)</f>
        <v>0</v>
      </c>
      <c r="W315" s="219">
        <f>VLOOKUP(W286,'14'!$B$11:$D$598,3,0)</f>
        <v>0</v>
      </c>
      <c r="X315" s="219">
        <f>VLOOKUP(X286,'14'!$B$11:$D$598,3,0)</f>
        <v>0</v>
      </c>
      <c r="Y315" s="219">
        <f>VLOOKUP(Y286,'14'!$B$11:$D$598,3,0)</f>
        <v>0</v>
      </c>
      <c r="Z315" s="315">
        <f>VLOOKUP(Z286,'14'!$B$11:$D$598,3,0)</f>
        <v>0</v>
      </c>
      <c r="AA315" s="303">
        <f>VLOOKUP(AA286,'14'!$B$11:$D$598,3,0)</f>
        <v>0</v>
      </c>
      <c r="AB315" s="219">
        <f>VLOOKUP(AB286,'14'!$B$11:$D$598,3,0)</f>
        <v>0</v>
      </c>
      <c r="AC315" s="219">
        <f>VLOOKUP(AC286,'14'!$B$11:$D$598,3,0)</f>
        <v>0</v>
      </c>
      <c r="AD315" s="219">
        <f>VLOOKUP(AD286,'14'!$B$11:$D$598,3,0)</f>
        <v>0</v>
      </c>
      <c r="AE315" s="219">
        <f>VLOOKUP(AE286,'14'!$B$11:$D$598,3,0)</f>
        <v>0</v>
      </c>
      <c r="AF315" s="219">
        <f>VLOOKUP(AF286,'14'!$B$11:$D$598,3,0)</f>
        <v>0</v>
      </c>
      <c r="AG315" s="219">
        <f>VLOOKUP(AG286,'14'!$B$11:$D$598,3,0)</f>
        <v>0</v>
      </c>
      <c r="AH315" s="198">
        <f t="shared" ref="AH315" si="477">COUNTIF(F316:AG316,"作業")+COUNTIF(F316:AG316,"休日")</f>
        <v>0</v>
      </c>
      <c r="AI315" s="291">
        <f t="shared" ref="AI315" si="478">(COUNTIF(F316:AG316,"休日"))</f>
        <v>0</v>
      </c>
      <c r="AJ315" s="189"/>
      <c r="AL315" s="290"/>
      <c r="AM315" s="290"/>
      <c r="AN315" s="290"/>
      <c r="AW315" s="278">
        <v>1</v>
      </c>
      <c r="AX315" s="278">
        <v>2</v>
      </c>
      <c r="AY315" s="278">
        <v>3</v>
      </c>
      <c r="AZ315" s="278">
        <v>4</v>
      </c>
    </row>
    <row r="316" spans="1:52" ht="54" customHeight="1" x14ac:dyDescent="0.35">
      <c r="A316" s="599"/>
      <c r="B316" s="532"/>
      <c r="C316" s="533"/>
      <c r="D316" s="534"/>
      <c r="E316" s="296" t="s">
        <v>159</v>
      </c>
      <c r="F316" s="314" t="str">
        <f>IF(B315="","",IF(AW316="対象外","対象外",F315))</f>
        <v/>
      </c>
      <c r="G316" s="219" t="str">
        <f>IF(B315="","",IF(AW316="対象外","対象外",G315))</f>
        <v/>
      </c>
      <c r="H316" s="219" t="str">
        <f>IF(B315="","",IF(AW316="対象外","対象外",H315))</f>
        <v/>
      </c>
      <c r="I316" s="219" t="str">
        <f>IF(B315="","",IF(AW316="対象外","対象外",I315))</f>
        <v/>
      </c>
      <c r="J316" s="219" t="str">
        <f>IF(B315="","",IF(AW316="対象外","対象外",J315))</f>
        <v/>
      </c>
      <c r="K316" s="219" t="str">
        <f>IF(B315="","",IF(AW316="対象外","対象外",K315))</f>
        <v/>
      </c>
      <c r="L316" s="315" t="str">
        <f>IF(B315="","",IF(AW316="対象外","対象外",L315))</f>
        <v/>
      </c>
      <c r="M316" s="303" t="str">
        <f>IF(B315="","",IF(AX316="対象外","対象外",M315))</f>
        <v/>
      </c>
      <c r="N316" s="219" t="str">
        <f>IF(B315="","",IF(AX316="対象外","対象外",N315))</f>
        <v/>
      </c>
      <c r="O316" s="219" t="str">
        <f>IF(B315="","",IF(AX316="対象外","対象外",O315))</f>
        <v/>
      </c>
      <c r="P316" s="219" t="str">
        <f>IF(B315="","",IF(AX316="対象外","対象外",P315))</f>
        <v/>
      </c>
      <c r="Q316" s="219" t="str">
        <f>IF(B315="","",IF(AX316="対象外","対象外",Q315))</f>
        <v/>
      </c>
      <c r="R316" s="219" t="str">
        <f>IF(B315="","",IF(AX316="対象外","対象外",R315))</f>
        <v/>
      </c>
      <c r="S316" s="322" t="str">
        <f>IF(B315="","",IF(AX316="対象外","対象外",S315))</f>
        <v/>
      </c>
      <c r="T316" s="314" t="str">
        <f>IF(B315="","",IF(AY316="対象外","対象外",T315))</f>
        <v/>
      </c>
      <c r="U316" s="219" t="str">
        <f>IF(B315="","",IF(AY316="対象外","対象外",U315))</f>
        <v/>
      </c>
      <c r="V316" s="219" t="str">
        <f>IF(B315="","",IF(AY316="対象外","対象外",V315))</f>
        <v/>
      </c>
      <c r="W316" s="219" t="str">
        <f>IF(B315="","",IF(AY316="対象外","対象外",W315))</f>
        <v/>
      </c>
      <c r="X316" s="219" t="str">
        <f>IF(B315="","",IF(AY316="対象外","対象外",X315))</f>
        <v/>
      </c>
      <c r="Y316" s="219" t="str">
        <f>IF(B315="","",IF(AY316="対象外","対象外",Y315))</f>
        <v/>
      </c>
      <c r="Z316" s="315" t="str">
        <f>IF(B315="","",IF(AY316="対象外","対象外",Z315))</f>
        <v/>
      </c>
      <c r="AA316" s="303" t="str">
        <f>IF(B315="","",IF(AZ316="対象外","対象外",AA315))</f>
        <v/>
      </c>
      <c r="AB316" s="219" t="str">
        <f>IF(B315="","",IF(AZ316="対象外","対象外",AB315))</f>
        <v/>
      </c>
      <c r="AC316" s="219" t="str">
        <f>IF(B315="","",IF(AZ316="対象外","対象外",AC315))</f>
        <v/>
      </c>
      <c r="AD316" s="219" t="str">
        <f>IF(B315="","",IF(AZ316="対象外","対象外",AD315))</f>
        <v/>
      </c>
      <c r="AE316" s="219" t="str">
        <f>IF(B315="","",IF(AZ316="対象外","対象外",AE315))</f>
        <v/>
      </c>
      <c r="AF316" s="219" t="str">
        <f>IF(B315="","",IF(AZ316="対象外","対象外",AF315))</f>
        <v/>
      </c>
      <c r="AG316" s="219" t="str">
        <f>IF(B315="","",IF(AZ316="対象外","対象外",AG315))</f>
        <v/>
      </c>
      <c r="AH316" s="523" t="str">
        <f t="shared" ref="AH316" si="479">IF(B315="","",IF(AH315&lt;1,"対象外",ROUND(AI315/AH315,3)))</f>
        <v/>
      </c>
      <c r="AI316" s="524"/>
      <c r="AJ316" s="189"/>
      <c r="AL316" s="290"/>
      <c r="AM316" s="184">
        <f>IF(AH316="",0,IF(AH316="対象外",0,1))</f>
        <v>0</v>
      </c>
      <c r="AN316" s="187">
        <f>IF(AM316=1,AH316,0)</f>
        <v>0</v>
      </c>
      <c r="AO316" s="184">
        <f>AH315</f>
        <v>0</v>
      </c>
      <c r="AP316" s="170">
        <f>AI315</f>
        <v>0</v>
      </c>
      <c r="AQ316" s="152"/>
      <c r="AR316" s="170">
        <f>IF(AS316&gt;1,1,0)</f>
        <v>0</v>
      </c>
      <c r="AS316" s="170">
        <f>AO316+AS272</f>
        <v>0</v>
      </c>
      <c r="AT316" s="170">
        <f>AP316+AT272</f>
        <v>0</v>
      </c>
      <c r="AU316" s="152"/>
      <c r="AW316" s="198" t="str">
        <f>IF(COUNTIF(F315:L315,"作業")+COUNTIF(F315:L315,"休日")&lt;7,"対象外",IF(COUNTIF(F315:L315,"休日")&gt;3,"対象外","対象"))</f>
        <v>対象外</v>
      </c>
      <c r="AX316" s="198" t="str">
        <f>IF(COUNTIF(M315:S315,"作業")+COUNTIF(M315:S315,"休日")&lt;7,"対象外",IF(COUNTIF(M315:S315,"休日")&gt;3,"対象外","対象"))</f>
        <v>対象外</v>
      </c>
      <c r="AY316" s="198" t="str">
        <f>IF(COUNTIF(T315:Z315,"作業")+COUNTIF(T315:Z315,"休日")&lt;7,"対象外",IF(COUNTIF(T315:Z315,"休日")&gt;3,"対象外","対象"))</f>
        <v>対象外</v>
      </c>
      <c r="AZ316" s="198" t="str">
        <f>IF(COUNTIF(AA315:AG315,"作業")+COUNTIF(AA315:AG315,"休日")&lt;7,"対象外",IF(COUNTIF(AA315:AG315,"休日")&gt;3,"対象外","対象"))</f>
        <v>対象外</v>
      </c>
    </row>
    <row r="317" spans="1:52" ht="54" customHeight="1" x14ac:dyDescent="0.35">
      <c r="A317" s="599"/>
      <c r="B317" s="529" t="str">
        <f>IF(COUNTIF(F317:AG317,0)=28,"",B$53)</f>
        <v/>
      </c>
      <c r="C317" s="530"/>
      <c r="D317" s="531"/>
      <c r="E317" s="295" t="s">
        <v>158</v>
      </c>
      <c r="F317" s="314">
        <f>VLOOKUP(F286,'15'!$B$11:$D$598,3,0)</f>
        <v>0</v>
      </c>
      <c r="G317" s="219">
        <f>VLOOKUP(G286,'15'!$B$11:$D$598,3,0)</f>
        <v>0</v>
      </c>
      <c r="H317" s="219">
        <f>VLOOKUP(H286,'15'!$B$11:$D$598,3,0)</f>
        <v>0</v>
      </c>
      <c r="I317" s="219">
        <f>VLOOKUP(I286,'15'!$B$11:$D$598,3,0)</f>
        <v>0</v>
      </c>
      <c r="J317" s="219">
        <f>VLOOKUP(J286,'15'!$B$11:$D$598,3,0)</f>
        <v>0</v>
      </c>
      <c r="K317" s="219">
        <f>VLOOKUP(K286,'15'!$B$11:$D$598,3,0)</f>
        <v>0</v>
      </c>
      <c r="L317" s="315">
        <f>VLOOKUP(L286,'15'!$B$11:$D$598,3,0)</f>
        <v>0</v>
      </c>
      <c r="M317" s="303">
        <f>VLOOKUP(M286,'15'!$B$11:$D$598,3,0)</f>
        <v>0</v>
      </c>
      <c r="N317" s="219">
        <f>VLOOKUP(N286,'15'!$B$11:$D$598,3,0)</f>
        <v>0</v>
      </c>
      <c r="O317" s="219">
        <f>VLOOKUP(O286,'15'!$B$11:$D$598,3,0)</f>
        <v>0</v>
      </c>
      <c r="P317" s="219">
        <f>VLOOKUP(P286,'15'!$B$11:$D$598,3,0)</f>
        <v>0</v>
      </c>
      <c r="Q317" s="219">
        <f>VLOOKUP(Q286,'15'!$B$11:$D$598,3,0)</f>
        <v>0</v>
      </c>
      <c r="R317" s="219">
        <f>VLOOKUP(R286,'15'!$B$11:$D$598,3,0)</f>
        <v>0</v>
      </c>
      <c r="S317" s="322">
        <f>VLOOKUP(S286,'15'!$B$11:$D$598,3,0)</f>
        <v>0</v>
      </c>
      <c r="T317" s="314">
        <f>VLOOKUP(T286,'15'!$B$11:$D$598,3,0)</f>
        <v>0</v>
      </c>
      <c r="U317" s="219">
        <f>VLOOKUP(U286,'15'!$B$11:$D$598,3,0)</f>
        <v>0</v>
      </c>
      <c r="V317" s="219">
        <f>VLOOKUP(V286,'15'!$B$11:$D$598,3,0)</f>
        <v>0</v>
      </c>
      <c r="W317" s="219">
        <f>VLOOKUP(W286,'15'!$B$11:$D$598,3,0)</f>
        <v>0</v>
      </c>
      <c r="X317" s="219">
        <f>VLOOKUP(X286,'15'!$B$11:$D$598,3,0)</f>
        <v>0</v>
      </c>
      <c r="Y317" s="219">
        <f>VLOOKUP(Y286,'15'!$B$11:$D$598,3,0)</f>
        <v>0</v>
      </c>
      <c r="Z317" s="315">
        <f>VLOOKUP(Z286,'15'!$B$11:$D$598,3,0)</f>
        <v>0</v>
      </c>
      <c r="AA317" s="303">
        <f>VLOOKUP(AA286,'15'!$B$11:$D$598,3,0)</f>
        <v>0</v>
      </c>
      <c r="AB317" s="219">
        <f>VLOOKUP(AB286,'15'!$B$11:$D$598,3,0)</f>
        <v>0</v>
      </c>
      <c r="AC317" s="219">
        <f>VLOOKUP(AC286,'15'!$B$11:$D$598,3,0)</f>
        <v>0</v>
      </c>
      <c r="AD317" s="219">
        <f>VLOOKUP(AD286,'15'!$B$11:$D$598,3,0)</f>
        <v>0</v>
      </c>
      <c r="AE317" s="219">
        <f>VLOOKUP(AE286,'15'!$B$11:$D$598,3,0)</f>
        <v>0</v>
      </c>
      <c r="AF317" s="219">
        <f>VLOOKUP(AF286,'15'!$B$11:$D$598,3,0)</f>
        <v>0</v>
      </c>
      <c r="AG317" s="219">
        <f>VLOOKUP(AG286,'15'!$B$11:$D$598,3,0)</f>
        <v>0</v>
      </c>
      <c r="AH317" s="198">
        <f t="shared" ref="AH317" si="480">COUNTIF(F318:AG318,"作業")+COUNTIF(F318:AG318,"休日")</f>
        <v>0</v>
      </c>
      <c r="AI317" s="291">
        <f t="shared" ref="AI317" si="481">(COUNTIF(F318:AG318,"休日"))</f>
        <v>0</v>
      </c>
      <c r="AJ317" s="189"/>
      <c r="AL317" s="290"/>
      <c r="AM317" s="290"/>
      <c r="AN317" s="290"/>
      <c r="AW317" s="278">
        <v>1</v>
      </c>
      <c r="AX317" s="278">
        <v>2</v>
      </c>
      <c r="AY317" s="278">
        <v>3</v>
      </c>
      <c r="AZ317" s="278">
        <v>4</v>
      </c>
    </row>
    <row r="318" spans="1:52" ht="54" customHeight="1" x14ac:dyDescent="0.35">
      <c r="A318" s="599"/>
      <c r="B318" s="532"/>
      <c r="C318" s="533"/>
      <c r="D318" s="534"/>
      <c r="E318" s="296" t="s">
        <v>159</v>
      </c>
      <c r="F318" s="314" t="str">
        <f>IF(B317="","",IF(AW318="対象外","対象外",F317))</f>
        <v/>
      </c>
      <c r="G318" s="219" t="str">
        <f>IF(B317="","",IF(AW318="対象外","対象外",G317))</f>
        <v/>
      </c>
      <c r="H318" s="219" t="str">
        <f>IF(B317="","",IF(AW318="対象外","対象外",H317))</f>
        <v/>
      </c>
      <c r="I318" s="219" t="str">
        <f>IF(B317="","",IF(AW318="対象外","対象外",I317))</f>
        <v/>
      </c>
      <c r="J318" s="219" t="str">
        <f>IF(B317="","",IF(AW318="対象外","対象外",J317))</f>
        <v/>
      </c>
      <c r="K318" s="219" t="str">
        <f>IF(B317="","",IF(AW318="対象外","対象外",K317))</f>
        <v/>
      </c>
      <c r="L318" s="315" t="str">
        <f>IF(B317="","",IF(AW318="対象外","対象外",L317))</f>
        <v/>
      </c>
      <c r="M318" s="303" t="str">
        <f>IF(B317="","",IF(AX318="対象外","対象外",M317))</f>
        <v/>
      </c>
      <c r="N318" s="219" t="str">
        <f>IF(B317="","",IF(AX318="対象外","対象外",N317))</f>
        <v/>
      </c>
      <c r="O318" s="219" t="str">
        <f>IF(B317="","",IF(AX318="対象外","対象外",O317))</f>
        <v/>
      </c>
      <c r="P318" s="219" t="str">
        <f>IF(B317="","",IF(AX318="対象外","対象外",P317))</f>
        <v/>
      </c>
      <c r="Q318" s="219" t="str">
        <f>IF(B317="","",IF(AX318="対象外","対象外",Q317))</f>
        <v/>
      </c>
      <c r="R318" s="219" t="str">
        <f>IF(B317="","",IF(AX318="対象外","対象外",R317))</f>
        <v/>
      </c>
      <c r="S318" s="322" t="str">
        <f>IF(B317="","",IF(AX318="対象外","対象外",S317))</f>
        <v/>
      </c>
      <c r="T318" s="314" t="str">
        <f>IF(B317="","",IF(AY318="対象外","対象外",T317))</f>
        <v/>
      </c>
      <c r="U318" s="219" t="str">
        <f>IF(B317="","",IF(AY318="対象外","対象外",U317))</f>
        <v/>
      </c>
      <c r="V318" s="219" t="str">
        <f>IF(B317="","",IF(AY318="対象外","対象外",V317))</f>
        <v/>
      </c>
      <c r="W318" s="219" t="str">
        <f>IF(B317="","",IF(AY318="対象外","対象外",W317))</f>
        <v/>
      </c>
      <c r="X318" s="219" t="str">
        <f>IF(B317="","",IF(AY318="対象外","対象外",X317))</f>
        <v/>
      </c>
      <c r="Y318" s="219" t="str">
        <f>IF(B317="","",IF(AY318="対象外","対象外",Y317))</f>
        <v/>
      </c>
      <c r="Z318" s="315" t="str">
        <f>IF(B317="","",IF(AY318="対象外","対象外",Z317))</f>
        <v/>
      </c>
      <c r="AA318" s="303" t="str">
        <f>IF(B317="","",IF(AZ318="対象外","対象外",AA317))</f>
        <v/>
      </c>
      <c r="AB318" s="219" t="str">
        <f>IF(B317="","",IF(AZ318="対象外","対象外",AB317))</f>
        <v/>
      </c>
      <c r="AC318" s="219" t="str">
        <f>IF(B317="","",IF(AZ318="対象外","対象外",AC317))</f>
        <v/>
      </c>
      <c r="AD318" s="219" t="str">
        <f>IF(B317="","",IF(AZ318="対象外","対象外",AD317))</f>
        <v/>
      </c>
      <c r="AE318" s="219" t="str">
        <f>IF(B317="","",IF(AZ318="対象外","対象外",AE317))</f>
        <v/>
      </c>
      <c r="AF318" s="219" t="str">
        <f>IF(B317="","",IF(AZ318="対象外","対象外",AF317))</f>
        <v/>
      </c>
      <c r="AG318" s="219" t="str">
        <f>IF(B317="","",IF(AZ318="対象外","対象外",AG317))</f>
        <v/>
      </c>
      <c r="AH318" s="523" t="str">
        <f t="shared" ref="AH318" si="482">IF(B317="","",IF(AH317&lt;1,"対象外",ROUND(AI317/AH317,3)))</f>
        <v/>
      </c>
      <c r="AI318" s="524"/>
      <c r="AJ318" s="189"/>
      <c r="AL318" s="290"/>
      <c r="AM318" s="184">
        <f>IF(AH318="",0,IF(AH318="対象外",0,1))</f>
        <v>0</v>
      </c>
      <c r="AN318" s="187">
        <f>IF(AM318=1,AH318,0)</f>
        <v>0</v>
      </c>
      <c r="AO318" s="184">
        <f>AH317</f>
        <v>0</v>
      </c>
      <c r="AP318" s="170">
        <f>AI317</f>
        <v>0</v>
      </c>
      <c r="AQ318" s="152"/>
      <c r="AR318" s="170">
        <f>IF(AS318&gt;1,1,0)</f>
        <v>0</v>
      </c>
      <c r="AS318" s="170">
        <f>AO318+AS274</f>
        <v>0</v>
      </c>
      <c r="AT318" s="170">
        <f>AP318+AT274</f>
        <v>0</v>
      </c>
      <c r="AU318" s="152"/>
      <c r="AW318" s="198" t="str">
        <f>IF(COUNTIF(F317:L317,"作業")+COUNTIF(F317:L317,"休日")&lt;7,"対象外",IF(COUNTIF(F317:L317,"休日")&gt;3,"対象外","対象"))</f>
        <v>対象外</v>
      </c>
      <c r="AX318" s="198" t="str">
        <f>IF(COUNTIF(M317:S317,"作業")+COUNTIF(M317:S317,"休日")&lt;7,"対象外",IF(COUNTIF(M317:S317,"休日")&gt;3,"対象外","対象"))</f>
        <v>対象外</v>
      </c>
      <c r="AY318" s="198" t="str">
        <f>IF(COUNTIF(T317:Z317,"作業")+COUNTIF(T317:Z317,"休日")&lt;7,"対象外",IF(COUNTIF(T317:Z317,"休日")&gt;3,"対象外","対象"))</f>
        <v>対象外</v>
      </c>
      <c r="AZ318" s="198" t="str">
        <f>IF(COUNTIF(AA317:AG317,"作業")+COUNTIF(AA317:AG317,"休日")&lt;7,"対象外",IF(COUNTIF(AA317:AG317,"休日")&gt;3,"対象外","対象"))</f>
        <v>対象外</v>
      </c>
    </row>
    <row r="319" spans="1:52" ht="54" customHeight="1" x14ac:dyDescent="0.35">
      <c r="A319" s="599"/>
      <c r="B319" s="529" t="str">
        <f>IF(COUNTIF(F319:AG319,0)=28,"",B$55)</f>
        <v/>
      </c>
      <c r="C319" s="530"/>
      <c r="D319" s="531"/>
      <c r="E319" s="295" t="s">
        <v>158</v>
      </c>
      <c r="F319" s="314">
        <f>VLOOKUP(F286,'16'!$B$11:$D$598,3,0)</f>
        <v>0</v>
      </c>
      <c r="G319" s="219">
        <f>VLOOKUP(G286,'16'!$B$11:$D$598,3,0)</f>
        <v>0</v>
      </c>
      <c r="H319" s="219">
        <f>VLOOKUP(H286,'16'!$B$11:$D$598,3,0)</f>
        <v>0</v>
      </c>
      <c r="I319" s="219">
        <f>VLOOKUP(I286,'16'!$B$11:$D$598,3,0)</f>
        <v>0</v>
      </c>
      <c r="J319" s="219">
        <f>VLOOKUP(J286,'16'!$B$11:$D$598,3,0)</f>
        <v>0</v>
      </c>
      <c r="K319" s="219">
        <f>VLOOKUP(K286,'16'!$B$11:$D$598,3,0)</f>
        <v>0</v>
      </c>
      <c r="L319" s="315">
        <f>VLOOKUP(L286,'16'!$B$11:$D$598,3,0)</f>
        <v>0</v>
      </c>
      <c r="M319" s="303">
        <f>VLOOKUP(M286,'16'!$B$11:$D$598,3,0)</f>
        <v>0</v>
      </c>
      <c r="N319" s="219">
        <f>VLOOKUP(N286,'16'!$B$11:$D$598,3,0)</f>
        <v>0</v>
      </c>
      <c r="O319" s="219">
        <f>VLOOKUP(O286,'16'!$B$11:$D$598,3,0)</f>
        <v>0</v>
      </c>
      <c r="P319" s="219">
        <f>VLOOKUP(P286,'16'!$B$11:$D$598,3,0)</f>
        <v>0</v>
      </c>
      <c r="Q319" s="219">
        <f>VLOOKUP(Q286,'16'!$B$11:$D$598,3,0)</f>
        <v>0</v>
      </c>
      <c r="R319" s="219">
        <f>VLOOKUP(R286,'16'!$B$11:$D$598,3,0)</f>
        <v>0</v>
      </c>
      <c r="S319" s="322">
        <f>VLOOKUP(S286,'16'!$B$11:$D$598,3,0)</f>
        <v>0</v>
      </c>
      <c r="T319" s="314">
        <f>VLOOKUP(T286,'16'!$B$11:$D$598,3,0)</f>
        <v>0</v>
      </c>
      <c r="U319" s="219">
        <f>VLOOKUP(U286,'16'!$B$11:$D$598,3,0)</f>
        <v>0</v>
      </c>
      <c r="V319" s="219">
        <f>VLOOKUP(V286,'16'!$B$11:$D$598,3,0)</f>
        <v>0</v>
      </c>
      <c r="W319" s="219">
        <f>VLOOKUP(W286,'16'!$B$11:$D$598,3,0)</f>
        <v>0</v>
      </c>
      <c r="X319" s="219">
        <f>VLOOKUP(X286,'16'!$B$11:$D$598,3,0)</f>
        <v>0</v>
      </c>
      <c r="Y319" s="219">
        <f>VLOOKUP(Y286,'16'!$B$11:$D$598,3,0)</f>
        <v>0</v>
      </c>
      <c r="Z319" s="315">
        <f>VLOOKUP(Z286,'16'!$B$11:$D$598,3,0)</f>
        <v>0</v>
      </c>
      <c r="AA319" s="303">
        <f>VLOOKUP(AA286,'16'!$B$11:$D$598,3,0)</f>
        <v>0</v>
      </c>
      <c r="AB319" s="219">
        <f>VLOOKUP(AB286,'16'!$B$11:$D$598,3,0)</f>
        <v>0</v>
      </c>
      <c r="AC319" s="219">
        <f>VLOOKUP(AC286,'16'!$B$11:$D$598,3,0)</f>
        <v>0</v>
      </c>
      <c r="AD319" s="219">
        <f>VLOOKUP(AD286,'16'!$B$11:$D$598,3,0)</f>
        <v>0</v>
      </c>
      <c r="AE319" s="219">
        <f>VLOOKUP(AE286,'16'!$B$11:$D$598,3,0)</f>
        <v>0</v>
      </c>
      <c r="AF319" s="219">
        <f>VLOOKUP(AF286,'16'!$B$11:$D$598,3,0)</f>
        <v>0</v>
      </c>
      <c r="AG319" s="219">
        <f>VLOOKUP(AG286,'16'!$B$11:$D$598,3,0)</f>
        <v>0</v>
      </c>
      <c r="AH319" s="198">
        <f t="shared" ref="AH319" si="483">COUNTIF(F320:AG320,"作業")+COUNTIF(F320:AG320,"休日")</f>
        <v>0</v>
      </c>
      <c r="AI319" s="291">
        <f t="shared" ref="AI319" si="484">(COUNTIF(F320:AG320,"休日"))</f>
        <v>0</v>
      </c>
      <c r="AJ319" s="189"/>
      <c r="AL319" s="290"/>
      <c r="AM319" s="290"/>
      <c r="AN319" s="290"/>
      <c r="AW319" s="278">
        <v>1</v>
      </c>
      <c r="AX319" s="278">
        <v>2</v>
      </c>
      <c r="AY319" s="278">
        <v>3</v>
      </c>
      <c r="AZ319" s="278">
        <v>4</v>
      </c>
    </row>
    <row r="320" spans="1:52" ht="54" customHeight="1" x14ac:dyDescent="0.35">
      <c r="A320" s="599"/>
      <c r="B320" s="532"/>
      <c r="C320" s="533"/>
      <c r="D320" s="534"/>
      <c r="E320" s="296" t="s">
        <v>159</v>
      </c>
      <c r="F320" s="314" t="str">
        <f>IF(B319="","",IF(AW320="対象外","対象外",F319))</f>
        <v/>
      </c>
      <c r="G320" s="219" t="str">
        <f>IF(B319="","",IF(AW320="対象外","対象外",G319))</f>
        <v/>
      </c>
      <c r="H320" s="219" t="str">
        <f>IF(B319="","",IF(AW320="対象外","対象外",H319))</f>
        <v/>
      </c>
      <c r="I320" s="219" t="str">
        <f>IF(B319="","",IF(AW320="対象外","対象外",I319))</f>
        <v/>
      </c>
      <c r="J320" s="219" t="str">
        <f>IF(B319="","",IF(AW320="対象外","対象外",J319))</f>
        <v/>
      </c>
      <c r="K320" s="219" t="str">
        <f>IF(B319="","",IF(AW320="対象外","対象外",K319))</f>
        <v/>
      </c>
      <c r="L320" s="315" t="str">
        <f>IF(B319="","",IF(AW320="対象外","対象外",L319))</f>
        <v/>
      </c>
      <c r="M320" s="303" t="str">
        <f>IF(B319="","",IF(AX320="対象外","対象外",M319))</f>
        <v/>
      </c>
      <c r="N320" s="219" t="str">
        <f>IF(B319="","",IF(AX320="対象外","対象外",N319))</f>
        <v/>
      </c>
      <c r="O320" s="219" t="str">
        <f>IF(B319="","",IF(AX320="対象外","対象外",O319))</f>
        <v/>
      </c>
      <c r="P320" s="219" t="str">
        <f>IF(B319="","",IF(AX320="対象外","対象外",P319))</f>
        <v/>
      </c>
      <c r="Q320" s="219" t="str">
        <f>IF(B319="","",IF(AX320="対象外","対象外",Q319))</f>
        <v/>
      </c>
      <c r="R320" s="219" t="str">
        <f>IF(B319="","",IF(AX320="対象外","対象外",R319))</f>
        <v/>
      </c>
      <c r="S320" s="322" t="str">
        <f>IF(B319="","",IF(AX320="対象外","対象外",S319))</f>
        <v/>
      </c>
      <c r="T320" s="314" t="str">
        <f>IF(B319="","",IF(AY320="対象外","対象外",T319))</f>
        <v/>
      </c>
      <c r="U320" s="219" t="str">
        <f>IF(B319="","",IF(AY320="対象外","対象外",U319))</f>
        <v/>
      </c>
      <c r="V320" s="219" t="str">
        <f>IF(B319="","",IF(AY320="対象外","対象外",V319))</f>
        <v/>
      </c>
      <c r="W320" s="219" t="str">
        <f>IF(B319="","",IF(AY320="対象外","対象外",W319))</f>
        <v/>
      </c>
      <c r="X320" s="219" t="str">
        <f>IF(B319="","",IF(AY320="対象外","対象外",X319))</f>
        <v/>
      </c>
      <c r="Y320" s="219" t="str">
        <f>IF(B319="","",IF(AY320="対象外","対象外",Y319))</f>
        <v/>
      </c>
      <c r="Z320" s="315" t="str">
        <f>IF(B319="","",IF(AY320="対象外","対象外",Z319))</f>
        <v/>
      </c>
      <c r="AA320" s="303" t="str">
        <f>IF(B319="","",IF(AZ320="対象外","対象外",AA319))</f>
        <v/>
      </c>
      <c r="AB320" s="219" t="str">
        <f>IF(B319="","",IF(AZ320="対象外","対象外",AB319))</f>
        <v/>
      </c>
      <c r="AC320" s="219" t="str">
        <f>IF(B319="","",IF(AZ320="対象外","対象外",AC319))</f>
        <v/>
      </c>
      <c r="AD320" s="219" t="str">
        <f>IF(B319="","",IF(AZ320="対象外","対象外",AD319))</f>
        <v/>
      </c>
      <c r="AE320" s="219" t="str">
        <f>IF(B319="","",IF(AZ320="対象外","対象外",AE319))</f>
        <v/>
      </c>
      <c r="AF320" s="219" t="str">
        <f>IF(B319="","",IF(AZ320="対象外","対象外",AF319))</f>
        <v/>
      </c>
      <c r="AG320" s="219" t="str">
        <f>IF(B319="","",IF(AZ320="対象外","対象外",AG319))</f>
        <v/>
      </c>
      <c r="AH320" s="523" t="str">
        <f t="shared" ref="AH320" si="485">IF(B319="","",IF(AH319&lt;1,"対象外",ROUND(AI319/AH319,3)))</f>
        <v/>
      </c>
      <c r="AI320" s="524"/>
      <c r="AJ320" s="189"/>
      <c r="AL320" s="290"/>
      <c r="AM320" s="184">
        <f>IF(AH320="",0,IF(AH320="対象外",0,1))</f>
        <v>0</v>
      </c>
      <c r="AN320" s="187">
        <f>IF(AM320=1,AH320,0)</f>
        <v>0</v>
      </c>
      <c r="AO320" s="184">
        <f>AH319</f>
        <v>0</v>
      </c>
      <c r="AP320" s="170">
        <f>AI319</f>
        <v>0</v>
      </c>
      <c r="AQ320" s="152"/>
      <c r="AR320" s="170">
        <f>IF(AS320&gt;1,1,0)</f>
        <v>0</v>
      </c>
      <c r="AS320" s="170">
        <f>AO320+AS276</f>
        <v>0</v>
      </c>
      <c r="AT320" s="170">
        <f>AP320+AT276</f>
        <v>0</v>
      </c>
      <c r="AU320" s="152"/>
      <c r="AW320" s="198" t="str">
        <f>IF(COUNTIF(F319:L319,"作業")+COUNTIF(F319:L319,"休日")&lt;7,"対象外",IF(COUNTIF(F319:L319,"休日")&gt;3,"対象外","対象"))</f>
        <v>対象外</v>
      </c>
      <c r="AX320" s="198" t="str">
        <f>IF(COUNTIF(M319:S319,"作業")+COUNTIF(M319:S319,"休日")&lt;7,"対象外",IF(COUNTIF(M319:S319,"休日")&gt;3,"対象外","対象"))</f>
        <v>対象外</v>
      </c>
      <c r="AY320" s="198" t="str">
        <f>IF(COUNTIF(T319:Z319,"作業")+COUNTIF(T319:Z319,"休日")&lt;7,"対象外",IF(COUNTIF(T319:Z319,"休日")&gt;3,"対象外","対象"))</f>
        <v>対象外</v>
      </c>
      <c r="AZ320" s="198" t="str">
        <f>IF(COUNTIF(AA319:AG319,"作業")+COUNTIF(AA319:AG319,"休日")&lt;7,"対象外",IF(COUNTIF(AA319:AG319,"休日")&gt;3,"対象外","対象"))</f>
        <v>対象外</v>
      </c>
    </row>
    <row r="321" spans="1:52" ht="54" customHeight="1" x14ac:dyDescent="0.35">
      <c r="A321" s="599"/>
      <c r="B321" s="529" t="str">
        <f t="shared" ref="B321" si="486">IF(COUNTIF(F321:AG321,0)=28,"",B$25)</f>
        <v/>
      </c>
      <c r="C321" s="530"/>
      <c r="D321" s="531"/>
      <c r="E321" s="295" t="s">
        <v>158</v>
      </c>
      <c r="F321" s="314">
        <f>VLOOKUP(F286,'17'!$B$11:$D$598,3,0)</f>
        <v>0</v>
      </c>
      <c r="G321" s="219">
        <f>VLOOKUP(G286,'17'!$B$11:$D$598,3,0)</f>
        <v>0</v>
      </c>
      <c r="H321" s="219">
        <f>VLOOKUP(H286,'17'!$B$11:$D$598,3,0)</f>
        <v>0</v>
      </c>
      <c r="I321" s="219">
        <f>VLOOKUP(I286,'17'!$B$11:$D$598,3,0)</f>
        <v>0</v>
      </c>
      <c r="J321" s="219">
        <f>VLOOKUP(J286,'17'!$B$11:$D$598,3,0)</f>
        <v>0</v>
      </c>
      <c r="K321" s="219">
        <f>VLOOKUP(K286,'17'!$B$11:$D$598,3,0)</f>
        <v>0</v>
      </c>
      <c r="L321" s="315">
        <f>VLOOKUP(L286,'17'!$B$11:$D$598,3,0)</f>
        <v>0</v>
      </c>
      <c r="M321" s="303">
        <f>VLOOKUP(M286,'17'!$B$11:$D$598,3,0)</f>
        <v>0</v>
      </c>
      <c r="N321" s="219">
        <f>VLOOKUP(N286,'17'!$B$11:$D$598,3,0)</f>
        <v>0</v>
      </c>
      <c r="O321" s="219">
        <f>VLOOKUP(O286,'17'!$B$11:$D$598,3,0)</f>
        <v>0</v>
      </c>
      <c r="P321" s="219">
        <f>VLOOKUP(P286,'17'!$B$11:$D$598,3,0)</f>
        <v>0</v>
      </c>
      <c r="Q321" s="219">
        <f>VLOOKUP(Q286,'17'!$B$11:$D$598,3,0)</f>
        <v>0</v>
      </c>
      <c r="R321" s="219">
        <f>VLOOKUP(R286,'17'!$B$11:$D$598,3,0)</f>
        <v>0</v>
      </c>
      <c r="S321" s="322">
        <f>VLOOKUP(S286,'17'!$B$11:$D$598,3,0)</f>
        <v>0</v>
      </c>
      <c r="T321" s="314">
        <f>VLOOKUP(T286,'17'!$B$11:$D$598,3,0)</f>
        <v>0</v>
      </c>
      <c r="U321" s="219">
        <f>VLOOKUP(U286,'17'!$B$11:$D$598,3,0)</f>
        <v>0</v>
      </c>
      <c r="V321" s="219">
        <f>VLOOKUP(V286,'17'!$B$11:$D$598,3,0)</f>
        <v>0</v>
      </c>
      <c r="W321" s="219">
        <f>VLOOKUP(W286,'17'!$B$11:$D$598,3,0)</f>
        <v>0</v>
      </c>
      <c r="X321" s="219">
        <f>VLOOKUP(X286,'17'!$B$11:$D$598,3,0)</f>
        <v>0</v>
      </c>
      <c r="Y321" s="219">
        <f>VLOOKUP(Y286,'17'!$B$11:$D$598,3,0)</f>
        <v>0</v>
      </c>
      <c r="Z321" s="315">
        <f>VLOOKUP(Z286,'17'!$B$11:$D$598,3,0)</f>
        <v>0</v>
      </c>
      <c r="AA321" s="303">
        <f>VLOOKUP(AA286,'17'!$B$11:$D$598,3,0)</f>
        <v>0</v>
      </c>
      <c r="AB321" s="219">
        <f>VLOOKUP(AB286,'17'!$B$11:$D$598,3,0)</f>
        <v>0</v>
      </c>
      <c r="AC321" s="219">
        <f>VLOOKUP(AC286,'17'!$B$11:$D$598,3,0)</f>
        <v>0</v>
      </c>
      <c r="AD321" s="219">
        <f>VLOOKUP(AD286,'17'!$B$11:$D$598,3,0)</f>
        <v>0</v>
      </c>
      <c r="AE321" s="219">
        <f>VLOOKUP(AE286,'17'!$B$11:$D$598,3,0)</f>
        <v>0</v>
      </c>
      <c r="AF321" s="219">
        <f>VLOOKUP(AF286,'17'!$B$11:$D$598,3,0)</f>
        <v>0</v>
      </c>
      <c r="AG321" s="219">
        <f>VLOOKUP(AG286,'17'!$B$11:$D$598,3,0)</f>
        <v>0</v>
      </c>
      <c r="AH321" s="198">
        <f t="shared" ref="AH321" si="487">COUNTIF(F322:AG322,"作業")+COUNTIF(F322:AG322,"休日")</f>
        <v>0</v>
      </c>
      <c r="AI321" s="291">
        <f t="shared" ref="AI321" si="488">(COUNTIF(F322:AG322,"休日"))</f>
        <v>0</v>
      </c>
      <c r="AJ321" s="189"/>
      <c r="AL321" s="290"/>
      <c r="AM321" s="290"/>
      <c r="AN321" s="290"/>
      <c r="AW321" s="278">
        <v>1</v>
      </c>
      <c r="AX321" s="278">
        <v>2</v>
      </c>
      <c r="AY321" s="278">
        <v>3</v>
      </c>
      <c r="AZ321" s="278">
        <v>4</v>
      </c>
    </row>
    <row r="322" spans="1:52" ht="54" customHeight="1" x14ac:dyDescent="0.35">
      <c r="A322" s="599"/>
      <c r="B322" s="532"/>
      <c r="C322" s="533"/>
      <c r="D322" s="534"/>
      <c r="E322" s="296" t="s">
        <v>159</v>
      </c>
      <c r="F322" s="314" t="str">
        <f>IF(B321="","",IF(AW322="対象外","対象外",F321))</f>
        <v/>
      </c>
      <c r="G322" s="219" t="str">
        <f>IF(B321="","",IF(AW322="対象外","対象外",G321))</f>
        <v/>
      </c>
      <c r="H322" s="219" t="str">
        <f>IF(B321="","",IF(AW322="対象外","対象外",H321))</f>
        <v/>
      </c>
      <c r="I322" s="219" t="str">
        <f>IF(B321="","",IF(AW322="対象外","対象外",I321))</f>
        <v/>
      </c>
      <c r="J322" s="219" t="str">
        <f>IF(B321="","",IF(AW322="対象外","対象外",J321))</f>
        <v/>
      </c>
      <c r="K322" s="219" t="str">
        <f>IF(B321="","",IF(AW322="対象外","対象外",K321))</f>
        <v/>
      </c>
      <c r="L322" s="315" t="str">
        <f>IF(B321="","",IF(AW322="対象外","対象外",L321))</f>
        <v/>
      </c>
      <c r="M322" s="303" t="str">
        <f>IF(B321="","",IF(AX322="対象外","対象外",M321))</f>
        <v/>
      </c>
      <c r="N322" s="219" t="str">
        <f>IF(B321="","",IF(AX322="対象外","対象外",N321))</f>
        <v/>
      </c>
      <c r="O322" s="219" t="str">
        <f>IF(B321="","",IF(AX322="対象外","対象外",O321))</f>
        <v/>
      </c>
      <c r="P322" s="219" t="str">
        <f>IF(B321="","",IF(AX322="対象外","対象外",P321))</f>
        <v/>
      </c>
      <c r="Q322" s="219" t="str">
        <f>IF(B321="","",IF(AX322="対象外","対象外",Q321))</f>
        <v/>
      </c>
      <c r="R322" s="219" t="str">
        <f>IF(B321="","",IF(AX322="対象外","対象外",R321))</f>
        <v/>
      </c>
      <c r="S322" s="322" t="str">
        <f>IF(B321="","",IF(AX322="対象外","対象外",S321))</f>
        <v/>
      </c>
      <c r="T322" s="314" t="str">
        <f>IF(B321="","",IF(AY322="対象外","対象外",T321))</f>
        <v/>
      </c>
      <c r="U322" s="219" t="str">
        <f>IF(B321="","",IF(AY322="対象外","対象外",U321))</f>
        <v/>
      </c>
      <c r="V322" s="219" t="str">
        <f>IF(B321="","",IF(AY322="対象外","対象外",V321))</f>
        <v/>
      </c>
      <c r="W322" s="219" t="str">
        <f>IF(B321="","",IF(AY322="対象外","対象外",W321))</f>
        <v/>
      </c>
      <c r="X322" s="219" t="str">
        <f>IF(B321="","",IF(AY322="対象外","対象外",X321))</f>
        <v/>
      </c>
      <c r="Y322" s="219" t="str">
        <f>IF(B321="","",IF(AY322="対象外","対象外",Y321))</f>
        <v/>
      </c>
      <c r="Z322" s="315" t="str">
        <f>IF(B321="","",IF(AY322="対象外","対象外",Z321))</f>
        <v/>
      </c>
      <c r="AA322" s="303" t="str">
        <f>IF(B321="","",IF(AZ322="対象外","対象外",AA321))</f>
        <v/>
      </c>
      <c r="AB322" s="219" t="str">
        <f>IF(B321="","",IF(AZ322="対象外","対象外",AB321))</f>
        <v/>
      </c>
      <c r="AC322" s="219" t="str">
        <f>IF(B321="","",IF(AZ322="対象外","対象外",AC321))</f>
        <v/>
      </c>
      <c r="AD322" s="219" t="str">
        <f>IF(B321="","",IF(AZ322="対象外","対象外",AD321))</f>
        <v/>
      </c>
      <c r="AE322" s="219" t="str">
        <f>IF(B321="","",IF(AZ322="対象外","対象外",AE321))</f>
        <v/>
      </c>
      <c r="AF322" s="219" t="str">
        <f>IF(B321="","",IF(AZ322="対象外","対象外",AF321))</f>
        <v/>
      </c>
      <c r="AG322" s="219" t="str">
        <f>IF(B321="","",IF(AZ322="対象外","対象外",AG321))</f>
        <v/>
      </c>
      <c r="AH322" s="523" t="str">
        <f t="shared" ref="AH322" si="489">IF(B321="","",IF(AH321&lt;1,"対象外",ROUND(AI321/AH321,3)))</f>
        <v/>
      </c>
      <c r="AI322" s="524"/>
      <c r="AJ322" s="189"/>
      <c r="AL322" s="290"/>
      <c r="AM322" s="184">
        <f>IF(AH322="",0,IF(AH322="対象外",0,1))</f>
        <v>0</v>
      </c>
      <c r="AN322" s="187">
        <f>IF(AM322=1,AH322,0)</f>
        <v>0</v>
      </c>
      <c r="AO322" s="184">
        <f>AH321</f>
        <v>0</v>
      </c>
      <c r="AP322" s="170">
        <f>AI321</f>
        <v>0</v>
      </c>
      <c r="AQ322" s="152"/>
      <c r="AR322" s="170">
        <f>IF(AS322&gt;1,1,0)</f>
        <v>0</v>
      </c>
      <c r="AS322" s="170">
        <f>AO322+AS278</f>
        <v>0</v>
      </c>
      <c r="AT322" s="170">
        <f>AP322+AT278</f>
        <v>0</v>
      </c>
      <c r="AU322" s="152"/>
      <c r="AW322" s="198" t="str">
        <f>IF(COUNTIF(F321:L321,"作業")+COUNTIF(F321:L321,"休日")&lt;7,"対象外",IF(COUNTIF(F321:L321,"休日")&gt;3,"対象外","対象"))</f>
        <v>対象外</v>
      </c>
      <c r="AX322" s="198" t="str">
        <f>IF(COUNTIF(M321:S321,"作業")+COUNTIF(M321:S321,"休日")&lt;7,"対象外",IF(COUNTIF(M321:S321,"休日")&gt;3,"対象外","対象"))</f>
        <v>対象外</v>
      </c>
      <c r="AY322" s="198" t="str">
        <f>IF(COUNTIF(T321:Z321,"作業")+COUNTIF(T321:Z321,"休日")&lt;7,"対象外",IF(COUNTIF(T321:Z321,"休日")&gt;3,"対象外","対象"))</f>
        <v>対象外</v>
      </c>
      <c r="AZ322" s="198" t="str">
        <f>IF(COUNTIF(AA321:AG321,"作業")+COUNTIF(AA321:AG321,"休日")&lt;7,"対象外",IF(COUNTIF(AA321:AG321,"休日")&gt;3,"対象外","対象"))</f>
        <v>対象外</v>
      </c>
    </row>
    <row r="323" spans="1:52" ht="54" customHeight="1" x14ac:dyDescent="0.35">
      <c r="A323" s="599"/>
      <c r="B323" s="529" t="str">
        <f>IF(COUNTIF(F323:AG323,0)=28,"",B$57)</f>
        <v/>
      </c>
      <c r="C323" s="530"/>
      <c r="D323" s="531"/>
      <c r="E323" s="295" t="s">
        <v>158</v>
      </c>
      <c r="F323" s="314">
        <f>VLOOKUP(F286,'18'!$B$11:$D$598,3,0)</f>
        <v>0</v>
      </c>
      <c r="G323" s="219">
        <f>VLOOKUP(G286,'18'!$B$11:$D$598,3,0)</f>
        <v>0</v>
      </c>
      <c r="H323" s="219">
        <f>VLOOKUP(H286,'18'!$B$11:$D$598,3,0)</f>
        <v>0</v>
      </c>
      <c r="I323" s="219">
        <f>VLOOKUP(I286,'18'!$B$11:$D$598,3,0)</f>
        <v>0</v>
      </c>
      <c r="J323" s="219">
        <f>VLOOKUP(J286,'18'!$B$11:$D$598,3,0)</f>
        <v>0</v>
      </c>
      <c r="K323" s="219">
        <f>VLOOKUP(K286,'18'!$B$11:$D$598,3,0)</f>
        <v>0</v>
      </c>
      <c r="L323" s="315">
        <f>VLOOKUP(L286,'18'!$B$11:$D$598,3,0)</f>
        <v>0</v>
      </c>
      <c r="M323" s="303">
        <f>VLOOKUP(M286,'18'!$B$11:$D$598,3,0)</f>
        <v>0</v>
      </c>
      <c r="N323" s="219">
        <f>VLOOKUP(N286,'18'!$B$11:$D$598,3,0)</f>
        <v>0</v>
      </c>
      <c r="O323" s="219">
        <f>VLOOKUP(O286,'18'!$B$11:$D$598,3,0)</f>
        <v>0</v>
      </c>
      <c r="P323" s="219">
        <f>VLOOKUP(P286,'18'!$B$11:$D$598,3,0)</f>
        <v>0</v>
      </c>
      <c r="Q323" s="219">
        <f>VLOOKUP(Q286,'18'!$B$11:$D$598,3,0)</f>
        <v>0</v>
      </c>
      <c r="R323" s="219">
        <f>VLOOKUP(R286,'18'!$B$11:$D$598,3,0)</f>
        <v>0</v>
      </c>
      <c r="S323" s="322">
        <f>VLOOKUP(S286,'18'!$B$11:$D$598,3,0)</f>
        <v>0</v>
      </c>
      <c r="T323" s="314">
        <f>VLOOKUP(T286,'18'!$B$11:$D$598,3,0)</f>
        <v>0</v>
      </c>
      <c r="U323" s="219">
        <f>VLOOKUP(U286,'18'!$B$11:$D$598,3,0)</f>
        <v>0</v>
      </c>
      <c r="V323" s="219">
        <f>VLOOKUP(V286,'18'!$B$11:$D$598,3,0)</f>
        <v>0</v>
      </c>
      <c r="W323" s="219">
        <f>VLOOKUP(W286,'18'!$B$11:$D$598,3,0)</f>
        <v>0</v>
      </c>
      <c r="X323" s="219">
        <f>VLOOKUP(X286,'18'!$B$11:$D$598,3,0)</f>
        <v>0</v>
      </c>
      <c r="Y323" s="219">
        <f>VLOOKUP(Y286,'18'!$B$11:$D$598,3,0)</f>
        <v>0</v>
      </c>
      <c r="Z323" s="315">
        <f>VLOOKUP(Z286,'18'!$B$11:$D$598,3,0)</f>
        <v>0</v>
      </c>
      <c r="AA323" s="303">
        <f>VLOOKUP(AA286,'18'!$B$11:$D$598,3,0)</f>
        <v>0</v>
      </c>
      <c r="AB323" s="219">
        <f>VLOOKUP(AB286,'18'!$B$11:$D$598,3,0)</f>
        <v>0</v>
      </c>
      <c r="AC323" s="219">
        <f>VLOOKUP(AC286,'18'!$B$11:$D$598,3,0)</f>
        <v>0</v>
      </c>
      <c r="AD323" s="219">
        <f>VLOOKUP(AD286,'18'!$B$11:$D$598,3,0)</f>
        <v>0</v>
      </c>
      <c r="AE323" s="219">
        <f>VLOOKUP(AE286,'18'!$B$11:$D$598,3,0)</f>
        <v>0</v>
      </c>
      <c r="AF323" s="219">
        <f>VLOOKUP(AF286,'18'!$B$11:$D$598,3,0)</f>
        <v>0</v>
      </c>
      <c r="AG323" s="219">
        <f>VLOOKUP(AG286,'18'!$B$11:$D$598,3,0)</f>
        <v>0</v>
      </c>
      <c r="AH323" s="198">
        <f t="shared" ref="AH323" si="490">COUNTIF(F324:AG324,"作業")+COUNTIF(F324:AG324,"休日")</f>
        <v>0</v>
      </c>
      <c r="AI323" s="291">
        <f t="shared" ref="AI323" si="491">(COUNTIF(F324:AG324,"休日"))</f>
        <v>0</v>
      </c>
      <c r="AJ323" s="189"/>
      <c r="AL323" s="290"/>
      <c r="AM323" s="290"/>
      <c r="AN323" s="290"/>
      <c r="AW323" s="278">
        <v>1</v>
      </c>
      <c r="AX323" s="278">
        <v>2</v>
      </c>
      <c r="AY323" s="278">
        <v>3</v>
      </c>
      <c r="AZ323" s="278">
        <v>4</v>
      </c>
    </row>
    <row r="324" spans="1:52" ht="54" customHeight="1" x14ac:dyDescent="0.35">
      <c r="A324" s="599"/>
      <c r="B324" s="532"/>
      <c r="C324" s="533"/>
      <c r="D324" s="534"/>
      <c r="E324" s="296" t="s">
        <v>159</v>
      </c>
      <c r="F324" s="314" t="str">
        <f>IF(B323="","",IF(AW324="対象外","対象外",F323))</f>
        <v/>
      </c>
      <c r="G324" s="219" t="str">
        <f>IF(B323="","",IF(AW324="対象外","対象外",G323))</f>
        <v/>
      </c>
      <c r="H324" s="219" t="str">
        <f>IF(B323="","",IF(AW324="対象外","対象外",H323))</f>
        <v/>
      </c>
      <c r="I324" s="219" t="str">
        <f>IF(B323="","",IF(AW324="対象外","対象外",I323))</f>
        <v/>
      </c>
      <c r="J324" s="219" t="str">
        <f>IF(B323="","",IF(AW324="対象外","対象外",J323))</f>
        <v/>
      </c>
      <c r="K324" s="219" t="str">
        <f>IF(B323="","",IF(AW324="対象外","対象外",K323))</f>
        <v/>
      </c>
      <c r="L324" s="315" t="str">
        <f>IF(B323="","",IF(AW324="対象外","対象外",L323))</f>
        <v/>
      </c>
      <c r="M324" s="303" t="str">
        <f>IF(B323="","",IF(AX324="対象外","対象外",M323))</f>
        <v/>
      </c>
      <c r="N324" s="219" t="str">
        <f>IF(B323="","",IF(AX324="対象外","対象外",N323))</f>
        <v/>
      </c>
      <c r="O324" s="219" t="str">
        <f>IF(B323="","",IF(AX324="対象外","対象外",O323))</f>
        <v/>
      </c>
      <c r="P324" s="219" t="str">
        <f>IF(B323="","",IF(AX324="対象外","対象外",P323))</f>
        <v/>
      </c>
      <c r="Q324" s="219" t="str">
        <f>IF(B323="","",IF(AX324="対象外","対象外",Q323))</f>
        <v/>
      </c>
      <c r="R324" s="219" t="str">
        <f>IF(B323="","",IF(AX324="対象外","対象外",R323))</f>
        <v/>
      </c>
      <c r="S324" s="322" t="str">
        <f>IF(B323="","",IF(AX324="対象外","対象外",S323))</f>
        <v/>
      </c>
      <c r="T324" s="314" t="str">
        <f>IF(B323="","",IF(AY324="対象外","対象外",T323))</f>
        <v/>
      </c>
      <c r="U324" s="219" t="str">
        <f>IF(B323="","",IF(AY324="対象外","対象外",U323))</f>
        <v/>
      </c>
      <c r="V324" s="219" t="str">
        <f>IF(B323="","",IF(AY324="対象外","対象外",V323))</f>
        <v/>
      </c>
      <c r="W324" s="219" t="str">
        <f>IF(B323="","",IF(AY324="対象外","対象外",W323))</f>
        <v/>
      </c>
      <c r="X324" s="219" t="str">
        <f>IF(B323="","",IF(AY324="対象外","対象外",X323))</f>
        <v/>
      </c>
      <c r="Y324" s="219" t="str">
        <f>IF(B323="","",IF(AY324="対象外","対象外",Y323))</f>
        <v/>
      </c>
      <c r="Z324" s="315" t="str">
        <f>IF(B323="","",IF(AY324="対象外","対象外",Z323))</f>
        <v/>
      </c>
      <c r="AA324" s="303" t="str">
        <f>IF(B323="","",IF(AZ324="対象外","対象外",AA323))</f>
        <v/>
      </c>
      <c r="AB324" s="219" t="str">
        <f>IF(B323="","",IF(AZ324="対象外","対象外",AB323))</f>
        <v/>
      </c>
      <c r="AC324" s="219" t="str">
        <f>IF(B323="","",IF(AZ324="対象外","対象外",AC323))</f>
        <v/>
      </c>
      <c r="AD324" s="219" t="str">
        <f>IF(B323="","",IF(AZ324="対象外","対象外",AD323))</f>
        <v/>
      </c>
      <c r="AE324" s="219" t="str">
        <f>IF(B323="","",IF(AZ324="対象外","対象外",AE323))</f>
        <v/>
      </c>
      <c r="AF324" s="219" t="str">
        <f>IF(B323="","",IF(AZ324="対象外","対象外",AF323))</f>
        <v/>
      </c>
      <c r="AG324" s="219" t="str">
        <f>IF(B323="","",IF(AZ324="対象外","対象外",AG323))</f>
        <v/>
      </c>
      <c r="AH324" s="523" t="str">
        <f t="shared" ref="AH324" si="492">IF(B323="","",IF(AH323&lt;1,"対象外",ROUND(AI323/AH323,3)))</f>
        <v/>
      </c>
      <c r="AI324" s="524"/>
      <c r="AJ324" s="189"/>
      <c r="AL324" s="290"/>
      <c r="AM324" s="184">
        <f>IF(AH324="",0,IF(AH324="対象外",0,1))</f>
        <v>0</v>
      </c>
      <c r="AN324" s="187">
        <f>IF(AM324=1,AH324,0)</f>
        <v>0</v>
      </c>
      <c r="AO324" s="184">
        <f>AH323</f>
        <v>0</v>
      </c>
      <c r="AP324" s="170">
        <f>AI323</f>
        <v>0</v>
      </c>
      <c r="AQ324" s="152"/>
      <c r="AR324" s="170">
        <f>IF(AS324&gt;1,1,0)</f>
        <v>0</v>
      </c>
      <c r="AS324" s="170">
        <f>AO324+AS280</f>
        <v>0</v>
      </c>
      <c r="AT324" s="170">
        <f>AP324+AT280</f>
        <v>0</v>
      </c>
      <c r="AU324" s="152"/>
      <c r="AW324" s="198" t="str">
        <f>IF(COUNTIF(F323:L323,"作業")+COUNTIF(F323:L323,"休日")&lt;7,"対象外",IF(COUNTIF(F323:L323,"休日")&gt;3,"対象外","対象"))</f>
        <v>対象外</v>
      </c>
      <c r="AX324" s="198" t="str">
        <f>IF(COUNTIF(M323:S323,"作業")+COUNTIF(M323:S323,"休日")&lt;7,"対象外",IF(COUNTIF(M323:S323,"休日")&gt;3,"対象外","対象"))</f>
        <v>対象外</v>
      </c>
      <c r="AY324" s="198" t="str">
        <f>IF(COUNTIF(T323:Z323,"作業")+COUNTIF(T323:Z323,"休日")&lt;7,"対象外",IF(COUNTIF(T323:Z323,"休日")&gt;3,"対象外","対象"))</f>
        <v>対象外</v>
      </c>
      <c r="AZ324" s="198" t="str">
        <f>IF(COUNTIF(AA323:AG323,"作業")+COUNTIF(AA323:AG323,"休日")&lt;7,"対象外",IF(COUNTIF(AA323:AG323,"休日")&gt;3,"対象外","対象"))</f>
        <v>対象外</v>
      </c>
    </row>
    <row r="325" spans="1:52" ht="54" customHeight="1" x14ac:dyDescent="0.35">
      <c r="A325" s="599"/>
      <c r="B325" s="529" t="str">
        <f>IF(COUNTIF(F325:AG325,0)=28,"",B$59)</f>
        <v/>
      </c>
      <c r="C325" s="530"/>
      <c r="D325" s="531"/>
      <c r="E325" s="295" t="s">
        <v>158</v>
      </c>
      <c r="F325" s="314">
        <f>VLOOKUP(F286,'19'!$B$11:$D$598,3,0)</f>
        <v>0</v>
      </c>
      <c r="G325" s="219">
        <f>VLOOKUP(G286,'19'!$B$11:$D$598,3,0)</f>
        <v>0</v>
      </c>
      <c r="H325" s="219">
        <f>VLOOKUP(H286,'19'!$B$11:$D$598,3,0)</f>
        <v>0</v>
      </c>
      <c r="I325" s="219">
        <f>VLOOKUP(I286,'19'!$B$11:$D$598,3,0)</f>
        <v>0</v>
      </c>
      <c r="J325" s="219">
        <f>VLOOKUP(J286,'19'!$B$11:$D$598,3,0)</f>
        <v>0</v>
      </c>
      <c r="K325" s="219">
        <f>VLOOKUP(K286,'19'!$B$11:$D$598,3,0)</f>
        <v>0</v>
      </c>
      <c r="L325" s="315">
        <f>VLOOKUP(L286,'19'!$B$11:$D$598,3,0)</f>
        <v>0</v>
      </c>
      <c r="M325" s="303">
        <f>VLOOKUP(M286,'19'!$B$11:$D$598,3,0)</f>
        <v>0</v>
      </c>
      <c r="N325" s="219">
        <f>VLOOKUP(N286,'19'!$B$11:$D$598,3,0)</f>
        <v>0</v>
      </c>
      <c r="O325" s="219">
        <f>VLOOKUP(O286,'19'!$B$11:$D$598,3,0)</f>
        <v>0</v>
      </c>
      <c r="P325" s="219">
        <f>VLOOKUP(P286,'19'!$B$11:$D$598,3,0)</f>
        <v>0</v>
      </c>
      <c r="Q325" s="219">
        <f>VLOOKUP(Q286,'19'!$B$11:$D$598,3,0)</f>
        <v>0</v>
      </c>
      <c r="R325" s="219">
        <f>VLOOKUP(R286,'19'!$B$11:$D$598,3,0)</f>
        <v>0</v>
      </c>
      <c r="S325" s="322">
        <f>VLOOKUP(S286,'19'!$B$11:$D$598,3,0)</f>
        <v>0</v>
      </c>
      <c r="T325" s="314">
        <f>VLOOKUP(T286,'19'!$B$11:$D$598,3,0)</f>
        <v>0</v>
      </c>
      <c r="U325" s="219">
        <f>VLOOKUP(U286,'19'!$B$11:$D$598,3,0)</f>
        <v>0</v>
      </c>
      <c r="V325" s="219">
        <f>VLOOKUP(V286,'19'!$B$11:$D$598,3,0)</f>
        <v>0</v>
      </c>
      <c r="W325" s="219">
        <f>VLOOKUP(W286,'19'!$B$11:$D$598,3,0)</f>
        <v>0</v>
      </c>
      <c r="X325" s="219">
        <f>VLOOKUP(X286,'19'!$B$11:$D$598,3,0)</f>
        <v>0</v>
      </c>
      <c r="Y325" s="219">
        <f>VLOOKUP(Y286,'19'!$B$11:$D$598,3,0)</f>
        <v>0</v>
      </c>
      <c r="Z325" s="315">
        <f>VLOOKUP(Z286,'19'!$B$11:$D$598,3,0)</f>
        <v>0</v>
      </c>
      <c r="AA325" s="303">
        <f>VLOOKUP(AA286,'19'!$B$11:$D$598,3,0)</f>
        <v>0</v>
      </c>
      <c r="AB325" s="219">
        <f>VLOOKUP(AB286,'19'!$B$11:$D$598,3,0)</f>
        <v>0</v>
      </c>
      <c r="AC325" s="219">
        <f>VLOOKUP(AC286,'19'!$B$11:$D$598,3,0)</f>
        <v>0</v>
      </c>
      <c r="AD325" s="219">
        <f>VLOOKUP(AD286,'19'!$B$11:$D$598,3,0)</f>
        <v>0</v>
      </c>
      <c r="AE325" s="219">
        <f>VLOOKUP(AE286,'19'!$B$11:$D$598,3,0)</f>
        <v>0</v>
      </c>
      <c r="AF325" s="219">
        <f>VLOOKUP(AF286,'19'!$B$11:$D$598,3,0)</f>
        <v>0</v>
      </c>
      <c r="AG325" s="219">
        <f>VLOOKUP(AG286,'19'!$B$11:$D$598,3,0)</f>
        <v>0</v>
      </c>
      <c r="AH325" s="198">
        <f t="shared" ref="AH325" si="493">COUNTIF(F326:AG326,"作業")+COUNTIF(F326:AG326,"休日")</f>
        <v>0</v>
      </c>
      <c r="AI325" s="291">
        <f t="shared" ref="AI325" si="494">(COUNTIF(F326:AG326,"休日"))</f>
        <v>0</v>
      </c>
      <c r="AJ325" s="189"/>
      <c r="AL325" s="290"/>
      <c r="AM325" s="290"/>
      <c r="AN325" s="290"/>
      <c r="AW325" s="278">
        <v>1</v>
      </c>
      <c r="AX325" s="278">
        <v>2</v>
      </c>
      <c r="AY325" s="278">
        <v>3</v>
      </c>
      <c r="AZ325" s="278">
        <v>4</v>
      </c>
    </row>
    <row r="326" spans="1:52" ht="54" customHeight="1" x14ac:dyDescent="0.35">
      <c r="A326" s="599"/>
      <c r="B326" s="532"/>
      <c r="C326" s="533"/>
      <c r="D326" s="534"/>
      <c r="E326" s="296" t="s">
        <v>159</v>
      </c>
      <c r="F326" s="314" t="str">
        <f>IF(B325="","",IF(AW326="対象外","対象外",F325))</f>
        <v/>
      </c>
      <c r="G326" s="219" t="str">
        <f>IF(B325="","",IF(AW326="対象外","対象外",G325))</f>
        <v/>
      </c>
      <c r="H326" s="219" t="str">
        <f>IF(B325="","",IF(AW326="対象外","対象外",H325))</f>
        <v/>
      </c>
      <c r="I326" s="219" t="str">
        <f>IF(B325="","",IF(AW326="対象外","対象外",I325))</f>
        <v/>
      </c>
      <c r="J326" s="219" t="str">
        <f>IF(B325="","",IF(AW326="対象外","対象外",J325))</f>
        <v/>
      </c>
      <c r="K326" s="219" t="str">
        <f>IF(B325="","",IF(AW326="対象外","対象外",K325))</f>
        <v/>
      </c>
      <c r="L326" s="315" t="str">
        <f>IF(B325="","",IF(AW326="対象外","対象外",L325))</f>
        <v/>
      </c>
      <c r="M326" s="303" t="str">
        <f>IF(B325="","",IF(AX326="対象外","対象外",M325))</f>
        <v/>
      </c>
      <c r="N326" s="219" t="str">
        <f>IF(B325="","",IF(AX326="対象外","対象外",N325))</f>
        <v/>
      </c>
      <c r="O326" s="219" t="str">
        <f>IF(B325="","",IF(AX326="対象外","対象外",O325))</f>
        <v/>
      </c>
      <c r="P326" s="219" t="str">
        <f>IF(B325="","",IF(AX326="対象外","対象外",P325))</f>
        <v/>
      </c>
      <c r="Q326" s="219" t="str">
        <f>IF(B325="","",IF(AX326="対象外","対象外",Q325))</f>
        <v/>
      </c>
      <c r="R326" s="219" t="str">
        <f>IF(B325="","",IF(AX326="対象外","対象外",R325))</f>
        <v/>
      </c>
      <c r="S326" s="322" t="str">
        <f>IF(B325="","",IF(AX326="対象外","対象外",S325))</f>
        <v/>
      </c>
      <c r="T326" s="314" t="str">
        <f>IF(B325="","",IF(AY326="対象外","対象外",T325))</f>
        <v/>
      </c>
      <c r="U326" s="219" t="str">
        <f>IF(B325="","",IF(AY326="対象外","対象外",U325))</f>
        <v/>
      </c>
      <c r="V326" s="219" t="str">
        <f>IF(B325="","",IF(AY326="対象外","対象外",V325))</f>
        <v/>
      </c>
      <c r="W326" s="219" t="str">
        <f>IF(B325="","",IF(AY326="対象外","対象外",W325))</f>
        <v/>
      </c>
      <c r="X326" s="219" t="str">
        <f>IF(B325="","",IF(AY326="対象外","対象外",X325))</f>
        <v/>
      </c>
      <c r="Y326" s="219" t="str">
        <f>IF(B325="","",IF(AY326="対象外","対象外",Y325))</f>
        <v/>
      </c>
      <c r="Z326" s="315" t="str">
        <f>IF(B325="","",IF(AY326="対象外","対象外",Z325))</f>
        <v/>
      </c>
      <c r="AA326" s="303" t="str">
        <f>IF(B325="","",IF(AZ326="対象外","対象外",AA325))</f>
        <v/>
      </c>
      <c r="AB326" s="219" t="str">
        <f>IF(B325="","",IF(AZ326="対象外","対象外",AB325))</f>
        <v/>
      </c>
      <c r="AC326" s="219" t="str">
        <f>IF(B325="","",IF(AZ326="対象外","対象外",AC325))</f>
        <v/>
      </c>
      <c r="AD326" s="219" t="str">
        <f>IF(B325="","",IF(AZ326="対象外","対象外",AD325))</f>
        <v/>
      </c>
      <c r="AE326" s="219" t="str">
        <f>IF(B325="","",IF(AZ326="対象外","対象外",AE325))</f>
        <v/>
      </c>
      <c r="AF326" s="219" t="str">
        <f>IF(B325="","",IF(AZ326="対象外","対象外",AF325))</f>
        <v/>
      </c>
      <c r="AG326" s="219" t="str">
        <f>IF(B325="","",IF(AZ326="対象外","対象外",AG325))</f>
        <v/>
      </c>
      <c r="AH326" s="523" t="str">
        <f t="shared" ref="AH326" si="495">IF(B325="","",IF(AH325&lt;1,"対象外",ROUND(AI325/AH325,3)))</f>
        <v/>
      </c>
      <c r="AI326" s="524"/>
      <c r="AJ326" s="189"/>
      <c r="AL326" s="290"/>
      <c r="AM326" s="184">
        <f>IF(AH326="",0,IF(AH326="対象外",0,1))</f>
        <v>0</v>
      </c>
      <c r="AN326" s="187">
        <f>IF(AM326=1,AH326,0)</f>
        <v>0</v>
      </c>
      <c r="AO326" s="184">
        <f>AH325</f>
        <v>0</v>
      </c>
      <c r="AP326" s="170">
        <f>AI325</f>
        <v>0</v>
      </c>
      <c r="AQ326" s="152"/>
      <c r="AR326" s="170">
        <f>IF(AS326&gt;1,1,0)</f>
        <v>0</v>
      </c>
      <c r="AS326" s="170">
        <f>AO326+AS282</f>
        <v>0</v>
      </c>
      <c r="AT326" s="170">
        <f>AP326+AT282</f>
        <v>0</v>
      </c>
      <c r="AU326" s="152"/>
      <c r="AW326" s="198" t="str">
        <f>IF(COUNTIF(F325:L325,"作業")+COUNTIF(F325:L325,"休日")&lt;7,"対象外",IF(COUNTIF(F325:L325,"休日")&gt;3,"対象外","対象"))</f>
        <v>対象外</v>
      </c>
      <c r="AX326" s="198" t="str">
        <f>IF(COUNTIF(M325:S325,"作業")+COUNTIF(M325:S325,"休日")&lt;7,"対象外",IF(COUNTIF(M325:S325,"休日")&gt;3,"対象外","対象"))</f>
        <v>対象外</v>
      </c>
      <c r="AY326" s="198" t="str">
        <f>IF(COUNTIF(T325:Z325,"作業")+COUNTIF(T325:Z325,"休日")&lt;7,"対象外",IF(COUNTIF(T325:Z325,"休日")&gt;3,"対象外","対象"))</f>
        <v>対象外</v>
      </c>
      <c r="AZ326" s="198" t="str">
        <f>IF(COUNTIF(AA325:AG325,"作業")+COUNTIF(AA325:AG325,"休日")&lt;7,"対象外",IF(COUNTIF(AA325:AG325,"休日")&gt;3,"対象外","対象"))</f>
        <v>対象外</v>
      </c>
    </row>
    <row r="327" spans="1:52" ht="54" customHeight="1" x14ac:dyDescent="0.35">
      <c r="A327" s="599"/>
      <c r="B327" s="529" t="str">
        <f>IF(COUNTIF(F327:AG327,0)=28,"",B$61)</f>
        <v/>
      </c>
      <c r="C327" s="530"/>
      <c r="D327" s="531"/>
      <c r="E327" s="295" t="s">
        <v>158</v>
      </c>
      <c r="F327" s="314">
        <f>VLOOKUP(F286,'20'!$B$11:$D$598,3,0)</f>
        <v>0</v>
      </c>
      <c r="G327" s="219">
        <f>VLOOKUP(G286,'20'!$B$11:$D$598,3,0)</f>
        <v>0</v>
      </c>
      <c r="H327" s="219">
        <f>VLOOKUP(H286,'20'!$B$11:$D$598,3,0)</f>
        <v>0</v>
      </c>
      <c r="I327" s="219">
        <f>VLOOKUP(I286,'20'!$B$11:$D$598,3,0)</f>
        <v>0</v>
      </c>
      <c r="J327" s="219">
        <f>VLOOKUP(J286,'20'!$B$11:$D$598,3,0)</f>
        <v>0</v>
      </c>
      <c r="K327" s="219">
        <f>VLOOKUP(K286,'20'!$B$11:$D$598,3,0)</f>
        <v>0</v>
      </c>
      <c r="L327" s="315">
        <f>VLOOKUP(L286,'20'!$B$11:$D$598,3,0)</f>
        <v>0</v>
      </c>
      <c r="M327" s="303">
        <f>VLOOKUP(M286,'20'!$B$11:$D$598,3,0)</f>
        <v>0</v>
      </c>
      <c r="N327" s="219">
        <f>VLOOKUP(N286,'20'!$B$11:$D$598,3,0)</f>
        <v>0</v>
      </c>
      <c r="O327" s="219">
        <f>VLOOKUP(O286,'20'!$B$11:$D$598,3,0)</f>
        <v>0</v>
      </c>
      <c r="P327" s="219">
        <f>VLOOKUP(P286,'20'!$B$11:$D$598,3,0)</f>
        <v>0</v>
      </c>
      <c r="Q327" s="219">
        <f>VLOOKUP(Q286,'20'!$B$11:$D$598,3,0)</f>
        <v>0</v>
      </c>
      <c r="R327" s="219">
        <f>VLOOKUP(R286,'20'!$B$11:$D$598,3,0)</f>
        <v>0</v>
      </c>
      <c r="S327" s="322">
        <f>VLOOKUP(S286,'20'!$B$11:$D$598,3,0)</f>
        <v>0</v>
      </c>
      <c r="T327" s="314">
        <f>VLOOKUP(T286,'20'!$B$11:$D$598,3,0)</f>
        <v>0</v>
      </c>
      <c r="U327" s="219">
        <f>VLOOKUP(U286,'20'!$B$11:$D$598,3,0)</f>
        <v>0</v>
      </c>
      <c r="V327" s="219">
        <f>VLOOKUP(V286,'20'!$B$11:$D$598,3,0)</f>
        <v>0</v>
      </c>
      <c r="W327" s="219">
        <f>VLOOKUP(W286,'20'!$B$11:$D$598,3,0)</f>
        <v>0</v>
      </c>
      <c r="X327" s="219">
        <f>VLOOKUP(X286,'20'!$B$11:$D$598,3,0)</f>
        <v>0</v>
      </c>
      <c r="Y327" s="219">
        <f>VLOOKUP(Y286,'20'!$B$11:$D$598,3,0)</f>
        <v>0</v>
      </c>
      <c r="Z327" s="315">
        <f>VLOOKUP(Z286,'20'!$B$11:$D$598,3,0)</f>
        <v>0</v>
      </c>
      <c r="AA327" s="303">
        <f>VLOOKUP(AA286,'20'!$B$11:$D$598,3,0)</f>
        <v>0</v>
      </c>
      <c r="AB327" s="219">
        <f>VLOOKUP(AB286,'20'!$B$11:$D$598,3,0)</f>
        <v>0</v>
      </c>
      <c r="AC327" s="219">
        <f>VLOOKUP(AC286,'20'!$B$11:$D$598,3,0)</f>
        <v>0</v>
      </c>
      <c r="AD327" s="219">
        <f>VLOOKUP(AD286,'20'!$B$11:$D$598,3,0)</f>
        <v>0</v>
      </c>
      <c r="AE327" s="219">
        <f>VLOOKUP(AE286,'20'!$B$11:$D$598,3,0)</f>
        <v>0</v>
      </c>
      <c r="AF327" s="219">
        <f>VLOOKUP(AF286,'20'!$B$11:$D$598,3,0)</f>
        <v>0</v>
      </c>
      <c r="AG327" s="219">
        <f>VLOOKUP(AG286,'20'!$B$11:$D$598,3,0)</f>
        <v>0</v>
      </c>
      <c r="AH327" s="198">
        <f t="shared" ref="AH327" si="496">COUNTIF(F328:AG328,"作業")+COUNTIF(F328:AG328,"休日")</f>
        <v>0</v>
      </c>
      <c r="AI327" s="291">
        <f t="shared" ref="AI327" si="497">(COUNTIF(F328:AG328,"休日"))</f>
        <v>0</v>
      </c>
      <c r="AJ327" s="189"/>
      <c r="AL327" s="290"/>
      <c r="AM327" s="290"/>
      <c r="AN327" s="290"/>
      <c r="AW327" s="278">
        <v>1</v>
      </c>
      <c r="AX327" s="278">
        <v>2</v>
      </c>
      <c r="AY327" s="278">
        <v>3</v>
      </c>
      <c r="AZ327" s="278">
        <v>4</v>
      </c>
    </row>
    <row r="328" spans="1:52" ht="54" customHeight="1" thickBot="1" x14ac:dyDescent="0.4">
      <c r="A328" s="600"/>
      <c r="B328" s="532"/>
      <c r="C328" s="533"/>
      <c r="D328" s="534"/>
      <c r="E328" s="297" t="s">
        <v>159</v>
      </c>
      <c r="F328" s="316" t="str">
        <f>IF(B327="","",IF(AW328="対象外","対象外",F327))</f>
        <v/>
      </c>
      <c r="G328" s="284" t="str">
        <f>IF(B327="","",IF(AW328="対象外","対象外",G327))</f>
        <v/>
      </c>
      <c r="H328" s="284" t="str">
        <f>IF(B327="","",IF(AW328="対象外","対象外",H327))</f>
        <v/>
      </c>
      <c r="I328" s="284" t="str">
        <f>IF(B327="","",IF(AW328="対象外","対象外",I327))</f>
        <v/>
      </c>
      <c r="J328" s="284" t="str">
        <f>IF(B327="","",IF(AW328="対象外","対象外",J327))</f>
        <v/>
      </c>
      <c r="K328" s="284" t="str">
        <f>IF(B327="","",IF(AW328="対象外","対象外",K327))</f>
        <v/>
      </c>
      <c r="L328" s="317" t="str">
        <f>IF(B327="","",IF(AW328="対象外","対象外",L327))</f>
        <v/>
      </c>
      <c r="M328" s="304" t="str">
        <f>IF(B327="","",IF(AX328="対象外","対象外",M327))</f>
        <v/>
      </c>
      <c r="N328" s="284" t="str">
        <f>IF(B327="","",IF(AX328="対象外","対象外",N327))</f>
        <v/>
      </c>
      <c r="O328" s="284" t="str">
        <f>IF(B327="","",IF(AX328="対象外","対象外",O327))</f>
        <v/>
      </c>
      <c r="P328" s="284" t="str">
        <f>IF(B327="","",IF(AX328="対象外","対象外",P327))</f>
        <v/>
      </c>
      <c r="Q328" s="284" t="str">
        <f>IF(B327="","",IF(AX328="対象外","対象外",Q327))</f>
        <v/>
      </c>
      <c r="R328" s="284" t="str">
        <f>IF(B327="","",IF(AX328="対象外","対象外",R327))</f>
        <v/>
      </c>
      <c r="S328" s="323" t="str">
        <f>IF(B327="","",IF(AX328="対象外","対象外",S327))</f>
        <v/>
      </c>
      <c r="T328" s="316" t="str">
        <f>IF(B327="","",IF(AY328="対象外","対象外",T327))</f>
        <v/>
      </c>
      <c r="U328" s="284" t="str">
        <f>IF(B327="","",IF(AY328="対象外","対象外",U327))</f>
        <v/>
      </c>
      <c r="V328" s="284" t="str">
        <f>IF(B327="","",IF(AY328="対象外","対象外",V327))</f>
        <v/>
      </c>
      <c r="W328" s="284" t="str">
        <f>IF(B327="","",IF(AY328="対象外","対象外",W327))</f>
        <v/>
      </c>
      <c r="X328" s="284" t="str">
        <f>IF(B327="","",IF(AY328="対象外","対象外",X327))</f>
        <v/>
      </c>
      <c r="Y328" s="284" t="str">
        <f>IF(B327="","",IF(AY328="対象外","対象外",Y327))</f>
        <v/>
      </c>
      <c r="Z328" s="317" t="str">
        <f>IF(B327="","",IF(AY328="対象外","対象外",Z327))</f>
        <v/>
      </c>
      <c r="AA328" s="304" t="str">
        <f>IF(B327="","",IF(AZ328="対象外","対象外",AA327))</f>
        <v/>
      </c>
      <c r="AB328" s="284" t="str">
        <f>IF(B327="","",IF(AZ328="対象外","対象外",AB327))</f>
        <v/>
      </c>
      <c r="AC328" s="284" t="str">
        <f>IF(B327="","",IF(AZ328="対象外","対象外",AC327))</f>
        <v/>
      </c>
      <c r="AD328" s="284" t="str">
        <f>IF(B327="","",IF(AZ328="対象外","対象外",AD327))</f>
        <v/>
      </c>
      <c r="AE328" s="284" t="str">
        <f>IF(B327="","",IF(AZ328="対象外","対象外",AE327))</f>
        <v/>
      </c>
      <c r="AF328" s="284" t="str">
        <f>IF(B327="","",IF(AZ328="対象外","対象外",AF327))</f>
        <v/>
      </c>
      <c r="AG328" s="284" t="str">
        <f>IF(B327="","",IF(AZ328="対象外","対象外",AG327))</f>
        <v/>
      </c>
      <c r="AH328" s="523" t="str">
        <f t="shared" ref="AH328" si="498">IF(B327="","",IF(AH327&lt;1,"対象外",ROUND(AI327/AH327,3)))</f>
        <v/>
      </c>
      <c r="AI328" s="524"/>
      <c r="AJ328" s="285"/>
      <c r="AL328" s="290"/>
      <c r="AM328" s="184">
        <f>IF(AH328="",0,IF(AH328="対象外",0,1))</f>
        <v>0</v>
      </c>
      <c r="AN328" s="187">
        <f>IF(AM328=1,AH328,0)</f>
        <v>0</v>
      </c>
      <c r="AO328" s="184">
        <f>AH327</f>
        <v>0</v>
      </c>
      <c r="AP328" s="170">
        <f>AI327</f>
        <v>0</v>
      </c>
      <c r="AQ328" s="152"/>
      <c r="AR328" s="170">
        <f>IF(AS328&gt;1,1,0)</f>
        <v>0</v>
      </c>
      <c r="AS328" s="170">
        <f>AO328+AS284</f>
        <v>0</v>
      </c>
      <c r="AT328" s="170">
        <f>AP328+AT284</f>
        <v>0</v>
      </c>
      <c r="AU328" s="152"/>
      <c r="AW328" s="198" t="str">
        <f>IF(COUNTIF(F327:L327,"作業")+COUNTIF(F327:L327,"休日")&lt;7,"対象外",IF(COUNTIF(F327:L327,"休日")&gt;3,"対象外","対象"))</f>
        <v>対象外</v>
      </c>
      <c r="AX328" s="198" t="str">
        <f>IF(COUNTIF(M327:S327,"作業")+COUNTIF(M327:S327,"休日")&lt;7,"対象外",IF(COUNTIF(M327:S327,"休日")&gt;3,"対象外","対象"))</f>
        <v>対象外</v>
      </c>
      <c r="AY328" s="198" t="str">
        <f>IF(COUNTIF(T327:Z327,"作業")+COUNTIF(T327:Z327,"休日")&lt;7,"対象外",IF(COUNTIF(T327:Z327,"休日")&gt;3,"対象外","対象"))</f>
        <v>対象外</v>
      </c>
      <c r="AZ328" s="198" t="str">
        <f>IF(COUNTIF(AA327:AG327,"作業")+COUNTIF(AA327:AG327,"休日")&lt;7,"対象外",IF(COUNTIF(AA327:AG327,"休日")&gt;3,"対象外","対象"))</f>
        <v>対象外</v>
      </c>
    </row>
    <row r="329" spans="1:52" ht="35.25" customHeight="1" x14ac:dyDescent="0.4">
      <c r="A329" s="598" t="s">
        <v>69</v>
      </c>
      <c r="B329" s="549" t="s">
        <v>0</v>
      </c>
      <c r="C329" s="550"/>
      <c r="D329" s="550"/>
      <c r="E329" s="550"/>
      <c r="F329" s="307">
        <f>AG285+1</f>
        <v>46127</v>
      </c>
      <c r="G329" s="199">
        <f>F329+1</f>
        <v>46128</v>
      </c>
      <c r="H329" s="199">
        <f t="shared" ref="H329:AG329" si="499">G329+1</f>
        <v>46129</v>
      </c>
      <c r="I329" s="199">
        <f t="shared" si="499"/>
        <v>46130</v>
      </c>
      <c r="J329" s="199">
        <f t="shared" si="499"/>
        <v>46131</v>
      </c>
      <c r="K329" s="199">
        <f t="shared" si="499"/>
        <v>46132</v>
      </c>
      <c r="L329" s="308">
        <f t="shared" si="499"/>
        <v>46133</v>
      </c>
      <c r="M329" s="299">
        <f t="shared" si="499"/>
        <v>46134</v>
      </c>
      <c r="N329" s="199">
        <f t="shared" si="499"/>
        <v>46135</v>
      </c>
      <c r="O329" s="199">
        <f t="shared" si="499"/>
        <v>46136</v>
      </c>
      <c r="P329" s="199">
        <f t="shared" si="499"/>
        <v>46137</v>
      </c>
      <c r="Q329" s="199">
        <f t="shared" si="499"/>
        <v>46138</v>
      </c>
      <c r="R329" s="199">
        <f t="shared" si="499"/>
        <v>46139</v>
      </c>
      <c r="S329" s="318">
        <f t="shared" si="499"/>
        <v>46140</v>
      </c>
      <c r="T329" s="307">
        <f t="shared" si="499"/>
        <v>46141</v>
      </c>
      <c r="U329" s="199">
        <f t="shared" si="499"/>
        <v>46142</v>
      </c>
      <c r="V329" s="199">
        <f t="shared" si="499"/>
        <v>46143</v>
      </c>
      <c r="W329" s="199">
        <f t="shared" si="499"/>
        <v>46144</v>
      </c>
      <c r="X329" s="199">
        <f t="shared" si="499"/>
        <v>46145</v>
      </c>
      <c r="Y329" s="199">
        <f t="shared" si="499"/>
        <v>46146</v>
      </c>
      <c r="Z329" s="308">
        <f t="shared" si="499"/>
        <v>46147</v>
      </c>
      <c r="AA329" s="299">
        <f t="shared" si="499"/>
        <v>46148</v>
      </c>
      <c r="AB329" s="199">
        <f t="shared" si="499"/>
        <v>46149</v>
      </c>
      <c r="AC329" s="199">
        <f t="shared" si="499"/>
        <v>46150</v>
      </c>
      <c r="AD329" s="199">
        <f t="shared" si="499"/>
        <v>46151</v>
      </c>
      <c r="AE329" s="199">
        <f t="shared" si="499"/>
        <v>46152</v>
      </c>
      <c r="AF329" s="199">
        <f t="shared" si="499"/>
        <v>46153</v>
      </c>
      <c r="AG329" s="199">
        <f t="shared" si="499"/>
        <v>46154</v>
      </c>
      <c r="AH329" s="545" t="s">
        <v>11</v>
      </c>
      <c r="AI329" s="547" t="s">
        <v>123</v>
      </c>
      <c r="AJ329" s="527" t="s">
        <v>134</v>
      </c>
      <c r="AL329" s="290"/>
      <c r="AM329" s="290"/>
      <c r="AN329" s="290"/>
    </row>
    <row r="330" spans="1:52" ht="35.25" customHeight="1" x14ac:dyDescent="0.4">
      <c r="A330" s="599"/>
      <c r="B330" s="541" t="s">
        <v>1</v>
      </c>
      <c r="C330" s="542"/>
      <c r="D330" s="542"/>
      <c r="E330" s="542"/>
      <c r="F330" s="309">
        <f>AG286+1</f>
        <v>46127</v>
      </c>
      <c r="G330" s="200">
        <f>F330+1</f>
        <v>46128</v>
      </c>
      <c r="H330" s="200">
        <f t="shared" ref="H330:AG330" si="500">G330+1</f>
        <v>46129</v>
      </c>
      <c r="I330" s="200">
        <f t="shared" si="500"/>
        <v>46130</v>
      </c>
      <c r="J330" s="200">
        <f t="shared" si="500"/>
        <v>46131</v>
      </c>
      <c r="K330" s="200">
        <f t="shared" si="500"/>
        <v>46132</v>
      </c>
      <c r="L330" s="310">
        <f t="shared" si="500"/>
        <v>46133</v>
      </c>
      <c r="M330" s="300">
        <f t="shared" si="500"/>
        <v>46134</v>
      </c>
      <c r="N330" s="200">
        <f t="shared" si="500"/>
        <v>46135</v>
      </c>
      <c r="O330" s="200">
        <f t="shared" si="500"/>
        <v>46136</v>
      </c>
      <c r="P330" s="200">
        <f t="shared" si="500"/>
        <v>46137</v>
      </c>
      <c r="Q330" s="200">
        <f t="shared" si="500"/>
        <v>46138</v>
      </c>
      <c r="R330" s="200">
        <f t="shared" si="500"/>
        <v>46139</v>
      </c>
      <c r="S330" s="319">
        <f t="shared" si="500"/>
        <v>46140</v>
      </c>
      <c r="T330" s="309">
        <f t="shared" si="500"/>
        <v>46141</v>
      </c>
      <c r="U330" s="200">
        <f t="shared" si="500"/>
        <v>46142</v>
      </c>
      <c r="V330" s="200">
        <f t="shared" si="500"/>
        <v>46143</v>
      </c>
      <c r="W330" s="200">
        <f t="shared" si="500"/>
        <v>46144</v>
      </c>
      <c r="X330" s="200">
        <f t="shared" si="500"/>
        <v>46145</v>
      </c>
      <c r="Y330" s="200">
        <f t="shared" si="500"/>
        <v>46146</v>
      </c>
      <c r="Z330" s="310">
        <f t="shared" si="500"/>
        <v>46147</v>
      </c>
      <c r="AA330" s="300">
        <f t="shared" si="500"/>
        <v>46148</v>
      </c>
      <c r="AB330" s="200">
        <f t="shared" si="500"/>
        <v>46149</v>
      </c>
      <c r="AC330" s="200">
        <f t="shared" si="500"/>
        <v>46150</v>
      </c>
      <c r="AD330" s="200">
        <f t="shared" si="500"/>
        <v>46151</v>
      </c>
      <c r="AE330" s="200">
        <f t="shared" si="500"/>
        <v>46152</v>
      </c>
      <c r="AF330" s="200">
        <f t="shared" si="500"/>
        <v>46153</v>
      </c>
      <c r="AG330" s="200">
        <f t="shared" si="500"/>
        <v>46154</v>
      </c>
      <c r="AH330" s="546"/>
      <c r="AI330" s="548"/>
      <c r="AJ330" s="528"/>
      <c r="AL330" s="290"/>
      <c r="AM330" s="290"/>
      <c r="AN330" s="290"/>
    </row>
    <row r="331" spans="1:52" ht="35.25" customHeight="1" x14ac:dyDescent="0.4">
      <c r="A331" s="599"/>
      <c r="B331" s="541" t="s">
        <v>2</v>
      </c>
      <c r="C331" s="542"/>
      <c r="D331" s="542"/>
      <c r="E331" s="542"/>
      <c r="F331" s="311">
        <f>AG287+1</f>
        <v>46127</v>
      </c>
      <c r="G331" s="201">
        <f>F330+1</f>
        <v>46128</v>
      </c>
      <c r="H331" s="201">
        <f t="shared" ref="H331" si="501">G330+1</f>
        <v>46129</v>
      </c>
      <c r="I331" s="201">
        <f t="shared" ref="I331" si="502">H330+1</f>
        <v>46130</v>
      </c>
      <c r="J331" s="201">
        <f t="shared" ref="J331" si="503">I330+1</f>
        <v>46131</v>
      </c>
      <c r="K331" s="201">
        <f t="shared" ref="K331" si="504">J330+1</f>
        <v>46132</v>
      </c>
      <c r="L331" s="312">
        <f t="shared" ref="L331" si="505">K330+1</f>
        <v>46133</v>
      </c>
      <c r="M331" s="301">
        <f t="shared" ref="M331" si="506">L330+1</f>
        <v>46134</v>
      </c>
      <c r="N331" s="201">
        <f t="shared" ref="N331" si="507">M330+1</f>
        <v>46135</v>
      </c>
      <c r="O331" s="201">
        <f t="shared" ref="O331" si="508">N330+1</f>
        <v>46136</v>
      </c>
      <c r="P331" s="201">
        <f t="shared" ref="P331" si="509">O330+1</f>
        <v>46137</v>
      </c>
      <c r="Q331" s="201">
        <f t="shared" ref="Q331" si="510">P330+1</f>
        <v>46138</v>
      </c>
      <c r="R331" s="201">
        <f t="shared" ref="R331" si="511">Q330+1</f>
        <v>46139</v>
      </c>
      <c r="S331" s="320">
        <f t="shared" ref="S331" si="512">R330+1</f>
        <v>46140</v>
      </c>
      <c r="T331" s="311">
        <f t="shared" ref="T331" si="513">S330+1</f>
        <v>46141</v>
      </c>
      <c r="U331" s="201">
        <f t="shared" ref="U331" si="514">T330+1</f>
        <v>46142</v>
      </c>
      <c r="V331" s="201">
        <f t="shared" ref="V331" si="515">U330+1</f>
        <v>46143</v>
      </c>
      <c r="W331" s="201">
        <f t="shared" ref="W331" si="516">V330+1</f>
        <v>46144</v>
      </c>
      <c r="X331" s="201">
        <f t="shared" ref="X331" si="517">W330+1</f>
        <v>46145</v>
      </c>
      <c r="Y331" s="201">
        <f t="shared" ref="Y331" si="518">X330+1</f>
        <v>46146</v>
      </c>
      <c r="Z331" s="312">
        <f t="shared" ref="Z331" si="519">Y330+1</f>
        <v>46147</v>
      </c>
      <c r="AA331" s="301">
        <f t="shared" ref="AA331" si="520">Z330+1</f>
        <v>46148</v>
      </c>
      <c r="AB331" s="201">
        <f t="shared" ref="AB331" si="521">AA330+1</f>
        <v>46149</v>
      </c>
      <c r="AC331" s="201">
        <f t="shared" ref="AC331" si="522">AB330+1</f>
        <v>46150</v>
      </c>
      <c r="AD331" s="201">
        <f t="shared" ref="AD331" si="523">AC330+1</f>
        <v>46151</v>
      </c>
      <c r="AE331" s="201">
        <f t="shared" ref="AE331" si="524">AD330+1</f>
        <v>46152</v>
      </c>
      <c r="AF331" s="201">
        <f t="shared" ref="AF331" si="525">AE330+1</f>
        <v>46153</v>
      </c>
      <c r="AG331" s="201">
        <f t="shared" ref="AG331" si="526">AF330+1</f>
        <v>46154</v>
      </c>
      <c r="AH331" s="546"/>
      <c r="AI331" s="548"/>
      <c r="AJ331" s="528"/>
      <c r="AK331" s="159"/>
      <c r="AL331" s="290"/>
      <c r="AM331" s="290"/>
      <c r="AN331" s="290"/>
      <c r="AO331" s="290"/>
      <c r="AP331" s="290"/>
      <c r="AQ331" s="290"/>
      <c r="AR331" s="290"/>
      <c r="AS331" s="290"/>
      <c r="AT331" s="290"/>
      <c r="AU331" s="290"/>
      <c r="AV331" s="290"/>
      <c r="AW331" s="290"/>
      <c r="AX331" s="290"/>
      <c r="AY331" s="290"/>
      <c r="AZ331" s="290"/>
    </row>
    <row r="332" spans="1:52" ht="119.25" customHeight="1" x14ac:dyDescent="0.4">
      <c r="A332" s="599"/>
      <c r="B332" s="543" t="s">
        <v>157</v>
      </c>
      <c r="C332" s="544"/>
      <c r="D332" s="544"/>
      <c r="E332" s="544"/>
      <c r="F332" s="292" t="str">
        <f>IF(F330=$T$9,"完了日","")</f>
        <v/>
      </c>
      <c r="G332" s="197" t="str">
        <f>IF(G330=$T$9,"完了日","")</f>
        <v/>
      </c>
      <c r="H332" s="197" t="str">
        <f t="shared" ref="H332:AG332" si="527">IF(H330=$T$9,"完了日","")</f>
        <v/>
      </c>
      <c r="I332" s="197" t="str">
        <f t="shared" si="527"/>
        <v/>
      </c>
      <c r="J332" s="197" t="str">
        <f t="shared" si="527"/>
        <v/>
      </c>
      <c r="K332" s="197" t="str">
        <f t="shared" si="527"/>
        <v/>
      </c>
      <c r="L332" s="313" t="str">
        <f t="shared" si="527"/>
        <v/>
      </c>
      <c r="M332" s="302" t="str">
        <f t="shared" si="527"/>
        <v/>
      </c>
      <c r="N332" s="197" t="str">
        <f t="shared" si="527"/>
        <v/>
      </c>
      <c r="O332" s="197" t="str">
        <f t="shared" si="527"/>
        <v/>
      </c>
      <c r="P332" s="197" t="str">
        <f t="shared" si="527"/>
        <v/>
      </c>
      <c r="Q332" s="197" t="str">
        <f t="shared" si="527"/>
        <v/>
      </c>
      <c r="R332" s="197" t="str">
        <f t="shared" si="527"/>
        <v/>
      </c>
      <c r="S332" s="321" t="str">
        <f t="shared" si="527"/>
        <v/>
      </c>
      <c r="T332" s="292" t="str">
        <f t="shared" si="527"/>
        <v/>
      </c>
      <c r="U332" s="197" t="str">
        <f t="shared" si="527"/>
        <v/>
      </c>
      <c r="V332" s="197" t="str">
        <f t="shared" si="527"/>
        <v/>
      </c>
      <c r="W332" s="197" t="str">
        <f t="shared" si="527"/>
        <v/>
      </c>
      <c r="X332" s="197" t="str">
        <f t="shared" si="527"/>
        <v/>
      </c>
      <c r="Y332" s="197" t="str">
        <f t="shared" si="527"/>
        <v/>
      </c>
      <c r="Z332" s="313" t="str">
        <f t="shared" si="527"/>
        <v/>
      </c>
      <c r="AA332" s="302" t="str">
        <f t="shared" si="527"/>
        <v/>
      </c>
      <c r="AB332" s="197" t="str">
        <f t="shared" si="527"/>
        <v/>
      </c>
      <c r="AC332" s="197" t="str">
        <f t="shared" si="527"/>
        <v/>
      </c>
      <c r="AD332" s="197" t="str">
        <f t="shared" si="527"/>
        <v/>
      </c>
      <c r="AE332" s="197" t="str">
        <f t="shared" si="527"/>
        <v/>
      </c>
      <c r="AF332" s="197" t="str">
        <f t="shared" si="527"/>
        <v/>
      </c>
      <c r="AG332" s="197" t="str">
        <f t="shared" si="527"/>
        <v/>
      </c>
      <c r="AH332" s="546"/>
      <c r="AI332" s="548"/>
      <c r="AJ332" s="528"/>
      <c r="AL332" s="290"/>
      <c r="AM332" s="290"/>
      <c r="AN332" s="516" t="s">
        <v>126</v>
      </c>
      <c r="AO332" s="516"/>
      <c r="AR332" s="146" t="s">
        <v>146</v>
      </c>
      <c r="AX332" s="517" t="s">
        <v>160</v>
      </c>
      <c r="AY332" s="517"/>
      <c r="AZ332" s="517"/>
    </row>
    <row r="333" spans="1:52" ht="54" customHeight="1" x14ac:dyDescent="0.4">
      <c r="A333" s="599"/>
      <c r="B333" s="529" t="str">
        <f>IF(COUNTIF(F333:AG333,0)=28,"",B$25)</f>
        <v/>
      </c>
      <c r="C333" s="530"/>
      <c r="D333" s="531"/>
      <c r="E333" s="295" t="s">
        <v>158</v>
      </c>
      <c r="F333" s="314">
        <f>VLOOKUP(F330,'1'!$B$11:$D$598,3,0)</f>
        <v>0</v>
      </c>
      <c r="G333" s="219">
        <f>VLOOKUP(G330,'1'!$B$11:$D$598,3,0)</f>
        <v>0</v>
      </c>
      <c r="H333" s="219">
        <f>VLOOKUP(H330,'1'!$B$11:$D$598,3,0)</f>
        <v>0</v>
      </c>
      <c r="I333" s="219">
        <f>VLOOKUP(I330,'1'!$B$11:$D$598,3,0)</f>
        <v>0</v>
      </c>
      <c r="J333" s="219">
        <f>VLOOKUP(J330,'1'!$B$11:$D$598,3,0)</f>
        <v>0</v>
      </c>
      <c r="K333" s="219">
        <f>VLOOKUP(K330,'1'!$B$11:$D$598,3,0)</f>
        <v>0</v>
      </c>
      <c r="L333" s="315">
        <f>VLOOKUP(L330,'1'!$B$11:$D$598,3,0)</f>
        <v>0</v>
      </c>
      <c r="M333" s="303">
        <f>VLOOKUP(M330,'1'!$B$11:$D$598,3,0)</f>
        <v>0</v>
      </c>
      <c r="N333" s="219">
        <f>VLOOKUP(N330,'1'!$B$11:$D$598,3,0)</f>
        <v>0</v>
      </c>
      <c r="O333" s="219">
        <f>VLOOKUP(O330,'1'!$B$11:$D$598,3,0)</f>
        <v>0</v>
      </c>
      <c r="P333" s="219">
        <f>VLOOKUP(P330,'1'!$B$11:$D$598,3,0)</f>
        <v>0</v>
      </c>
      <c r="Q333" s="219">
        <f>VLOOKUP(Q330,'1'!$B$11:$D$598,3,0)</f>
        <v>0</v>
      </c>
      <c r="R333" s="219">
        <f>VLOOKUP(R330,'1'!$B$11:$D$598,3,0)</f>
        <v>0</v>
      </c>
      <c r="S333" s="322">
        <f>VLOOKUP(S330,'1'!$B$11:$D$598,3,0)</f>
        <v>0</v>
      </c>
      <c r="T333" s="314">
        <f>VLOOKUP(T330,'1'!$B$11:$D$598,3,0)</f>
        <v>0</v>
      </c>
      <c r="U333" s="219">
        <f>VLOOKUP(U330,'1'!$B$11:$D$598,3,0)</f>
        <v>0</v>
      </c>
      <c r="V333" s="219">
        <f>VLOOKUP(V330,'1'!$B$11:$D$598,3,0)</f>
        <v>0</v>
      </c>
      <c r="W333" s="219">
        <f>VLOOKUP(W330,'1'!$B$11:$D$598,3,0)</f>
        <v>0</v>
      </c>
      <c r="X333" s="219">
        <f>VLOOKUP(X330,'1'!$B$11:$D$598,3,0)</f>
        <v>0</v>
      </c>
      <c r="Y333" s="219">
        <f>VLOOKUP(Y330,'1'!$B$11:$D$598,3,0)</f>
        <v>0</v>
      </c>
      <c r="Z333" s="315">
        <f>VLOOKUP(Z330,'1'!$B$11:$D$598,3,0)</f>
        <v>0</v>
      </c>
      <c r="AA333" s="303">
        <f>VLOOKUP(AA330,'1'!$B$11:$D$598,3,0)</f>
        <v>0</v>
      </c>
      <c r="AB333" s="219">
        <f>VLOOKUP(AB330,'1'!$B$11:$D$598,3,0)</f>
        <v>0</v>
      </c>
      <c r="AC333" s="219">
        <f>VLOOKUP(AC330,'1'!$B$11:$D$598,3,0)</f>
        <v>0</v>
      </c>
      <c r="AD333" s="219">
        <f>VLOOKUP(AD330,'1'!$B$11:$D$598,3,0)</f>
        <v>0</v>
      </c>
      <c r="AE333" s="219">
        <f>VLOOKUP(AE330,'1'!$B$11:$D$598,3,0)</f>
        <v>0</v>
      </c>
      <c r="AF333" s="219">
        <f>VLOOKUP(AF330,'1'!$B$11:$D$598,3,0)</f>
        <v>0</v>
      </c>
      <c r="AG333" s="219">
        <f>VLOOKUP(AG330,'1'!$B$11:$D$598,3,0)</f>
        <v>0</v>
      </c>
      <c r="AH333" s="198">
        <f>COUNTIF(F334:AG334,"作業")+COUNTIF(F334:AG334,"休日")</f>
        <v>0</v>
      </c>
      <c r="AI333" s="291">
        <f>(COUNTIF(F334:AG334,"休日"))</f>
        <v>0</v>
      </c>
      <c r="AJ333" s="526" t="str">
        <f>IF(AN333&gt;0.01,ROUND(AN333/AM333,3),"")</f>
        <v/>
      </c>
      <c r="AL333" s="290"/>
      <c r="AM333" s="290">
        <f>SUM(AM334:AM372)</f>
        <v>0</v>
      </c>
      <c r="AN333" s="188">
        <f>SUM(AN334:AN372)</f>
        <v>0</v>
      </c>
      <c r="AS333" s="146" t="s">
        <v>162</v>
      </c>
      <c r="AT333" s="146" t="s">
        <v>19</v>
      </c>
      <c r="AW333" s="278"/>
      <c r="AX333" s="278"/>
      <c r="AY333" s="278"/>
      <c r="AZ333" s="278"/>
    </row>
    <row r="334" spans="1:52" ht="54" customHeight="1" x14ac:dyDescent="0.4">
      <c r="A334" s="599"/>
      <c r="B334" s="532"/>
      <c r="C334" s="533"/>
      <c r="D334" s="534"/>
      <c r="E334" s="296" t="s">
        <v>159</v>
      </c>
      <c r="F334" s="314" t="str">
        <f>IF(B333="","",IF(AW334="対象外","対象外",F333))</f>
        <v/>
      </c>
      <c r="G334" s="219" t="str">
        <f>IF(B333="","",IF(AW334="対象外","対象外",G333))</f>
        <v/>
      </c>
      <c r="H334" s="219" t="str">
        <f>IF(B333="","",IF(AW334="対象外","対象外",H333))</f>
        <v/>
      </c>
      <c r="I334" s="219" t="str">
        <f>IF(B333="","",IF(AW334="対象外","対象外",I333))</f>
        <v/>
      </c>
      <c r="J334" s="219" t="str">
        <f>IF(B333="","",IF(AW334="対象外","対象外",J333))</f>
        <v/>
      </c>
      <c r="K334" s="219" t="str">
        <f>IF(B333="","",IF(AW334="対象外","対象外",K333))</f>
        <v/>
      </c>
      <c r="L334" s="315" t="str">
        <f>IF(B333="","",IF(AW334="対象外","対象外",L333))</f>
        <v/>
      </c>
      <c r="M334" s="303" t="str">
        <f>IF(B333="","",IF(AX334="対象外","対象外",M333))</f>
        <v/>
      </c>
      <c r="N334" s="219" t="str">
        <f>IF(B333="","",IF(AX334="対象外","対象外",N333))</f>
        <v/>
      </c>
      <c r="O334" s="219" t="str">
        <f>IF(B333="","",IF(AX334="対象外","対象外",O333))</f>
        <v/>
      </c>
      <c r="P334" s="219" t="str">
        <f>IF(B333="","",IF(AX334="対象外","対象外",P333))</f>
        <v/>
      </c>
      <c r="Q334" s="219" t="str">
        <f>IF(B333="","",IF(AX334="対象外","対象外",Q333))</f>
        <v/>
      </c>
      <c r="R334" s="219" t="str">
        <f>IF(B333="","",IF(AX334="対象外","対象外",R333))</f>
        <v/>
      </c>
      <c r="S334" s="322" t="str">
        <f>IF(B333="","",IF(AX334="対象外","対象外",S333))</f>
        <v/>
      </c>
      <c r="T334" s="314" t="str">
        <f>IF(B333="","",IF(AY334="対象外","対象外",T333))</f>
        <v/>
      </c>
      <c r="U334" s="219" t="str">
        <f>IF(B333="","",IF(AY334="対象外","対象外",U333))</f>
        <v/>
      </c>
      <c r="V334" s="219" t="str">
        <f>IF(B333="","",IF(AY334="対象外","対象外",V333))</f>
        <v/>
      </c>
      <c r="W334" s="219" t="str">
        <f>IF(B333="","",IF(AY334="対象外","対象外",W333))</f>
        <v/>
      </c>
      <c r="X334" s="219" t="str">
        <f>IF(B333="","",IF(AY334="対象外","対象外",X333))</f>
        <v/>
      </c>
      <c r="Y334" s="219" t="str">
        <f>IF(B333="","",IF(AY334="対象外","対象外",Y333))</f>
        <v/>
      </c>
      <c r="Z334" s="315" t="str">
        <f>IF(B333="","",IF(AY334="対象外","対象外",Z333))</f>
        <v/>
      </c>
      <c r="AA334" s="303" t="str">
        <f>IF(B333="","",IF(AZ334="対象外","対象外",AA333))</f>
        <v/>
      </c>
      <c r="AB334" s="219" t="str">
        <f>IF(B333="","",IF(AZ334="対象外","対象外",AB333))</f>
        <v/>
      </c>
      <c r="AC334" s="219" t="str">
        <f>IF(B333="","",IF(AZ334="対象外","対象外",AC333))</f>
        <v/>
      </c>
      <c r="AD334" s="219" t="str">
        <f>IF(B333="","",IF(AZ334="対象外","対象外",AD333))</f>
        <v/>
      </c>
      <c r="AE334" s="219" t="str">
        <f>IF(B333="","",IF(AZ334="対象外","対象外",AE333))</f>
        <v/>
      </c>
      <c r="AF334" s="219" t="str">
        <f>IF(B333="","",IF(AZ334="対象外","対象外",AF333))</f>
        <v/>
      </c>
      <c r="AG334" s="219" t="str">
        <f>IF(B333="","",IF(AZ334="対象外","対象外",AG333))</f>
        <v/>
      </c>
      <c r="AH334" s="523" t="str">
        <f>IF(B333="","",IF(AH333&lt;1,"対象外",ROUND(AI333/AH333,3)))</f>
        <v/>
      </c>
      <c r="AI334" s="524"/>
      <c r="AJ334" s="526"/>
      <c r="AL334" s="146"/>
      <c r="AM334" s="184">
        <f>IF(AH334="",0,IF(AH334="対象外",0,1))</f>
        <v>0</v>
      </c>
      <c r="AN334" s="187">
        <f>IF(AM334=1,AH334,0)</f>
        <v>0</v>
      </c>
      <c r="AO334" s="184">
        <f>AH333</f>
        <v>0</v>
      </c>
      <c r="AP334" s="170">
        <f>AI333</f>
        <v>0</v>
      </c>
      <c r="AQ334" s="152"/>
      <c r="AR334" s="170">
        <f>IF(AS334&gt;1,1,0)</f>
        <v>0</v>
      </c>
      <c r="AS334" s="170">
        <f>AO334+AS290</f>
        <v>0</v>
      </c>
      <c r="AT334" s="170">
        <f>AP334+AT290</f>
        <v>0</v>
      </c>
      <c r="AU334" s="152"/>
      <c r="AW334" s="198" t="str">
        <f>IF(COUNTIF(F333:L333,"作業")+COUNTIF(F333:L333,"休日")&lt;7,"対象外",IF(COUNTIF(F333:L333,"休日")&gt;3,"対象外","対象"))</f>
        <v>対象外</v>
      </c>
      <c r="AX334" s="198" t="str">
        <f>IF(COUNTIF(M333:S333,"作業")+COUNTIF(M333:S333,"休日")&lt;7,"対象外",IF(COUNTIF(M333:S333,"休日")&gt;3,"対象外","対象"))</f>
        <v>対象外</v>
      </c>
      <c r="AY334" s="198" t="str">
        <f>IF(COUNTIF(T333:Z333,"作業")+COUNTIF(T333:Z333,"休日")&lt;7,"対象外",IF(COUNTIF(T333:Z333,"休日")&gt;3,"対象外","対象"))</f>
        <v>対象外</v>
      </c>
      <c r="AZ334" s="198" t="str">
        <f>IF(COUNTIF(AA333:AG333,"作業")+COUNTIF(AA333:AG333,"休日")&lt;7,"対象外",IF(COUNTIF(AA333:AG333,"休日")&gt;3,"対象外","対象"))</f>
        <v>対象外</v>
      </c>
    </row>
    <row r="335" spans="1:52" ht="54" customHeight="1" x14ac:dyDescent="0.4">
      <c r="A335" s="599"/>
      <c r="B335" s="529" t="str">
        <f>IF(COUNTIF(F335:AG335,0)=28,"",B$27)</f>
        <v/>
      </c>
      <c r="C335" s="530"/>
      <c r="D335" s="531"/>
      <c r="E335" s="295" t="s">
        <v>158</v>
      </c>
      <c r="F335" s="314">
        <f>VLOOKUP(F330,'2'!$B$11:$D$598,3,0)</f>
        <v>0</v>
      </c>
      <c r="G335" s="219">
        <f>VLOOKUP(G330,'2'!$B$11:$D$598,3,0)</f>
        <v>0</v>
      </c>
      <c r="H335" s="219">
        <f>VLOOKUP(H330,'2'!$B$11:$D$598,3,0)</f>
        <v>0</v>
      </c>
      <c r="I335" s="219">
        <f>VLOOKUP(I330,'2'!$B$11:$D$598,3,0)</f>
        <v>0</v>
      </c>
      <c r="J335" s="219">
        <f>VLOOKUP(J330,'2'!$B$11:$D$598,3,0)</f>
        <v>0</v>
      </c>
      <c r="K335" s="219">
        <f>VLOOKUP(K330,'2'!$B$11:$D$598,3,0)</f>
        <v>0</v>
      </c>
      <c r="L335" s="315">
        <f>VLOOKUP(L330,'2'!$B$11:$D$598,3,0)</f>
        <v>0</v>
      </c>
      <c r="M335" s="303">
        <f>VLOOKUP(M330,'2'!$B$11:$D$598,3,0)</f>
        <v>0</v>
      </c>
      <c r="N335" s="219">
        <f>VLOOKUP(N330,'2'!$B$11:$D$598,3,0)</f>
        <v>0</v>
      </c>
      <c r="O335" s="219">
        <f>VLOOKUP(O330,'2'!$B$11:$D$598,3,0)</f>
        <v>0</v>
      </c>
      <c r="P335" s="219">
        <f>VLOOKUP(P330,'2'!$B$11:$D$598,3,0)</f>
        <v>0</v>
      </c>
      <c r="Q335" s="219">
        <f>VLOOKUP(Q330,'2'!$B$11:$D$598,3,0)</f>
        <v>0</v>
      </c>
      <c r="R335" s="219">
        <f>VLOOKUP(R330,'2'!$B$11:$D$598,3,0)</f>
        <v>0</v>
      </c>
      <c r="S335" s="322">
        <f>VLOOKUP(S330,'2'!$B$11:$D$598,3,0)</f>
        <v>0</v>
      </c>
      <c r="T335" s="314">
        <f>VLOOKUP(T330,'2'!$B$11:$D$598,3,0)</f>
        <v>0</v>
      </c>
      <c r="U335" s="219">
        <f>VLOOKUP(U330,'2'!$B$11:$D$598,3,0)</f>
        <v>0</v>
      </c>
      <c r="V335" s="219">
        <f>VLOOKUP(V330,'2'!$B$11:$D$598,3,0)</f>
        <v>0</v>
      </c>
      <c r="W335" s="219">
        <f>VLOOKUP(W330,'2'!$B$11:$D$598,3,0)</f>
        <v>0</v>
      </c>
      <c r="X335" s="219">
        <f>VLOOKUP(X330,'2'!$B$11:$D$598,3,0)</f>
        <v>0</v>
      </c>
      <c r="Y335" s="219">
        <f>VLOOKUP(Y330,'2'!$B$11:$D$598,3,0)</f>
        <v>0</v>
      </c>
      <c r="Z335" s="315">
        <f>VLOOKUP(Z330,'2'!$B$11:$D$598,3,0)</f>
        <v>0</v>
      </c>
      <c r="AA335" s="303">
        <f>VLOOKUP(AA330,'2'!$B$11:$D$598,3,0)</f>
        <v>0</v>
      </c>
      <c r="AB335" s="219">
        <f>VLOOKUP(AB330,'2'!$B$11:$D$598,3,0)</f>
        <v>0</v>
      </c>
      <c r="AC335" s="219">
        <f>VLOOKUP(AC330,'2'!$B$11:$D$598,3,0)</f>
        <v>0</v>
      </c>
      <c r="AD335" s="219">
        <f>VLOOKUP(AD330,'2'!$B$11:$D$598,3,0)</f>
        <v>0</v>
      </c>
      <c r="AE335" s="219">
        <f>VLOOKUP(AE330,'2'!$B$11:$D$598,3,0)</f>
        <v>0</v>
      </c>
      <c r="AF335" s="219">
        <f>VLOOKUP(AF330,'2'!$B$11:$D$598,3,0)</f>
        <v>0</v>
      </c>
      <c r="AG335" s="219">
        <f>VLOOKUP(AG330,'2'!$B$11:$D$598,3,0)</f>
        <v>0</v>
      </c>
      <c r="AH335" s="198">
        <f>COUNTIF(F336:AG336,"作業")+COUNTIF(F336:AG336,"休日")</f>
        <v>0</v>
      </c>
      <c r="AI335" s="291">
        <f>(COUNTIF(F336:AG336,"休日"))</f>
        <v>0</v>
      </c>
      <c r="AJ335" s="525" t="str">
        <f>IF(AJ333="","",IF(AJ333&gt;=0.285,"達成","未達成"))</f>
        <v/>
      </c>
      <c r="AL335" s="290"/>
      <c r="AM335" s="290"/>
      <c r="AN335" s="290"/>
      <c r="AW335" s="278">
        <v>1</v>
      </c>
      <c r="AX335" s="278">
        <v>2</v>
      </c>
      <c r="AY335" s="278">
        <v>3</v>
      </c>
      <c r="AZ335" s="278">
        <v>4</v>
      </c>
    </row>
    <row r="336" spans="1:52" ht="54" customHeight="1" x14ac:dyDescent="0.4">
      <c r="A336" s="599"/>
      <c r="B336" s="532"/>
      <c r="C336" s="533"/>
      <c r="D336" s="534"/>
      <c r="E336" s="296" t="s">
        <v>159</v>
      </c>
      <c r="F336" s="314" t="str">
        <f>IF(B335="","",IF(AW336="対象外","対象外",F335))</f>
        <v/>
      </c>
      <c r="G336" s="219" t="str">
        <f>IF(B335="","",IF(AW336="対象外","対象外",G335))</f>
        <v/>
      </c>
      <c r="H336" s="219" t="str">
        <f>IF(B335="","",IF(AW336="対象外","対象外",H335))</f>
        <v/>
      </c>
      <c r="I336" s="219" t="str">
        <f>IF(B335="","",IF(AW336="対象外","対象外",I335))</f>
        <v/>
      </c>
      <c r="J336" s="219" t="str">
        <f>IF(B335="","",IF(AW336="対象外","対象外",J335))</f>
        <v/>
      </c>
      <c r="K336" s="219" t="str">
        <f>IF(B335="","",IF(AW336="対象外","対象外",K335))</f>
        <v/>
      </c>
      <c r="L336" s="315" t="str">
        <f>IF(B335="","",IF(AW336="対象外","対象外",L335))</f>
        <v/>
      </c>
      <c r="M336" s="303" t="str">
        <f>IF(B335="","",IF(AX336="対象外","対象外",M335))</f>
        <v/>
      </c>
      <c r="N336" s="219" t="str">
        <f>IF(B335="","",IF(AX336="対象外","対象外",N335))</f>
        <v/>
      </c>
      <c r="O336" s="219" t="str">
        <f>IF(B335="","",IF(AX336="対象外","対象外",O335))</f>
        <v/>
      </c>
      <c r="P336" s="219" t="str">
        <f>IF(B335="","",IF(AX336="対象外","対象外",P335))</f>
        <v/>
      </c>
      <c r="Q336" s="219" t="str">
        <f>IF(B335="","",IF(AX336="対象外","対象外",Q335))</f>
        <v/>
      </c>
      <c r="R336" s="219" t="str">
        <f>IF(B335="","",IF(AX336="対象外","対象外",R335))</f>
        <v/>
      </c>
      <c r="S336" s="322" t="str">
        <f>IF(B335="","",IF(AX336="対象外","対象外",S335))</f>
        <v/>
      </c>
      <c r="T336" s="314" t="str">
        <f>IF(B335="","",IF(AY336="対象外","対象外",T335))</f>
        <v/>
      </c>
      <c r="U336" s="219" t="str">
        <f>IF(B335="","",IF(AY336="対象外","対象外",U335))</f>
        <v/>
      </c>
      <c r="V336" s="219" t="str">
        <f>IF(B335="","",IF(AY336="対象外","対象外",V335))</f>
        <v/>
      </c>
      <c r="W336" s="219" t="str">
        <f>IF(B335="","",IF(AY336="対象外","対象外",W335))</f>
        <v/>
      </c>
      <c r="X336" s="219" t="str">
        <f>IF(B335="","",IF(AY336="対象外","対象外",X335))</f>
        <v/>
      </c>
      <c r="Y336" s="219" t="str">
        <f>IF(B335="","",IF(AY336="対象外","対象外",Y335))</f>
        <v/>
      </c>
      <c r="Z336" s="315" t="str">
        <f>IF(B335="","",IF(AY336="対象外","対象外",Z335))</f>
        <v/>
      </c>
      <c r="AA336" s="303" t="str">
        <f>IF(B335="","",IF(AZ336="対象外","対象外",AA335))</f>
        <v/>
      </c>
      <c r="AB336" s="219" t="str">
        <f>IF(B335="","",IF(AZ336="対象外","対象外",AB335))</f>
        <v/>
      </c>
      <c r="AC336" s="219" t="str">
        <f>IF(B335="","",IF(AZ336="対象外","対象外",AC335))</f>
        <v/>
      </c>
      <c r="AD336" s="219" t="str">
        <f>IF(B335="","",IF(AZ336="対象外","対象外",AD335))</f>
        <v/>
      </c>
      <c r="AE336" s="219" t="str">
        <f>IF(B335="","",IF(AZ336="対象外","対象外",AE335))</f>
        <v/>
      </c>
      <c r="AF336" s="219" t="str">
        <f>IF(B335="","",IF(AZ336="対象外","対象外",AF335))</f>
        <v/>
      </c>
      <c r="AG336" s="219" t="str">
        <f>IF(B335="","",IF(AZ336="対象外","対象外",AG335))</f>
        <v/>
      </c>
      <c r="AH336" s="523" t="str">
        <f>IF(B335="","",IF(AH335&lt;1,"対象外",ROUND(AI335/AH335,3)))</f>
        <v/>
      </c>
      <c r="AI336" s="524"/>
      <c r="AJ336" s="525"/>
      <c r="AL336" s="290"/>
      <c r="AM336" s="184">
        <f>IF(AH336="",0,IF(AH336="対象外",0,1))</f>
        <v>0</v>
      </c>
      <c r="AN336" s="187">
        <f>IF(AM336=1,AH336,0)</f>
        <v>0</v>
      </c>
      <c r="AO336" s="184">
        <f>AH335</f>
        <v>0</v>
      </c>
      <c r="AP336" s="170">
        <f>AI335</f>
        <v>0</v>
      </c>
      <c r="AQ336" s="152"/>
      <c r="AR336" s="170">
        <f>IF(AS336&gt;1,1,0)</f>
        <v>0</v>
      </c>
      <c r="AS336" s="170">
        <f>AO336+AS292</f>
        <v>0</v>
      </c>
      <c r="AT336" s="170">
        <f>AP336+AT292</f>
        <v>0</v>
      </c>
      <c r="AU336" s="152"/>
      <c r="AW336" s="198" t="str">
        <f>IF(COUNTIF(F335:L335,"作業")+COUNTIF(F335:L335,"休日")&lt;7,"対象外",IF(COUNTIF(F335:L335,"休日")&gt;3,"対象外","対象"))</f>
        <v>対象外</v>
      </c>
      <c r="AX336" s="198" t="str">
        <f>IF(COUNTIF(M335:S335,"作業")+COUNTIF(M335:S335,"休日")&lt;7,"対象外",IF(COUNTIF(M335:S335,"休日")&gt;3,"対象外","対象"))</f>
        <v>対象外</v>
      </c>
      <c r="AY336" s="198" t="str">
        <f>IF(COUNTIF(T335:Z335,"作業")+COUNTIF(T335:Z335,"休日")&lt;7,"対象外",IF(COUNTIF(T335:Z335,"休日")&gt;3,"対象外","対象"))</f>
        <v>対象外</v>
      </c>
      <c r="AZ336" s="198" t="str">
        <f>IF(COUNTIF(AA335:AG335,"作業")+COUNTIF(AA335:AG335,"休日")&lt;7,"対象外",IF(COUNTIF(AA335:AG335,"休日")&gt;3,"対象外","対象"))</f>
        <v>対象外</v>
      </c>
    </row>
    <row r="337" spans="1:52" ht="54" customHeight="1" x14ac:dyDescent="0.35">
      <c r="A337" s="599"/>
      <c r="B337" s="529" t="str">
        <f>IF(COUNTIF(F337:AG337,0)=28,"",B$29)</f>
        <v/>
      </c>
      <c r="C337" s="530"/>
      <c r="D337" s="531"/>
      <c r="E337" s="295" t="s">
        <v>158</v>
      </c>
      <c r="F337" s="314">
        <f>VLOOKUP(F330,'3'!$B$11:$D$598,3,0)</f>
        <v>0</v>
      </c>
      <c r="G337" s="219">
        <f>VLOOKUP(G330,'3'!$B$11:$D$598,3,0)</f>
        <v>0</v>
      </c>
      <c r="H337" s="219">
        <f>VLOOKUP(H330,'3'!$B$11:$D$598,3,0)</f>
        <v>0</v>
      </c>
      <c r="I337" s="219">
        <f>VLOOKUP(I330,'3'!$B$11:$D$598,3,0)</f>
        <v>0</v>
      </c>
      <c r="J337" s="219">
        <f>VLOOKUP(J330,'3'!$B$11:$D$598,3,0)</f>
        <v>0</v>
      </c>
      <c r="K337" s="219">
        <f>VLOOKUP(K330,'3'!$B$11:$D$598,3,0)</f>
        <v>0</v>
      </c>
      <c r="L337" s="315">
        <f>VLOOKUP(L330,'3'!$B$11:$D$598,3,0)</f>
        <v>0</v>
      </c>
      <c r="M337" s="303">
        <f>VLOOKUP(M330,'3'!$B$11:$D$598,3,0)</f>
        <v>0</v>
      </c>
      <c r="N337" s="219">
        <f>VLOOKUP(N330,'3'!$B$11:$D$598,3,0)</f>
        <v>0</v>
      </c>
      <c r="O337" s="219">
        <f>VLOOKUP(O330,'3'!$B$11:$D$598,3,0)</f>
        <v>0</v>
      </c>
      <c r="P337" s="219">
        <f>VLOOKUP(P330,'3'!$B$11:$D$598,3,0)</f>
        <v>0</v>
      </c>
      <c r="Q337" s="219">
        <f>VLOOKUP(Q330,'3'!$B$11:$D$598,3,0)</f>
        <v>0</v>
      </c>
      <c r="R337" s="219">
        <f>VLOOKUP(R330,'3'!$B$11:$D$598,3,0)</f>
        <v>0</v>
      </c>
      <c r="S337" s="322">
        <f>VLOOKUP(S330,'3'!$B$11:$D$598,3,0)</f>
        <v>0</v>
      </c>
      <c r="T337" s="314">
        <f>VLOOKUP(T330,'3'!$B$11:$D$598,3,0)</f>
        <v>0</v>
      </c>
      <c r="U337" s="219">
        <f>VLOOKUP(U330,'3'!$B$11:$D$598,3,0)</f>
        <v>0</v>
      </c>
      <c r="V337" s="219">
        <f>VLOOKUP(V330,'3'!$B$11:$D$598,3,0)</f>
        <v>0</v>
      </c>
      <c r="W337" s="219">
        <f>VLOOKUP(W330,'3'!$B$11:$D$598,3,0)</f>
        <v>0</v>
      </c>
      <c r="X337" s="219">
        <f>VLOOKUP(X330,'3'!$B$11:$D$598,3,0)</f>
        <v>0</v>
      </c>
      <c r="Y337" s="219">
        <f>VLOOKUP(Y330,'3'!$B$11:$D$598,3,0)</f>
        <v>0</v>
      </c>
      <c r="Z337" s="315">
        <f>VLOOKUP(Z330,'3'!$B$11:$D$598,3,0)</f>
        <v>0</v>
      </c>
      <c r="AA337" s="303">
        <f>VLOOKUP(AA330,'3'!$B$11:$D$598,3,0)</f>
        <v>0</v>
      </c>
      <c r="AB337" s="219">
        <f>VLOOKUP(AB330,'3'!$B$11:$D$598,3,0)</f>
        <v>0</v>
      </c>
      <c r="AC337" s="219">
        <f>VLOOKUP(AC330,'3'!$B$11:$D$598,3,0)</f>
        <v>0</v>
      </c>
      <c r="AD337" s="219">
        <f>VLOOKUP(AD330,'3'!$B$11:$D$598,3,0)</f>
        <v>0</v>
      </c>
      <c r="AE337" s="219">
        <f>VLOOKUP(AE330,'3'!$B$11:$D$598,3,0)</f>
        <v>0</v>
      </c>
      <c r="AF337" s="219">
        <f>VLOOKUP(AF330,'3'!$B$11:$D$598,3,0)</f>
        <v>0</v>
      </c>
      <c r="AG337" s="219">
        <f>VLOOKUP(AG330,'3'!$B$11:$D$598,3,0)</f>
        <v>0</v>
      </c>
      <c r="AH337" s="198">
        <f>COUNTIF(F338:AG338,"作業")+COUNTIF(F338:AG338,"休日")</f>
        <v>0</v>
      </c>
      <c r="AI337" s="291">
        <f>(COUNTIF(F338:AG338,"休日"))</f>
        <v>0</v>
      </c>
      <c r="AJ337" s="189"/>
      <c r="AL337" s="290"/>
      <c r="AM337" s="290"/>
      <c r="AN337" s="290"/>
      <c r="AW337" s="278">
        <v>1</v>
      </c>
      <c r="AX337" s="278">
        <v>2</v>
      </c>
      <c r="AY337" s="278">
        <v>3</v>
      </c>
      <c r="AZ337" s="278">
        <v>4</v>
      </c>
    </row>
    <row r="338" spans="1:52" ht="54" customHeight="1" x14ac:dyDescent="0.35">
      <c r="A338" s="599"/>
      <c r="B338" s="532"/>
      <c r="C338" s="533"/>
      <c r="D338" s="534"/>
      <c r="E338" s="296" t="s">
        <v>159</v>
      </c>
      <c r="F338" s="314" t="str">
        <f>IF(B337="","",IF(AW338="対象外","対象外",F337))</f>
        <v/>
      </c>
      <c r="G338" s="219" t="str">
        <f>IF(B337="","",IF(AW338="対象外","対象外",G337))</f>
        <v/>
      </c>
      <c r="H338" s="219" t="str">
        <f>IF(B337="","",IF(AW338="対象外","対象外",H337))</f>
        <v/>
      </c>
      <c r="I338" s="219" t="str">
        <f>IF(B337="","",IF(AW338="対象外","対象外",I337))</f>
        <v/>
      </c>
      <c r="J338" s="219" t="str">
        <f>IF(B337="","",IF(AW338="対象外","対象外",J337))</f>
        <v/>
      </c>
      <c r="K338" s="219" t="str">
        <f>IF(B337="","",IF(AW338="対象外","対象外",K337))</f>
        <v/>
      </c>
      <c r="L338" s="315" t="str">
        <f>IF(B337="","",IF(AW338="対象外","対象外",L337))</f>
        <v/>
      </c>
      <c r="M338" s="303" t="str">
        <f>IF(B337="","",IF(AX338="対象外","対象外",M337))</f>
        <v/>
      </c>
      <c r="N338" s="219" t="str">
        <f>IF(B337="","",IF(AX338="対象外","対象外",N337))</f>
        <v/>
      </c>
      <c r="O338" s="219" t="str">
        <f>IF(B337="","",IF(AX338="対象外","対象外",O337))</f>
        <v/>
      </c>
      <c r="P338" s="219" t="str">
        <f>IF(B337="","",IF(AX338="対象外","対象外",P337))</f>
        <v/>
      </c>
      <c r="Q338" s="219" t="str">
        <f>IF(B337="","",IF(AX338="対象外","対象外",Q337))</f>
        <v/>
      </c>
      <c r="R338" s="219" t="str">
        <f>IF(B337="","",IF(AX338="対象外","対象外",R337))</f>
        <v/>
      </c>
      <c r="S338" s="322" t="str">
        <f>IF(B337="","",IF(AX338="対象外","対象外",S337))</f>
        <v/>
      </c>
      <c r="T338" s="314" t="str">
        <f>IF(B337="","",IF(AY338="対象外","対象外",T337))</f>
        <v/>
      </c>
      <c r="U338" s="219" t="str">
        <f>IF(B337="","",IF(AY338="対象外","対象外",U337))</f>
        <v/>
      </c>
      <c r="V338" s="219" t="str">
        <f>IF(B337="","",IF(AY338="対象外","対象外",V337))</f>
        <v/>
      </c>
      <c r="W338" s="219" t="str">
        <f>IF(B337="","",IF(AY338="対象外","対象外",W337))</f>
        <v/>
      </c>
      <c r="X338" s="219" t="str">
        <f>IF(B337="","",IF(AY338="対象外","対象外",X337))</f>
        <v/>
      </c>
      <c r="Y338" s="219" t="str">
        <f>IF(B337="","",IF(AY338="対象外","対象外",Y337))</f>
        <v/>
      </c>
      <c r="Z338" s="315" t="str">
        <f>IF(B337="","",IF(AY338="対象外","対象外",Z337))</f>
        <v/>
      </c>
      <c r="AA338" s="303" t="str">
        <f>IF(B337="","",IF(AZ338="対象外","対象外",AA337))</f>
        <v/>
      </c>
      <c r="AB338" s="219" t="str">
        <f>IF(B337="","",IF(AZ338="対象外","対象外",AB337))</f>
        <v/>
      </c>
      <c r="AC338" s="219" t="str">
        <f>IF(B337="","",IF(AZ338="対象外","対象外",AC337))</f>
        <v/>
      </c>
      <c r="AD338" s="219" t="str">
        <f>IF(B337="","",IF(AZ338="対象外","対象外",AD337))</f>
        <v/>
      </c>
      <c r="AE338" s="219" t="str">
        <f>IF(B337="","",IF(AZ338="対象外","対象外",AE337))</f>
        <v/>
      </c>
      <c r="AF338" s="219" t="str">
        <f>IF(B337="","",IF(AZ338="対象外","対象外",AF337))</f>
        <v/>
      </c>
      <c r="AG338" s="219" t="str">
        <f>IF(B337="","",IF(AZ338="対象外","対象外",AG337))</f>
        <v/>
      </c>
      <c r="AH338" s="523" t="str">
        <f>IF(B337="","",IF(AH337&lt;1,"対象外",ROUND(AI337/AH337,3)))</f>
        <v/>
      </c>
      <c r="AI338" s="524"/>
      <c r="AJ338" s="189"/>
      <c r="AL338" s="290"/>
      <c r="AM338" s="184">
        <f>IF(AH338="",0,IF(AH338="対象外",0,1))</f>
        <v>0</v>
      </c>
      <c r="AN338" s="187">
        <f>IF(AM338=1,AH338,0)</f>
        <v>0</v>
      </c>
      <c r="AO338" s="184">
        <f>AH337</f>
        <v>0</v>
      </c>
      <c r="AP338" s="170">
        <f>AI337</f>
        <v>0</v>
      </c>
      <c r="AQ338" s="152"/>
      <c r="AR338" s="170">
        <f>IF(AS338&gt;1,1,0)</f>
        <v>0</v>
      </c>
      <c r="AS338" s="170">
        <f>AO338+AS294</f>
        <v>0</v>
      </c>
      <c r="AT338" s="170">
        <f>AP338+AT294</f>
        <v>0</v>
      </c>
      <c r="AU338" s="152"/>
      <c r="AW338" s="198" t="str">
        <f>IF(COUNTIF(F337:L337,"作業")+COUNTIF(F337:L337,"休日")&lt;7,"対象外",IF(COUNTIF(F337:L337,"休日")&gt;3,"対象外","対象"))</f>
        <v>対象外</v>
      </c>
      <c r="AX338" s="198" t="str">
        <f>IF(COUNTIF(M337:S337,"作業")+COUNTIF(M337:S337,"休日")&lt;7,"対象外",IF(COUNTIF(M337:S337,"休日")&gt;3,"対象外","対象"))</f>
        <v>対象外</v>
      </c>
      <c r="AY338" s="198" t="str">
        <f>IF(COUNTIF(T337:Z337,"作業")+COUNTIF(T337:Z337,"休日")&lt;7,"対象外",IF(COUNTIF(T337:Z337,"休日")&gt;3,"対象外","対象"))</f>
        <v>対象外</v>
      </c>
      <c r="AZ338" s="198" t="str">
        <f>IF(COUNTIF(AA337:AG337,"作業")+COUNTIF(AA337:AG337,"休日")&lt;7,"対象外",IF(COUNTIF(AA337:AG337,"休日")&gt;3,"対象外","対象"))</f>
        <v>対象外</v>
      </c>
    </row>
    <row r="339" spans="1:52" ht="54" customHeight="1" x14ac:dyDescent="0.35">
      <c r="A339" s="599"/>
      <c r="B339" s="529" t="str">
        <f>IF(COUNTIF(F339:AG339,0)=28,"",B$31)</f>
        <v/>
      </c>
      <c r="C339" s="530"/>
      <c r="D339" s="531"/>
      <c r="E339" s="295" t="s">
        <v>158</v>
      </c>
      <c r="F339" s="314">
        <f>VLOOKUP(F330,'4'!$B$11:$D$598,3,0)</f>
        <v>0</v>
      </c>
      <c r="G339" s="219">
        <f>VLOOKUP(G330,'4'!$B$11:$D$598,3,0)</f>
        <v>0</v>
      </c>
      <c r="H339" s="219">
        <f>VLOOKUP(H330,'4'!$B$11:$D$598,3,0)</f>
        <v>0</v>
      </c>
      <c r="I339" s="219">
        <f>VLOOKUP(I330,'4'!$B$11:$D$598,3,0)</f>
        <v>0</v>
      </c>
      <c r="J339" s="219">
        <f>VLOOKUP(J330,'4'!$B$11:$D$598,3,0)</f>
        <v>0</v>
      </c>
      <c r="K339" s="219">
        <f>VLOOKUP(K330,'4'!$B$11:$D$598,3,0)</f>
        <v>0</v>
      </c>
      <c r="L339" s="315">
        <f>VLOOKUP(L330,'4'!$B$11:$D$598,3,0)</f>
        <v>0</v>
      </c>
      <c r="M339" s="303">
        <f>VLOOKUP(M330,'4'!$B$11:$D$598,3,0)</f>
        <v>0</v>
      </c>
      <c r="N339" s="219">
        <f>VLOOKUP(N330,'4'!$B$11:$D$598,3,0)</f>
        <v>0</v>
      </c>
      <c r="O339" s="219">
        <f>VLOOKUP(O330,'4'!$B$11:$D$598,3,0)</f>
        <v>0</v>
      </c>
      <c r="P339" s="219">
        <f>VLOOKUP(P330,'4'!$B$11:$D$598,3,0)</f>
        <v>0</v>
      </c>
      <c r="Q339" s="219">
        <f>VLOOKUP(Q330,'4'!$B$11:$D$598,3,0)</f>
        <v>0</v>
      </c>
      <c r="R339" s="219">
        <f>VLOOKUP(R330,'4'!$B$11:$D$598,3,0)</f>
        <v>0</v>
      </c>
      <c r="S339" s="322">
        <f>VLOOKUP(S330,'4'!$B$11:$D$598,3,0)</f>
        <v>0</v>
      </c>
      <c r="T339" s="314">
        <f>VLOOKUP(T330,'4'!$B$11:$D$598,3,0)</f>
        <v>0</v>
      </c>
      <c r="U339" s="219">
        <f>VLOOKUP(U330,'4'!$B$11:$D$598,3,0)</f>
        <v>0</v>
      </c>
      <c r="V339" s="219">
        <f>VLOOKUP(V330,'4'!$B$11:$D$598,3,0)</f>
        <v>0</v>
      </c>
      <c r="W339" s="219">
        <f>VLOOKUP(W330,'4'!$B$11:$D$598,3,0)</f>
        <v>0</v>
      </c>
      <c r="X339" s="219">
        <f>VLOOKUP(X330,'4'!$B$11:$D$598,3,0)</f>
        <v>0</v>
      </c>
      <c r="Y339" s="219">
        <f>VLOOKUP(Y330,'4'!$B$11:$D$598,3,0)</f>
        <v>0</v>
      </c>
      <c r="Z339" s="315">
        <f>VLOOKUP(Z330,'4'!$B$11:$D$598,3,0)</f>
        <v>0</v>
      </c>
      <c r="AA339" s="303">
        <f>VLOOKUP(AA330,'4'!$B$11:$D$598,3,0)</f>
        <v>0</v>
      </c>
      <c r="AB339" s="219">
        <f>VLOOKUP(AB330,'4'!$B$11:$D$598,3,0)</f>
        <v>0</v>
      </c>
      <c r="AC339" s="219">
        <f>VLOOKUP(AC330,'4'!$B$11:$D$598,3,0)</f>
        <v>0</v>
      </c>
      <c r="AD339" s="219">
        <f>VLOOKUP(AD330,'4'!$B$11:$D$598,3,0)</f>
        <v>0</v>
      </c>
      <c r="AE339" s="219">
        <f>VLOOKUP(AE330,'4'!$B$11:$D$598,3,0)</f>
        <v>0</v>
      </c>
      <c r="AF339" s="219">
        <f>VLOOKUP(AF330,'4'!$B$11:$D$598,3,0)</f>
        <v>0</v>
      </c>
      <c r="AG339" s="219">
        <f>VLOOKUP(AG330,'4'!$B$11:$D$598,3,0)</f>
        <v>0</v>
      </c>
      <c r="AH339" s="198">
        <f>COUNTIF(F340:AG340,"作業")+COUNTIF(F340:AG340,"休日")</f>
        <v>0</v>
      </c>
      <c r="AI339" s="291">
        <f>(COUNTIF(F340:AG340,"休日"))</f>
        <v>0</v>
      </c>
      <c r="AJ339" s="189"/>
      <c r="AL339" s="290"/>
      <c r="AM339" s="290"/>
      <c r="AN339" s="290"/>
      <c r="AW339" s="278">
        <v>1</v>
      </c>
      <c r="AX339" s="278">
        <v>2</v>
      </c>
      <c r="AY339" s="278">
        <v>3</v>
      </c>
      <c r="AZ339" s="278">
        <v>4</v>
      </c>
    </row>
    <row r="340" spans="1:52" ht="54" customHeight="1" x14ac:dyDescent="0.35">
      <c r="A340" s="599"/>
      <c r="B340" s="532"/>
      <c r="C340" s="533"/>
      <c r="D340" s="534"/>
      <c r="E340" s="296" t="s">
        <v>159</v>
      </c>
      <c r="F340" s="314" t="str">
        <f>IF(B339="","",IF(AW340="対象外","対象外",F339))</f>
        <v/>
      </c>
      <c r="G340" s="219" t="str">
        <f>IF(B339="","",IF(AW340="対象外","対象外",G339))</f>
        <v/>
      </c>
      <c r="H340" s="219" t="str">
        <f>IF(B339="","",IF(AW340="対象外","対象外",H339))</f>
        <v/>
      </c>
      <c r="I340" s="219" t="str">
        <f>IF(B339="","",IF(AW340="対象外","対象外",I339))</f>
        <v/>
      </c>
      <c r="J340" s="219" t="str">
        <f>IF(B339="","",IF(AW340="対象外","対象外",J339))</f>
        <v/>
      </c>
      <c r="K340" s="219" t="str">
        <f>IF(B339="","",IF(AW340="対象外","対象外",K339))</f>
        <v/>
      </c>
      <c r="L340" s="315" t="str">
        <f>IF(B339="","",IF(AW340="対象外","対象外",L339))</f>
        <v/>
      </c>
      <c r="M340" s="303" t="str">
        <f>IF(B339="","",IF(AX340="対象外","対象外",M339))</f>
        <v/>
      </c>
      <c r="N340" s="219" t="str">
        <f>IF(B339="","",IF(AX340="対象外","対象外",N339))</f>
        <v/>
      </c>
      <c r="O340" s="219" t="str">
        <f>IF(B339="","",IF(AX340="対象外","対象外",O339))</f>
        <v/>
      </c>
      <c r="P340" s="219" t="str">
        <f>IF(B339="","",IF(AX340="対象外","対象外",P339))</f>
        <v/>
      </c>
      <c r="Q340" s="219" t="str">
        <f>IF(B339="","",IF(AX340="対象外","対象外",Q339))</f>
        <v/>
      </c>
      <c r="R340" s="219" t="str">
        <f>IF(B339="","",IF(AX340="対象外","対象外",R339))</f>
        <v/>
      </c>
      <c r="S340" s="322" t="str">
        <f>IF(B339="","",IF(AX340="対象外","対象外",S339))</f>
        <v/>
      </c>
      <c r="T340" s="314" t="str">
        <f>IF(B339="","",IF(AY340="対象外","対象外",T339))</f>
        <v/>
      </c>
      <c r="U340" s="219" t="str">
        <f>IF(B339="","",IF(AY340="対象外","対象外",U339))</f>
        <v/>
      </c>
      <c r="V340" s="219" t="str">
        <f>IF(B339="","",IF(AY340="対象外","対象外",V339))</f>
        <v/>
      </c>
      <c r="W340" s="219" t="str">
        <f>IF(B339="","",IF(AY340="対象外","対象外",W339))</f>
        <v/>
      </c>
      <c r="X340" s="219" t="str">
        <f>IF(B339="","",IF(AY340="対象外","対象外",X339))</f>
        <v/>
      </c>
      <c r="Y340" s="219" t="str">
        <f>IF(B339="","",IF(AY340="対象外","対象外",Y339))</f>
        <v/>
      </c>
      <c r="Z340" s="315" t="str">
        <f>IF(B339="","",IF(AY340="対象外","対象外",Z339))</f>
        <v/>
      </c>
      <c r="AA340" s="303" t="str">
        <f>IF(B339="","",IF(AZ340="対象外","対象外",AA339))</f>
        <v/>
      </c>
      <c r="AB340" s="219" t="str">
        <f>IF(B339="","",IF(AZ340="対象外","対象外",AB339))</f>
        <v/>
      </c>
      <c r="AC340" s="219" t="str">
        <f>IF(B339="","",IF(AZ340="対象外","対象外",AC339))</f>
        <v/>
      </c>
      <c r="AD340" s="219" t="str">
        <f>IF(B339="","",IF(AZ340="対象外","対象外",AD339))</f>
        <v/>
      </c>
      <c r="AE340" s="219" t="str">
        <f>IF(B339="","",IF(AZ340="対象外","対象外",AE339))</f>
        <v/>
      </c>
      <c r="AF340" s="219" t="str">
        <f>IF(B339="","",IF(AZ340="対象外","対象外",AF339))</f>
        <v/>
      </c>
      <c r="AG340" s="219" t="str">
        <f>IF(B339="","",IF(AZ340="対象外","対象外",AG339))</f>
        <v/>
      </c>
      <c r="AH340" s="523" t="str">
        <f>IF(B339="","",IF(AH339&lt;1,"対象外",ROUND(AI339/AH339,3)))</f>
        <v/>
      </c>
      <c r="AI340" s="524"/>
      <c r="AJ340" s="189"/>
      <c r="AL340" s="290"/>
      <c r="AM340" s="184">
        <f>IF(AH340="",0,IF(AH340="対象外",0,1))</f>
        <v>0</v>
      </c>
      <c r="AN340" s="187">
        <f>IF(AM340=1,AH340,0)</f>
        <v>0</v>
      </c>
      <c r="AO340" s="184">
        <f>AH339</f>
        <v>0</v>
      </c>
      <c r="AP340" s="170">
        <f>AI339</f>
        <v>0</v>
      </c>
      <c r="AQ340" s="152"/>
      <c r="AR340" s="170">
        <f>IF(AS340&gt;1,1,0)</f>
        <v>0</v>
      </c>
      <c r="AS340" s="170">
        <f>AO340+AS296</f>
        <v>0</v>
      </c>
      <c r="AT340" s="170">
        <f>AP340+AT296</f>
        <v>0</v>
      </c>
      <c r="AU340" s="152"/>
      <c r="AW340" s="198" t="str">
        <f>IF(COUNTIF(F339:L339,"作業")+COUNTIF(F339:L339,"休日")&lt;7,"対象外",IF(COUNTIF(F339:L339,"休日")&gt;3,"対象外","対象"))</f>
        <v>対象外</v>
      </c>
      <c r="AX340" s="198" t="str">
        <f>IF(COUNTIF(M339:S339,"作業")+COUNTIF(M339:S339,"休日")&lt;7,"対象外",IF(COUNTIF(M339:S339,"休日")&gt;3,"対象外","対象"))</f>
        <v>対象外</v>
      </c>
      <c r="AY340" s="198" t="str">
        <f>IF(COUNTIF(T339:Z339,"作業")+COUNTIF(T339:Z339,"休日")&lt;7,"対象外",IF(COUNTIF(T339:Z339,"休日")&gt;3,"対象外","対象"))</f>
        <v>対象外</v>
      </c>
      <c r="AZ340" s="198" t="str">
        <f>IF(COUNTIF(AA339:AG339,"作業")+COUNTIF(AA339:AG339,"休日")&lt;7,"対象外",IF(COUNTIF(AA339:AG339,"休日")&gt;3,"対象外","対象"))</f>
        <v>対象外</v>
      </c>
    </row>
    <row r="341" spans="1:52" ht="54" customHeight="1" x14ac:dyDescent="0.35">
      <c r="A341" s="599"/>
      <c r="B341" s="529" t="str">
        <f>IF(COUNTIF(F341:AG341,0)=28,"",B$33)</f>
        <v/>
      </c>
      <c r="C341" s="530"/>
      <c r="D341" s="531"/>
      <c r="E341" s="295" t="s">
        <v>158</v>
      </c>
      <c r="F341" s="314">
        <f>VLOOKUP(F330,'5'!$B$11:$D$598,3,0)</f>
        <v>0</v>
      </c>
      <c r="G341" s="219">
        <f>VLOOKUP(G330,'5'!$B$11:$D$598,3,0)</f>
        <v>0</v>
      </c>
      <c r="H341" s="219">
        <f>VLOOKUP(H330,'5'!$B$11:$D$598,3,0)</f>
        <v>0</v>
      </c>
      <c r="I341" s="219">
        <f>VLOOKUP(I330,'5'!$B$11:$D$598,3,0)</f>
        <v>0</v>
      </c>
      <c r="J341" s="219">
        <f>VLOOKUP(J330,'5'!$B$11:$D$598,3,0)</f>
        <v>0</v>
      </c>
      <c r="K341" s="219">
        <f>VLOOKUP(K330,'5'!$B$11:$D$598,3,0)</f>
        <v>0</v>
      </c>
      <c r="L341" s="315">
        <f>VLOOKUP(L330,'5'!$B$11:$D$598,3,0)</f>
        <v>0</v>
      </c>
      <c r="M341" s="303">
        <f>VLOOKUP(M330,'5'!$B$11:$D$598,3,0)</f>
        <v>0</v>
      </c>
      <c r="N341" s="219">
        <f>VLOOKUP(N330,'5'!$B$11:$D$598,3,0)</f>
        <v>0</v>
      </c>
      <c r="O341" s="219">
        <f>VLOOKUP(O330,'5'!$B$11:$D$598,3,0)</f>
        <v>0</v>
      </c>
      <c r="P341" s="219">
        <f>VLOOKUP(P330,'5'!$B$11:$D$598,3,0)</f>
        <v>0</v>
      </c>
      <c r="Q341" s="219">
        <f>VLOOKUP(Q330,'5'!$B$11:$D$598,3,0)</f>
        <v>0</v>
      </c>
      <c r="R341" s="219">
        <f>VLOOKUP(R330,'5'!$B$11:$D$598,3,0)</f>
        <v>0</v>
      </c>
      <c r="S341" s="322">
        <f>VLOOKUP(S330,'5'!$B$11:$D$598,3,0)</f>
        <v>0</v>
      </c>
      <c r="T341" s="314">
        <f>VLOOKUP(T330,'5'!$B$11:$D$598,3,0)</f>
        <v>0</v>
      </c>
      <c r="U341" s="219">
        <f>VLOOKUP(U330,'5'!$B$11:$D$598,3,0)</f>
        <v>0</v>
      </c>
      <c r="V341" s="219">
        <f>VLOOKUP(V330,'5'!$B$11:$D$598,3,0)</f>
        <v>0</v>
      </c>
      <c r="W341" s="219">
        <f>VLOOKUP(W330,'5'!$B$11:$D$598,3,0)</f>
        <v>0</v>
      </c>
      <c r="X341" s="219">
        <f>VLOOKUP(X330,'5'!$B$11:$D$598,3,0)</f>
        <v>0</v>
      </c>
      <c r="Y341" s="219">
        <f>VLOOKUP(Y330,'5'!$B$11:$D$598,3,0)</f>
        <v>0</v>
      </c>
      <c r="Z341" s="315">
        <f>VLOOKUP(Z330,'5'!$B$11:$D$598,3,0)</f>
        <v>0</v>
      </c>
      <c r="AA341" s="303">
        <f>VLOOKUP(AA330,'5'!$B$11:$D$598,3,0)</f>
        <v>0</v>
      </c>
      <c r="AB341" s="219">
        <f>VLOOKUP(AB330,'5'!$B$11:$D$598,3,0)</f>
        <v>0</v>
      </c>
      <c r="AC341" s="219">
        <f>VLOOKUP(AC330,'5'!$B$11:$D$598,3,0)</f>
        <v>0</v>
      </c>
      <c r="AD341" s="219">
        <f>VLOOKUP(AD330,'5'!$B$11:$D$598,3,0)</f>
        <v>0</v>
      </c>
      <c r="AE341" s="219">
        <f>VLOOKUP(AE330,'5'!$B$11:$D$598,3,0)</f>
        <v>0</v>
      </c>
      <c r="AF341" s="219">
        <f>VLOOKUP(AF330,'5'!$B$11:$D$598,3,0)</f>
        <v>0</v>
      </c>
      <c r="AG341" s="219">
        <f>VLOOKUP(AG330,'5'!$B$11:$D$598,3,0)</f>
        <v>0</v>
      </c>
      <c r="AH341" s="198">
        <f>COUNTIF(F342:AG342,"作業")+COUNTIF(F342:AG342,"休日")</f>
        <v>0</v>
      </c>
      <c r="AI341" s="291">
        <f>(COUNTIF(F342:AG342,"休日"))</f>
        <v>0</v>
      </c>
      <c r="AJ341" s="189"/>
      <c r="AL341" s="290"/>
      <c r="AM341" s="290"/>
      <c r="AN341" s="290"/>
      <c r="AW341" s="278">
        <v>1</v>
      </c>
      <c r="AX341" s="278">
        <v>2</v>
      </c>
      <c r="AY341" s="278">
        <v>3</v>
      </c>
      <c r="AZ341" s="278">
        <v>4</v>
      </c>
    </row>
    <row r="342" spans="1:52" ht="54" customHeight="1" x14ac:dyDescent="0.35">
      <c r="A342" s="599"/>
      <c r="B342" s="532"/>
      <c r="C342" s="533"/>
      <c r="D342" s="534"/>
      <c r="E342" s="296" t="s">
        <v>159</v>
      </c>
      <c r="F342" s="314" t="str">
        <f>IF(B341="","",IF(AW342="対象外","対象外",F341))</f>
        <v/>
      </c>
      <c r="G342" s="219" t="str">
        <f>IF(B341="","",IF(AW342="対象外","対象外",G341))</f>
        <v/>
      </c>
      <c r="H342" s="219" t="str">
        <f>IF(B341="","",IF(AW342="対象外","対象外",H341))</f>
        <v/>
      </c>
      <c r="I342" s="219" t="str">
        <f>IF(B341="","",IF(AW342="対象外","対象外",I341))</f>
        <v/>
      </c>
      <c r="J342" s="219" t="str">
        <f>IF(B341="","",IF(AW342="対象外","対象外",J341))</f>
        <v/>
      </c>
      <c r="K342" s="219" t="str">
        <f>IF(B341="","",IF(AW342="対象外","対象外",K341))</f>
        <v/>
      </c>
      <c r="L342" s="315" t="str">
        <f>IF(B341="","",IF(AW342="対象外","対象外",L341))</f>
        <v/>
      </c>
      <c r="M342" s="303" t="str">
        <f>IF(B341="","",IF(AX342="対象外","対象外",M341))</f>
        <v/>
      </c>
      <c r="N342" s="219" t="str">
        <f>IF(B341="","",IF(AX342="対象外","対象外",N341))</f>
        <v/>
      </c>
      <c r="O342" s="219" t="str">
        <f>IF(B341="","",IF(AX342="対象外","対象外",O341))</f>
        <v/>
      </c>
      <c r="P342" s="219" t="str">
        <f>IF(B341="","",IF(AX342="対象外","対象外",P341))</f>
        <v/>
      </c>
      <c r="Q342" s="219" t="str">
        <f>IF(B341="","",IF(AX342="対象外","対象外",Q341))</f>
        <v/>
      </c>
      <c r="R342" s="219" t="str">
        <f>IF(B341="","",IF(AX342="対象外","対象外",R341))</f>
        <v/>
      </c>
      <c r="S342" s="322" t="str">
        <f>IF(B341="","",IF(AX342="対象外","対象外",S341))</f>
        <v/>
      </c>
      <c r="T342" s="314" t="str">
        <f>IF(B341="","",IF(AY342="対象外","対象外",T341))</f>
        <v/>
      </c>
      <c r="U342" s="219" t="str">
        <f>IF(B341="","",IF(AY342="対象外","対象外",U341))</f>
        <v/>
      </c>
      <c r="V342" s="219" t="str">
        <f>IF(B341="","",IF(AY342="対象外","対象外",V341))</f>
        <v/>
      </c>
      <c r="W342" s="219" t="str">
        <f>IF(B341="","",IF(AY342="対象外","対象外",W341))</f>
        <v/>
      </c>
      <c r="X342" s="219" t="str">
        <f>IF(B341="","",IF(AY342="対象外","対象外",X341))</f>
        <v/>
      </c>
      <c r="Y342" s="219" t="str">
        <f>IF(B341="","",IF(AY342="対象外","対象外",Y341))</f>
        <v/>
      </c>
      <c r="Z342" s="315" t="str">
        <f>IF(B341="","",IF(AY342="対象外","対象外",Z341))</f>
        <v/>
      </c>
      <c r="AA342" s="303" t="str">
        <f>IF(B341="","",IF(AZ342="対象外","対象外",AA341))</f>
        <v/>
      </c>
      <c r="AB342" s="219" t="str">
        <f>IF(B341="","",IF(AZ342="対象外","対象外",AB341))</f>
        <v/>
      </c>
      <c r="AC342" s="219" t="str">
        <f>IF(B341="","",IF(AZ342="対象外","対象外",AC341))</f>
        <v/>
      </c>
      <c r="AD342" s="219" t="str">
        <f>IF(B341="","",IF(AZ342="対象外","対象外",AD341))</f>
        <v/>
      </c>
      <c r="AE342" s="219" t="str">
        <f>IF(B341="","",IF(AZ342="対象外","対象外",AE341))</f>
        <v/>
      </c>
      <c r="AF342" s="219" t="str">
        <f>IF(B341="","",IF(AZ342="対象外","対象外",AF341))</f>
        <v/>
      </c>
      <c r="AG342" s="219" t="str">
        <f>IF(B341="","",IF(AZ342="対象外","対象外",AG341))</f>
        <v/>
      </c>
      <c r="AH342" s="523" t="str">
        <f>IF(B341="","",IF(AH341&lt;1,"対象外",ROUND(AI341/AH341,3)))</f>
        <v/>
      </c>
      <c r="AI342" s="524"/>
      <c r="AJ342" s="189"/>
      <c r="AL342" s="290"/>
      <c r="AM342" s="184">
        <f>IF(AH342="",0,IF(AH342="対象外",0,1))</f>
        <v>0</v>
      </c>
      <c r="AN342" s="187">
        <f>IF(AM342=1,AH342,0)</f>
        <v>0</v>
      </c>
      <c r="AO342" s="184">
        <f>AH341</f>
        <v>0</v>
      </c>
      <c r="AP342" s="170">
        <f>AI341</f>
        <v>0</v>
      </c>
      <c r="AQ342" s="152"/>
      <c r="AR342" s="170">
        <f>IF(AS342&gt;1,1,0)</f>
        <v>0</v>
      </c>
      <c r="AS342" s="170">
        <f>AO342+AS298</f>
        <v>0</v>
      </c>
      <c r="AT342" s="170">
        <f>AP342+AT298</f>
        <v>0</v>
      </c>
      <c r="AU342" s="152"/>
      <c r="AW342" s="198" t="str">
        <f>IF(COUNTIF(F341:L341,"作業")+COUNTIF(F341:L341,"休日")&lt;7,"対象外",IF(COUNTIF(F341:L341,"休日")&gt;3,"対象外","対象"))</f>
        <v>対象外</v>
      </c>
      <c r="AX342" s="198" t="str">
        <f>IF(COUNTIF(M341:S341,"作業")+COUNTIF(M341:S341,"休日")&lt;7,"対象外",IF(COUNTIF(M341:S341,"休日")&gt;3,"対象外","対象"))</f>
        <v>対象外</v>
      </c>
      <c r="AY342" s="198" t="str">
        <f>IF(COUNTIF(T341:Z341,"作業")+COUNTIF(T341:Z341,"休日")&lt;7,"対象外",IF(COUNTIF(T341:Z341,"休日")&gt;3,"対象外","対象"))</f>
        <v>対象外</v>
      </c>
      <c r="AZ342" s="198" t="str">
        <f>IF(COUNTIF(AA341:AG341,"作業")+COUNTIF(AA341:AG341,"休日")&lt;7,"対象外",IF(COUNTIF(AA341:AG341,"休日")&gt;3,"対象外","対象"))</f>
        <v>対象外</v>
      </c>
    </row>
    <row r="343" spans="1:52" ht="54" customHeight="1" x14ac:dyDescent="0.35">
      <c r="A343" s="599"/>
      <c r="B343" s="529" t="str">
        <f>IF(COUNTIF(F343:AG343,0)=28,"",B$35)</f>
        <v/>
      </c>
      <c r="C343" s="530"/>
      <c r="D343" s="531"/>
      <c r="E343" s="295" t="s">
        <v>158</v>
      </c>
      <c r="F343" s="314">
        <f>VLOOKUP(F330,'6'!$B$11:$D$598,3,0)</f>
        <v>0</v>
      </c>
      <c r="G343" s="219">
        <f>VLOOKUP(G330,'6'!$B$11:$D$598,3,0)</f>
        <v>0</v>
      </c>
      <c r="H343" s="219">
        <f>VLOOKUP(H330,'6'!$B$11:$D$598,3,0)</f>
        <v>0</v>
      </c>
      <c r="I343" s="219">
        <f>VLOOKUP(I330,'6'!$B$11:$D$598,3,0)</f>
        <v>0</v>
      </c>
      <c r="J343" s="219">
        <f>VLOOKUP(J330,'6'!$B$11:$D$598,3,0)</f>
        <v>0</v>
      </c>
      <c r="K343" s="219">
        <f>VLOOKUP(K330,'6'!$B$11:$D$598,3,0)</f>
        <v>0</v>
      </c>
      <c r="L343" s="315">
        <f>VLOOKUP(L330,'6'!$B$11:$D$598,3,0)</f>
        <v>0</v>
      </c>
      <c r="M343" s="303">
        <f>VLOOKUP(M330,'6'!$B$11:$D$598,3,0)</f>
        <v>0</v>
      </c>
      <c r="N343" s="219">
        <f>VLOOKUP(N330,'6'!$B$11:$D$598,3,0)</f>
        <v>0</v>
      </c>
      <c r="O343" s="219">
        <f>VLOOKUP(O330,'6'!$B$11:$D$598,3,0)</f>
        <v>0</v>
      </c>
      <c r="P343" s="219">
        <f>VLOOKUP(P330,'6'!$B$11:$D$598,3,0)</f>
        <v>0</v>
      </c>
      <c r="Q343" s="219">
        <f>VLOOKUP(Q330,'6'!$B$11:$D$598,3,0)</f>
        <v>0</v>
      </c>
      <c r="R343" s="219">
        <f>VLOOKUP(R330,'6'!$B$11:$D$598,3,0)</f>
        <v>0</v>
      </c>
      <c r="S343" s="322">
        <f>VLOOKUP(S330,'6'!$B$11:$D$598,3,0)</f>
        <v>0</v>
      </c>
      <c r="T343" s="314">
        <f>VLOOKUP(T330,'6'!$B$11:$D$598,3,0)</f>
        <v>0</v>
      </c>
      <c r="U343" s="219">
        <f>VLOOKUP(U330,'6'!$B$11:$D$598,3,0)</f>
        <v>0</v>
      </c>
      <c r="V343" s="219">
        <f>VLOOKUP(V330,'6'!$B$11:$D$598,3,0)</f>
        <v>0</v>
      </c>
      <c r="W343" s="219">
        <f>VLOOKUP(W330,'6'!$B$11:$D$598,3,0)</f>
        <v>0</v>
      </c>
      <c r="X343" s="219">
        <f>VLOOKUP(X330,'6'!$B$11:$D$598,3,0)</f>
        <v>0</v>
      </c>
      <c r="Y343" s="219">
        <f>VLOOKUP(Y330,'6'!$B$11:$D$598,3,0)</f>
        <v>0</v>
      </c>
      <c r="Z343" s="315">
        <f>VLOOKUP(Z330,'6'!$B$11:$D$598,3,0)</f>
        <v>0</v>
      </c>
      <c r="AA343" s="303">
        <f>VLOOKUP(AA330,'6'!$B$11:$D$598,3,0)</f>
        <v>0</v>
      </c>
      <c r="AB343" s="219">
        <f>VLOOKUP(AB330,'6'!$B$11:$D$598,3,0)</f>
        <v>0</v>
      </c>
      <c r="AC343" s="219">
        <f>VLOOKUP(AC330,'6'!$B$11:$D$598,3,0)</f>
        <v>0</v>
      </c>
      <c r="AD343" s="219">
        <f>VLOOKUP(AD330,'6'!$B$11:$D$598,3,0)</f>
        <v>0</v>
      </c>
      <c r="AE343" s="219">
        <f>VLOOKUP(AE330,'6'!$B$11:$D$598,3,0)</f>
        <v>0</v>
      </c>
      <c r="AF343" s="219">
        <f>VLOOKUP(AF330,'6'!$B$11:$D$598,3,0)</f>
        <v>0</v>
      </c>
      <c r="AG343" s="219">
        <f>VLOOKUP(AG330,'6'!$B$11:$D$598,3,0)</f>
        <v>0</v>
      </c>
      <c r="AH343" s="198">
        <f t="shared" ref="AH343" si="528">COUNTIF(F344:AG344,"作業")+COUNTIF(F344:AG344,"休日")</f>
        <v>0</v>
      </c>
      <c r="AI343" s="291">
        <f t="shared" ref="AI343" si="529">(COUNTIF(F344:AG344,"休日"))</f>
        <v>0</v>
      </c>
      <c r="AJ343" s="189"/>
      <c r="AL343" s="290"/>
      <c r="AM343" s="290"/>
      <c r="AN343" s="290"/>
      <c r="AW343" s="278">
        <v>1</v>
      </c>
      <c r="AX343" s="278">
        <v>2</v>
      </c>
      <c r="AY343" s="278">
        <v>3</v>
      </c>
      <c r="AZ343" s="278">
        <v>4</v>
      </c>
    </row>
    <row r="344" spans="1:52" ht="54" customHeight="1" x14ac:dyDescent="0.35">
      <c r="A344" s="599"/>
      <c r="B344" s="532"/>
      <c r="C344" s="533"/>
      <c r="D344" s="534"/>
      <c r="E344" s="296" t="s">
        <v>159</v>
      </c>
      <c r="F344" s="314" t="str">
        <f>IF(B343="","",IF(AW344="対象外","対象外",F343))</f>
        <v/>
      </c>
      <c r="G344" s="219" t="str">
        <f>IF(B343="","",IF(AW344="対象外","対象外",G343))</f>
        <v/>
      </c>
      <c r="H344" s="219" t="str">
        <f>IF(B343="","",IF(AW344="対象外","対象外",H343))</f>
        <v/>
      </c>
      <c r="I344" s="219" t="str">
        <f>IF(B343="","",IF(AW344="対象外","対象外",I343))</f>
        <v/>
      </c>
      <c r="J344" s="219" t="str">
        <f>IF(B343="","",IF(AW344="対象外","対象外",J343))</f>
        <v/>
      </c>
      <c r="K344" s="219" t="str">
        <f>IF(B343="","",IF(AW344="対象外","対象外",K343))</f>
        <v/>
      </c>
      <c r="L344" s="315" t="str">
        <f>IF(B343="","",IF(AW344="対象外","対象外",L343))</f>
        <v/>
      </c>
      <c r="M344" s="303" t="str">
        <f>IF(B343="","",IF(AX344="対象外","対象外",M343))</f>
        <v/>
      </c>
      <c r="N344" s="219" t="str">
        <f>IF(B343="","",IF(AX344="対象外","対象外",N343))</f>
        <v/>
      </c>
      <c r="O344" s="219" t="str">
        <f>IF(B343="","",IF(AX344="対象外","対象外",O343))</f>
        <v/>
      </c>
      <c r="P344" s="219" t="str">
        <f>IF(B343="","",IF(AX344="対象外","対象外",P343))</f>
        <v/>
      </c>
      <c r="Q344" s="219" t="str">
        <f>IF(B343="","",IF(AX344="対象外","対象外",Q343))</f>
        <v/>
      </c>
      <c r="R344" s="219" t="str">
        <f>IF(B343="","",IF(AX344="対象外","対象外",R343))</f>
        <v/>
      </c>
      <c r="S344" s="322" t="str">
        <f>IF(B343="","",IF(AX344="対象外","対象外",S343))</f>
        <v/>
      </c>
      <c r="T344" s="314" t="str">
        <f>IF(B343="","",IF(AY344="対象外","対象外",T343))</f>
        <v/>
      </c>
      <c r="U344" s="219" t="str">
        <f>IF(B343="","",IF(AY344="対象外","対象外",U343))</f>
        <v/>
      </c>
      <c r="V344" s="219" t="str">
        <f>IF(B343="","",IF(AY344="対象外","対象外",V343))</f>
        <v/>
      </c>
      <c r="W344" s="219" t="str">
        <f>IF(B343="","",IF(AY344="対象外","対象外",W343))</f>
        <v/>
      </c>
      <c r="X344" s="219" t="str">
        <f>IF(B343="","",IF(AY344="対象外","対象外",X343))</f>
        <v/>
      </c>
      <c r="Y344" s="219" t="str">
        <f>IF(B343="","",IF(AY344="対象外","対象外",Y343))</f>
        <v/>
      </c>
      <c r="Z344" s="315" t="str">
        <f>IF(B343="","",IF(AY344="対象外","対象外",Z343))</f>
        <v/>
      </c>
      <c r="AA344" s="303" t="str">
        <f>IF(B343="","",IF(AZ344="対象外","対象外",AA343))</f>
        <v/>
      </c>
      <c r="AB344" s="219" t="str">
        <f>IF(B343="","",IF(AZ344="対象外","対象外",AB343))</f>
        <v/>
      </c>
      <c r="AC344" s="219" t="str">
        <f>IF(B343="","",IF(AZ344="対象外","対象外",AC343))</f>
        <v/>
      </c>
      <c r="AD344" s="219" t="str">
        <f>IF(B343="","",IF(AZ344="対象外","対象外",AD343))</f>
        <v/>
      </c>
      <c r="AE344" s="219" t="str">
        <f>IF(B343="","",IF(AZ344="対象外","対象外",AE343))</f>
        <v/>
      </c>
      <c r="AF344" s="219" t="str">
        <f>IF(B343="","",IF(AZ344="対象外","対象外",AF343))</f>
        <v/>
      </c>
      <c r="AG344" s="219" t="str">
        <f>IF(B343="","",IF(AZ344="対象外","対象外",AG343))</f>
        <v/>
      </c>
      <c r="AH344" s="523" t="str">
        <f t="shared" ref="AH344" si="530">IF(B343="","",IF(AH343&lt;1,"対象外",ROUND(AI343/AH343,3)))</f>
        <v/>
      </c>
      <c r="AI344" s="524"/>
      <c r="AJ344" s="189"/>
      <c r="AL344" s="290"/>
      <c r="AM344" s="184">
        <f>IF(AH344="",0,IF(AH344="対象外",0,1))</f>
        <v>0</v>
      </c>
      <c r="AN344" s="187">
        <f>IF(AM344=1,AH344,0)</f>
        <v>0</v>
      </c>
      <c r="AO344" s="184">
        <f>AH343</f>
        <v>0</v>
      </c>
      <c r="AP344" s="170">
        <f>AI343</f>
        <v>0</v>
      </c>
      <c r="AQ344" s="152"/>
      <c r="AR344" s="170">
        <f>IF(AS344&gt;1,1,0)</f>
        <v>0</v>
      </c>
      <c r="AS344" s="170">
        <f>AO344+AS300</f>
        <v>0</v>
      </c>
      <c r="AT344" s="170">
        <f>AP344+AT300</f>
        <v>0</v>
      </c>
      <c r="AU344" s="152"/>
      <c r="AW344" s="198" t="str">
        <f>IF(COUNTIF(F343:L343,"作業")+COUNTIF(F343:L343,"休日")&lt;7,"対象外",IF(COUNTIF(F343:L343,"休日")&gt;3,"対象外","対象"))</f>
        <v>対象外</v>
      </c>
      <c r="AX344" s="198" t="str">
        <f>IF(COUNTIF(M343:S343,"作業")+COUNTIF(M343:S343,"休日")&lt;7,"対象外",IF(COUNTIF(M343:S343,"休日")&gt;3,"対象外","対象"))</f>
        <v>対象外</v>
      </c>
      <c r="AY344" s="198" t="str">
        <f>IF(COUNTIF(T343:Z343,"作業")+COUNTIF(T343:Z343,"休日")&lt;7,"対象外",IF(COUNTIF(T343:Z343,"休日")&gt;3,"対象外","対象"))</f>
        <v>対象外</v>
      </c>
      <c r="AZ344" s="198" t="str">
        <f>IF(COUNTIF(AA343:AG343,"作業")+COUNTIF(AA343:AG343,"休日")&lt;7,"対象外",IF(COUNTIF(AA343:AG343,"休日")&gt;3,"対象外","対象"))</f>
        <v>対象外</v>
      </c>
    </row>
    <row r="345" spans="1:52" ht="54" customHeight="1" x14ac:dyDescent="0.35">
      <c r="A345" s="599"/>
      <c r="B345" s="529" t="str">
        <f>IF(COUNTIF(F345:AG345,0)=28,"",B$37)</f>
        <v/>
      </c>
      <c r="C345" s="530"/>
      <c r="D345" s="531"/>
      <c r="E345" s="295" t="s">
        <v>158</v>
      </c>
      <c r="F345" s="314">
        <f>VLOOKUP(F330,'7'!$B$11:$D$598,3,0)</f>
        <v>0</v>
      </c>
      <c r="G345" s="219">
        <f>VLOOKUP(G330,'7'!$B$11:$D$598,3,0)</f>
        <v>0</v>
      </c>
      <c r="H345" s="219">
        <f>VLOOKUP(H330,'7'!$B$11:$D$598,3,0)</f>
        <v>0</v>
      </c>
      <c r="I345" s="219">
        <f>VLOOKUP(I330,'7'!$B$11:$D$598,3,0)</f>
        <v>0</v>
      </c>
      <c r="J345" s="219">
        <f>VLOOKUP(J330,'7'!$B$11:$D$598,3,0)</f>
        <v>0</v>
      </c>
      <c r="K345" s="219">
        <f>VLOOKUP(K330,'7'!$B$11:$D$598,3,0)</f>
        <v>0</v>
      </c>
      <c r="L345" s="315">
        <f>VLOOKUP(L330,'7'!$B$11:$D$598,3,0)</f>
        <v>0</v>
      </c>
      <c r="M345" s="303">
        <f>VLOOKUP(M330,'7'!$B$11:$D$598,3,0)</f>
        <v>0</v>
      </c>
      <c r="N345" s="219">
        <f>VLOOKUP(N330,'7'!$B$11:$D$598,3,0)</f>
        <v>0</v>
      </c>
      <c r="O345" s="219">
        <f>VLOOKUP(O330,'7'!$B$11:$D$598,3,0)</f>
        <v>0</v>
      </c>
      <c r="P345" s="219">
        <f>VLOOKUP(P330,'7'!$B$11:$D$598,3,0)</f>
        <v>0</v>
      </c>
      <c r="Q345" s="219">
        <f>VLOOKUP(Q330,'7'!$B$11:$D$598,3,0)</f>
        <v>0</v>
      </c>
      <c r="R345" s="219">
        <f>VLOOKUP(R330,'7'!$B$11:$D$598,3,0)</f>
        <v>0</v>
      </c>
      <c r="S345" s="322">
        <f>VLOOKUP(S330,'7'!$B$11:$D$598,3,0)</f>
        <v>0</v>
      </c>
      <c r="T345" s="314">
        <f>VLOOKUP(T330,'7'!$B$11:$D$598,3,0)</f>
        <v>0</v>
      </c>
      <c r="U345" s="219">
        <f>VLOOKUP(U330,'7'!$B$11:$D$598,3,0)</f>
        <v>0</v>
      </c>
      <c r="V345" s="219">
        <f>VLOOKUP(V330,'7'!$B$11:$D$598,3,0)</f>
        <v>0</v>
      </c>
      <c r="W345" s="219">
        <f>VLOOKUP(W330,'7'!$B$11:$D$598,3,0)</f>
        <v>0</v>
      </c>
      <c r="X345" s="219">
        <f>VLOOKUP(X330,'7'!$B$11:$D$598,3,0)</f>
        <v>0</v>
      </c>
      <c r="Y345" s="219">
        <f>VLOOKUP(Y330,'7'!$B$11:$D$598,3,0)</f>
        <v>0</v>
      </c>
      <c r="Z345" s="315">
        <f>VLOOKUP(Z330,'7'!$B$11:$D$598,3,0)</f>
        <v>0</v>
      </c>
      <c r="AA345" s="303">
        <f>VLOOKUP(AA330,'7'!$B$11:$D$598,3,0)</f>
        <v>0</v>
      </c>
      <c r="AB345" s="219">
        <f>VLOOKUP(AB330,'7'!$B$11:$D$598,3,0)</f>
        <v>0</v>
      </c>
      <c r="AC345" s="219">
        <f>VLOOKUP(AC330,'7'!$B$11:$D$598,3,0)</f>
        <v>0</v>
      </c>
      <c r="AD345" s="219">
        <f>VLOOKUP(AD330,'7'!$B$11:$D$598,3,0)</f>
        <v>0</v>
      </c>
      <c r="AE345" s="219">
        <f>VLOOKUP(AE330,'7'!$B$11:$D$598,3,0)</f>
        <v>0</v>
      </c>
      <c r="AF345" s="219">
        <f>VLOOKUP(AF330,'7'!$B$11:$D$598,3,0)</f>
        <v>0</v>
      </c>
      <c r="AG345" s="219">
        <f>VLOOKUP(AG330,'7'!$B$11:$D$598,3,0)</f>
        <v>0</v>
      </c>
      <c r="AH345" s="198">
        <f t="shared" ref="AH345" si="531">COUNTIF(F346:AG346,"作業")+COUNTIF(F346:AG346,"休日")</f>
        <v>0</v>
      </c>
      <c r="AI345" s="291">
        <f t="shared" ref="AI345" si="532">(COUNTIF(F346:AG346,"休日"))</f>
        <v>0</v>
      </c>
      <c r="AJ345" s="189"/>
      <c r="AL345" s="290"/>
      <c r="AM345" s="290"/>
      <c r="AN345" s="290"/>
      <c r="AW345" s="278">
        <v>1</v>
      </c>
      <c r="AX345" s="278">
        <v>2</v>
      </c>
      <c r="AY345" s="278">
        <v>3</v>
      </c>
      <c r="AZ345" s="278">
        <v>4</v>
      </c>
    </row>
    <row r="346" spans="1:52" ht="54" customHeight="1" x14ac:dyDescent="0.35">
      <c r="A346" s="599"/>
      <c r="B346" s="532"/>
      <c r="C346" s="533"/>
      <c r="D346" s="534"/>
      <c r="E346" s="296" t="s">
        <v>159</v>
      </c>
      <c r="F346" s="314" t="str">
        <f>IF(B345="","",IF(AW346="対象外","対象外",F345))</f>
        <v/>
      </c>
      <c r="G346" s="219" t="str">
        <f>IF(B345="","",IF(AW346="対象外","対象外",G345))</f>
        <v/>
      </c>
      <c r="H346" s="219" t="str">
        <f>IF(B345="","",IF(AW346="対象外","対象外",H345))</f>
        <v/>
      </c>
      <c r="I346" s="219" t="str">
        <f>IF(B345="","",IF(AW346="対象外","対象外",I345))</f>
        <v/>
      </c>
      <c r="J346" s="219" t="str">
        <f>IF(B345="","",IF(AW346="対象外","対象外",J345))</f>
        <v/>
      </c>
      <c r="K346" s="219" t="str">
        <f>IF(B345="","",IF(AW346="対象外","対象外",K345))</f>
        <v/>
      </c>
      <c r="L346" s="315" t="str">
        <f>IF(B345="","",IF(AW346="対象外","対象外",L345))</f>
        <v/>
      </c>
      <c r="M346" s="303" t="str">
        <f>IF(B345="","",IF(AX346="対象外","対象外",M345))</f>
        <v/>
      </c>
      <c r="N346" s="219" t="str">
        <f>IF(B345="","",IF(AX346="対象外","対象外",N345))</f>
        <v/>
      </c>
      <c r="O346" s="219" t="str">
        <f>IF(B345="","",IF(AX346="対象外","対象外",O345))</f>
        <v/>
      </c>
      <c r="P346" s="219" t="str">
        <f>IF(B345="","",IF(AX346="対象外","対象外",P345))</f>
        <v/>
      </c>
      <c r="Q346" s="219" t="str">
        <f>IF(B345="","",IF(AX346="対象外","対象外",Q345))</f>
        <v/>
      </c>
      <c r="R346" s="219" t="str">
        <f>IF(B345="","",IF(AX346="対象外","対象外",R345))</f>
        <v/>
      </c>
      <c r="S346" s="322" t="str">
        <f>IF(B345="","",IF(AX346="対象外","対象外",S345))</f>
        <v/>
      </c>
      <c r="T346" s="314" t="str">
        <f>IF(B345="","",IF(AY346="対象外","対象外",T345))</f>
        <v/>
      </c>
      <c r="U346" s="219" t="str">
        <f>IF(B345="","",IF(AY346="対象外","対象外",U345))</f>
        <v/>
      </c>
      <c r="V346" s="219" t="str">
        <f>IF(B345="","",IF(AY346="対象外","対象外",V345))</f>
        <v/>
      </c>
      <c r="W346" s="219" t="str">
        <f>IF(B345="","",IF(AY346="対象外","対象外",W345))</f>
        <v/>
      </c>
      <c r="X346" s="219" t="str">
        <f>IF(B345="","",IF(AY346="対象外","対象外",X345))</f>
        <v/>
      </c>
      <c r="Y346" s="219" t="str">
        <f>IF(B345="","",IF(AY346="対象外","対象外",Y345))</f>
        <v/>
      </c>
      <c r="Z346" s="315" t="str">
        <f>IF(B345="","",IF(AY346="対象外","対象外",Z345))</f>
        <v/>
      </c>
      <c r="AA346" s="303" t="str">
        <f>IF(B345="","",IF(AZ346="対象外","対象外",AA345))</f>
        <v/>
      </c>
      <c r="AB346" s="219" t="str">
        <f>IF(B345="","",IF(AZ346="対象外","対象外",AB345))</f>
        <v/>
      </c>
      <c r="AC346" s="219" t="str">
        <f>IF(B345="","",IF(AZ346="対象外","対象外",AC345))</f>
        <v/>
      </c>
      <c r="AD346" s="219" t="str">
        <f>IF(B345="","",IF(AZ346="対象外","対象外",AD345))</f>
        <v/>
      </c>
      <c r="AE346" s="219" t="str">
        <f>IF(B345="","",IF(AZ346="対象外","対象外",AE345))</f>
        <v/>
      </c>
      <c r="AF346" s="219" t="str">
        <f>IF(B345="","",IF(AZ346="対象外","対象外",AF345))</f>
        <v/>
      </c>
      <c r="AG346" s="219" t="str">
        <f>IF(B345="","",IF(AZ346="対象外","対象外",AG345))</f>
        <v/>
      </c>
      <c r="AH346" s="523" t="str">
        <f t="shared" ref="AH346" si="533">IF(B345="","",IF(AH345&lt;1,"対象外",ROUND(AI345/AH345,3)))</f>
        <v/>
      </c>
      <c r="AI346" s="524"/>
      <c r="AJ346" s="189"/>
      <c r="AL346" s="290"/>
      <c r="AM346" s="184">
        <f>IF(AH346="",0,IF(AH346="対象外",0,1))</f>
        <v>0</v>
      </c>
      <c r="AN346" s="187">
        <f>IF(AM346=1,AH346,0)</f>
        <v>0</v>
      </c>
      <c r="AO346" s="184">
        <f>AH345</f>
        <v>0</v>
      </c>
      <c r="AP346" s="170">
        <f>AI345</f>
        <v>0</v>
      </c>
      <c r="AQ346" s="152"/>
      <c r="AR346" s="170">
        <f>IF(AS346&gt;1,1,0)</f>
        <v>0</v>
      </c>
      <c r="AS346" s="170">
        <f>AO346+AS302</f>
        <v>0</v>
      </c>
      <c r="AT346" s="170">
        <f>AP346+AT302</f>
        <v>0</v>
      </c>
      <c r="AU346" s="152"/>
      <c r="AW346" s="198" t="str">
        <f>IF(COUNTIF(F345:L345,"作業")+COUNTIF(F345:L345,"休日")&lt;7,"対象外",IF(COUNTIF(F345:L345,"休日")&gt;3,"対象外","対象"))</f>
        <v>対象外</v>
      </c>
      <c r="AX346" s="198" t="str">
        <f>IF(COUNTIF(M345:S345,"作業")+COUNTIF(M345:S345,"休日")&lt;7,"対象外",IF(COUNTIF(M345:S345,"休日")&gt;3,"対象外","対象"))</f>
        <v>対象外</v>
      </c>
      <c r="AY346" s="198" t="str">
        <f>IF(COUNTIF(T345:Z345,"作業")+COUNTIF(T345:Z345,"休日")&lt;7,"対象外",IF(COUNTIF(T345:Z345,"休日")&gt;3,"対象外","対象"))</f>
        <v>対象外</v>
      </c>
      <c r="AZ346" s="198" t="str">
        <f>IF(COUNTIF(AA345:AG345,"作業")+COUNTIF(AA345:AG345,"休日")&lt;7,"対象外",IF(COUNTIF(AA345:AG345,"休日")&gt;3,"対象外","対象"))</f>
        <v>対象外</v>
      </c>
    </row>
    <row r="347" spans="1:52" ht="54" customHeight="1" x14ac:dyDescent="0.35">
      <c r="A347" s="599"/>
      <c r="B347" s="529" t="str">
        <f>IF(COUNTIF(F347:AG347,0)=28,"",B$39)</f>
        <v/>
      </c>
      <c r="C347" s="530"/>
      <c r="D347" s="531"/>
      <c r="E347" s="295" t="s">
        <v>158</v>
      </c>
      <c r="F347" s="314">
        <f>VLOOKUP(F330,'8'!$B$11:$D$598,3,0)</f>
        <v>0</v>
      </c>
      <c r="G347" s="219">
        <f>VLOOKUP(G330,'8'!$B$11:$D$598,3,0)</f>
        <v>0</v>
      </c>
      <c r="H347" s="219">
        <f>VLOOKUP(H330,'8'!$B$11:$D$598,3,0)</f>
        <v>0</v>
      </c>
      <c r="I347" s="219">
        <f>VLOOKUP(I330,'8'!$B$11:$D$598,3,0)</f>
        <v>0</v>
      </c>
      <c r="J347" s="219">
        <f>VLOOKUP(J330,'8'!$B$11:$D$598,3,0)</f>
        <v>0</v>
      </c>
      <c r="K347" s="219">
        <f>VLOOKUP(K330,'8'!$B$11:$D$598,3,0)</f>
        <v>0</v>
      </c>
      <c r="L347" s="315">
        <f>VLOOKUP(L330,'8'!$B$11:$D$598,3,0)</f>
        <v>0</v>
      </c>
      <c r="M347" s="303">
        <f>VLOOKUP(M330,'8'!$B$11:$D$598,3,0)</f>
        <v>0</v>
      </c>
      <c r="N347" s="219">
        <f>VLOOKUP(N330,'8'!$B$11:$D$598,3,0)</f>
        <v>0</v>
      </c>
      <c r="O347" s="219">
        <f>VLOOKUP(O330,'8'!$B$11:$D$598,3,0)</f>
        <v>0</v>
      </c>
      <c r="P347" s="219">
        <f>VLOOKUP(P330,'8'!$B$11:$D$598,3,0)</f>
        <v>0</v>
      </c>
      <c r="Q347" s="219">
        <f>VLOOKUP(Q330,'8'!$B$11:$D$598,3,0)</f>
        <v>0</v>
      </c>
      <c r="R347" s="219">
        <f>VLOOKUP(R330,'8'!$B$11:$D$598,3,0)</f>
        <v>0</v>
      </c>
      <c r="S347" s="322">
        <f>VLOOKUP(S330,'8'!$B$11:$D$598,3,0)</f>
        <v>0</v>
      </c>
      <c r="T347" s="314">
        <f>VLOOKUP(T330,'8'!$B$11:$D$598,3,0)</f>
        <v>0</v>
      </c>
      <c r="U347" s="219">
        <f>VLOOKUP(U330,'8'!$B$11:$D$598,3,0)</f>
        <v>0</v>
      </c>
      <c r="V347" s="219">
        <f>VLOOKUP(V330,'8'!$B$11:$D$598,3,0)</f>
        <v>0</v>
      </c>
      <c r="W347" s="219">
        <f>VLOOKUP(W330,'8'!$B$11:$D$598,3,0)</f>
        <v>0</v>
      </c>
      <c r="X347" s="219">
        <f>VLOOKUP(X330,'8'!$B$11:$D$598,3,0)</f>
        <v>0</v>
      </c>
      <c r="Y347" s="219">
        <f>VLOOKUP(Y330,'8'!$B$11:$D$598,3,0)</f>
        <v>0</v>
      </c>
      <c r="Z347" s="315">
        <f>VLOOKUP(Z330,'8'!$B$11:$D$598,3,0)</f>
        <v>0</v>
      </c>
      <c r="AA347" s="303">
        <f>VLOOKUP(AA330,'8'!$B$11:$D$598,3,0)</f>
        <v>0</v>
      </c>
      <c r="AB347" s="219">
        <f>VLOOKUP(AB330,'8'!$B$11:$D$598,3,0)</f>
        <v>0</v>
      </c>
      <c r="AC347" s="219">
        <f>VLOOKUP(AC330,'8'!$B$11:$D$598,3,0)</f>
        <v>0</v>
      </c>
      <c r="AD347" s="219">
        <f>VLOOKUP(AD330,'8'!$B$11:$D$598,3,0)</f>
        <v>0</v>
      </c>
      <c r="AE347" s="219">
        <f>VLOOKUP(AE330,'8'!$B$11:$D$598,3,0)</f>
        <v>0</v>
      </c>
      <c r="AF347" s="219">
        <f>VLOOKUP(AF330,'8'!$B$11:$D$598,3,0)</f>
        <v>0</v>
      </c>
      <c r="AG347" s="219">
        <f>VLOOKUP(AG330,'8'!$B$11:$D$598,3,0)</f>
        <v>0</v>
      </c>
      <c r="AH347" s="198">
        <f t="shared" ref="AH347" si="534">COUNTIF(F348:AG348,"作業")+COUNTIF(F348:AG348,"休日")</f>
        <v>0</v>
      </c>
      <c r="AI347" s="291">
        <f t="shared" ref="AI347" si="535">(COUNTIF(F348:AG348,"休日"))</f>
        <v>0</v>
      </c>
      <c r="AJ347" s="189"/>
      <c r="AL347" s="290"/>
      <c r="AM347" s="290"/>
      <c r="AN347" s="290"/>
      <c r="AW347" s="278">
        <v>1</v>
      </c>
      <c r="AX347" s="278">
        <v>2</v>
      </c>
      <c r="AY347" s="278">
        <v>3</v>
      </c>
      <c r="AZ347" s="278">
        <v>4</v>
      </c>
    </row>
    <row r="348" spans="1:52" ht="54" customHeight="1" x14ac:dyDescent="0.35">
      <c r="A348" s="599"/>
      <c r="B348" s="532"/>
      <c r="C348" s="533"/>
      <c r="D348" s="534"/>
      <c r="E348" s="296" t="s">
        <v>159</v>
      </c>
      <c r="F348" s="314" t="str">
        <f>IF(B347="","",IF(AW348="対象外","対象外",F347))</f>
        <v/>
      </c>
      <c r="G348" s="219" t="str">
        <f>IF(B347="","",IF(AW348="対象外","対象外",G347))</f>
        <v/>
      </c>
      <c r="H348" s="219" t="str">
        <f>IF(B347="","",IF(AW348="対象外","対象外",H347))</f>
        <v/>
      </c>
      <c r="I348" s="219" t="str">
        <f>IF(B347="","",IF(AW348="対象外","対象外",I347))</f>
        <v/>
      </c>
      <c r="J348" s="219" t="str">
        <f>IF(B347="","",IF(AW348="対象外","対象外",J347))</f>
        <v/>
      </c>
      <c r="K348" s="219" t="str">
        <f>IF(B347="","",IF(AW348="対象外","対象外",K347))</f>
        <v/>
      </c>
      <c r="L348" s="315" t="str">
        <f>IF(B347="","",IF(AW348="対象外","対象外",L347))</f>
        <v/>
      </c>
      <c r="M348" s="303" t="str">
        <f>IF(B347="","",IF(AX348="対象外","対象外",M347))</f>
        <v/>
      </c>
      <c r="N348" s="219" t="str">
        <f>IF(B347="","",IF(AX348="対象外","対象外",N347))</f>
        <v/>
      </c>
      <c r="O348" s="219" t="str">
        <f>IF(B347="","",IF(AX348="対象外","対象外",O347))</f>
        <v/>
      </c>
      <c r="P348" s="219" t="str">
        <f>IF(B347="","",IF(AX348="対象外","対象外",P347))</f>
        <v/>
      </c>
      <c r="Q348" s="219" t="str">
        <f>IF(B347="","",IF(AX348="対象外","対象外",Q347))</f>
        <v/>
      </c>
      <c r="R348" s="219" t="str">
        <f>IF(B347="","",IF(AX348="対象外","対象外",R347))</f>
        <v/>
      </c>
      <c r="S348" s="322" t="str">
        <f>IF(B347="","",IF(AX348="対象外","対象外",S347))</f>
        <v/>
      </c>
      <c r="T348" s="314" t="str">
        <f>IF(B347="","",IF(AY348="対象外","対象外",T347))</f>
        <v/>
      </c>
      <c r="U348" s="219" t="str">
        <f>IF(B347="","",IF(AY348="対象外","対象外",U347))</f>
        <v/>
      </c>
      <c r="V348" s="219" t="str">
        <f>IF(B347="","",IF(AY348="対象外","対象外",V347))</f>
        <v/>
      </c>
      <c r="W348" s="219" t="str">
        <f>IF(B347="","",IF(AY348="対象外","対象外",W347))</f>
        <v/>
      </c>
      <c r="X348" s="219" t="str">
        <f>IF(B347="","",IF(AY348="対象外","対象外",X347))</f>
        <v/>
      </c>
      <c r="Y348" s="219" t="str">
        <f>IF(B347="","",IF(AY348="対象外","対象外",Y347))</f>
        <v/>
      </c>
      <c r="Z348" s="315" t="str">
        <f>IF(B347="","",IF(AY348="対象外","対象外",Z347))</f>
        <v/>
      </c>
      <c r="AA348" s="303" t="str">
        <f>IF(B347="","",IF(AZ348="対象外","対象外",AA347))</f>
        <v/>
      </c>
      <c r="AB348" s="219" t="str">
        <f>IF(B347="","",IF(AZ348="対象外","対象外",AB347))</f>
        <v/>
      </c>
      <c r="AC348" s="219" t="str">
        <f>IF(B347="","",IF(AZ348="対象外","対象外",AC347))</f>
        <v/>
      </c>
      <c r="AD348" s="219" t="str">
        <f>IF(B347="","",IF(AZ348="対象外","対象外",AD347))</f>
        <v/>
      </c>
      <c r="AE348" s="219" t="str">
        <f>IF(B347="","",IF(AZ348="対象外","対象外",AE347))</f>
        <v/>
      </c>
      <c r="AF348" s="219" t="str">
        <f>IF(B347="","",IF(AZ348="対象外","対象外",AF347))</f>
        <v/>
      </c>
      <c r="AG348" s="219" t="str">
        <f>IF(B347="","",IF(AZ348="対象外","対象外",AG347))</f>
        <v/>
      </c>
      <c r="AH348" s="523" t="str">
        <f t="shared" ref="AH348" si="536">IF(B347="","",IF(AH347&lt;1,"対象外",ROUND(AI347/AH347,3)))</f>
        <v/>
      </c>
      <c r="AI348" s="524"/>
      <c r="AJ348" s="189"/>
      <c r="AL348" s="290"/>
      <c r="AM348" s="184">
        <f>IF(AH348="",0,IF(AH348="対象外",0,1))</f>
        <v>0</v>
      </c>
      <c r="AN348" s="187">
        <f>IF(AM348=1,AH348,0)</f>
        <v>0</v>
      </c>
      <c r="AO348" s="184">
        <f>AH347</f>
        <v>0</v>
      </c>
      <c r="AP348" s="170">
        <f>AI347</f>
        <v>0</v>
      </c>
      <c r="AQ348" s="152"/>
      <c r="AR348" s="170">
        <f>IF(AS348&gt;1,1,0)</f>
        <v>0</v>
      </c>
      <c r="AS348" s="170">
        <f>AO348+AS304</f>
        <v>0</v>
      </c>
      <c r="AT348" s="170">
        <f>AP348+AT304</f>
        <v>0</v>
      </c>
      <c r="AU348" s="152"/>
      <c r="AW348" s="198" t="str">
        <f>IF(COUNTIF(F347:L347,"作業")+COUNTIF(F347:L347,"休日")&lt;7,"対象外",IF(COUNTIF(F347:L347,"休日")&gt;3,"対象外","対象"))</f>
        <v>対象外</v>
      </c>
      <c r="AX348" s="198" t="str">
        <f>IF(COUNTIF(M347:S347,"作業")+COUNTIF(M347:S347,"休日")&lt;7,"対象外",IF(COUNTIF(M347:S347,"休日")&gt;3,"対象外","対象"))</f>
        <v>対象外</v>
      </c>
      <c r="AY348" s="198" t="str">
        <f>IF(COUNTIF(T347:Z347,"作業")+COUNTIF(T347:Z347,"休日")&lt;7,"対象外",IF(COUNTIF(T347:Z347,"休日")&gt;3,"対象外","対象"))</f>
        <v>対象外</v>
      </c>
      <c r="AZ348" s="198" t="str">
        <f>IF(COUNTIF(AA347:AG347,"作業")+COUNTIF(AA347:AG347,"休日")&lt;7,"対象外",IF(COUNTIF(AA347:AG347,"休日")&gt;3,"対象外","対象"))</f>
        <v>対象外</v>
      </c>
    </row>
    <row r="349" spans="1:52" ht="54" customHeight="1" x14ac:dyDescent="0.35">
      <c r="A349" s="599"/>
      <c r="B349" s="529" t="str">
        <f>IF(COUNTIF(F349:AG349,0)=28,"",B$41)</f>
        <v/>
      </c>
      <c r="C349" s="530"/>
      <c r="D349" s="531"/>
      <c r="E349" s="295" t="s">
        <v>158</v>
      </c>
      <c r="F349" s="314">
        <f>VLOOKUP(F330,'9'!$B$11:$D$598,3,0)</f>
        <v>0</v>
      </c>
      <c r="G349" s="219">
        <f>VLOOKUP(G330,'9'!$B$11:$D$598,3,0)</f>
        <v>0</v>
      </c>
      <c r="H349" s="219">
        <f>VLOOKUP(H330,'9'!$B$11:$D$598,3,0)</f>
        <v>0</v>
      </c>
      <c r="I349" s="219">
        <f>VLOOKUP(I330,'9'!$B$11:$D$598,3,0)</f>
        <v>0</v>
      </c>
      <c r="J349" s="219">
        <f>VLOOKUP(J330,'9'!$B$11:$D$598,3,0)</f>
        <v>0</v>
      </c>
      <c r="K349" s="219">
        <f>VLOOKUP(K330,'9'!$B$11:$D$598,3,0)</f>
        <v>0</v>
      </c>
      <c r="L349" s="315">
        <f>VLOOKUP(L330,'9'!$B$11:$D$598,3,0)</f>
        <v>0</v>
      </c>
      <c r="M349" s="303">
        <f>VLOOKUP(M330,'9'!$B$11:$D$598,3,0)</f>
        <v>0</v>
      </c>
      <c r="N349" s="219">
        <f>VLOOKUP(N330,'9'!$B$11:$D$598,3,0)</f>
        <v>0</v>
      </c>
      <c r="O349" s="219">
        <f>VLOOKUP(O330,'9'!$B$11:$D$598,3,0)</f>
        <v>0</v>
      </c>
      <c r="P349" s="219">
        <f>VLOOKUP(P330,'9'!$B$11:$D$598,3,0)</f>
        <v>0</v>
      </c>
      <c r="Q349" s="219">
        <f>VLOOKUP(Q330,'9'!$B$11:$D$598,3,0)</f>
        <v>0</v>
      </c>
      <c r="R349" s="219">
        <f>VLOOKUP(R330,'9'!$B$11:$D$598,3,0)</f>
        <v>0</v>
      </c>
      <c r="S349" s="322">
        <f>VLOOKUP(S330,'9'!$B$11:$D$598,3,0)</f>
        <v>0</v>
      </c>
      <c r="T349" s="314">
        <f>VLOOKUP(T330,'9'!$B$11:$D$598,3,0)</f>
        <v>0</v>
      </c>
      <c r="U349" s="219">
        <f>VLOOKUP(U330,'9'!$B$11:$D$598,3,0)</f>
        <v>0</v>
      </c>
      <c r="V349" s="219">
        <f>VLOOKUP(V330,'9'!$B$11:$D$598,3,0)</f>
        <v>0</v>
      </c>
      <c r="W349" s="219">
        <f>VLOOKUP(W330,'9'!$B$11:$D$598,3,0)</f>
        <v>0</v>
      </c>
      <c r="X349" s="219">
        <f>VLOOKUP(X330,'9'!$B$11:$D$598,3,0)</f>
        <v>0</v>
      </c>
      <c r="Y349" s="219">
        <f>VLOOKUP(Y330,'9'!$B$11:$D$598,3,0)</f>
        <v>0</v>
      </c>
      <c r="Z349" s="315">
        <f>VLOOKUP(Z330,'9'!$B$11:$D$598,3,0)</f>
        <v>0</v>
      </c>
      <c r="AA349" s="303">
        <f>VLOOKUP(AA330,'9'!$B$11:$D$598,3,0)</f>
        <v>0</v>
      </c>
      <c r="AB349" s="219">
        <f>VLOOKUP(AB330,'9'!$B$11:$D$598,3,0)</f>
        <v>0</v>
      </c>
      <c r="AC349" s="219">
        <f>VLOOKUP(AC330,'9'!$B$11:$D$598,3,0)</f>
        <v>0</v>
      </c>
      <c r="AD349" s="219">
        <f>VLOOKUP(AD330,'9'!$B$11:$D$598,3,0)</f>
        <v>0</v>
      </c>
      <c r="AE349" s="219">
        <f>VLOOKUP(AE330,'9'!$B$11:$D$598,3,0)</f>
        <v>0</v>
      </c>
      <c r="AF349" s="219">
        <f>VLOOKUP(AF330,'9'!$B$11:$D$598,3,0)</f>
        <v>0</v>
      </c>
      <c r="AG349" s="219">
        <f>VLOOKUP(AG330,'9'!$B$11:$D$598,3,0)</f>
        <v>0</v>
      </c>
      <c r="AH349" s="198">
        <f t="shared" ref="AH349" si="537">COUNTIF(F350:AG350,"作業")+COUNTIF(F350:AG350,"休日")</f>
        <v>0</v>
      </c>
      <c r="AI349" s="291">
        <f t="shared" ref="AI349" si="538">(COUNTIF(F350:AG350,"休日"))</f>
        <v>0</v>
      </c>
      <c r="AJ349" s="189"/>
      <c r="AL349" s="290"/>
      <c r="AM349" s="290"/>
      <c r="AN349" s="290"/>
      <c r="AW349" s="278">
        <v>1</v>
      </c>
      <c r="AX349" s="278">
        <v>2</v>
      </c>
      <c r="AY349" s="278">
        <v>3</v>
      </c>
      <c r="AZ349" s="278">
        <v>4</v>
      </c>
    </row>
    <row r="350" spans="1:52" ht="54" customHeight="1" x14ac:dyDescent="0.35">
      <c r="A350" s="599"/>
      <c r="B350" s="532"/>
      <c r="C350" s="533"/>
      <c r="D350" s="534"/>
      <c r="E350" s="296" t="s">
        <v>159</v>
      </c>
      <c r="F350" s="314" t="str">
        <f>IF(B349="","",IF(AW350="対象外","対象外",F349))</f>
        <v/>
      </c>
      <c r="G350" s="219" t="str">
        <f>IF(B349="","",IF(AW350="対象外","対象外",G349))</f>
        <v/>
      </c>
      <c r="H350" s="219" t="str">
        <f>IF(B349="","",IF(AW350="対象外","対象外",H349))</f>
        <v/>
      </c>
      <c r="I350" s="219" t="str">
        <f>IF(B349="","",IF(AW350="対象外","対象外",I349))</f>
        <v/>
      </c>
      <c r="J350" s="219" t="str">
        <f>IF(B349="","",IF(AW350="対象外","対象外",J349))</f>
        <v/>
      </c>
      <c r="K350" s="219" t="str">
        <f>IF(B349="","",IF(AW350="対象外","対象外",K349))</f>
        <v/>
      </c>
      <c r="L350" s="315" t="str">
        <f>IF(B349="","",IF(AW350="対象外","対象外",L349))</f>
        <v/>
      </c>
      <c r="M350" s="303" t="str">
        <f>IF(B349="","",IF(AX350="対象外","対象外",M349))</f>
        <v/>
      </c>
      <c r="N350" s="219" t="str">
        <f>IF(B349="","",IF(AX350="対象外","対象外",N349))</f>
        <v/>
      </c>
      <c r="O350" s="219" t="str">
        <f>IF(B349="","",IF(AX350="対象外","対象外",O349))</f>
        <v/>
      </c>
      <c r="P350" s="219" t="str">
        <f>IF(B349="","",IF(AX350="対象外","対象外",P349))</f>
        <v/>
      </c>
      <c r="Q350" s="219" t="str">
        <f>IF(B349="","",IF(AX350="対象外","対象外",Q349))</f>
        <v/>
      </c>
      <c r="R350" s="219" t="str">
        <f>IF(B349="","",IF(AX350="対象外","対象外",R349))</f>
        <v/>
      </c>
      <c r="S350" s="322" t="str">
        <f>IF(B349="","",IF(AX350="対象外","対象外",S349))</f>
        <v/>
      </c>
      <c r="T350" s="314" t="str">
        <f>IF(B349="","",IF(AY350="対象外","対象外",T349))</f>
        <v/>
      </c>
      <c r="U350" s="219" t="str">
        <f>IF(B349="","",IF(AY350="対象外","対象外",U349))</f>
        <v/>
      </c>
      <c r="V350" s="219" t="str">
        <f>IF(B349="","",IF(AY350="対象外","対象外",V349))</f>
        <v/>
      </c>
      <c r="W350" s="219" t="str">
        <f>IF(B349="","",IF(AY350="対象外","対象外",W349))</f>
        <v/>
      </c>
      <c r="X350" s="219" t="str">
        <f>IF(B349="","",IF(AY350="対象外","対象外",X349))</f>
        <v/>
      </c>
      <c r="Y350" s="219" t="str">
        <f>IF(B349="","",IF(AY350="対象外","対象外",Y349))</f>
        <v/>
      </c>
      <c r="Z350" s="315" t="str">
        <f>IF(B349="","",IF(AY350="対象外","対象外",Z349))</f>
        <v/>
      </c>
      <c r="AA350" s="303" t="str">
        <f>IF(B349="","",IF(AZ350="対象外","対象外",AA349))</f>
        <v/>
      </c>
      <c r="AB350" s="219" t="str">
        <f>IF(B349="","",IF(AZ350="対象外","対象外",AB349))</f>
        <v/>
      </c>
      <c r="AC350" s="219" t="str">
        <f>IF(B349="","",IF(AZ350="対象外","対象外",AC349))</f>
        <v/>
      </c>
      <c r="AD350" s="219" t="str">
        <f>IF(B349="","",IF(AZ350="対象外","対象外",AD349))</f>
        <v/>
      </c>
      <c r="AE350" s="219" t="str">
        <f>IF(B349="","",IF(AZ350="対象外","対象外",AE349))</f>
        <v/>
      </c>
      <c r="AF350" s="219" t="str">
        <f>IF(B349="","",IF(AZ350="対象外","対象外",AF349))</f>
        <v/>
      </c>
      <c r="AG350" s="219" t="str">
        <f>IF(B349="","",IF(AZ350="対象外","対象外",AG349))</f>
        <v/>
      </c>
      <c r="AH350" s="523" t="str">
        <f t="shared" ref="AH350" si="539">IF(B349="","",IF(AH349&lt;1,"対象外",ROUND(AI349/AH349,3)))</f>
        <v/>
      </c>
      <c r="AI350" s="524"/>
      <c r="AJ350" s="189"/>
      <c r="AL350" s="290"/>
      <c r="AM350" s="184">
        <f>IF(AH350="",0,IF(AH350="対象外",0,1))</f>
        <v>0</v>
      </c>
      <c r="AN350" s="187">
        <f>IF(AM350=1,AH350,0)</f>
        <v>0</v>
      </c>
      <c r="AO350" s="184">
        <f>AH349</f>
        <v>0</v>
      </c>
      <c r="AP350" s="170">
        <f>AI349</f>
        <v>0</v>
      </c>
      <c r="AQ350" s="152"/>
      <c r="AR350" s="170">
        <f>IF(AS350&gt;1,1,0)</f>
        <v>0</v>
      </c>
      <c r="AS350" s="170">
        <f>AO350+AS306</f>
        <v>0</v>
      </c>
      <c r="AT350" s="170">
        <f>AP350+AT306</f>
        <v>0</v>
      </c>
      <c r="AU350" s="152"/>
      <c r="AW350" s="198" t="str">
        <f>IF(COUNTIF(F349:L349,"作業")+COUNTIF(F349:L349,"休日")&lt;7,"対象外",IF(COUNTIF(F349:L349,"休日")&gt;3,"対象外","対象"))</f>
        <v>対象外</v>
      </c>
      <c r="AX350" s="198" t="str">
        <f>IF(COUNTIF(M349:S349,"作業")+COUNTIF(M349:S349,"休日")&lt;7,"対象外",IF(COUNTIF(M349:S349,"休日")&gt;3,"対象外","対象"))</f>
        <v>対象外</v>
      </c>
      <c r="AY350" s="198" t="str">
        <f>IF(COUNTIF(T349:Z349,"作業")+COUNTIF(T349:Z349,"休日")&lt;7,"対象外",IF(COUNTIF(T349:Z349,"休日")&gt;3,"対象外","対象"))</f>
        <v>対象外</v>
      </c>
      <c r="AZ350" s="198" t="str">
        <f>IF(COUNTIF(AA349:AG349,"作業")+COUNTIF(AA349:AG349,"休日")&lt;7,"対象外",IF(COUNTIF(AA349:AG349,"休日")&gt;3,"対象外","対象"))</f>
        <v>対象外</v>
      </c>
    </row>
    <row r="351" spans="1:52" ht="54" customHeight="1" x14ac:dyDescent="0.35">
      <c r="A351" s="599"/>
      <c r="B351" s="529" t="str">
        <f>IF(COUNTIF(F351:AG351,0)=28,"",B$43)</f>
        <v/>
      </c>
      <c r="C351" s="530"/>
      <c r="D351" s="531"/>
      <c r="E351" s="295" t="s">
        <v>158</v>
      </c>
      <c r="F351" s="314">
        <f>VLOOKUP(F330,'10'!$B$11:$D$598,3,0)</f>
        <v>0</v>
      </c>
      <c r="G351" s="219">
        <f>VLOOKUP(G330,'10'!$B$11:$D$598,3,0)</f>
        <v>0</v>
      </c>
      <c r="H351" s="219">
        <f>VLOOKUP(H330,'10'!$B$11:$D$598,3,0)</f>
        <v>0</v>
      </c>
      <c r="I351" s="219">
        <f>VLOOKUP(I330,'10'!$B$11:$D$598,3,0)</f>
        <v>0</v>
      </c>
      <c r="J351" s="219">
        <f>VLOOKUP(J330,'10'!$B$11:$D$598,3,0)</f>
        <v>0</v>
      </c>
      <c r="K351" s="219">
        <f>VLOOKUP(K330,'10'!$B$11:$D$598,3,0)</f>
        <v>0</v>
      </c>
      <c r="L351" s="315">
        <f>VLOOKUP(L330,'10'!$B$11:$D$598,3,0)</f>
        <v>0</v>
      </c>
      <c r="M351" s="303">
        <f>VLOOKUP(M330,'10'!$B$11:$D$598,3,0)</f>
        <v>0</v>
      </c>
      <c r="N351" s="219">
        <f>VLOOKUP(N330,'10'!$B$11:$D$598,3,0)</f>
        <v>0</v>
      </c>
      <c r="O351" s="219">
        <f>VLOOKUP(O330,'10'!$B$11:$D$598,3,0)</f>
        <v>0</v>
      </c>
      <c r="P351" s="219">
        <f>VLOOKUP(P330,'10'!$B$11:$D$598,3,0)</f>
        <v>0</v>
      </c>
      <c r="Q351" s="219">
        <f>VLOOKUP(Q330,'10'!$B$11:$D$598,3,0)</f>
        <v>0</v>
      </c>
      <c r="R351" s="219">
        <f>VLOOKUP(R330,'10'!$B$11:$D$598,3,0)</f>
        <v>0</v>
      </c>
      <c r="S351" s="322">
        <f>VLOOKUP(S330,'10'!$B$11:$D$598,3,0)</f>
        <v>0</v>
      </c>
      <c r="T351" s="314">
        <f>VLOOKUP(T330,'10'!$B$11:$D$598,3,0)</f>
        <v>0</v>
      </c>
      <c r="U351" s="219">
        <f>VLOOKUP(U330,'10'!$B$11:$D$598,3,0)</f>
        <v>0</v>
      </c>
      <c r="V351" s="219">
        <f>VLOOKUP(V330,'10'!$B$11:$D$598,3,0)</f>
        <v>0</v>
      </c>
      <c r="W351" s="219">
        <f>VLOOKUP(W330,'10'!$B$11:$D$598,3,0)</f>
        <v>0</v>
      </c>
      <c r="X351" s="219">
        <f>VLOOKUP(X330,'10'!$B$11:$D$598,3,0)</f>
        <v>0</v>
      </c>
      <c r="Y351" s="219">
        <f>VLOOKUP(Y330,'10'!$B$11:$D$598,3,0)</f>
        <v>0</v>
      </c>
      <c r="Z351" s="315">
        <f>VLOOKUP(Z330,'10'!$B$11:$D$598,3,0)</f>
        <v>0</v>
      </c>
      <c r="AA351" s="303">
        <f>VLOOKUP(AA330,'10'!$B$11:$D$598,3,0)</f>
        <v>0</v>
      </c>
      <c r="AB351" s="219">
        <f>VLOOKUP(AB330,'10'!$B$11:$D$598,3,0)</f>
        <v>0</v>
      </c>
      <c r="AC351" s="219">
        <f>VLOOKUP(AC330,'10'!$B$11:$D$598,3,0)</f>
        <v>0</v>
      </c>
      <c r="AD351" s="219">
        <f>VLOOKUP(AD330,'10'!$B$11:$D$598,3,0)</f>
        <v>0</v>
      </c>
      <c r="AE351" s="219">
        <f>VLOOKUP(AE330,'10'!$B$11:$D$598,3,0)</f>
        <v>0</v>
      </c>
      <c r="AF351" s="219">
        <f>VLOOKUP(AF330,'10'!$B$11:$D$598,3,0)</f>
        <v>0</v>
      </c>
      <c r="AG351" s="219">
        <f>VLOOKUP(AG330,'10'!$B$11:$D$598,3,0)</f>
        <v>0</v>
      </c>
      <c r="AH351" s="198">
        <f t="shared" ref="AH351" si="540">COUNTIF(F352:AG352,"作業")+COUNTIF(F352:AG352,"休日")</f>
        <v>0</v>
      </c>
      <c r="AI351" s="291">
        <f t="shared" ref="AI351" si="541">(COUNTIF(F352:AG352,"休日"))</f>
        <v>0</v>
      </c>
      <c r="AJ351" s="189"/>
      <c r="AL351" s="290"/>
      <c r="AM351" s="290"/>
      <c r="AN351" s="290"/>
      <c r="AW351" s="278">
        <v>1</v>
      </c>
      <c r="AX351" s="278">
        <v>2</v>
      </c>
      <c r="AY351" s="278">
        <v>3</v>
      </c>
      <c r="AZ351" s="278">
        <v>4</v>
      </c>
    </row>
    <row r="352" spans="1:52" ht="54" customHeight="1" x14ac:dyDescent="0.35">
      <c r="A352" s="599"/>
      <c r="B352" s="532"/>
      <c r="C352" s="533"/>
      <c r="D352" s="534"/>
      <c r="E352" s="296" t="s">
        <v>159</v>
      </c>
      <c r="F352" s="314" t="str">
        <f>IF(B351="","",IF(AW352="対象外","対象外",F351))</f>
        <v/>
      </c>
      <c r="G352" s="219" t="str">
        <f>IF(B351="","",IF(AW352="対象外","対象外",G351))</f>
        <v/>
      </c>
      <c r="H352" s="219" t="str">
        <f>IF(B351="","",IF(AW352="対象外","対象外",H351))</f>
        <v/>
      </c>
      <c r="I352" s="219" t="str">
        <f>IF(B351="","",IF(AW352="対象外","対象外",I351))</f>
        <v/>
      </c>
      <c r="J352" s="219" t="str">
        <f>IF(B351="","",IF(AW352="対象外","対象外",J351))</f>
        <v/>
      </c>
      <c r="K352" s="219" t="str">
        <f>IF(B351="","",IF(AW352="対象外","対象外",K351))</f>
        <v/>
      </c>
      <c r="L352" s="315" t="str">
        <f>IF(B351="","",IF(AW352="対象外","対象外",L351))</f>
        <v/>
      </c>
      <c r="M352" s="303" t="str">
        <f>IF(B351="","",IF(AX352="対象外","対象外",M351))</f>
        <v/>
      </c>
      <c r="N352" s="219" t="str">
        <f>IF(B351="","",IF(AX352="対象外","対象外",N351))</f>
        <v/>
      </c>
      <c r="O352" s="219" t="str">
        <f>IF(B351="","",IF(AX352="対象外","対象外",O351))</f>
        <v/>
      </c>
      <c r="P352" s="219" t="str">
        <f>IF(B351="","",IF(AX352="対象外","対象外",P351))</f>
        <v/>
      </c>
      <c r="Q352" s="219" t="str">
        <f>IF(B351="","",IF(AX352="対象外","対象外",Q351))</f>
        <v/>
      </c>
      <c r="R352" s="219" t="str">
        <f>IF(B351="","",IF(AX352="対象外","対象外",R351))</f>
        <v/>
      </c>
      <c r="S352" s="322" t="str">
        <f>IF(B351="","",IF(AX352="対象外","対象外",S351))</f>
        <v/>
      </c>
      <c r="T352" s="314" t="str">
        <f>IF(B351="","",IF(AY352="対象外","対象外",T351))</f>
        <v/>
      </c>
      <c r="U352" s="219" t="str">
        <f>IF(B351="","",IF(AY352="対象外","対象外",U351))</f>
        <v/>
      </c>
      <c r="V352" s="219" t="str">
        <f>IF(B351="","",IF(AY352="対象外","対象外",V351))</f>
        <v/>
      </c>
      <c r="W352" s="219" t="str">
        <f>IF(B351="","",IF(AY352="対象外","対象外",W351))</f>
        <v/>
      </c>
      <c r="X352" s="219" t="str">
        <f>IF(B351="","",IF(AY352="対象外","対象外",X351))</f>
        <v/>
      </c>
      <c r="Y352" s="219" t="str">
        <f>IF(B351="","",IF(AY352="対象外","対象外",Y351))</f>
        <v/>
      </c>
      <c r="Z352" s="315" t="str">
        <f>IF(B351="","",IF(AY352="対象外","対象外",Z351))</f>
        <v/>
      </c>
      <c r="AA352" s="303" t="str">
        <f>IF(B351="","",IF(AZ352="対象外","対象外",AA351))</f>
        <v/>
      </c>
      <c r="AB352" s="219" t="str">
        <f>IF(B351="","",IF(AZ352="対象外","対象外",AB351))</f>
        <v/>
      </c>
      <c r="AC352" s="219" t="str">
        <f>IF(B351="","",IF(AZ352="対象外","対象外",AC351))</f>
        <v/>
      </c>
      <c r="AD352" s="219" t="str">
        <f>IF(B351="","",IF(AZ352="対象外","対象外",AD351))</f>
        <v/>
      </c>
      <c r="AE352" s="219" t="str">
        <f>IF(B351="","",IF(AZ352="対象外","対象外",AE351))</f>
        <v/>
      </c>
      <c r="AF352" s="219" t="str">
        <f>IF(B351="","",IF(AZ352="対象外","対象外",AF351))</f>
        <v/>
      </c>
      <c r="AG352" s="219" t="str">
        <f>IF(B351="","",IF(AZ352="対象外","対象外",AG351))</f>
        <v/>
      </c>
      <c r="AH352" s="523" t="str">
        <f t="shared" ref="AH352" si="542">IF(B351="","",IF(AH351&lt;1,"対象外",ROUND(AI351/AH351,3)))</f>
        <v/>
      </c>
      <c r="AI352" s="524"/>
      <c r="AJ352" s="189"/>
      <c r="AL352" s="290"/>
      <c r="AM352" s="184">
        <f>IF(AH352="",0,IF(AH352="対象外",0,1))</f>
        <v>0</v>
      </c>
      <c r="AN352" s="187">
        <f>IF(AM352=1,AH352,0)</f>
        <v>0</v>
      </c>
      <c r="AO352" s="184">
        <f>AH351</f>
        <v>0</v>
      </c>
      <c r="AP352" s="170">
        <f>AI351</f>
        <v>0</v>
      </c>
      <c r="AQ352" s="152"/>
      <c r="AR352" s="170">
        <f>IF(AS352&gt;1,1,0)</f>
        <v>0</v>
      </c>
      <c r="AS352" s="170">
        <f>AO352+AS308</f>
        <v>0</v>
      </c>
      <c r="AT352" s="170">
        <f>AP352+AT308</f>
        <v>0</v>
      </c>
      <c r="AU352" s="152"/>
      <c r="AW352" s="198" t="str">
        <f>IF(COUNTIF(F351:L351,"作業")+COUNTIF(F351:L351,"休日")&lt;7,"対象外",IF(COUNTIF(F351:L351,"休日")&gt;3,"対象外","対象"))</f>
        <v>対象外</v>
      </c>
      <c r="AX352" s="198" t="str">
        <f>IF(COUNTIF(M351:S351,"作業")+COUNTIF(M351:S351,"休日")&lt;7,"対象外",IF(COUNTIF(M351:S351,"休日")&gt;3,"対象外","対象"))</f>
        <v>対象外</v>
      </c>
      <c r="AY352" s="198" t="str">
        <f>IF(COUNTIF(T351:Z351,"作業")+COUNTIF(T351:Z351,"休日")&lt;7,"対象外",IF(COUNTIF(T351:Z351,"休日")&gt;3,"対象外","対象"))</f>
        <v>対象外</v>
      </c>
      <c r="AZ352" s="198" t="str">
        <f>IF(COUNTIF(AA351:AG351,"作業")+COUNTIF(AA351:AG351,"休日")&lt;7,"対象外",IF(COUNTIF(AA351:AG351,"休日")&gt;3,"対象外","対象"))</f>
        <v>対象外</v>
      </c>
    </row>
    <row r="353" spans="1:52" ht="54" customHeight="1" x14ac:dyDescent="0.35">
      <c r="A353" s="599"/>
      <c r="B353" s="529" t="str">
        <f>IF(COUNTIF(F353:AG353,0)=28,"",B$45)</f>
        <v/>
      </c>
      <c r="C353" s="530"/>
      <c r="D353" s="531"/>
      <c r="E353" s="295" t="s">
        <v>158</v>
      </c>
      <c r="F353" s="314">
        <f>VLOOKUP(F330,'11'!$B$11:$D$598,3,0)</f>
        <v>0</v>
      </c>
      <c r="G353" s="219">
        <f>VLOOKUP(G330,'11'!$B$11:$D$598,3,0)</f>
        <v>0</v>
      </c>
      <c r="H353" s="219">
        <f>VLOOKUP(H330,'11'!$B$11:$D$598,3,0)</f>
        <v>0</v>
      </c>
      <c r="I353" s="219">
        <f>VLOOKUP(I330,'11'!$B$11:$D$598,3,0)</f>
        <v>0</v>
      </c>
      <c r="J353" s="219">
        <f>VLOOKUP(J330,'11'!$B$11:$D$598,3,0)</f>
        <v>0</v>
      </c>
      <c r="K353" s="219">
        <f>VLOOKUP(K330,'11'!$B$11:$D$598,3,0)</f>
        <v>0</v>
      </c>
      <c r="L353" s="315">
        <f>VLOOKUP(L330,'11'!$B$11:$D$598,3,0)</f>
        <v>0</v>
      </c>
      <c r="M353" s="303">
        <f>VLOOKUP(M330,'11'!$B$11:$D$598,3,0)</f>
        <v>0</v>
      </c>
      <c r="N353" s="219">
        <f>VLOOKUP(N330,'11'!$B$11:$D$598,3,0)</f>
        <v>0</v>
      </c>
      <c r="O353" s="219">
        <f>VLOOKUP(O330,'11'!$B$11:$D$598,3,0)</f>
        <v>0</v>
      </c>
      <c r="P353" s="219">
        <f>VLOOKUP(P330,'11'!$B$11:$D$598,3,0)</f>
        <v>0</v>
      </c>
      <c r="Q353" s="219">
        <f>VLOOKUP(Q330,'11'!$B$11:$D$598,3,0)</f>
        <v>0</v>
      </c>
      <c r="R353" s="219">
        <f>VLOOKUP(R330,'11'!$B$11:$D$598,3,0)</f>
        <v>0</v>
      </c>
      <c r="S353" s="322">
        <f>VLOOKUP(S330,'11'!$B$11:$D$598,3,0)</f>
        <v>0</v>
      </c>
      <c r="T353" s="314">
        <f>VLOOKUP(T330,'11'!$B$11:$D$598,3,0)</f>
        <v>0</v>
      </c>
      <c r="U353" s="219">
        <f>VLOOKUP(U330,'11'!$B$11:$D$598,3,0)</f>
        <v>0</v>
      </c>
      <c r="V353" s="219">
        <f>VLOOKUP(V330,'11'!$B$11:$D$598,3,0)</f>
        <v>0</v>
      </c>
      <c r="W353" s="219">
        <f>VLOOKUP(W330,'11'!$B$11:$D$598,3,0)</f>
        <v>0</v>
      </c>
      <c r="X353" s="219">
        <f>VLOOKUP(X330,'11'!$B$11:$D$598,3,0)</f>
        <v>0</v>
      </c>
      <c r="Y353" s="219">
        <f>VLOOKUP(Y330,'11'!$B$11:$D$598,3,0)</f>
        <v>0</v>
      </c>
      <c r="Z353" s="315">
        <f>VLOOKUP(Z330,'11'!$B$11:$D$598,3,0)</f>
        <v>0</v>
      </c>
      <c r="AA353" s="303">
        <f>VLOOKUP(AA330,'11'!$B$11:$D$598,3,0)</f>
        <v>0</v>
      </c>
      <c r="AB353" s="219">
        <f>VLOOKUP(AB330,'11'!$B$11:$D$598,3,0)</f>
        <v>0</v>
      </c>
      <c r="AC353" s="219">
        <f>VLOOKUP(AC330,'11'!$B$11:$D$598,3,0)</f>
        <v>0</v>
      </c>
      <c r="AD353" s="219">
        <f>VLOOKUP(AD330,'11'!$B$11:$D$598,3,0)</f>
        <v>0</v>
      </c>
      <c r="AE353" s="219">
        <f>VLOOKUP(AE330,'11'!$B$11:$D$598,3,0)</f>
        <v>0</v>
      </c>
      <c r="AF353" s="219">
        <f>VLOOKUP(AF330,'11'!$B$11:$D$598,3,0)</f>
        <v>0</v>
      </c>
      <c r="AG353" s="219">
        <f>VLOOKUP(AG330,'11'!$B$11:$D$598,3,0)</f>
        <v>0</v>
      </c>
      <c r="AH353" s="198">
        <f t="shared" ref="AH353" si="543">COUNTIF(F354:AG354,"作業")+COUNTIF(F354:AG354,"休日")</f>
        <v>0</v>
      </c>
      <c r="AI353" s="291">
        <f t="shared" ref="AI353" si="544">(COUNTIF(F354:AG354,"休日"))</f>
        <v>0</v>
      </c>
      <c r="AJ353" s="189"/>
      <c r="AL353" s="290"/>
      <c r="AM353" s="290"/>
      <c r="AN353" s="290"/>
      <c r="AW353" s="278">
        <v>1</v>
      </c>
      <c r="AX353" s="278">
        <v>2</v>
      </c>
      <c r="AY353" s="278">
        <v>3</v>
      </c>
      <c r="AZ353" s="278">
        <v>4</v>
      </c>
    </row>
    <row r="354" spans="1:52" ht="54" customHeight="1" x14ac:dyDescent="0.35">
      <c r="A354" s="599"/>
      <c r="B354" s="532"/>
      <c r="C354" s="533"/>
      <c r="D354" s="534"/>
      <c r="E354" s="296" t="s">
        <v>159</v>
      </c>
      <c r="F354" s="314" t="str">
        <f>IF(B353="","",IF(AW354="対象外","対象外",F353))</f>
        <v/>
      </c>
      <c r="G354" s="219" t="str">
        <f>IF(B353="","",IF(AW354="対象外","対象外",G353))</f>
        <v/>
      </c>
      <c r="H354" s="219" t="str">
        <f>IF(B353="","",IF(AW354="対象外","対象外",H353))</f>
        <v/>
      </c>
      <c r="I354" s="219" t="str">
        <f>IF(B353="","",IF(AW354="対象外","対象外",I353))</f>
        <v/>
      </c>
      <c r="J354" s="219" t="str">
        <f>IF(B353="","",IF(AW354="対象外","対象外",J353))</f>
        <v/>
      </c>
      <c r="K354" s="219" t="str">
        <f>IF(B353="","",IF(AW354="対象外","対象外",K353))</f>
        <v/>
      </c>
      <c r="L354" s="315" t="str">
        <f>IF(B353="","",IF(AW354="対象外","対象外",L353))</f>
        <v/>
      </c>
      <c r="M354" s="303" t="str">
        <f>IF(B353="","",IF(AX354="対象外","対象外",M353))</f>
        <v/>
      </c>
      <c r="N354" s="219" t="str">
        <f>IF(B353="","",IF(AX354="対象外","対象外",N353))</f>
        <v/>
      </c>
      <c r="O354" s="219" t="str">
        <f>IF(B353="","",IF(AX354="対象外","対象外",O353))</f>
        <v/>
      </c>
      <c r="P354" s="219" t="str">
        <f>IF(B353="","",IF(AX354="対象外","対象外",P353))</f>
        <v/>
      </c>
      <c r="Q354" s="219" t="str">
        <f>IF(B353="","",IF(AX354="対象外","対象外",Q353))</f>
        <v/>
      </c>
      <c r="R354" s="219" t="str">
        <f>IF(B353="","",IF(AX354="対象外","対象外",R353))</f>
        <v/>
      </c>
      <c r="S354" s="322" t="str">
        <f>IF(B353="","",IF(AX354="対象外","対象外",S353))</f>
        <v/>
      </c>
      <c r="T354" s="314" t="str">
        <f>IF(B353="","",IF(AY354="対象外","対象外",T353))</f>
        <v/>
      </c>
      <c r="U354" s="219" t="str">
        <f>IF(B353="","",IF(AY354="対象外","対象外",U353))</f>
        <v/>
      </c>
      <c r="V354" s="219" t="str">
        <f>IF(B353="","",IF(AY354="対象外","対象外",V353))</f>
        <v/>
      </c>
      <c r="W354" s="219" t="str">
        <f>IF(B353="","",IF(AY354="対象外","対象外",W353))</f>
        <v/>
      </c>
      <c r="X354" s="219" t="str">
        <f>IF(B353="","",IF(AY354="対象外","対象外",X353))</f>
        <v/>
      </c>
      <c r="Y354" s="219" t="str">
        <f>IF(B353="","",IF(AY354="対象外","対象外",Y353))</f>
        <v/>
      </c>
      <c r="Z354" s="315" t="str">
        <f>IF(B353="","",IF(AY354="対象外","対象外",Z353))</f>
        <v/>
      </c>
      <c r="AA354" s="303" t="str">
        <f>IF(B353="","",IF(AZ354="対象外","対象外",AA353))</f>
        <v/>
      </c>
      <c r="AB354" s="219" t="str">
        <f>IF(B353="","",IF(AZ354="対象外","対象外",AB353))</f>
        <v/>
      </c>
      <c r="AC354" s="219" t="str">
        <f>IF(B353="","",IF(AZ354="対象外","対象外",AC353))</f>
        <v/>
      </c>
      <c r="AD354" s="219" t="str">
        <f>IF(B353="","",IF(AZ354="対象外","対象外",AD353))</f>
        <v/>
      </c>
      <c r="AE354" s="219" t="str">
        <f>IF(B353="","",IF(AZ354="対象外","対象外",AE353))</f>
        <v/>
      </c>
      <c r="AF354" s="219" t="str">
        <f>IF(B353="","",IF(AZ354="対象外","対象外",AF353))</f>
        <v/>
      </c>
      <c r="AG354" s="219" t="str">
        <f>IF(B353="","",IF(AZ354="対象外","対象外",AG353))</f>
        <v/>
      </c>
      <c r="AH354" s="523" t="str">
        <f t="shared" ref="AH354" si="545">IF(B353="","",IF(AH353&lt;1,"対象外",ROUND(AI353/AH353,3)))</f>
        <v/>
      </c>
      <c r="AI354" s="524"/>
      <c r="AJ354" s="189"/>
      <c r="AL354" s="290"/>
      <c r="AM354" s="184">
        <f>IF(AH354="",0,IF(AH354="対象外",0,1))</f>
        <v>0</v>
      </c>
      <c r="AN354" s="187">
        <f>IF(AM354=1,AH354,0)</f>
        <v>0</v>
      </c>
      <c r="AO354" s="184">
        <f>AH353</f>
        <v>0</v>
      </c>
      <c r="AP354" s="170">
        <f>AI353</f>
        <v>0</v>
      </c>
      <c r="AQ354" s="152"/>
      <c r="AR354" s="170">
        <f>IF(AS354&gt;1,1,0)</f>
        <v>0</v>
      </c>
      <c r="AS354" s="170">
        <f>AO354+AS310</f>
        <v>0</v>
      </c>
      <c r="AT354" s="170">
        <f>AP354+AT310</f>
        <v>0</v>
      </c>
      <c r="AU354" s="152"/>
      <c r="AW354" s="198" t="str">
        <f>IF(COUNTIF(F353:L353,"作業")+COUNTIF(F353:L353,"休日")&lt;7,"対象外",IF(COUNTIF(F353:L353,"休日")&gt;3,"対象外","対象"))</f>
        <v>対象外</v>
      </c>
      <c r="AX354" s="198" t="str">
        <f>IF(COUNTIF(M353:S353,"作業")+COUNTIF(M353:S353,"休日")&lt;7,"対象外",IF(COUNTIF(M353:S353,"休日")&gt;3,"対象外","対象"))</f>
        <v>対象外</v>
      </c>
      <c r="AY354" s="198" t="str">
        <f>IF(COUNTIF(T353:Z353,"作業")+COUNTIF(T353:Z353,"休日")&lt;7,"対象外",IF(COUNTIF(T353:Z353,"休日")&gt;3,"対象外","対象"))</f>
        <v>対象外</v>
      </c>
      <c r="AZ354" s="198" t="str">
        <f>IF(COUNTIF(AA353:AG353,"作業")+COUNTIF(AA353:AG353,"休日")&lt;7,"対象外",IF(COUNTIF(AA353:AG353,"休日")&gt;3,"対象外","対象"))</f>
        <v>対象外</v>
      </c>
    </row>
    <row r="355" spans="1:52" ht="54" customHeight="1" x14ac:dyDescent="0.35">
      <c r="A355" s="599"/>
      <c r="B355" s="529" t="str">
        <f>IF(COUNTIF(F355:AG355,0)=28,"",B$47)</f>
        <v/>
      </c>
      <c r="C355" s="530"/>
      <c r="D355" s="531"/>
      <c r="E355" s="295" t="s">
        <v>158</v>
      </c>
      <c r="F355" s="314">
        <f>VLOOKUP(F330,'12'!$B$11:$D$598,3,0)</f>
        <v>0</v>
      </c>
      <c r="G355" s="219">
        <f>VLOOKUP(G330,'12'!$B$11:$D$598,3,0)</f>
        <v>0</v>
      </c>
      <c r="H355" s="219">
        <f>VLOOKUP(H330,'12'!$B$11:$D$598,3,0)</f>
        <v>0</v>
      </c>
      <c r="I355" s="219">
        <f>VLOOKUP(I330,'12'!$B$11:$D$598,3,0)</f>
        <v>0</v>
      </c>
      <c r="J355" s="219">
        <f>VLOOKUP(J330,'12'!$B$11:$D$598,3,0)</f>
        <v>0</v>
      </c>
      <c r="K355" s="219">
        <f>VLOOKUP(K330,'12'!$B$11:$D$598,3,0)</f>
        <v>0</v>
      </c>
      <c r="L355" s="315">
        <f>VLOOKUP(L330,'12'!$B$11:$D$598,3,0)</f>
        <v>0</v>
      </c>
      <c r="M355" s="303">
        <f>VLOOKUP(M330,'12'!$B$11:$D$598,3,0)</f>
        <v>0</v>
      </c>
      <c r="N355" s="219">
        <f>VLOOKUP(N330,'12'!$B$11:$D$598,3,0)</f>
        <v>0</v>
      </c>
      <c r="O355" s="219">
        <f>VLOOKUP(O330,'12'!$B$11:$D$598,3,0)</f>
        <v>0</v>
      </c>
      <c r="P355" s="219">
        <f>VLOOKUP(P330,'12'!$B$11:$D$598,3,0)</f>
        <v>0</v>
      </c>
      <c r="Q355" s="219">
        <f>VLOOKUP(Q330,'12'!$B$11:$D$598,3,0)</f>
        <v>0</v>
      </c>
      <c r="R355" s="219">
        <f>VLOOKUP(R330,'12'!$B$11:$D$598,3,0)</f>
        <v>0</v>
      </c>
      <c r="S355" s="322">
        <f>VLOOKUP(S330,'12'!$B$11:$D$598,3,0)</f>
        <v>0</v>
      </c>
      <c r="T355" s="314">
        <f>VLOOKUP(T330,'12'!$B$11:$D$598,3,0)</f>
        <v>0</v>
      </c>
      <c r="U355" s="219">
        <f>VLOOKUP(U330,'12'!$B$11:$D$598,3,0)</f>
        <v>0</v>
      </c>
      <c r="V355" s="219">
        <f>VLOOKUP(V330,'12'!$B$11:$D$598,3,0)</f>
        <v>0</v>
      </c>
      <c r="W355" s="219">
        <f>VLOOKUP(W330,'12'!$B$11:$D$598,3,0)</f>
        <v>0</v>
      </c>
      <c r="X355" s="219">
        <f>VLOOKUP(X330,'12'!$B$11:$D$598,3,0)</f>
        <v>0</v>
      </c>
      <c r="Y355" s="219">
        <f>VLOOKUP(Y330,'12'!$B$11:$D$598,3,0)</f>
        <v>0</v>
      </c>
      <c r="Z355" s="315">
        <f>VLOOKUP(Z330,'12'!$B$11:$D$598,3,0)</f>
        <v>0</v>
      </c>
      <c r="AA355" s="303">
        <f>VLOOKUP(AA330,'12'!$B$11:$D$598,3,0)</f>
        <v>0</v>
      </c>
      <c r="AB355" s="219">
        <f>VLOOKUP(AB330,'12'!$B$11:$D$598,3,0)</f>
        <v>0</v>
      </c>
      <c r="AC355" s="219">
        <f>VLOOKUP(AC330,'12'!$B$11:$D$598,3,0)</f>
        <v>0</v>
      </c>
      <c r="AD355" s="219">
        <f>VLOOKUP(AD330,'12'!$B$11:$D$598,3,0)</f>
        <v>0</v>
      </c>
      <c r="AE355" s="219">
        <f>VLOOKUP(AE330,'12'!$B$11:$D$598,3,0)</f>
        <v>0</v>
      </c>
      <c r="AF355" s="219">
        <f>VLOOKUP(AF330,'12'!$B$11:$D$598,3,0)</f>
        <v>0</v>
      </c>
      <c r="AG355" s="219">
        <f>VLOOKUP(AG330,'12'!$B$11:$D$598,3,0)</f>
        <v>0</v>
      </c>
      <c r="AH355" s="198">
        <f t="shared" ref="AH355" si="546">COUNTIF(F356:AG356,"作業")+COUNTIF(F356:AG356,"休日")</f>
        <v>0</v>
      </c>
      <c r="AI355" s="291">
        <f t="shared" ref="AI355" si="547">(COUNTIF(F356:AG356,"休日"))</f>
        <v>0</v>
      </c>
      <c r="AJ355" s="189"/>
      <c r="AL355" s="290"/>
      <c r="AM355" s="290"/>
      <c r="AN355" s="290"/>
      <c r="AW355" s="278">
        <v>1</v>
      </c>
      <c r="AX355" s="278">
        <v>2</v>
      </c>
      <c r="AY355" s="278">
        <v>3</v>
      </c>
      <c r="AZ355" s="278">
        <v>4</v>
      </c>
    </row>
    <row r="356" spans="1:52" ht="54" customHeight="1" x14ac:dyDescent="0.35">
      <c r="A356" s="599"/>
      <c r="B356" s="532"/>
      <c r="C356" s="533"/>
      <c r="D356" s="534"/>
      <c r="E356" s="296" t="s">
        <v>159</v>
      </c>
      <c r="F356" s="314" t="str">
        <f>IF(B355="","",IF(AW356="対象外","対象外",F355))</f>
        <v/>
      </c>
      <c r="G356" s="219" t="str">
        <f>IF(B355="","",IF(AW356="対象外","対象外",G355))</f>
        <v/>
      </c>
      <c r="H356" s="219" t="str">
        <f>IF(B355="","",IF(AW356="対象外","対象外",H355))</f>
        <v/>
      </c>
      <c r="I356" s="219" t="str">
        <f>IF(B355="","",IF(AW356="対象外","対象外",I355))</f>
        <v/>
      </c>
      <c r="J356" s="219" t="str">
        <f>IF(B355="","",IF(AW356="対象外","対象外",J355))</f>
        <v/>
      </c>
      <c r="K356" s="219" t="str">
        <f>IF(B355="","",IF(AW356="対象外","対象外",K355))</f>
        <v/>
      </c>
      <c r="L356" s="315" t="str">
        <f>IF(B355="","",IF(AW356="対象外","対象外",L355))</f>
        <v/>
      </c>
      <c r="M356" s="303" t="str">
        <f>IF(B355="","",IF(AX356="対象外","対象外",M355))</f>
        <v/>
      </c>
      <c r="N356" s="219" t="str">
        <f>IF(B355="","",IF(AX356="対象外","対象外",N355))</f>
        <v/>
      </c>
      <c r="O356" s="219" t="str">
        <f>IF(B355="","",IF(AX356="対象外","対象外",O355))</f>
        <v/>
      </c>
      <c r="P356" s="219" t="str">
        <f>IF(B355="","",IF(AX356="対象外","対象外",P355))</f>
        <v/>
      </c>
      <c r="Q356" s="219" t="str">
        <f>IF(B355="","",IF(AX356="対象外","対象外",Q355))</f>
        <v/>
      </c>
      <c r="R356" s="219" t="str">
        <f>IF(B355="","",IF(AX356="対象外","対象外",R355))</f>
        <v/>
      </c>
      <c r="S356" s="322" t="str">
        <f>IF(B355="","",IF(AX356="対象外","対象外",S355))</f>
        <v/>
      </c>
      <c r="T356" s="314" t="str">
        <f>IF(B355="","",IF(AY356="対象外","対象外",T355))</f>
        <v/>
      </c>
      <c r="U356" s="219" t="str">
        <f>IF(B355="","",IF(AY356="対象外","対象外",U355))</f>
        <v/>
      </c>
      <c r="V356" s="219" t="str">
        <f>IF(B355="","",IF(AY356="対象外","対象外",V355))</f>
        <v/>
      </c>
      <c r="W356" s="219" t="str">
        <f>IF(B355="","",IF(AY356="対象外","対象外",W355))</f>
        <v/>
      </c>
      <c r="X356" s="219" t="str">
        <f>IF(B355="","",IF(AY356="対象外","対象外",X355))</f>
        <v/>
      </c>
      <c r="Y356" s="219" t="str">
        <f>IF(B355="","",IF(AY356="対象外","対象外",Y355))</f>
        <v/>
      </c>
      <c r="Z356" s="315" t="str">
        <f>IF(B355="","",IF(AY356="対象外","対象外",Z355))</f>
        <v/>
      </c>
      <c r="AA356" s="303" t="str">
        <f>IF(B355="","",IF(AZ356="対象外","対象外",AA355))</f>
        <v/>
      </c>
      <c r="AB356" s="219" t="str">
        <f>IF(B355="","",IF(AZ356="対象外","対象外",AB355))</f>
        <v/>
      </c>
      <c r="AC356" s="219" t="str">
        <f>IF(B355="","",IF(AZ356="対象外","対象外",AC355))</f>
        <v/>
      </c>
      <c r="AD356" s="219" t="str">
        <f>IF(B355="","",IF(AZ356="対象外","対象外",AD355))</f>
        <v/>
      </c>
      <c r="AE356" s="219" t="str">
        <f>IF(B355="","",IF(AZ356="対象外","対象外",AE355))</f>
        <v/>
      </c>
      <c r="AF356" s="219" t="str">
        <f>IF(B355="","",IF(AZ356="対象外","対象外",AF355))</f>
        <v/>
      </c>
      <c r="AG356" s="219" t="str">
        <f>IF(B355="","",IF(AZ356="対象外","対象外",AG355))</f>
        <v/>
      </c>
      <c r="AH356" s="523" t="str">
        <f t="shared" ref="AH356" si="548">IF(B355="","",IF(AH355&lt;1,"対象外",ROUND(AI355/AH355,3)))</f>
        <v/>
      </c>
      <c r="AI356" s="524"/>
      <c r="AJ356" s="189"/>
      <c r="AL356" s="290"/>
      <c r="AM356" s="184">
        <f>IF(AH356="",0,IF(AH356="対象外",0,1))</f>
        <v>0</v>
      </c>
      <c r="AN356" s="187">
        <f>IF(AM356=1,AH356,0)</f>
        <v>0</v>
      </c>
      <c r="AO356" s="184">
        <f>AH355</f>
        <v>0</v>
      </c>
      <c r="AP356" s="170">
        <f>AI355</f>
        <v>0</v>
      </c>
      <c r="AQ356" s="152"/>
      <c r="AR356" s="170">
        <f>IF(AS356&gt;1,1,0)</f>
        <v>0</v>
      </c>
      <c r="AS356" s="170">
        <f>AO356+AS312</f>
        <v>0</v>
      </c>
      <c r="AT356" s="170">
        <f>AP356+AT312</f>
        <v>0</v>
      </c>
      <c r="AU356" s="152"/>
      <c r="AW356" s="198" t="str">
        <f>IF(COUNTIF(F355:L355,"作業")+COUNTIF(F355:L355,"休日")&lt;7,"対象外",IF(COUNTIF(F355:L355,"休日")&gt;3,"対象外","対象"))</f>
        <v>対象外</v>
      </c>
      <c r="AX356" s="198" t="str">
        <f>IF(COUNTIF(M355:S355,"作業")+COUNTIF(M355:S355,"休日")&lt;7,"対象外",IF(COUNTIF(M355:S355,"休日")&gt;3,"対象外","対象"))</f>
        <v>対象外</v>
      </c>
      <c r="AY356" s="198" t="str">
        <f>IF(COUNTIF(T355:Z355,"作業")+COUNTIF(T355:Z355,"休日")&lt;7,"対象外",IF(COUNTIF(T355:Z355,"休日")&gt;3,"対象外","対象"))</f>
        <v>対象外</v>
      </c>
      <c r="AZ356" s="198" t="str">
        <f>IF(COUNTIF(AA355:AG355,"作業")+COUNTIF(AA355:AG355,"休日")&lt;7,"対象外",IF(COUNTIF(AA355:AG355,"休日")&gt;3,"対象外","対象"))</f>
        <v>対象外</v>
      </c>
    </row>
    <row r="357" spans="1:52" ht="54" customHeight="1" x14ac:dyDescent="0.35">
      <c r="A357" s="599"/>
      <c r="B357" s="529" t="str">
        <f>IF(COUNTIF(F357:AG357,0)=28,"",B$49)</f>
        <v/>
      </c>
      <c r="C357" s="530"/>
      <c r="D357" s="531"/>
      <c r="E357" s="295" t="s">
        <v>158</v>
      </c>
      <c r="F357" s="314">
        <f>VLOOKUP(F330,'13'!$B$11:$D$598,3,0)</f>
        <v>0</v>
      </c>
      <c r="G357" s="219">
        <f>VLOOKUP(G330,'13'!$B$11:$D$598,3,0)</f>
        <v>0</v>
      </c>
      <c r="H357" s="219">
        <f>VLOOKUP(H330,'13'!$B$11:$D$598,3,0)</f>
        <v>0</v>
      </c>
      <c r="I357" s="219">
        <f>VLOOKUP(I330,'13'!$B$11:$D$598,3,0)</f>
        <v>0</v>
      </c>
      <c r="J357" s="219">
        <f>VLOOKUP(J330,'13'!$B$11:$D$598,3,0)</f>
        <v>0</v>
      </c>
      <c r="K357" s="219">
        <f>VLOOKUP(K330,'13'!$B$11:$D$598,3,0)</f>
        <v>0</v>
      </c>
      <c r="L357" s="315">
        <f>VLOOKUP(L330,'13'!$B$11:$D$598,3,0)</f>
        <v>0</v>
      </c>
      <c r="M357" s="303">
        <f>VLOOKUP(M330,'13'!$B$11:$D$598,3,0)</f>
        <v>0</v>
      </c>
      <c r="N357" s="219">
        <f>VLOOKUP(N330,'13'!$B$11:$D$598,3,0)</f>
        <v>0</v>
      </c>
      <c r="O357" s="219">
        <f>VLOOKUP(O330,'13'!$B$11:$D$598,3,0)</f>
        <v>0</v>
      </c>
      <c r="P357" s="219">
        <f>VLOOKUP(P330,'13'!$B$11:$D$598,3,0)</f>
        <v>0</v>
      </c>
      <c r="Q357" s="219">
        <f>VLOOKUP(Q330,'13'!$B$11:$D$598,3,0)</f>
        <v>0</v>
      </c>
      <c r="R357" s="219">
        <f>VLOOKUP(R330,'13'!$B$11:$D$598,3,0)</f>
        <v>0</v>
      </c>
      <c r="S357" s="322">
        <f>VLOOKUP(S330,'13'!$B$11:$D$598,3,0)</f>
        <v>0</v>
      </c>
      <c r="T357" s="314">
        <f>VLOOKUP(T330,'13'!$B$11:$D$598,3,0)</f>
        <v>0</v>
      </c>
      <c r="U357" s="219">
        <f>VLOOKUP(U330,'13'!$B$11:$D$598,3,0)</f>
        <v>0</v>
      </c>
      <c r="V357" s="219">
        <f>VLOOKUP(V330,'13'!$B$11:$D$598,3,0)</f>
        <v>0</v>
      </c>
      <c r="W357" s="219">
        <f>VLOOKUP(W330,'13'!$B$11:$D$598,3,0)</f>
        <v>0</v>
      </c>
      <c r="X357" s="219">
        <f>VLOOKUP(X330,'13'!$B$11:$D$598,3,0)</f>
        <v>0</v>
      </c>
      <c r="Y357" s="219">
        <f>VLOOKUP(Y330,'13'!$B$11:$D$598,3,0)</f>
        <v>0</v>
      </c>
      <c r="Z357" s="315">
        <f>VLOOKUP(Z330,'13'!$B$11:$D$598,3,0)</f>
        <v>0</v>
      </c>
      <c r="AA357" s="303">
        <f>VLOOKUP(AA330,'13'!$B$11:$D$598,3,0)</f>
        <v>0</v>
      </c>
      <c r="AB357" s="219">
        <f>VLOOKUP(AB330,'13'!$B$11:$D$598,3,0)</f>
        <v>0</v>
      </c>
      <c r="AC357" s="219">
        <f>VLOOKUP(AC330,'13'!$B$11:$D$598,3,0)</f>
        <v>0</v>
      </c>
      <c r="AD357" s="219">
        <f>VLOOKUP(AD330,'13'!$B$11:$D$598,3,0)</f>
        <v>0</v>
      </c>
      <c r="AE357" s="219">
        <f>VLOOKUP(AE330,'13'!$B$11:$D$598,3,0)</f>
        <v>0</v>
      </c>
      <c r="AF357" s="219">
        <f>VLOOKUP(AF330,'13'!$B$11:$D$598,3,0)</f>
        <v>0</v>
      </c>
      <c r="AG357" s="219">
        <f>VLOOKUP(AG330,'13'!$B$11:$D$598,3,0)</f>
        <v>0</v>
      </c>
      <c r="AH357" s="198">
        <f t="shared" ref="AH357" si="549">COUNTIF(F358:AG358,"作業")+COUNTIF(F358:AG358,"休日")</f>
        <v>0</v>
      </c>
      <c r="AI357" s="291">
        <f t="shared" ref="AI357" si="550">(COUNTIF(F358:AG358,"休日"))</f>
        <v>0</v>
      </c>
      <c r="AJ357" s="189"/>
      <c r="AL357" s="290"/>
      <c r="AM357" s="290"/>
      <c r="AN357" s="290"/>
      <c r="AW357" s="278">
        <v>1</v>
      </c>
      <c r="AX357" s="278">
        <v>2</v>
      </c>
      <c r="AY357" s="278">
        <v>3</v>
      </c>
      <c r="AZ357" s="278">
        <v>4</v>
      </c>
    </row>
    <row r="358" spans="1:52" ht="54" customHeight="1" x14ac:dyDescent="0.35">
      <c r="A358" s="599"/>
      <c r="B358" s="532"/>
      <c r="C358" s="533"/>
      <c r="D358" s="534"/>
      <c r="E358" s="296" t="s">
        <v>159</v>
      </c>
      <c r="F358" s="314" t="str">
        <f>IF(B357="","",IF(AW358="対象外","対象外",F357))</f>
        <v/>
      </c>
      <c r="G358" s="219" t="str">
        <f>IF(B357="","",IF(AW358="対象外","対象外",G357))</f>
        <v/>
      </c>
      <c r="H358" s="219" t="str">
        <f>IF(B357="","",IF(AW358="対象外","対象外",H357))</f>
        <v/>
      </c>
      <c r="I358" s="219" t="str">
        <f>IF(B357="","",IF(AW358="対象外","対象外",I357))</f>
        <v/>
      </c>
      <c r="J358" s="219" t="str">
        <f>IF(B357="","",IF(AW358="対象外","対象外",J357))</f>
        <v/>
      </c>
      <c r="K358" s="219" t="str">
        <f>IF(B357="","",IF(AW358="対象外","対象外",K357))</f>
        <v/>
      </c>
      <c r="L358" s="315" t="str">
        <f>IF(B357="","",IF(AW358="対象外","対象外",L357))</f>
        <v/>
      </c>
      <c r="M358" s="303" t="str">
        <f>IF(B357="","",IF(AX358="対象外","対象外",M357))</f>
        <v/>
      </c>
      <c r="N358" s="219" t="str">
        <f>IF(B357="","",IF(AX358="対象外","対象外",N357))</f>
        <v/>
      </c>
      <c r="O358" s="219" t="str">
        <f>IF(B357="","",IF(AX358="対象外","対象外",O357))</f>
        <v/>
      </c>
      <c r="P358" s="219" t="str">
        <f>IF(B357="","",IF(AX358="対象外","対象外",P357))</f>
        <v/>
      </c>
      <c r="Q358" s="219" t="str">
        <f>IF(B357="","",IF(AX358="対象外","対象外",Q357))</f>
        <v/>
      </c>
      <c r="R358" s="219" t="str">
        <f>IF(B357="","",IF(AX358="対象外","対象外",R357))</f>
        <v/>
      </c>
      <c r="S358" s="322" t="str">
        <f>IF(B357="","",IF(AX358="対象外","対象外",S357))</f>
        <v/>
      </c>
      <c r="T358" s="314" t="str">
        <f>IF(B357="","",IF(AY358="対象外","対象外",T357))</f>
        <v/>
      </c>
      <c r="U358" s="219" t="str">
        <f>IF(B357="","",IF(AY358="対象外","対象外",U357))</f>
        <v/>
      </c>
      <c r="V358" s="219" t="str">
        <f>IF(B357="","",IF(AY358="対象外","対象外",V357))</f>
        <v/>
      </c>
      <c r="W358" s="219" t="str">
        <f>IF(B357="","",IF(AY358="対象外","対象外",W357))</f>
        <v/>
      </c>
      <c r="X358" s="219" t="str">
        <f>IF(B357="","",IF(AY358="対象外","対象外",X357))</f>
        <v/>
      </c>
      <c r="Y358" s="219" t="str">
        <f>IF(B357="","",IF(AY358="対象外","対象外",Y357))</f>
        <v/>
      </c>
      <c r="Z358" s="315" t="str">
        <f>IF(B357="","",IF(AY358="対象外","対象外",Z357))</f>
        <v/>
      </c>
      <c r="AA358" s="303" t="str">
        <f>IF(B357="","",IF(AZ358="対象外","対象外",AA357))</f>
        <v/>
      </c>
      <c r="AB358" s="219" t="str">
        <f>IF(B357="","",IF(AZ358="対象外","対象外",AB357))</f>
        <v/>
      </c>
      <c r="AC358" s="219" t="str">
        <f>IF(B357="","",IF(AZ358="対象外","対象外",AC357))</f>
        <v/>
      </c>
      <c r="AD358" s="219" t="str">
        <f>IF(B357="","",IF(AZ358="対象外","対象外",AD357))</f>
        <v/>
      </c>
      <c r="AE358" s="219" t="str">
        <f>IF(B357="","",IF(AZ358="対象外","対象外",AE357))</f>
        <v/>
      </c>
      <c r="AF358" s="219" t="str">
        <f>IF(B357="","",IF(AZ358="対象外","対象外",AF357))</f>
        <v/>
      </c>
      <c r="AG358" s="219" t="str">
        <f>IF(B357="","",IF(AZ358="対象外","対象外",AG357))</f>
        <v/>
      </c>
      <c r="AH358" s="523" t="str">
        <f t="shared" ref="AH358" si="551">IF(B357="","",IF(AH357&lt;1,"対象外",ROUND(AI357/AH357,3)))</f>
        <v/>
      </c>
      <c r="AI358" s="524"/>
      <c r="AJ358" s="189"/>
      <c r="AL358" s="290"/>
      <c r="AM358" s="184">
        <f>IF(AH358="",0,IF(AH358="対象外",0,1))</f>
        <v>0</v>
      </c>
      <c r="AN358" s="187">
        <f>IF(AM358=1,AH358,0)</f>
        <v>0</v>
      </c>
      <c r="AO358" s="184">
        <f>AH357</f>
        <v>0</v>
      </c>
      <c r="AP358" s="170">
        <f>AI357</f>
        <v>0</v>
      </c>
      <c r="AQ358" s="152"/>
      <c r="AR358" s="170">
        <f>IF(AS358&gt;1,1,0)</f>
        <v>0</v>
      </c>
      <c r="AS358" s="170">
        <f>AO358+AS314</f>
        <v>0</v>
      </c>
      <c r="AT358" s="170">
        <f>AP358+AT314</f>
        <v>0</v>
      </c>
      <c r="AU358" s="152"/>
      <c r="AW358" s="198" t="str">
        <f>IF(COUNTIF(F357:L357,"作業")+COUNTIF(F357:L357,"休日")&lt;7,"対象外",IF(COUNTIF(F357:L357,"休日")&gt;3,"対象外","対象"))</f>
        <v>対象外</v>
      </c>
      <c r="AX358" s="198" t="str">
        <f>IF(COUNTIF(M357:S357,"作業")+COUNTIF(M357:S357,"休日")&lt;7,"対象外",IF(COUNTIF(M357:S357,"休日")&gt;3,"対象外","対象"))</f>
        <v>対象外</v>
      </c>
      <c r="AY358" s="198" t="str">
        <f>IF(COUNTIF(T357:Z357,"作業")+COUNTIF(T357:Z357,"休日")&lt;7,"対象外",IF(COUNTIF(T357:Z357,"休日")&gt;3,"対象外","対象"))</f>
        <v>対象外</v>
      </c>
      <c r="AZ358" s="198" t="str">
        <f>IF(COUNTIF(AA357:AG357,"作業")+COUNTIF(AA357:AG357,"休日")&lt;7,"対象外",IF(COUNTIF(AA357:AG357,"休日")&gt;3,"対象外","対象"))</f>
        <v>対象外</v>
      </c>
    </row>
    <row r="359" spans="1:52" ht="54" customHeight="1" x14ac:dyDescent="0.35">
      <c r="A359" s="599"/>
      <c r="B359" s="529" t="str">
        <f>IF(COUNTIF(F359:AG359,0)=28,"",B$51)</f>
        <v/>
      </c>
      <c r="C359" s="530"/>
      <c r="D359" s="531"/>
      <c r="E359" s="295" t="s">
        <v>158</v>
      </c>
      <c r="F359" s="314">
        <f>VLOOKUP(F330,'14'!$B$11:$D$598,3,0)</f>
        <v>0</v>
      </c>
      <c r="G359" s="219">
        <f>VLOOKUP(G330,'14'!$B$11:$D$598,3,0)</f>
        <v>0</v>
      </c>
      <c r="H359" s="219">
        <f>VLOOKUP(H330,'14'!$B$11:$D$598,3,0)</f>
        <v>0</v>
      </c>
      <c r="I359" s="219">
        <f>VLOOKUP(I330,'14'!$B$11:$D$598,3,0)</f>
        <v>0</v>
      </c>
      <c r="J359" s="219">
        <f>VLOOKUP(J330,'14'!$B$11:$D$598,3,0)</f>
        <v>0</v>
      </c>
      <c r="K359" s="219">
        <f>VLOOKUP(K330,'14'!$B$11:$D$598,3,0)</f>
        <v>0</v>
      </c>
      <c r="L359" s="315">
        <f>VLOOKUP(L330,'14'!$B$11:$D$598,3,0)</f>
        <v>0</v>
      </c>
      <c r="M359" s="303">
        <f>VLOOKUP(M330,'14'!$B$11:$D$598,3,0)</f>
        <v>0</v>
      </c>
      <c r="N359" s="219">
        <f>VLOOKUP(N330,'14'!$B$11:$D$598,3,0)</f>
        <v>0</v>
      </c>
      <c r="O359" s="219">
        <f>VLOOKUP(O330,'14'!$B$11:$D$598,3,0)</f>
        <v>0</v>
      </c>
      <c r="P359" s="219">
        <f>VLOOKUP(P330,'14'!$B$11:$D$598,3,0)</f>
        <v>0</v>
      </c>
      <c r="Q359" s="219">
        <f>VLOOKUP(Q330,'14'!$B$11:$D$598,3,0)</f>
        <v>0</v>
      </c>
      <c r="R359" s="219">
        <f>VLOOKUP(R330,'14'!$B$11:$D$598,3,0)</f>
        <v>0</v>
      </c>
      <c r="S359" s="322">
        <f>VLOOKUP(S330,'14'!$B$11:$D$598,3,0)</f>
        <v>0</v>
      </c>
      <c r="T359" s="314">
        <f>VLOOKUP(T330,'14'!$B$11:$D$598,3,0)</f>
        <v>0</v>
      </c>
      <c r="U359" s="219">
        <f>VLOOKUP(U330,'14'!$B$11:$D$598,3,0)</f>
        <v>0</v>
      </c>
      <c r="V359" s="219">
        <f>VLOOKUP(V330,'14'!$B$11:$D$598,3,0)</f>
        <v>0</v>
      </c>
      <c r="W359" s="219">
        <f>VLOOKUP(W330,'14'!$B$11:$D$598,3,0)</f>
        <v>0</v>
      </c>
      <c r="X359" s="219">
        <f>VLOOKUP(X330,'14'!$B$11:$D$598,3,0)</f>
        <v>0</v>
      </c>
      <c r="Y359" s="219">
        <f>VLOOKUP(Y330,'14'!$B$11:$D$598,3,0)</f>
        <v>0</v>
      </c>
      <c r="Z359" s="315">
        <f>VLOOKUP(Z330,'14'!$B$11:$D$598,3,0)</f>
        <v>0</v>
      </c>
      <c r="AA359" s="303">
        <f>VLOOKUP(AA330,'14'!$B$11:$D$598,3,0)</f>
        <v>0</v>
      </c>
      <c r="AB359" s="219">
        <f>VLOOKUP(AB330,'14'!$B$11:$D$598,3,0)</f>
        <v>0</v>
      </c>
      <c r="AC359" s="219">
        <f>VLOOKUP(AC330,'14'!$B$11:$D$598,3,0)</f>
        <v>0</v>
      </c>
      <c r="AD359" s="219">
        <f>VLOOKUP(AD330,'14'!$B$11:$D$598,3,0)</f>
        <v>0</v>
      </c>
      <c r="AE359" s="219">
        <f>VLOOKUP(AE330,'14'!$B$11:$D$598,3,0)</f>
        <v>0</v>
      </c>
      <c r="AF359" s="219">
        <f>VLOOKUP(AF330,'14'!$B$11:$D$598,3,0)</f>
        <v>0</v>
      </c>
      <c r="AG359" s="219">
        <f>VLOOKUP(AG330,'14'!$B$11:$D$598,3,0)</f>
        <v>0</v>
      </c>
      <c r="AH359" s="198">
        <f t="shared" ref="AH359" si="552">COUNTIF(F360:AG360,"作業")+COUNTIF(F360:AG360,"休日")</f>
        <v>0</v>
      </c>
      <c r="AI359" s="291">
        <f t="shared" ref="AI359" si="553">(COUNTIF(F360:AG360,"休日"))</f>
        <v>0</v>
      </c>
      <c r="AJ359" s="189"/>
      <c r="AL359" s="290"/>
      <c r="AM359" s="290"/>
      <c r="AN359" s="290"/>
      <c r="AW359" s="278">
        <v>1</v>
      </c>
      <c r="AX359" s="278">
        <v>2</v>
      </c>
      <c r="AY359" s="278">
        <v>3</v>
      </c>
      <c r="AZ359" s="278">
        <v>4</v>
      </c>
    </row>
    <row r="360" spans="1:52" ht="54" customHeight="1" x14ac:dyDescent="0.35">
      <c r="A360" s="599"/>
      <c r="B360" s="532"/>
      <c r="C360" s="533"/>
      <c r="D360" s="534"/>
      <c r="E360" s="296" t="s">
        <v>159</v>
      </c>
      <c r="F360" s="314" t="str">
        <f>IF(B359="","",IF(AW360="対象外","対象外",F359))</f>
        <v/>
      </c>
      <c r="G360" s="219" t="str">
        <f>IF(B359="","",IF(AW360="対象外","対象外",G359))</f>
        <v/>
      </c>
      <c r="H360" s="219" t="str">
        <f>IF(B359="","",IF(AW360="対象外","対象外",H359))</f>
        <v/>
      </c>
      <c r="I360" s="219" t="str">
        <f>IF(B359="","",IF(AW360="対象外","対象外",I359))</f>
        <v/>
      </c>
      <c r="J360" s="219" t="str">
        <f>IF(B359="","",IF(AW360="対象外","対象外",J359))</f>
        <v/>
      </c>
      <c r="K360" s="219" t="str">
        <f>IF(B359="","",IF(AW360="対象外","対象外",K359))</f>
        <v/>
      </c>
      <c r="L360" s="315" t="str">
        <f>IF(B359="","",IF(AW360="対象外","対象外",L359))</f>
        <v/>
      </c>
      <c r="M360" s="303" t="str">
        <f>IF(B359="","",IF(AX360="対象外","対象外",M359))</f>
        <v/>
      </c>
      <c r="N360" s="219" t="str">
        <f>IF(B359="","",IF(AX360="対象外","対象外",N359))</f>
        <v/>
      </c>
      <c r="O360" s="219" t="str">
        <f>IF(B359="","",IF(AX360="対象外","対象外",O359))</f>
        <v/>
      </c>
      <c r="P360" s="219" t="str">
        <f>IF(B359="","",IF(AX360="対象外","対象外",P359))</f>
        <v/>
      </c>
      <c r="Q360" s="219" t="str">
        <f>IF(B359="","",IF(AX360="対象外","対象外",Q359))</f>
        <v/>
      </c>
      <c r="R360" s="219" t="str">
        <f>IF(B359="","",IF(AX360="対象外","対象外",R359))</f>
        <v/>
      </c>
      <c r="S360" s="322" t="str">
        <f>IF(B359="","",IF(AX360="対象外","対象外",S359))</f>
        <v/>
      </c>
      <c r="T360" s="314" t="str">
        <f>IF(B359="","",IF(AY360="対象外","対象外",T359))</f>
        <v/>
      </c>
      <c r="U360" s="219" t="str">
        <f>IF(B359="","",IF(AY360="対象外","対象外",U359))</f>
        <v/>
      </c>
      <c r="V360" s="219" t="str">
        <f>IF(B359="","",IF(AY360="対象外","対象外",V359))</f>
        <v/>
      </c>
      <c r="W360" s="219" t="str">
        <f>IF(B359="","",IF(AY360="対象外","対象外",W359))</f>
        <v/>
      </c>
      <c r="X360" s="219" t="str">
        <f>IF(B359="","",IF(AY360="対象外","対象外",X359))</f>
        <v/>
      </c>
      <c r="Y360" s="219" t="str">
        <f>IF(B359="","",IF(AY360="対象外","対象外",Y359))</f>
        <v/>
      </c>
      <c r="Z360" s="315" t="str">
        <f>IF(B359="","",IF(AY360="対象外","対象外",Z359))</f>
        <v/>
      </c>
      <c r="AA360" s="303" t="str">
        <f>IF(B359="","",IF(AZ360="対象外","対象外",AA359))</f>
        <v/>
      </c>
      <c r="AB360" s="219" t="str">
        <f>IF(B359="","",IF(AZ360="対象外","対象外",AB359))</f>
        <v/>
      </c>
      <c r="AC360" s="219" t="str">
        <f>IF(B359="","",IF(AZ360="対象外","対象外",AC359))</f>
        <v/>
      </c>
      <c r="AD360" s="219" t="str">
        <f>IF(B359="","",IF(AZ360="対象外","対象外",AD359))</f>
        <v/>
      </c>
      <c r="AE360" s="219" t="str">
        <f>IF(B359="","",IF(AZ360="対象外","対象外",AE359))</f>
        <v/>
      </c>
      <c r="AF360" s="219" t="str">
        <f>IF(B359="","",IF(AZ360="対象外","対象外",AF359))</f>
        <v/>
      </c>
      <c r="AG360" s="219" t="str">
        <f>IF(B359="","",IF(AZ360="対象外","対象外",AG359))</f>
        <v/>
      </c>
      <c r="AH360" s="523" t="str">
        <f t="shared" ref="AH360" si="554">IF(B359="","",IF(AH359&lt;1,"対象外",ROUND(AI359/AH359,3)))</f>
        <v/>
      </c>
      <c r="AI360" s="524"/>
      <c r="AJ360" s="189"/>
      <c r="AL360" s="290"/>
      <c r="AM360" s="184">
        <f>IF(AH360="",0,IF(AH360="対象外",0,1))</f>
        <v>0</v>
      </c>
      <c r="AN360" s="187">
        <f>IF(AM360=1,AH360,0)</f>
        <v>0</v>
      </c>
      <c r="AO360" s="184">
        <f>AH359</f>
        <v>0</v>
      </c>
      <c r="AP360" s="170">
        <f>AI359</f>
        <v>0</v>
      </c>
      <c r="AQ360" s="152"/>
      <c r="AR360" s="170">
        <f>IF(AS360&gt;1,1,0)</f>
        <v>0</v>
      </c>
      <c r="AS360" s="170">
        <f>AO360+AS316</f>
        <v>0</v>
      </c>
      <c r="AT360" s="170">
        <f>AP360+AT316</f>
        <v>0</v>
      </c>
      <c r="AU360" s="152"/>
      <c r="AW360" s="198" t="str">
        <f>IF(COUNTIF(F359:L359,"作業")+COUNTIF(F359:L359,"休日")&lt;7,"対象外",IF(COUNTIF(F359:L359,"休日")&gt;3,"対象外","対象"))</f>
        <v>対象外</v>
      </c>
      <c r="AX360" s="198" t="str">
        <f>IF(COUNTIF(M359:S359,"作業")+COUNTIF(M359:S359,"休日")&lt;7,"対象外",IF(COUNTIF(M359:S359,"休日")&gt;3,"対象外","対象"))</f>
        <v>対象外</v>
      </c>
      <c r="AY360" s="198" t="str">
        <f>IF(COUNTIF(T359:Z359,"作業")+COUNTIF(T359:Z359,"休日")&lt;7,"対象外",IF(COUNTIF(T359:Z359,"休日")&gt;3,"対象外","対象"))</f>
        <v>対象外</v>
      </c>
      <c r="AZ360" s="198" t="str">
        <f>IF(COUNTIF(AA359:AG359,"作業")+COUNTIF(AA359:AG359,"休日")&lt;7,"対象外",IF(COUNTIF(AA359:AG359,"休日")&gt;3,"対象外","対象"))</f>
        <v>対象外</v>
      </c>
    </row>
    <row r="361" spans="1:52" ht="54" customHeight="1" x14ac:dyDescent="0.35">
      <c r="A361" s="599"/>
      <c r="B361" s="529" t="str">
        <f>IF(COUNTIF(F361:AG361,0)=28,"",B$53)</f>
        <v/>
      </c>
      <c r="C361" s="530"/>
      <c r="D361" s="531"/>
      <c r="E361" s="295" t="s">
        <v>158</v>
      </c>
      <c r="F361" s="314">
        <f>VLOOKUP(F330,'15'!$B$11:$D$598,3,0)</f>
        <v>0</v>
      </c>
      <c r="G361" s="219">
        <f>VLOOKUP(G330,'15'!$B$11:$D$598,3,0)</f>
        <v>0</v>
      </c>
      <c r="H361" s="219">
        <f>VLOOKUP(H330,'15'!$B$11:$D$598,3,0)</f>
        <v>0</v>
      </c>
      <c r="I361" s="219">
        <f>VLOOKUP(I330,'15'!$B$11:$D$598,3,0)</f>
        <v>0</v>
      </c>
      <c r="J361" s="219">
        <f>VLOOKUP(J330,'15'!$B$11:$D$598,3,0)</f>
        <v>0</v>
      </c>
      <c r="K361" s="219">
        <f>VLOOKUP(K330,'15'!$B$11:$D$598,3,0)</f>
        <v>0</v>
      </c>
      <c r="L361" s="315">
        <f>VLOOKUP(L330,'15'!$B$11:$D$598,3,0)</f>
        <v>0</v>
      </c>
      <c r="M361" s="303">
        <f>VLOOKUP(M330,'15'!$B$11:$D$598,3,0)</f>
        <v>0</v>
      </c>
      <c r="N361" s="219">
        <f>VLOOKUP(N330,'15'!$B$11:$D$598,3,0)</f>
        <v>0</v>
      </c>
      <c r="O361" s="219">
        <f>VLOOKUP(O330,'15'!$B$11:$D$598,3,0)</f>
        <v>0</v>
      </c>
      <c r="P361" s="219">
        <f>VLOOKUP(P330,'15'!$B$11:$D$598,3,0)</f>
        <v>0</v>
      </c>
      <c r="Q361" s="219">
        <f>VLOOKUP(Q330,'15'!$B$11:$D$598,3,0)</f>
        <v>0</v>
      </c>
      <c r="R361" s="219">
        <f>VLOOKUP(R330,'15'!$B$11:$D$598,3,0)</f>
        <v>0</v>
      </c>
      <c r="S361" s="322">
        <f>VLOOKUP(S330,'15'!$B$11:$D$598,3,0)</f>
        <v>0</v>
      </c>
      <c r="T361" s="314">
        <f>VLOOKUP(T330,'15'!$B$11:$D$598,3,0)</f>
        <v>0</v>
      </c>
      <c r="U361" s="219">
        <f>VLOOKUP(U330,'15'!$B$11:$D$598,3,0)</f>
        <v>0</v>
      </c>
      <c r="V361" s="219">
        <f>VLOOKUP(V330,'15'!$B$11:$D$598,3,0)</f>
        <v>0</v>
      </c>
      <c r="W361" s="219">
        <f>VLOOKUP(W330,'15'!$B$11:$D$598,3,0)</f>
        <v>0</v>
      </c>
      <c r="X361" s="219">
        <f>VLOOKUP(X330,'15'!$B$11:$D$598,3,0)</f>
        <v>0</v>
      </c>
      <c r="Y361" s="219">
        <f>VLOOKUP(Y330,'15'!$B$11:$D$598,3,0)</f>
        <v>0</v>
      </c>
      <c r="Z361" s="315">
        <f>VLOOKUP(Z330,'15'!$B$11:$D$598,3,0)</f>
        <v>0</v>
      </c>
      <c r="AA361" s="303">
        <f>VLOOKUP(AA330,'15'!$B$11:$D$598,3,0)</f>
        <v>0</v>
      </c>
      <c r="AB361" s="219">
        <f>VLOOKUP(AB330,'15'!$B$11:$D$598,3,0)</f>
        <v>0</v>
      </c>
      <c r="AC361" s="219">
        <f>VLOOKUP(AC330,'15'!$B$11:$D$598,3,0)</f>
        <v>0</v>
      </c>
      <c r="AD361" s="219">
        <f>VLOOKUP(AD330,'15'!$B$11:$D$598,3,0)</f>
        <v>0</v>
      </c>
      <c r="AE361" s="219">
        <f>VLOOKUP(AE330,'15'!$B$11:$D$598,3,0)</f>
        <v>0</v>
      </c>
      <c r="AF361" s="219">
        <f>VLOOKUP(AF330,'15'!$B$11:$D$598,3,0)</f>
        <v>0</v>
      </c>
      <c r="AG361" s="219">
        <f>VLOOKUP(AG330,'15'!$B$11:$D$598,3,0)</f>
        <v>0</v>
      </c>
      <c r="AH361" s="198">
        <f t="shared" ref="AH361" si="555">COUNTIF(F362:AG362,"作業")+COUNTIF(F362:AG362,"休日")</f>
        <v>0</v>
      </c>
      <c r="AI361" s="291">
        <f t="shared" ref="AI361" si="556">(COUNTIF(F362:AG362,"休日"))</f>
        <v>0</v>
      </c>
      <c r="AJ361" s="189"/>
      <c r="AL361" s="290"/>
      <c r="AM361" s="290"/>
      <c r="AN361" s="290"/>
      <c r="AW361" s="278">
        <v>1</v>
      </c>
      <c r="AX361" s="278">
        <v>2</v>
      </c>
      <c r="AY361" s="278">
        <v>3</v>
      </c>
      <c r="AZ361" s="278">
        <v>4</v>
      </c>
    </row>
    <row r="362" spans="1:52" ht="54" customHeight="1" x14ac:dyDescent="0.35">
      <c r="A362" s="599"/>
      <c r="B362" s="532"/>
      <c r="C362" s="533"/>
      <c r="D362" s="534"/>
      <c r="E362" s="296" t="s">
        <v>159</v>
      </c>
      <c r="F362" s="314" t="str">
        <f>IF(B361="","",IF(AW362="対象外","対象外",F361))</f>
        <v/>
      </c>
      <c r="G362" s="219" t="str">
        <f>IF(B361="","",IF(AW362="対象外","対象外",G361))</f>
        <v/>
      </c>
      <c r="H362" s="219" t="str">
        <f>IF(B361="","",IF(AW362="対象外","対象外",H361))</f>
        <v/>
      </c>
      <c r="I362" s="219" t="str">
        <f>IF(B361="","",IF(AW362="対象外","対象外",I361))</f>
        <v/>
      </c>
      <c r="J362" s="219" t="str">
        <f>IF(B361="","",IF(AW362="対象外","対象外",J361))</f>
        <v/>
      </c>
      <c r="K362" s="219" t="str">
        <f>IF(B361="","",IF(AW362="対象外","対象外",K361))</f>
        <v/>
      </c>
      <c r="L362" s="315" t="str">
        <f>IF(B361="","",IF(AW362="対象外","対象外",L361))</f>
        <v/>
      </c>
      <c r="M362" s="303" t="str">
        <f>IF(B361="","",IF(AX362="対象外","対象外",M361))</f>
        <v/>
      </c>
      <c r="N362" s="219" t="str">
        <f>IF(B361="","",IF(AX362="対象外","対象外",N361))</f>
        <v/>
      </c>
      <c r="O362" s="219" t="str">
        <f>IF(B361="","",IF(AX362="対象外","対象外",O361))</f>
        <v/>
      </c>
      <c r="P362" s="219" t="str">
        <f>IF(B361="","",IF(AX362="対象外","対象外",P361))</f>
        <v/>
      </c>
      <c r="Q362" s="219" t="str">
        <f>IF(B361="","",IF(AX362="対象外","対象外",Q361))</f>
        <v/>
      </c>
      <c r="R362" s="219" t="str">
        <f>IF(B361="","",IF(AX362="対象外","対象外",R361))</f>
        <v/>
      </c>
      <c r="S362" s="322" t="str">
        <f>IF(B361="","",IF(AX362="対象外","対象外",S361))</f>
        <v/>
      </c>
      <c r="T362" s="314" t="str">
        <f>IF(B361="","",IF(AY362="対象外","対象外",T361))</f>
        <v/>
      </c>
      <c r="U362" s="219" t="str">
        <f>IF(B361="","",IF(AY362="対象外","対象外",U361))</f>
        <v/>
      </c>
      <c r="V362" s="219" t="str">
        <f>IF(B361="","",IF(AY362="対象外","対象外",V361))</f>
        <v/>
      </c>
      <c r="W362" s="219" t="str">
        <f>IF(B361="","",IF(AY362="対象外","対象外",W361))</f>
        <v/>
      </c>
      <c r="X362" s="219" t="str">
        <f>IF(B361="","",IF(AY362="対象外","対象外",X361))</f>
        <v/>
      </c>
      <c r="Y362" s="219" t="str">
        <f>IF(B361="","",IF(AY362="対象外","対象外",Y361))</f>
        <v/>
      </c>
      <c r="Z362" s="315" t="str">
        <f>IF(B361="","",IF(AY362="対象外","対象外",Z361))</f>
        <v/>
      </c>
      <c r="AA362" s="303" t="str">
        <f>IF(B361="","",IF(AZ362="対象外","対象外",AA361))</f>
        <v/>
      </c>
      <c r="AB362" s="219" t="str">
        <f>IF(B361="","",IF(AZ362="対象外","対象外",AB361))</f>
        <v/>
      </c>
      <c r="AC362" s="219" t="str">
        <f>IF(B361="","",IF(AZ362="対象外","対象外",AC361))</f>
        <v/>
      </c>
      <c r="AD362" s="219" t="str">
        <f>IF(B361="","",IF(AZ362="対象外","対象外",AD361))</f>
        <v/>
      </c>
      <c r="AE362" s="219" t="str">
        <f>IF(B361="","",IF(AZ362="対象外","対象外",AE361))</f>
        <v/>
      </c>
      <c r="AF362" s="219" t="str">
        <f>IF(B361="","",IF(AZ362="対象外","対象外",AF361))</f>
        <v/>
      </c>
      <c r="AG362" s="219" t="str">
        <f>IF(B361="","",IF(AZ362="対象外","対象外",AG361))</f>
        <v/>
      </c>
      <c r="AH362" s="523" t="str">
        <f t="shared" ref="AH362" si="557">IF(B361="","",IF(AH361&lt;1,"対象外",ROUND(AI361/AH361,3)))</f>
        <v/>
      </c>
      <c r="AI362" s="524"/>
      <c r="AJ362" s="189"/>
      <c r="AL362" s="290"/>
      <c r="AM362" s="184">
        <f>IF(AH362="",0,IF(AH362="対象外",0,1))</f>
        <v>0</v>
      </c>
      <c r="AN362" s="187">
        <f>IF(AM362=1,AH362,0)</f>
        <v>0</v>
      </c>
      <c r="AO362" s="184">
        <f>AH361</f>
        <v>0</v>
      </c>
      <c r="AP362" s="170">
        <f>AI361</f>
        <v>0</v>
      </c>
      <c r="AQ362" s="152"/>
      <c r="AR362" s="170">
        <f>IF(AS362&gt;1,1,0)</f>
        <v>0</v>
      </c>
      <c r="AS362" s="170">
        <f>AO362+AS318</f>
        <v>0</v>
      </c>
      <c r="AT362" s="170">
        <f>AP362+AT318</f>
        <v>0</v>
      </c>
      <c r="AU362" s="152"/>
      <c r="AW362" s="198" t="str">
        <f>IF(COUNTIF(F361:L361,"作業")+COUNTIF(F361:L361,"休日")&lt;7,"対象外",IF(COUNTIF(F361:L361,"休日")&gt;3,"対象外","対象"))</f>
        <v>対象外</v>
      </c>
      <c r="AX362" s="198" t="str">
        <f>IF(COUNTIF(M361:S361,"作業")+COUNTIF(M361:S361,"休日")&lt;7,"対象外",IF(COUNTIF(M361:S361,"休日")&gt;3,"対象外","対象"))</f>
        <v>対象外</v>
      </c>
      <c r="AY362" s="198" t="str">
        <f>IF(COUNTIF(T361:Z361,"作業")+COUNTIF(T361:Z361,"休日")&lt;7,"対象外",IF(COUNTIF(T361:Z361,"休日")&gt;3,"対象外","対象"))</f>
        <v>対象外</v>
      </c>
      <c r="AZ362" s="198" t="str">
        <f>IF(COUNTIF(AA361:AG361,"作業")+COUNTIF(AA361:AG361,"休日")&lt;7,"対象外",IF(COUNTIF(AA361:AG361,"休日")&gt;3,"対象外","対象"))</f>
        <v>対象外</v>
      </c>
    </row>
    <row r="363" spans="1:52" ht="54" customHeight="1" x14ac:dyDescent="0.35">
      <c r="A363" s="599"/>
      <c r="B363" s="529" t="str">
        <f>IF(COUNTIF(F363:AG363,0)=28,"",B$55)</f>
        <v/>
      </c>
      <c r="C363" s="530"/>
      <c r="D363" s="531"/>
      <c r="E363" s="295" t="s">
        <v>158</v>
      </c>
      <c r="F363" s="314">
        <f>VLOOKUP(F330,'16'!$B$11:$D$598,3,0)</f>
        <v>0</v>
      </c>
      <c r="G363" s="219">
        <f>VLOOKUP(G330,'16'!$B$11:$D$598,3,0)</f>
        <v>0</v>
      </c>
      <c r="H363" s="219">
        <f>VLOOKUP(H330,'16'!$B$11:$D$598,3,0)</f>
        <v>0</v>
      </c>
      <c r="I363" s="219">
        <f>VLOOKUP(I330,'16'!$B$11:$D$598,3,0)</f>
        <v>0</v>
      </c>
      <c r="J363" s="219">
        <f>VLOOKUP(J330,'16'!$B$11:$D$598,3,0)</f>
        <v>0</v>
      </c>
      <c r="K363" s="219">
        <f>VLOOKUP(K330,'16'!$B$11:$D$598,3,0)</f>
        <v>0</v>
      </c>
      <c r="L363" s="315">
        <f>VLOOKUP(L330,'16'!$B$11:$D$598,3,0)</f>
        <v>0</v>
      </c>
      <c r="M363" s="303">
        <f>VLOOKUP(M330,'16'!$B$11:$D$598,3,0)</f>
        <v>0</v>
      </c>
      <c r="N363" s="219">
        <f>VLOOKUP(N330,'16'!$B$11:$D$598,3,0)</f>
        <v>0</v>
      </c>
      <c r="O363" s="219">
        <f>VLOOKUP(O330,'16'!$B$11:$D$598,3,0)</f>
        <v>0</v>
      </c>
      <c r="P363" s="219">
        <f>VLOOKUP(P330,'16'!$B$11:$D$598,3,0)</f>
        <v>0</v>
      </c>
      <c r="Q363" s="219">
        <f>VLOOKUP(Q330,'16'!$B$11:$D$598,3,0)</f>
        <v>0</v>
      </c>
      <c r="R363" s="219">
        <f>VLOOKUP(R330,'16'!$B$11:$D$598,3,0)</f>
        <v>0</v>
      </c>
      <c r="S363" s="322">
        <f>VLOOKUP(S330,'16'!$B$11:$D$598,3,0)</f>
        <v>0</v>
      </c>
      <c r="T363" s="314">
        <f>VLOOKUP(T330,'16'!$B$11:$D$598,3,0)</f>
        <v>0</v>
      </c>
      <c r="U363" s="219">
        <f>VLOOKUP(U330,'16'!$B$11:$D$598,3,0)</f>
        <v>0</v>
      </c>
      <c r="V363" s="219">
        <f>VLOOKUP(V330,'16'!$B$11:$D$598,3,0)</f>
        <v>0</v>
      </c>
      <c r="W363" s="219">
        <f>VLOOKUP(W330,'16'!$B$11:$D$598,3,0)</f>
        <v>0</v>
      </c>
      <c r="X363" s="219">
        <f>VLOOKUP(X330,'16'!$B$11:$D$598,3,0)</f>
        <v>0</v>
      </c>
      <c r="Y363" s="219">
        <f>VLOOKUP(Y330,'16'!$B$11:$D$598,3,0)</f>
        <v>0</v>
      </c>
      <c r="Z363" s="315">
        <f>VLOOKUP(Z330,'16'!$B$11:$D$598,3,0)</f>
        <v>0</v>
      </c>
      <c r="AA363" s="303">
        <f>VLOOKUP(AA330,'16'!$B$11:$D$598,3,0)</f>
        <v>0</v>
      </c>
      <c r="AB363" s="219">
        <f>VLOOKUP(AB330,'16'!$B$11:$D$598,3,0)</f>
        <v>0</v>
      </c>
      <c r="AC363" s="219">
        <f>VLOOKUP(AC330,'16'!$B$11:$D$598,3,0)</f>
        <v>0</v>
      </c>
      <c r="AD363" s="219">
        <f>VLOOKUP(AD330,'16'!$B$11:$D$598,3,0)</f>
        <v>0</v>
      </c>
      <c r="AE363" s="219">
        <f>VLOOKUP(AE330,'16'!$B$11:$D$598,3,0)</f>
        <v>0</v>
      </c>
      <c r="AF363" s="219">
        <f>VLOOKUP(AF330,'16'!$B$11:$D$598,3,0)</f>
        <v>0</v>
      </c>
      <c r="AG363" s="219">
        <f>VLOOKUP(AG330,'16'!$B$11:$D$598,3,0)</f>
        <v>0</v>
      </c>
      <c r="AH363" s="198">
        <f t="shared" ref="AH363" si="558">COUNTIF(F364:AG364,"作業")+COUNTIF(F364:AG364,"休日")</f>
        <v>0</v>
      </c>
      <c r="AI363" s="291">
        <f t="shared" ref="AI363" si="559">(COUNTIF(F364:AG364,"休日"))</f>
        <v>0</v>
      </c>
      <c r="AJ363" s="189"/>
      <c r="AL363" s="290"/>
      <c r="AM363" s="290"/>
      <c r="AN363" s="290"/>
      <c r="AW363" s="278">
        <v>1</v>
      </c>
      <c r="AX363" s="278">
        <v>2</v>
      </c>
      <c r="AY363" s="278">
        <v>3</v>
      </c>
      <c r="AZ363" s="278">
        <v>4</v>
      </c>
    </row>
    <row r="364" spans="1:52" ht="54" customHeight="1" x14ac:dyDescent="0.35">
      <c r="A364" s="599"/>
      <c r="B364" s="532"/>
      <c r="C364" s="533"/>
      <c r="D364" s="534"/>
      <c r="E364" s="296" t="s">
        <v>159</v>
      </c>
      <c r="F364" s="314" t="str">
        <f>IF(B363="","",IF(AW364="対象外","対象外",F363))</f>
        <v/>
      </c>
      <c r="G364" s="219" t="str">
        <f>IF(B363="","",IF(AW364="対象外","対象外",G363))</f>
        <v/>
      </c>
      <c r="H364" s="219" t="str">
        <f>IF(B363="","",IF(AW364="対象外","対象外",H363))</f>
        <v/>
      </c>
      <c r="I364" s="219" t="str">
        <f>IF(B363="","",IF(AW364="対象外","対象外",I363))</f>
        <v/>
      </c>
      <c r="J364" s="219" t="str">
        <f>IF(B363="","",IF(AW364="対象外","対象外",J363))</f>
        <v/>
      </c>
      <c r="K364" s="219" t="str">
        <f>IF(B363="","",IF(AW364="対象外","対象外",K363))</f>
        <v/>
      </c>
      <c r="L364" s="315" t="str">
        <f>IF(B363="","",IF(AW364="対象外","対象外",L363))</f>
        <v/>
      </c>
      <c r="M364" s="303" t="str">
        <f>IF(B363="","",IF(AX364="対象外","対象外",M363))</f>
        <v/>
      </c>
      <c r="N364" s="219" t="str">
        <f>IF(B363="","",IF(AX364="対象外","対象外",N363))</f>
        <v/>
      </c>
      <c r="O364" s="219" t="str">
        <f>IF(B363="","",IF(AX364="対象外","対象外",O363))</f>
        <v/>
      </c>
      <c r="P364" s="219" t="str">
        <f>IF(B363="","",IF(AX364="対象外","対象外",P363))</f>
        <v/>
      </c>
      <c r="Q364" s="219" t="str">
        <f>IF(B363="","",IF(AX364="対象外","対象外",Q363))</f>
        <v/>
      </c>
      <c r="R364" s="219" t="str">
        <f>IF(B363="","",IF(AX364="対象外","対象外",R363))</f>
        <v/>
      </c>
      <c r="S364" s="322" t="str">
        <f>IF(B363="","",IF(AX364="対象外","対象外",S363))</f>
        <v/>
      </c>
      <c r="T364" s="314" t="str">
        <f>IF(B363="","",IF(AY364="対象外","対象外",T363))</f>
        <v/>
      </c>
      <c r="U364" s="219" t="str">
        <f>IF(B363="","",IF(AY364="対象外","対象外",U363))</f>
        <v/>
      </c>
      <c r="V364" s="219" t="str">
        <f>IF(B363="","",IF(AY364="対象外","対象外",V363))</f>
        <v/>
      </c>
      <c r="W364" s="219" t="str">
        <f>IF(B363="","",IF(AY364="対象外","対象外",W363))</f>
        <v/>
      </c>
      <c r="X364" s="219" t="str">
        <f>IF(B363="","",IF(AY364="対象外","対象外",X363))</f>
        <v/>
      </c>
      <c r="Y364" s="219" t="str">
        <f>IF(B363="","",IF(AY364="対象外","対象外",Y363))</f>
        <v/>
      </c>
      <c r="Z364" s="315" t="str">
        <f>IF(B363="","",IF(AY364="対象外","対象外",Z363))</f>
        <v/>
      </c>
      <c r="AA364" s="303" t="str">
        <f>IF(B363="","",IF(AZ364="対象外","対象外",AA363))</f>
        <v/>
      </c>
      <c r="AB364" s="219" t="str">
        <f>IF(B363="","",IF(AZ364="対象外","対象外",AB363))</f>
        <v/>
      </c>
      <c r="AC364" s="219" t="str">
        <f>IF(B363="","",IF(AZ364="対象外","対象外",AC363))</f>
        <v/>
      </c>
      <c r="AD364" s="219" t="str">
        <f>IF(B363="","",IF(AZ364="対象外","対象外",AD363))</f>
        <v/>
      </c>
      <c r="AE364" s="219" t="str">
        <f>IF(B363="","",IF(AZ364="対象外","対象外",AE363))</f>
        <v/>
      </c>
      <c r="AF364" s="219" t="str">
        <f>IF(B363="","",IF(AZ364="対象外","対象外",AF363))</f>
        <v/>
      </c>
      <c r="AG364" s="219" t="str">
        <f>IF(B363="","",IF(AZ364="対象外","対象外",AG363))</f>
        <v/>
      </c>
      <c r="AH364" s="523" t="str">
        <f t="shared" ref="AH364" si="560">IF(B363="","",IF(AH363&lt;1,"対象外",ROUND(AI363/AH363,3)))</f>
        <v/>
      </c>
      <c r="AI364" s="524"/>
      <c r="AJ364" s="189"/>
      <c r="AL364" s="290"/>
      <c r="AM364" s="184">
        <f>IF(AH364="",0,IF(AH364="対象外",0,1))</f>
        <v>0</v>
      </c>
      <c r="AN364" s="187">
        <f>IF(AM364=1,AH364,0)</f>
        <v>0</v>
      </c>
      <c r="AO364" s="184">
        <f>AH363</f>
        <v>0</v>
      </c>
      <c r="AP364" s="170">
        <f>AI363</f>
        <v>0</v>
      </c>
      <c r="AQ364" s="152"/>
      <c r="AR364" s="170">
        <f>IF(AS364&gt;1,1,0)</f>
        <v>0</v>
      </c>
      <c r="AS364" s="170">
        <f>AO364+AS320</f>
        <v>0</v>
      </c>
      <c r="AT364" s="170">
        <f>AP364+AT320</f>
        <v>0</v>
      </c>
      <c r="AU364" s="152"/>
      <c r="AW364" s="198" t="str">
        <f>IF(COUNTIF(F363:L363,"作業")+COUNTIF(F363:L363,"休日")&lt;7,"対象外",IF(COUNTIF(F363:L363,"休日")&gt;3,"対象外","対象"))</f>
        <v>対象外</v>
      </c>
      <c r="AX364" s="198" t="str">
        <f>IF(COUNTIF(M363:S363,"作業")+COUNTIF(M363:S363,"休日")&lt;7,"対象外",IF(COUNTIF(M363:S363,"休日")&gt;3,"対象外","対象"))</f>
        <v>対象外</v>
      </c>
      <c r="AY364" s="198" t="str">
        <f>IF(COUNTIF(T363:Z363,"作業")+COUNTIF(T363:Z363,"休日")&lt;7,"対象外",IF(COUNTIF(T363:Z363,"休日")&gt;3,"対象外","対象"))</f>
        <v>対象外</v>
      </c>
      <c r="AZ364" s="198" t="str">
        <f>IF(COUNTIF(AA363:AG363,"作業")+COUNTIF(AA363:AG363,"休日")&lt;7,"対象外",IF(COUNTIF(AA363:AG363,"休日")&gt;3,"対象外","対象"))</f>
        <v>対象外</v>
      </c>
    </row>
    <row r="365" spans="1:52" ht="54" customHeight="1" x14ac:dyDescent="0.35">
      <c r="A365" s="599"/>
      <c r="B365" s="529" t="str">
        <f t="shared" ref="B365" si="561">IF(COUNTIF(F365:AG365,0)=28,"",B$25)</f>
        <v/>
      </c>
      <c r="C365" s="530"/>
      <c r="D365" s="531"/>
      <c r="E365" s="295" t="s">
        <v>158</v>
      </c>
      <c r="F365" s="314">
        <f>VLOOKUP(F330,'17'!$B$11:$D$598,3,0)</f>
        <v>0</v>
      </c>
      <c r="G365" s="219">
        <f>VLOOKUP(G330,'17'!$B$11:$D$598,3,0)</f>
        <v>0</v>
      </c>
      <c r="H365" s="219">
        <f>VLOOKUP(H330,'17'!$B$11:$D$598,3,0)</f>
        <v>0</v>
      </c>
      <c r="I365" s="219">
        <f>VLOOKUP(I330,'17'!$B$11:$D$598,3,0)</f>
        <v>0</v>
      </c>
      <c r="J365" s="219">
        <f>VLOOKUP(J330,'17'!$B$11:$D$598,3,0)</f>
        <v>0</v>
      </c>
      <c r="K365" s="219">
        <f>VLOOKUP(K330,'17'!$B$11:$D$598,3,0)</f>
        <v>0</v>
      </c>
      <c r="L365" s="315">
        <f>VLOOKUP(L330,'17'!$B$11:$D$598,3,0)</f>
        <v>0</v>
      </c>
      <c r="M365" s="303">
        <f>VLOOKUP(M330,'17'!$B$11:$D$598,3,0)</f>
        <v>0</v>
      </c>
      <c r="N365" s="219">
        <f>VLOOKUP(N330,'17'!$B$11:$D$598,3,0)</f>
        <v>0</v>
      </c>
      <c r="O365" s="219">
        <f>VLOOKUP(O330,'17'!$B$11:$D$598,3,0)</f>
        <v>0</v>
      </c>
      <c r="P365" s="219">
        <f>VLOOKUP(P330,'17'!$B$11:$D$598,3,0)</f>
        <v>0</v>
      </c>
      <c r="Q365" s="219">
        <f>VLOOKUP(Q330,'17'!$B$11:$D$598,3,0)</f>
        <v>0</v>
      </c>
      <c r="R365" s="219">
        <f>VLOOKUP(R330,'17'!$B$11:$D$598,3,0)</f>
        <v>0</v>
      </c>
      <c r="S365" s="322">
        <f>VLOOKUP(S330,'17'!$B$11:$D$598,3,0)</f>
        <v>0</v>
      </c>
      <c r="T365" s="314">
        <f>VLOOKUP(T330,'17'!$B$11:$D$598,3,0)</f>
        <v>0</v>
      </c>
      <c r="U365" s="219">
        <f>VLOOKUP(U330,'17'!$B$11:$D$598,3,0)</f>
        <v>0</v>
      </c>
      <c r="V365" s="219">
        <f>VLOOKUP(V330,'17'!$B$11:$D$598,3,0)</f>
        <v>0</v>
      </c>
      <c r="W365" s="219">
        <f>VLOOKUP(W330,'17'!$B$11:$D$598,3,0)</f>
        <v>0</v>
      </c>
      <c r="X365" s="219">
        <f>VLOOKUP(X330,'17'!$B$11:$D$598,3,0)</f>
        <v>0</v>
      </c>
      <c r="Y365" s="219">
        <f>VLOOKUP(Y330,'17'!$B$11:$D$598,3,0)</f>
        <v>0</v>
      </c>
      <c r="Z365" s="315">
        <f>VLOOKUP(Z330,'17'!$B$11:$D$598,3,0)</f>
        <v>0</v>
      </c>
      <c r="AA365" s="303">
        <f>VLOOKUP(AA330,'17'!$B$11:$D$598,3,0)</f>
        <v>0</v>
      </c>
      <c r="AB365" s="219">
        <f>VLOOKUP(AB330,'17'!$B$11:$D$598,3,0)</f>
        <v>0</v>
      </c>
      <c r="AC365" s="219">
        <f>VLOOKUP(AC330,'17'!$B$11:$D$598,3,0)</f>
        <v>0</v>
      </c>
      <c r="AD365" s="219">
        <f>VLOOKUP(AD330,'17'!$B$11:$D$598,3,0)</f>
        <v>0</v>
      </c>
      <c r="AE365" s="219">
        <f>VLOOKUP(AE330,'17'!$B$11:$D$598,3,0)</f>
        <v>0</v>
      </c>
      <c r="AF365" s="219">
        <f>VLOOKUP(AF330,'17'!$B$11:$D$598,3,0)</f>
        <v>0</v>
      </c>
      <c r="AG365" s="219">
        <f>VLOOKUP(AG330,'17'!$B$11:$D$598,3,0)</f>
        <v>0</v>
      </c>
      <c r="AH365" s="198">
        <f t="shared" ref="AH365" si="562">COUNTIF(F366:AG366,"作業")+COUNTIF(F366:AG366,"休日")</f>
        <v>0</v>
      </c>
      <c r="AI365" s="291">
        <f t="shared" ref="AI365" si="563">(COUNTIF(F366:AG366,"休日"))</f>
        <v>0</v>
      </c>
      <c r="AJ365" s="189"/>
      <c r="AL365" s="290"/>
      <c r="AM365" s="290"/>
      <c r="AN365" s="290"/>
      <c r="AW365" s="278">
        <v>1</v>
      </c>
      <c r="AX365" s="278">
        <v>2</v>
      </c>
      <c r="AY365" s="278">
        <v>3</v>
      </c>
      <c r="AZ365" s="278">
        <v>4</v>
      </c>
    </row>
    <row r="366" spans="1:52" ht="54" customHeight="1" x14ac:dyDescent="0.35">
      <c r="A366" s="599"/>
      <c r="B366" s="532"/>
      <c r="C366" s="533"/>
      <c r="D366" s="534"/>
      <c r="E366" s="296" t="s">
        <v>159</v>
      </c>
      <c r="F366" s="314" t="str">
        <f>IF(B365="","",IF(AW366="対象外","対象外",F365))</f>
        <v/>
      </c>
      <c r="G366" s="219" t="str">
        <f>IF(B365="","",IF(AW366="対象外","対象外",G365))</f>
        <v/>
      </c>
      <c r="H366" s="219" t="str">
        <f>IF(B365="","",IF(AW366="対象外","対象外",H365))</f>
        <v/>
      </c>
      <c r="I366" s="219" t="str">
        <f>IF(B365="","",IF(AW366="対象外","対象外",I365))</f>
        <v/>
      </c>
      <c r="J366" s="219" t="str">
        <f>IF(B365="","",IF(AW366="対象外","対象外",J365))</f>
        <v/>
      </c>
      <c r="K366" s="219" t="str">
        <f>IF(B365="","",IF(AW366="対象外","対象外",K365))</f>
        <v/>
      </c>
      <c r="L366" s="315" t="str">
        <f>IF(B365="","",IF(AW366="対象外","対象外",L365))</f>
        <v/>
      </c>
      <c r="M366" s="303" t="str">
        <f>IF(B365="","",IF(AX366="対象外","対象外",M365))</f>
        <v/>
      </c>
      <c r="N366" s="219" t="str">
        <f>IF(B365="","",IF(AX366="対象外","対象外",N365))</f>
        <v/>
      </c>
      <c r="O366" s="219" t="str">
        <f>IF(B365="","",IF(AX366="対象外","対象外",O365))</f>
        <v/>
      </c>
      <c r="P366" s="219" t="str">
        <f>IF(B365="","",IF(AX366="対象外","対象外",P365))</f>
        <v/>
      </c>
      <c r="Q366" s="219" t="str">
        <f>IF(B365="","",IF(AX366="対象外","対象外",Q365))</f>
        <v/>
      </c>
      <c r="R366" s="219" t="str">
        <f>IF(B365="","",IF(AX366="対象外","対象外",R365))</f>
        <v/>
      </c>
      <c r="S366" s="322" t="str">
        <f>IF(B365="","",IF(AX366="対象外","対象外",S365))</f>
        <v/>
      </c>
      <c r="T366" s="314" t="str">
        <f>IF(B365="","",IF(AY366="対象外","対象外",T365))</f>
        <v/>
      </c>
      <c r="U366" s="219" t="str">
        <f>IF(B365="","",IF(AY366="対象外","対象外",U365))</f>
        <v/>
      </c>
      <c r="V366" s="219" t="str">
        <f>IF(B365="","",IF(AY366="対象外","対象外",V365))</f>
        <v/>
      </c>
      <c r="W366" s="219" t="str">
        <f>IF(B365="","",IF(AY366="対象外","対象外",W365))</f>
        <v/>
      </c>
      <c r="X366" s="219" t="str">
        <f>IF(B365="","",IF(AY366="対象外","対象外",X365))</f>
        <v/>
      </c>
      <c r="Y366" s="219" t="str">
        <f>IF(B365="","",IF(AY366="対象外","対象外",Y365))</f>
        <v/>
      </c>
      <c r="Z366" s="315" t="str">
        <f>IF(B365="","",IF(AY366="対象外","対象外",Z365))</f>
        <v/>
      </c>
      <c r="AA366" s="303" t="str">
        <f>IF(B365="","",IF(AZ366="対象外","対象外",AA365))</f>
        <v/>
      </c>
      <c r="AB366" s="219" t="str">
        <f>IF(B365="","",IF(AZ366="対象外","対象外",AB365))</f>
        <v/>
      </c>
      <c r="AC366" s="219" t="str">
        <f>IF(B365="","",IF(AZ366="対象外","対象外",AC365))</f>
        <v/>
      </c>
      <c r="AD366" s="219" t="str">
        <f>IF(B365="","",IF(AZ366="対象外","対象外",AD365))</f>
        <v/>
      </c>
      <c r="AE366" s="219" t="str">
        <f>IF(B365="","",IF(AZ366="対象外","対象外",AE365))</f>
        <v/>
      </c>
      <c r="AF366" s="219" t="str">
        <f>IF(B365="","",IF(AZ366="対象外","対象外",AF365))</f>
        <v/>
      </c>
      <c r="AG366" s="219" t="str">
        <f>IF(B365="","",IF(AZ366="対象外","対象外",AG365))</f>
        <v/>
      </c>
      <c r="AH366" s="523" t="str">
        <f t="shared" ref="AH366" si="564">IF(B365="","",IF(AH365&lt;1,"対象外",ROUND(AI365/AH365,3)))</f>
        <v/>
      </c>
      <c r="AI366" s="524"/>
      <c r="AJ366" s="189"/>
      <c r="AL366" s="290"/>
      <c r="AM366" s="184">
        <f>IF(AH366="",0,IF(AH366="対象外",0,1))</f>
        <v>0</v>
      </c>
      <c r="AN366" s="187">
        <f>IF(AM366=1,AH366,0)</f>
        <v>0</v>
      </c>
      <c r="AO366" s="184">
        <f>AH365</f>
        <v>0</v>
      </c>
      <c r="AP366" s="170">
        <f>AI365</f>
        <v>0</v>
      </c>
      <c r="AQ366" s="152"/>
      <c r="AR366" s="170">
        <f>IF(AS366&gt;1,1,0)</f>
        <v>0</v>
      </c>
      <c r="AS366" s="170">
        <f>AO366+AS322</f>
        <v>0</v>
      </c>
      <c r="AT366" s="170">
        <f>AP366+AT322</f>
        <v>0</v>
      </c>
      <c r="AU366" s="152"/>
      <c r="AW366" s="198" t="str">
        <f>IF(COUNTIF(F365:L365,"作業")+COUNTIF(F365:L365,"休日")&lt;7,"対象外",IF(COUNTIF(F365:L365,"休日")&gt;3,"対象外","対象"))</f>
        <v>対象外</v>
      </c>
      <c r="AX366" s="198" t="str">
        <f>IF(COUNTIF(M365:S365,"作業")+COUNTIF(M365:S365,"休日")&lt;7,"対象外",IF(COUNTIF(M365:S365,"休日")&gt;3,"対象外","対象"))</f>
        <v>対象外</v>
      </c>
      <c r="AY366" s="198" t="str">
        <f>IF(COUNTIF(T365:Z365,"作業")+COUNTIF(T365:Z365,"休日")&lt;7,"対象外",IF(COUNTIF(T365:Z365,"休日")&gt;3,"対象外","対象"))</f>
        <v>対象外</v>
      </c>
      <c r="AZ366" s="198" t="str">
        <f>IF(COUNTIF(AA365:AG365,"作業")+COUNTIF(AA365:AG365,"休日")&lt;7,"対象外",IF(COUNTIF(AA365:AG365,"休日")&gt;3,"対象外","対象"))</f>
        <v>対象外</v>
      </c>
    </row>
    <row r="367" spans="1:52" ht="54" customHeight="1" x14ac:dyDescent="0.35">
      <c r="A367" s="599"/>
      <c r="B367" s="529" t="str">
        <f>IF(COUNTIF(F367:AG367,0)=28,"",B$57)</f>
        <v/>
      </c>
      <c r="C367" s="530"/>
      <c r="D367" s="531"/>
      <c r="E367" s="295" t="s">
        <v>158</v>
      </c>
      <c r="F367" s="314">
        <f>VLOOKUP(F330,'18'!$B$11:$D$598,3,0)</f>
        <v>0</v>
      </c>
      <c r="G367" s="219">
        <f>VLOOKUP(G330,'18'!$B$11:$D$598,3,0)</f>
        <v>0</v>
      </c>
      <c r="H367" s="219">
        <f>VLOOKUP(H330,'18'!$B$11:$D$598,3,0)</f>
        <v>0</v>
      </c>
      <c r="I367" s="219">
        <f>VLOOKUP(I330,'18'!$B$11:$D$598,3,0)</f>
        <v>0</v>
      </c>
      <c r="J367" s="219">
        <f>VLOOKUP(J330,'18'!$B$11:$D$598,3,0)</f>
        <v>0</v>
      </c>
      <c r="K367" s="219">
        <f>VLOOKUP(K330,'18'!$B$11:$D$598,3,0)</f>
        <v>0</v>
      </c>
      <c r="L367" s="315">
        <f>VLOOKUP(L330,'18'!$B$11:$D$598,3,0)</f>
        <v>0</v>
      </c>
      <c r="M367" s="303">
        <f>VLOOKUP(M330,'18'!$B$11:$D$598,3,0)</f>
        <v>0</v>
      </c>
      <c r="N367" s="219">
        <f>VLOOKUP(N330,'18'!$B$11:$D$598,3,0)</f>
        <v>0</v>
      </c>
      <c r="O367" s="219">
        <f>VLOOKUP(O330,'18'!$B$11:$D$598,3,0)</f>
        <v>0</v>
      </c>
      <c r="P367" s="219">
        <f>VLOOKUP(P330,'18'!$B$11:$D$598,3,0)</f>
        <v>0</v>
      </c>
      <c r="Q367" s="219">
        <f>VLOOKUP(Q330,'18'!$B$11:$D$598,3,0)</f>
        <v>0</v>
      </c>
      <c r="R367" s="219">
        <f>VLOOKUP(R330,'18'!$B$11:$D$598,3,0)</f>
        <v>0</v>
      </c>
      <c r="S367" s="322">
        <f>VLOOKUP(S330,'18'!$B$11:$D$598,3,0)</f>
        <v>0</v>
      </c>
      <c r="T367" s="314">
        <f>VLOOKUP(T330,'18'!$B$11:$D$598,3,0)</f>
        <v>0</v>
      </c>
      <c r="U367" s="219">
        <f>VLOOKUP(U330,'18'!$B$11:$D$598,3,0)</f>
        <v>0</v>
      </c>
      <c r="V367" s="219">
        <f>VLOOKUP(V330,'18'!$B$11:$D$598,3,0)</f>
        <v>0</v>
      </c>
      <c r="W367" s="219">
        <f>VLOOKUP(W330,'18'!$B$11:$D$598,3,0)</f>
        <v>0</v>
      </c>
      <c r="X367" s="219">
        <f>VLOOKUP(X330,'18'!$B$11:$D$598,3,0)</f>
        <v>0</v>
      </c>
      <c r="Y367" s="219">
        <f>VLOOKUP(Y330,'18'!$B$11:$D$598,3,0)</f>
        <v>0</v>
      </c>
      <c r="Z367" s="315">
        <f>VLOOKUP(Z330,'18'!$B$11:$D$598,3,0)</f>
        <v>0</v>
      </c>
      <c r="AA367" s="303">
        <f>VLOOKUP(AA330,'18'!$B$11:$D$598,3,0)</f>
        <v>0</v>
      </c>
      <c r="AB367" s="219">
        <f>VLOOKUP(AB330,'18'!$B$11:$D$598,3,0)</f>
        <v>0</v>
      </c>
      <c r="AC367" s="219">
        <f>VLOOKUP(AC330,'18'!$B$11:$D$598,3,0)</f>
        <v>0</v>
      </c>
      <c r="AD367" s="219">
        <f>VLOOKUP(AD330,'18'!$B$11:$D$598,3,0)</f>
        <v>0</v>
      </c>
      <c r="AE367" s="219">
        <f>VLOOKUP(AE330,'18'!$B$11:$D$598,3,0)</f>
        <v>0</v>
      </c>
      <c r="AF367" s="219">
        <f>VLOOKUP(AF330,'18'!$B$11:$D$598,3,0)</f>
        <v>0</v>
      </c>
      <c r="AG367" s="219">
        <f>VLOOKUP(AG330,'18'!$B$11:$D$598,3,0)</f>
        <v>0</v>
      </c>
      <c r="AH367" s="198">
        <f t="shared" ref="AH367" si="565">COUNTIF(F368:AG368,"作業")+COUNTIF(F368:AG368,"休日")</f>
        <v>0</v>
      </c>
      <c r="AI367" s="291">
        <f t="shared" ref="AI367" si="566">(COUNTIF(F368:AG368,"休日"))</f>
        <v>0</v>
      </c>
      <c r="AJ367" s="189"/>
      <c r="AL367" s="290"/>
      <c r="AM367" s="290"/>
      <c r="AN367" s="290"/>
      <c r="AW367" s="278">
        <v>1</v>
      </c>
      <c r="AX367" s="278">
        <v>2</v>
      </c>
      <c r="AY367" s="278">
        <v>3</v>
      </c>
      <c r="AZ367" s="278">
        <v>4</v>
      </c>
    </row>
    <row r="368" spans="1:52" ht="54" customHeight="1" x14ac:dyDescent="0.35">
      <c r="A368" s="599"/>
      <c r="B368" s="532"/>
      <c r="C368" s="533"/>
      <c r="D368" s="534"/>
      <c r="E368" s="296" t="s">
        <v>159</v>
      </c>
      <c r="F368" s="314" t="str">
        <f>IF(B367="","",IF(AW368="対象外","対象外",F367))</f>
        <v/>
      </c>
      <c r="G368" s="219" t="str">
        <f>IF(B367="","",IF(AW368="対象外","対象外",G367))</f>
        <v/>
      </c>
      <c r="H368" s="219" t="str">
        <f>IF(B367="","",IF(AW368="対象外","対象外",H367))</f>
        <v/>
      </c>
      <c r="I368" s="219" t="str">
        <f>IF(B367="","",IF(AW368="対象外","対象外",I367))</f>
        <v/>
      </c>
      <c r="J368" s="219" t="str">
        <f>IF(B367="","",IF(AW368="対象外","対象外",J367))</f>
        <v/>
      </c>
      <c r="K368" s="219" t="str">
        <f>IF(B367="","",IF(AW368="対象外","対象外",K367))</f>
        <v/>
      </c>
      <c r="L368" s="315" t="str">
        <f>IF(B367="","",IF(AW368="対象外","対象外",L367))</f>
        <v/>
      </c>
      <c r="M368" s="303" t="str">
        <f>IF(B367="","",IF(AX368="対象外","対象外",M367))</f>
        <v/>
      </c>
      <c r="N368" s="219" t="str">
        <f>IF(B367="","",IF(AX368="対象外","対象外",N367))</f>
        <v/>
      </c>
      <c r="O368" s="219" t="str">
        <f>IF(B367="","",IF(AX368="対象外","対象外",O367))</f>
        <v/>
      </c>
      <c r="P368" s="219" t="str">
        <f>IF(B367="","",IF(AX368="対象外","対象外",P367))</f>
        <v/>
      </c>
      <c r="Q368" s="219" t="str">
        <f>IF(B367="","",IF(AX368="対象外","対象外",Q367))</f>
        <v/>
      </c>
      <c r="R368" s="219" t="str">
        <f>IF(B367="","",IF(AX368="対象外","対象外",R367))</f>
        <v/>
      </c>
      <c r="S368" s="322" t="str">
        <f>IF(B367="","",IF(AX368="対象外","対象外",S367))</f>
        <v/>
      </c>
      <c r="T368" s="314" t="str">
        <f>IF(B367="","",IF(AY368="対象外","対象外",T367))</f>
        <v/>
      </c>
      <c r="U368" s="219" t="str">
        <f>IF(B367="","",IF(AY368="対象外","対象外",U367))</f>
        <v/>
      </c>
      <c r="V368" s="219" t="str">
        <f>IF(B367="","",IF(AY368="対象外","対象外",V367))</f>
        <v/>
      </c>
      <c r="W368" s="219" t="str">
        <f>IF(B367="","",IF(AY368="対象外","対象外",W367))</f>
        <v/>
      </c>
      <c r="X368" s="219" t="str">
        <f>IF(B367="","",IF(AY368="対象外","対象外",X367))</f>
        <v/>
      </c>
      <c r="Y368" s="219" t="str">
        <f>IF(B367="","",IF(AY368="対象外","対象外",Y367))</f>
        <v/>
      </c>
      <c r="Z368" s="315" t="str">
        <f>IF(B367="","",IF(AY368="対象外","対象外",Z367))</f>
        <v/>
      </c>
      <c r="AA368" s="303" t="str">
        <f>IF(B367="","",IF(AZ368="対象外","対象外",AA367))</f>
        <v/>
      </c>
      <c r="AB368" s="219" t="str">
        <f>IF(B367="","",IF(AZ368="対象外","対象外",AB367))</f>
        <v/>
      </c>
      <c r="AC368" s="219" t="str">
        <f>IF(B367="","",IF(AZ368="対象外","対象外",AC367))</f>
        <v/>
      </c>
      <c r="AD368" s="219" t="str">
        <f>IF(B367="","",IF(AZ368="対象外","対象外",AD367))</f>
        <v/>
      </c>
      <c r="AE368" s="219" t="str">
        <f>IF(B367="","",IF(AZ368="対象外","対象外",AE367))</f>
        <v/>
      </c>
      <c r="AF368" s="219" t="str">
        <f>IF(B367="","",IF(AZ368="対象外","対象外",AF367))</f>
        <v/>
      </c>
      <c r="AG368" s="219" t="str">
        <f>IF(B367="","",IF(AZ368="対象外","対象外",AG367))</f>
        <v/>
      </c>
      <c r="AH368" s="523" t="str">
        <f t="shared" ref="AH368" si="567">IF(B367="","",IF(AH367&lt;1,"対象外",ROUND(AI367/AH367,3)))</f>
        <v/>
      </c>
      <c r="AI368" s="524"/>
      <c r="AJ368" s="189"/>
      <c r="AL368" s="290"/>
      <c r="AM368" s="184">
        <f>IF(AH368="",0,IF(AH368="対象外",0,1))</f>
        <v>0</v>
      </c>
      <c r="AN368" s="187">
        <f>IF(AM368=1,AH368,0)</f>
        <v>0</v>
      </c>
      <c r="AO368" s="184">
        <f>AH367</f>
        <v>0</v>
      </c>
      <c r="AP368" s="170">
        <f>AI367</f>
        <v>0</v>
      </c>
      <c r="AQ368" s="152"/>
      <c r="AR368" s="170">
        <f>IF(AS368&gt;1,1,0)</f>
        <v>0</v>
      </c>
      <c r="AS368" s="170">
        <f>AO368+AS324</f>
        <v>0</v>
      </c>
      <c r="AT368" s="170">
        <f>AP368+AT324</f>
        <v>0</v>
      </c>
      <c r="AU368" s="152"/>
      <c r="AW368" s="198" t="str">
        <f>IF(COUNTIF(F367:L367,"作業")+COUNTIF(F367:L367,"休日")&lt;7,"対象外",IF(COUNTIF(F367:L367,"休日")&gt;3,"対象外","対象"))</f>
        <v>対象外</v>
      </c>
      <c r="AX368" s="198" t="str">
        <f>IF(COUNTIF(M367:S367,"作業")+COUNTIF(M367:S367,"休日")&lt;7,"対象外",IF(COUNTIF(M367:S367,"休日")&gt;3,"対象外","対象"))</f>
        <v>対象外</v>
      </c>
      <c r="AY368" s="198" t="str">
        <f>IF(COUNTIF(T367:Z367,"作業")+COUNTIF(T367:Z367,"休日")&lt;7,"対象外",IF(COUNTIF(T367:Z367,"休日")&gt;3,"対象外","対象"))</f>
        <v>対象外</v>
      </c>
      <c r="AZ368" s="198" t="str">
        <f>IF(COUNTIF(AA367:AG367,"作業")+COUNTIF(AA367:AG367,"休日")&lt;7,"対象外",IF(COUNTIF(AA367:AG367,"休日")&gt;3,"対象外","対象"))</f>
        <v>対象外</v>
      </c>
    </row>
    <row r="369" spans="1:52" ht="54" customHeight="1" x14ac:dyDescent="0.35">
      <c r="A369" s="599"/>
      <c r="B369" s="529" t="str">
        <f>IF(COUNTIF(F369:AG369,0)=28,"",B$59)</f>
        <v/>
      </c>
      <c r="C369" s="530"/>
      <c r="D369" s="531"/>
      <c r="E369" s="295" t="s">
        <v>158</v>
      </c>
      <c r="F369" s="314">
        <f>VLOOKUP(F330,'19'!$B$11:$D$598,3,0)</f>
        <v>0</v>
      </c>
      <c r="G369" s="219">
        <f>VLOOKUP(G330,'19'!$B$11:$D$598,3,0)</f>
        <v>0</v>
      </c>
      <c r="H369" s="219">
        <f>VLOOKUP(H330,'19'!$B$11:$D$598,3,0)</f>
        <v>0</v>
      </c>
      <c r="I369" s="219">
        <f>VLOOKUP(I330,'19'!$B$11:$D$598,3,0)</f>
        <v>0</v>
      </c>
      <c r="J369" s="219">
        <f>VLOOKUP(J330,'19'!$B$11:$D$598,3,0)</f>
        <v>0</v>
      </c>
      <c r="K369" s="219">
        <f>VLOOKUP(K330,'19'!$B$11:$D$598,3,0)</f>
        <v>0</v>
      </c>
      <c r="L369" s="315">
        <f>VLOOKUP(L330,'19'!$B$11:$D$598,3,0)</f>
        <v>0</v>
      </c>
      <c r="M369" s="303">
        <f>VLOOKUP(M330,'19'!$B$11:$D$598,3,0)</f>
        <v>0</v>
      </c>
      <c r="N369" s="219">
        <f>VLOOKUP(N330,'19'!$B$11:$D$598,3,0)</f>
        <v>0</v>
      </c>
      <c r="O369" s="219">
        <f>VLOOKUP(O330,'19'!$B$11:$D$598,3,0)</f>
        <v>0</v>
      </c>
      <c r="P369" s="219">
        <f>VLOOKUP(P330,'19'!$B$11:$D$598,3,0)</f>
        <v>0</v>
      </c>
      <c r="Q369" s="219">
        <f>VLOOKUP(Q330,'19'!$B$11:$D$598,3,0)</f>
        <v>0</v>
      </c>
      <c r="R369" s="219">
        <f>VLOOKUP(R330,'19'!$B$11:$D$598,3,0)</f>
        <v>0</v>
      </c>
      <c r="S369" s="322">
        <f>VLOOKUP(S330,'19'!$B$11:$D$598,3,0)</f>
        <v>0</v>
      </c>
      <c r="T369" s="314">
        <f>VLOOKUP(T330,'19'!$B$11:$D$598,3,0)</f>
        <v>0</v>
      </c>
      <c r="U369" s="219">
        <f>VLOOKUP(U330,'19'!$B$11:$D$598,3,0)</f>
        <v>0</v>
      </c>
      <c r="V369" s="219">
        <f>VLOOKUP(V330,'19'!$B$11:$D$598,3,0)</f>
        <v>0</v>
      </c>
      <c r="W369" s="219">
        <f>VLOOKUP(W330,'19'!$B$11:$D$598,3,0)</f>
        <v>0</v>
      </c>
      <c r="X369" s="219">
        <f>VLOOKUP(X330,'19'!$B$11:$D$598,3,0)</f>
        <v>0</v>
      </c>
      <c r="Y369" s="219">
        <f>VLOOKUP(Y330,'19'!$B$11:$D$598,3,0)</f>
        <v>0</v>
      </c>
      <c r="Z369" s="315">
        <f>VLOOKUP(Z330,'19'!$B$11:$D$598,3,0)</f>
        <v>0</v>
      </c>
      <c r="AA369" s="303">
        <f>VLOOKUP(AA330,'19'!$B$11:$D$598,3,0)</f>
        <v>0</v>
      </c>
      <c r="AB369" s="219">
        <f>VLOOKUP(AB330,'19'!$B$11:$D$598,3,0)</f>
        <v>0</v>
      </c>
      <c r="AC369" s="219">
        <f>VLOOKUP(AC330,'19'!$B$11:$D$598,3,0)</f>
        <v>0</v>
      </c>
      <c r="AD369" s="219">
        <f>VLOOKUP(AD330,'19'!$B$11:$D$598,3,0)</f>
        <v>0</v>
      </c>
      <c r="AE369" s="219">
        <f>VLOOKUP(AE330,'19'!$B$11:$D$598,3,0)</f>
        <v>0</v>
      </c>
      <c r="AF369" s="219">
        <f>VLOOKUP(AF330,'19'!$B$11:$D$598,3,0)</f>
        <v>0</v>
      </c>
      <c r="AG369" s="219">
        <f>VLOOKUP(AG330,'19'!$B$11:$D$598,3,0)</f>
        <v>0</v>
      </c>
      <c r="AH369" s="198">
        <f t="shared" ref="AH369" si="568">COUNTIF(F370:AG370,"作業")+COUNTIF(F370:AG370,"休日")</f>
        <v>0</v>
      </c>
      <c r="AI369" s="291">
        <f t="shared" ref="AI369" si="569">(COUNTIF(F370:AG370,"休日"))</f>
        <v>0</v>
      </c>
      <c r="AJ369" s="189"/>
      <c r="AL369" s="290"/>
      <c r="AM369" s="290"/>
      <c r="AN369" s="290"/>
      <c r="AW369" s="278">
        <v>1</v>
      </c>
      <c r="AX369" s="278">
        <v>2</v>
      </c>
      <c r="AY369" s="278">
        <v>3</v>
      </c>
      <c r="AZ369" s="278">
        <v>4</v>
      </c>
    </row>
    <row r="370" spans="1:52" ht="54" customHeight="1" x14ac:dyDescent="0.35">
      <c r="A370" s="599"/>
      <c r="B370" s="532"/>
      <c r="C370" s="533"/>
      <c r="D370" s="534"/>
      <c r="E370" s="296" t="s">
        <v>159</v>
      </c>
      <c r="F370" s="314" t="str">
        <f>IF(B369="","",IF(AW370="対象外","対象外",F369))</f>
        <v/>
      </c>
      <c r="G370" s="219" t="str">
        <f>IF(B369="","",IF(AW370="対象外","対象外",G369))</f>
        <v/>
      </c>
      <c r="H370" s="219" t="str">
        <f>IF(B369="","",IF(AW370="対象外","対象外",H369))</f>
        <v/>
      </c>
      <c r="I370" s="219" t="str">
        <f>IF(B369="","",IF(AW370="対象外","対象外",I369))</f>
        <v/>
      </c>
      <c r="J370" s="219" t="str">
        <f>IF(B369="","",IF(AW370="対象外","対象外",J369))</f>
        <v/>
      </c>
      <c r="K370" s="219" t="str">
        <f>IF(B369="","",IF(AW370="対象外","対象外",K369))</f>
        <v/>
      </c>
      <c r="L370" s="315" t="str">
        <f>IF(B369="","",IF(AW370="対象外","対象外",L369))</f>
        <v/>
      </c>
      <c r="M370" s="303" t="str">
        <f>IF(B369="","",IF(AX370="対象外","対象外",M369))</f>
        <v/>
      </c>
      <c r="N370" s="219" t="str">
        <f>IF(B369="","",IF(AX370="対象外","対象外",N369))</f>
        <v/>
      </c>
      <c r="O370" s="219" t="str">
        <f>IF(B369="","",IF(AX370="対象外","対象外",O369))</f>
        <v/>
      </c>
      <c r="P370" s="219" t="str">
        <f>IF(B369="","",IF(AX370="対象外","対象外",P369))</f>
        <v/>
      </c>
      <c r="Q370" s="219" t="str">
        <f>IF(B369="","",IF(AX370="対象外","対象外",Q369))</f>
        <v/>
      </c>
      <c r="R370" s="219" t="str">
        <f>IF(B369="","",IF(AX370="対象外","対象外",R369))</f>
        <v/>
      </c>
      <c r="S370" s="322" t="str">
        <f>IF(B369="","",IF(AX370="対象外","対象外",S369))</f>
        <v/>
      </c>
      <c r="T370" s="314" t="str">
        <f>IF(B369="","",IF(AY370="対象外","対象外",T369))</f>
        <v/>
      </c>
      <c r="U370" s="219" t="str">
        <f>IF(B369="","",IF(AY370="対象外","対象外",U369))</f>
        <v/>
      </c>
      <c r="V370" s="219" t="str">
        <f>IF(B369="","",IF(AY370="対象外","対象外",V369))</f>
        <v/>
      </c>
      <c r="W370" s="219" t="str">
        <f>IF(B369="","",IF(AY370="対象外","対象外",W369))</f>
        <v/>
      </c>
      <c r="X370" s="219" t="str">
        <f>IF(B369="","",IF(AY370="対象外","対象外",X369))</f>
        <v/>
      </c>
      <c r="Y370" s="219" t="str">
        <f>IF(B369="","",IF(AY370="対象外","対象外",Y369))</f>
        <v/>
      </c>
      <c r="Z370" s="315" t="str">
        <f>IF(B369="","",IF(AY370="対象外","対象外",Z369))</f>
        <v/>
      </c>
      <c r="AA370" s="303" t="str">
        <f>IF(B369="","",IF(AZ370="対象外","対象外",AA369))</f>
        <v/>
      </c>
      <c r="AB370" s="219" t="str">
        <f>IF(B369="","",IF(AZ370="対象外","対象外",AB369))</f>
        <v/>
      </c>
      <c r="AC370" s="219" t="str">
        <f>IF(B369="","",IF(AZ370="対象外","対象外",AC369))</f>
        <v/>
      </c>
      <c r="AD370" s="219" t="str">
        <f>IF(B369="","",IF(AZ370="対象外","対象外",AD369))</f>
        <v/>
      </c>
      <c r="AE370" s="219" t="str">
        <f>IF(B369="","",IF(AZ370="対象外","対象外",AE369))</f>
        <v/>
      </c>
      <c r="AF370" s="219" t="str">
        <f>IF(B369="","",IF(AZ370="対象外","対象外",AF369))</f>
        <v/>
      </c>
      <c r="AG370" s="219" t="str">
        <f>IF(B369="","",IF(AZ370="対象外","対象外",AG369))</f>
        <v/>
      </c>
      <c r="AH370" s="523" t="str">
        <f t="shared" ref="AH370" si="570">IF(B369="","",IF(AH369&lt;1,"対象外",ROUND(AI369/AH369,3)))</f>
        <v/>
      </c>
      <c r="AI370" s="524"/>
      <c r="AJ370" s="189"/>
      <c r="AL370" s="290"/>
      <c r="AM370" s="184">
        <f>IF(AH370="",0,IF(AH370="対象外",0,1))</f>
        <v>0</v>
      </c>
      <c r="AN370" s="187">
        <f>IF(AM370=1,AH370,0)</f>
        <v>0</v>
      </c>
      <c r="AO370" s="184">
        <f>AH369</f>
        <v>0</v>
      </c>
      <c r="AP370" s="170">
        <f>AI369</f>
        <v>0</v>
      </c>
      <c r="AQ370" s="152"/>
      <c r="AR370" s="170">
        <f>IF(AS370&gt;1,1,0)</f>
        <v>0</v>
      </c>
      <c r="AS370" s="170">
        <f>AO370+AS326</f>
        <v>0</v>
      </c>
      <c r="AT370" s="170">
        <f>AP370+AT326</f>
        <v>0</v>
      </c>
      <c r="AU370" s="152"/>
      <c r="AW370" s="198" t="str">
        <f>IF(COUNTIF(F369:L369,"作業")+COUNTIF(F369:L369,"休日")&lt;7,"対象外",IF(COUNTIF(F369:L369,"休日")&gt;3,"対象外","対象"))</f>
        <v>対象外</v>
      </c>
      <c r="AX370" s="198" t="str">
        <f>IF(COUNTIF(M369:S369,"作業")+COUNTIF(M369:S369,"休日")&lt;7,"対象外",IF(COUNTIF(M369:S369,"休日")&gt;3,"対象外","対象"))</f>
        <v>対象外</v>
      </c>
      <c r="AY370" s="198" t="str">
        <f>IF(COUNTIF(T369:Z369,"作業")+COUNTIF(T369:Z369,"休日")&lt;7,"対象外",IF(COUNTIF(T369:Z369,"休日")&gt;3,"対象外","対象"))</f>
        <v>対象外</v>
      </c>
      <c r="AZ370" s="198" t="str">
        <f>IF(COUNTIF(AA369:AG369,"作業")+COUNTIF(AA369:AG369,"休日")&lt;7,"対象外",IF(COUNTIF(AA369:AG369,"休日")&gt;3,"対象外","対象"))</f>
        <v>対象外</v>
      </c>
    </row>
    <row r="371" spans="1:52" ht="54" customHeight="1" x14ac:dyDescent="0.35">
      <c r="A371" s="599"/>
      <c r="B371" s="529" t="str">
        <f>IF(COUNTIF(F371:AG371,0)=28,"",B$61)</f>
        <v/>
      </c>
      <c r="C371" s="530"/>
      <c r="D371" s="531"/>
      <c r="E371" s="295" t="s">
        <v>158</v>
      </c>
      <c r="F371" s="314">
        <f>VLOOKUP(F330,'20'!$B$11:$D$598,3,0)</f>
        <v>0</v>
      </c>
      <c r="G371" s="219">
        <f>VLOOKUP(G330,'20'!$B$11:$D$598,3,0)</f>
        <v>0</v>
      </c>
      <c r="H371" s="219">
        <f>VLOOKUP(H330,'20'!$B$11:$D$598,3,0)</f>
        <v>0</v>
      </c>
      <c r="I371" s="219">
        <f>VLOOKUP(I330,'20'!$B$11:$D$598,3,0)</f>
        <v>0</v>
      </c>
      <c r="J371" s="219">
        <f>VLOOKUP(J330,'20'!$B$11:$D$598,3,0)</f>
        <v>0</v>
      </c>
      <c r="K371" s="219">
        <f>VLOOKUP(K330,'20'!$B$11:$D$598,3,0)</f>
        <v>0</v>
      </c>
      <c r="L371" s="315">
        <f>VLOOKUP(L330,'20'!$B$11:$D$598,3,0)</f>
        <v>0</v>
      </c>
      <c r="M371" s="303">
        <f>VLOOKUP(M330,'20'!$B$11:$D$598,3,0)</f>
        <v>0</v>
      </c>
      <c r="N371" s="219">
        <f>VLOOKUP(N330,'20'!$B$11:$D$598,3,0)</f>
        <v>0</v>
      </c>
      <c r="O371" s="219">
        <f>VLOOKUP(O330,'20'!$B$11:$D$598,3,0)</f>
        <v>0</v>
      </c>
      <c r="P371" s="219">
        <f>VLOOKUP(P330,'20'!$B$11:$D$598,3,0)</f>
        <v>0</v>
      </c>
      <c r="Q371" s="219">
        <f>VLOOKUP(Q330,'20'!$B$11:$D$598,3,0)</f>
        <v>0</v>
      </c>
      <c r="R371" s="219">
        <f>VLOOKUP(R330,'20'!$B$11:$D$598,3,0)</f>
        <v>0</v>
      </c>
      <c r="S371" s="322">
        <f>VLOOKUP(S330,'20'!$B$11:$D$598,3,0)</f>
        <v>0</v>
      </c>
      <c r="T371" s="314">
        <f>VLOOKUP(T330,'20'!$B$11:$D$598,3,0)</f>
        <v>0</v>
      </c>
      <c r="U371" s="219">
        <f>VLOOKUP(U330,'20'!$B$11:$D$598,3,0)</f>
        <v>0</v>
      </c>
      <c r="V371" s="219">
        <f>VLOOKUP(V330,'20'!$B$11:$D$598,3,0)</f>
        <v>0</v>
      </c>
      <c r="W371" s="219">
        <f>VLOOKUP(W330,'20'!$B$11:$D$598,3,0)</f>
        <v>0</v>
      </c>
      <c r="X371" s="219">
        <f>VLOOKUP(X330,'20'!$B$11:$D$598,3,0)</f>
        <v>0</v>
      </c>
      <c r="Y371" s="219">
        <f>VLOOKUP(Y330,'20'!$B$11:$D$598,3,0)</f>
        <v>0</v>
      </c>
      <c r="Z371" s="315">
        <f>VLOOKUP(Z330,'20'!$B$11:$D$598,3,0)</f>
        <v>0</v>
      </c>
      <c r="AA371" s="303">
        <f>VLOOKUP(AA330,'20'!$B$11:$D$598,3,0)</f>
        <v>0</v>
      </c>
      <c r="AB371" s="219">
        <f>VLOOKUP(AB330,'20'!$B$11:$D$598,3,0)</f>
        <v>0</v>
      </c>
      <c r="AC371" s="219">
        <f>VLOOKUP(AC330,'20'!$B$11:$D$598,3,0)</f>
        <v>0</v>
      </c>
      <c r="AD371" s="219">
        <f>VLOOKUP(AD330,'20'!$B$11:$D$598,3,0)</f>
        <v>0</v>
      </c>
      <c r="AE371" s="219">
        <f>VLOOKUP(AE330,'20'!$B$11:$D$598,3,0)</f>
        <v>0</v>
      </c>
      <c r="AF371" s="219">
        <f>VLOOKUP(AF330,'20'!$B$11:$D$598,3,0)</f>
        <v>0</v>
      </c>
      <c r="AG371" s="219">
        <f>VLOOKUP(AG330,'20'!$B$11:$D$598,3,0)</f>
        <v>0</v>
      </c>
      <c r="AH371" s="198">
        <f t="shared" ref="AH371" si="571">COUNTIF(F372:AG372,"作業")+COUNTIF(F372:AG372,"休日")</f>
        <v>0</v>
      </c>
      <c r="AI371" s="291">
        <f t="shared" ref="AI371" si="572">(COUNTIF(F372:AG372,"休日"))</f>
        <v>0</v>
      </c>
      <c r="AJ371" s="189"/>
      <c r="AL371" s="290"/>
      <c r="AM371" s="290"/>
      <c r="AN371" s="290"/>
      <c r="AW371" s="278">
        <v>1</v>
      </c>
      <c r="AX371" s="278">
        <v>2</v>
      </c>
      <c r="AY371" s="278">
        <v>3</v>
      </c>
      <c r="AZ371" s="278">
        <v>4</v>
      </c>
    </row>
    <row r="372" spans="1:52" ht="54" customHeight="1" thickBot="1" x14ac:dyDescent="0.4">
      <c r="A372" s="600"/>
      <c r="B372" s="532"/>
      <c r="C372" s="533"/>
      <c r="D372" s="534"/>
      <c r="E372" s="297" t="s">
        <v>159</v>
      </c>
      <c r="F372" s="316" t="str">
        <f>IF(B371="","",IF(AW372="対象外","対象外",F371))</f>
        <v/>
      </c>
      <c r="G372" s="284" t="str">
        <f>IF(B371="","",IF(AW372="対象外","対象外",G371))</f>
        <v/>
      </c>
      <c r="H372" s="284" t="str">
        <f>IF(B371="","",IF(AW372="対象外","対象外",H371))</f>
        <v/>
      </c>
      <c r="I372" s="284" t="str">
        <f>IF(B371="","",IF(AW372="対象外","対象外",I371))</f>
        <v/>
      </c>
      <c r="J372" s="284" t="str">
        <f>IF(B371="","",IF(AW372="対象外","対象外",J371))</f>
        <v/>
      </c>
      <c r="K372" s="284" t="str">
        <f>IF(B371="","",IF(AW372="対象外","対象外",K371))</f>
        <v/>
      </c>
      <c r="L372" s="317" t="str">
        <f>IF(B371="","",IF(AW372="対象外","対象外",L371))</f>
        <v/>
      </c>
      <c r="M372" s="304" t="str">
        <f>IF(B371="","",IF(AX372="対象外","対象外",M371))</f>
        <v/>
      </c>
      <c r="N372" s="284" t="str">
        <f>IF(B371="","",IF(AX372="対象外","対象外",N371))</f>
        <v/>
      </c>
      <c r="O372" s="284" t="str">
        <f>IF(B371="","",IF(AX372="対象外","対象外",O371))</f>
        <v/>
      </c>
      <c r="P372" s="284" t="str">
        <f>IF(B371="","",IF(AX372="対象外","対象外",P371))</f>
        <v/>
      </c>
      <c r="Q372" s="284" t="str">
        <f>IF(B371="","",IF(AX372="対象外","対象外",Q371))</f>
        <v/>
      </c>
      <c r="R372" s="284" t="str">
        <f>IF(B371="","",IF(AX372="対象外","対象外",R371))</f>
        <v/>
      </c>
      <c r="S372" s="323" t="str">
        <f>IF(B371="","",IF(AX372="対象外","対象外",S371))</f>
        <v/>
      </c>
      <c r="T372" s="316" t="str">
        <f>IF(B371="","",IF(AY372="対象外","対象外",T371))</f>
        <v/>
      </c>
      <c r="U372" s="284" t="str">
        <f>IF(B371="","",IF(AY372="対象外","対象外",U371))</f>
        <v/>
      </c>
      <c r="V372" s="284" t="str">
        <f>IF(B371="","",IF(AY372="対象外","対象外",V371))</f>
        <v/>
      </c>
      <c r="W372" s="284" t="str">
        <f>IF(B371="","",IF(AY372="対象外","対象外",W371))</f>
        <v/>
      </c>
      <c r="X372" s="284" t="str">
        <f>IF(B371="","",IF(AY372="対象外","対象外",X371))</f>
        <v/>
      </c>
      <c r="Y372" s="284" t="str">
        <f>IF(B371="","",IF(AY372="対象外","対象外",Y371))</f>
        <v/>
      </c>
      <c r="Z372" s="317" t="str">
        <f>IF(B371="","",IF(AY372="対象外","対象外",Z371))</f>
        <v/>
      </c>
      <c r="AA372" s="304" t="str">
        <f>IF(B371="","",IF(AZ372="対象外","対象外",AA371))</f>
        <v/>
      </c>
      <c r="AB372" s="284" t="str">
        <f>IF(B371="","",IF(AZ372="対象外","対象外",AB371))</f>
        <v/>
      </c>
      <c r="AC372" s="284" t="str">
        <f>IF(B371="","",IF(AZ372="対象外","対象外",AC371))</f>
        <v/>
      </c>
      <c r="AD372" s="284" t="str">
        <f>IF(B371="","",IF(AZ372="対象外","対象外",AD371))</f>
        <v/>
      </c>
      <c r="AE372" s="284" t="str">
        <f>IF(B371="","",IF(AZ372="対象外","対象外",AE371))</f>
        <v/>
      </c>
      <c r="AF372" s="284" t="str">
        <f>IF(B371="","",IF(AZ372="対象外","対象外",AF371))</f>
        <v/>
      </c>
      <c r="AG372" s="284" t="str">
        <f>IF(B371="","",IF(AZ372="対象外","対象外",AG371))</f>
        <v/>
      </c>
      <c r="AH372" s="523" t="str">
        <f t="shared" ref="AH372" si="573">IF(B371="","",IF(AH371&lt;1,"対象外",ROUND(AI371/AH371,3)))</f>
        <v/>
      </c>
      <c r="AI372" s="524"/>
      <c r="AJ372" s="285"/>
      <c r="AL372" s="290"/>
      <c r="AM372" s="184">
        <f>IF(AH372="",0,IF(AH372="対象外",0,1))</f>
        <v>0</v>
      </c>
      <c r="AN372" s="187">
        <f>IF(AM372=1,AH372,0)</f>
        <v>0</v>
      </c>
      <c r="AO372" s="184">
        <f>AH371</f>
        <v>0</v>
      </c>
      <c r="AP372" s="170">
        <f>AI371</f>
        <v>0</v>
      </c>
      <c r="AQ372" s="152"/>
      <c r="AR372" s="170">
        <f>IF(AS372&gt;1,1,0)</f>
        <v>0</v>
      </c>
      <c r="AS372" s="170">
        <f>AO372+AS328</f>
        <v>0</v>
      </c>
      <c r="AT372" s="170">
        <f>AP372+AT328</f>
        <v>0</v>
      </c>
      <c r="AU372" s="152"/>
      <c r="AW372" s="198" t="str">
        <f>IF(COUNTIF(F371:L371,"作業")+COUNTIF(F371:L371,"休日")&lt;7,"対象外",IF(COUNTIF(F371:L371,"休日")&gt;3,"対象外","対象"))</f>
        <v>対象外</v>
      </c>
      <c r="AX372" s="198" t="str">
        <f>IF(COUNTIF(M371:S371,"作業")+COUNTIF(M371:S371,"休日")&lt;7,"対象外",IF(COUNTIF(M371:S371,"休日")&gt;3,"対象外","対象"))</f>
        <v>対象外</v>
      </c>
      <c r="AY372" s="198" t="str">
        <f>IF(COUNTIF(T371:Z371,"作業")+COUNTIF(T371:Z371,"休日")&lt;7,"対象外",IF(COUNTIF(T371:Z371,"休日")&gt;3,"対象外","対象"))</f>
        <v>対象外</v>
      </c>
      <c r="AZ372" s="198" t="str">
        <f>IF(COUNTIF(AA371:AG371,"作業")+COUNTIF(AA371:AG371,"休日")&lt;7,"対象外",IF(COUNTIF(AA371:AG371,"休日")&gt;3,"対象外","対象"))</f>
        <v>対象外</v>
      </c>
    </row>
    <row r="373" spans="1:52" ht="35.25" customHeight="1" x14ac:dyDescent="0.4">
      <c r="A373" s="598" t="s">
        <v>70</v>
      </c>
      <c r="B373" s="549" t="s">
        <v>0</v>
      </c>
      <c r="C373" s="550"/>
      <c r="D373" s="550"/>
      <c r="E373" s="550"/>
      <c r="F373" s="307">
        <f>AG329+1</f>
        <v>46155</v>
      </c>
      <c r="G373" s="199">
        <f>F373+1</f>
        <v>46156</v>
      </c>
      <c r="H373" s="199">
        <f t="shared" ref="H373:AG373" si="574">G373+1</f>
        <v>46157</v>
      </c>
      <c r="I373" s="199">
        <f t="shared" si="574"/>
        <v>46158</v>
      </c>
      <c r="J373" s="199">
        <f t="shared" si="574"/>
        <v>46159</v>
      </c>
      <c r="K373" s="199">
        <f t="shared" si="574"/>
        <v>46160</v>
      </c>
      <c r="L373" s="308">
        <f t="shared" si="574"/>
        <v>46161</v>
      </c>
      <c r="M373" s="299">
        <f t="shared" si="574"/>
        <v>46162</v>
      </c>
      <c r="N373" s="199">
        <f t="shared" si="574"/>
        <v>46163</v>
      </c>
      <c r="O373" s="199">
        <f t="shared" si="574"/>
        <v>46164</v>
      </c>
      <c r="P373" s="199">
        <f t="shared" si="574"/>
        <v>46165</v>
      </c>
      <c r="Q373" s="199">
        <f t="shared" si="574"/>
        <v>46166</v>
      </c>
      <c r="R373" s="199">
        <f t="shared" si="574"/>
        <v>46167</v>
      </c>
      <c r="S373" s="318">
        <f t="shared" si="574"/>
        <v>46168</v>
      </c>
      <c r="T373" s="307">
        <f t="shared" si="574"/>
        <v>46169</v>
      </c>
      <c r="U373" s="199">
        <f t="shared" si="574"/>
        <v>46170</v>
      </c>
      <c r="V373" s="199">
        <f t="shared" si="574"/>
        <v>46171</v>
      </c>
      <c r="W373" s="199">
        <f t="shared" si="574"/>
        <v>46172</v>
      </c>
      <c r="X373" s="199">
        <f t="shared" si="574"/>
        <v>46173</v>
      </c>
      <c r="Y373" s="199">
        <f t="shared" si="574"/>
        <v>46174</v>
      </c>
      <c r="Z373" s="308">
        <f t="shared" si="574"/>
        <v>46175</v>
      </c>
      <c r="AA373" s="299">
        <f t="shared" si="574"/>
        <v>46176</v>
      </c>
      <c r="AB373" s="199">
        <f t="shared" si="574"/>
        <v>46177</v>
      </c>
      <c r="AC373" s="199">
        <f t="shared" si="574"/>
        <v>46178</v>
      </c>
      <c r="AD373" s="199">
        <f t="shared" si="574"/>
        <v>46179</v>
      </c>
      <c r="AE373" s="199">
        <f t="shared" si="574"/>
        <v>46180</v>
      </c>
      <c r="AF373" s="199">
        <f t="shared" si="574"/>
        <v>46181</v>
      </c>
      <c r="AG373" s="199">
        <f t="shared" si="574"/>
        <v>46182</v>
      </c>
      <c r="AH373" s="545" t="s">
        <v>11</v>
      </c>
      <c r="AI373" s="547" t="s">
        <v>123</v>
      </c>
      <c r="AJ373" s="527" t="s">
        <v>134</v>
      </c>
      <c r="AL373" s="290"/>
      <c r="AM373" s="290"/>
      <c r="AN373" s="290"/>
    </row>
    <row r="374" spans="1:52" ht="35.25" customHeight="1" x14ac:dyDescent="0.4">
      <c r="A374" s="599"/>
      <c r="B374" s="541" t="s">
        <v>1</v>
      </c>
      <c r="C374" s="542"/>
      <c r="D374" s="542"/>
      <c r="E374" s="542"/>
      <c r="F374" s="309">
        <f>AG330+1</f>
        <v>46155</v>
      </c>
      <c r="G374" s="200">
        <f>F374+1</f>
        <v>46156</v>
      </c>
      <c r="H374" s="200">
        <f t="shared" ref="H374:AG374" si="575">G374+1</f>
        <v>46157</v>
      </c>
      <c r="I374" s="200">
        <f t="shared" si="575"/>
        <v>46158</v>
      </c>
      <c r="J374" s="200">
        <f t="shared" si="575"/>
        <v>46159</v>
      </c>
      <c r="K374" s="200">
        <f t="shared" si="575"/>
        <v>46160</v>
      </c>
      <c r="L374" s="310">
        <f t="shared" si="575"/>
        <v>46161</v>
      </c>
      <c r="M374" s="300">
        <f t="shared" si="575"/>
        <v>46162</v>
      </c>
      <c r="N374" s="200">
        <f t="shared" si="575"/>
        <v>46163</v>
      </c>
      <c r="O374" s="200">
        <f t="shared" si="575"/>
        <v>46164</v>
      </c>
      <c r="P374" s="200">
        <f t="shared" si="575"/>
        <v>46165</v>
      </c>
      <c r="Q374" s="200">
        <f t="shared" si="575"/>
        <v>46166</v>
      </c>
      <c r="R374" s="200">
        <f t="shared" si="575"/>
        <v>46167</v>
      </c>
      <c r="S374" s="319">
        <f t="shared" si="575"/>
        <v>46168</v>
      </c>
      <c r="T374" s="309">
        <f t="shared" si="575"/>
        <v>46169</v>
      </c>
      <c r="U374" s="200">
        <f t="shared" si="575"/>
        <v>46170</v>
      </c>
      <c r="V374" s="200">
        <f t="shared" si="575"/>
        <v>46171</v>
      </c>
      <c r="W374" s="200">
        <f t="shared" si="575"/>
        <v>46172</v>
      </c>
      <c r="X374" s="200">
        <f t="shared" si="575"/>
        <v>46173</v>
      </c>
      <c r="Y374" s="200">
        <f t="shared" si="575"/>
        <v>46174</v>
      </c>
      <c r="Z374" s="310">
        <f t="shared" si="575"/>
        <v>46175</v>
      </c>
      <c r="AA374" s="300">
        <f t="shared" si="575"/>
        <v>46176</v>
      </c>
      <c r="AB374" s="200">
        <f t="shared" si="575"/>
        <v>46177</v>
      </c>
      <c r="AC374" s="200">
        <f t="shared" si="575"/>
        <v>46178</v>
      </c>
      <c r="AD374" s="200">
        <f t="shared" si="575"/>
        <v>46179</v>
      </c>
      <c r="AE374" s="200">
        <f t="shared" si="575"/>
        <v>46180</v>
      </c>
      <c r="AF374" s="200">
        <f t="shared" si="575"/>
        <v>46181</v>
      </c>
      <c r="AG374" s="200">
        <f t="shared" si="575"/>
        <v>46182</v>
      </c>
      <c r="AH374" s="546"/>
      <c r="AI374" s="548"/>
      <c r="AJ374" s="528"/>
      <c r="AL374" s="290"/>
      <c r="AM374" s="290"/>
      <c r="AN374" s="290"/>
    </row>
    <row r="375" spans="1:52" ht="35.25" customHeight="1" x14ac:dyDescent="0.4">
      <c r="A375" s="599"/>
      <c r="B375" s="541" t="s">
        <v>2</v>
      </c>
      <c r="C375" s="542"/>
      <c r="D375" s="542"/>
      <c r="E375" s="542"/>
      <c r="F375" s="311">
        <f>AG331+1</f>
        <v>46155</v>
      </c>
      <c r="G375" s="201">
        <f>F374+1</f>
        <v>46156</v>
      </c>
      <c r="H375" s="201">
        <f t="shared" ref="H375" si="576">G374+1</f>
        <v>46157</v>
      </c>
      <c r="I375" s="201">
        <f t="shared" ref="I375" si="577">H374+1</f>
        <v>46158</v>
      </c>
      <c r="J375" s="201">
        <f t="shared" ref="J375" si="578">I374+1</f>
        <v>46159</v>
      </c>
      <c r="K375" s="201">
        <f t="shared" ref="K375" si="579">J374+1</f>
        <v>46160</v>
      </c>
      <c r="L375" s="312">
        <f t="shared" ref="L375" si="580">K374+1</f>
        <v>46161</v>
      </c>
      <c r="M375" s="301">
        <f t="shared" ref="M375" si="581">L374+1</f>
        <v>46162</v>
      </c>
      <c r="N375" s="201">
        <f t="shared" ref="N375" si="582">M374+1</f>
        <v>46163</v>
      </c>
      <c r="O375" s="201">
        <f t="shared" ref="O375" si="583">N374+1</f>
        <v>46164</v>
      </c>
      <c r="P375" s="201">
        <f t="shared" ref="P375" si="584">O374+1</f>
        <v>46165</v>
      </c>
      <c r="Q375" s="201">
        <f t="shared" ref="Q375" si="585">P374+1</f>
        <v>46166</v>
      </c>
      <c r="R375" s="201">
        <f t="shared" ref="R375" si="586">Q374+1</f>
        <v>46167</v>
      </c>
      <c r="S375" s="320">
        <f t="shared" ref="S375" si="587">R374+1</f>
        <v>46168</v>
      </c>
      <c r="T375" s="311">
        <f t="shared" ref="T375" si="588">S374+1</f>
        <v>46169</v>
      </c>
      <c r="U375" s="201">
        <f t="shared" ref="U375" si="589">T374+1</f>
        <v>46170</v>
      </c>
      <c r="V375" s="201">
        <f t="shared" ref="V375" si="590">U374+1</f>
        <v>46171</v>
      </c>
      <c r="W375" s="201">
        <f t="shared" ref="W375" si="591">V374+1</f>
        <v>46172</v>
      </c>
      <c r="X375" s="201">
        <f t="shared" ref="X375" si="592">W374+1</f>
        <v>46173</v>
      </c>
      <c r="Y375" s="201">
        <f t="shared" ref="Y375" si="593">X374+1</f>
        <v>46174</v>
      </c>
      <c r="Z375" s="312">
        <f t="shared" ref="Z375" si="594">Y374+1</f>
        <v>46175</v>
      </c>
      <c r="AA375" s="301">
        <f t="shared" ref="AA375" si="595">Z374+1</f>
        <v>46176</v>
      </c>
      <c r="AB375" s="201">
        <f t="shared" ref="AB375" si="596">AA374+1</f>
        <v>46177</v>
      </c>
      <c r="AC375" s="201">
        <f t="shared" ref="AC375" si="597">AB374+1</f>
        <v>46178</v>
      </c>
      <c r="AD375" s="201">
        <f t="shared" ref="AD375" si="598">AC374+1</f>
        <v>46179</v>
      </c>
      <c r="AE375" s="201">
        <f t="shared" ref="AE375" si="599">AD374+1</f>
        <v>46180</v>
      </c>
      <c r="AF375" s="201">
        <f t="shared" ref="AF375" si="600">AE374+1</f>
        <v>46181</v>
      </c>
      <c r="AG375" s="201">
        <f t="shared" ref="AG375" si="601">AF374+1</f>
        <v>46182</v>
      </c>
      <c r="AH375" s="546"/>
      <c r="AI375" s="548"/>
      <c r="AJ375" s="528"/>
      <c r="AK375" s="159"/>
      <c r="AL375" s="290"/>
      <c r="AM375" s="290"/>
      <c r="AN375" s="290"/>
      <c r="AO375" s="290"/>
      <c r="AP375" s="290"/>
      <c r="AQ375" s="290"/>
      <c r="AR375" s="290"/>
      <c r="AS375" s="290"/>
      <c r="AT375" s="290"/>
      <c r="AU375" s="290"/>
      <c r="AV375" s="290"/>
      <c r="AW375" s="290"/>
      <c r="AX375" s="290"/>
      <c r="AY375" s="290"/>
      <c r="AZ375" s="290"/>
    </row>
    <row r="376" spans="1:52" ht="119.25" customHeight="1" x14ac:dyDescent="0.4">
      <c r="A376" s="599"/>
      <c r="B376" s="543" t="s">
        <v>157</v>
      </c>
      <c r="C376" s="544"/>
      <c r="D376" s="544"/>
      <c r="E376" s="544"/>
      <c r="F376" s="292" t="str">
        <f>IF(F374=$T$9,"完了日","")</f>
        <v/>
      </c>
      <c r="G376" s="197" t="str">
        <f>IF(G374=$T$9,"完了日","")</f>
        <v/>
      </c>
      <c r="H376" s="197" t="str">
        <f t="shared" ref="H376:AG376" si="602">IF(H374=$T$9,"完了日","")</f>
        <v/>
      </c>
      <c r="I376" s="197" t="str">
        <f t="shared" si="602"/>
        <v/>
      </c>
      <c r="J376" s="197" t="str">
        <f t="shared" si="602"/>
        <v/>
      </c>
      <c r="K376" s="197" t="str">
        <f t="shared" si="602"/>
        <v/>
      </c>
      <c r="L376" s="313" t="str">
        <f t="shared" si="602"/>
        <v/>
      </c>
      <c r="M376" s="302" t="str">
        <f t="shared" si="602"/>
        <v/>
      </c>
      <c r="N376" s="197" t="str">
        <f t="shared" si="602"/>
        <v/>
      </c>
      <c r="O376" s="197" t="str">
        <f t="shared" si="602"/>
        <v/>
      </c>
      <c r="P376" s="197" t="str">
        <f t="shared" si="602"/>
        <v/>
      </c>
      <c r="Q376" s="197" t="str">
        <f t="shared" si="602"/>
        <v/>
      </c>
      <c r="R376" s="197" t="str">
        <f t="shared" si="602"/>
        <v/>
      </c>
      <c r="S376" s="321" t="str">
        <f t="shared" si="602"/>
        <v/>
      </c>
      <c r="T376" s="292" t="str">
        <f t="shared" si="602"/>
        <v/>
      </c>
      <c r="U376" s="197" t="str">
        <f t="shared" si="602"/>
        <v/>
      </c>
      <c r="V376" s="197" t="str">
        <f t="shared" si="602"/>
        <v/>
      </c>
      <c r="W376" s="197" t="str">
        <f t="shared" si="602"/>
        <v/>
      </c>
      <c r="X376" s="197" t="str">
        <f t="shared" si="602"/>
        <v/>
      </c>
      <c r="Y376" s="197" t="str">
        <f t="shared" si="602"/>
        <v/>
      </c>
      <c r="Z376" s="313" t="str">
        <f t="shared" si="602"/>
        <v/>
      </c>
      <c r="AA376" s="302" t="str">
        <f t="shared" si="602"/>
        <v/>
      </c>
      <c r="AB376" s="197" t="str">
        <f t="shared" si="602"/>
        <v/>
      </c>
      <c r="AC376" s="197" t="str">
        <f t="shared" si="602"/>
        <v/>
      </c>
      <c r="AD376" s="197" t="str">
        <f t="shared" si="602"/>
        <v/>
      </c>
      <c r="AE376" s="197" t="str">
        <f t="shared" si="602"/>
        <v/>
      </c>
      <c r="AF376" s="197" t="str">
        <f t="shared" si="602"/>
        <v/>
      </c>
      <c r="AG376" s="197" t="str">
        <f t="shared" si="602"/>
        <v/>
      </c>
      <c r="AH376" s="546"/>
      <c r="AI376" s="548"/>
      <c r="AJ376" s="528"/>
      <c r="AL376" s="290"/>
      <c r="AM376" s="290"/>
      <c r="AN376" s="516" t="s">
        <v>126</v>
      </c>
      <c r="AO376" s="516"/>
      <c r="AR376" s="146" t="s">
        <v>146</v>
      </c>
      <c r="AX376" s="517" t="s">
        <v>160</v>
      </c>
      <c r="AY376" s="517"/>
      <c r="AZ376" s="517"/>
    </row>
    <row r="377" spans="1:52" ht="54.75" customHeight="1" x14ac:dyDescent="0.4">
      <c r="A377" s="599"/>
      <c r="B377" s="529" t="str">
        <f>IF(COUNTIF(F377:AG377,0)=28,"",B$25)</f>
        <v/>
      </c>
      <c r="C377" s="530"/>
      <c r="D377" s="531"/>
      <c r="E377" s="295" t="s">
        <v>158</v>
      </c>
      <c r="F377" s="314">
        <f>VLOOKUP(F374,'1'!$B$11:$D$598,3,0)</f>
        <v>0</v>
      </c>
      <c r="G377" s="219">
        <f>VLOOKUP(G374,'1'!$B$11:$D$598,3,0)</f>
        <v>0</v>
      </c>
      <c r="H377" s="219">
        <f>VLOOKUP(H374,'1'!$B$11:$D$598,3,0)</f>
        <v>0</v>
      </c>
      <c r="I377" s="219">
        <f>VLOOKUP(I374,'1'!$B$11:$D$598,3,0)</f>
        <v>0</v>
      </c>
      <c r="J377" s="219">
        <f>VLOOKUP(J374,'1'!$B$11:$D$598,3,0)</f>
        <v>0</v>
      </c>
      <c r="K377" s="219">
        <f>VLOOKUP(K374,'1'!$B$11:$D$598,3,0)</f>
        <v>0</v>
      </c>
      <c r="L377" s="315">
        <f>VLOOKUP(L374,'1'!$B$11:$D$598,3,0)</f>
        <v>0</v>
      </c>
      <c r="M377" s="303">
        <f>VLOOKUP(M374,'1'!$B$11:$D$598,3,0)</f>
        <v>0</v>
      </c>
      <c r="N377" s="219">
        <f>VLOOKUP(N374,'1'!$B$11:$D$598,3,0)</f>
        <v>0</v>
      </c>
      <c r="O377" s="219">
        <f>VLOOKUP(O374,'1'!$B$11:$D$598,3,0)</f>
        <v>0</v>
      </c>
      <c r="P377" s="219">
        <f>VLOOKUP(P374,'1'!$B$11:$D$598,3,0)</f>
        <v>0</v>
      </c>
      <c r="Q377" s="219">
        <f>VLOOKUP(Q374,'1'!$B$11:$D$598,3,0)</f>
        <v>0</v>
      </c>
      <c r="R377" s="219">
        <f>VLOOKUP(R374,'1'!$B$11:$D$598,3,0)</f>
        <v>0</v>
      </c>
      <c r="S377" s="322">
        <f>VLOOKUP(S374,'1'!$B$11:$D$598,3,0)</f>
        <v>0</v>
      </c>
      <c r="T377" s="314">
        <f>VLOOKUP(T374,'1'!$B$11:$D$598,3,0)</f>
        <v>0</v>
      </c>
      <c r="U377" s="219">
        <f>VLOOKUP(U374,'1'!$B$11:$D$598,3,0)</f>
        <v>0</v>
      </c>
      <c r="V377" s="219">
        <f>VLOOKUP(V374,'1'!$B$11:$D$598,3,0)</f>
        <v>0</v>
      </c>
      <c r="W377" s="219">
        <f>VLOOKUP(W374,'1'!$B$11:$D$598,3,0)</f>
        <v>0</v>
      </c>
      <c r="X377" s="219">
        <f>VLOOKUP(X374,'1'!$B$11:$D$598,3,0)</f>
        <v>0</v>
      </c>
      <c r="Y377" s="219">
        <f>VLOOKUP(Y374,'1'!$B$11:$D$598,3,0)</f>
        <v>0</v>
      </c>
      <c r="Z377" s="315">
        <f>VLOOKUP(Z374,'1'!$B$11:$D$598,3,0)</f>
        <v>0</v>
      </c>
      <c r="AA377" s="303">
        <f>VLOOKUP(AA374,'1'!$B$11:$D$598,3,0)</f>
        <v>0</v>
      </c>
      <c r="AB377" s="219">
        <f>VLOOKUP(AB374,'1'!$B$11:$D$598,3,0)</f>
        <v>0</v>
      </c>
      <c r="AC377" s="219">
        <f>VLOOKUP(AC374,'1'!$B$11:$D$598,3,0)</f>
        <v>0</v>
      </c>
      <c r="AD377" s="219">
        <f>VLOOKUP(AD374,'1'!$B$11:$D$598,3,0)</f>
        <v>0</v>
      </c>
      <c r="AE377" s="219">
        <f>VLOOKUP(AE374,'1'!$B$11:$D$598,3,0)</f>
        <v>0</v>
      </c>
      <c r="AF377" s="219">
        <f>VLOOKUP(AF374,'1'!$B$11:$D$598,3,0)</f>
        <v>0</v>
      </c>
      <c r="AG377" s="219">
        <f>VLOOKUP(AG374,'1'!$B$11:$D$598,3,0)</f>
        <v>0</v>
      </c>
      <c r="AH377" s="198">
        <f>COUNTIF(F378:AG378,"作業")+COUNTIF(F378:AG378,"休日")</f>
        <v>0</v>
      </c>
      <c r="AI377" s="291">
        <f>(COUNTIF(F378:AG378,"休日"))</f>
        <v>0</v>
      </c>
      <c r="AJ377" s="526" t="str">
        <f>IF(AN377&gt;0.01,ROUND(AN377/AM377,3),"")</f>
        <v/>
      </c>
      <c r="AL377" s="290"/>
      <c r="AM377" s="290">
        <f>SUM(AM378:AM416)</f>
        <v>0</v>
      </c>
      <c r="AN377" s="188">
        <f>SUM(AN378:AN416)</f>
        <v>0</v>
      </c>
      <c r="AS377" s="146" t="s">
        <v>162</v>
      </c>
      <c r="AT377" s="146" t="s">
        <v>19</v>
      </c>
      <c r="AW377" s="278"/>
      <c r="AX377" s="278"/>
      <c r="AY377" s="278"/>
      <c r="AZ377" s="278"/>
    </row>
    <row r="378" spans="1:52" ht="54.75" customHeight="1" x14ac:dyDescent="0.4">
      <c r="A378" s="599"/>
      <c r="B378" s="532"/>
      <c r="C378" s="533"/>
      <c r="D378" s="534"/>
      <c r="E378" s="296" t="s">
        <v>159</v>
      </c>
      <c r="F378" s="314" t="str">
        <f>IF(B377="","",IF(AW378="対象外","対象外",F377))</f>
        <v/>
      </c>
      <c r="G378" s="219" t="str">
        <f>IF(B377="","",IF(AW378="対象外","対象外",G377))</f>
        <v/>
      </c>
      <c r="H378" s="219" t="str">
        <f>IF(B377="","",IF(AW378="対象外","対象外",H377))</f>
        <v/>
      </c>
      <c r="I378" s="219" t="str">
        <f>IF(B377="","",IF(AW378="対象外","対象外",I377))</f>
        <v/>
      </c>
      <c r="J378" s="219" t="str">
        <f>IF(B377="","",IF(AW378="対象外","対象外",J377))</f>
        <v/>
      </c>
      <c r="K378" s="219" t="str">
        <f>IF(B377="","",IF(AW378="対象外","対象外",K377))</f>
        <v/>
      </c>
      <c r="L378" s="315" t="str">
        <f>IF(B377="","",IF(AW378="対象外","対象外",L377))</f>
        <v/>
      </c>
      <c r="M378" s="303" t="str">
        <f>IF(B377="","",IF(AX378="対象外","対象外",M377))</f>
        <v/>
      </c>
      <c r="N378" s="219" t="str">
        <f>IF(B377="","",IF(AX378="対象外","対象外",N377))</f>
        <v/>
      </c>
      <c r="O378" s="219" t="str">
        <f>IF(B377="","",IF(AX378="対象外","対象外",O377))</f>
        <v/>
      </c>
      <c r="P378" s="219" t="str">
        <f>IF(B377="","",IF(AX378="対象外","対象外",P377))</f>
        <v/>
      </c>
      <c r="Q378" s="219" t="str">
        <f>IF(B377="","",IF(AX378="対象外","対象外",Q377))</f>
        <v/>
      </c>
      <c r="R378" s="219" t="str">
        <f>IF(B377="","",IF(AX378="対象外","対象外",R377))</f>
        <v/>
      </c>
      <c r="S378" s="322" t="str">
        <f>IF(B377="","",IF(AX378="対象外","対象外",S377))</f>
        <v/>
      </c>
      <c r="T378" s="314" t="str">
        <f>IF(B377="","",IF(AY378="対象外","対象外",T377))</f>
        <v/>
      </c>
      <c r="U378" s="219" t="str">
        <f>IF(B377="","",IF(AY378="対象外","対象外",U377))</f>
        <v/>
      </c>
      <c r="V378" s="219" t="str">
        <f>IF(B377="","",IF(AY378="対象外","対象外",V377))</f>
        <v/>
      </c>
      <c r="W378" s="219" t="str">
        <f>IF(B377="","",IF(AY378="対象外","対象外",W377))</f>
        <v/>
      </c>
      <c r="X378" s="219" t="str">
        <f>IF(B377="","",IF(AY378="対象外","対象外",X377))</f>
        <v/>
      </c>
      <c r="Y378" s="219" t="str">
        <f>IF(B377="","",IF(AY378="対象外","対象外",Y377))</f>
        <v/>
      </c>
      <c r="Z378" s="315" t="str">
        <f>IF(B377="","",IF(AY378="対象外","対象外",Z377))</f>
        <v/>
      </c>
      <c r="AA378" s="303" t="str">
        <f>IF(B377="","",IF(AZ378="対象外","対象外",AA377))</f>
        <v/>
      </c>
      <c r="AB378" s="219" t="str">
        <f>IF(B377="","",IF(AZ378="対象外","対象外",AB377))</f>
        <v/>
      </c>
      <c r="AC378" s="219" t="str">
        <f>IF(B377="","",IF(AZ378="対象外","対象外",AC377))</f>
        <v/>
      </c>
      <c r="AD378" s="219" t="str">
        <f>IF(B377="","",IF(AZ378="対象外","対象外",AD377))</f>
        <v/>
      </c>
      <c r="AE378" s="219" t="str">
        <f>IF(B377="","",IF(AZ378="対象外","対象外",AE377))</f>
        <v/>
      </c>
      <c r="AF378" s="219" t="str">
        <f>IF(B377="","",IF(AZ378="対象外","対象外",AF377))</f>
        <v/>
      </c>
      <c r="AG378" s="219" t="str">
        <f>IF(B377="","",IF(AZ378="対象外","対象外",AG377))</f>
        <v/>
      </c>
      <c r="AH378" s="523" t="str">
        <f>IF(B377="","",IF(AH377&lt;1,"対象外",ROUND(AI377/AH377,3)))</f>
        <v/>
      </c>
      <c r="AI378" s="524"/>
      <c r="AJ378" s="526"/>
      <c r="AL378" s="146"/>
      <c r="AM378" s="184">
        <f>IF(AH378="",0,IF(AH378="対象外",0,1))</f>
        <v>0</v>
      </c>
      <c r="AN378" s="187">
        <f>IF(AM378=1,AH378,0)</f>
        <v>0</v>
      </c>
      <c r="AO378" s="184">
        <f>AH377</f>
        <v>0</v>
      </c>
      <c r="AP378" s="170">
        <f>AI377</f>
        <v>0</v>
      </c>
      <c r="AQ378" s="152"/>
      <c r="AR378" s="170">
        <f>IF(AS378&gt;1,1,0)</f>
        <v>0</v>
      </c>
      <c r="AS378" s="170">
        <f>AO378+AS334</f>
        <v>0</v>
      </c>
      <c r="AT378" s="170">
        <f>AP378+AT334</f>
        <v>0</v>
      </c>
      <c r="AU378" s="152"/>
      <c r="AW378" s="198" t="str">
        <f>IF(COUNTIF(F377:L377,"作業")+COUNTIF(F377:L377,"休日")&lt;7,"対象外",IF(COUNTIF(F377:L377,"休日")&gt;3,"対象外","対象"))</f>
        <v>対象外</v>
      </c>
      <c r="AX378" s="198" t="str">
        <f>IF(COUNTIF(M377:S377,"作業")+COUNTIF(M377:S377,"休日")&lt;7,"対象外",IF(COUNTIF(M377:S377,"休日")&gt;3,"対象外","対象"))</f>
        <v>対象外</v>
      </c>
      <c r="AY378" s="198" t="str">
        <f>IF(COUNTIF(T377:Z377,"作業")+COUNTIF(T377:Z377,"休日")&lt;7,"対象外",IF(COUNTIF(T377:Z377,"休日")&gt;3,"対象外","対象"))</f>
        <v>対象外</v>
      </c>
      <c r="AZ378" s="198" t="str">
        <f>IF(COUNTIF(AA377:AG377,"作業")+COUNTIF(AA377:AG377,"休日")&lt;7,"対象外",IF(COUNTIF(AA377:AG377,"休日")&gt;3,"対象外","対象"))</f>
        <v>対象外</v>
      </c>
    </row>
    <row r="379" spans="1:52" ht="54.75" customHeight="1" x14ac:dyDescent="0.4">
      <c r="A379" s="599"/>
      <c r="B379" s="529" t="str">
        <f>IF(COUNTIF(F379:AG379,0)=28,"",B$27)</f>
        <v/>
      </c>
      <c r="C379" s="530"/>
      <c r="D379" s="531"/>
      <c r="E379" s="295" t="s">
        <v>158</v>
      </c>
      <c r="F379" s="314">
        <f>VLOOKUP(F374,'2'!$B$11:$D$598,3,0)</f>
        <v>0</v>
      </c>
      <c r="G379" s="219">
        <f>VLOOKUP(G374,'2'!$B$11:$D$598,3,0)</f>
        <v>0</v>
      </c>
      <c r="H379" s="219">
        <f>VLOOKUP(H374,'2'!$B$11:$D$598,3,0)</f>
        <v>0</v>
      </c>
      <c r="I379" s="219">
        <f>VLOOKUP(I374,'2'!$B$11:$D$598,3,0)</f>
        <v>0</v>
      </c>
      <c r="J379" s="219">
        <f>VLOOKUP(J374,'2'!$B$11:$D$598,3,0)</f>
        <v>0</v>
      </c>
      <c r="K379" s="219">
        <f>VLOOKUP(K374,'2'!$B$11:$D$598,3,0)</f>
        <v>0</v>
      </c>
      <c r="L379" s="315">
        <f>VLOOKUP(L374,'2'!$B$11:$D$598,3,0)</f>
        <v>0</v>
      </c>
      <c r="M379" s="303">
        <f>VLOOKUP(M374,'2'!$B$11:$D$598,3,0)</f>
        <v>0</v>
      </c>
      <c r="N379" s="219">
        <f>VLOOKUP(N374,'2'!$B$11:$D$598,3,0)</f>
        <v>0</v>
      </c>
      <c r="O379" s="219">
        <f>VLOOKUP(O374,'2'!$B$11:$D$598,3,0)</f>
        <v>0</v>
      </c>
      <c r="P379" s="219">
        <f>VLOOKUP(P374,'2'!$B$11:$D$598,3,0)</f>
        <v>0</v>
      </c>
      <c r="Q379" s="219">
        <f>VLOOKUP(Q374,'2'!$B$11:$D$598,3,0)</f>
        <v>0</v>
      </c>
      <c r="R379" s="219">
        <f>VLOOKUP(R374,'2'!$B$11:$D$598,3,0)</f>
        <v>0</v>
      </c>
      <c r="S379" s="322">
        <f>VLOOKUP(S374,'2'!$B$11:$D$598,3,0)</f>
        <v>0</v>
      </c>
      <c r="T379" s="314">
        <f>VLOOKUP(T374,'2'!$B$11:$D$598,3,0)</f>
        <v>0</v>
      </c>
      <c r="U379" s="219">
        <f>VLOOKUP(U374,'2'!$B$11:$D$598,3,0)</f>
        <v>0</v>
      </c>
      <c r="V379" s="219">
        <f>VLOOKUP(V374,'2'!$B$11:$D$598,3,0)</f>
        <v>0</v>
      </c>
      <c r="W379" s="219">
        <f>VLOOKUP(W374,'2'!$B$11:$D$598,3,0)</f>
        <v>0</v>
      </c>
      <c r="X379" s="219">
        <f>VLOOKUP(X374,'2'!$B$11:$D$598,3,0)</f>
        <v>0</v>
      </c>
      <c r="Y379" s="219">
        <f>VLOOKUP(Y374,'2'!$B$11:$D$598,3,0)</f>
        <v>0</v>
      </c>
      <c r="Z379" s="315">
        <f>VLOOKUP(Z374,'2'!$B$11:$D$598,3,0)</f>
        <v>0</v>
      </c>
      <c r="AA379" s="303">
        <f>VLOOKUP(AA374,'2'!$B$11:$D$598,3,0)</f>
        <v>0</v>
      </c>
      <c r="AB379" s="219">
        <f>VLOOKUP(AB374,'2'!$B$11:$D$598,3,0)</f>
        <v>0</v>
      </c>
      <c r="AC379" s="219">
        <f>VLOOKUP(AC374,'2'!$B$11:$D$598,3,0)</f>
        <v>0</v>
      </c>
      <c r="AD379" s="219">
        <f>VLOOKUP(AD374,'2'!$B$11:$D$598,3,0)</f>
        <v>0</v>
      </c>
      <c r="AE379" s="219">
        <f>VLOOKUP(AE374,'2'!$B$11:$D$598,3,0)</f>
        <v>0</v>
      </c>
      <c r="AF379" s="219">
        <f>VLOOKUP(AF374,'2'!$B$11:$D$598,3,0)</f>
        <v>0</v>
      </c>
      <c r="AG379" s="219">
        <f>VLOOKUP(AG374,'2'!$B$11:$D$598,3,0)</f>
        <v>0</v>
      </c>
      <c r="AH379" s="198">
        <f>COUNTIF(F380:AG380,"作業")+COUNTIF(F380:AG380,"休日")</f>
        <v>0</v>
      </c>
      <c r="AI379" s="291">
        <f>(COUNTIF(F380:AG380,"休日"))</f>
        <v>0</v>
      </c>
      <c r="AJ379" s="525" t="str">
        <f>IF(AJ377="","",IF(AJ377&gt;=0.285,"達成","未達成"))</f>
        <v/>
      </c>
      <c r="AL379" s="290"/>
      <c r="AM379" s="290"/>
      <c r="AN379" s="290"/>
      <c r="AW379" s="278">
        <v>1</v>
      </c>
      <c r="AX379" s="278">
        <v>2</v>
      </c>
      <c r="AY379" s="278">
        <v>3</v>
      </c>
      <c r="AZ379" s="278">
        <v>4</v>
      </c>
    </row>
    <row r="380" spans="1:52" ht="54.75" customHeight="1" x14ac:dyDescent="0.4">
      <c r="A380" s="599"/>
      <c r="B380" s="532"/>
      <c r="C380" s="533"/>
      <c r="D380" s="534"/>
      <c r="E380" s="296" t="s">
        <v>159</v>
      </c>
      <c r="F380" s="314" t="str">
        <f>IF(B379="","",IF(AW380="対象外","対象外",F379))</f>
        <v/>
      </c>
      <c r="G380" s="219" t="str">
        <f>IF(B379="","",IF(AW380="対象外","対象外",G379))</f>
        <v/>
      </c>
      <c r="H380" s="219" t="str">
        <f>IF(B379="","",IF(AW380="対象外","対象外",H379))</f>
        <v/>
      </c>
      <c r="I380" s="219" t="str">
        <f>IF(B379="","",IF(AW380="対象外","対象外",I379))</f>
        <v/>
      </c>
      <c r="J380" s="219" t="str">
        <f>IF(B379="","",IF(AW380="対象外","対象外",J379))</f>
        <v/>
      </c>
      <c r="K380" s="219" t="str">
        <f>IF(B379="","",IF(AW380="対象外","対象外",K379))</f>
        <v/>
      </c>
      <c r="L380" s="315" t="str">
        <f>IF(B379="","",IF(AW380="対象外","対象外",L379))</f>
        <v/>
      </c>
      <c r="M380" s="303" t="str">
        <f>IF(B379="","",IF(AX380="対象外","対象外",M379))</f>
        <v/>
      </c>
      <c r="N380" s="219" t="str">
        <f>IF(B379="","",IF(AX380="対象外","対象外",N379))</f>
        <v/>
      </c>
      <c r="O380" s="219" t="str">
        <f>IF(B379="","",IF(AX380="対象外","対象外",O379))</f>
        <v/>
      </c>
      <c r="P380" s="219" t="str">
        <f>IF(B379="","",IF(AX380="対象外","対象外",P379))</f>
        <v/>
      </c>
      <c r="Q380" s="219" t="str">
        <f>IF(B379="","",IF(AX380="対象外","対象外",Q379))</f>
        <v/>
      </c>
      <c r="R380" s="219" t="str">
        <f>IF(B379="","",IF(AX380="対象外","対象外",R379))</f>
        <v/>
      </c>
      <c r="S380" s="322" t="str">
        <f>IF(B379="","",IF(AX380="対象外","対象外",S379))</f>
        <v/>
      </c>
      <c r="T380" s="314" t="str">
        <f>IF(B379="","",IF(AY380="対象外","対象外",T379))</f>
        <v/>
      </c>
      <c r="U380" s="219" t="str">
        <f>IF(B379="","",IF(AY380="対象外","対象外",U379))</f>
        <v/>
      </c>
      <c r="V380" s="219" t="str">
        <f>IF(B379="","",IF(AY380="対象外","対象外",V379))</f>
        <v/>
      </c>
      <c r="W380" s="219" t="str">
        <f>IF(B379="","",IF(AY380="対象外","対象外",W379))</f>
        <v/>
      </c>
      <c r="X380" s="219" t="str">
        <f>IF(B379="","",IF(AY380="対象外","対象外",X379))</f>
        <v/>
      </c>
      <c r="Y380" s="219" t="str">
        <f>IF(B379="","",IF(AY380="対象外","対象外",Y379))</f>
        <v/>
      </c>
      <c r="Z380" s="315" t="str">
        <f>IF(B379="","",IF(AY380="対象外","対象外",Z379))</f>
        <v/>
      </c>
      <c r="AA380" s="303" t="str">
        <f>IF(B379="","",IF(AZ380="対象外","対象外",AA379))</f>
        <v/>
      </c>
      <c r="AB380" s="219" t="str">
        <f>IF(B379="","",IF(AZ380="対象外","対象外",AB379))</f>
        <v/>
      </c>
      <c r="AC380" s="219" t="str">
        <f>IF(B379="","",IF(AZ380="対象外","対象外",AC379))</f>
        <v/>
      </c>
      <c r="AD380" s="219" t="str">
        <f>IF(B379="","",IF(AZ380="対象外","対象外",AD379))</f>
        <v/>
      </c>
      <c r="AE380" s="219" t="str">
        <f>IF(B379="","",IF(AZ380="対象外","対象外",AE379))</f>
        <v/>
      </c>
      <c r="AF380" s="219" t="str">
        <f>IF(B379="","",IF(AZ380="対象外","対象外",AF379))</f>
        <v/>
      </c>
      <c r="AG380" s="219" t="str">
        <f>IF(B379="","",IF(AZ380="対象外","対象外",AG379))</f>
        <v/>
      </c>
      <c r="AH380" s="523" t="str">
        <f>IF(B379="","",IF(AH379&lt;1,"対象外",ROUND(AI379/AH379,3)))</f>
        <v/>
      </c>
      <c r="AI380" s="524"/>
      <c r="AJ380" s="525"/>
      <c r="AL380" s="290"/>
      <c r="AM380" s="184">
        <f>IF(AH380="",0,IF(AH380="対象外",0,1))</f>
        <v>0</v>
      </c>
      <c r="AN380" s="187">
        <f>IF(AM380=1,AH380,0)</f>
        <v>0</v>
      </c>
      <c r="AO380" s="184">
        <f>AH379</f>
        <v>0</v>
      </c>
      <c r="AP380" s="170">
        <f>AI379</f>
        <v>0</v>
      </c>
      <c r="AQ380" s="152"/>
      <c r="AR380" s="170">
        <f>IF(AS380&gt;1,1,0)</f>
        <v>0</v>
      </c>
      <c r="AS380" s="170">
        <f>AO380+AS336</f>
        <v>0</v>
      </c>
      <c r="AT380" s="170">
        <f>AP380+AT336</f>
        <v>0</v>
      </c>
      <c r="AU380" s="152"/>
      <c r="AW380" s="198" t="str">
        <f>IF(COUNTIF(F379:L379,"作業")+COUNTIF(F379:L379,"休日")&lt;7,"対象外",IF(COUNTIF(F379:L379,"休日")&gt;3,"対象外","対象"))</f>
        <v>対象外</v>
      </c>
      <c r="AX380" s="198" t="str">
        <f>IF(COUNTIF(M379:S379,"作業")+COUNTIF(M379:S379,"休日")&lt;7,"対象外",IF(COUNTIF(M379:S379,"休日")&gt;3,"対象外","対象"))</f>
        <v>対象外</v>
      </c>
      <c r="AY380" s="198" t="str">
        <f>IF(COUNTIF(T379:Z379,"作業")+COUNTIF(T379:Z379,"休日")&lt;7,"対象外",IF(COUNTIF(T379:Z379,"休日")&gt;3,"対象外","対象"))</f>
        <v>対象外</v>
      </c>
      <c r="AZ380" s="198" t="str">
        <f>IF(COUNTIF(AA379:AG379,"作業")+COUNTIF(AA379:AG379,"休日")&lt;7,"対象外",IF(COUNTIF(AA379:AG379,"休日")&gt;3,"対象外","対象"))</f>
        <v>対象外</v>
      </c>
    </row>
    <row r="381" spans="1:52" ht="54.75" customHeight="1" x14ac:dyDescent="0.35">
      <c r="A381" s="599"/>
      <c r="B381" s="529" t="str">
        <f>IF(COUNTIF(F381:AG381,0)=28,"",B$29)</f>
        <v/>
      </c>
      <c r="C381" s="530"/>
      <c r="D381" s="531"/>
      <c r="E381" s="295" t="s">
        <v>158</v>
      </c>
      <c r="F381" s="314">
        <f>VLOOKUP(F374,'3'!$B$11:$D$598,3,0)</f>
        <v>0</v>
      </c>
      <c r="G381" s="219">
        <f>VLOOKUP(G374,'3'!$B$11:$D$598,3,0)</f>
        <v>0</v>
      </c>
      <c r="H381" s="219">
        <f>VLOOKUP(H374,'3'!$B$11:$D$598,3,0)</f>
        <v>0</v>
      </c>
      <c r="I381" s="219">
        <f>VLOOKUP(I374,'3'!$B$11:$D$598,3,0)</f>
        <v>0</v>
      </c>
      <c r="J381" s="219">
        <f>VLOOKUP(J374,'3'!$B$11:$D$598,3,0)</f>
        <v>0</v>
      </c>
      <c r="K381" s="219">
        <f>VLOOKUP(K374,'3'!$B$11:$D$598,3,0)</f>
        <v>0</v>
      </c>
      <c r="L381" s="315">
        <f>VLOOKUP(L374,'3'!$B$11:$D$598,3,0)</f>
        <v>0</v>
      </c>
      <c r="M381" s="303">
        <f>VLOOKUP(M374,'3'!$B$11:$D$598,3,0)</f>
        <v>0</v>
      </c>
      <c r="N381" s="219">
        <f>VLOOKUP(N374,'3'!$B$11:$D$598,3,0)</f>
        <v>0</v>
      </c>
      <c r="O381" s="219">
        <f>VLOOKUP(O374,'3'!$B$11:$D$598,3,0)</f>
        <v>0</v>
      </c>
      <c r="P381" s="219">
        <f>VLOOKUP(P374,'3'!$B$11:$D$598,3,0)</f>
        <v>0</v>
      </c>
      <c r="Q381" s="219">
        <f>VLOOKUP(Q374,'3'!$B$11:$D$598,3,0)</f>
        <v>0</v>
      </c>
      <c r="R381" s="219">
        <f>VLOOKUP(R374,'3'!$B$11:$D$598,3,0)</f>
        <v>0</v>
      </c>
      <c r="S381" s="322">
        <f>VLOOKUP(S374,'3'!$B$11:$D$598,3,0)</f>
        <v>0</v>
      </c>
      <c r="T381" s="314">
        <f>VLOOKUP(T374,'3'!$B$11:$D$598,3,0)</f>
        <v>0</v>
      </c>
      <c r="U381" s="219">
        <f>VLOOKUP(U374,'3'!$B$11:$D$598,3,0)</f>
        <v>0</v>
      </c>
      <c r="V381" s="219">
        <f>VLOOKUP(V374,'3'!$B$11:$D$598,3,0)</f>
        <v>0</v>
      </c>
      <c r="W381" s="219">
        <f>VLOOKUP(W374,'3'!$B$11:$D$598,3,0)</f>
        <v>0</v>
      </c>
      <c r="X381" s="219">
        <f>VLOOKUP(X374,'3'!$B$11:$D$598,3,0)</f>
        <v>0</v>
      </c>
      <c r="Y381" s="219">
        <f>VLOOKUP(Y374,'3'!$B$11:$D$598,3,0)</f>
        <v>0</v>
      </c>
      <c r="Z381" s="315">
        <f>VLOOKUP(Z374,'3'!$B$11:$D$598,3,0)</f>
        <v>0</v>
      </c>
      <c r="AA381" s="303">
        <f>VLOOKUP(AA374,'3'!$B$11:$D$598,3,0)</f>
        <v>0</v>
      </c>
      <c r="AB381" s="219">
        <f>VLOOKUP(AB374,'3'!$B$11:$D$598,3,0)</f>
        <v>0</v>
      </c>
      <c r="AC381" s="219">
        <f>VLOOKUP(AC374,'3'!$B$11:$D$598,3,0)</f>
        <v>0</v>
      </c>
      <c r="AD381" s="219">
        <f>VLOOKUP(AD374,'3'!$B$11:$D$598,3,0)</f>
        <v>0</v>
      </c>
      <c r="AE381" s="219">
        <f>VLOOKUP(AE374,'3'!$B$11:$D$598,3,0)</f>
        <v>0</v>
      </c>
      <c r="AF381" s="219">
        <f>VLOOKUP(AF374,'3'!$B$11:$D$598,3,0)</f>
        <v>0</v>
      </c>
      <c r="AG381" s="219">
        <f>VLOOKUP(AG374,'3'!$B$11:$D$598,3,0)</f>
        <v>0</v>
      </c>
      <c r="AH381" s="198">
        <f>COUNTIF(F382:AG382,"作業")+COUNTIF(F382:AG382,"休日")</f>
        <v>0</v>
      </c>
      <c r="AI381" s="291">
        <f>(COUNTIF(F382:AG382,"休日"))</f>
        <v>0</v>
      </c>
      <c r="AJ381" s="189"/>
      <c r="AL381" s="290"/>
      <c r="AM381" s="290"/>
      <c r="AN381" s="290"/>
      <c r="AW381" s="278">
        <v>1</v>
      </c>
      <c r="AX381" s="278">
        <v>2</v>
      </c>
      <c r="AY381" s="278">
        <v>3</v>
      </c>
      <c r="AZ381" s="278">
        <v>4</v>
      </c>
    </row>
    <row r="382" spans="1:52" ht="54.75" customHeight="1" x14ac:dyDescent="0.35">
      <c r="A382" s="599"/>
      <c r="B382" s="532"/>
      <c r="C382" s="533"/>
      <c r="D382" s="534"/>
      <c r="E382" s="296" t="s">
        <v>159</v>
      </c>
      <c r="F382" s="314" t="str">
        <f>IF(B381="","",IF(AW382="対象外","対象外",F381))</f>
        <v/>
      </c>
      <c r="G382" s="219" t="str">
        <f>IF(B381="","",IF(AW382="対象外","対象外",G381))</f>
        <v/>
      </c>
      <c r="H382" s="219" t="str">
        <f>IF(B381="","",IF(AW382="対象外","対象外",H381))</f>
        <v/>
      </c>
      <c r="I382" s="219" t="str">
        <f>IF(B381="","",IF(AW382="対象外","対象外",I381))</f>
        <v/>
      </c>
      <c r="J382" s="219" t="str">
        <f>IF(B381="","",IF(AW382="対象外","対象外",J381))</f>
        <v/>
      </c>
      <c r="K382" s="219" t="str">
        <f>IF(B381="","",IF(AW382="対象外","対象外",K381))</f>
        <v/>
      </c>
      <c r="L382" s="315" t="str">
        <f>IF(B381="","",IF(AW382="対象外","対象外",L381))</f>
        <v/>
      </c>
      <c r="M382" s="303" t="str">
        <f>IF(B381="","",IF(AX382="対象外","対象外",M381))</f>
        <v/>
      </c>
      <c r="N382" s="219" t="str">
        <f>IF(B381="","",IF(AX382="対象外","対象外",N381))</f>
        <v/>
      </c>
      <c r="O382" s="219" t="str">
        <f>IF(B381="","",IF(AX382="対象外","対象外",O381))</f>
        <v/>
      </c>
      <c r="P382" s="219" t="str">
        <f>IF(B381="","",IF(AX382="対象外","対象外",P381))</f>
        <v/>
      </c>
      <c r="Q382" s="219" t="str">
        <f>IF(B381="","",IF(AX382="対象外","対象外",Q381))</f>
        <v/>
      </c>
      <c r="R382" s="219" t="str">
        <f>IF(B381="","",IF(AX382="対象外","対象外",R381))</f>
        <v/>
      </c>
      <c r="S382" s="322" t="str">
        <f>IF(B381="","",IF(AX382="対象外","対象外",S381))</f>
        <v/>
      </c>
      <c r="T382" s="314" t="str">
        <f>IF(B381="","",IF(AY382="対象外","対象外",T381))</f>
        <v/>
      </c>
      <c r="U382" s="219" t="str">
        <f>IF(B381="","",IF(AY382="対象外","対象外",U381))</f>
        <v/>
      </c>
      <c r="V382" s="219" t="str">
        <f>IF(B381="","",IF(AY382="対象外","対象外",V381))</f>
        <v/>
      </c>
      <c r="W382" s="219" t="str">
        <f>IF(B381="","",IF(AY382="対象外","対象外",W381))</f>
        <v/>
      </c>
      <c r="X382" s="219" t="str">
        <f>IF(B381="","",IF(AY382="対象外","対象外",X381))</f>
        <v/>
      </c>
      <c r="Y382" s="219" t="str">
        <f>IF(B381="","",IF(AY382="対象外","対象外",Y381))</f>
        <v/>
      </c>
      <c r="Z382" s="315" t="str">
        <f>IF(B381="","",IF(AY382="対象外","対象外",Z381))</f>
        <v/>
      </c>
      <c r="AA382" s="303" t="str">
        <f>IF(B381="","",IF(AZ382="対象外","対象外",AA381))</f>
        <v/>
      </c>
      <c r="AB382" s="219" t="str">
        <f>IF(B381="","",IF(AZ382="対象外","対象外",AB381))</f>
        <v/>
      </c>
      <c r="AC382" s="219" t="str">
        <f>IF(B381="","",IF(AZ382="対象外","対象外",AC381))</f>
        <v/>
      </c>
      <c r="AD382" s="219" t="str">
        <f>IF(B381="","",IF(AZ382="対象外","対象外",AD381))</f>
        <v/>
      </c>
      <c r="AE382" s="219" t="str">
        <f>IF(B381="","",IF(AZ382="対象外","対象外",AE381))</f>
        <v/>
      </c>
      <c r="AF382" s="219" t="str">
        <f>IF(B381="","",IF(AZ382="対象外","対象外",AF381))</f>
        <v/>
      </c>
      <c r="AG382" s="219" t="str">
        <f>IF(B381="","",IF(AZ382="対象外","対象外",AG381))</f>
        <v/>
      </c>
      <c r="AH382" s="523" t="str">
        <f>IF(B381="","",IF(AH381&lt;1,"対象外",ROUND(AI381/AH381,3)))</f>
        <v/>
      </c>
      <c r="AI382" s="524"/>
      <c r="AJ382" s="189"/>
      <c r="AL382" s="290"/>
      <c r="AM382" s="184">
        <f>IF(AH382="",0,IF(AH382="対象外",0,1))</f>
        <v>0</v>
      </c>
      <c r="AN382" s="187">
        <f>IF(AM382=1,AH382,0)</f>
        <v>0</v>
      </c>
      <c r="AO382" s="184">
        <f>AH381</f>
        <v>0</v>
      </c>
      <c r="AP382" s="170">
        <f>AI381</f>
        <v>0</v>
      </c>
      <c r="AQ382" s="152"/>
      <c r="AR382" s="170">
        <f>IF(AS382&gt;1,1,0)</f>
        <v>0</v>
      </c>
      <c r="AS382" s="170">
        <f>AO382+AS338</f>
        <v>0</v>
      </c>
      <c r="AT382" s="170">
        <f>AP382+AT338</f>
        <v>0</v>
      </c>
      <c r="AU382" s="152"/>
      <c r="AW382" s="198" t="str">
        <f>IF(COUNTIF(F381:L381,"作業")+COUNTIF(F381:L381,"休日")&lt;7,"対象外",IF(COUNTIF(F381:L381,"休日")&gt;3,"対象外","対象"))</f>
        <v>対象外</v>
      </c>
      <c r="AX382" s="198" t="str">
        <f>IF(COUNTIF(M381:S381,"作業")+COUNTIF(M381:S381,"休日")&lt;7,"対象外",IF(COUNTIF(M381:S381,"休日")&gt;3,"対象外","対象"))</f>
        <v>対象外</v>
      </c>
      <c r="AY382" s="198" t="str">
        <f>IF(COUNTIF(T381:Z381,"作業")+COUNTIF(T381:Z381,"休日")&lt;7,"対象外",IF(COUNTIF(T381:Z381,"休日")&gt;3,"対象外","対象"))</f>
        <v>対象外</v>
      </c>
      <c r="AZ382" s="198" t="str">
        <f>IF(COUNTIF(AA381:AG381,"作業")+COUNTIF(AA381:AG381,"休日")&lt;7,"対象外",IF(COUNTIF(AA381:AG381,"休日")&gt;3,"対象外","対象"))</f>
        <v>対象外</v>
      </c>
    </row>
    <row r="383" spans="1:52" ht="54.75" customHeight="1" x14ac:dyDescent="0.35">
      <c r="A383" s="599"/>
      <c r="B383" s="529" t="str">
        <f>IF(COUNTIF(F383:AG383,0)=28,"",B$31)</f>
        <v/>
      </c>
      <c r="C383" s="530"/>
      <c r="D383" s="531"/>
      <c r="E383" s="295" t="s">
        <v>158</v>
      </c>
      <c r="F383" s="314">
        <f>VLOOKUP(F374,'4'!$B$11:$D$598,3,0)</f>
        <v>0</v>
      </c>
      <c r="G383" s="219">
        <f>VLOOKUP(G374,'4'!$B$11:$D$598,3,0)</f>
        <v>0</v>
      </c>
      <c r="H383" s="219">
        <f>VLOOKUP(H374,'4'!$B$11:$D$598,3,0)</f>
        <v>0</v>
      </c>
      <c r="I383" s="219">
        <f>VLOOKUP(I374,'4'!$B$11:$D$598,3,0)</f>
        <v>0</v>
      </c>
      <c r="J383" s="219">
        <f>VLOOKUP(J374,'4'!$B$11:$D$598,3,0)</f>
        <v>0</v>
      </c>
      <c r="K383" s="219">
        <f>VLOOKUP(K374,'4'!$B$11:$D$598,3,0)</f>
        <v>0</v>
      </c>
      <c r="L383" s="315">
        <f>VLOOKUP(L374,'4'!$B$11:$D$598,3,0)</f>
        <v>0</v>
      </c>
      <c r="M383" s="303">
        <f>VLOOKUP(M374,'4'!$B$11:$D$598,3,0)</f>
        <v>0</v>
      </c>
      <c r="N383" s="219">
        <f>VLOOKUP(N374,'4'!$B$11:$D$598,3,0)</f>
        <v>0</v>
      </c>
      <c r="O383" s="219">
        <f>VLOOKUP(O374,'4'!$B$11:$D$598,3,0)</f>
        <v>0</v>
      </c>
      <c r="P383" s="219">
        <f>VLOOKUP(P374,'4'!$B$11:$D$598,3,0)</f>
        <v>0</v>
      </c>
      <c r="Q383" s="219">
        <f>VLOOKUP(Q374,'4'!$B$11:$D$598,3,0)</f>
        <v>0</v>
      </c>
      <c r="R383" s="219">
        <f>VLOOKUP(R374,'4'!$B$11:$D$598,3,0)</f>
        <v>0</v>
      </c>
      <c r="S383" s="322">
        <f>VLOOKUP(S374,'4'!$B$11:$D$598,3,0)</f>
        <v>0</v>
      </c>
      <c r="T383" s="314">
        <f>VLOOKUP(T374,'4'!$B$11:$D$598,3,0)</f>
        <v>0</v>
      </c>
      <c r="U383" s="219">
        <f>VLOOKUP(U374,'4'!$B$11:$D$598,3,0)</f>
        <v>0</v>
      </c>
      <c r="V383" s="219">
        <f>VLOOKUP(V374,'4'!$B$11:$D$598,3,0)</f>
        <v>0</v>
      </c>
      <c r="W383" s="219">
        <f>VLOOKUP(W374,'4'!$B$11:$D$598,3,0)</f>
        <v>0</v>
      </c>
      <c r="X383" s="219">
        <f>VLOOKUP(X374,'4'!$B$11:$D$598,3,0)</f>
        <v>0</v>
      </c>
      <c r="Y383" s="219">
        <f>VLOOKUP(Y374,'4'!$B$11:$D$598,3,0)</f>
        <v>0</v>
      </c>
      <c r="Z383" s="315">
        <f>VLOOKUP(Z374,'4'!$B$11:$D$598,3,0)</f>
        <v>0</v>
      </c>
      <c r="AA383" s="303">
        <f>VLOOKUP(AA374,'4'!$B$11:$D$598,3,0)</f>
        <v>0</v>
      </c>
      <c r="AB383" s="219">
        <f>VLOOKUP(AB374,'4'!$B$11:$D$598,3,0)</f>
        <v>0</v>
      </c>
      <c r="AC383" s="219">
        <f>VLOOKUP(AC374,'4'!$B$11:$D$598,3,0)</f>
        <v>0</v>
      </c>
      <c r="AD383" s="219">
        <f>VLOOKUP(AD374,'4'!$B$11:$D$598,3,0)</f>
        <v>0</v>
      </c>
      <c r="AE383" s="219">
        <f>VLOOKUP(AE374,'4'!$B$11:$D$598,3,0)</f>
        <v>0</v>
      </c>
      <c r="AF383" s="219">
        <f>VLOOKUP(AF374,'4'!$B$11:$D$598,3,0)</f>
        <v>0</v>
      </c>
      <c r="AG383" s="219">
        <f>VLOOKUP(AG374,'4'!$B$11:$D$598,3,0)</f>
        <v>0</v>
      </c>
      <c r="AH383" s="198">
        <f>COUNTIF(F384:AG384,"作業")+COUNTIF(F384:AG384,"休日")</f>
        <v>0</v>
      </c>
      <c r="AI383" s="291">
        <f>(COUNTIF(F384:AG384,"休日"))</f>
        <v>0</v>
      </c>
      <c r="AJ383" s="189"/>
      <c r="AL383" s="290"/>
      <c r="AM383" s="290"/>
      <c r="AN383" s="290"/>
      <c r="AW383" s="278">
        <v>1</v>
      </c>
      <c r="AX383" s="278">
        <v>2</v>
      </c>
      <c r="AY383" s="278">
        <v>3</v>
      </c>
      <c r="AZ383" s="278">
        <v>4</v>
      </c>
    </row>
    <row r="384" spans="1:52" ht="54.75" customHeight="1" x14ac:dyDescent="0.35">
      <c r="A384" s="599"/>
      <c r="B384" s="532"/>
      <c r="C384" s="533"/>
      <c r="D384" s="534"/>
      <c r="E384" s="296" t="s">
        <v>159</v>
      </c>
      <c r="F384" s="314" t="str">
        <f>IF(B383="","",IF(AW384="対象外","対象外",F383))</f>
        <v/>
      </c>
      <c r="G384" s="219" t="str">
        <f>IF(B383="","",IF(AW384="対象外","対象外",G383))</f>
        <v/>
      </c>
      <c r="H384" s="219" t="str">
        <f>IF(B383="","",IF(AW384="対象外","対象外",H383))</f>
        <v/>
      </c>
      <c r="I384" s="219" t="str">
        <f>IF(B383="","",IF(AW384="対象外","対象外",I383))</f>
        <v/>
      </c>
      <c r="J384" s="219" t="str">
        <f>IF(B383="","",IF(AW384="対象外","対象外",J383))</f>
        <v/>
      </c>
      <c r="K384" s="219" t="str">
        <f>IF(B383="","",IF(AW384="対象外","対象外",K383))</f>
        <v/>
      </c>
      <c r="L384" s="315" t="str">
        <f>IF(B383="","",IF(AW384="対象外","対象外",L383))</f>
        <v/>
      </c>
      <c r="M384" s="303" t="str">
        <f>IF(B383="","",IF(AX384="対象外","対象外",M383))</f>
        <v/>
      </c>
      <c r="N384" s="219" t="str">
        <f>IF(B383="","",IF(AX384="対象外","対象外",N383))</f>
        <v/>
      </c>
      <c r="O384" s="219" t="str">
        <f>IF(B383="","",IF(AX384="対象外","対象外",O383))</f>
        <v/>
      </c>
      <c r="P384" s="219" t="str">
        <f>IF(B383="","",IF(AX384="対象外","対象外",P383))</f>
        <v/>
      </c>
      <c r="Q384" s="219" t="str">
        <f>IF(B383="","",IF(AX384="対象外","対象外",Q383))</f>
        <v/>
      </c>
      <c r="R384" s="219" t="str">
        <f>IF(B383="","",IF(AX384="対象外","対象外",R383))</f>
        <v/>
      </c>
      <c r="S384" s="322" t="str">
        <f>IF(B383="","",IF(AX384="対象外","対象外",S383))</f>
        <v/>
      </c>
      <c r="T384" s="314" t="str">
        <f>IF(B383="","",IF(AY384="対象外","対象外",T383))</f>
        <v/>
      </c>
      <c r="U384" s="219" t="str">
        <f>IF(B383="","",IF(AY384="対象外","対象外",U383))</f>
        <v/>
      </c>
      <c r="V384" s="219" t="str">
        <f>IF(B383="","",IF(AY384="対象外","対象外",V383))</f>
        <v/>
      </c>
      <c r="W384" s="219" t="str">
        <f>IF(B383="","",IF(AY384="対象外","対象外",W383))</f>
        <v/>
      </c>
      <c r="X384" s="219" t="str">
        <f>IF(B383="","",IF(AY384="対象外","対象外",X383))</f>
        <v/>
      </c>
      <c r="Y384" s="219" t="str">
        <f>IF(B383="","",IF(AY384="対象外","対象外",Y383))</f>
        <v/>
      </c>
      <c r="Z384" s="315" t="str">
        <f>IF(B383="","",IF(AY384="対象外","対象外",Z383))</f>
        <v/>
      </c>
      <c r="AA384" s="303" t="str">
        <f>IF(B383="","",IF(AZ384="対象外","対象外",AA383))</f>
        <v/>
      </c>
      <c r="AB384" s="219" t="str">
        <f>IF(B383="","",IF(AZ384="対象外","対象外",AB383))</f>
        <v/>
      </c>
      <c r="AC384" s="219" t="str">
        <f>IF(B383="","",IF(AZ384="対象外","対象外",AC383))</f>
        <v/>
      </c>
      <c r="AD384" s="219" t="str">
        <f>IF(B383="","",IF(AZ384="対象外","対象外",AD383))</f>
        <v/>
      </c>
      <c r="AE384" s="219" t="str">
        <f>IF(B383="","",IF(AZ384="対象外","対象外",AE383))</f>
        <v/>
      </c>
      <c r="AF384" s="219" t="str">
        <f>IF(B383="","",IF(AZ384="対象外","対象外",AF383))</f>
        <v/>
      </c>
      <c r="AG384" s="219" t="str">
        <f>IF(B383="","",IF(AZ384="対象外","対象外",AG383))</f>
        <v/>
      </c>
      <c r="AH384" s="523" t="str">
        <f>IF(B383="","",IF(AH383&lt;1,"対象外",ROUND(AI383/AH383,3)))</f>
        <v/>
      </c>
      <c r="AI384" s="524"/>
      <c r="AJ384" s="189"/>
      <c r="AL384" s="290"/>
      <c r="AM384" s="184">
        <f>IF(AH384="",0,IF(AH384="対象外",0,1))</f>
        <v>0</v>
      </c>
      <c r="AN384" s="187">
        <f>IF(AM384=1,AH384,0)</f>
        <v>0</v>
      </c>
      <c r="AO384" s="184">
        <f>AH383</f>
        <v>0</v>
      </c>
      <c r="AP384" s="170">
        <f>AI383</f>
        <v>0</v>
      </c>
      <c r="AQ384" s="152"/>
      <c r="AR384" s="170">
        <f>IF(AS384&gt;1,1,0)</f>
        <v>0</v>
      </c>
      <c r="AS384" s="170">
        <f>AO384+AS340</f>
        <v>0</v>
      </c>
      <c r="AT384" s="170">
        <f>AP384+AT340</f>
        <v>0</v>
      </c>
      <c r="AU384" s="152"/>
      <c r="AW384" s="198" t="str">
        <f>IF(COUNTIF(F383:L383,"作業")+COUNTIF(F383:L383,"休日")&lt;7,"対象外",IF(COUNTIF(F383:L383,"休日")&gt;3,"対象外","対象"))</f>
        <v>対象外</v>
      </c>
      <c r="AX384" s="198" t="str">
        <f>IF(COUNTIF(M383:S383,"作業")+COUNTIF(M383:S383,"休日")&lt;7,"対象外",IF(COUNTIF(M383:S383,"休日")&gt;3,"対象外","対象"))</f>
        <v>対象外</v>
      </c>
      <c r="AY384" s="198" t="str">
        <f>IF(COUNTIF(T383:Z383,"作業")+COUNTIF(T383:Z383,"休日")&lt;7,"対象外",IF(COUNTIF(T383:Z383,"休日")&gt;3,"対象外","対象"))</f>
        <v>対象外</v>
      </c>
      <c r="AZ384" s="198" t="str">
        <f>IF(COUNTIF(AA383:AG383,"作業")+COUNTIF(AA383:AG383,"休日")&lt;7,"対象外",IF(COUNTIF(AA383:AG383,"休日")&gt;3,"対象外","対象"))</f>
        <v>対象外</v>
      </c>
    </row>
    <row r="385" spans="1:52" ht="54.75" customHeight="1" x14ac:dyDescent="0.35">
      <c r="A385" s="599"/>
      <c r="B385" s="529" t="str">
        <f>IF(COUNTIF(F385:AG385,0)=28,"",B$33)</f>
        <v/>
      </c>
      <c r="C385" s="530"/>
      <c r="D385" s="531"/>
      <c r="E385" s="295" t="s">
        <v>158</v>
      </c>
      <c r="F385" s="314">
        <f>VLOOKUP(F374,'5'!$B$11:$D$598,3,0)</f>
        <v>0</v>
      </c>
      <c r="G385" s="219">
        <f>VLOOKUP(G374,'5'!$B$11:$D$598,3,0)</f>
        <v>0</v>
      </c>
      <c r="H385" s="219">
        <f>VLOOKUP(H374,'5'!$B$11:$D$598,3,0)</f>
        <v>0</v>
      </c>
      <c r="I385" s="219">
        <f>VLOOKUP(I374,'5'!$B$11:$D$598,3,0)</f>
        <v>0</v>
      </c>
      <c r="J385" s="219">
        <f>VLOOKUP(J374,'5'!$B$11:$D$598,3,0)</f>
        <v>0</v>
      </c>
      <c r="K385" s="219">
        <f>VLOOKUP(K374,'5'!$B$11:$D$598,3,0)</f>
        <v>0</v>
      </c>
      <c r="L385" s="315">
        <f>VLOOKUP(L374,'5'!$B$11:$D$598,3,0)</f>
        <v>0</v>
      </c>
      <c r="M385" s="303">
        <f>VLOOKUP(M374,'5'!$B$11:$D$598,3,0)</f>
        <v>0</v>
      </c>
      <c r="N385" s="219">
        <f>VLOOKUP(N374,'5'!$B$11:$D$598,3,0)</f>
        <v>0</v>
      </c>
      <c r="O385" s="219">
        <f>VLOOKUP(O374,'5'!$B$11:$D$598,3,0)</f>
        <v>0</v>
      </c>
      <c r="P385" s="219">
        <f>VLOOKUP(P374,'5'!$B$11:$D$598,3,0)</f>
        <v>0</v>
      </c>
      <c r="Q385" s="219">
        <f>VLOOKUP(Q374,'5'!$B$11:$D$598,3,0)</f>
        <v>0</v>
      </c>
      <c r="R385" s="219">
        <f>VLOOKUP(R374,'5'!$B$11:$D$598,3,0)</f>
        <v>0</v>
      </c>
      <c r="S385" s="322">
        <f>VLOOKUP(S374,'5'!$B$11:$D$598,3,0)</f>
        <v>0</v>
      </c>
      <c r="T385" s="314">
        <f>VLOOKUP(T374,'5'!$B$11:$D$598,3,0)</f>
        <v>0</v>
      </c>
      <c r="U385" s="219">
        <f>VLOOKUP(U374,'5'!$B$11:$D$598,3,0)</f>
        <v>0</v>
      </c>
      <c r="V385" s="219">
        <f>VLOOKUP(V374,'5'!$B$11:$D$598,3,0)</f>
        <v>0</v>
      </c>
      <c r="W385" s="219">
        <f>VLOOKUP(W374,'5'!$B$11:$D$598,3,0)</f>
        <v>0</v>
      </c>
      <c r="X385" s="219">
        <f>VLOOKUP(X374,'5'!$B$11:$D$598,3,0)</f>
        <v>0</v>
      </c>
      <c r="Y385" s="219">
        <f>VLOOKUP(Y374,'5'!$B$11:$D$598,3,0)</f>
        <v>0</v>
      </c>
      <c r="Z385" s="315">
        <f>VLOOKUP(Z374,'5'!$B$11:$D$598,3,0)</f>
        <v>0</v>
      </c>
      <c r="AA385" s="303">
        <f>VLOOKUP(AA374,'5'!$B$11:$D$598,3,0)</f>
        <v>0</v>
      </c>
      <c r="AB385" s="219">
        <f>VLOOKUP(AB374,'5'!$B$11:$D$598,3,0)</f>
        <v>0</v>
      </c>
      <c r="AC385" s="219">
        <f>VLOOKUP(AC374,'5'!$B$11:$D$598,3,0)</f>
        <v>0</v>
      </c>
      <c r="AD385" s="219">
        <f>VLOOKUP(AD374,'5'!$B$11:$D$598,3,0)</f>
        <v>0</v>
      </c>
      <c r="AE385" s="219">
        <f>VLOOKUP(AE374,'5'!$B$11:$D$598,3,0)</f>
        <v>0</v>
      </c>
      <c r="AF385" s="219">
        <f>VLOOKUP(AF374,'5'!$B$11:$D$598,3,0)</f>
        <v>0</v>
      </c>
      <c r="AG385" s="219">
        <f>VLOOKUP(AG374,'5'!$B$11:$D$598,3,0)</f>
        <v>0</v>
      </c>
      <c r="AH385" s="198">
        <f>COUNTIF(F386:AG386,"作業")+COUNTIF(F386:AG386,"休日")</f>
        <v>0</v>
      </c>
      <c r="AI385" s="291">
        <f>(COUNTIF(F386:AG386,"休日"))</f>
        <v>0</v>
      </c>
      <c r="AJ385" s="189"/>
      <c r="AL385" s="290"/>
      <c r="AM385" s="290"/>
      <c r="AN385" s="290"/>
      <c r="AW385" s="278">
        <v>1</v>
      </c>
      <c r="AX385" s="278">
        <v>2</v>
      </c>
      <c r="AY385" s="278">
        <v>3</v>
      </c>
      <c r="AZ385" s="278">
        <v>4</v>
      </c>
    </row>
    <row r="386" spans="1:52" ht="54.75" customHeight="1" x14ac:dyDescent="0.35">
      <c r="A386" s="599"/>
      <c r="B386" s="532"/>
      <c r="C386" s="533"/>
      <c r="D386" s="534"/>
      <c r="E386" s="296" t="s">
        <v>159</v>
      </c>
      <c r="F386" s="314" t="str">
        <f>IF(B385="","",IF(AW386="対象外","対象外",F385))</f>
        <v/>
      </c>
      <c r="G386" s="219" t="str">
        <f>IF(B385="","",IF(AW386="対象外","対象外",G385))</f>
        <v/>
      </c>
      <c r="H386" s="219" t="str">
        <f>IF(B385="","",IF(AW386="対象外","対象外",H385))</f>
        <v/>
      </c>
      <c r="I386" s="219" t="str">
        <f>IF(B385="","",IF(AW386="対象外","対象外",I385))</f>
        <v/>
      </c>
      <c r="J386" s="219" t="str">
        <f>IF(B385="","",IF(AW386="対象外","対象外",J385))</f>
        <v/>
      </c>
      <c r="K386" s="219" t="str">
        <f>IF(B385="","",IF(AW386="対象外","対象外",K385))</f>
        <v/>
      </c>
      <c r="L386" s="315" t="str">
        <f>IF(B385="","",IF(AW386="対象外","対象外",L385))</f>
        <v/>
      </c>
      <c r="M386" s="303" t="str">
        <f>IF(B385="","",IF(AX386="対象外","対象外",M385))</f>
        <v/>
      </c>
      <c r="N386" s="219" t="str">
        <f>IF(B385="","",IF(AX386="対象外","対象外",N385))</f>
        <v/>
      </c>
      <c r="O386" s="219" t="str">
        <f>IF(B385="","",IF(AX386="対象外","対象外",O385))</f>
        <v/>
      </c>
      <c r="P386" s="219" t="str">
        <f>IF(B385="","",IF(AX386="対象外","対象外",P385))</f>
        <v/>
      </c>
      <c r="Q386" s="219" t="str">
        <f>IF(B385="","",IF(AX386="対象外","対象外",Q385))</f>
        <v/>
      </c>
      <c r="R386" s="219" t="str">
        <f>IF(B385="","",IF(AX386="対象外","対象外",R385))</f>
        <v/>
      </c>
      <c r="S386" s="322" t="str">
        <f>IF(B385="","",IF(AX386="対象外","対象外",S385))</f>
        <v/>
      </c>
      <c r="T386" s="314" t="str">
        <f>IF(B385="","",IF(AY386="対象外","対象外",T385))</f>
        <v/>
      </c>
      <c r="U386" s="219" t="str">
        <f>IF(B385="","",IF(AY386="対象外","対象外",U385))</f>
        <v/>
      </c>
      <c r="V386" s="219" t="str">
        <f>IF(B385="","",IF(AY386="対象外","対象外",V385))</f>
        <v/>
      </c>
      <c r="W386" s="219" t="str">
        <f>IF(B385="","",IF(AY386="対象外","対象外",W385))</f>
        <v/>
      </c>
      <c r="X386" s="219" t="str">
        <f>IF(B385="","",IF(AY386="対象外","対象外",X385))</f>
        <v/>
      </c>
      <c r="Y386" s="219" t="str">
        <f>IF(B385="","",IF(AY386="対象外","対象外",Y385))</f>
        <v/>
      </c>
      <c r="Z386" s="315" t="str">
        <f>IF(B385="","",IF(AY386="対象外","対象外",Z385))</f>
        <v/>
      </c>
      <c r="AA386" s="303" t="str">
        <f>IF(B385="","",IF(AZ386="対象外","対象外",AA385))</f>
        <v/>
      </c>
      <c r="AB386" s="219" t="str">
        <f>IF(B385="","",IF(AZ386="対象外","対象外",AB385))</f>
        <v/>
      </c>
      <c r="AC386" s="219" t="str">
        <f>IF(B385="","",IF(AZ386="対象外","対象外",AC385))</f>
        <v/>
      </c>
      <c r="AD386" s="219" t="str">
        <f>IF(B385="","",IF(AZ386="対象外","対象外",AD385))</f>
        <v/>
      </c>
      <c r="AE386" s="219" t="str">
        <f>IF(B385="","",IF(AZ386="対象外","対象外",AE385))</f>
        <v/>
      </c>
      <c r="AF386" s="219" t="str">
        <f>IF(B385="","",IF(AZ386="対象外","対象外",AF385))</f>
        <v/>
      </c>
      <c r="AG386" s="219" t="str">
        <f>IF(B385="","",IF(AZ386="対象外","対象外",AG385))</f>
        <v/>
      </c>
      <c r="AH386" s="523" t="str">
        <f>IF(B385="","",IF(AH385&lt;1,"対象外",ROUND(AI385/AH385,3)))</f>
        <v/>
      </c>
      <c r="AI386" s="524"/>
      <c r="AJ386" s="189"/>
      <c r="AL386" s="290"/>
      <c r="AM386" s="184">
        <f>IF(AH386="",0,IF(AH386="対象外",0,1))</f>
        <v>0</v>
      </c>
      <c r="AN386" s="187">
        <f>IF(AM386=1,AH386,0)</f>
        <v>0</v>
      </c>
      <c r="AO386" s="184">
        <f>AH385</f>
        <v>0</v>
      </c>
      <c r="AP386" s="170">
        <f>AI385</f>
        <v>0</v>
      </c>
      <c r="AQ386" s="152"/>
      <c r="AR386" s="170">
        <f>IF(AS386&gt;1,1,0)</f>
        <v>0</v>
      </c>
      <c r="AS386" s="170">
        <f>AO386+AS342</f>
        <v>0</v>
      </c>
      <c r="AT386" s="170">
        <f>AP386+AT342</f>
        <v>0</v>
      </c>
      <c r="AU386" s="152"/>
      <c r="AW386" s="198" t="str">
        <f>IF(COUNTIF(F385:L385,"作業")+COUNTIF(F385:L385,"休日")&lt;7,"対象外",IF(COUNTIF(F385:L385,"休日")&gt;3,"対象外","対象"))</f>
        <v>対象外</v>
      </c>
      <c r="AX386" s="198" t="str">
        <f>IF(COUNTIF(M385:S385,"作業")+COUNTIF(M385:S385,"休日")&lt;7,"対象外",IF(COUNTIF(M385:S385,"休日")&gt;3,"対象外","対象"))</f>
        <v>対象外</v>
      </c>
      <c r="AY386" s="198" t="str">
        <f>IF(COUNTIF(T385:Z385,"作業")+COUNTIF(T385:Z385,"休日")&lt;7,"対象外",IF(COUNTIF(T385:Z385,"休日")&gt;3,"対象外","対象"))</f>
        <v>対象外</v>
      </c>
      <c r="AZ386" s="198" t="str">
        <f>IF(COUNTIF(AA385:AG385,"作業")+COUNTIF(AA385:AG385,"休日")&lt;7,"対象外",IF(COUNTIF(AA385:AG385,"休日")&gt;3,"対象外","対象"))</f>
        <v>対象外</v>
      </c>
    </row>
    <row r="387" spans="1:52" ht="54.75" customHeight="1" x14ac:dyDescent="0.35">
      <c r="A387" s="599"/>
      <c r="B387" s="529" t="str">
        <f>IF(COUNTIF(F387:AG387,0)=28,"",B$35)</f>
        <v/>
      </c>
      <c r="C387" s="530"/>
      <c r="D387" s="531"/>
      <c r="E387" s="295" t="s">
        <v>158</v>
      </c>
      <c r="F387" s="314">
        <f>VLOOKUP(F374,'6'!$B$11:$D$598,3,0)</f>
        <v>0</v>
      </c>
      <c r="G387" s="219">
        <f>VLOOKUP(G374,'6'!$B$11:$D$598,3,0)</f>
        <v>0</v>
      </c>
      <c r="H387" s="219">
        <f>VLOOKUP(H374,'6'!$B$11:$D$598,3,0)</f>
        <v>0</v>
      </c>
      <c r="I387" s="219">
        <f>VLOOKUP(I374,'6'!$B$11:$D$598,3,0)</f>
        <v>0</v>
      </c>
      <c r="J387" s="219">
        <f>VLOOKUP(J374,'6'!$B$11:$D$598,3,0)</f>
        <v>0</v>
      </c>
      <c r="K387" s="219">
        <f>VLOOKUP(K374,'6'!$B$11:$D$598,3,0)</f>
        <v>0</v>
      </c>
      <c r="L387" s="315">
        <f>VLOOKUP(L374,'6'!$B$11:$D$598,3,0)</f>
        <v>0</v>
      </c>
      <c r="M387" s="303">
        <f>VLOOKUP(M374,'6'!$B$11:$D$598,3,0)</f>
        <v>0</v>
      </c>
      <c r="N387" s="219">
        <f>VLOOKUP(N374,'6'!$B$11:$D$598,3,0)</f>
        <v>0</v>
      </c>
      <c r="O387" s="219">
        <f>VLOOKUP(O374,'6'!$B$11:$D$598,3,0)</f>
        <v>0</v>
      </c>
      <c r="P387" s="219">
        <f>VLOOKUP(P374,'6'!$B$11:$D$598,3,0)</f>
        <v>0</v>
      </c>
      <c r="Q387" s="219">
        <f>VLOOKUP(Q374,'6'!$B$11:$D$598,3,0)</f>
        <v>0</v>
      </c>
      <c r="R387" s="219">
        <f>VLOOKUP(R374,'6'!$B$11:$D$598,3,0)</f>
        <v>0</v>
      </c>
      <c r="S387" s="322">
        <f>VLOOKUP(S374,'6'!$B$11:$D$598,3,0)</f>
        <v>0</v>
      </c>
      <c r="T387" s="314">
        <f>VLOOKUP(T374,'6'!$B$11:$D$598,3,0)</f>
        <v>0</v>
      </c>
      <c r="U387" s="219">
        <f>VLOOKUP(U374,'6'!$B$11:$D$598,3,0)</f>
        <v>0</v>
      </c>
      <c r="V387" s="219">
        <f>VLOOKUP(V374,'6'!$B$11:$D$598,3,0)</f>
        <v>0</v>
      </c>
      <c r="W387" s="219">
        <f>VLOOKUP(W374,'6'!$B$11:$D$598,3,0)</f>
        <v>0</v>
      </c>
      <c r="X387" s="219">
        <f>VLOOKUP(X374,'6'!$B$11:$D$598,3,0)</f>
        <v>0</v>
      </c>
      <c r="Y387" s="219">
        <f>VLOOKUP(Y374,'6'!$B$11:$D$598,3,0)</f>
        <v>0</v>
      </c>
      <c r="Z387" s="315">
        <f>VLOOKUP(Z374,'6'!$B$11:$D$598,3,0)</f>
        <v>0</v>
      </c>
      <c r="AA387" s="303">
        <f>VLOOKUP(AA374,'6'!$B$11:$D$598,3,0)</f>
        <v>0</v>
      </c>
      <c r="AB387" s="219">
        <f>VLOOKUP(AB374,'6'!$B$11:$D$598,3,0)</f>
        <v>0</v>
      </c>
      <c r="AC387" s="219">
        <f>VLOOKUP(AC374,'6'!$B$11:$D$598,3,0)</f>
        <v>0</v>
      </c>
      <c r="AD387" s="219">
        <f>VLOOKUP(AD374,'6'!$B$11:$D$598,3,0)</f>
        <v>0</v>
      </c>
      <c r="AE387" s="219">
        <f>VLOOKUP(AE374,'6'!$B$11:$D$598,3,0)</f>
        <v>0</v>
      </c>
      <c r="AF387" s="219">
        <f>VLOOKUP(AF374,'6'!$B$11:$D$598,3,0)</f>
        <v>0</v>
      </c>
      <c r="AG387" s="219">
        <f>VLOOKUP(AG374,'6'!$B$11:$D$598,3,0)</f>
        <v>0</v>
      </c>
      <c r="AH387" s="198">
        <f t="shared" ref="AH387" si="603">COUNTIF(F388:AG388,"作業")+COUNTIF(F388:AG388,"休日")</f>
        <v>0</v>
      </c>
      <c r="AI387" s="291">
        <f t="shared" ref="AI387" si="604">(COUNTIF(F388:AG388,"休日"))</f>
        <v>0</v>
      </c>
      <c r="AJ387" s="189"/>
      <c r="AL387" s="290"/>
      <c r="AM387" s="290"/>
      <c r="AN387" s="290"/>
      <c r="AW387" s="278">
        <v>1</v>
      </c>
      <c r="AX387" s="278">
        <v>2</v>
      </c>
      <c r="AY387" s="278">
        <v>3</v>
      </c>
      <c r="AZ387" s="278">
        <v>4</v>
      </c>
    </row>
    <row r="388" spans="1:52" ht="54.75" customHeight="1" x14ac:dyDescent="0.35">
      <c r="A388" s="599"/>
      <c r="B388" s="532"/>
      <c r="C388" s="533"/>
      <c r="D388" s="534"/>
      <c r="E388" s="296" t="s">
        <v>159</v>
      </c>
      <c r="F388" s="314" t="str">
        <f>IF(B387="","",IF(AW388="対象外","対象外",F387))</f>
        <v/>
      </c>
      <c r="G388" s="219" t="str">
        <f>IF(B387="","",IF(AW388="対象外","対象外",G387))</f>
        <v/>
      </c>
      <c r="H388" s="219" t="str">
        <f>IF(B387="","",IF(AW388="対象外","対象外",H387))</f>
        <v/>
      </c>
      <c r="I388" s="219" t="str">
        <f>IF(B387="","",IF(AW388="対象外","対象外",I387))</f>
        <v/>
      </c>
      <c r="J388" s="219" t="str">
        <f>IF(B387="","",IF(AW388="対象外","対象外",J387))</f>
        <v/>
      </c>
      <c r="K388" s="219" t="str">
        <f>IF(B387="","",IF(AW388="対象外","対象外",K387))</f>
        <v/>
      </c>
      <c r="L388" s="315" t="str">
        <f>IF(B387="","",IF(AW388="対象外","対象外",L387))</f>
        <v/>
      </c>
      <c r="M388" s="303" t="str">
        <f>IF(B387="","",IF(AX388="対象外","対象外",M387))</f>
        <v/>
      </c>
      <c r="N388" s="219" t="str">
        <f>IF(B387="","",IF(AX388="対象外","対象外",N387))</f>
        <v/>
      </c>
      <c r="O388" s="219" t="str">
        <f>IF(B387="","",IF(AX388="対象外","対象外",O387))</f>
        <v/>
      </c>
      <c r="P388" s="219" t="str">
        <f>IF(B387="","",IF(AX388="対象外","対象外",P387))</f>
        <v/>
      </c>
      <c r="Q388" s="219" t="str">
        <f>IF(B387="","",IF(AX388="対象外","対象外",Q387))</f>
        <v/>
      </c>
      <c r="R388" s="219" t="str">
        <f>IF(B387="","",IF(AX388="対象外","対象外",R387))</f>
        <v/>
      </c>
      <c r="S388" s="322" t="str">
        <f>IF(B387="","",IF(AX388="対象外","対象外",S387))</f>
        <v/>
      </c>
      <c r="T388" s="314" t="str">
        <f>IF(B387="","",IF(AY388="対象外","対象外",T387))</f>
        <v/>
      </c>
      <c r="U388" s="219" t="str">
        <f>IF(B387="","",IF(AY388="対象外","対象外",U387))</f>
        <v/>
      </c>
      <c r="V388" s="219" t="str">
        <f>IF(B387="","",IF(AY388="対象外","対象外",V387))</f>
        <v/>
      </c>
      <c r="W388" s="219" t="str">
        <f>IF(B387="","",IF(AY388="対象外","対象外",W387))</f>
        <v/>
      </c>
      <c r="X388" s="219" t="str">
        <f>IF(B387="","",IF(AY388="対象外","対象外",X387))</f>
        <v/>
      </c>
      <c r="Y388" s="219" t="str">
        <f>IF(B387="","",IF(AY388="対象外","対象外",Y387))</f>
        <v/>
      </c>
      <c r="Z388" s="315" t="str">
        <f>IF(B387="","",IF(AY388="対象外","対象外",Z387))</f>
        <v/>
      </c>
      <c r="AA388" s="303" t="str">
        <f>IF(B387="","",IF(AZ388="対象外","対象外",AA387))</f>
        <v/>
      </c>
      <c r="AB388" s="219" t="str">
        <f>IF(B387="","",IF(AZ388="対象外","対象外",AB387))</f>
        <v/>
      </c>
      <c r="AC388" s="219" t="str">
        <f>IF(B387="","",IF(AZ388="対象外","対象外",AC387))</f>
        <v/>
      </c>
      <c r="AD388" s="219" t="str">
        <f>IF(B387="","",IF(AZ388="対象外","対象外",AD387))</f>
        <v/>
      </c>
      <c r="AE388" s="219" t="str">
        <f>IF(B387="","",IF(AZ388="対象外","対象外",AE387))</f>
        <v/>
      </c>
      <c r="AF388" s="219" t="str">
        <f>IF(B387="","",IF(AZ388="対象外","対象外",AF387))</f>
        <v/>
      </c>
      <c r="AG388" s="219" t="str">
        <f>IF(B387="","",IF(AZ388="対象外","対象外",AG387))</f>
        <v/>
      </c>
      <c r="AH388" s="523" t="str">
        <f t="shared" ref="AH388" si="605">IF(B387="","",IF(AH387&lt;1,"対象外",ROUND(AI387/AH387,3)))</f>
        <v/>
      </c>
      <c r="AI388" s="524"/>
      <c r="AJ388" s="189"/>
      <c r="AL388" s="290"/>
      <c r="AM388" s="184">
        <f>IF(AH388="",0,IF(AH388="対象外",0,1))</f>
        <v>0</v>
      </c>
      <c r="AN388" s="187">
        <f>IF(AM388=1,AH388,0)</f>
        <v>0</v>
      </c>
      <c r="AO388" s="184">
        <f>AH387</f>
        <v>0</v>
      </c>
      <c r="AP388" s="170">
        <f>AI387</f>
        <v>0</v>
      </c>
      <c r="AQ388" s="152"/>
      <c r="AR388" s="170">
        <f>IF(AS388&gt;1,1,0)</f>
        <v>0</v>
      </c>
      <c r="AS388" s="170">
        <f>AO388+AS344</f>
        <v>0</v>
      </c>
      <c r="AT388" s="170">
        <f>AP388+AT344</f>
        <v>0</v>
      </c>
      <c r="AU388" s="152"/>
      <c r="AW388" s="198" t="str">
        <f>IF(COUNTIF(F387:L387,"作業")+COUNTIF(F387:L387,"休日")&lt;7,"対象外",IF(COUNTIF(F387:L387,"休日")&gt;3,"対象外","対象"))</f>
        <v>対象外</v>
      </c>
      <c r="AX388" s="198" t="str">
        <f>IF(COUNTIF(M387:S387,"作業")+COUNTIF(M387:S387,"休日")&lt;7,"対象外",IF(COUNTIF(M387:S387,"休日")&gt;3,"対象外","対象"))</f>
        <v>対象外</v>
      </c>
      <c r="AY388" s="198" t="str">
        <f>IF(COUNTIF(T387:Z387,"作業")+COUNTIF(T387:Z387,"休日")&lt;7,"対象外",IF(COUNTIF(T387:Z387,"休日")&gt;3,"対象外","対象"))</f>
        <v>対象外</v>
      </c>
      <c r="AZ388" s="198" t="str">
        <f>IF(COUNTIF(AA387:AG387,"作業")+COUNTIF(AA387:AG387,"休日")&lt;7,"対象外",IF(COUNTIF(AA387:AG387,"休日")&gt;3,"対象外","対象"))</f>
        <v>対象外</v>
      </c>
    </row>
    <row r="389" spans="1:52" ht="54.75" customHeight="1" x14ac:dyDescent="0.35">
      <c r="A389" s="599"/>
      <c r="B389" s="529" t="str">
        <f>IF(COUNTIF(F389:AG389,0)=28,"",B$37)</f>
        <v/>
      </c>
      <c r="C389" s="530"/>
      <c r="D389" s="531"/>
      <c r="E389" s="295" t="s">
        <v>158</v>
      </c>
      <c r="F389" s="314">
        <f>VLOOKUP(F374,'7'!$B$11:$D$598,3,0)</f>
        <v>0</v>
      </c>
      <c r="G389" s="219">
        <f>VLOOKUP(G374,'7'!$B$11:$D$598,3,0)</f>
        <v>0</v>
      </c>
      <c r="H389" s="219">
        <f>VLOOKUP(H374,'7'!$B$11:$D$598,3,0)</f>
        <v>0</v>
      </c>
      <c r="I389" s="219">
        <f>VLOOKUP(I374,'7'!$B$11:$D$598,3,0)</f>
        <v>0</v>
      </c>
      <c r="J389" s="219">
        <f>VLOOKUP(J374,'7'!$B$11:$D$598,3,0)</f>
        <v>0</v>
      </c>
      <c r="K389" s="219">
        <f>VLOOKUP(K374,'7'!$B$11:$D$598,3,0)</f>
        <v>0</v>
      </c>
      <c r="L389" s="315">
        <f>VLOOKUP(L374,'7'!$B$11:$D$598,3,0)</f>
        <v>0</v>
      </c>
      <c r="M389" s="303">
        <f>VLOOKUP(M374,'7'!$B$11:$D$598,3,0)</f>
        <v>0</v>
      </c>
      <c r="N389" s="219">
        <f>VLOOKUP(N374,'7'!$B$11:$D$598,3,0)</f>
        <v>0</v>
      </c>
      <c r="O389" s="219">
        <f>VLOOKUP(O374,'7'!$B$11:$D$598,3,0)</f>
        <v>0</v>
      </c>
      <c r="P389" s="219">
        <f>VLOOKUP(P374,'7'!$B$11:$D$598,3,0)</f>
        <v>0</v>
      </c>
      <c r="Q389" s="219">
        <f>VLOOKUP(Q374,'7'!$B$11:$D$598,3,0)</f>
        <v>0</v>
      </c>
      <c r="R389" s="219">
        <f>VLOOKUP(R374,'7'!$B$11:$D$598,3,0)</f>
        <v>0</v>
      </c>
      <c r="S389" s="322">
        <f>VLOOKUP(S374,'7'!$B$11:$D$598,3,0)</f>
        <v>0</v>
      </c>
      <c r="T389" s="314">
        <f>VLOOKUP(T374,'7'!$B$11:$D$598,3,0)</f>
        <v>0</v>
      </c>
      <c r="U389" s="219">
        <f>VLOOKUP(U374,'7'!$B$11:$D$598,3,0)</f>
        <v>0</v>
      </c>
      <c r="V389" s="219">
        <f>VLOOKUP(V374,'7'!$B$11:$D$598,3,0)</f>
        <v>0</v>
      </c>
      <c r="W389" s="219">
        <f>VLOOKUP(W374,'7'!$B$11:$D$598,3,0)</f>
        <v>0</v>
      </c>
      <c r="X389" s="219">
        <f>VLOOKUP(X374,'7'!$B$11:$D$598,3,0)</f>
        <v>0</v>
      </c>
      <c r="Y389" s="219">
        <f>VLOOKUP(Y374,'7'!$B$11:$D$598,3,0)</f>
        <v>0</v>
      </c>
      <c r="Z389" s="315">
        <f>VLOOKUP(Z374,'7'!$B$11:$D$598,3,0)</f>
        <v>0</v>
      </c>
      <c r="AA389" s="303">
        <f>VLOOKUP(AA374,'7'!$B$11:$D$598,3,0)</f>
        <v>0</v>
      </c>
      <c r="AB389" s="219">
        <f>VLOOKUP(AB374,'7'!$B$11:$D$598,3,0)</f>
        <v>0</v>
      </c>
      <c r="AC389" s="219">
        <f>VLOOKUP(AC374,'7'!$B$11:$D$598,3,0)</f>
        <v>0</v>
      </c>
      <c r="AD389" s="219">
        <f>VLOOKUP(AD374,'7'!$B$11:$D$598,3,0)</f>
        <v>0</v>
      </c>
      <c r="AE389" s="219">
        <f>VLOOKUP(AE374,'7'!$B$11:$D$598,3,0)</f>
        <v>0</v>
      </c>
      <c r="AF389" s="219">
        <f>VLOOKUP(AF374,'7'!$B$11:$D$598,3,0)</f>
        <v>0</v>
      </c>
      <c r="AG389" s="219">
        <f>VLOOKUP(AG374,'7'!$B$11:$D$598,3,0)</f>
        <v>0</v>
      </c>
      <c r="AH389" s="198">
        <f t="shared" ref="AH389" si="606">COUNTIF(F390:AG390,"作業")+COUNTIF(F390:AG390,"休日")</f>
        <v>0</v>
      </c>
      <c r="AI389" s="291">
        <f t="shared" ref="AI389" si="607">(COUNTIF(F390:AG390,"休日"))</f>
        <v>0</v>
      </c>
      <c r="AJ389" s="189"/>
      <c r="AL389" s="290"/>
      <c r="AM389" s="290"/>
      <c r="AN389" s="290"/>
      <c r="AW389" s="278">
        <v>1</v>
      </c>
      <c r="AX389" s="278">
        <v>2</v>
      </c>
      <c r="AY389" s="278">
        <v>3</v>
      </c>
      <c r="AZ389" s="278">
        <v>4</v>
      </c>
    </row>
    <row r="390" spans="1:52" ht="54.75" customHeight="1" x14ac:dyDescent="0.35">
      <c r="A390" s="599"/>
      <c r="B390" s="532"/>
      <c r="C390" s="533"/>
      <c r="D390" s="534"/>
      <c r="E390" s="296" t="s">
        <v>159</v>
      </c>
      <c r="F390" s="314" t="str">
        <f>IF(B389="","",IF(AW390="対象外","対象外",F389))</f>
        <v/>
      </c>
      <c r="G390" s="219" t="str">
        <f>IF(B389="","",IF(AW390="対象外","対象外",G389))</f>
        <v/>
      </c>
      <c r="H390" s="219" t="str">
        <f>IF(B389="","",IF(AW390="対象外","対象外",H389))</f>
        <v/>
      </c>
      <c r="I390" s="219" t="str">
        <f>IF(B389="","",IF(AW390="対象外","対象外",I389))</f>
        <v/>
      </c>
      <c r="J390" s="219" t="str">
        <f>IF(B389="","",IF(AW390="対象外","対象外",J389))</f>
        <v/>
      </c>
      <c r="K390" s="219" t="str">
        <f>IF(B389="","",IF(AW390="対象外","対象外",K389))</f>
        <v/>
      </c>
      <c r="L390" s="315" t="str">
        <f>IF(B389="","",IF(AW390="対象外","対象外",L389))</f>
        <v/>
      </c>
      <c r="M390" s="303" t="str">
        <f>IF(B389="","",IF(AX390="対象外","対象外",M389))</f>
        <v/>
      </c>
      <c r="N390" s="219" t="str">
        <f>IF(B389="","",IF(AX390="対象外","対象外",N389))</f>
        <v/>
      </c>
      <c r="O390" s="219" t="str">
        <f>IF(B389="","",IF(AX390="対象外","対象外",O389))</f>
        <v/>
      </c>
      <c r="P390" s="219" t="str">
        <f>IF(B389="","",IF(AX390="対象外","対象外",P389))</f>
        <v/>
      </c>
      <c r="Q390" s="219" t="str">
        <f>IF(B389="","",IF(AX390="対象外","対象外",Q389))</f>
        <v/>
      </c>
      <c r="R390" s="219" t="str">
        <f>IF(B389="","",IF(AX390="対象外","対象外",R389))</f>
        <v/>
      </c>
      <c r="S390" s="322" t="str">
        <f>IF(B389="","",IF(AX390="対象外","対象外",S389))</f>
        <v/>
      </c>
      <c r="T390" s="314" t="str">
        <f>IF(B389="","",IF(AY390="対象外","対象外",T389))</f>
        <v/>
      </c>
      <c r="U390" s="219" t="str">
        <f>IF(B389="","",IF(AY390="対象外","対象外",U389))</f>
        <v/>
      </c>
      <c r="V390" s="219" t="str">
        <f>IF(B389="","",IF(AY390="対象外","対象外",V389))</f>
        <v/>
      </c>
      <c r="W390" s="219" t="str">
        <f>IF(B389="","",IF(AY390="対象外","対象外",W389))</f>
        <v/>
      </c>
      <c r="X390" s="219" t="str">
        <f>IF(B389="","",IF(AY390="対象外","対象外",X389))</f>
        <v/>
      </c>
      <c r="Y390" s="219" t="str">
        <f>IF(B389="","",IF(AY390="対象外","対象外",Y389))</f>
        <v/>
      </c>
      <c r="Z390" s="315" t="str">
        <f>IF(B389="","",IF(AY390="対象外","対象外",Z389))</f>
        <v/>
      </c>
      <c r="AA390" s="303" t="str">
        <f>IF(B389="","",IF(AZ390="対象外","対象外",AA389))</f>
        <v/>
      </c>
      <c r="AB390" s="219" t="str">
        <f>IF(B389="","",IF(AZ390="対象外","対象外",AB389))</f>
        <v/>
      </c>
      <c r="AC390" s="219" t="str">
        <f>IF(B389="","",IF(AZ390="対象外","対象外",AC389))</f>
        <v/>
      </c>
      <c r="AD390" s="219" t="str">
        <f>IF(B389="","",IF(AZ390="対象外","対象外",AD389))</f>
        <v/>
      </c>
      <c r="AE390" s="219" t="str">
        <f>IF(B389="","",IF(AZ390="対象外","対象外",AE389))</f>
        <v/>
      </c>
      <c r="AF390" s="219" t="str">
        <f>IF(B389="","",IF(AZ390="対象外","対象外",AF389))</f>
        <v/>
      </c>
      <c r="AG390" s="219" t="str">
        <f>IF(B389="","",IF(AZ390="対象外","対象外",AG389))</f>
        <v/>
      </c>
      <c r="AH390" s="523" t="str">
        <f t="shared" ref="AH390" si="608">IF(B389="","",IF(AH389&lt;1,"対象外",ROUND(AI389/AH389,3)))</f>
        <v/>
      </c>
      <c r="AI390" s="524"/>
      <c r="AJ390" s="189"/>
      <c r="AL390" s="290"/>
      <c r="AM390" s="184">
        <f>IF(AH390="",0,IF(AH390="対象外",0,1))</f>
        <v>0</v>
      </c>
      <c r="AN390" s="187">
        <f>IF(AM390=1,AH390,0)</f>
        <v>0</v>
      </c>
      <c r="AO390" s="184">
        <f>AH389</f>
        <v>0</v>
      </c>
      <c r="AP390" s="170">
        <f>AI389</f>
        <v>0</v>
      </c>
      <c r="AQ390" s="152"/>
      <c r="AR390" s="170">
        <f>IF(AS390&gt;1,1,0)</f>
        <v>0</v>
      </c>
      <c r="AS390" s="170">
        <f>AO390+AS346</f>
        <v>0</v>
      </c>
      <c r="AT390" s="170">
        <f>AP390+AT346</f>
        <v>0</v>
      </c>
      <c r="AU390" s="152"/>
      <c r="AW390" s="198" t="str">
        <f>IF(COUNTIF(F389:L389,"作業")+COUNTIF(F389:L389,"休日")&lt;7,"対象外",IF(COUNTIF(F389:L389,"休日")&gt;3,"対象外","対象"))</f>
        <v>対象外</v>
      </c>
      <c r="AX390" s="198" t="str">
        <f>IF(COUNTIF(M389:S389,"作業")+COUNTIF(M389:S389,"休日")&lt;7,"対象外",IF(COUNTIF(M389:S389,"休日")&gt;3,"対象外","対象"))</f>
        <v>対象外</v>
      </c>
      <c r="AY390" s="198" t="str">
        <f>IF(COUNTIF(T389:Z389,"作業")+COUNTIF(T389:Z389,"休日")&lt;7,"対象外",IF(COUNTIF(T389:Z389,"休日")&gt;3,"対象外","対象"))</f>
        <v>対象外</v>
      </c>
      <c r="AZ390" s="198" t="str">
        <f>IF(COUNTIF(AA389:AG389,"作業")+COUNTIF(AA389:AG389,"休日")&lt;7,"対象外",IF(COUNTIF(AA389:AG389,"休日")&gt;3,"対象外","対象"))</f>
        <v>対象外</v>
      </c>
    </row>
    <row r="391" spans="1:52" ht="54.75" customHeight="1" x14ac:dyDescent="0.35">
      <c r="A391" s="599"/>
      <c r="B391" s="529" t="str">
        <f>IF(COUNTIF(F391:AG391,0)=28,"",B$39)</f>
        <v/>
      </c>
      <c r="C391" s="530"/>
      <c r="D391" s="531"/>
      <c r="E391" s="295" t="s">
        <v>158</v>
      </c>
      <c r="F391" s="314">
        <f>VLOOKUP(F374,'8'!$B$11:$D$598,3,0)</f>
        <v>0</v>
      </c>
      <c r="G391" s="219">
        <f>VLOOKUP(G374,'8'!$B$11:$D$598,3,0)</f>
        <v>0</v>
      </c>
      <c r="H391" s="219">
        <f>VLOOKUP(H374,'8'!$B$11:$D$598,3,0)</f>
        <v>0</v>
      </c>
      <c r="I391" s="219">
        <f>VLOOKUP(I374,'8'!$B$11:$D$598,3,0)</f>
        <v>0</v>
      </c>
      <c r="J391" s="219">
        <f>VLOOKUP(J374,'8'!$B$11:$D$598,3,0)</f>
        <v>0</v>
      </c>
      <c r="K391" s="219">
        <f>VLOOKUP(K374,'8'!$B$11:$D$598,3,0)</f>
        <v>0</v>
      </c>
      <c r="L391" s="315">
        <f>VLOOKUP(L374,'8'!$B$11:$D$598,3,0)</f>
        <v>0</v>
      </c>
      <c r="M391" s="303">
        <f>VLOOKUP(M374,'8'!$B$11:$D$598,3,0)</f>
        <v>0</v>
      </c>
      <c r="N391" s="219">
        <f>VLOOKUP(N374,'8'!$B$11:$D$598,3,0)</f>
        <v>0</v>
      </c>
      <c r="O391" s="219">
        <f>VLOOKUP(O374,'8'!$B$11:$D$598,3,0)</f>
        <v>0</v>
      </c>
      <c r="P391" s="219">
        <f>VLOOKUP(P374,'8'!$B$11:$D$598,3,0)</f>
        <v>0</v>
      </c>
      <c r="Q391" s="219">
        <f>VLOOKUP(Q374,'8'!$B$11:$D$598,3,0)</f>
        <v>0</v>
      </c>
      <c r="R391" s="219">
        <f>VLOOKUP(R374,'8'!$B$11:$D$598,3,0)</f>
        <v>0</v>
      </c>
      <c r="S391" s="322">
        <f>VLOOKUP(S374,'8'!$B$11:$D$598,3,0)</f>
        <v>0</v>
      </c>
      <c r="T391" s="314">
        <f>VLOOKUP(T374,'8'!$B$11:$D$598,3,0)</f>
        <v>0</v>
      </c>
      <c r="U391" s="219">
        <f>VLOOKUP(U374,'8'!$B$11:$D$598,3,0)</f>
        <v>0</v>
      </c>
      <c r="V391" s="219">
        <f>VLOOKUP(V374,'8'!$B$11:$D$598,3,0)</f>
        <v>0</v>
      </c>
      <c r="W391" s="219">
        <f>VLOOKUP(W374,'8'!$B$11:$D$598,3,0)</f>
        <v>0</v>
      </c>
      <c r="X391" s="219">
        <f>VLOOKUP(X374,'8'!$B$11:$D$598,3,0)</f>
        <v>0</v>
      </c>
      <c r="Y391" s="219">
        <f>VLOOKUP(Y374,'8'!$B$11:$D$598,3,0)</f>
        <v>0</v>
      </c>
      <c r="Z391" s="315">
        <f>VLOOKUP(Z374,'8'!$B$11:$D$598,3,0)</f>
        <v>0</v>
      </c>
      <c r="AA391" s="303">
        <f>VLOOKUP(AA374,'8'!$B$11:$D$598,3,0)</f>
        <v>0</v>
      </c>
      <c r="AB391" s="219">
        <f>VLOOKUP(AB374,'8'!$B$11:$D$598,3,0)</f>
        <v>0</v>
      </c>
      <c r="AC391" s="219">
        <f>VLOOKUP(AC374,'8'!$B$11:$D$598,3,0)</f>
        <v>0</v>
      </c>
      <c r="AD391" s="219">
        <f>VLOOKUP(AD374,'8'!$B$11:$D$598,3,0)</f>
        <v>0</v>
      </c>
      <c r="AE391" s="219">
        <f>VLOOKUP(AE374,'8'!$B$11:$D$598,3,0)</f>
        <v>0</v>
      </c>
      <c r="AF391" s="219">
        <f>VLOOKUP(AF374,'8'!$B$11:$D$598,3,0)</f>
        <v>0</v>
      </c>
      <c r="AG391" s="219">
        <f>VLOOKUP(AG374,'8'!$B$11:$D$598,3,0)</f>
        <v>0</v>
      </c>
      <c r="AH391" s="198">
        <f t="shared" ref="AH391" si="609">COUNTIF(F392:AG392,"作業")+COUNTIF(F392:AG392,"休日")</f>
        <v>0</v>
      </c>
      <c r="AI391" s="291">
        <f t="shared" ref="AI391" si="610">(COUNTIF(F392:AG392,"休日"))</f>
        <v>0</v>
      </c>
      <c r="AJ391" s="189"/>
      <c r="AL391" s="290"/>
      <c r="AM391" s="290"/>
      <c r="AN391" s="290"/>
      <c r="AW391" s="278">
        <v>1</v>
      </c>
      <c r="AX391" s="278">
        <v>2</v>
      </c>
      <c r="AY391" s="278">
        <v>3</v>
      </c>
      <c r="AZ391" s="278">
        <v>4</v>
      </c>
    </row>
    <row r="392" spans="1:52" ht="54.75" customHeight="1" x14ac:dyDescent="0.35">
      <c r="A392" s="599"/>
      <c r="B392" s="532"/>
      <c r="C392" s="533"/>
      <c r="D392" s="534"/>
      <c r="E392" s="296" t="s">
        <v>159</v>
      </c>
      <c r="F392" s="314" t="str">
        <f>IF(B391="","",IF(AW392="対象外","対象外",F391))</f>
        <v/>
      </c>
      <c r="G392" s="219" t="str">
        <f>IF(B391="","",IF(AW392="対象外","対象外",G391))</f>
        <v/>
      </c>
      <c r="H392" s="219" t="str">
        <f>IF(B391="","",IF(AW392="対象外","対象外",H391))</f>
        <v/>
      </c>
      <c r="I392" s="219" t="str">
        <f>IF(B391="","",IF(AW392="対象外","対象外",I391))</f>
        <v/>
      </c>
      <c r="J392" s="219" t="str">
        <f>IF(B391="","",IF(AW392="対象外","対象外",J391))</f>
        <v/>
      </c>
      <c r="K392" s="219" t="str">
        <f>IF(B391="","",IF(AW392="対象外","対象外",K391))</f>
        <v/>
      </c>
      <c r="L392" s="315" t="str">
        <f>IF(B391="","",IF(AW392="対象外","対象外",L391))</f>
        <v/>
      </c>
      <c r="M392" s="303" t="str">
        <f>IF(B391="","",IF(AX392="対象外","対象外",M391))</f>
        <v/>
      </c>
      <c r="N392" s="219" t="str">
        <f>IF(B391="","",IF(AX392="対象外","対象外",N391))</f>
        <v/>
      </c>
      <c r="O392" s="219" t="str">
        <f>IF(B391="","",IF(AX392="対象外","対象外",O391))</f>
        <v/>
      </c>
      <c r="P392" s="219" t="str">
        <f>IF(B391="","",IF(AX392="対象外","対象外",P391))</f>
        <v/>
      </c>
      <c r="Q392" s="219" t="str">
        <f>IF(B391="","",IF(AX392="対象外","対象外",Q391))</f>
        <v/>
      </c>
      <c r="R392" s="219" t="str">
        <f>IF(B391="","",IF(AX392="対象外","対象外",R391))</f>
        <v/>
      </c>
      <c r="S392" s="322" t="str">
        <f>IF(B391="","",IF(AX392="対象外","対象外",S391))</f>
        <v/>
      </c>
      <c r="T392" s="314" t="str">
        <f>IF(B391="","",IF(AY392="対象外","対象外",T391))</f>
        <v/>
      </c>
      <c r="U392" s="219" t="str">
        <f>IF(B391="","",IF(AY392="対象外","対象外",U391))</f>
        <v/>
      </c>
      <c r="V392" s="219" t="str">
        <f>IF(B391="","",IF(AY392="対象外","対象外",V391))</f>
        <v/>
      </c>
      <c r="W392" s="219" t="str">
        <f>IF(B391="","",IF(AY392="対象外","対象外",W391))</f>
        <v/>
      </c>
      <c r="X392" s="219" t="str">
        <f>IF(B391="","",IF(AY392="対象外","対象外",X391))</f>
        <v/>
      </c>
      <c r="Y392" s="219" t="str">
        <f>IF(B391="","",IF(AY392="対象外","対象外",Y391))</f>
        <v/>
      </c>
      <c r="Z392" s="315" t="str">
        <f>IF(B391="","",IF(AY392="対象外","対象外",Z391))</f>
        <v/>
      </c>
      <c r="AA392" s="303" t="str">
        <f>IF(B391="","",IF(AZ392="対象外","対象外",AA391))</f>
        <v/>
      </c>
      <c r="AB392" s="219" t="str">
        <f>IF(B391="","",IF(AZ392="対象外","対象外",AB391))</f>
        <v/>
      </c>
      <c r="AC392" s="219" t="str">
        <f>IF(B391="","",IF(AZ392="対象外","対象外",AC391))</f>
        <v/>
      </c>
      <c r="AD392" s="219" t="str">
        <f>IF(B391="","",IF(AZ392="対象外","対象外",AD391))</f>
        <v/>
      </c>
      <c r="AE392" s="219" t="str">
        <f>IF(B391="","",IF(AZ392="対象外","対象外",AE391))</f>
        <v/>
      </c>
      <c r="AF392" s="219" t="str">
        <f>IF(B391="","",IF(AZ392="対象外","対象外",AF391))</f>
        <v/>
      </c>
      <c r="AG392" s="219" t="str">
        <f>IF(B391="","",IF(AZ392="対象外","対象外",AG391))</f>
        <v/>
      </c>
      <c r="AH392" s="523" t="str">
        <f t="shared" ref="AH392" si="611">IF(B391="","",IF(AH391&lt;1,"対象外",ROUND(AI391/AH391,3)))</f>
        <v/>
      </c>
      <c r="AI392" s="524"/>
      <c r="AJ392" s="189"/>
      <c r="AL392" s="290"/>
      <c r="AM392" s="184">
        <f>IF(AH392="",0,IF(AH392="対象外",0,1))</f>
        <v>0</v>
      </c>
      <c r="AN392" s="187">
        <f>IF(AM392=1,AH392,0)</f>
        <v>0</v>
      </c>
      <c r="AO392" s="184">
        <f>AH391</f>
        <v>0</v>
      </c>
      <c r="AP392" s="170">
        <f>AI391</f>
        <v>0</v>
      </c>
      <c r="AQ392" s="152"/>
      <c r="AR392" s="170">
        <f>IF(AS392&gt;1,1,0)</f>
        <v>0</v>
      </c>
      <c r="AS392" s="170">
        <f>AO392+AS348</f>
        <v>0</v>
      </c>
      <c r="AT392" s="170">
        <f>AP392+AT348</f>
        <v>0</v>
      </c>
      <c r="AU392" s="152"/>
      <c r="AW392" s="198" t="str">
        <f>IF(COUNTIF(F391:L391,"作業")+COUNTIF(F391:L391,"休日")&lt;7,"対象外",IF(COUNTIF(F391:L391,"休日")&gt;3,"対象外","対象"))</f>
        <v>対象外</v>
      </c>
      <c r="AX392" s="198" t="str">
        <f>IF(COUNTIF(M391:S391,"作業")+COUNTIF(M391:S391,"休日")&lt;7,"対象外",IF(COUNTIF(M391:S391,"休日")&gt;3,"対象外","対象"))</f>
        <v>対象外</v>
      </c>
      <c r="AY392" s="198" t="str">
        <f>IF(COUNTIF(T391:Z391,"作業")+COUNTIF(T391:Z391,"休日")&lt;7,"対象外",IF(COUNTIF(T391:Z391,"休日")&gt;3,"対象外","対象"))</f>
        <v>対象外</v>
      </c>
      <c r="AZ392" s="198" t="str">
        <f>IF(COUNTIF(AA391:AG391,"作業")+COUNTIF(AA391:AG391,"休日")&lt;7,"対象外",IF(COUNTIF(AA391:AG391,"休日")&gt;3,"対象外","対象"))</f>
        <v>対象外</v>
      </c>
    </row>
    <row r="393" spans="1:52" ht="54.75" customHeight="1" x14ac:dyDescent="0.35">
      <c r="A393" s="599"/>
      <c r="B393" s="529" t="str">
        <f>IF(COUNTIF(F393:AG393,0)=28,"",B$41)</f>
        <v/>
      </c>
      <c r="C393" s="530"/>
      <c r="D393" s="531"/>
      <c r="E393" s="295" t="s">
        <v>158</v>
      </c>
      <c r="F393" s="314">
        <f>VLOOKUP(F374,'9'!$B$11:$D$598,3,0)</f>
        <v>0</v>
      </c>
      <c r="G393" s="219">
        <f>VLOOKUP(G374,'9'!$B$11:$D$598,3,0)</f>
        <v>0</v>
      </c>
      <c r="H393" s="219">
        <f>VLOOKUP(H374,'9'!$B$11:$D$598,3,0)</f>
        <v>0</v>
      </c>
      <c r="I393" s="219">
        <f>VLOOKUP(I374,'9'!$B$11:$D$598,3,0)</f>
        <v>0</v>
      </c>
      <c r="J393" s="219">
        <f>VLOOKUP(J374,'9'!$B$11:$D$598,3,0)</f>
        <v>0</v>
      </c>
      <c r="K393" s="219">
        <f>VLOOKUP(K374,'9'!$B$11:$D$598,3,0)</f>
        <v>0</v>
      </c>
      <c r="L393" s="315">
        <f>VLOOKUP(L374,'9'!$B$11:$D$598,3,0)</f>
        <v>0</v>
      </c>
      <c r="M393" s="303">
        <f>VLOOKUP(M374,'9'!$B$11:$D$598,3,0)</f>
        <v>0</v>
      </c>
      <c r="N393" s="219">
        <f>VLOOKUP(N374,'9'!$B$11:$D$598,3,0)</f>
        <v>0</v>
      </c>
      <c r="O393" s="219">
        <f>VLOOKUP(O374,'9'!$B$11:$D$598,3,0)</f>
        <v>0</v>
      </c>
      <c r="P393" s="219">
        <f>VLOOKUP(P374,'9'!$B$11:$D$598,3,0)</f>
        <v>0</v>
      </c>
      <c r="Q393" s="219">
        <f>VLOOKUP(Q374,'9'!$B$11:$D$598,3,0)</f>
        <v>0</v>
      </c>
      <c r="R393" s="219">
        <f>VLOOKUP(R374,'9'!$B$11:$D$598,3,0)</f>
        <v>0</v>
      </c>
      <c r="S393" s="322">
        <f>VLOOKUP(S374,'9'!$B$11:$D$598,3,0)</f>
        <v>0</v>
      </c>
      <c r="T393" s="314">
        <f>VLOOKUP(T374,'9'!$B$11:$D$598,3,0)</f>
        <v>0</v>
      </c>
      <c r="U393" s="219">
        <f>VLOOKUP(U374,'9'!$B$11:$D$598,3,0)</f>
        <v>0</v>
      </c>
      <c r="V393" s="219">
        <f>VLOOKUP(V374,'9'!$B$11:$D$598,3,0)</f>
        <v>0</v>
      </c>
      <c r="W393" s="219">
        <f>VLOOKUP(W374,'9'!$B$11:$D$598,3,0)</f>
        <v>0</v>
      </c>
      <c r="X393" s="219">
        <f>VLOOKUP(X374,'9'!$B$11:$D$598,3,0)</f>
        <v>0</v>
      </c>
      <c r="Y393" s="219">
        <f>VLOOKUP(Y374,'9'!$B$11:$D$598,3,0)</f>
        <v>0</v>
      </c>
      <c r="Z393" s="315">
        <f>VLOOKUP(Z374,'9'!$B$11:$D$598,3,0)</f>
        <v>0</v>
      </c>
      <c r="AA393" s="303">
        <f>VLOOKUP(AA374,'9'!$B$11:$D$598,3,0)</f>
        <v>0</v>
      </c>
      <c r="AB393" s="219">
        <f>VLOOKUP(AB374,'9'!$B$11:$D$598,3,0)</f>
        <v>0</v>
      </c>
      <c r="AC393" s="219">
        <f>VLOOKUP(AC374,'9'!$B$11:$D$598,3,0)</f>
        <v>0</v>
      </c>
      <c r="AD393" s="219">
        <f>VLOOKUP(AD374,'9'!$B$11:$D$598,3,0)</f>
        <v>0</v>
      </c>
      <c r="AE393" s="219">
        <f>VLOOKUP(AE374,'9'!$B$11:$D$598,3,0)</f>
        <v>0</v>
      </c>
      <c r="AF393" s="219">
        <f>VLOOKUP(AF374,'9'!$B$11:$D$598,3,0)</f>
        <v>0</v>
      </c>
      <c r="AG393" s="219">
        <f>VLOOKUP(AG374,'9'!$B$11:$D$598,3,0)</f>
        <v>0</v>
      </c>
      <c r="AH393" s="198">
        <f t="shared" ref="AH393" si="612">COUNTIF(F394:AG394,"作業")+COUNTIF(F394:AG394,"休日")</f>
        <v>0</v>
      </c>
      <c r="AI393" s="291">
        <f t="shared" ref="AI393" si="613">(COUNTIF(F394:AG394,"休日"))</f>
        <v>0</v>
      </c>
      <c r="AJ393" s="189"/>
      <c r="AL393" s="290"/>
      <c r="AM393" s="290"/>
      <c r="AN393" s="290"/>
      <c r="AW393" s="278">
        <v>1</v>
      </c>
      <c r="AX393" s="278">
        <v>2</v>
      </c>
      <c r="AY393" s="278">
        <v>3</v>
      </c>
      <c r="AZ393" s="278">
        <v>4</v>
      </c>
    </row>
    <row r="394" spans="1:52" ht="54.75" customHeight="1" x14ac:dyDescent="0.35">
      <c r="A394" s="599"/>
      <c r="B394" s="532"/>
      <c r="C394" s="533"/>
      <c r="D394" s="534"/>
      <c r="E394" s="296" t="s">
        <v>159</v>
      </c>
      <c r="F394" s="314" t="str">
        <f>IF(B393="","",IF(AW394="対象外","対象外",F393))</f>
        <v/>
      </c>
      <c r="G394" s="219" t="str">
        <f>IF(B393="","",IF(AW394="対象外","対象外",G393))</f>
        <v/>
      </c>
      <c r="H394" s="219" t="str">
        <f>IF(B393="","",IF(AW394="対象外","対象外",H393))</f>
        <v/>
      </c>
      <c r="I394" s="219" t="str">
        <f>IF(B393="","",IF(AW394="対象外","対象外",I393))</f>
        <v/>
      </c>
      <c r="J394" s="219" t="str">
        <f>IF(B393="","",IF(AW394="対象外","対象外",J393))</f>
        <v/>
      </c>
      <c r="K394" s="219" t="str">
        <f>IF(B393="","",IF(AW394="対象外","対象外",K393))</f>
        <v/>
      </c>
      <c r="L394" s="315" t="str">
        <f>IF(B393="","",IF(AW394="対象外","対象外",L393))</f>
        <v/>
      </c>
      <c r="M394" s="303" t="str">
        <f>IF(B393="","",IF(AX394="対象外","対象外",M393))</f>
        <v/>
      </c>
      <c r="N394" s="219" t="str">
        <f>IF(B393="","",IF(AX394="対象外","対象外",N393))</f>
        <v/>
      </c>
      <c r="O394" s="219" t="str">
        <f>IF(B393="","",IF(AX394="対象外","対象外",O393))</f>
        <v/>
      </c>
      <c r="P394" s="219" t="str">
        <f>IF(B393="","",IF(AX394="対象外","対象外",P393))</f>
        <v/>
      </c>
      <c r="Q394" s="219" t="str">
        <f>IF(B393="","",IF(AX394="対象外","対象外",Q393))</f>
        <v/>
      </c>
      <c r="R394" s="219" t="str">
        <f>IF(B393="","",IF(AX394="対象外","対象外",R393))</f>
        <v/>
      </c>
      <c r="S394" s="322" t="str">
        <f>IF(B393="","",IF(AX394="対象外","対象外",S393))</f>
        <v/>
      </c>
      <c r="T394" s="314" t="str">
        <f>IF(B393="","",IF(AY394="対象外","対象外",T393))</f>
        <v/>
      </c>
      <c r="U394" s="219" t="str">
        <f>IF(B393="","",IF(AY394="対象外","対象外",U393))</f>
        <v/>
      </c>
      <c r="V394" s="219" t="str">
        <f>IF(B393="","",IF(AY394="対象外","対象外",V393))</f>
        <v/>
      </c>
      <c r="W394" s="219" t="str">
        <f>IF(B393="","",IF(AY394="対象外","対象外",W393))</f>
        <v/>
      </c>
      <c r="X394" s="219" t="str">
        <f>IF(B393="","",IF(AY394="対象外","対象外",X393))</f>
        <v/>
      </c>
      <c r="Y394" s="219" t="str">
        <f>IF(B393="","",IF(AY394="対象外","対象外",Y393))</f>
        <v/>
      </c>
      <c r="Z394" s="315" t="str">
        <f>IF(B393="","",IF(AY394="対象外","対象外",Z393))</f>
        <v/>
      </c>
      <c r="AA394" s="303" t="str">
        <f>IF(B393="","",IF(AZ394="対象外","対象外",AA393))</f>
        <v/>
      </c>
      <c r="AB394" s="219" t="str">
        <f>IF(B393="","",IF(AZ394="対象外","対象外",AB393))</f>
        <v/>
      </c>
      <c r="AC394" s="219" t="str">
        <f>IF(B393="","",IF(AZ394="対象外","対象外",AC393))</f>
        <v/>
      </c>
      <c r="AD394" s="219" t="str">
        <f>IF(B393="","",IF(AZ394="対象外","対象外",AD393))</f>
        <v/>
      </c>
      <c r="AE394" s="219" t="str">
        <f>IF(B393="","",IF(AZ394="対象外","対象外",AE393))</f>
        <v/>
      </c>
      <c r="AF394" s="219" t="str">
        <f>IF(B393="","",IF(AZ394="対象外","対象外",AF393))</f>
        <v/>
      </c>
      <c r="AG394" s="219" t="str">
        <f>IF(B393="","",IF(AZ394="対象外","対象外",AG393))</f>
        <v/>
      </c>
      <c r="AH394" s="523" t="str">
        <f t="shared" ref="AH394" si="614">IF(B393="","",IF(AH393&lt;1,"対象外",ROUND(AI393/AH393,3)))</f>
        <v/>
      </c>
      <c r="AI394" s="524"/>
      <c r="AJ394" s="189"/>
      <c r="AL394" s="290"/>
      <c r="AM394" s="184">
        <f>IF(AH394="",0,IF(AH394="対象外",0,1))</f>
        <v>0</v>
      </c>
      <c r="AN394" s="187">
        <f>IF(AM394=1,AH394,0)</f>
        <v>0</v>
      </c>
      <c r="AO394" s="184">
        <f>AH393</f>
        <v>0</v>
      </c>
      <c r="AP394" s="170">
        <f>AI393</f>
        <v>0</v>
      </c>
      <c r="AQ394" s="152"/>
      <c r="AR394" s="170">
        <f>IF(AS394&gt;1,1,0)</f>
        <v>0</v>
      </c>
      <c r="AS394" s="170">
        <f>AO394+AS350</f>
        <v>0</v>
      </c>
      <c r="AT394" s="170">
        <f>AP394+AT350</f>
        <v>0</v>
      </c>
      <c r="AU394" s="152"/>
      <c r="AW394" s="198" t="str">
        <f>IF(COUNTIF(F393:L393,"作業")+COUNTIF(F393:L393,"休日")&lt;7,"対象外",IF(COUNTIF(F393:L393,"休日")&gt;3,"対象外","対象"))</f>
        <v>対象外</v>
      </c>
      <c r="AX394" s="198" t="str">
        <f>IF(COUNTIF(M393:S393,"作業")+COUNTIF(M393:S393,"休日")&lt;7,"対象外",IF(COUNTIF(M393:S393,"休日")&gt;3,"対象外","対象"))</f>
        <v>対象外</v>
      </c>
      <c r="AY394" s="198" t="str">
        <f>IF(COUNTIF(T393:Z393,"作業")+COUNTIF(T393:Z393,"休日")&lt;7,"対象外",IF(COUNTIF(T393:Z393,"休日")&gt;3,"対象外","対象"))</f>
        <v>対象外</v>
      </c>
      <c r="AZ394" s="198" t="str">
        <f>IF(COUNTIF(AA393:AG393,"作業")+COUNTIF(AA393:AG393,"休日")&lt;7,"対象外",IF(COUNTIF(AA393:AG393,"休日")&gt;3,"対象外","対象"))</f>
        <v>対象外</v>
      </c>
    </row>
    <row r="395" spans="1:52" ht="54.75" customHeight="1" x14ac:dyDescent="0.35">
      <c r="A395" s="599"/>
      <c r="B395" s="529" t="str">
        <f>IF(COUNTIF(F395:AG395,0)=28,"",B$43)</f>
        <v/>
      </c>
      <c r="C395" s="530"/>
      <c r="D395" s="531"/>
      <c r="E395" s="295" t="s">
        <v>158</v>
      </c>
      <c r="F395" s="314">
        <f>VLOOKUP(F374,'10'!$B$11:$D$598,3,0)</f>
        <v>0</v>
      </c>
      <c r="G395" s="219">
        <f>VLOOKUP(G374,'10'!$B$11:$D$598,3,0)</f>
        <v>0</v>
      </c>
      <c r="H395" s="219">
        <f>VLOOKUP(H374,'10'!$B$11:$D$598,3,0)</f>
        <v>0</v>
      </c>
      <c r="I395" s="219">
        <f>VLOOKUP(I374,'10'!$B$11:$D$598,3,0)</f>
        <v>0</v>
      </c>
      <c r="J395" s="219">
        <f>VLOOKUP(J374,'10'!$B$11:$D$598,3,0)</f>
        <v>0</v>
      </c>
      <c r="K395" s="219">
        <f>VLOOKUP(K374,'10'!$B$11:$D$598,3,0)</f>
        <v>0</v>
      </c>
      <c r="L395" s="315">
        <f>VLOOKUP(L374,'10'!$B$11:$D$598,3,0)</f>
        <v>0</v>
      </c>
      <c r="M395" s="303">
        <f>VLOOKUP(M374,'10'!$B$11:$D$598,3,0)</f>
        <v>0</v>
      </c>
      <c r="N395" s="219">
        <f>VLOOKUP(N374,'10'!$B$11:$D$598,3,0)</f>
        <v>0</v>
      </c>
      <c r="O395" s="219">
        <f>VLOOKUP(O374,'10'!$B$11:$D$598,3,0)</f>
        <v>0</v>
      </c>
      <c r="P395" s="219">
        <f>VLOOKUP(P374,'10'!$B$11:$D$598,3,0)</f>
        <v>0</v>
      </c>
      <c r="Q395" s="219">
        <f>VLOOKUP(Q374,'10'!$B$11:$D$598,3,0)</f>
        <v>0</v>
      </c>
      <c r="R395" s="219">
        <f>VLOOKUP(R374,'10'!$B$11:$D$598,3,0)</f>
        <v>0</v>
      </c>
      <c r="S395" s="322">
        <f>VLOOKUP(S374,'10'!$B$11:$D$598,3,0)</f>
        <v>0</v>
      </c>
      <c r="T395" s="314">
        <f>VLOOKUP(T374,'10'!$B$11:$D$598,3,0)</f>
        <v>0</v>
      </c>
      <c r="U395" s="219">
        <f>VLOOKUP(U374,'10'!$B$11:$D$598,3,0)</f>
        <v>0</v>
      </c>
      <c r="V395" s="219">
        <f>VLOOKUP(V374,'10'!$B$11:$D$598,3,0)</f>
        <v>0</v>
      </c>
      <c r="W395" s="219">
        <f>VLOOKUP(W374,'10'!$B$11:$D$598,3,0)</f>
        <v>0</v>
      </c>
      <c r="X395" s="219">
        <f>VLOOKUP(X374,'10'!$B$11:$D$598,3,0)</f>
        <v>0</v>
      </c>
      <c r="Y395" s="219">
        <f>VLOOKUP(Y374,'10'!$B$11:$D$598,3,0)</f>
        <v>0</v>
      </c>
      <c r="Z395" s="315">
        <f>VLOOKUP(Z374,'10'!$B$11:$D$598,3,0)</f>
        <v>0</v>
      </c>
      <c r="AA395" s="303">
        <f>VLOOKUP(AA374,'10'!$B$11:$D$598,3,0)</f>
        <v>0</v>
      </c>
      <c r="AB395" s="219">
        <f>VLOOKUP(AB374,'10'!$B$11:$D$598,3,0)</f>
        <v>0</v>
      </c>
      <c r="AC395" s="219">
        <f>VLOOKUP(AC374,'10'!$B$11:$D$598,3,0)</f>
        <v>0</v>
      </c>
      <c r="AD395" s="219">
        <f>VLOOKUP(AD374,'10'!$B$11:$D$598,3,0)</f>
        <v>0</v>
      </c>
      <c r="AE395" s="219">
        <f>VLOOKUP(AE374,'10'!$B$11:$D$598,3,0)</f>
        <v>0</v>
      </c>
      <c r="AF395" s="219">
        <f>VLOOKUP(AF374,'10'!$B$11:$D$598,3,0)</f>
        <v>0</v>
      </c>
      <c r="AG395" s="219">
        <f>VLOOKUP(AG374,'10'!$B$11:$D$598,3,0)</f>
        <v>0</v>
      </c>
      <c r="AH395" s="198">
        <f t="shared" ref="AH395" si="615">COUNTIF(F396:AG396,"作業")+COUNTIF(F396:AG396,"休日")</f>
        <v>0</v>
      </c>
      <c r="AI395" s="291">
        <f t="shared" ref="AI395" si="616">(COUNTIF(F396:AG396,"休日"))</f>
        <v>0</v>
      </c>
      <c r="AJ395" s="189"/>
      <c r="AL395" s="290"/>
      <c r="AM395" s="290"/>
      <c r="AN395" s="290"/>
      <c r="AW395" s="278">
        <v>1</v>
      </c>
      <c r="AX395" s="278">
        <v>2</v>
      </c>
      <c r="AY395" s="278">
        <v>3</v>
      </c>
      <c r="AZ395" s="278">
        <v>4</v>
      </c>
    </row>
    <row r="396" spans="1:52" ht="54.75" customHeight="1" x14ac:dyDescent="0.35">
      <c r="A396" s="599"/>
      <c r="B396" s="532"/>
      <c r="C396" s="533"/>
      <c r="D396" s="534"/>
      <c r="E396" s="296" t="s">
        <v>159</v>
      </c>
      <c r="F396" s="314" t="str">
        <f>IF(B395="","",IF(AW396="対象外","対象外",F395))</f>
        <v/>
      </c>
      <c r="G396" s="219" t="str">
        <f>IF(B395="","",IF(AW396="対象外","対象外",G395))</f>
        <v/>
      </c>
      <c r="H396" s="219" t="str">
        <f>IF(B395="","",IF(AW396="対象外","対象外",H395))</f>
        <v/>
      </c>
      <c r="I396" s="219" t="str">
        <f>IF(B395="","",IF(AW396="対象外","対象外",I395))</f>
        <v/>
      </c>
      <c r="J396" s="219" t="str">
        <f>IF(B395="","",IF(AW396="対象外","対象外",J395))</f>
        <v/>
      </c>
      <c r="K396" s="219" t="str">
        <f>IF(B395="","",IF(AW396="対象外","対象外",K395))</f>
        <v/>
      </c>
      <c r="L396" s="315" t="str">
        <f>IF(B395="","",IF(AW396="対象外","対象外",L395))</f>
        <v/>
      </c>
      <c r="M396" s="303" t="str">
        <f>IF(B395="","",IF(AX396="対象外","対象外",M395))</f>
        <v/>
      </c>
      <c r="N396" s="219" t="str">
        <f>IF(B395="","",IF(AX396="対象外","対象外",N395))</f>
        <v/>
      </c>
      <c r="O396" s="219" t="str">
        <f>IF(B395="","",IF(AX396="対象外","対象外",O395))</f>
        <v/>
      </c>
      <c r="P396" s="219" t="str">
        <f>IF(B395="","",IF(AX396="対象外","対象外",P395))</f>
        <v/>
      </c>
      <c r="Q396" s="219" t="str">
        <f>IF(B395="","",IF(AX396="対象外","対象外",Q395))</f>
        <v/>
      </c>
      <c r="R396" s="219" t="str">
        <f>IF(B395="","",IF(AX396="対象外","対象外",R395))</f>
        <v/>
      </c>
      <c r="S396" s="322" t="str">
        <f>IF(B395="","",IF(AX396="対象外","対象外",S395))</f>
        <v/>
      </c>
      <c r="T396" s="314" t="str">
        <f>IF(B395="","",IF(AY396="対象外","対象外",T395))</f>
        <v/>
      </c>
      <c r="U396" s="219" t="str">
        <f>IF(B395="","",IF(AY396="対象外","対象外",U395))</f>
        <v/>
      </c>
      <c r="V396" s="219" t="str">
        <f>IF(B395="","",IF(AY396="対象外","対象外",V395))</f>
        <v/>
      </c>
      <c r="W396" s="219" t="str">
        <f>IF(B395="","",IF(AY396="対象外","対象外",W395))</f>
        <v/>
      </c>
      <c r="X396" s="219" t="str">
        <f>IF(B395="","",IF(AY396="対象外","対象外",X395))</f>
        <v/>
      </c>
      <c r="Y396" s="219" t="str">
        <f>IF(B395="","",IF(AY396="対象外","対象外",Y395))</f>
        <v/>
      </c>
      <c r="Z396" s="315" t="str">
        <f>IF(B395="","",IF(AY396="対象外","対象外",Z395))</f>
        <v/>
      </c>
      <c r="AA396" s="303" t="str">
        <f>IF(B395="","",IF(AZ396="対象外","対象外",AA395))</f>
        <v/>
      </c>
      <c r="AB396" s="219" t="str">
        <f>IF(B395="","",IF(AZ396="対象外","対象外",AB395))</f>
        <v/>
      </c>
      <c r="AC396" s="219" t="str">
        <f>IF(B395="","",IF(AZ396="対象外","対象外",AC395))</f>
        <v/>
      </c>
      <c r="AD396" s="219" t="str">
        <f>IF(B395="","",IF(AZ396="対象外","対象外",AD395))</f>
        <v/>
      </c>
      <c r="AE396" s="219" t="str">
        <f>IF(B395="","",IF(AZ396="対象外","対象外",AE395))</f>
        <v/>
      </c>
      <c r="AF396" s="219" t="str">
        <f>IF(B395="","",IF(AZ396="対象外","対象外",AF395))</f>
        <v/>
      </c>
      <c r="AG396" s="219" t="str">
        <f>IF(B395="","",IF(AZ396="対象外","対象外",AG395))</f>
        <v/>
      </c>
      <c r="AH396" s="523" t="str">
        <f t="shared" ref="AH396" si="617">IF(B395="","",IF(AH395&lt;1,"対象外",ROUND(AI395/AH395,3)))</f>
        <v/>
      </c>
      <c r="AI396" s="524"/>
      <c r="AJ396" s="189"/>
      <c r="AL396" s="290"/>
      <c r="AM396" s="184">
        <f>IF(AH396="",0,IF(AH396="対象外",0,1))</f>
        <v>0</v>
      </c>
      <c r="AN396" s="187">
        <f>IF(AM396=1,AH396,0)</f>
        <v>0</v>
      </c>
      <c r="AO396" s="184">
        <f>AH395</f>
        <v>0</v>
      </c>
      <c r="AP396" s="170">
        <f>AI395</f>
        <v>0</v>
      </c>
      <c r="AQ396" s="152"/>
      <c r="AR396" s="170">
        <f>IF(AS396&gt;1,1,0)</f>
        <v>0</v>
      </c>
      <c r="AS396" s="170">
        <f>AO396+AS352</f>
        <v>0</v>
      </c>
      <c r="AT396" s="170">
        <f>AP396+AT352</f>
        <v>0</v>
      </c>
      <c r="AU396" s="152"/>
      <c r="AW396" s="198" t="str">
        <f>IF(COUNTIF(F395:L395,"作業")+COUNTIF(F395:L395,"休日")&lt;7,"対象外",IF(COUNTIF(F395:L395,"休日")&gt;3,"対象外","対象"))</f>
        <v>対象外</v>
      </c>
      <c r="AX396" s="198" t="str">
        <f>IF(COUNTIF(M395:S395,"作業")+COUNTIF(M395:S395,"休日")&lt;7,"対象外",IF(COUNTIF(M395:S395,"休日")&gt;3,"対象外","対象"))</f>
        <v>対象外</v>
      </c>
      <c r="AY396" s="198" t="str">
        <f>IF(COUNTIF(T395:Z395,"作業")+COUNTIF(T395:Z395,"休日")&lt;7,"対象外",IF(COUNTIF(T395:Z395,"休日")&gt;3,"対象外","対象"))</f>
        <v>対象外</v>
      </c>
      <c r="AZ396" s="198" t="str">
        <f>IF(COUNTIF(AA395:AG395,"作業")+COUNTIF(AA395:AG395,"休日")&lt;7,"対象外",IF(COUNTIF(AA395:AG395,"休日")&gt;3,"対象外","対象"))</f>
        <v>対象外</v>
      </c>
    </row>
    <row r="397" spans="1:52" ht="54.75" customHeight="1" x14ac:dyDescent="0.35">
      <c r="A397" s="599"/>
      <c r="B397" s="529" t="str">
        <f>IF(COUNTIF(F397:AG397,0)=28,"",B$45)</f>
        <v/>
      </c>
      <c r="C397" s="530"/>
      <c r="D397" s="531"/>
      <c r="E397" s="295" t="s">
        <v>158</v>
      </c>
      <c r="F397" s="314">
        <f>VLOOKUP(F374,'11'!$B$11:$D$598,3,0)</f>
        <v>0</v>
      </c>
      <c r="G397" s="219">
        <f>VLOOKUP(G374,'11'!$B$11:$D$598,3,0)</f>
        <v>0</v>
      </c>
      <c r="H397" s="219">
        <f>VLOOKUP(H374,'11'!$B$11:$D$598,3,0)</f>
        <v>0</v>
      </c>
      <c r="I397" s="219">
        <f>VLOOKUP(I374,'11'!$B$11:$D$598,3,0)</f>
        <v>0</v>
      </c>
      <c r="J397" s="219">
        <f>VLOOKUP(J374,'11'!$B$11:$D$598,3,0)</f>
        <v>0</v>
      </c>
      <c r="K397" s="219">
        <f>VLOOKUP(K374,'11'!$B$11:$D$598,3,0)</f>
        <v>0</v>
      </c>
      <c r="L397" s="315">
        <f>VLOOKUP(L374,'11'!$B$11:$D$598,3,0)</f>
        <v>0</v>
      </c>
      <c r="M397" s="303">
        <f>VLOOKUP(M374,'11'!$B$11:$D$598,3,0)</f>
        <v>0</v>
      </c>
      <c r="N397" s="219">
        <f>VLOOKUP(N374,'11'!$B$11:$D$598,3,0)</f>
        <v>0</v>
      </c>
      <c r="O397" s="219">
        <f>VLOOKUP(O374,'11'!$B$11:$D$598,3,0)</f>
        <v>0</v>
      </c>
      <c r="P397" s="219">
        <f>VLOOKUP(P374,'11'!$B$11:$D$598,3,0)</f>
        <v>0</v>
      </c>
      <c r="Q397" s="219">
        <f>VLOOKUP(Q374,'11'!$B$11:$D$598,3,0)</f>
        <v>0</v>
      </c>
      <c r="R397" s="219">
        <f>VLOOKUP(R374,'11'!$B$11:$D$598,3,0)</f>
        <v>0</v>
      </c>
      <c r="S397" s="322">
        <f>VLOOKUP(S374,'11'!$B$11:$D$598,3,0)</f>
        <v>0</v>
      </c>
      <c r="T397" s="314">
        <f>VLOOKUP(T374,'11'!$B$11:$D$598,3,0)</f>
        <v>0</v>
      </c>
      <c r="U397" s="219">
        <f>VLOOKUP(U374,'11'!$B$11:$D$598,3,0)</f>
        <v>0</v>
      </c>
      <c r="V397" s="219">
        <f>VLOOKUP(V374,'11'!$B$11:$D$598,3,0)</f>
        <v>0</v>
      </c>
      <c r="W397" s="219">
        <f>VLOOKUP(W374,'11'!$B$11:$D$598,3,0)</f>
        <v>0</v>
      </c>
      <c r="X397" s="219">
        <f>VLOOKUP(X374,'11'!$B$11:$D$598,3,0)</f>
        <v>0</v>
      </c>
      <c r="Y397" s="219">
        <f>VLOOKUP(Y374,'11'!$B$11:$D$598,3,0)</f>
        <v>0</v>
      </c>
      <c r="Z397" s="315">
        <f>VLOOKUP(Z374,'11'!$B$11:$D$598,3,0)</f>
        <v>0</v>
      </c>
      <c r="AA397" s="303">
        <f>VLOOKUP(AA374,'11'!$B$11:$D$598,3,0)</f>
        <v>0</v>
      </c>
      <c r="AB397" s="219">
        <f>VLOOKUP(AB374,'11'!$B$11:$D$598,3,0)</f>
        <v>0</v>
      </c>
      <c r="AC397" s="219">
        <f>VLOOKUP(AC374,'11'!$B$11:$D$598,3,0)</f>
        <v>0</v>
      </c>
      <c r="AD397" s="219">
        <f>VLOOKUP(AD374,'11'!$B$11:$D$598,3,0)</f>
        <v>0</v>
      </c>
      <c r="AE397" s="219">
        <f>VLOOKUP(AE374,'11'!$B$11:$D$598,3,0)</f>
        <v>0</v>
      </c>
      <c r="AF397" s="219">
        <f>VLOOKUP(AF374,'11'!$B$11:$D$598,3,0)</f>
        <v>0</v>
      </c>
      <c r="AG397" s="219">
        <f>VLOOKUP(AG374,'11'!$B$11:$D$598,3,0)</f>
        <v>0</v>
      </c>
      <c r="AH397" s="198">
        <f t="shared" ref="AH397" si="618">COUNTIF(F398:AG398,"作業")+COUNTIF(F398:AG398,"休日")</f>
        <v>0</v>
      </c>
      <c r="AI397" s="291">
        <f t="shared" ref="AI397" si="619">(COUNTIF(F398:AG398,"休日"))</f>
        <v>0</v>
      </c>
      <c r="AJ397" s="189"/>
      <c r="AL397" s="290"/>
      <c r="AM397" s="290"/>
      <c r="AN397" s="290"/>
      <c r="AW397" s="278">
        <v>1</v>
      </c>
      <c r="AX397" s="278">
        <v>2</v>
      </c>
      <c r="AY397" s="278">
        <v>3</v>
      </c>
      <c r="AZ397" s="278">
        <v>4</v>
      </c>
    </row>
    <row r="398" spans="1:52" ht="54.75" customHeight="1" x14ac:dyDescent="0.35">
      <c r="A398" s="599"/>
      <c r="B398" s="532"/>
      <c r="C398" s="533"/>
      <c r="D398" s="534"/>
      <c r="E398" s="296" t="s">
        <v>159</v>
      </c>
      <c r="F398" s="314" t="str">
        <f>IF(B397="","",IF(AW398="対象外","対象外",F397))</f>
        <v/>
      </c>
      <c r="G398" s="219" t="str">
        <f>IF(B397="","",IF(AW398="対象外","対象外",G397))</f>
        <v/>
      </c>
      <c r="H398" s="219" t="str">
        <f>IF(B397="","",IF(AW398="対象外","対象外",H397))</f>
        <v/>
      </c>
      <c r="I398" s="219" t="str">
        <f>IF(B397="","",IF(AW398="対象外","対象外",I397))</f>
        <v/>
      </c>
      <c r="J398" s="219" t="str">
        <f>IF(B397="","",IF(AW398="対象外","対象外",J397))</f>
        <v/>
      </c>
      <c r="K398" s="219" t="str">
        <f>IF(B397="","",IF(AW398="対象外","対象外",K397))</f>
        <v/>
      </c>
      <c r="L398" s="315" t="str">
        <f>IF(B397="","",IF(AW398="対象外","対象外",L397))</f>
        <v/>
      </c>
      <c r="M398" s="303" t="str">
        <f>IF(B397="","",IF(AX398="対象外","対象外",M397))</f>
        <v/>
      </c>
      <c r="N398" s="219" t="str">
        <f>IF(B397="","",IF(AX398="対象外","対象外",N397))</f>
        <v/>
      </c>
      <c r="O398" s="219" t="str">
        <f>IF(B397="","",IF(AX398="対象外","対象外",O397))</f>
        <v/>
      </c>
      <c r="P398" s="219" t="str">
        <f>IF(B397="","",IF(AX398="対象外","対象外",P397))</f>
        <v/>
      </c>
      <c r="Q398" s="219" t="str">
        <f>IF(B397="","",IF(AX398="対象外","対象外",Q397))</f>
        <v/>
      </c>
      <c r="R398" s="219" t="str">
        <f>IF(B397="","",IF(AX398="対象外","対象外",R397))</f>
        <v/>
      </c>
      <c r="S398" s="322" t="str">
        <f>IF(B397="","",IF(AX398="対象外","対象外",S397))</f>
        <v/>
      </c>
      <c r="T398" s="314" t="str">
        <f>IF(B397="","",IF(AY398="対象外","対象外",T397))</f>
        <v/>
      </c>
      <c r="U398" s="219" t="str">
        <f>IF(B397="","",IF(AY398="対象外","対象外",U397))</f>
        <v/>
      </c>
      <c r="V398" s="219" t="str">
        <f>IF(B397="","",IF(AY398="対象外","対象外",V397))</f>
        <v/>
      </c>
      <c r="W398" s="219" t="str">
        <f>IF(B397="","",IF(AY398="対象外","対象外",W397))</f>
        <v/>
      </c>
      <c r="X398" s="219" t="str">
        <f>IF(B397="","",IF(AY398="対象外","対象外",X397))</f>
        <v/>
      </c>
      <c r="Y398" s="219" t="str">
        <f>IF(B397="","",IF(AY398="対象外","対象外",Y397))</f>
        <v/>
      </c>
      <c r="Z398" s="315" t="str">
        <f>IF(B397="","",IF(AY398="対象外","対象外",Z397))</f>
        <v/>
      </c>
      <c r="AA398" s="303" t="str">
        <f>IF(B397="","",IF(AZ398="対象外","対象外",AA397))</f>
        <v/>
      </c>
      <c r="AB398" s="219" t="str">
        <f>IF(B397="","",IF(AZ398="対象外","対象外",AB397))</f>
        <v/>
      </c>
      <c r="AC398" s="219" t="str">
        <f>IF(B397="","",IF(AZ398="対象外","対象外",AC397))</f>
        <v/>
      </c>
      <c r="AD398" s="219" t="str">
        <f>IF(B397="","",IF(AZ398="対象外","対象外",AD397))</f>
        <v/>
      </c>
      <c r="AE398" s="219" t="str">
        <f>IF(B397="","",IF(AZ398="対象外","対象外",AE397))</f>
        <v/>
      </c>
      <c r="AF398" s="219" t="str">
        <f>IF(B397="","",IF(AZ398="対象外","対象外",AF397))</f>
        <v/>
      </c>
      <c r="AG398" s="219" t="str">
        <f>IF(B397="","",IF(AZ398="対象外","対象外",AG397))</f>
        <v/>
      </c>
      <c r="AH398" s="523" t="str">
        <f t="shared" ref="AH398" si="620">IF(B397="","",IF(AH397&lt;1,"対象外",ROUND(AI397/AH397,3)))</f>
        <v/>
      </c>
      <c r="AI398" s="524"/>
      <c r="AJ398" s="189"/>
      <c r="AL398" s="290"/>
      <c r="AM398" s="184">
        <f>IF(AH398="",0,IF(AH398="対象外",0,1))</f>
        <v>0</v>
      </c>
      <c r="AN398" s="187">
        <f>IF(AM398=1,AH398,0)</f>
        <v>0</v>
      </c>
      <c r="AO398" s="184">
        <f>AH397</f>
        <v>0</v>
      </c>
      <c r="AP398" s="170">
        <f>AI397</f>
        <v>0</v>
      </c>
      <c r="AQ398" s="152"/>
      <c r="AR398" s="170">
        <f>IF(AS398&gt;1,1,0)</f>
        <v>0</v>
      </c>
      <c r="AS398" s="170">
        <f>AO398+AS354</f>
        <v>0</v>
      </c>
      <c r="AT398" s="170">
        <f>AP398+AT354</f>
        <v>0</v>
      </c>
      <c r="AU398" s="152"/>
      <c r="AW398" s="198" t="str">
        <f>IF(COUNTIF(F397:L397,"作業")+COUNTIF(F397:L397,"休日")&lt;7,"対象外",IF(COUNTIF(F397:L397,"休日")&gt;3,"対象外","対象"))</f>
        <v>対象外</v>
      </c>
      <c r="AX398" s="198" t="str">
        <f>IF(COUNTIF(M397:S397,"作業")+COUNTIF(M397:S397,"休日")&lt;7,"対象外",IF(COUNTIF(M397:S397,"休日")&gt;3,"対象外","対象"))</f>
        <v>対象外</v>
      </c>
      <c r="AY398" s="198" t="str">
        <f>IF(COUNTIF(T397:Z397,"作業")+COUNTIF(T397:Z397,"休日")&lt;7,"対象外",IF(COUNTIF(T397:Z397,"休日")&gt;3,"対象外","対象"))</f>
        <v>対象外</v>
      </c>
      <c r="AZ398" s="198" t="str">
        <f>IF(COUNTIF(AA397:AG397,"作業")+COUNTIF(AA397:AG397,"休日")&lt;7,"対象外",IF(COUNTIF(AA397:AG397,"休日")&gt;3,"対象外","対象"))</f>
        <v>対象外</v>
      </c>
    </row>
    <row r="399" spans="1:52" ht="54.75" customHeight="1" x14ac:dyDescent="0.35">
      <c r="A399" s="599"/>
      <c r="B399" s="529" t="str">
        <f>IF(COUNTIF(F399:AG399,0)=28,"",B$47)</f>
        <v/>
      </c>
      <c r="C399" s="530"/>
      <c r="D399" s="531"/>
      <c r="E399" s="295" t="s">
        <v>158</v>
      </c>
      <c r="F399" s="314">
        <f>VLOOKUP(F374,'12'!$B$11:$D$598,3,0)</f>
        <v>0</v>
      </c>
      <c r="G399" s="219">
        <f>VLOOKUP(G374,'12'!$B$11:$D$598,3,0)</f>
        <v>0</v>
      </c>
      <c r="H399" s="219">
        <f>VLOOKUP(H374,'12'!$B$11:$D$598,3,0)</f>
        <v>0</v>
      </c>
      <c r="I399" s="219">
        <f>VLOOKUP(I374,'12'!$B$11:$D$598,3,0)</f>
        <v>0</v>
      </c>
      <c r="J399" s="219">
        <f>VLOOKUP(J374,'12'!$B$11:$D$598,3,0)</f>
        <v>0</v>
      </c>
      <c r="K399" s="219">
        <f>VLOOKUP(K374,'12'!$B$11:$D$598,3,0)</f>
        <v>0</v>
      </c>
      <c r="L399" s="315">
        <f>VLOOKUP(L374,'12'!$B$11:$D$598,3,0)</f>
        <v>0</v>
      </c>
      <c r="M399" s="303">
        <f>VLOOKUP(M374,'12'!$B$11:$D$598,3,0)</f>
        <v>0</v>
      </c>
      <c r="N399" s="219">
        <f>VLOOKUP(N374,'12'!$B$11:$D$598,3,0)</f>
        <v>0</v>
      </c>
      <c r="O399" s="219">
        <f>VLOOKUP(O374,'12'!$B$11:$D$598,3,0)</f>
        <v>0</v>
      </c>
      <c r="P399" s="219">
        <f>VLOOKUP(P374,'12'!$B$11:$D$598,3,0)</f>
        <v>0</v>
      </c>
      <c r="Q399" s="219">
        <f>VLOOKUP(Q374,'12'!$B$11:$D$598,3,0)</f>
        <v>0</v>
      </c>
      <c r="R399" s="219">
        <f>VLOOKUP(R374,'12'!$B$11:$D$598,3,0)</f>
        <v>0</v>
      </c>
      <c r="S399" s="322">
        <f>VLOOKUP(S374,'12'!$B$11:$D$598,3,0)</f>
        <v>0</v>
      </c>
      <c r="T399" s="314">
        <f>VLOOKUP(T374,'12'!$B$11:$D$598,3,0)</f>
        <v>0</v>
      </c>
      <c r="U399" s="219">
        <f>VLOOKUP(U374,'12'!$B$11:$D$598,3,0)</f>
        <v>0</v>
      </c>
      <c r="V399" s="219">
        <f>VLOOKUP(V374,'12'!$B$11:$D$598,3,0)</f>
        <v>0</v>
      </c>
      <c r="W399" s="219">
        <f>VLOOKUP(W374,'12'!$B$11:$D$598,3,0)</f>
        <v>0</v>
      </c>
      <c r="X399" s="219">
        <f>VLOOKUP(X374,'12'!$B$11:$D$598,3,0)</f>
        <v>0</v>
      </c>
      <c r="Y399" s="219">
        <f>VLOOKUP(Y374,'12'!$B$11:$D$598,3,0)</f>
        <v>0</v>
      </c>
      <c r="Z399" s="315">
        <f>VLOOKUP(Z374,'12'!$B$11:$D$598,3,0)</f>
        <v>0</v>
      </c>
      <c r="AA399" s="303">
        <f>VLOOKUP(AA374,'12'!$B$11:$D$598,3,0)</f>
        <v>0</v>
      </c>
      <c r="AB399" s="219">
        <f>VLOOKUP(AB374,'12'!$B$11:$D$598,3,0)</f>
        <v>0</v>
      </c>
      <c r="AC399" s="219">
        <f>VLOOKUP(AC374,'12'!$B$11:$D$598,3,0)</f>
        <v>0</v>
      </c>
      <c r="AD399" s="219">
        <f>VLOOKUP(AD374,'12'!$B$11:$D$598,3,0)</f>
        <v>0</v>
      </c>
      <c r="AE399" s="219">
        <f>VLOOKUP(AE374,'12'!$B$11:$D$598,3,0)</f>
        <v>0</v>
      </c>
      <c r="AF399" s="219">
        <f>VLOOKUP(AF374,'12'!$B$11:$D$598,3,0)</f>
        <v>0</v>
      </c>
      <c r="AG399" s="219">
        <f>VLOOKUP(AG374,'12'!$B$11:$D$598,3,0)</f>
        <v>0</v>
      </c>
      <c r="AH399" s="198">
        <f t="shared" ref="AH399" si="621">COUNTIF(F400:AG400,"作業")+COUNTIF(F400:AG400,"休日")</f>
        <v>0</v>
      </c>
      <c r="AI399" s="291">
        <f t="shared" ref="AI399" si="622">(COUNTIF(F400:AG400,"休日"))</f>
        <v>0</v>
      </c>
      <c r="AJ399" s="189"/>
      <c r="AL399" s="290"/>
      <c r="AM399" s="290"/>
      <c r="AN399" s="290"/>
      <c r="AW399" s="278">
        <v>1</v>
      </c>
      <c r="AX399" s="278">
        <v>2</v>
      </c>
      <c r="AY399" s="278">
        <v>3</v>
      </c>
      <c r="AZ399" s="278">
        <v>4</v>
      </c>
    </row>
    <row r="400" spans="1:52" ht="54.75" customHeight="1" x14ac:dyDescent="0.35">
      <c r="A400" s="599"/>
      <c r="B400" s="532"/>
      <c r="C400" s="533"/>
      <c r="D400" s="534"/>
      <c r="E400" s="296" t="s">
        <v>159</v>
      </c>
      <c r="F400" s="314" t="str">
        <f>IF(B399="","",IF(AW400="対象外","対象外",F399))</f>
        <v/>
      </c>
      <c r="G400" s="219" t="str">
        <f>IF(B399="","",IF(AW400="対象外","対象外",G399))</f>
        <v/>
      </c>
      <c r="H400" s="219" t="str">
        <f>IF(B399="","",IF(AW400="対象外","対象外",H399))</f>
        <v/>
      </c>
      <c r="I400" s="219" t="str">
        <f>IF(B399="","",IF(AW400="対象外","対象外",I399))</f>
        <v/>
      </c>
      <c r="J400" s="219" t="str">
        <f>IF(B399="","",IF(AW400="対象外","対象外",J399))</f>
        <v/>
      </c>
      <c r="K400" s="219" t="str">
        <f>IF(B399="","",IF(AW400="対象外","対象外",K399))</f>
        <v/>
      </c>
      <c r="L400" s="315" t="str">
        <f>IF(B399="","",IF(AW400="対象外","対象外",L399))</f>
        <v/>
      </c>
      <c r="M400" s="303" t="str">
        <f>IF(B399="","",IF(AX400="対象外","対象外",M399))</f>
        <v/>
      </c>
      <c r="N400" s="219" t="str">
        <f>IF(B399="","",IF(AX400="対象外","対象外",N399))</f>
        <v/>
      </c>
      <c r="O400" s="219" t="str">
        <f>IF(B399="","",IF(AX400="対象外","対象外",O399))</f>
        <v/>
      </c>
      <c r="P400" s="219" t="str">
        <f>IF(B399="","",IF(AX400="対象外","対象外",P399))</f>
        <v/>
      </c>
      <c r="Q400" s="219" t="str">
        <f>IF(B399="","",IF(AX400="対象外","対象外",Q399))</f>
        <v/>
      </c>
      <c r="R400" s="219" t="str">
        <f>IF(B399="","",IF(AX400="対象外","対象外",R399))</f>
        <v/>
      </c>
      <c r="S400" s="322" t="str">
        <f>IF(B399="","",IF(AX400="対象外","対象外",S399))</f>
        <v/>
      </c>
      <c r="T400" s="314" t="str">
        <f>IF(B399="","",IF(AY400="対象外","対象外",T399))</f>
        <v/>
      </c>
      <c r="U400" s="219" t="str">
        <f>IF(B399="","",IF(AY400="対象外","対象外",U399))</f>
        <v/>
      </c>
      <c r="V400" s="219" t="str">
        <f>IF(B399="","",IF(AY400="対象外","対象外",V399))</f>
        <v/>
      </c>
      <c r="W400" s="219" t="str">
        <f>IF(B399="","",IF(AY400="対象外","対象外",W399))</f>
        <v/>
      </c>
      <c r="X400" s="219" t="str">
        <f>IF(B399="","",IF(AY400="対象外","対象外",X399))</f>
        <v/>
      </c>
      <c r="Y400" s="219" t="str">
        <f>IF(B399="","",IF(AY400="対象外","対象外",Y399))</f>
        <v/>
      </c>
      <c r="Z400" s="315" t="str">
        <f>IF(B399="","",IF(AY400="対象外","対象外",Z399))</f>
        <v/>
      </c>
      <c r="AA400" s="303" t="str">
        <f>IF(B399="","",IF(AZ400="対象外","対象外",AA399))</f>
        <v/>
      </c>
      <c r="AB400" s="219" t="str">
        <f>IF(B399="","",IF(AZ400="対象外","対象外",AB399))</f>
        <v/>
      </c>
      <c r="AC400" s="219" t="str">
        <f>IF(B399="","",IF(AZ400="対象外","対象外",AC399))</f>
        <v/>
      </c>
      <c r="AD400" s="219" t="str">
        <f>IF(B399="","",IF(AZ400="対象外","対象外",AD399))</f>
        <v/>
      </c>
      <c r="AE400" s="219" t="str">
        <f>IF(B399="","",IF(AZ400="対象外","対象外",AE399))</f>
        <v/>
      </c>
      <c r="AF400" s="219" t="str">
        <f>IF(B399="","",IF(AZ400="対象外","対象外",AF399))</f>
        <v/>
      </c>
      <c r="AG400" s="219" t="str">
        <f>IF(B399="","",IF(AZ400="対象外","対象外",AG399))</f>
        <v/>
      </c>
      <c r="AH400" s="523" t="str">
        <f t="shared" ref="AH400" si="623">IF(B399="","",IF(AH399&lt;1,"対象外",ROUND(AI399/AH399,3)))</f>
        <v/>
      </c>
      <c r="AI400" s="524"/>
      <c r="AJ400" s="189"/>
      <c r="AL400" s="290"/>
      <c r="AM400" s="184">
        <f>IF(AH400="",0,IF(AH400="対象外",0,1))</f>
        <v>0</v>
      </c>
      <c r="AN400" s="187">
        <f>IF(AM400=1,AH400,0)</f>
        <v>0</v>
      </c>
      <c r="AO400" s="184">
        <f>AH399</f>
        <v>0</v>
      </c>
      <c r="AP400" s="170">
        <f>AI399</f>
        <v>0</v>
      </c>
      <c r="AQ400" s="152"/>
      <c r="AR400" s="170">
        <f>IF(AS400&gt;1,1,0)</f>
        <v>0</v>
      </c>
      <c r="AS400" s="170">
        <f>AO400+AS356</f>
        <v>0</v>
      </c>
      <c r="AT400" s="170">
        <f>AP400+AT356</f>
        <v>0</v>
      </c>
      <c r="AU400" s="152"/>
      <c r="AW400" s="198" t="str">
        <f>IF(COUNTIF(F399:L399,"作業")+COUNTIF(F399:L399,"休日")&lt;7,"対象外",IF(COUNTIF(F399:L399,"休日")&gt;3,"対象外","対象"))</f>
        <v>対象外</v>
      </c>
      <c r="AX400" s="198" t="str">
        <f>IF(COUNTIF(M399:S399,"作業")+COUNTIF(M399:S399,"休日")&lt;7,"対象外",IF(COUNTIF(M399:S399,"休日")&gt;3,"対象外","対象"))</f>
        <v>対象外</v>
      </c>
      <c r="AY400" s="198" t="str">
        <f>IF(COUNTIF(T399:Z399,"作業")+COUNTIF(T399:Z399,"休日")&lt;7,"対象外",IF(COUNTIF(T399:Z399,"休日")&gt;3,"対象外","対象"))</f>
        <v>対象外</v>
      </c>
      <c r="AZ400" s="198" t="str">
        <f>IF(COUNTIF(AA399:AG399,"作業")+COUNTIF(AA399:AG399,"休日")&lt;7,"対象外",IF(COUNTIF(AA399:AG399,"休日")&gt;3,"対象外","対象"))</f>
        <v>対象外</v>
      </c>
    </row>
    <row r="401" spans="1:52" ht="54.75" customHeight="1" x14ac:dyDescent="0.35">
      <c r="A401" s="599"/>
      <c r="B401" s="529" t="str">
        <f>IF(COUNTIF(F401:AG401,0)=28,"",B$49)</f>
        <v/>
      </c>
      <c r="C401" s="530"/>
      <c r="D401" s="531"/>
      <c r="E401" s="295" t="s">
        <v>158</v>
      </c>
      <c r="F401" s="314">
        <f>VLOOKUP(F374,'13'!$B$11:$D$598,3,0)</f>
        <v>0</v>
      </c>
      <c r="G401" s="219">
        <f>VLOOKUP(G374,'13'!$B$11:$D$598,3,0)</f>
        <v>0</v>
      </c>
      <c r="H401" s="219">
        <f>VLOOKUP(H374,'13'!$B$11:$D$598,3,0)</f>
        <v>0</v>
      </c>
      <c r="I401" s="219">
        <f>VLOOKUP(I374,'13'!$B$11:$D$598,3,0)</f>
        <v>0</v>
      </c>
      <c r="J401" s="219">
        <f>VLOOKUP(J374,'13'!$B$11:$D$598,3,0)</f>
        <v>0</v>
      </c>
      <c r="K401" s="219">
        <f>VLOOKUP(K374,'13'!$B$11:$D$598,3,0)</f>
        <v>0</v>
      </c>
      <c r="L401" s="315">
        <f>VLOOKUP(L374,'13'!$B$11:$D$598,3,0)</f>
        <v>0</v>
      </c>
      <c r="M401" s="303">
        <f>VLOOKUP(M374,'13'!$B$11:$D$598,3,0)</f>
        <v>0</v>
      </c>
      <c r="N401" s="219">
        <f>VLOOKUP(N374,'13'!$B$11:$D$598,3,0)</f>
        <v>0</v>
      </c>
      <c r="O401" s="219">
        <f>VLOOKUP(O374,'13'!$B$11:$D$598,3,0)</f>
        <v>0</v>
      </c>
      <c r="P401" s="219">
        <f>VLOOKUP(P374,'13'!$B$11:$D$598,3,0)</f>
        <v>0</v>
      </c>
      <c r="Q401" s="219">
        <f>VLOOKUP(Q374,'13'!$B$11:$D$598,3,0)</f>
        <v>0</v>
      </c>
      <c r="R401" s="219">
        <f>VLOOKUP(R374,'13'!$B$11:$D$598,3,0)</f>
        <v>0</v>
      </c>
      <c r="S401" s="322">
        <f>VLOOKUP(S374,'13'!$B$11:$D$598,3,0)</f>
        <v>0</v>
      </c>
      <c r="T401" s="314">
        <f>VLOOKUP(T374,'13'!$B$11:$D$598,3,0)</f>
        <v>0</v>
      </c>
      <c r="U401" s="219">
        <f>VLOOKUP(U374,'13'!$B$11:$D$598,3,0)</f>
        <v>0</v>
      </c>
      <c r="V401" s="219">
        <f>VLOOKUP(V374,'13'!$B$11:$D$598,3,0)</f>
        <v>0</v>
      </c>
      <c r="W401" s="219">
        <f>VLOOKUP(W374,'13'!$B$11:$D$598,3,0)</f>
        <v>0</v>
      </c>
      <c r="X401" s="219">
        <f>VLOOKUP(X374,'13'!$B$11:$D$598,3,0)</f>
        <v>0</v>
      </c>
      <c r="Y401" s="219">
        <f>VLOOKUP(Y374,'13'!$B$11:$D$598,3,0)</f>
        <v>0</v>
      </c>
      <c r="Z401" s="315">
        <f>VLOOKUP(Z374,'13'!$B$11:$D$598,3,0)</f>
        <v>0</v>
      </c>
      <c r="AA401" s="303">
        <f>VLOOKUP(AA374,'13'!$B$11:$D$598,3,0)</f>
        <v>0</v>
      </c>
      <c r="AB401" s="219">
        <f>VLOOKUP(AB374,'13'!$B$11:$D$598,3,0)</f>
        <v>0</v>
      </c>
      <c r="AC401" s="219">
        <f>VLOOKUP(AC374,'13'!$B$11:$D$598,3,0)</f>
        <v>0</v>
      </c>
      <c r="AD401" s="219">
        <f>VLOOKUP(AD374,'13'!$B$11:$D$598,3,0)</f>
        <v>0</v>
      </c>
      <c r="AE401" s="219">
        <f>VLOOKUP(AE374,'13'!$B$11:$D$598,3,0)</f>
        <v>0</v>
      </c>
      <c r="AF401" s="219">
        <f>VLOOKUP(AF374,'13'!$B$11:$D$598,3,0)</f>
        <v>0</v>
      </c>
      <c r="AG401" s="219">
        <f>VLOOKUP(AG374,'13'!$B$11:$D$598,3,0)</f>
        <v>0</v>
      </c>
      <c r="AH401" s="198">
        <f t="shared" ref="AH401" si="624">COUNTIF(F402:AG402,"作業")+COUNTIF(F402:AG402,"休日")</f>
        <v>0</v>
      </c>
      <c r="AI401" s="291">
        <f t="shared" ref="AI401" si="625">(COUNTIF(F402:AG402,"休日"))</f>
        <v>0</v>
      </c>
      <c r="AJ401" s="189"/>
      <c r="AL401" s="290"/>
      <c r="AM401" s="290"/>
      <c r="AN401" s="290"/>
      <c r="AW401" s="278">
        <v>1</v>
      </c>
      <c r="AX401" s="278">
        <v>2</v>
      </c>
      <c r="AY401" s="278">
        <v>3</v>
      </c>
      <c r="AZ401" s="278">
        <v>4</v>
      </c>
    </row>
    <row r="402" spans="1:52" ht="54.75" customHeight="1" x14ac:dyDescent="0.35">
      <c r="A402" s="599"/>
      <c r="B402" s="532"/>
      <c r="C402" s="533"/>
      <c r="D402" s="534"/>
      <c r="E402" s="296" t="s">
        <v>159</v>
      </c>
      <c r="F402" s="314" t="str">
        <f>IF(B401="","",IF(AW402="対象外","対象外",F401))</f>
        <v/>
      </c>
      <c r="G402" s="219" t="str">
        <f>IF(B401="","",IF(AW402="対象外","対象外",G401))</f>
        <v/>
      </c>
      <c r="H402" s="219" t="str">
        <f>IF(B401="","",IF(AW402="対象外","対象外",H401))</f>
        <v/>
      </c>
      <c r="I402" s="219" t="str">
        <f>IF(B401="","",IF(AW402="対象外","対象外",I401))</f>
        <v/>
      </c>
      <c r="J402" s="219" t="str">
        <f>IF(B401="","",IF(AW402="対象外","対象外",J401))</f>
        <v/>
      </c>
      <c r="K402" s="219" t="str">
        <f>IF(B401="","",IF(AW402="対象外","対象外",K401))</f>
        <v/>
      </c>
      <c r="L402" s="315" t="str">
        <f>IF(B401="","",IF(AW402="対象外","対象外",L401))</f>
        <v/>
      </c>
      <c r="M402" s="303" t="str">
        <f>IF(B401="","",IF(AX402="対象外","対象外",M401))</f>
        <v/>
      </c>
      <c r="N402" s="219" t="str">
        <f>IF(B401="","",IF(AX402="対象外","対象外",N401))</f>
        <v/>
      </c>
      <c r="O402" s="219" t="str">
        <f>IF(B401="","",IF(AX402="対象外","対象外",O401))</f>
        <v/>
      </c>
      <c r="P402" s="219" t="str">
        <f>IF(B401="","",IF(AX402="対象外","対象外",P401))</f>
        <v/>
      </c>
      <c r="Q402" s="219" t="str">
        <f>IF(B401="","",IF(AX402="対象外","対象外",Q401))</f>
        <v/>
      </c>
      <c r="R402" s="219" t="str">
        <f>IF(B401="","",IF(AX402="対象外","対象外",R401))</f>
        <v/>
      </c>
      <c r="S402" s="322" t="str">
        <f>IF(B401="","",IF(AX402="対象外","対象外",S401))</f>
        <v/>
      </c>
      <c r="T402" s="314" t="str">
        <f>IF(B401="","",IF(AY402="対象外","対象外",T401))</f>
        <v/>
      </c>
      <c r="U402" s="219" t="str">
        <f>IF(B401="","",IF(AY402="対象外","対象外",U401))</f>
        <v/>
      </c>
      <c r="V402" s="219" t="str">
        <f>IF(B401="","",IF(AY402="対象外","対象外",V401))</f>
        <v/>
      </c>
      <c r="W402" s="219" t="str">
        <f>IF(B401="","",IF(AY402="対象外","対象外",W401))</f>
        <v/>
      </c>
      <c r="X402" s="219" t="str">
        <f>IF(B401="","",IF(AY402="対象外","対象外",X401))</f>
        <v/>
      </c>
      <c r="Y402" s="219" t="str">
        <f>IF(B401="","",IF(AY402="対象外","対象外",Y401))</f>
        <v/>
      </c>
      <c r="Z402" s="315" t="str">
        <f>IF(B401="","",IF(AY402="対象外","対象外",Z401))</f>
        <v/>
      </c>
      <c r="AA402" s="303" t="str">
        <f>IF(B401="","",IF(AZ402="対象外","対象外",AA401))</f>
        <v/>
      </c>
      <c r="AB402" s="219" t="str">
        <f>IF(B401="","",IF(AZ402="対象外","対象外",AB401))</f>
        <v/>
      </c>
      <c r="AC402" s="219" t="str">
        <f>IF(B401="","",IF(AZ402="対象外","対象外",AC401))</f>
        <v/>
      </c>
      <c r="AD402" s="219" t="str">
        <f>IF(B401="","",IF(AZ402="対象外","対象外",AD401))</f>
        <v/>
      </c>
      <c r="AE402" s="219" t="str">
        <f>IF(B401="","",IF(AZ402="対象外","対象外",AE401))</f>
        <v/>
      </c>
      <c r="AF402" s="219" t="str">
        <f>IF(B401="","",IF(AZ402="対象外","対象外",AF401))</f>
        <v/>
      </c>
      <c r="AG402" s="219" t="str">
        <f>IF(B401="","",IF(AZ402="対象外","対象外",AG401))</f>
        <v/>
      </c>
      <c r="AH402" s="523" t="str">
        <f t="shared" ref="AH402" si="626">IF(B401="","",IF(AH401&lt;1,"対象外",ROUND(AI401/AH401,3)))</f>
        <v/>
      </c>
      <c r="AI402" s="524"/>
      <c r="AJ402" s="189"/>
      <c r="AL402" s="290"/>
      <c r="AM402" s="184">
        <f>IF(AH402="",0,IF(AH402="対象外",0,1))</f>
        <v>0</v>
      </c>
      <c r="AN402" s="187">
        <f>IF(AM402=1,AH402,0)</f>
        <v>0</v>
      </c>
      <c r="AO402" s="184">
        <f>AH401</f>
        <v>0</v>
      </c>
      <c r="AP402" s="170">
        <f>AI401</f>
        <v>0</v>
      </c>
      <c r="AQ402" s="152"/>
      <c r="AR402" s="170">
        <f>IF(AS402&gt;1,1,0)</f>
        <v>0</v>
      </c>
      <c r="AS402" s="170">
        <f>AO402+AS358</f>
        <v>0</v>
      </c>
      <c r="AT402" s="170">
        <f>AP402+AT358</f>
        <v>0</v>
      </c>
      <c r="AU402" s="152"/>
      <c r="AW402" s="198" t="str">
        <f>IF(COUNTIF(F401:L401,"作業")+COUNTIF(F401:L401,"休日")&lt;7,"対象外",IF(COUNTIF(F401:L401,"休日")&gt;3,"対象外","対象"))</f>
        <v>対象外</v>
      </c>
      <c r="AX402" s="198" t="str">
        <f>IF(COUNTIF(M401:S401,"作業")+COUNTIF(M401:S401,"休日")&lt;7,"対象外",IF(COUNTIF(M401:S401,"休日")&gt;3,"対象外","対象"))</f>
        <v>対象外</v>
      </c>
      <c r="AY402" s="198" t="str">
        <f>IF(COUNTIF(T401:Z401,"作業")+COUNTIF(T401:Z401,"休日")&lt;7,"対象外",IF(COUNTIF(T401:Z401,"休日")&gt;3,"対象外","対象"))</f>
        <v>対象外</v>
      </c>
      <c r="AZ402" s="198" t="str">
        <f>IF(COUNTIF(AA401:AG401,"作業")+COUNTIF(AA401:AG401,"休日")&lt;7,"対象外",IF(COUNTIF(AA401:AG401,"休日")&gt;3,"対象外","対象"))</f>
        <v>対象外</v>
      </c>
    </row>
    <row r="403" spans="1:52" ht="54.75" customHeight="1" x14ac:dyDescent="0.35">
      <c r="A403" s="599"/>
      <c r="B403" s="529" t="str">
        <f>IF(COUNTIF(F403:AG403,0)=28,"",B$51)</f>
        <v/>
      </c>
      <c r="C403" s="530"/>
      <c r="D403" s="531"/>
      <c r="E403" s="295" t="s">
        <v>158</v>
      </c>
      <c r="F403" s="314">
        <f>VLOOKUP(F374,'14'!$B$11:$D$598,3,0)</f>
        <v>0</v>
      </c>
      <c r="G403" s="219">
        <f>VLOOKUP(G374,'14'!$B$11:$D$598,3,0)</f>
        <v>0</v>
      </c>
      <c r="H403" s="219">
        <f>VLOOKUP(H374,'14'!$B$11:$D$598,3,0)</f>
        <v>0</v>
      </c>
      <c r="I403" s="219">
        <f>VLOOKUP(I374,'14'!$B$11:$D$598,3,0)</f>
        <v>0</v>
      </c>
      <c r="J403" s="219">
        <f>VLOOKUP(J374,'14'!$B$11:$D$598,3,0)</f>
        <v>0</v>
      </c>
      <c r="K403" s="219">
        <f>VLOOKUP(K374,'14'!$B$11:$D$598,3,0)</f>
        <v>0</v>
      </c>
      <c r="L403" s="315">
        <f>VLOOKUP(L374,'14'!$B$11:$D$598,3,0)</f>
        <v>0</v>
      </c>
      <c r="M403" s="303">
        <f>VLOOKUP(M374,'14'!$B$11:$D$598,3,0)</f>
        <v>0</v>
      </c>
      <c r="N403" s="219">
        <f>VLOOKUP(N374,'14'!$B$11:$D$598,3,0)</f>
        <v>0</v>
      </c>
      <c r="O403" s="219">
        <f>VLOOKUP(O374,'14'!$B$11:$D$598,3,0)</f>
        <v>0</v>
      </c>
      <c r="P403" s="219">
        <f>VLOOKUP(P374,'14'!$B$11:$D$598,3,0)</f>
        <v>0</v>
      </c>
      <c r="Q403" s="219">
        <f>VLOOKUP(Q374,'14'!$B$11:$D$598,3,0)</f>
        <v>0</v>
      </c>
      <c r="R403" s="219">
        <f>VLOOKUP(R374,'14'!$B$11:$D$598,3,0)</f>
        <v>0</v>
      </c>
      <c r="S403" s="322">
        <f>VLOOKUP(S374,'14'!$B$11:$D$598,3,0)</f>
        <v>0</v>
      </c>
      <c r="T403" s="314">
        <f>VLOOKUP(T374,'14'!$B$11:$D$598,3,0)</f>
        <v>0</v>
      </c>
      <c r="U403" s="219">
        <f>VLOOKUP(U374,'14'!$B$11:$D$598,3,0)</f>
        <v>0</v>
      </c>
      <c r="V403" s="219">
        <f>VLOOKUP(V374,'14'!$B$11:$D$598,3,0)</f>
        <v>0</v>
      </c>
      <c r="W403" s="219">
        <f>VLOOKUP(W374,'14'!$B$11:$D$598,3,0)</f>
        <v>0</v>
      </c>
      <c r="X403" s="219">
        <f>VLOOKUP(X374,'14'!$B$11:$D$598,3,0)</f>
        <v>0</v>
      </c>
      <c r="Y403" s="219">
        <f>VLOOKUP(Y374,'14'!$B$11:$D$598,3,0)</f>
        <v>0</v>
      </c>
      <c r="Z403" s="315">
        <f>VLOOKUP(Z374,'14'!$B$11:$D$598,3,0)</f>
        <v>0</v>
      </c>
      <c r="AA403" s="303">
        <f>VLOOKUP(AA374,'14'!$B$11:$D$598,3,0)</f>
        <v>0</v>
      </c>
      <c r="AB403" s="219">
        <f>VLOOKUP(AB374,'14'!$B$11:$D$598,3,0)</f>
        <v>0</v>
      </c>
      <c r="AC403" s="219">
        <f>VLOOKUP(AC374,'14'!$B$11:$D$598,3,0)</f>
        <v>0</v>
      </c>
      <c r="AD403" s="219">
        <f>VLOOKUP(AD374,'14'!$B$11:$D$598,3,0)</f>
        <v>0</v>
      </c>
      <c r="AE403" s="219">
        <f>VLOOKUP(AE374,'14'!$B$11:$D$598,3,0)</f>
        <v>0</v>
      </c>
      <c r="AF403" s="219">
        <f>VLOOKUP(AF374,'14'!$B$11:$D$598,3,0)</f>
        <v>0</v>
      </c>
      <c r="AG403" s="219">
        <f>VLOOKUP(AG374,'14'!$B$11:$D$598,3,0)</f>
        <v>0</v>
      </c>
      <c r="AH403" s="198">
        <f t="shared" ref="AH403" si="627">COUNTIF(F404:AG404,"作業")+COUNTIF(F404:AG404,"休日")</f>
        <v>0</v>
      </c>
      <c r="AI403" s="291">
        <f t="shared" ref="AI403" si="628">(COUNTIF(F404:AG404,"休日"))</f>
        <v>0</v>
      </c>
      <c r="AJ403" s="189"/>
      <c r="AL403" s="290"/>
      <c r="AM403" s="290"/>
      <c r="AN403" s="290"/>
      <c r="AW403" s="278">
        <v>1</v>
      </c>
      <c r="AX403" s="278">
        <v>2</v>
      </c>
      <c r="AY403" s="278">
        <v>3</v>
      </c>
      <c r="AZ403" s="278">
        <v>4</v>
      </c>
    </row>
    <row r="404" spans="1:52" ht="54.75" customHeight="1" x14ac:dyDescent="0.35">
      <c r="A404" s="599"/>
      <c r="B404" s="532"/>
      <c r="C404" s="533"/>
      <c r="D404" s="534"/>
      <c r="E404" s="296" t="s">
        <v>159</v>
      </c>
      <c r="F404" s="314" t="str">
        <f>IF(B403="","",IF(AW404="対象外","対象外",F403))</f>
        <v/>
      </c>
      <c r="G404" s="219" t="str">
        <f>IF(B403="","",IF(AW404="対象外","対象外",G403))</f>
        <v/>
      </c>
      <c r="H404" s="219" t="str">
        <f>IF(B403="","",IF(AW404="対象外","対象外",H403))</f>
        <v/>
      </c>
      <c r="I404" s="219" t="str">
        <f>IF(B403="","",IF(AW404="対象外","対象外",I403))</f>
        <v/>
      </c>
      <c r="J404" s="219" t="str">
        <f>IF(B403="","",IF(AW404="対象外","対象外",J403))</f>
        <v/>
      </c>
      <c r="K404" s="219" t="str">
        <f>IF(B403="","",IF(AW404="対象外","対象外",K403))</f>
        <v/>
      </c>
      <c r="L404" s="315" t="str">
        <f>IF(B403="","",IF(AW404="対象外","対象外",L403))</f>
        <v/>
      </c>
      <c r="M404" s="303" t="str">
        <f>IF(B403="","",IF(AX404="対象外","対象外",M403))</f>
        <v/>
      </c>
      <c r="N404" s="219" t="str">
        <f>IF(B403="","",IF(AX404="対象外","対象外",N403))</f>
        <v/>
      </c>
      <c r="O404" s="219" t="str">
        <f>IF(B403="","",IF(AX404="対象外","対象外",O403))</f>
        <v/>
      </c>
      <c r="P404" s="219" t="str">
        <f>IF(B403="","",IF(AX404="対象外","対象外",P403))</f>
        <v/>
      </c>
      <c r="Q404" s="219" t="str">
        <f>IF(B403="","",IF(AX404="対象外","対象外",Q403))</f>
        <v/>
      </c>
      <c r="R404" s="219" t="str">
        <f>IF(B403="","",IF(AX404="対象外","対象外",R403))</f>
        <v/>
      </c>
      <c r="S404" s="322" t="str">
        <f>IF(B403="","",IF(AX404="対象外","対象外",S403))</f>
        <v/>
      </c>
      <c r="T404" s="314" t="str">
        <f>IF(B403="","",IF(AY404="対象外","対象外",T403))</f>
        <v/>
      </c>
      <c r="U404" s="219" t="str">
        <f>IF(B403="","",IF(AY404="対象外","対象外",U403))</f>
        <v/>
      </c>
      <c r="V404" s="219" t="str">
        <f>IF(B403="","",IF(AY404="対象外","対象外",V403))</f>
        <v/>
      </c>
      <c r="W404" s="219" t="str">
        <f>IF(B403="","",IF(AY404="対象外","対象外",W403))</f>
        <v/>
      </c>
      <c r="X404" s="219" t="str">
        <f>IF(B403="","",IF(AY404="対象外","対象外",X403))</f>
        <v/>
      </c>
      <c r="Y404" s="219" t="str">
        <f>IF(B403="","",IF(AY404="対象外","対象外",Y403))</f>
        <v/>
      </c>
      <c r="Z404" s="315" t="str">
        <f>IF(B403="","",IF(AY404="対象外","対象外",Z403))</f>
        <v/>
      </c>
      <c r="AA404" s="303" t="str">
        <f>IF(B403="","",IF(AZ404="対象外","対象外",AA403))</f>
        <v/>
      </c>
      <c r="AB404" s="219" t="str">
        <f>IF(B403="","",IF(AZ404="対象外","対象外",AB403))</f>
        <v/>
      </c>
      <c r="AC404" s="219" t="str">
        <f>IF(B403="","",IF(AZ404="対象外","対象外",AC403))</f>
        <v/>
      </c>
      <c r="AD404" s="219" t="str">
        <f>IF(B403="","",IF(AZ404="対象外","対象外",AD403))</f>
        <v/>
      </c>
      <c r="AE404" s="219" t="str">
        <f>IF(B403="","",IF(AZ404="対象外","対象外",AE403))</f>
        <v/>
      </c>
      <c r="AF404" s="219" t="str">
        <f>IF(B403="","",IF(AZ404="対象外","対象外",AF403))</f>
        <v/>
      </c>
      <c r="AG404" s="219" t="str">
        <f>IF(B403="","",IF(AZ404="対象外","対象外",AG403))</f>
        <v/>
      </c>
      <c r="AH404" s="523" t="str">
        <f t="shared" ref="AH404" si="629">IF(B403="","",IF(AH403&lt;1,"対象外",ROUND(AI403/AH403,3)))</f>
        <v/>
      </c>
      <c r="AI404" s="524"/>
      <c r="AJ404" s="189"/>
      <c r="AL404" s="290"/>
      <c r="AM404" s="184">
        <f>IF(AH404="",0,IF(AH404="対象外",0,1))</f>
        <v>0</v>
      </c>
      <c r="AN404" s="187">
        <f>IF(AM404=1,AH404,0)</f>
        <v>0</v>
      </c>
      <c r="AO404" s="184">
        <f>AH403</f>
        <v>0</v>
      </c>
      <c r="AP404" s="170">
        <f>AI403</f>
        <v>0</v>
      </c>
      <c r="AQ404" s="152"/>
      <c r="AR404" s="170">
        <f>IF(AS404&gt;1,1,0)</f>
        <v>0</v>
      </c>
      <c r="AS404" s="170">
        <f>AO404+AS360</f>
        <v>0</v>
      </c>
      <c r="AT404" s="170">
        <f>AP404+AT360</f>
        <v>0</v>
      </c>
      <c r="AU404" s="152"/>
      <c r="AW404" s="198" t="str">
        <f>IF(COUNTIF(F403:L403,"作業")+COUNTIF(F403:L403,"休日")&lt;7,"対象外",IF(COUNTIF(F403:L403,"休日")&gt;3,"対象外","対象"))</f>
        <v>対象外</v>
      </c>
      <c r="AX404" s="198" t="str">
        <f>IF(COUNTIF(M403:S403,"作業")+COUNTIF(M403:S403,"休日")&lt;7,"対象外",IF(COUNTIF(M403:S403,"休日")&gt;3,"対象外","対象"))</f>
        <v>対象外</v>
      </c>
      <c r="AY404" s="198" t="str">
        <f>IF(COUNTIF(T403:Z403,"作業")+COUNTIF(T403:Z403,"休日")&lt;7,"対象外",IF(COUNTIF(T403:Z403,"休日")&gt;3,"対象外","対象"))</f>
        <v>対象外</v>
      </c>
      <c r="AZ404" s="198" t="str">
        <f>IF(COUNTIF(AA403:AG403,"作業")+COUNTIF(AA403:AG403,"休日")&lt;7,"対象外",IF(COUNTIF(AA403:AG403,"休日")&gt;3,"対象外","対象"))</f>
        <v>対象外</v>
      </c>
    </row>
    <row r="405" spans="1:52" ht="54.75" customHeight="1" x14ac:dyDescent="0.35">
      <c r="A405" s="599"/>
      <c r="B405" s="529" t="str">
        <f>IF(COUNTIF(F405:AG405,0)=28,"",B$53)</f>
        <v/>
      </c>
      <c r="C405" s="530"/>
      <c r="D405" s="531"/>
      <c r="E405" s="295" t="s">
        <v>158</v>
      </c>
      <c r="F405" s="314">
        <f>VLOOKUP(F374,'15'!$B$11:$D$598,3,0)</f>
        <v>0</v>
      </c>
      <c r="G405" s="219">
        <f>VLOOKUP(G374,'15'!$B$11:$D$598,3,0)</f>
        <v>0</v>
      </c>
      <c r="H405" s="219">
        <f>VLOOKUP(H374,'15'!$B$11:$D$598,3,0)</f>
        <v>0</v>
      </c>
      <c r="I405" s="219">
        <f>VLOOKUP(I374,'15'!$B$11:$D$598,3,0)</f>
        <v>0</v>
      </c>
      <c r="J405" s="219">
        <f>VLOOKUP(J374,'15'!$B$11:$D$598,3,0)</f>
        <v>0</v>
      </c>
      <c r="K405" s="219">
        <f>VLOOKUP(K374,'15'!$B$11:$D$598,3,0)</f>
        <v>0</v>
      </c>
      <c r="L405" s="315">
        <f>VLOOKUP(L374,'15'!$B$11:$D$598,3,0)</f>
        <v>0</v>
      </c>
      <c r="M405" s="303">
        <f>VLOOKUP(M374,'15'!$B$11:$D$598,3,0)</f>
        <v>0</v>
      </c>
      <c r="N405" s="219">
        <f>VLOOKUP(N374,'15'!$B$11:$D$598,3,0)</f>
        <v>0</v>
      </c>
      <c r="O405" s="219">
        <f>VLOOKUP(O374,'15'!$B$11:$D$598,3,0)</f>
        <v>0</v>
      </c>
      <c r="P405" s="219">
        <f>VLOOKUP(P374,'15'!$B$11:$D$598,3,0)</f>
        <v>0</v>
      </c>
      <c r="Q405" s="219">
        <f>VLOOKUP(Q374,'15'!$B$11:$D$598,3,0)</f>
        <v>0</v>
      </c>
      <c r="R405" s="219">
        <f>VLOOKUP(R374,'15'!$B$11:$D$598,3,0)</f>
        <v>0</v>
      </c>
      <c r="S405" s="322">
        <f>VLOOKUP(S374,'15'!$B$11:$D$598,3,0)</f>
        <v>0</v>
      </c>
      <c r="T405" s="314">
        <f>VLOOKUP(T374,'15'!$B$11:$D$598,3,0)</f>
        <v>0</v>
      </c>
      <c r="U405" s="219">
        <f>VLOOKUP(U374,'15'!$B$11:$D$598,3,0)</f>
        <v>0</v>
      </c>
      <c r="V405" s="219">
        <f>VLOOKUP(V374,'15'!$B$11:$D$598,3,0)</f>
        <v>0</v>
      </c>
      <c r="W405" s="219">
        <f>VLOOKUP(W374,'15'!$B$11:$D$598,3,0)</f>
        <v>0</v>
      </c>
      <c r="X405" s="219">
        <f>VLOOKUP(X374,'15'!$B$11:$D$598,3,0)</f>
        <v>0</v>
      </c>
      <c r="Y405" s="219">
        <f>VLOOKUP(Y374,'15'!$B$11:$D$598,3,0)</f>
        <v>0</v>
      </c>
      <c r="Z405" s="315">
        <f>VLOOKUP(Z374,'15'!$B$11:$D$598,3,0)</f>
        <v>0</v>
      </c>
      <c r="AA405" s="303">
        <f>VLOOKUP(AA374,'15'!$B$11:$D$598,3,0)</f>
        <v>0</v>
      </c>
      <c r="AB405" s="219">
        <f>VLOOKUP(AB374,'15'!$B$11:$D$598,3,0)</f>
        <v>0</v>
      </c>
      <c r="AC405" s="219">
        <f>VLOOKUP(AC374,'15'!$B$11:$D$598,3,0)</f>
        <v>0</v>
      </c>
      <c r="AD405" s="219">
        <f>VLOOKUP(AD374,'15'!$B$11:$D$598,3,0)</f>
        <v>0</v>
      </c>
      <c r="AE405" s="219">
        <f>VLOOKUP(AE374,'15'!$B$11:$D$598,3,0)</f>
        <v>0</v>
      </c>
      <c r="AF405" s="219">
        <f>VLOOKUP(AF374,'15'!$B$11:$D$598,3,0)</f>
        <v>0</v>
      </c>
      <c r="AG405" s="219">
        <f>VLOOKUP(AG374,'15'!$B$11:$D$598,3,0)</f>
        <v>0</v>
      </c>
      <c r="AH405" s="198">
        <f t="shared" ref="AH405" si="630">COUNTIF(F406:AG406,"作業")+COUNTIF(F406:AG406,"休日")</f>
        <v>0</v>
      </c>
      <c r="AI405" s="291">
        <f t="shared" ref="AI405" si="631">(COUNTIF(F406:AG406,"休日"))</f>
        <v>0</v>
      </c>
      <c r="AJ405" s="189"/>
      <c r="AL405" s="290"/>
      <c r="AM405" s="290"/>
      <c r="AN405" s="290"/>
      <c r="AW405" s="278">
        <v>1</v>
      </c>
      <c r="AX405" s="278">
        <v>2</v>
      </c>
      <c r="AY405" s="278">
        <v>3</v>
      </c>
      <c r="AZ405" s="278">
        <v>4</v>
      </c>
    </row>
    <row r="406" spans="1:52" ht="54.75" customHeight="1" x14ac:dyDescent="0.35">
      <c r="A406" s="599"/>
      <c r="B406" s="532"/>
      <c r="C406" s="533"/>
      <c r="D406" s="534"/>
      <c r="E406" s="296" t="s">
        <v>159</v>
      </c>
      <c r="F406" s="314" t="str">
        <f>IF(B405="","",IF(AW406="対象外","対象外",F405))</f>
        <v/>
      </c>
      <c r="G406" s="219" t="str">
        <f>IF(B405="","",IF(AW406="対象外","対象外",G405))</f>
        <v/>
      </c>
      <c r="H406" s="219" t="str">
        <f>IF(B405="","",IF(AW406="対象外","対象外",H405))</f>
        <v/>
      </c>
      <c r="I406" s="219" t="str">
        <f>IF(B405="","",IF(AW406="対象外","対象外",I405))</f>
        <v/>
      </c>
      <c r="J406" s="219" t="str">
        <f>IF(B405="","",IF(AW406="対象外","対象外",J405))</f>
        <v/>
      </c>
      <c r="K406" s="219" t="str">
        <f>IF(B405="","",IF(AW406="対象外","対象外",K405))</f>
        <v/>
      </c>
      <c r="L406" s="315" t="str">
        <f>IF(B405="","",IF(AW406="対象外","対象外",L405))</f>
        <v/>
      </c>
      <c r="M406" s="303" t="str">
        <f>IF(B405="","",IF(AX406="対象外","対象外",M405))</f>
        <v/>
      </c>
      <c r="N406" s="219" t="str">
        <f>IF(B405="","",IF(AX406="対象外","対象外",N405))</f>
        <v/>
      </c>
      <c r="O406" s="219" t="str">
        <f>IF(B405="","",IF(AX406="対象外","対象外",O405))</f>
        <v/>
      </c>
      <c r="P406" s="219" t="str">
        <f>IF(B405="","",IF(AX406="対象外","対象外",P405))</f>
        <v/>
      </c>
      <c r="Q406" s="219" t="str">
        <f>IF(B405="","",IF(AX406="対象外","対象外",Q405))</f>
        <v/>
      </c>
      <c r="R406" s="219" t="str">
        <f>IF(B405="","",IF(AX406="対象外","対象外",R405))</f>
        <v/>
      </c>
      <c r="S406" s="322" t="str">
        <f>IF(B405="","",IF(AX406="対象外","対象外",S405))</f>
        <v/>
      </c>
      <c r="T406" s="314" t="str">
        <f>IF(B405="","",IF(AY406="対象外","対象外",T405))</f>
        <v/>
      </c>
      <c r="U406" s="219" t="str">
        <f>IF(B405="","",IF(AY406="対象外","対象外",U405))</f>
        <v/>
      </c>
      <c r="V406" s="219" t="str">
        <f>IF(B405="","",IF(AY406="対象外","対象外",V405))</f>
        <v/>
      </c>
      <c r="W406" s="219" t="str">
        <f>IF(B405="","",IF(AY406="対象外","対象外",W405))</f>
        <v/>
      </c>
      <c r="X406" s="219" t="str">
        <f>IF(B405="","",IF(AY406="対象外","対象外",X405))</f>
        <v/>
      </c>
      <c r="Y406" s="219" t="str">
        <f>IF(B405="","",IF(AY406="対象外","対象外",Y405))</f>
        <v/>
      </c>
      <c r="Z406" s="315" t="str">
        <f>IF(B405="","",IF(AY406="対象外","対象外",Z405))</f>
        <v/>
      </c>
      <c r="AA406" s="303" t="str">
        <f>IF(B405="","",IF(AZ406="対象外","対象外",AA405))</f>
        <v/>
      </c>
      <c r="AB406" s="219" t="str">
        <f>IF(B405="","",IF(AZ406="対象外","対象外",AB405))</f>
        <v/>
      </c>
      <c r="AC406" s="219" t="str">
        <f>IF(B405="","",IF(AZ406="対象外","対象外",AC405))</f>
        <v/>
      </c>
      <c r="AD406" s="219" t="str">
        <f>IF(B405="","",IF(AZ406="対象外","対象外",AD405))</f>
        <v/>
      </c>
      <c r="AE406" s="219" t="str">
        <f>IF(B405="","",IF(AZ406="対象外","対象外",AE405))</f>
        <v/>
      </c>
      <c r="AF406" s="219" t="str">
        <f>IF(B405="","",IF(AZ406="対象外","対象外",AF405))</f>
        <v/>
      </c>
      <c r="AG406" s="219" t="str">
        <f>IF(B405="","",IF(AZ406="対象外","対象外",AG405))</f>
        <v/>
      </c>
      <c r="AH406" s="523" t="str">
        <f t="shared" ref="AH406" si="632">IF(B405="","",IF(AH405&lt;1,"対象外",ROUND(AI405/AH405,3)))</f>
        <v/>
      </c>
      <c r="AI406" s="524"/>
      <c r="AJ406" s="189"/>
      <c r="AL406" s="290"/>
      <c r="AM406" s="184">
        <f>IF(AH406="",0,IF(AH406="対象外",0,1))</f>
        <v>0</v>
      </c>
      <c r="AN406" s="187">
        <f>IF(AM406=1,AH406,0)</f>
        <v>0</v>
      </c>
      <c r="AO406" s="184">
        <f>AH405</f>
        <v>0</v>
      </c>
      <c r="AP406" s="170">
        <f>AI405</f>
        <v>0</v>
      </c>
      <c r="AQ406" s="152"/>
      <c r="AR406" s="170">
        <f>IF(AS406&gt;1,1,0)</f>
        <v>0</v>
      </c>
      <c r="AS406" s="170">
        <f>AO406+AS362</f>
        <v>0</v>
      </c>
      <c r="AT406" s="170">
        <f>AP406+AT362</f>
        <v>0</v>
      </c>
      <c r="AU406" s="152"/>
      <c r="AW406" s="198" t="str">
        <f>IF(COUNTIF(F405:L405,"作業")+COUNTIF(F405:L405,"休日")&lt;7,"対象外",IF(COUNTIF(F405:L405,"休日")&gt;3,"対象外","対象"))</f>
        <v>対象外</v>
      </c>
      <c r="AX406" s="198" t="str">
        <f>IF(COUNTIF(M405:S405,"作業")+COUNTIF(M405:S405,"休日")&lt;7,"対象外",IF(COUNTIF(M405:S405,"休日")&gt;3,"対象外","対象"))</f>
        <v>対象外</v>
      </c>
      <c r="AY406" s="198" t="str">
        <f>IF(COUNTIF(T405:Z405,"作業")+COUNTIF(T405:Z405,"休日")&lt;7,"対象外",IF(COUNTIF(T405:Z405,"休日")&gt;3,"対象外","対象"))</f>
        <v>対象外</v>
      </c>
      <c r="AZ406" s="198" t="str">
        <f>IF(COUNTIF(AA405:AG405,"作業")+COUNTIF(AA405:AG405,"休日")&lt;7,"対象外",IF(COUNTIF(AA405:AG405,"休日")&gt;3,"対象外","対象"))</f>
        <v>対象外</v>
      </c>
    </row>
    <row r="407" spans="1:52" ht="54.75" customHeight="1" x14ac:dyDescent="0.35">
      <c r="A407" s="599"/>
      <c r="B407" s="529" t="str">
        <f>IF(COUNTIF(F407:AG407,0)=28,"",B$55)</f>
        <v/>
      </c>
      <c r="C407" s="530"/>
      <c r="D407" s="531"/>
      <c r="E407" s="295" t="s">
        <v>158</v>
      </c>
      <c r="F407" s="314">
        <f>VLOOKUP(F374,'16'!$B$11:$D$598,3,0)</f>
        <v>0</v>
      </c>
      <c r="G407" s="219">
        <f>VLOOKUP(G374,'16'!$B$11:$D$598,3,0)</f>
        <v>0</v>
      </c>
      <c r="H407" s="219">
        <f>VLOOKUP(H374,'16'!$B$11:$D$598,3,0)</f>
        <v>0</v>
      </c>
      <c r="I407" s="219">
        <f>VLOOKUP(I374,'16'!$B$11:$D$598,3,0)</f>
        <v>0</v>
      </c>
      <c r="J407" s="219">
        <f>VLOOKUP(J374,'16'!$B$11:$D$598,3,0)</f>
        <v>0</v>
      </c>
      <c r="K407" s="219">
        <f>VLOOKUP(K374,'16'!$B$11:$D$598,3,0)</f>
        <v>0</v>
      </c>
      <c r="L407" s="315">
        <f>VLOOKUP(L374,'16'!$B$11:$D$598,3,0)</f>
        <v>0</v>
      </c>
      <c r="M407" s="303">
        <f>VLOOKUP(M374,'16'!$B$11:$D$598,3,0)</f>
        <v>0</v>
      </c>
      <c r="N407" s="219">
        <f>VLOOKUP(N374,'16'!$B$11:$D$598,3,0)</f>
        <v>0</v>
      </c>
      <c r="O407" s="219">
        <f>VLOOKUP(O374,'16'!$B$11:$D$598,3,0)</f>
        <v>0</v>
      </c>
      <c r="P407" s="219">
        <f>VLOOKUP(P374,'16'!$B$11:$D$598,3,0)</f>
        <v>0</v>
      </c>
      <c r="Q407" s="219">
        <f>VLOOKUP(Q374,'16'!$B$11:$D$598,3,0)</f>
        <v>0</v>
      </c>
      <c r="R407" s="219">
        <f>VLOOKUP(R374,'16'!$B$11:$D$598,3,0)</f>
        <v>0</v>
      </c>
      <c r="S407" s="322">
        <f>VLOOKUP(S374,'16'!$B$11:$D$598,3,0)</f>
        <v>0</v>
      </c>
      <c r="T407" s="314">
        <f>VLOOKUP(T374,'16'!$B$11:$D$598,3,0)</f>
        <v>0</v>
      </c>
      <c r="U407" s="219">
        <f>VLOOKUP(U374,'16'!$B$11:$D$598,3,0)</f>
        <v>0</v>
      </c>
      <c r="V407" s="219">
        <f>VLOOKUP(V374,'16'!$B$11:$D$598,3,0)</f>
        <v>0</v>
      </c>
      <c r="W407" s="219">
        <f>VLOOKUP(W374,'16'!$B$11:$D$598,3,0)</f>
        <v>0</v>
      </c>
      <c r="X407" s="219">
        <f>VLOOKUP(X374,'16'!$B$11:$D$598,3,0)</f>
        <v>0</v>
      </c>
      <c r="Y407" s="219">
        <f>VLOOKUP(Y374,'16'!$B$11:$D$598,3,0)</f>
        <v>0</v>
      </c>
      <c r="Z407" s="315">
        <f>VLOOKUP(Z374,'16'!$B$11:$D$598,3,0)</f>
        <v>0</v>
      </c>
      <c r="AA407" s="303">
        <f>VLOOKUP(AA374,'16'!$B$11:$D$598,3,0)</f>
        <v>0</v>
      </c>
      <c r="AB407" s="219">
        <f>VLOOKUP(AB374,'16'!$B$11:$D$598,3,0)</f>
        <v>0</v>
      </c>
      <c r="AC407" s="219">
        <f>VLOOKUP(AC374,'16'!$B$11:$D$598,3,0)</f>
        <v>0</v>
      </c>
      <c r="AD407" s="219">
        <f>VLOOKUP(AD374,'16'!$B$11:$D$598,3,0)</f>
        <v>0</v>
      </c>
      <c r="AE407" s="219">
        <f>VLOOKUP(AE374,'16'!$B$11:$D$598,3,0)</f>
        <v>0</v>
      </c>
      <c r="AF407" s="219">
        <f>VLOOKUP(AF374,'16'!$B$11:$D$598,3,0)</f>
        <v>0</v>
      </c>
      <c r="AG407" s="219">
        <f>VLOOKUP(AG374,'16'!$B$11:$D$598,3,0)</f>
        <v>0</v>
      </c>
      <c r="AH407" s="198">
        <f t="shared" ref="AH407" si="633">COUNTIF(F408:AG408,"作業")+COUNTIF(F408:AG408,"休日")</f>
        <v>0</v>
      </c>
      <c r="AI407" s="291">
        <f t="shared" ref="AI407" si="634">(COUNTIF(F408:AG408,"休日"))</f>
        <v>0</v>
      </c>
      <c r="AJ407" s="189"/>
      <c r="AL407" s="290"/>
      <c r="AM407" s="290"/>
      <c r="AN407" s="290"/>
      <c r="AW407" s="278">
        <v>1</v>
      </c>
      <c r="AX407" s="278">
        <v>2</v>
      </c>
      <c r="AY407" s="278">
        <v>3</v>
      </c>
      <c r="AZ407" s="278">
        <v>4</v>
      </c>
    </row>
    <row r="408" spans="1:52" ht="54.75" customHeight="1" x14ac:dyDescent="0.35">
      <c r="A408" s="599"/>
      <c r="B408" s="532"/>
      <c r="C408" s="533"/>
      <c r="D408" s="534"/>
      <c r="E408" s="296" t="s">
        <v>159</v>
      </c>
      <c r="F408" s="314" t="str">
        <f>IF(B407="","",IF(AW408="対象外","対象外",F407))</f>
        <v/>
      </c>
      <c r="G408" s="219" t="str">
        <f>IF(B407="","",IF(AW408="対象外","対象外",G407))</f>
        <v/>
      </c>
      <c r="H408" s="219" t="str">
        <f>IF(B407="","",IF(AW408="対象外","対象外",H407))</f>
        <v/>
      </c>
      <c r="I408" s="219" t="str">
        <f>IF(B407="","",IF(AW408="対象外","対象外",I407))</f>
        <v/>
      </c>
      <c r="J408" s="219" t="str">
        <f>IF(B407="","",IF(AW408="対象外","対象外",J407))</f>
        <v/>
      </c>
      <c r="K408" s="219" t="str">
        <f>IF(B407="","",IF(AW408="対象外","対象外",K407))</f>
        <v/>
      </c>
      <c r="L408" s="315" t="str">
        <f>IF(B407="","",IF(AW408="対象外","対象外",L407))</f>
        <v/>
      </c>
      <c r="M408" s="303" t="str">
        <f>IF(B407="","",IF(AX408="対象外","対象外",M407))</f>
        <v/>
      </c>
      <c r="N408" s="219" t="str">
        <f>IF(B407="","",IF(AX408="対象外","対象外",N407))</f>
        <v/>
      </c>
      <c r="O408" s="219" t="str">
        <f>IF(B407="","",IF(AX408="対象外","対象外",O407))</f>
        <v/>
      </c>
      <c r="P408" s="219" t="str">
        <f>IF(B407="","",IF(AX408="対象外","対象外",P407))</f>
        <v/>
      </c>
      <c r="Q408" s="219" t="str">
        <f>IF(B407="","",IF(AX408="対象外","対象外",Q407))</f>
        <v/>
      </c>
      <c r="R408" s="219" t="str">
        <f>IF(B407="","",IF(AX408="対象外","対象外",R407))</f>
        <v/>
      </c>
      <c r="S408" s="322" t="str">
        <f>IF(B407="","",IF(AX408="対象外","対象外",S407))</f>
        <v/>
      </c>
      <c r="T408" s="314" t="str">
        <f>IF(B407="","",IF(AY408="対象外","対象外",T407))</f>
        <v/>
      </c>
      <c r="U408" s="219" t="str">
        <f>IF(B407="","",IF(AY408="対象外","対象外",U407))</f>
        <v/>
      </c>
      <c r="V408" s="219" t="str">
        <f>IF(B407="","",IF(AY408="対象外","対象外",V407))</f>
        <v/>
      </c>
      <c r="W408" s="219" t="str">
        <f>IF(B407="","",IF(AY408="対象外","対象外",W407))</f>
        <v/>
      </c>
      <c r="X408" s="219" t="str">
        <f>IF(B407="","",IF(AY408="対象外","対象外",X407))</f>
        <v/>
      </c>
      <c r="Y408" s="219" t="str">
        <f>IF(B407="","",IF(AY408="対象外","対象外",Y407))</f>
        <v/>
      </c>
      <c r="Z408" s="315" t="str">
        <f>IF(B407="","",IF(AY408="対象外","対象外",Z407))</f>
        <v/>
      </c>
      <c r="AA408" s="303" t="str">
        <f>IF(B407="","",IF(AZ408="対象外","対象外",AA407))</f>
        <v/>
      </c>
      <c r="AB408" s="219" t="str">
        <f>IF(B407="","",IF(AZ408="対象外","対象外",AB407))</f>
        <v/>
      </c>
      <c r="AC408" s="219" t="str">
        <f>IF(B407="","",IF(AZ408="対象外","対象外",AC407))</f>
        <v/>
      </c>
      <c r="AD408" s="219" t="str">
        <f>IF(B407="","",IF(AZ408="対象外","対象外",AD407))</f>
        <v/>
      </c>
      <c r="AE408" s="219" t="str">
        <f>IF(B407="","",IF(AZ408="対象外","対象外",AE407))</f>
        <v/>
      </c>
      <c r="AF408" s="219" t="str">
        <f>IF(B407="","",IF(AZ408="対象外","対象外",AF407))</f>
        <v/>
      </c>
      <c r="AG408" s="219" t="str">
        <f>IF(B407="","",IF(AZ408="対象外","対象外",AG407))</f>
        <v/>
      </c>
      <c r="AH408" s="523" t="str">
        <f t="shared" ref="AH408" si="635">IF(B407="","",IF(AH407&lt;1,"対象外",ROUND(AI407/AH407,3)))</f>
        <v/>
      </c>
      <c r="AI408" s="524"/>
      <c r="AJ408" s="189"/>
      <c r="AL408" s="290"/>
      <c r="AM408" s="184">
        <f>IF(AH408="",0,IF(AH408="対象外",0,1))</f>
        <v>0</v>
      </c>
      <c r="AN408" s="187">
        <f>IF(AM408=1,AH408,0)</f>
        <v>0</v>
      </c>
      <c r="AO408" s="184">
        <f>AH407</f>
        <v>0</v>
      </c>
      <c r="AP408" s="170">
        <f>AI407</f>
        <v>0</v>
      </c>
      <c r="AQ408" s="152"/>
      <c r="AR408" s="170">
        <f>IF(AS408&gt;1,1,0)</f>
        <v>0</v>
      </c>
      <c r="AS408" s="170">
        <f>AO408+AS364</f>
        <v>0</v>
      </c>
      <c r="AT408" s="170">
        <f>AP408+AT364</f>
        <v>0</v>
      </c>
      <c r="AU408" s="152"/>
      <c r="AW408" s="198" t="str">
        <f>IF(COUNTIF(F407:L407,"作業")+COUNTIF(F407:L407,"休日")&lt;7,"対象外",IF(COUNTIF(F407:L407,"休日")&gt;3,"対象外","対象"))</f>
        <v>対象外</v>
      </c>
      <c r="AX408" s="198" t="str">
        <f>IF(COUNTIF(M407:S407,"作業")+COUNTIF(M407:S407,"休日")&lt;7,"対象外",IF(COUNTIF(M407:S407,"休日")&gt;3,"対象外","対象"))</f>
        <v>対象外</v>
      </c>
      <c r="AY408" s="198" t="str">
        <f>IF(COUNTIF(T407:Z407,"作業")+COUNTIF(T407:Z407,"休日")&lt;7,"対象外",IF(COUNTIF(T407:Z407,"休日")&gt;3,"対象外","対象"))</f>
        <v>対象外</v>
      </c>
      <c r="AZ408" s="198" t="str">
        <f>IF(COUNTIF(AA407:AG407,"作業")+COUNTIF(AA407:AG407,"休日")&lt;7,"対象外",IF(COUNTIF(AA407:AG407,"休日")&gt;3,"対象外","対象"))</f>
        <v>対象外</v>
      </c>
    </row>
    <row r="409" spans="1:52" ht="54.75" customHeight="1" x14ac:dyDescent="0.35">
      <c r="A409" s="599"/>
      <c r="B409" s="529" t="str">
        <f t="shared" ref="B409" si="636">IF(COUNTIF(F409:AG409,0)=28,"",B$25)</f>
        <v/>
      </c>
      <c r="C409" s="530"/>
      <c r="D409" s="531"/>
      <c r="E409" s="295" t="s">
        <v>158</v>
      </c>
      <c r="F409" s="314">
        <f>VLOOKUP(F374,'17'!$B$11:$D$598,3,0)</f>
        <v>0</v>
      </c>
      <c r="G409" s="219">
        <f>VLOOKUP(G374,'17'!$B$11:$D$598,3,0)</f>
        <v>0</v>
      </c>
      <c r="H409" s="219">
        <f>VLOOKUP(H374,'17'!$B$11:$D$598,3,0)</f>
        <v>0</v>
      </c>
      <c r="I409" s="219">
        <f>VLOOKUP(I374,'17'!$B$11:$D$598,3,0)</f>
        <v>0</v>
      </c>
      <c r="J409" s="219">
        <f>VLOOKUP(J374,'17'!$B$11:$D$598,3,0)</f>
        <v>0</v>
      </c>
      <c r="K409" s="219">
        <f>VLOOKUP(K374,'17'!$B$11:$D$598,3,0)</f>
        <v>0</v>
      </c>
      <c r="L409" s="315">
        <f>VLOOKUP(L374,'17'!$B$11:$D$598,3,0)</f>
        <v>0</v>
      </c>
      <c r="M409" s="303">
        <f>VLOOKUP(M374,'17'!$B$11:$D$598,3,0)</f>
        <v>0</v>
      </c>
      <c r="N409" s="219">
        <f>VLOOKUP(N374,'17'!$B$11:$D$598,3,0)</f>
        <v>0</v>
      </c>
      <c r="O409" s="219">
        <f>VLOOKUP(O374,'17'!$B$11:$D$598,3,0)</f>
        <v>0</v>
      </c>
      <c r="P409" s="219">
        <f>VLOOKUP(P374,'17'!$B$11:$D$598,3,0)</f>
        <v>0</v>
      </c>
      <c r="Q409" s="219">
        <f>VLOOKUP(Q374,'17'!$B$11:$D$598,3,0)</f>
        <v>0</v>
      </c>
      <c r="R409" s="219">
        <f>VLOOKUP(R374,'17'!$B$11:$D$598,3,0)</f>
        <v>0</v>
      </c>
      <c r="S409" s="322">
        <f>VLOOKUP(S374,'17'!$B$11:$D$598,3,0)</f>
        <v>0</v>
      </c>
      <c r="T409" s="314">
        <f>VLOOKUP(T374,'17'!$B$11:$D$598,3,0)</f>
        <v>0</v>
      </c>
      <c r="U409" s="219">
        <f>VLOOKUP(U374,'17'!$B$11:$D$598,3,0)</f>
        <v>0</v>
      </c>
      <c r="V409" s="219">
        <f>VLOOKUP(V374,'17'!$B$11:$D$598,3,0)</f>
        <v>0</v>
      </c>
      <c r="W409" s="219">
        <f>VLOOKUP(W374,'17'!$B$11:$D$598,3,0)</f>
        <v>0</v>
      </c>
      <c r="X409" s="219">
        <f>VLOOKUP(X374,'17'!$B$11:$D$598,3,0)</f>
        <v>0</v>
      </c>
      <c r="Y409" s="219">
        <f>VLOOKUP(Y374,'17'!$B$11:$D$598,3,0)</f>
        <v>0</v>
      </c>
      <c r="Z409" s="315">
        <f>VLOOKUP(Z374,'17'!$B$11:$D$598,3,0)</f>
        <v>0</v>
      </c>
      <c r="AA409" s="303">
        <f>VLOOKUP(AA374,'17'!$B$11:$D$598,3,0)</f>
        <v>0</v>
      </c>
      <c r="AB409" s="219">
        <f>VLOOKUP(AB374,'17'!$B$11:$D$598,3,0)</f>
        <v>0</v>
      </c>
      <c r="AC409" s="219">
        <f>VLOOKUP(AC374,'17'!$B$11:$D$598,3,0)</f>
        <v>0</v>
      </c>
      <c r="AD409" s="219">
        <f>VLOOKUP(AD374,'17'!$B$11:$D$598,3,0)</f>
        <v>0</v>
      </c>
      <c r="AE409" s="219">
        <f>VLOOKUP(AE374,'17'!$B$11:$D$598,3,0)</f>
        <v>0</v>
      </c>
      <c r="AF409" s="219">
        <f>VLOOKUP(AF374,'17'!$B$11:$D$598,3,0)</f>
        <v>0</v>
      </c>
      <c r="AG409" s="219">
        <f>VLOOKUP(AG374,'17'!$B$11:$D$598,3,0)</f>
        <v>0</v>
      </c>
      <c r="AH409" s="198">
        <f t="shared" ref="AH409" si="637">COUNTIF(F410:AG410,"作業")+COUNTIF(F410:AG410,"休日")</f>
        <v>0</v>
      </c>
      <c r="AI409" s="291">
        <f t="shared" ref="AI409" si="638">(COUNTIF(F410:AG410,"休日"))</f>
        <v>0</v>
      </c>
      <c r="AJ409" s="189"/>
      <c r="AL409" s="290"/>
      <c r="AM409" s="290"/>
      <c r="AN409" s="290"/>
      <c r="AW409" s="278">
        <v>1</v>
      </c>
      <c r="AX409" s="278">
        <v>2</v>
      </c>
      <c r="AY409" s="278">
        <v>3</v>
      </c>
      <c r="AZ409" s="278">
        <v>4</v>
      </c>
    </row>
    <row r="410" spans="1:52" ht="54.75" customHeight="1" x14ac:dyDescent="0.35">
      <c r="A410" s="599"/>
      <c r="B410" s="532"/>
      <c r="C410" s="533"/>
      <c r="D410" s="534"/>
      <c r="E410" s="296" t="s">
        <v>159</v>
      </c>
      <c r="F410" s="314" t="str">
        <f>IF(B409="","",IF(AW410="対象外","対象外",F409))</f>
        <v/>
      </c>
      <c r="G410" s="219" t="str">
        <f>IF(B409="","",IF(AW410="対象外","対象外",G409))</f>
        <v/>
      </c>
      <c r="H410" s="219" t="str">
        <f>IF(B409="","",IF(AW410="対象外","対象外",H409))</f>
        <v/>
      </c>
      <c r="I410" s="219" t="str">
        <f>IF(B409="","",IF(AW410="対象外","対象外",I409))</f>
        <v/>
      </c>
      <c r="J410" s="219" t="str">
        <f>IF(B409="","",IF(AW410="対象外","対象外",J409))</f>
        <v/>
      </c>
      <c r="K410" s="219" t="str">
        <f>IF(B409="","",IF(AW410="対象外","対象外",K409))</f>
        <v/>
      </c>
      <c r="L410" s="315" t="str">
        <f>IF(B409="","",IF(AW410="対象外","対象外",L409))</f>
        <v/>
      </c>
      <c r="M410" s="303" t="str">
        <f>IF(B409="","",IF(AX410="対象外","対象外",M409))</f>
        <v/>
      </c>
      <c r="N410" s="219" t="str">
        <f>IF(B409="","",IF(AX410="対象外","対象外",N409))</f>
        <v/>
      </c>
      <c r="O410" s="219" t="str">
        <f>IF(B409="","",IF(AX410="対象外","対象外",O409))</f>
        <v/>
      </c>
      <c r="P410" s="219" t="str">
        <f>IF(B409="","",IF(AX410="対象外","対象外",P409))</f>
        <v/>
      </c>
      <c r="Q410" s="219" t="str">
        <f>IF(B409="","",IF(AX410="対象外","対象外",Q409))</f>
        <v/>
      </c>
      <c r="R410" s="219" t="str">
        <f>IF(B409="","",IF(AX410="対象外","対象外",R409))</f>
        <v/>
      </c>
      <c r="S410" s="322" t="str">
        <f>IF(B409="","",IF(AX410="対象外","対象外",S409))</f>
        <v/>
      </c>
      <c r="T410" s="314" t="str">
        <f>IF(B409="","",IF(AY410="対象外","対象外",T409))</f>
        <v/>
      </c>
      <c r="U410" s="219" t="str">
        <f>IF(B409="","",IF(AY410="対象外","対象外",U409))</f>
        <v/>
      </c>
      <c r="V410" s="219" t="str">
        <f>IF(B409="","",IF(AY410="対象外","対象外",V409))</f>
        <v/>
      </c>
      <c r="W410" s="219" t="str">
        <f>IF(B409="","",IF(AY410="対象外","対象外",W409))</f>
        <v/>
      </c>
      <c r="X410" s="219" t="str">
        <f>IF(B409="","",IF(AY410="対象外","対象外",X409))</f>
        <v/>
      </c>
      <c r="Y410" s="219" t="str">
        <f>IF(B409="","",IF(AY410="対象外","対象外",Y409))</f>
        <v/>
      </c>
      <c r="Z410" s="315" t="str">
        <f>IF(B409="","",IF(AY410="対象外","対象外",Z409))</f>
        <v/>
      </c>
      <c r="AA410" s="303" t="str">
        <f>IF(B409="","",IF(AZ410="対象外","対象外",AA409))</f>
        <v/>
      </c>
      <c r="AB410" s="219" t="str">
        <f>IF(B409="","",IF(AZ410="対象外","対象外",AB409))</f>
        <v/>
      </c>
      <c r="AC410" s="219" t="str">
        <f>IF(B409="","",IF(AZ410="対象外","対象外",AC409))</f>
        <v/>
      </c>
      <c r="AD410" s="219" t="str">
        <f>IF(B409="","",IF(AZ410="対象外","対象外",AD409))</f>
        <v/>
      </c>
      <c r="AE410" s="219" t="str">
        <f>IF(B409="","",IF(AZ410="対象外","対象外",AE409))</f>
        <v/>
      </c>
      <c r="AF410" s="219" t="str">
        <f>IF(B409="","",IF(AZ410="対象外","対象外",AF409))</f>
        <v/>
      </c>
      <c r="AG410" s="219" t="str">
        <f>IF(B409="","",IF(AZ410="対象外","対象外",AG409))</f>
        <v/>
      </c>
      <c r="AH410" s="523" t="str">
        <f t="shared" ref="AH410" si="639">IF(B409="","",IF(AH409&lt;1,"対象外",ROUND(AI409/AH409,3)))</f>
        <v/>
      </c>
      <c r="AI410" s="524"/>
      <c r="AJ410" s="189"/>
      <c r="AL410" s="290"/>
      <c r="AM410" s="184">
        <f>IF(AH410="",0,IF(AH410="対象外",0,1))</f>
        <v>0</v>
      </c>
      <c r="AN410" s="187">
        <f>IF(AM410=1,AH410,0)</f>
        <v>0</v>
      </c>
      <c r="AO410" s="184">
        <f>AH409</f>
        <v>0</v>
      </c>
      <c r="AP410" s="170">
        <f>AI409</f>
        <v>0</v>
      </c>
      <c r="AQ410" s="152"/>
      <c r="AR410" s="170">
        <f>IF(AS410&gt;1,1,0)</f>
        <v>0</v>
      </c>
      <c r="AS410" s="170">
        <f>AO410+AS366</f>
        <v>0</v>
      </c>
      <c r="AT410" s="170">
        <f>AP410+AT366</f>
        <v>0</v>
      </c>
      <c r="AU410" s="152"/>
      <c r="AW410" s="198" t="str">
        <f>IF(COUNTIF(F409:L409,"作業")+COUNTIF(F409:L409,"休日")&lt;7,"対象外",IF(COUNTIF(F409:L409,"休日")&gt;3,"対象外","対象"))</f>
        <v>対象外</v>
      </c>
      <c r="AX410" s="198" t="str">
        <f>IF(COUNTIF(M409:S409,"作業")+COUNTIF(M409:S409,"休日")&lt;7,"対象外",IF(COUNTIF(M409:S409,"休日")&gt;3,"対象外","対象"))</f>
        <v>対象外</v>
      </c>
      <c r="AY410" s="198" t="str">
        <f>IF(COUNTIF(T409:Z409,"作業")+COUNTIF(T409:Z409,"休日")&lt;7,"対象外",IF(COUNTIF(T409:Z409,"休日")&gt;3,"対象外","対象"))</f>
        <v>対象外</v>
      </c>
      <c r="AZ410" s="198" t="str">
        <f>IF(COUNTIF(AA409:AG409,"作業")+COUNTIF(AA409:AG409,"休日")&lt;7,"対象外",IF(COUNTIF(AA409:AG409,"休日")&gt;3,"対象外","対象"))</f>
        <v>対象外</v>
      </c>
    </row>
    <row r="411" spans="1:52" ht="54.75" customHeight="1" x14ac:dyDescent="0.35">
      <c r="A411" s="599"/>
      <c r="B411" s="529" t="str">
        <f>IF(COUNTIF(F411:AG411,0)=28,"",B$57)</f>
        <v/>
      </c>
      <c r="C411" s="530"/>
      <c r="D411" s="531"/>
      <c r="E411" s="295" t="s">
        <v>158</v>
      </c>
      <c r="F411" s="314">
        <f>VLOOKUP(F374,'18'!$B$11:$D$598,3,0)</f>
        <v>0</v>
      </c>
      <c r="G411" s="219">
        <f>VLOOKUP(G374,'18'!$B$11:$D$598,3,0)</f>
        <v>0</v>
      </c>
      <c r="H411" s="219">
        <f>VLOOKUP(H374,'18'!$B$11:$D$598,3,0)</f>
        <v>0</v>
      </c>
      <c r="I411" s="219">
        <f>VLOOKUP(I374,'18'!$B$11:$D$598,3,0)</f>
        <v>0</v>
      </c>
      <c r="J411" s="219">
        <f>VLOOKUP(J374,'18'!$B$11:$D$598,3,0)</f>
        <v>0</v>
      </c>
      <c r="K411" s="219">
        <f>VLOOKUP(K374,'18'!$B$11:$D$598,3,0)</f>
        <v>0</v>
      </c>
      <c r="L411" s="315">
        <f>VLOOKUP(L374,'18'!$B$11:$D$598,3,0)</f>
        <v>0</v>
      </c>
      <c r="M411" s="303">
        <f>VLOOKUP(M374,'18'!$B$11:$D$598,3,0)</f>
        <v>0</v>
      </c>
      <c r="N411" s="219">
        <f>VLOOKUP(N374,'18'!$B$11:$D$598,3,0)</f>
        <v>0</v>
      </c>
      <c r="O411" s="219">
        <f>VLOOKUP(O374,'18'!$B$11:$D$598,3,0)</f>
        <v>0</v>
      </c>
      <c r="P411" s="219">
        <f>VLOOKUP(P374,'18'!$B$11:$D$598,3,0)</f>
        <v>0</v>
      </c>
      <c r="Q411" s="219">
        <f>VLOOKUP(Q374,'18'!$B$11:$D$598,3,0)</f>
        <v>0</v>
      </c>
      <c r="R411" s="219">
        <f>VLOOKUP(R374,'18'!$B$11:$D$598,3,0)</f>
        <v>0</v>
      </c>
      <c r="S411" s="322">
        <f>VLOOKUP(S374,'18'!$B$11:$D$598,3,0)</f>
        <v>0</v>
      </c>
      <c r="T411" s="314">
        <f>VLOOKUP(T374,'18'!$B$11:$D$598,3,0)</f>
        <v>0</v>
      </c>
      <c r="U411" s="219">
        <f>VLOOKUP(U374,'18'!$B$11:$D$598,3,0)</f>
        <v>0</v>
      </c>
      <c r="V411" s="219">
        <f>VLOOKUP(V374,'18'!$B$11:$D$598,3,0)</f>
        <v>0</v>
      </c>
      <c r="W411" s="219">
        <f>VLOOKUP(W374,'18'!$B$11:$D$598,3,0)</f>
        <v>0</v>
      </c>
      <c r="X411" s="219">
        <f>VLOOKUP(X374,'18'!$B$11:$D$598,3,0)</f>
        <v>0</v>
      </c>
      <c r="Y411" s="219">
        <f>VLOOKUP(Y374,'18'!$B$11:$D$598,3,0)</f>
        <v>0</v>
      </c>
      <c r="Z411" s="315">
        <f>VLOOKUP(Z374,'18'!$B$11:$D$598,3,0)</f>
        <v>0</v>
      </c>
      <c r="AA411" s="303">
        <f>VLOOKUP(AA374,'18'!$B$11:$D$598,3,0)</f>
        <v>0</v>
      </c>
      <c r="AB411" s="219">
        <f>VLOOKUP(AB374,'18'!$B$11:$D$598,3,0)</f>
        <v>0</v>
      </c>
      <c r="AC411" s="219">
        <f>VLOOKUP(AC374,'18'!$B$11:$D$598,3,0)</f>
        <v>0</v>
      </c>
      <c r="AD411" s="219">
        <f>VLOOKUP(AD374,'18'!$B$11:$D$598,3,0)</f>
        <v>0</v>
      </c>
      <c r="AE411" s="219">
        <f>VLOOKUP(AE374,'18'!$B$11:$D$598,3,0)</f>
        <v>0</v>
      </c>
      <c r="AF411" s="219">
        <f>VLOOKUP(AF374,'18'!$B$11:$D$598,3,0)</f>
        <v>0</v>
      </c>
      <c r="AG411" s="219">
        <f>VLOOKUP(AG374,'18'!$B$11:$D$598,3,0)</f>
        <v>0</v>
      </c>
      <c r="AH411" s="198">
        <f t="shared" ref="AH411" si="640">COUNTIF(F412:AG412,"作業")+COUNTIF(F412:AG412,"休日")</f>
        <v>0</v>
      </c>
      <c r="AI411" s="291">
        <f t="shared" ref="AI411" si="641">(COUNTIF(F412:AG412,"休日"))</f>
        <v>0</v>
      </c>
      <c r="AJ411" s="189"/>
      <c r="AL411" s="290"/>
      <c r="AM411" s="290"/>
      <c r="AN411" s="290"/>
      <c r="AW411" s="278">
        <v>1</v>
      </c>
      <c r="AX411" s="278">
        <v>2</v>
      </c>
      <c r="AY411" s="278">
        <v>3</v>
      </c>
      <c r="AZ411" s="278">
        <v>4</v>
      </c>
    </row>
    <row r="412" spans="1:52" ht="54.75" customHeight="1" x14ac:dyDescent="0.35">
      <c r="A412" s="599"/>
      <c r="B412" s="532"/>
      <c r="C412" s="533"/>
      <c r="D412" s="534"/>
      <c r="E412" s="296" t="s">
        <v>159</v>
      </c>
      <c r="F412" s="314" t="str">
        <f>IF(B411="","",IF(AW412="対象外","対象外",F411))</f>
        <v/>
      </c>
      <c r="G412" s="219" t="str">
        <f>IF(B411="","",IF(AW412="対象外","対象外",G411))</f>
        <v/>
      </c>
      <c r="H412" s="219" t="str">
        <f>IF(B411="","",IF(AW412="対象外","対象外",H411))</f>
        <v/>
      </c>
      <c r="I412" s="219" t="str">
        <f>IF(B411="","",IF(AW412="対象外","対象外",I411))</f>
        <v/>
      </c>
      <c r="J412" s="219" t="str">
        <f>IF(B411="","",IF(AW412="対象外","対象外",J411))</f>
        <v/>
      </c>
      <c r="K412" s="219" t="str">
        <f>IF(B411="","",IF(AW412="対象外","対象外",K411))</f>
        <v/>
      </c>
      <c r="L412" s="315" t="str">
        <f>IF(B411="","",IF(AW412="対象外","対象外",L411))</f>
        <v/>
      </c>
      <c r="M412" s="303" t="str">
        <f>IF(B411="","",IF(AX412="対象外","対象外",M411))</f>
        <v/>
      </c>
      <c r="N412" s="219" t="str">
        <f>IF(B411="","",IF(AX412="対象外","対象外",N411))</f>
        <v/>
      </c>
      <c r="O412" s="219" t="str">
        <f>IF(B411="","",IF(AX412="対象外","対象外",O411))</f>
        <v/>
      </c>
      <c r="P412" s="219" t="str">
        <f>IF(B411="","",IF(AX412="対象外","対象外",P411))</f>
        <v/>
      </c>
      <c r="Q412" s="219" t="str">
        <f>IF(B411="","",IF(AX412="対象外","対象外",Q411))</f>
        <v/>
      </c>
      <c r="R412" s="219" t="str">
        <f>IF(B411="","",IF(AX412="対象外","対象外",R411))</f>
        <v/>
      </c>
      <c r="S412" s="322" t="str">
        <f>IF(B411="","",IF(AX412="対象外","対象外",S411))</f>
        <v/>
      </c>
      <c r="T412" s="314" t="str">
        <f>IF(B411="","",IF(AY412="対象外","対象外",T411))</f>
        <v/>
      </c>
      <c r="U412" s="219" t="str">
        <f>IF(B411="","",IF(AY412="対象外","対象外",U411))</f>
        <v/>
      </c>
      <c r="V412" s="219" t="str">
        <f>IF(B411="","",IF(AY412="対象外","対象外",V411))</f>
        <v/>
      </c>
      <c r="W412" s="219" t="str">
        <f>IF(B411="","",IF(AY412="対象外","対象外",W411))</f>
        <v/>
      </c>
      <c r="X412" s="219" t="str">
        <f>IF(B411="","",IF(AY412="対象外","対象外",X411))</f>
        <v/>
      </c>
      <c r="Y412" s="219" t="str">
        <f>IF(B411="","",IF(AY412="対象外","対象外",Y411))</f>
        <v/>
      </c>
      <c r="Z412" s="315" t="str">
        <f>IF(B411="","",IF(AY412="対象外","対象外",Z411))</f>
        <v/>
      </c>
      <c r="AA412" s="303" t="str">
        <f>IF(B411="","",IF(AZ412="対象外","対象外",AA411))</f>
        <v/>
      </c>
      <c r="AB412" s="219" t="str">
        <f>IF(B411="","",IF(AZ412="対象外","対象外",AB411))</f>
        <v/>
      </c>
      <c r="AC412" s="219" t="str">
        <f>IF(B411="","",IF(AZ412="対象外","対象外",AC411))</f>
        <v/>
      </c>
      <c r="AD412" s="219" t="str">
        <f>IF(B411="","",IF(AZ412="対象外","対象外",AD411))</f>
        <v/>
      </c>
      <c r="AE412" s="219" t="str">
        <f>IF(B411="","",IF(AZ412="対象外","対象外",AE411))</f>
        <v/>
      </c>
      <c r="AF412" s="219" t="str">
        <f>IF(B411="","",IF(AZ412="対象外","対象外",AF411))</f>
        <v/>
      </c>
      <c r="AG412" s="219" t="str">
        <f>IF(B411="","",IF(AZ412="対象外","対象外",AG411))</f>
        <v/>
      </c>
      <c r="AH412" s="523" t="str">
        <f t="shared" ref="AH412" si="642">IF(B411="","",IF(AH411&lt;1,"対象外",ROUND(AI411/AH411,3)))</f>
        <v/>
      </c>
      <c r="AI412" s="524"/>
      <c r="AJ412" s="189"/>
      <c r="AL412" s="290"/>
      <c r="AM412" s="184">
        <f>IF(AH412="",0,IF(AH412="対象外",0,1))</f>
        <v>0</v>
      </c>
      <c r="AN412" s="187">
        <f>IF(AM412=1,AH412,0)</f>
        <v>0</v>
      </c>
      <c r="AO412" s="184">
        <f>AH411</f>
        <v>0</v>
      </c>
      <c r="AP412" s="170">
        <f>AI411</f>
        <v>0</v>
      </c>
      <c r="AQ412" s="152"/>
      <c r="AR412" s="170">
        <f>IF(AS412&gt;1,1,0)</f>
        <v>0</v>
      </c>
      <c r="AS412" s="170">
        <f>AO412+AS368</f>
        <v>0</v>
      </c>
      <c r="AT412" s="170">
        <f>AP412+AT368</f>
        <v>0</v>
      </c>
      <c r="AU412" s="152"/>
      <c r="AW412" s="198" t="str">
        <f>IF(COUNTIF(F411:L411,"作業")+COUNTIF(F411:L411,"休日")&lt;7,"対象外",IF(COUNTIF(F411:L411,"休日")&gt;3,"対象外","対象"))</f>
        <v>対象外</v>
      </c>
      <c r="AX412" s="198" t="str">
        <f>IF(COUNTIF(M411:S411,"作業")+COUNTIF(M411:S411,"休日")&lt;7,"対象外",IF(COUNTIF(M411:S411,"休日")&gt;3,"対象外","対象"))</f>
        <v>対象外</v>
      </c>
      <c r="AY412" s="198" t="str">
        <f>IF(COUNTIF(T411:Z411,"作業")+COUNTIF(T411:Z411,"休日")&lt;7,"対象外",IF(COUNTIF(T411:Z411,"休日")&gt;3,"対象外","対象"))</f>
        <v>対象外</v>
      </c>
      <c r="AZ412" s="198" t="str">
        <f>IF(COUNTIF(AA411:AG411,"作業")+COUNTIF(AA411:AG411,"休日")&lt;7,"対象外",IF(COUNTIF(AA411:AG411,"休日")&gt;3,"対象外","対象"))</f>
        <v>対象外</v>
      </c>
    </row>
    <row r="413" spans="1:52" ht="54.75" customHeight="1" x14ac:dyDescent="0.35">
      <c r="A413" s="599"/>
      <c r="B413" s="529" t="str">
        <f>IF(COUNTIF(F413:AG413,0)=28,"",B$59)</f>
        <v/>
      </c>
      <c r="C413" s="530"/>
      <c r="D413" s="531"/>
      <c r="E413" s="295" t="s">
        <v>158</v>
      </c>
      <c r="F413" s="314">
        <f>VLOOKUP(F374,'19'!$B$11:$D$598,3,0)</f>
        <v>0</v>
      </c>
      <c r="G413" s="219">
        <f>VLOOKUP(G374,'19'!$B$11:$D$598,3,0)</f>
        <v>0</v>
      </c>
      <c r="H413" s="219">
        <f>VLOOKUP(H374,'19'!$B$11:$D$598,3,0)</f>
        <v>0</v>
      </c>
      <c r="I413" s="219">
        <f>VLOOKUP(I374,'19'!$B$11:$D$598,3,0)</f>
        <v>0</v>
      </c>
      <c r="J413" s="219">
        <f>VLOOKUP(J374,'19'!$B$11:$D$598,3,0)</f>
        <v>0</v>
      </c>
      <c r="K413" s="219">
        <f>VLOOKUP(K374,'19'!$B$11:$D$598,3,0)</f>
        <v>0</v>
      </c>
      <c r="L413" s="315">
        <f>VLOOKUP(L374,'19'!$B$11:$D$598,3,0)</f>
        <v>0</v>
      </c>
      <c r="M413" s="303">
        <f>VLOOKUP(M374,'19'!$B$11:$D$598,3,0)</f>
        <v>0</v>
      </c>
      <c r="N413" s="219">
        <f>VLOOKUP(N374,'19'!$B$11:$D$598,3,0)</f>
        <v>0</v>
      </c>
      <c r="O413" s="219">
        <f>VLOOKUP(O374,'19'!$B$11:$D$598,3,0)</f>
        <v>0</v>
      </c>
      <c r="P413" s="219">
        <f>VLOOKUP(P374,'19'!$B$11:$D$598,3,0)</f>
        <v>0</v>
      </c>
      <c r="Q413" s="219">
        <f>VLOOKUP(Q374,'19'!$B$11:$D$598,3,0)</f>
        <v>0</v>
      </c>
      <c r="R413" s="219">
        <f>VLOOKUP(R374,'19'!$B$11:$D$598,3,0)</f>
        <v>0</v>
      </c>
      <c r="S413" s="322">
        <f>VLOOKUP(S374,'19'!$B$11:$D$598,3,0)</f>
        <v>0</v>
      </c>
      <c r="T413" s="314">
        <f>VLOOKUP(T374,'19'!$B$11:$D$598,3,0)</f>
        <v>0</v>
      </c>
      <c r="U413" s="219">
        <f>VLOOKUP(U374,'19'!$B$11:$D$598,3,0)</f>
        <v>0</v>
      </c>
      <c r="V413" s="219">
        <f>VLOOKUP(V374,'19'!$B$11:$D$598,3,0)</f>
        <v>0</v>
      </c>
      <c r="W413" s="219">
        <f>VLOOKUP(W374,'19'!$B$11:$D$598,3,0)</f>
        <v>0</v>
      </c>
      <c r="X413" s="219">
        <f>VLOOKUP(X374,'19'!$B$11:$D$598,3,0)</f>
        <v>0</v>
      </c>
      <c r="Y413" s="219">
        <f>VLOOKUP(Y374,'19'!$B$11:$D$598,3,0)</f>
        <v>0</v>
      </c>
      <c r="Z413" s="315">
        <f>VLOOKUP(Z374,'19'!$B$11:$D$598,3,0)</f>
        <v>0</v>
      </c>
      <c r="AA413" s="303">
        <f>VLOOKUP(AA374,'19'!$B$11:$D$598,3,0)</f>
        <v>0</v>
      </c>
      <c r="AB413" s="219">
        <f>VLOOKUP(AB374,'19'!$B$11:$D$598,3,0)</f>
        <v>0</v>
      </c>
      <c r="AC413" s="219">
        <f>VLOOKUP(AC374,'19'!$B$11:$D$598,3,0)</f>
        <v>0</v>
      </c>
      <c r="AD413" s="219">
        <f>VLOOKUP(AD374,'19'!$B$11:$D$598,3,0)</f>
        <v>0</v>
      </c>
      <c r="AE413" s="219">
        <f>VLOOKUP(AE374,'19'!$B$11:$D$598,3,0)</f>
        <v>0</v>
      </c>
      <c r="AF413" s="219">
        <f>VLOOKUP(AF374,'19'!$B$11:$D$598,3,0)</f>
        <v>0</v>
      </c>
      <c r="AG413" s="219">
        <f>VLOOKUP(AG374,'19'!$B$11:$D$598,3,0)</f>
        <v>0</v>
      </c>
      <c r="AH413" s="198">
        <f t="shared" ref="AH413" si="643">COUNTIF(F414:AG414,"作業")+COUNTIF(F414:AG414,"休日")</f>
        <v>0</v>
      </c>
      <c r="AI413" s="291">
        <f t="shared" ref="AI413" si="644">(COUNTIF(F414:AG414,"休日"))</f>
        <v>0</v>
      </c>
      <c r="AJ413" s="189"/>
      <c r="AL413" s="290"/>
      <c r="AM413" s="290"/>
      <c r="AN413" s="290"/>
      <c r="AW413" s="278">
        <v>1</v>
      </c>
      <c r="AX413" s="278">
        <v>2</v>
      </c>
      <c r="AY413" s="278">
        <v>3</v>
      </c>
      <c r="AZ413" s="278">
        <v>4</v>
      </c>
    </row>
    <row r="414" spans="1:52" ht="54.75" customHeight="1" x14ac:dyDescent="0.35">
      <c r="A414" s="599"/>
      <c r="B414" s="532"/>
      <c r="C414" s="533"/>
      <c r="D414" s="534"/>
      <c r="E414" s="296" t="s">
        <v>159</v>
      </c>
      <c r="F414" s="314" t="str">
        <f>IF(B413="","",IF(AW414="対象外","対象外",F413))</f>
        <v/>
      </c>
      <c r="G414" s="219" t="str">
        <f>IF(B413="","",IF(AW414="対象外","対象外",G413))</f>
        <v/>
      </c>
      <c r="H414" s="219" t="str">
        <f>IF(B413="","",IF(AW414="対象外","対象外",H413))</f>
        <v/>
      </c>
      <c r="I414" s="219" t="str">
        <f>IF(B413="","",IF(AW414="対象外","対象外",I413))</f>
        <v/>
      </c>
      <c r="J414" s="219" t="str">
        <f>IF(B413="","",IF(AW414="対象外","対象外",J413))</f>
        <v/>
      </c>
      <c r="K414" s="219" t="str">
        <f>IF(B413="","",IF(AW414="対象外","対象外",K413))</f>
        <v/>
      </c>
      <c r="L414" s="315" t="str">
        <f>IF(B413="","",IF(AW414="対象外","対象外",L413))</f>
        <v/>
      </c>
      <c r="M414" s="303" t="str">
        <f>IF(B413="","",IF(AX414="対象外","対象外",M413))</f>
        <v/>
      </c>
      <c r="N414" s="219" t="str">
        <f>IF(B413="","",IF(AX414="対象外","対象外",N413))</f>
        <v/>
      </c>
      <c r="O414" s="219" t="str">
        <f>IF(B413="","",IF(AX414="対象外","対象外",O413))</f>
        <v/>
      </c>
      <c r="P414" s="219" t="str">
        <f>IF(B413="","",IF(AX414="対象外","対象外",P413))</f>
        <v/>
      </c>
      <c r="Q414" s="219" t="str">
        <f>IF(B413="","",IF(AX414="対象外","対象外",Q413))</f>
        <v/>
      </c>
      <c r="R414" s="219" t="str">
        <f>IF(B413="","",IF(AX414="対象外","対象外",R413))</f>
        <v/>
      </c>
      <c r="S414" s="322" t="str">
        <f>IF(B413="","",IF(AX414="対象外","対象外",S413))</f>
        <v/>
      </c>
      <c r="T414" s="314" t="str">
        <f>IF(B413="","",IF(AY414="対象外","対象外",T413))</f>
        <v/>
      </c>
      <c r="U414" s="219" t="str">
        <f>IF(B413="","",IF(AY414="対象外","対象外",U413))</f>
        <v/>
      </c>
      <c r="V414" s="219" t="str">
        <f>IF(B413="","",IF(AY414="対象外","対象外",V413))</f>
        <v/>
      </c>
      <c r="W414" s="219" t="str">
        <f>IF(B413="","",IF(AY414="対象外","対象外",W413))</f>
        <v/>
      </c>
      <c r="X414" s="219" t="str">
        <f>IF(B413="","",IF(AY414="対象外","対象外",X413))</f>
        <v/>
      </c>
      <c r="Y414" s="219" t="str">
        <f>IF(B413="","",IF(AY414="対象外","対象外",Y413))</f>
        <v/>
      </c>
      <c r="Z414" s="315" t="str">
        <f>IF(B413="","",IF(AY414="対象外","対象外",Z413))</f>
        <v/>
      </c>
      <c r="AA414" s="303" t="str">
        <f>IF(B413="","",IF(AZ414="対象外","対象外",AA413))</f>
        <v/>
      </c>
      <c r="AB414" s="219" t="str">
        <f>IF(B413="","",IF(AZ414="対象外","対象外",AB413))</f>
        <v/>
      </c>
      <c r="AC414" s="219" t="str">
        <f>IF(B413="","",IF(AZ414="対象外","対象外",AC413))</f>
        <v/>
      </c>
      <c r="AD414" s="219" t="str">
        <f>IF(B413="","",IF(AZ414="対象外","対象外",AD413))</f>
        <v/>
      </c>
      <c r="AE414" s="219" t="str">
        <f>IF(B413="","",IF(AZ414="対象外","対象外",AE413))</f>
        <v/>
      </c>
      <c r="AF414" s="219" t="str">
        <f>IF(B413="","",IF(AZ414="対象外","対象外",AF413))</f>
        <v/>
      </c>
      <c r="AG414" s="219" t="str">
        <f>IF(B413="","",IF(AZ414="対象外","対象外",AG413))</f>
        <v/>
      </c>
      <c r="AH414" s="523" t="str">
        <f t="shared" ref="AH414" si="645">IF(B413="","",IF(AH413&lt;1,"対象外",ROUND(AI413/AH413,3)))</f>
        <v/>
      </c>
      <c r="AI414" s="524"/>
      <c r="AJ414" s="189"/>
      <c r="AL414" s="290"/>
      <c r="AM414" s="184">
        <f>IF(AH414="",0,IF(AH414="対象外",0,1))</f>
        <v>0</v>
      </c>
      <c r="AN414" s="187">
        <f>IF(AM414=1,AH414,0)</f>
        <v>0</v>
      </c>
      <c r="AO414" s="184">
        <f>AH413</f>
        <v>0</v>
      </c>
      <c r="AP414" s="170">
        <f>AI413</f>
        <v>0</v>
      </c>
      <c r="AQ414" s="152"/>
      <c r="AR414" s="170">
        <f>IF(AS414&gt;1,1,0)</f>
        <v>0</v>
      </c>
      <c r="AS414" s="170">
        <f>AO414+AS370</f>
        <v>0</v>
      </c>
      <c r="AT414" s="170">
        <f>AP414+AT370</f>
        <v>0</v>
      </c>
      <c r="AU414" s="152"/>
      <c r="AW414" s="198" t="str">
        <f>IF(COUNTIF(F413:L413,"作業")+COUNTIF(F413:L413,"休日")&lt;7,"対象外",IF(COUNTIF(F413:L413,"休日")&gt;3,"対象外","対象"))</f>
        <v>対象外</v>
      </c>
      <c r="AX414" s="198" t="str">
        <f>IF(COUNTIF(M413:S413,"作業")+COUNTIF(M413:S413,"休日")&lt;7,"対象外",IF(COUNTIF(M413:S413,"休日")&gt;3,"対象外","対象"))</f>
        <v>対象外</v>
      </c>
      <c r="AY414" s="198" t="str">
        <f>IF(COUNTIF(T413:Z413,"作業")+COUNTIF(T413:Z413,"休日")&lt;7,"対象外",IF(COUNTIF(T413:Z413,"休日")&gt;3,"対象外","対象"))</f>
        <v>対象外</v>
      </c>
      <c r="AZ414" s="198" t="str">
        <f>IF(COUNTIF(AA413:AG413,"作業")+COUNTIF(AA413:AG413,"休日")&lt;7,"対象外",IF(COUNTIF(AA413:AG413,"休日")&gt;3,"対象外","対象"))</f>
        <v>対象外</v>
      </c>
    </row>
    <row r="415" spans="1:52" ht="54.75" customHeight="1" x14ac:dyDescent="0.35">
      <c r="A415" s="599"/>
      <c r="B415" s="529" t="str">
        <f>IF(COUNTIF(F415:AG415,0)=28,"",B$61)</f>
        <v/>
      </c>
      <c r="C415" s="530"/>
      <c r="D415" s="531"/>
      <c r="E415" s="295" t="s">
        <v>158</v>
      </c>
      <c r="F415" s="314">
        <f>VLOOKUP(F374,'20'!$B$11:$D$598,3,0)</f>
        <v>0</v>
      </c>
      <c r="G415" s="219">
        <f>VLOOKUP(G374,'20'!$B$11:$D$598,3,0)</f>
        <v>0</v>
      </c>
      <c r="H415" s="219">
        <f>VLOOKUP(H374,'20'!$B$11:$D$598,3,0)</f>
        <v>0</v>
      </c>
      <c r="I415" s="219">
        <f>VLOOKUP(I374,'20'!$B$11:$D$598,3,0)</f>
        <v>0</v>
      </c>
      <c r="J415" s="219">
        <f>VLOOKUP(J374,'20'!$B$11:$D$598,3,0)</f>
        <v>0</v>
      </c>
      <c r="K415" s="219">
        <f>VLOOKUP(K374,'20'!$B$11:$D$598,3,0)</f>
        <v>0</v>
      </c>
      <c r="L415" s="315">
        <f>VLOOKUP(L374,'20'!$B$11:$D$598,3,0)</f>
        <v>0</v>
      </c>
      <c r="M415" s="303">
        <f>VLOOKUP(M374,'20'!$B$11:$D$598,3,0)</f>
        <v>0</v>
      </c>
      <c r="N415" s="219">
        <f>VLOOKUP(N374,'20'!$B$11:$D$598,3,0)</f>
        <v>0</v>
      </c>
      <c r="O415" s="219">
        <f>VLOOKUP(O374,'20'!$B$11:$D$598,3,0)</f>
        <v>0</v>
      </c>
      <c r="P415" s="219">
        <f>VLOOKUP(P374,'20'!$B$11:$D$598,3,0)</f>
        <v>0</v>
      </c>
      <c r="Q415" s="219">
        <f>VLOOKUP(Q374,'20'!$B$11:$D$598,3,0)</f>
        <v>0</v>
      </c>
      <c r="R415" s="219">
        <f>VLOOKUP(R374,'20'!$B$11:$D$598,3,0)</f>
        <v>0</v>
      </c>
      <c r="S415" s="322">
        <f>VLOOKUP(S374,'20'!$B$11:$D$598,3,0)</f>
        <v>0</v>
      </c>
      <c r="T415" s="314">
        <f>VLOOKUP(T374,'20'!$B$11:$D$598,3,0)</f>
        <v>0</v>
      </c>
      <c r="U415" s="219">
        <f>VLOOKUP(U374,'20'!$B$11:$D$598,3,0)</f>
        <v>0</v>
      </c>
      <c r="V415" s="219">
        <f>VLOOKUP(V374,'20'!$B$11:$D$598,3,0)</f>
        <v>0</v>
      </c>
      <c r="W415" s="219">
        <f>VLOOKUP(W374,'20'!$B$11:$D$598,3,0)</f>
        <v>0</v>
      </c>
      <c r="X415" s="219">
        <f>VLOOKUP(X374,'20'!$B$11:$D$598,3,0)</f>
        <v>0</v>
      </c>
      <c r="Y415" s="219">
        <f>VLOOKUP(Y374,'20'!$B$11:$D$598,3,0)</f>
        <v>0</v>
      </c>
      <c r="Z415" s="315">
        <f>VLOOKUP(Z374,'20'!$B$11:$D$598,3,0)</f>
        <v>0</v>
      </c>
      <c r="AA415" s="303">
        <f>VLOOKUP(AA374,'20'!$B$11:$D$598,3,0)</f>
        <v>0</v>
      </c>
      <c r="AB415" s="219">
        <f>VLOOKUP(AB374,'20'!$B$11:$D$598,3,0)</f>
        <v>0</v>
      </c>
      <c r="AC415" s="219">
        <f>VLOOKUP(AC374,'20'!$B$11:$D$598,3,0)</f>
        <v>0</v>
      </c>
      <c r="AD415" s="219">
        <f>VLOOKUP(AD374,'20'!$B$11:$D$598,3,0)</f>
        <v>0</v>
      </c>
      <c r="AE415" s="219">
        <f>VLOOKUP(AE374,'20'!$B$11:$D$598,3,0)</f>
        <v>0</v>
      </c>
      <c r="AF415" s="219">
        <f>VLOOKUP(AF374,'20'!$B$11:$D$598,3,0)</f>
        <v>0</v>
      </c>
      <c r="AG415" s="219">
        <f>VLOOKUP(AG374,'20'!$B$11:$D$598,3,0)</f>
        <v>0</v>
      </c>
      <c r="AH415" s="198">
        <f t="shared" ref="AH415" si="646">COUNTIF(F416:AG416,"作業")+COUNTIF(F416:AG416,"休日")</f>
        <v>0</v>
      </c>
      <c r="AI415" s="291">
        <f t="shared" ref="AI415" si="647">(COUNTIF(F416:AG416,"休日"))</f>
        <v>0</v>
      </c>
      <c r="AJ415" s="189"/>
      <c r="AL415" s="290"/>
      <c r="AM415" s="290"/>
      <c r="AN415" s="290"/>
      <c r="AW415" s="278">
        <v>1</v>
      </c>
      <c r="AX415" s="278">
        <v>2</v>
      </c>
      <c r="AY415" s="278">
        <v>3</v>
      </c>
      <c r="AZ415" s="278">
        <v>4</v>
      </c>
    </row>
    <row r="416" spans="1:52" ht="54.75" customHeight="1" thickBot="1" x14ac:dyDescent="0.4">
      <c r="A416" s="600"/>
      <c r="B416" s="532"/>
      <c r="C416" s="533"/>
      <c r="D416" s="534"/>
      <c r="E416" s="297" t="s">
        <v>159</v>
      </c>
      <c r="F416" s="316" t="str">
        <f>IF(B415="","",IF(AW416="対象外","対象外",F415))</f>
        <v/>
      </c>
      <c r="G416" s="284" t="str">
        <f>IF(B415="","",IF(AW416="対象外","対象外",G415))</f>
        <v/>
      </c>
      <c r="H416" s="284" t="str">
        <f>IF(B415="","",IF(AW416="対象外","対象外",H415))</f>
        <v/>
      </c>
      <c r="I416" s="284" t="str">
        <f>IF(B415="","",IF(AW416="対象外","対象外",I415))</f>
        <v/>
      </c>
      <c r="J416" s="284" t="str">
        <f>IF(B415="","",IF(AW416="対象外","対象外",J415))</f>
        <v/>
      </c>
      <c r="K416" s="284" t="str">
        <f>IF(B415="","",IF(AW416="対象外","対象外",K415))</f>
        <v/>
      </c>
      <c r="L416" s="317" t="str">
        <f>IF(B415="","",IF(AW416="対象外","対象外",L415))</f>
        <v/>
      </c>
      <c r="M416" s="304" t="str">
        <f>IF(B415="","",IF(AX416="対象外","対象外",M415))</f>
        <v/>
      </c>
      <c r="N416" s="284" t="str">
        <f>IF(B415="","",IF(AX416="対象外","対象外",N415))</f>
        <v/>
      </c>
      <c r="O416" s="284" t="str">
        <f>IF(B415="","",IF(AX416="対象外","対象外",O415))</f>
        <v/>
      </c>
      <c r="P416" s="284" t="str">
        <f>IF(B415="","",IF(AX416="対象外","対象外",P415))</f>
        <v/>
      </c>
      <c r="Q416" s="284" t="str">
        <f>IF(B415="","",IF(AX416="対象外","対象外",Q415))</f>
        <v/>
      </c>
      <c r="R416" s="284" t="str">
        <f>IF(B415="","",IF(AX416="対象外","対象外",R415))</f>
        <v/>
      </c>
      <c r="S416" s="323" t="str">
        <f>IF(B415="","",IF(AX416="対象外","対象外",S415))</f>
        <v/>
      </c>
      <c r="T416" s="316" t="str">
        <f>IF(B415="","",IF(AY416="対象外","対象外",T415))</f>
        <v/>
      </c>
      <c r="U416" s="284" t="str">
        <f>IF(B415="","",IF(AY416="対象外","対象外",U415))</f>
        <v/>
      </c>
      <c r="V416" s="284" t="str">
        <f>IF(B415="","",IF(AY416="対象外","対象外",V415))</f>
        <v/>
      </c>
      <c r="W416" s="284" t="str">
        <f>IF(B415="","",IF(AY416="対象外","対象外",W415))</f>
        <v/>
      </c>
      <c r="X416" s="284" t="str">
        <f>IF(B415="","",IF(AY416="対象外","対象外",X415))</f>
        <v/>
      </c>
      <c r="Y416" s="284" t="str">
        <f>IF(B415="","",IF(AY416="対象外","対象外",Y415))</f>
        <v/>
      </c>
      <c r="Z416" s="317" t="str">
        <f>IF(B415="","",IF(AY416="対象外","対象外",Z415))</f>
        <v/>
      </c>
      <c r="AA416" s="304" t="str">
        <f>IF(B415="","",IF(AZ416="対象外","対象外",AA415))</f>
        <v/>
      </c>
      <c r="AB416" s="284" t="str">
        <f>IF(B415="","",IF(AZ416="対象外","対象外",AB415))</f>
        <v/>
      </c>
      <c r="AC416" s="284" t="str">
        <f>IF(B415="","",IF(AZ416="対象外","対象外",AC415))</f>
        <v/>
      </c>
      <c r="AD416" s="284" t="str">
        <f>IF(B415="","",IF(AZ416="対象外","対象外",AD415))</f>
        <v/>
      </c>
      <c r="AE416" s="284" t="str">
        <f>IF(B415="","",IF(AZ416="対象外","対象外",AE415))</f>
        <v/>
      </c>
      <c r="AF416" s="284" t="str">
        <f>IF(B415="","",IF(AZ416="対象外","対象外",AF415))</f>
        <v/>
      </c>
      <c r="AG416" s="284" t="str">
        <f>IF(B415="","",IF(AZ416="対象外","対象外",AG415))</f>
        <v/>
      </c>
      <c r="AH416" s="523" t="str">
        <f t="shared" ref="AH416" si="648">IF(B415="","",IF(AH415&lt;1,"対象外",ROUND(AI415/AH415,3)))</f>
        <v/>
      </c>
      <c r="AI416" s="524"/>
      <c r="AJ416" s="285"/>
      <c r="AL416" s="290"/>
      <c r="AM416" s="184">
        <f>IF(AH416="",0,IF(AH416="対象外",0,1))</f>
        <v>0</v>
      </c>
      <c r="AN416" s="187">
        <f>IF(AM416=1,AH416,0)</f>
        <v>0</v>
      </c>
      <c r="AO416" s="184">
        <f>AH415</f>
        <v>0</v>
      </c>
      <c r="AP416" s="170">
        <f>AI415</f>
        <v>0</v>
      </c>
      <c r="AQ416" s="152"/>
      <c r="AR416" s="170">
        <f>IF(AS416&gt;1,1,0)</f>
        <v>0</v>
      </c>
      <c r="AS416" s="170">
        <f>AO416+AS372</f>
        <v>0</v>
      </c>
      <c r="AT416" s="170">
        <f>AP416+AT372</f>
        <v>0</v>
      </c>
      <c r="AU416" s="152"/>
      <c r="AW416" s="198" t="str">
        <f>IF(COUNTIF(F415:L415,"作業")+COUNTIF(F415:L415,"休日")&lt;7,"対象外",IF(COUNTIF(F415:L415,"休日")&gt;3,"対象外","対象"))</f>
        <v>対象外</v>
      </c>
      <c r="AX416" s="198" t="str">
        <f>IF(COUNTIF(M415:S415,"作業")+COUNTIF(M415:S415,"休日")&lt;7,"対象外",IF(COUNTIF(M415:S415,"休日")&gt;3,"対象外","対象"))</f>
        <v>対象外</v>
      </c>
      <c r="AY416" s="198" t="str">
        <f>IF(COUNTIF(T415:Z415,"作業")+COUNTIF(T415:Z415,"休日")&lt;7,"対象外",IF(COUNTIF(T415:Z415,"休日")&gt;3,"対象外","対象"))</f>
        <v>対象外</v>
      </c>
      <c r="AZ416" s="198" t="str">
        <f>IF(COUNTIF(AA415:AG415,"作業")+COUNTIF(AA415:AG415,"休日")&lt;7,"対象外",IF(COUNTIF(AA415:AG415,"休日")&gt;3,"対象外","対象"))</f>
        <v>対象外</v>
      </c>
    </row>
    <row r="417" spans="1:52" ht="35.25" customHeight="1" x14ac:dyDescent="0.4">
      <c r="A417" s="598" t="s">
        <v>71</v>
      </c>
      <c r="B417" s="549" t="s">
        <v>0</v>
      </c>
      <c r="C417" s="550"/>
      <c r="D417" s="550"/>
      <c r="E417" s="550"/>
      <c r="F417" s="307">
        <f>AG373+1</f>
        <v>46183</v>
      </c>
      <c r="G417" s="199">
        <f>F417+1</f>
        <v>46184</v>
      </c>
      <c r="H417" s="199">
        <f t="shared" ref="H417:AG417" si="649">G417+1</f>
        <v>46185</v>
      </c>
      <c r="I417" s="199">
        <f t="shared" si="649"/>
        <v>46186</v>
      </c>
      <c r="J417" s="199">
        <f t="shared" si="649"/>
        <v>46187</v>
      </c>
      <c r="K417" s="199">
        <f t="shared" si="649"/>
        <v>46188</v>
      </c>
      <c r="L417" s="308">
        <f t="shared" si="649"/>
        <v>46189</v>
      </c>
      <c r="M417" s="299">
        <f t="shared" si="649"/>
        <v>46190</v>
      </c>
      <c r="N417" s="199">
        <f t="shared" si="649"/>
        <v>46191</v>
      </c>
      <c r="O417" s="199">
        <f t="shared" si="649"/>
        <v>46192</v>
      </c>
      <c r="P417" s="199">
        <f t="shared" si="649"/>
        <v>46193</v>
      </c>
      <c r="Q417" s="199">
        <f t="shared" si="649"/>
        <v>46194</v>
      </c>
      <c r="R417" s="199">
        <f t="shared" si="649"/>
        <v>46195</v>
      </c>
      <c r="S417" s="318">
        <f t="shared" si="649"/>
        <v>46196</v>
      </c>
      <c r="T417" s="307">
        <f t="shared" si="649"/>
        <v>46197</v>
      </c>
      <c r="U417" s="199">
        <f t="shared" si="649"/>
        <v>46198</v>
      </c>
      <c r="V417" s="199">
        <f t="shared" si="649"/>
        <v>46199</v>
      </c>
      <c r="W417" s="199">
        <f t="shared" si="649"/>
        <v>46200</v>
      </c>
      <c r="X417" s="199">
        <f t="shared" si="649"/>
        <v>46201</v>
      </c>
      <c r="Y417" s="199">
        <f t="shared" si="649"/>
        <v>46202</v>
      </c>
      <c r="Z417" s="308">
        <f t="shared" si="649"/>
        <v>46203</v>
      </c>
      <c r="AA417" s="299">
        <f t="shared" si="649"/>
        <v>46204</v>
      </c>
      <c r="AB417" s="199">
        <f t="shared" si="649"/>
        <v>46205</v>
      </c>
      <c r="AC417" s="199">
        <f t="shared" si="649"/>
        <v>46206</v>
      </c>
      <c r="AD417" s="199">
        <f t="shared" si="649"/>
        <v>46207</v>
      </c>
      <c r="AE417" s="199">
        <f t="shared" si="649"/>
        <v>46208</v>
      </c>
      <c r="AF417" s="199">
        <f t="shared" si="649"/>
        <v>46209</v>
      </c>
      <c r="AG417" s="199">
        <f t="shared" si="649"/>
        <v>46210</v>
      </c>
      <c r="AH417" s="545" t="s">
        <v>11</v>
      </c>
      <c r="AI417" s="547" t="s">
        <v>123</v>
      </c>
      <c r="AJ417" s="527" t="s">
        <v>134</v>
      </c>
      <c r="AL417" s="290"/>
      <c r="AM417" s="290"/>
      <c r="AN417" s="290"/>
    </row>
    <row r="418" spans="1:52" ht="35.25" customHeight="1" x14ac:dyDescent="0.4">
      <c r="A418" s="599"/>
      <c r="B418" s="541" t="s">
        <v>1</v>
      </c>
      <c r="C418" s="542"/>
      <c r="D418" s="542"/>
      <c r="E418" s="542"/>
      <c r="F418" s="309">
        <f>AG374+1</f>
        <v>46183</v>
      </c>
      <c r="G418" s="200">
        <f>F418+1</f>
        <v>46184</v>
      </c>
      <c r="H418" s="200">
        <f t="shared" ref="H418:AG418" si="650">G418+1</f>
        <v>46185</v>
      </c>
      <c r="I418" s="200">
        <f t="shared" si="650"/>
        <v>46186</v>
      </c>
      <c r="J418" s="200">
        <f t="shared" si="650"/>
        <v>46187</v>
      </c>
      <c r="K418" s="200">
        <f t="shared" si="650"/>
        <v>46188</v>
      </c>
      <c r="L418" s="310">
        <f t="shared" si="650"/>
        <v>46189</v>
      </c>
      <c r="M418" s="300">
        <f t="shared" si="650"/>
        <v>46190</v>
      </c>
      <c r="N418" s="200">
        <f t="shared" si="650"/>
        <v>46191</v>
      </c>
      <c r="O418" s="200">
        <f t="shared" si="650"/>
        <v>46192</v>
      </c>
      <c r="P418" s="200">
        <f t="shared" si="650"/>
        <v>46193</v>
      </c>
      <c r="Q418" s="200">
        <f t="shared" si="650"/>
        <v>46194</v>
      </c>
      <c r="R418" s="200">
        <f t="shared" si="650"/>
        <v>46195</v>
      </c>
      <c r="S418" s="319">
        <f t="shared" si="650"/>
        <v>46196</v>
      </c>
      <c r="T418" s="309">
        <f t="shared" si="650"/>
        <v>46197</v>
      </c>
      <c r="U418" s="200">
        <f t="shared" si="650"/>
        <v>46198</v>
      </c>
      <c r="V418" s="200">
        <f t="shared" si="650"/>
        <v>46199</v>
      </c>
      <c r="W418" s="200">
        <f t="shared" si="650"/>
        <v>46200</v>
      </c>
      <c r="X418" s="200">
        <f t="shared" si="650"/>
        <v>46201</v>
      </c>
      <c r="Y418" s="200">
        <f t="shared" si="650"/>
        <v>46202</v>
      </c>
      <c r="Z418" s="310">
        <f t="shared" si="650"/>
        <v>46203</v>
      </c>
      <c r="AA418" s="300">
        <f t="shared" si="650"/>
        <v>46204</v>
      </c>
      <c r="AB418" s="200">
        <f t="shared" si="650"/>
        <v>46205</v>
      </c>
      <c r="AC418" s="200">
        <f t="shared" si="650"/>
        <v>46206</v>
      </c>
      <c r="AD418" s="200">
        <f t="shared" si="650"/>
        <v>46207</v>
      </c>
      <c r="AE418" s="200">
        <f t="shared" si="650"/>
        <v>46208</v>
      </c>
      <c r="AF418" s="200">
        <f t="shared" si="650"/>
        <v>46209</v>
      </c>
      <c r="AG418" s="200">
        <f t="shared" si="650"/>
        <v>46210</v>
      </c>
      <c r="AH418" s="546"/>
      <c r="AI418" s="548"/>
      <c r="AJ418" s="528"/>
      <c r="AL418" s="290"/>
      <c r="AM418" s="290"/>
      <c r="AN418" s="290"/>
    </row>
    <row r="419" spans="1:52" ht="35.25" customHeight="1" x14ac:dyDescent="0.4">
      <c r="A419" s="599"/>
      <c r="B419" s="541" t="s">
        <v>2</v>
      </c>
      <c r="C419" s="542"/>
      <c r="D419" s="542"/>
      <c r="E419" s="542"/>
      <c r="F419" s="311">
        <f>AG375+1</f>
        <v>46183</v>
      </c>
      <c r="G419" s="201">
        <f>F418+1</f>
        <v>46184</v>
      </c>
      <c r="H419" s="201">
        <f t="shared" ref="H419" si="651">G418+1</f>
        <v>46185</v>
      </c>
      <c r="I419" s="201">
        <f t="shared" ref="I419" si="652">H418+1</f>
        <v>46186</v>
      </c>
      <c r="J419" s="201">
        <f t="shared" ref="J419" si="653">I418+1</f>
        <v>46187</v>
      </c>
      <c r="K419" s="201">
        <f t="shared" ref="K419" si="654">J418+1</f>
        <v>46188</v>
      </c>
      <c r="L419" s="312">
        <f t="shared" ref="L419" si="655">K418+1</f>
        <v>46189</v>
      </c>
      <c r="M419" s="301">
        <f t="shared" ref="M419" si="656">L418+1</f>
        <v>46190</v>
      </c>
      <c r="N419" s="201">
        <f t="shared" ref="N419" si="657">M418+1</f>
        <v>46191</v>
      </c>
      <c r="O419" s="201">
        <f t="shared" ref="O419" si="658">N418+1</f>
        <v>46192</v>
      </c>
      <c r="P419" s="201">
        <f t="shared" ref="P419" si="659">O418+1</f>
        <v>46193</v>
      </c>
      <c r="Q419" s="201">
        <f t="shared" ref="Q419" si="660">P418+1</f>
        <v>46194</v>
      </c>
      <c r="R419" s="201">
        <f t="shared" ref="R419" si="661">Q418+1</f>
        <v>46195</v>
      </c>
      <c r="S419" s="320">
        <f t="shared" ref="S419" si="662">R418+1</f>
        <v>46196</v>
      </c>
      <c r="T419" s="311">
        <f t="shared" ref="T419" si="663">S418+1</f>
        <v>46197</v>
      </c>
      <c r="U419" s="201">
        <f t="shared" ref="U419" si="664">T418+1</f>
        <v>46198</v>
      </c>
      <c r="V419" s="201">
        <f t="shared" ref="V419" si="665">U418+1</f>
        <v>46199</v>
      </c>
      <c r="W419" s="201">
        <f t="shared" ref="W419" si="666">V418+1</f>
        <v>46200</v>
      </c>
      <c r="X419" s="201">
        <f t="shared" ref="X419" si="667">W418+1</f>
        <v>46201</v>
      </c>
      <c r="Y419" s="201">
        <f t="shared" ref="Y419" si="668">X418+1</f>
        <v>46202</v>
      </c>
      <c r="Z419" s="312">
        <f t="shared" ref="Z419" si="669">Y418+1</f>
        <v>46203</v>
      </c>
      <c r="AA419" s="301">
        <f t="shared" ref="AA419" si="670">Z418+1</f>
        <v>46204</v>
      </c>
      <c r="AB419" s="201">
        <f t="shared" ref="AB419" si="671">AA418+1</f>
        <v>46205</v>
      </c>
      <c r="AC419" s="201">
        <f t="shared" ref="AC419" si="672">AB418+1</f>
        <v>46206</v>
      </c>
      <c r="AD419" s="201">
        <f t="shared" ref="AD419" si="673">AC418+1</f>
        <v>46207</v>
      </c>
      <c r="AE419" s="201">
        <f t="shared" ref="AE419" si="674">AD418+1</f>
        <v>46208</v>
      </c>
      <c r="AF419" s="201">
        <f t="shared" ref="AF419" si="675">AE418+1</f>
        <v>46209</v>
      </c>
      <c r="AG419" s="201">
        <f t="shared" ref="AG419" si="676">AF418+1</f>
        <v>46210</v>
      </c>
      <c r="AH419" s="546"/>
      <c r="AI419" s="548"/>
      <c r="AJ419" s="528"/>
      <c r="AK419" s="159"/>
      <c r="AL419" s="290"/>
      <c r="AM419" s="290"/>
      <c r="AN419" s="290"/>
      <c r="AO419" s="290"/>
      <c r="AP419" s="290"/>
      <c r="AQ419" s="290"/>
      <c r="AR419" s="290"/>
      <c r="AS419" s="290"/>
      <c r="AT419" s="290"/>
      <c r="AU419" s="290"/>
      <c r="AV419" s="290"/>
      <c r="AW419" s="290"/>
      <c r="AX419" s="290"/>
      <c r="AY419" s="290"/>
      <c r="AZ419" s="290"/>
    </row>
    <row r="420" spans="1:52" ht="119.25" customHeight="1" x14ac:dyDescent="0.4">
      <c r="A420" s="599"/>
      <c r="B420" s="543" t="s">
        <v>157</v>
      </c>
      <c r="C420" s="544"/>
      <c r="D420" s="544"/>
      <c r="E420" s="544"/>
      <c r="F420" s="292" t="str">
        <f>IF(F418=$T$9,"完了日","")</f>
        <v/>
      </c>
      <c r="G420" s="197" t="str">
        <f>IF(G418=$T$9,"完了日","")</f>
        <v/>
      </c>
      <c r="H420" s="197" t="str">
        <f t="shared" ref="H420:AG420" si="677">IF(H418=$T$9,"完了日","")</f>
        <v/>
      </c>
      <c r="I420" s="197" t="str">
        <f t="shared" si="677"/>
        <v/>
      </c>
      <c r="J420" s="197" t="str">
        <f t="shared" si="677"/>
        <v/>
      </c>
      <c r="K420" s="197" t="str">
        <f t="shared" si="677"/>
        <v/>
      </c>
      <c r="L420" s="313" t="str">
        <f t="shared" si="677"/>
        <v/>
      </c>
      <c r="M420" s="302" t="str">
        <f t="shared" si="677"/>
        <v/>
      </c>
      <c r="N420" s="197" t="str">
        <f t="shared" si="677"/>
        <v/>
      </c>
      <c r="O420" s="197" t="str">
        <f t="shared" si="677"/>
        <v/>
      </c>
      <c r="P420" s="197" t="str">
        <f t="shared" si="677"/>
        <v/>
      </c>
      <c r="Q420" s="197" t="str">
        <f t="shared" si="677"/>
        <v/>
      </c>
      <c r="R420" s="197" t="str">
        <f t="shared" si="677"/>
        <v/>
      </c>
      <c r="S420" s="321" t="str">
        <f t="shared" si="677"/>
        <v/>
      </c>
      <c r="T420" s="292" t="str">
        <f t="shared" si="677"/>
        <v/>
      </c>
      <c r="U420" s="197" t="str">
        <f t="shared" si="677"/>
        <v/>
      </c>
      <c r="V420" s="197" t="str">
        <f t="shared" si="677"/>
        <v/>
      </c>
      <c r="W420" s="197" t="str">
        <f t="shared" si="677"/>
        <v/>
      </c>
      <c r="X420" s="197" t="str">
        <f t="shared" si="677"/>
        <v/>
      </c>
      <c r="Y420" s="197" t="str">
        <f t="shared" si="677"/>
        <v/>
      </c>
      <c r="Z420" s="313" t="str">
        <f t="shared" si="677"/>
        <v/>
      </c>
      <c r="AA420" s="302" t="str">
        <f t="shared" si="677"/>
        <v/>
      </c>
      <c r="AB420" s="197" t="str">
        <f t="shared" si="677"/>
        <v/>
      </c>
      <c r="AC420" s="197" t="str">
        <f t="shared" si="677"/>
        <v/>
      </c>
      <c r="AD420" s="197" t="str">
        <f t="shared" si="677"/>
        <v/>
      </c>
      <c r="AE420" s="197" t="str">
        <f t="shared" si="677"/>
        <v/>
      </c>
      <c r="AF420" s="197" t="str">
        <f t="shared" si="677"/>
        <v/>
      </c>
      <c r="AG420" s="197" t="str">
        <f t="shared" si="677"/>
        <v/>
      </c>
      <c r="AH420" s="546"/>
      <c r="AI420" s="548"/>
      <c r="AJ420" s="528"/>
      <c r="AL420" s="290"/>
      <c r="AM420" s="290"/>
      <c r="AN420" s="516" t="s">
        <v>126</v>
      </c>
      <c r="AO420" s="516"/>
      <c r="AR420" s="146" t="s">
        <v>146</v>
      </c>
      <c r="AX420" s="517" t="s">
        <v>160</v>
      </c>
      <c r="AY420" s="517"/>
      <c r="AZ420" s="517"/>
    </row>
    <row r="421" spans="1:52" ht="54.75" customHeight="1" x14ac:dyDescent="0.4">
      <c r="A421" s="599"/>
      <c r="B421" s="529" t="str">
        <f>IF(COUNTIF(F421:AG421,0)=28,"",B$25)</f>
        <v/>
      </c>
      <c r="C421" s="530"/>
      <c r="D421" s="531"/>
      <c r="E421" s="295" t="s">
        <v>158</v>
      </c>
      <c r="F421" s="314">
        <f>VLOOKUP(F418,'1'!$B$11:$D$598,3,0)</f>
        <v>0</v>
      </c>
      <c r="G421" s="219">
        <f>VLOOKUP(G418,'1'!$B$11:$D$598,3,0)</f>
        <v>0</v>
      </c>
      <c r="H421" s="219">
        <f>VLOOKUP(H418,'1'!$B$11:$D$598,3,0)</f>
        <v>0</v>
      </c>
      <c r="I421" s="219">
        <f>VLOOKUP(I418,'1'!$B$11:$D$598,3,0)</f>
        <v>0</v>
      </c>
      <c r="J421" s="219">
        <f>VLOOKUP(J418,'1'!$B$11:$D$598,3,0)</f>
        <v>0</v>
      </c>
      <c r="K421" s="219">
        <f>VLOOKUP(K418,'1'!$B$11:$D$598,3,0)</f>
        <v>0</v>
      </c>
      <c r="L421" s="315">
        <f>VLOOKUP(L418,'1'!$B$11:$D$598,3,0)</f>
        <v>0</v>
      </c>
      <c r="M421" s="303">
        <f>VLOOKUP(M418,'1'!$B$11:$D$598,3,0)</f>
        <v>0</v>
      </c>
      <c r="N421" s="219">
        <f>VLOOKUP(N418,'1'!$B$11:$D$598,3,0)</f>
        <v>0</v>
      </c>
      <c r="O421" s="219">
        <f>VLOOKUP(O418,'1'!$B$11:$D$598,3,0)</f>
        <v>0</v>
      </c>
      <c r="P421" s="219">
        <f>VLOOKUP(P418,'1'!$B$11:$D$598,3,0)</f>
        <v>0</v>
      </c>
      <c r="Q421" s="219">
        <f>VLOOKUP(Q418,'1'!$B$11:$D$598,3,0)</f>
        <v>0</v>
      </c>
      <c r="R421" s="219">
        <f>VLOOKUP(R418,'1'!$B$11:$D$598,3,0)</f>
        <v>0</v>
      </c>
      <c r="S421" s="322">
        <f>VLOOKUP(S418,'1'!$B$11:$D$598,3,0)</f>
        <v>0</v>
      </c>
      <c r="T421" s="314">
        <f>VLOOKUP(T418,'1'!$B$11:$D$598,3,0)</f>
        <v>0</v>
      </c>
      <c r="U421" s="219">
        <f>VLOOKUP(U418,'1'!$B$11:$D$598,3,0)</f>
        <v>0</v>
      </c>
      <c r="V421" s="219">
        <f>VLOOKUP(V418,'1'!$B$11:$D$598,3,0)</f>
        <v>0</v>
      </c>
      <c r="W421" s="219">
        <f>VLOOKUP(W418,'1'!$B$11:$D$598,3,0)</f>
        <v>0</v>
      </c>
      <c r="X421" s="219">
        <f>VLOOKUP(X418,'1'!$B$11:$D$598,3,0)</f>
        <v>0</v>
      </c>
      <c r="Y421" s="219">
        <f>VLOOKUP(Y418,'1'!$B$11:$D$598,3,0)</f>
        <v>0</v>
      </c>
      <c r="Z421" s="315">
        <f>VLOOKUP(Z418,'1'!$B$11:$D$598,3,0)</f>
        <v>0</v>
      </c>
      <c r="AA421" s="303">
        <f>VLOOKUP(AA418,'1'!$B$11:$D$598,3,0)</f>
        <v>0</v>
      </c>
      <c r="AB421" s="219">
        <f>VLOOKUP(AB418,'1'!$B$11:$D$598,3,0)</f>
        <v>0</v>
      </c>
      <c r="AC421" s="219">
        <f>VLOOKUP(AC418,'1'!$B$11:$D$598,3,0)</f>
        <v>0</v>
      </c>
      <c r="AD421" s="219">
        <f>VLOOKUP(AD418,'1'!$B$11:$D$598,3,0)</f>
        <v>0</v>
      </c>
      <c r="AE421" s="219">
        <f>VLOOKUP(AE418,'1'!$B$11:$D$598,3,0)</f>
        <v>0</v>
      </c>
      <c r="AF421" s="219">
        <f>VLOOKUP(AF418,'1'!$B$11:$D$598,3,0)</f>
        <v>0</v>
      </c>
      <c r="AG421" s="219">
        <f>VLOOKUP(AG418,'1'!$B$11:$D$598,3,0)</f>
        <v>0</v>
      </c>
      <c r="AH421" s="198">
        <f>COUNTIF(F422:AG422,"作業")+COUNTIF(F422:AG422,"休日")</f>
        <v>0</v>
      </c>
      <c r="AI421" s="291">
        <f>(COUNTIF(F422:AG422,"休日"))</f>
        <v>0</v>
      </c>
      <c r="AJ421" s="526" t="str">
        <f>IF(AN421&gt;0.01,ROUND(AN421/AM421,3),"")</f>
        <v/>
      </c>
      <c r="AL421" s="290"/>
      <c r="AM421" s="290">
        <f>SUM(AM422:AM460)</f>
        <v>0</v>
      </c>
      <c r="AN421" s="188">
        <f>SUM(AN422:AN460)</f>
        <v>0</v>
      </c>
      <c r="AS421" s="146" t="s">
        <v>162</v>
      </c>
      <c r="AT421" s="146" t="s">
        <v>19</v>
      </c>
      <c r="AW421" s="278"/>
      <c r="AX421" s="278"/>
      <c r="AY421" s="278"/>
      <c r="AZ421" s="278"/>
    </row>
    <row r="422" spans="1:52" ht="54.75" customHeight="1" x14ac:dyDescent="0.4">
      <c r="A422" s="599"/>
      <c r="B422" s="532"/>
      <c r="C422" s="533"/>
      <c r="D422" s="534"/>
      <c r="E422" s="296" t="s">
        <v>159</v>
      </c>
      <c r="F422" s="314" t="str">
        <f>IF(B421="","",IF(AW422="対象外","対象外",F421))</f>
        <v/>
      </c>
      <c r="G422" s="219" t="str">
        <f>IF(B421="","",IF(AW422="対象外","対象外",G421))</f>
        <v/>
      </c>
      <c r="H422" s="219" t="str">
        <f>IF(B421="","",IF(AW422="対象外","対象外",H421))</f>
        <v/>
      </c>
      <c r="I422" s="219" t="str">
        <f>IF(B421="","",IF(AW422="対象外","対象外",I421))</f>
        <v/>
      </c>
      <c r="J422" s="219" t="str">
        <f>IF(B421="","",IF(AW422="対象外","対象外",J421))</f>
        <v/>
      </c>
      <c r="K422" s="219" t="str">
        <f>IF(B421="","",IF(AW422="対象外","対象外",K421))</f>
        <v/>
      </c>
      <c r="L422" s="315" t="str">
        <f>IF(B421="","",IF(AW422="対象外","対象外",L421))</f>
        <v/>
      </c>
      <c r="M422" s="303" t="str">
        <f>IF(B421="","",IF(AX422="対象外","対象外",M421))</f>
        <v/>
      </c>
      <c r="N422" s="219" t="str">
        <f>IF(B421="","",IF(AX422="対象外","対象外",N421))</f>
        <v/>
      </c>
      <c r="O422" s="219" t="str">
        <f>IF(B421="","",IF(AX422="対象外","対象外",O421))</f>
        <v/>
      </c>
      <c r="P422" s="219" t="str">
        <f>IF(B421="","",IF(AX422="対象外","対象外",P421))</f>
        <v/>
      </c>
      <c r="Q422" s="219" t="str">
        <f>IF(B421="","",IF(AX422="対象外","対象外",Q421))</f>
        <v/>
      </c>
      <c r="R422" s="219" t="str">
        <f>IF(B421="","",IF(AX422="対象外","対象外",R421))</f>
        <v/>
      </c>
      <c r="S422" s="322" t="str">
        <f>IF(B421="","",IF(AX422="対象外","対象外",S421))</f>
        <v/>
      </c>
      <c r="T422" s="314" t="str">
        <f>IF(B421="","",IF(AY422="対象外","対象外",T421))</f>
        <v/>
      </c>
      <c r="U422" s="219" t="str">
        <f>IF(B421="","",IF(AY422="対象外","対象外",U421))</f>
        <v/>
      </c>
      <c r="V422" s="219" t="str">
        <f>IF(B421="","",IF(AY422="対象外","対象外",V421))</f>
        <v/>
      </c>
      <c r="W422" s="219" t="str">
        <f>IF(B421="","",IF(AY422="対象外","対象外",W421))</f>
        <v/>
      </c>
      <c r="X422" s="219" t="str">
        <f>IF(B421="","",IF(AY422="対象外","対象外",X421))</f>
        <v/>
      </c>
      <c r="Y422" s="219" t="str">
        <f>IF(B421="","",IF(AY422="対象外","対象外",Y421))</f>
        <v/>
      </c>
      <c r="Z422" s="315" t="str">
        <f>IF(B421="","",IF(AY422="対象外","対象外",Z421))</f>
        <v/>
      </c>
      <c r="AA422" s="303" t="str">
        <f>IF(B421="","",IF(AZ422="対象外","対象外",AA421))</f>
        <v/>
      </c>
      <c r="AB422" s="219" t="str">
        <f>IF(B421="","",IF(AZ422="対象外","対象外",AB421))</f>
        <v/>
      </c>
      <c r="AC422" s="219" t="str">
        <f>IF(B421="","",IF(AZ422="対象外","対象外",AC421))</f>
        <v/>
      </c>
      <c r="AD422" s="219" t="str">
        <f>IF(B421="","",IF(AZ422="対象外","対象外",AD421))</f>
        <v/>
      </c>
      <c r="AE422" s="219" t="str">
        <f>IF(B421="","",IF(AZ422="対象外","対象外",AE421))</f>
        <v/>
      </c>
      <c r="AF422" s="219" t="str">
        <f>IF(B421="","",IF(AZ422="対象外","対象外",AF421))</f>
        <v/>
      </c>
      <c r="AG422" s="219" t="str">
        <f>IF(B421="","",IF(AZ422="対象外","対象外",AG421))</f>
        <v/>
      </c>
      <c r="AH422" s="523" t="str">
        <f>IF(B421="","",IF(AH421&lt;1,"対象外",ROUND(AI421/AH421,3)))</f>
        <v/>
      </c>
      <c r="AI422" s="524"/>
      <c r="AJ422" s="526"/>
      <c r="AL422" s="146"/>
      <c r="AM422" s="184">
        <f>IF(AH422="",0,IF(AH422="対象外",0,1))</f>
        <v>0</v>
      </c>
      <c r="AN422" s="187">
        <f>IF(AM422=1,AH422,0)</f>
        <v>0</v>
      </c>
      <c r="AO422" s="184">
        <f>AH421</f>
        <v>0</v>
      </c>
      <c r="AP422" s="170">
        <f>AI421</f>
        <v>0</v>
      </c>
      <c r="AQ422" s="152"/>
      <c r="AR422" s="170">
        <f>IF(AS422&gt;1,1,0)</f>
        <v>0</v>
      </c>
      <c r="AS422" s="170">
        <f>AO422+AS378</f>
        <v>0</v>
      </c>
      <c r="AT422" s="170">
        <f>AP422+AT378</f>
        <v>0</v>
      </c>
      <c r="AU422" s="152"/>
      <c r="AW422" s="198" t="str">
        <f>IF(COUNTIF(F421:L421,"作業")+COUNTIF(F421:L421,"休日")&lt;7,"対象外",IF(COUNTIF(F421:L421,"休日")&gt;3,"対象外","対象"))</f>
        <v>対象外</v>
      </c>
      <c r="AX422" s="198" t="str">
        <f>IF(COUNTIF(M421:S421,"作業")+COUNTIF(M421:S421,"休日")&lt;7,"対象外",IF(COUNTIF(M421:S421,"休日")&gt;3,"対象外","対象"))</f>
        <v>対象外</v>
      </c>
      <c r="AY422" s="198" t="str">
        <f>IF(COUNTIF(T421:Z421,"作業")+COUNTIF(T421:Z421,"休日")&lt;7,"対象外",IF(COUNTIF(T421:Z421,"休日")&gt;3,"対象外","対象"))</f>
        <v>対象外</v>
      </c>
      <c r="AZ422" s="198" t="str">
        <f>IF(COUNTIF(AA421:AG421,"作業")+COUNTIF(AA421:AG421,"休日")&lt;7,"対象外",IF(COUNTIF(AA421:AG421,"休日")&gt;3,"対象外","対象"))</f>
        <v>対象外</v>
      </c>
    </row>
    <row r="423" spans="1:52" ht="54.75" customHeight="1" x14ac:dyDescent="0.4">
      <c r="A423" s="599"/>
      <c r="B423" s="529" t="str">
        <f>IF(COUNTIF(F423:AG423,0)=28,"",B$27)</f>
        <v/>
      </c>
      <c r="C423" s="530"/>
      <c r="D423" s="531"/>
      <c r="E423" s="295" t="s">
        <v>158</v>
      </c>
      <c r="F423" s="314">
        <f>VLOOKUP(F418,'2'!$B$11:$D$598,3,0)</f>
        <v>0</v>
      </c>
      <c r="G423" s="219">
        <f>VLOOKUP(G418,'2'!$B$11:$D$598,3,0)</f>
        <v>0</v>
      </c>
      <c r="H423" s="219">
        <f>VLOOKUP(H418,'2'!$B$11:$D$598,3,0)</f>
        <v>0</v>
      </c>
      <c r="I423" s="219">
        <f>VLOOKUP(I418,'2'!$B$11:$D$598,3,0)</f>
        <v>0</v>
      </c>
      <c r="J423" s="219">
        <f>VLOOKUP(J418,'2'!$B$11:$D$598,3,0)</f>
        <v>0</v>
      </c>
      <c r="K423" s="219">
        <f>VLOOKUP(K418,'2'!$B$11:$D$598,3,0)</f>
        <v>0</v>
      </c>
      <c r="L423" s="315">
        <f>VLOOKUP(L418,'2'!$B$11:$D$598,3,0)</f>
        <v>0</v>
      </c>
      <c r="M423" s="303">
        <f>VLOOKUP(M418,'2'!$B$11:$D$598,3,0)</f>
        <v>0</v>
      </c>
      <c r="N423" s="219">
        <f>VLOOKUP(N418,'2'!$B$11:$D$598,3,0)</f>
        <v>0</v>
      </c>
      <c r="O423" s="219">
        <f>VLOOKUP(O418,'2'!$B$11:$D$598,3,0)</f>
        <v>0</v>
      </c>
      <c r="P423" s="219">
        <f>VLOOKUP(P418,'2'!$B$11:$D$598,3,0)</f>
        <v>0</v>
      </c>
      <c r="Q423" s="219">
        <f>VLOOKUP(Q418,'2'!$B$11:$D$598,3,0)</f>
        <v>0</v>
      </c>
      <c r="R423" s="219">
        <f>VLOOKUP(R418,'2'!$B$11:$D$598,3,0)</f>
        <v>0</v>
      </c>
      <c r="S423" s="322">
        <f>VLOOKUP(S418,'2'!$B$11:$D$598,3,0)</f>
        <v>0</v>
      </c>
      <c r="T423" s="314">
        <f>VLOOKUP(T418,'2'!$B$11:$D$598,3,0)</f>
        <v>0</v>
      </c>
      <c r="U423" s="219">
        <f>VLOOKUP(U418,'2'!$B$11:$D$598,3,0)</f>
        <v>0</v>
      </c>
      <c r="V423" s="219">
        <f>VLOOKUP(V418,'2'!$B$11:$D$598,3,0)</f>
        <v>0</v>
      </c>
      <c r="W423" s="219">
        <f>VLOOKUP(W418,'2'!$B$11:$D$598,3,0)</f>
        <v>0</v>
      </c>
      <c r="X423" s="219">
        <f>VLOOKUP(X418,'2'!$B$11:$D$598,3,0)</f>
        <v>0</v>
      </c>
      <c r="Y423" s="219">
        <f>VLOOKUP(Y418,'2'!$B$11:$D$598,3,0)</f>
        <v>0</v>
      </c>
      <c r="Z423" s="315">
        <f>VLOOKUP(Z418,'2'!$B$11:$D$598,3,0)</f>
        <v>0</v>
      </c>
      <c r="AA423" s="303">
        <f>VLOOKUP(AA418,'2'!$B$11:$D$598,3,0)</f>
        <v>0</v>
      </c>
      <c r="AB423" s="219">
        <f>VLOOKUP(AB418,'2'!$B$11:$D$598,3,0)</f>
        <v>0</v>
      </c>
      <c r="AC423" s="219">
        <f>VLOOKUP(AC418,'2'!$B$11:$D$598,3,0)</f>
        <v>0</v>
      </c>
      <c r="AD423" s="219">
        <f>VLOOKUP(AD418,'2'!$B$11:$D$598,3,0)</f>
        <v>0</v>
      </c>
      <c r="AE423" s="219">
        <f>VLOOKUP(AE418,'2'!$B$11:$D$598,3,0)</f>
        <v>0</v>
      </c>
      <c r="AF423" s="219">
        <f>VLOOKUP(AF418,'2'!$B$11:$D$598,3,0)</f>
        <v>0</v>
      </c>
      <c r="AG423" s="219">
        <f>VLOOKUP(AG418,'2'!$B$11:$D$598,3,0)</f>
        <v>0</v>
      </c>
      <c r="AH423" s="198">
        <f>COUNTIF(F424:AG424,"作業")+COUNTIF(F424:AG424,"休日")</f>
        <v>0</v>
      </c>
      <c r="AI423" s="291">
        <f>(COUNTIF(F424:AG424,"休日"))</f>
        <v>0</v>
      </c>
      <c r="AJ423" s="525" t="str">
        <f>IF(AJ421="","",IF(AJ421&gt;=0.285,"達成","未達成"))</f>
        <v/>
      </c>
      <c r="AL423" s="290"/>
      <c r="AM423" s="290"/>
      <c r="AN423" s="290"/>
      <c r="AW423" s="278">
        <v>1</v>
      </c>
      <c r="AX423" s="278">
        <v>2</v>
      </c>
      <c r="AY423" s="278">
        <v>3</v>
      </c>
      <c r="AZ423" s="278">
        <v>4</v>
      </c>
    </row>
    <row r="424" spans="1:52" ht="54.75" customHeight="1" x14ac:dyDescent="0.4">
      <c r="A424" s="599"/>
      <c r="B424" s="532"/>
      <c r="C424" s="533"/>
      <c r="D424" s="534"/>
      <c r="E424" s="296" t="s">
        <v>159</v>
      </c>
      <c r="F424" s="314" t="str">
        <f>IF(B423="","",IF(AW424="対象外","対象外",F423))</f>
        <v/>
      </c>
      <c r="G424" s="219" t="str">
        <f>IF(B423="","",IF(AW424="対象外","対象外",G423))</f>
        <v/>
      </c>
      <c r="H424" s="219" t="str">
        <f>IF(B423="","",IF(AW424="対象外","対象外",H423))</f>
        <v/>
      </c>
      <c r="I424" s="219" t="str">
        <f>IF(B423="","",IF(AW424="対象外","対象外",I423))</f>
        <v/>
      </c>
      <c r="J424" s="219" t="str">
        <f>IF(B423="","",IF(AW424="対象外","対象外",J423))</f>
        <v/>
      </c>
      <c r="K424" s="219" t="str">
        <f>IF(B423="","",IF(AW424="対象外","対象外",K423))</f>
        <v/>
      </c>
      <c r="L424" s="315" t="str">
        <f>IF(B423="","",IF(AW424="対象外","対象外",L423))</f>
        <v/>
      </c>
      <c r="M424" s="303" t="str">
        <f>IF(B423="","",IF(AX424="対象外","対象外",M423))</f>
        <v/>
      </c>
      <c r="N424" s="219" t="str">
        <f>IF(B423="","",IF(AX424="対象外","対象外",N423))</f>
        <v/>
      </c>
      <c r="O424" s="219" t="str">
        <f>IF(B423="","",IF(AX424="対象外","対象外",O423))</f>
        <v/>
      </c>
      <c r="P424" s="219" t="str">
        <f>IF(B423="","",IF(AX424="対象外","対象外",P423))</f>
        <v/>
      </c>
      <c r="Q424" s="219" t="str">
        <f>IF(B423="","",IF(AX424="対象外","対象外",Q423))</f>
        <v/>
      </c>
      <c r="R424" s="219" t="str">
        <f>IF(B423="","",IF(AX424="対象外","対象外",R423))</f>
        <v/>
      </c>
      <c r="S424" s="322" t="str">
        <f>IF(B423="","",IF(AX424="対象外","対象外",S423))</f>
        <v/>
      </c>
      <c r="T424" s="314" t="str">
        <f>IF(B423="","",IF(AY424="対象外","対象外",T423))</f>
        <v/>
      </c>
      <c r="U424" s="219" t="str">
        <f>IF(B423="","",IF(AY424="対象外","対象外",U423))</f>
        <v/>
      </c>
      <c r="V424" s="219" t="str">
        <f>IF(B423="","",IF(AY424="対象外","対象外",V423))</f>
        <v/>
      </c>
      <c r="W424" s="219" t="str">
        <f>IF(B423="","",IF(AY424="対象外","対象外",W423))</f>
        <v/>
      </c>
      <c r="X424" s="219" t="str">
        <f>IF(B423="","",IF(AY424="対象外","対象外",X423))</f>
        <v/>
      </c>
      <c r="Y424" s="219" t="str">
        <f>IF(B423="","",IF(AY424="対象外","対象外",Y423))</f>
        <v/>
      </c>
      <c r="Z424" s="315" t="str">
        <f>IF(B423="","",IF(AY424="対象外","対象外",Z423))</f>
        <v/>
      </c>
      <c r="AA424" s="303" t="str">
        <f>IF(B423="","",IF(AZ424="対象外","対象外",AA423))</f>
        <v/>
      </c>
      <c r="AB424" s="219" t="str">
        <f>IF(B423="","",IF(AZ424="対象外","対象外",AB423))</f>
        <v/>
      </c>
      <c r="AC424" s="219" t="str">
        <f>IF(B423="","",IF(AZ424="対象外","対象外",AC423))</f>
        <v/>
      </c>
      <c r="AD424" s="219" t="str">
        <f>IF(B423="","",IF(AZ424="対象外","対象外",AD423))</f>
        <v/>
      </c>
      <c r="AE424" s="219" t="str">
        <f>IF(B423="","",IF(AZ424="対象外","対象外",AE423))</f>
        <v/>
      </c>
      <c r="AF424" s="219" t="str">
        <f>IF(B423="","",IF(AZ424="対象外","対象外",AF423))</f>
        <v/>
      </c>
      <c r="AG424" s="219" t="str">
        <f>IF(B423="","",IF(AZ424="対象外","対象外",AG423))</f>
        <v/>
      </c>
      <c r="AH424" s="523" t="str">
        <f>IF(B423="","",IF(AH423&lt;1,"対象外",ROUND(AI423/AH423,3)))</f>
        <v/>
      </c>
      <c r="AI424" s="524"/>
      <c r="AJ424" s="525"/>
      <c r="AL424" s="290"/>
      <c r="AM424" s="184">
        <f>IF(AH424="",0,IF(AH424="対象外",0,1))</f>
        <v>0</v>
      </c>
      <c r="AN424" s="187">
        <f>IF(AM424=1,AH424,0)</f>
        <v>0</v>
      </c>
      <c r="AO424" s="184">
        <f>AH423</f>
        <v>0</v>
      </c>
      <c r="AP424" s="170">
        <f>AI423</f>
        <v>0</v>
      </c>
      <c r="AQ424" s="152"/>
      <c r="AR424" s="170">
        <f>IF(AS424&gt;1,1,0)</f>
        <v>0</v>
      </c>
      <c r="AS424" s="170">
        <f>AO424+AS380</f>
        <v>0</v>
      </c>
      <c r="AT424" s="170">
        <f>AP424+AT380</f>
        <v>0</v>
      </c>
      <c r="AU424" s="152"/>
      <c r="AW424" s="198" t="str">
        <f>IF(COUNTIF(F423:L423,"作業")+COUNTIF(F423:L423,"休日")&lt;7,"対象外",IF(COUNTIF(F423:L423,"休日")&gt;3,"対象外","対象"))</f>
        <v>対象外</v>
      </c>
      <c r="AX424" s="198" t="str">
        <f>IF(COUNTIF(M423:S423,"作業")+COUNTIF(M423:S423,"休日")&lt;7,"対象外",IF(COUNTIF(M423:S423,"休日")&gt;3,"対象外","対象"))</f>
        <v>対象外</v>
      </c>
      <c r="AY424" s="198" t="str">
        <f>IF(COUNTIF(T423:Z423,"作業")+COUNTIF(T423:Z423,"休日")&lt;7,"対象外",IF(COUNTIF(T423:Z423,"休日")&gt;3,"対象外","対象"))</f>
        <v>対象外</v>
      </c>
      <c r="AZ424" s="198" t="str">
        <f>IF(COUNTIF(AA423:AG423,"作業")+COUNTIF(AA423:AG423,"休日")&lt;7,"対象外",IF(COUNTIF(AA423:AG423,"休日")&gt;3,"対象外","対象"))</f>
        <v>対象外</v>
      </c>
    </row>
    <row r="425" spans="1:52" ht="54.75" customHeight="1" x14ac:dyDescent="0.35">
      <c r="A425" s="599"/>
      <c r="B425" s="529" t="str">
        <f>IF(COUNTIF(F425:AG425,0)=28,"",B$29)</f>
        <v/>
      </c>
      <c r="C425" s="530"/>
      <c r="D425" s="531"/>
      <c r="E425" s="295" t="s">
        <v>158</v>
      </c>
      <c r="F425" s="314">
        <f>VLOOKUP(F418,'3'!$B$11:$D$598,3,0)</f>
        <v>0</v>
      </c>
      <c r="G425" s="219">
        <f>VLOOKUP(G418,'3'!$B$11:$D$598,3,0)</f>
        <v>0</v>
      </c>
      <c r="H425" s="219">
        <f>VLOOKUP(H418,'3'!$B$11:$D$598,3,0)</f>
        <v>0</v>
      </c>
      <c r="I425" s="219">
        <f>VLOOKUP(I418,'3'!$B$11:$D$598,3,0)</f>
        <v>0</v>
      </c>
      <c r="J425" s="219">
        <f>VLOOKUP(J418,'3'!$B$11:$D$598,3,0)</f>
        <v>0</v>
      </c>
      <c r="K425" s="219">
        <f>VLOOKUP(K418,'3'!$B$11:$D$598,3,0)</f>
        <v>0</v>
      </c>
      <c r="L425" s="315">
        <f>VLOOKUP(L418,'3'!$B$11:$D$598,3,0)</f>
        <v>0</v>
      </c>
      <c r="M425" s="303">
        <f>VLOOKUP(M418,'3'!$B$11:$D$598,3,0)</f>
        <v>0</v>
      </c>
      <c r="N425" s="219">
        <f>VLOOKUP(N418,'3'!$B$11:$D$598,3,0)</f>
        <v>0</v>
      </c>
      <c r="O425" s="219">
        <f>VLOOKUP(O418,'3'!$B$11:$D$598,3,0)</f>
        <v>0</v>
      </c>
      <c r="P425" s="219">
        <f>VLOOKUP(P418,'3'!$B$11:$D$598,3,0)</f>
        <v>0</v>
      </c>
      <c r="Q425" s="219">
        <f>VLOOKUP(Q418,'3'!$B$11:$D$598,3,0)</f>
        <v>0</v>
      </c>
      <c r="R425" s="219">
        <f>VLOOKUP(R418,'3'!$B$11:$D$598,3,0)</f>
        <v>0</v>
      </c>
      <c r="S425" s="322">
        <f>VLOOKUP(S418,'3'!$B$11:$D$598,3,0)</f>
        <v>0</v>
      </c>
      <c r="T425" s="314">
        <f>VLOOKUP(T418,'3'!$B$11:$D$598,3,0)</f>
        <v>0</v>
      </c>
      <c r="U425" s="219">
        <f>VLOOKUP(U418,'3'!$B$11:$D$598,3,0)</f>
        <v>0</v>
      </c>
      <c r="V425" s="219">
        <f>VLOOKUP(V418,'3'!$B$11:$D$598,3,0)</f>
        <v>0</v>
      </c>
      <c r="W425" s="219">
        <f>VLOOKUP(W418,'3'!$B$11:$D$598,3,0)</f>
        <v>0</v>
      </c>
      <c r="X425" s="219">
        <f>VLOOKUP(X418,'3'!$B$11:$D$598,3,0)</f>
        <v>0</v>
      </c>
      <c r="Y425" s="219">
        <f>VLOOKUP(Y418,'3'!$B$11:$D$598,3,0)</f>
        <v>0</v>
      </c>
      <c r="Z425" s="315">
        <f>VLOOKUP(Z418,'3'!$B$11:$D$598,3,0)</f>
        <v>0</v>
      </c>
      <c r="AA425" s="303">
        <f>VLOOKUP(AA418,'3'!$B$11:$D$598,3,0)</f>
        <v>0</v>
      </c>
      <c r="AB425" s="219">
        <f>VLOOKUP(AB418,'3'!$B$11:$D$598,3,0)</f>
        <v>0</v>
      </c>
      <c r="AC425" s="219">
        <f>VLOOKUP(AC418,'3'!$B$11:$D$598,3,0)</f>
        <v>0</v>
      </c>
      <c r="AD425" s="219">
        <f>VLOOKUP(AD418,'3'!$B$11:$D$598,3,0)</f>
        <v>0</v>
      </c>
      <c r="AE425" s="219">
        <f>VLOOKUP(AE418,'3'!$B$11:$D$598,3,0)</f>
        <v>0</v>
      </c>
      <c r="AF425" s="219">
        <f>VLOOKUP(AF418,'3'!$B$11:$D$598,3,0)</f>
        <v>0</v>
      </c>
      <c r="AG425" s="219">
        <f>VLOOKUP(AG418,'3'!$B$11:$D$598,3,0)</f>
        <v>0</v>
      </c>
      <c r="AH425" s="198">
        <f>COUNTIF(F426:AG426,"作業")+COUNTIF(F426:AG426,"休日")</f>
        <v>0</v>
      </c>
      <c r="AI425" s="291">
        <f>(COUNTIF(F426:AG426,"休日"))</f>
        <v>0</v>
      </c>
      <c r="AJ425" s="189"/>
      <c r="AL425" s="290"/>
      <c r="AM425" s="290"/>
      <c r="AN425" s="290"/>
      <c r="AW425" s="278">
        <v>1</v>
      </c>
      <c r="AX425" s="278">
        <v>2</v>
      </c>
      <c r="AY425" s="278">
        <v>3</v>
      </c>
      <c r="AZ425" s="278">
        <v>4</v>
      </c>
    </row>
    <row r="426" spans="1:52" ht="54.75" customHeight="1" x14ac:dyDescent="0.35">
      <c r="A426" s="599"/>
      <c r="B426" s="532"/>
      <c r="C426" s="533"/>
      <c r="D426" s="534"/>
      <c r="E426" s="296" t="s">
        <v>159</v>
      </c>
      <c r="F426" s="314" t="str">
        <f>IF(B425="","",IF(AW426="対象外","対象外",F425))</f>
        <v/>
      </c>
      <c r="G426" s="219" t="str">
        <f>IF(B425="","",IF(AW426="対象外","対象外",G425))</f>
        <v/>
      </c>
      <c r="H426" s="219" t="str">
        <f>IF(B425="","",IF(AW426="対象外","対象外",H425))</f>
        <v/>
      </c>
      <c r="I426" s="219" t="str">
        <f>IF(B425="","",IF(AW426="対象外","対象外",I425))</f>
        <v/>
      </c>
      <c r="J426" s="219" t="str">
        <f>IF(B425="","",IF(AW426="対象外","対象外",J425))</f>
        <v/>
      </c>
      <c r="K426" s="219" t="str">
        <f>IF(B425="","",IF(AW426="対象外","対象外",K425))</f>
        <v/>
      </c>
      <c r="L426" s="315" t="str">
        <f>IF(B425="","",IF(AW426="対象外","対象外",L425))</f>
        <v/>
      </c>
      <c r="M426" s="303" t="str">
        <f>IF(B425="","",IF(AX426="対象外","対象外",M425))</f>
        <v/>
      </c>
      <c r="N426" s="219" t="str">
        <f>IF(B425="","",IF(AX426="対象外","対象外",N425))</f>
        <v/>
      </c>
      <c r="O426" s="219" t="str">
        <f>IF(B425="","",IF(AX426="対象外","対象外",O425))</f>
        <v/>
      </c>
      <c r="P426" s="219" t="str">
        <f>IF(B425="","",IF(AX426="対象外","対象外",P425))</f>
        <v/>
      </c>
      <c r="Q426" s="219" t="str">
        <f>IF(B425="","",IF(AX426="対象外","対象外",Q425))</f>
        <v/>
      </c>
      <c r="R426" s="219" t="str">
        <f>IF(B425="","",IF(AX426="対象外","対象外",R425))</f>
        <v/>
      </c>
      <c r="S426" s="322" t="str">
        <f>IF(B425="","",IF(AX426="対象外","対象外",S425))</f>
        <v/>
      </c>
      <c r="T426" s="314" t="str">
        <f>IF(B425="","",IF(AY426="対象外","対象外",T425))</f>
        <v/>
      </c>
      <c r="U426" s="219" t="str">
        <f>IF(B425="","",IF(AY426="対象外","対象外",U425))</f>
        <v/>
      </c>
      <c r="V426" s="219" t="str">
        <f>IF(B425="","",IF(AY426="対象外","対象外",V425))</f>
        <v/>
      </c>
      <c r="W426" s="219" t="str">
        <f>IF(B425="","",IF(AY426="対象外","対象外",W425))</f>
        <v/>
      </c>
      <c r="X426" s="219" t="str">
        <f>IF(B425="","",IF(AY426="対象外","対象外",X425))</f>
        <v/>
      </c>
      <c r="Y426" s="219" t="str">
        <f>IF(B425="","",IF(AY426="対象外","対象外",Y425))</f>
        <v/>
      </c>
      <c r="Z426" s="315" t="str">
        <f>IF(B425="","",IF(AY426="対象外","対象外",Z425))</f>
        <v/>
      </c>
      <c r="AA426" s="303" t="str">
        <f>IF(B425="","",IF(AZ426="対象外","対象外",AA425))</f>
        <v/>
      </c>
      <c r="AB426" s="219" t="str">
        <f>IF(B425="","",IF(AZ426="対象外","対象外",AB425))</f>
        <v/>
      </c>
      <c r="AC426" s="219" t="str">
        <f>IF(B425="","",IF(AZ426="対象外","対象外",AC425))</f>
        <v/>
      </c>
      <c r="AD426" s="219" t="str">
        <f>IF(B425="","",IF(AZ426="対象外","対象外",AD425))</f>
        <v/>
      </c>
      <c r="AE426" s="219" t="str">
        <f>IF(B425="","",IF(AZ426="対象外","対象外",AE425))</f>
        <v/>
      </c>
      <c r="AF426" s="219" t="str">
        <f>IF(B425="","",IF(AZ426="対象外","対象外",AF425))</f>
        <v/>
      </c>
      <c r="AG426" s="219" t="str">
        <f>IF(B425="","",IF(AZ426="対象外","対象外",AG425))</f>
        <v/>
      </c>
      <c r="AH426" s="523" t="str">
        <f>IF(B425="","",IF(AH425&lt;1,"対象外",ROUND(AI425/AH425,3)))</f>
        <v/>
      </c>
      <c r="AI426" s="524"/>
      <c r="AJ426" s="189"/>
      <c r="AL426" s="290"/>
      <c r="AM426" s="184">
        <f>IF(AH426="",0,IF(AH426="対象外",0,1))</f>
        <v>0</v>
      </c>
      <c r="AN426" s="187">
        <f>IF(AM426=1,AH426,0)</f>
        <v>0</v>
      </c>
      <c r="AO426" s="184">
        <f>AH425</f>
        <v>0</v>
      </c>
      <c r="AP426" s="170">
        <f>AI425</f>
        <v>0</v>
      </c>
      <c r="AQ426" s="152"/>
      <c r="AR426" s="170">
        <f>IF(AS426&gt;1,1,0)</f>
        <v>0</v>
      </c>
      <c r="AS426" s="170">
        <f>AO426+AS382</f>
        <v>0</v>
      </c>
      <c r="AT426" s="170">
        <f>AP426+AT382</f>
        <v>0</v>
      </c>
      <c r="AU426" s="152"/>
      <c r="AW426" s="198" t="str">
        <f>IF(COUNTIF(F425:L425,"作業")+COUNTIF(F425:L425,"休日")&lt;7,"対象外",IF(COUNTIF(F425:L425,"休日")&gt;3,"対象外","対象"))</f>
        <v>対象外</v>
      </c>
      <c r="AX426" s="198" t="str">
        <f>IF(COUNTIF(M425:S425,"作業")+COUNTIF(M425:S425,"休日")&lt;7,"対象外",IF(COUNTIF(M425:S425,"休日")&gt;3,"対象外","対象"))</f>
        <v>対象外</v>
      </c>
      <c r="AY426" s="198" t="str">
        <f>IF(COUNTIF(T425:Z425,"作業")+COUNTIF(T425:Z425,"休日")&lt;7,"対象外",IF(COUNTIF(T425:Z425,"休日")&gt;3,"対象外","対象"))</f>
        <v>対象外</v>
      </c>
      <c r="AZ426" s="198" t="str">
        <f>IF(COUNTIF(AA425:AG425,"作業")+COUNTIF(AA425:AG425,"休日")&lt;7,"対象外",IF(COUNTIF(AA425:AG425,"休日")&gt;3,"対象外","対象"))</f>
        <v>対象外</v>
      </c>
    </row>
    <row r="427" spans="1:52" ht="54.75" customHeight="1" x14ac:dyDescent="0.35">
      <c r="A427" s="599"/>
      <c r="B427" s="529" t="str">
        <f>IF(COUNTIF(F427:AG427,0)=28,"",B$31)</f>
        <v/>
      </c>
      <c r="C427" s="530"/>
      <c r="D427" s="531"/>
      <c r="E427" s="295" t="s">
        <v>158</v>
      </c>
      <c r="F427" s="314">
        <f>VLOOKUP(F418,'4'!$B$11:$D$598,3,0)</f>
        <v>0</v>
      </c>
      <c r="G427" s="219">
        <f>VLOOKUP(G418,'4'!$B$11:$D$598,3,0)</f>
        <v>0</v>
      </c>
      <c r="H427" s="219">
        <f>VLOOKUP(H418,'4'!$B$11:$D$598,3,0)</f>
        <v>0</v>
      </c>
      <c r="I427" s="219">
        <f>VLOOKUP(I418,'4'!$B$11:$D$598,3,0)</f>
        <v>0</v>
      </c>
      <c r="J427" s="219">
        <f>VLOOKUP(J418,'4'!$B$11:$D$598,3,0)</f>
        <v>0</v>
      </c>
      <c r="K427" s="219">
        <f>VLOOKUP(K418,'4'!$B$11:$D$598,3,0)</f>
        <v>0</v>
      </c>
      <c r="L427" s="315">
        <f>VLOOKUP(L418,'4'!$B$11:$D$598,3,0)</f>
        <v>0</v>
      </c>
      <c r="M427" s="303">
        <f>VLOOKUP(M418,'4'!$B$11:$D$598,3,0)</f>
        <v>0</v>
      </c>
      <c r="N427" s="219">
        <f>VLOOKUP(N418,'4'!$B$11:$D$598,3,0)</f>
        <v>0</v>
      </c>
      <c r="O427" s="219">
        <f>VLOOKUP(O418,'4'!$B$11:$D$598,3,0)</f>
        <v>0</v>
      </c>
      <c r="P427" s="219">
        <f>VLOOKUP(P418,'4'!$B$11:$D$598,3,0)</f>
        <v>0</v>
      </c>
      <c r="Q427" s="219">
        <f>VLOOKUP(Q418,'4'!$B$11:$D$598,3,0)</f>
        <v>0</v>
      </c>
      <c r="R427" s="219">
        <f>VLOOKUP(R418,'4'!$B$11:$D$598,3,0)</f>
        <v>0</v>
      </c>
      <c r="S427" s="322">
        <f>VLOOKUP(S418,'4'!$B$11:$D$598,3,0)</f>
        <v>0</v>
      </c>
      <c r="T427" s="314">
        <f>VLOOKUP(T418,'4'!$B$11:$D$598,3,0)</f>
        <v>0</v>
      </c>
      <c r="U427" s="219">
        <f>VLOOKUP(U418,'4'!$B$11:$D$598,3,0)</f>
        <v>0</v>
      </c>
      <c r="V427" s="219">
        <f>VLOOKUP(V418,'4'!$B$11:$D$598,3,0)</f>
        <v>0</v>
      </c>
      <c r="W427" s="219">
        <f>VLOOKUP(W418,'4'!$B$11:$D$598,3,0)</f>
        <v>0</v>
      </c>
      <c r="X427" s="219">
        <f>VLOOKUP(X418,'4'!$B$11:$D$598,3,0)</f>
        <v>0</v>
      </c>
      <c r="Y427" s="219">
        <f>VLOOKUP(Y418,'4'!$B$11:$D$598,3,0)</f>
        <v>0</v>
      </c>
      <c r="Z427" s="315">
        <f>VLOOKUP(Z418,'4'!$B$11:$D$598,3,0)</f>
        <v>0</v>
      </c>
      <c r="AA427" s="303">
        <f>VLOOKUP(AA418,'4'!$B$11:$D$598,3,0)</f>
        <v>0</v>
      </c>
      <c r="AB427" s="219">
        <f>VLOOKUP(AB418,'4'!$B$11:$D$598,3,0)</f>
        <v>0</v>
      </c>
      <c r="AC427" s="219">
        <f>VLOOKUP(AC418,'4'!$B$11:$D$598,3,0)</f>
        <v>0</v>
      </c>
      <c r="AD427" s="219">
        <f>VLOOKUP(AD418,'4'!$B$11:$D$598,3,0)</f>
        <v>0</v>
      </c>
      <c r="AE427" s="219">
        <f>VLOOKUP(AE418,'4'!$B$11:$D$598,3,0)</f>
        <v>0</v>
      </c>
      <c r="AF427" s="219">
        <f>VLOOKUP(AF418,'4'!$B$11:$D$598,3,0)</f>
        <v>0</v>
      </c>
      <c r="AG427" s="219">
        <f>VLOOKUP(AG418,'4'!$B$11:$D$598,3,0)</f>
        <v>0</v>
      </c>
      <c r="AH427" s="198">
        <f>COUNTIF(F428:AG428,"作業")+COUNTIF(F428:AG428,"休日")</f>
        <v>0</v>
      </c>
      <c r="AI427" s="291">
        <f>(COUNTIF(F428:AG428,"休日"))</f>
        <v>0</v>
      </c>
      <c r="AJ427" s="189"/>
      <c r="AL427" s="290"/>
      <c r="AM427" s="290"/>
      <c r="AN427" s="290"/>
      <c r="AW427" s="278">
        <v>1</v>
      </c>
      <c r="AX427" s="278">
        <v>2</v>
      </c>
      <c r="AY427" s="278">
        <v>3</v>
      </c>
      <c r="AZ427" s="278">
        <v>4</v>
      </c>
    </row>
    <row r="428" spans="1:52" ht="54.75" customHeight="1" x14ac:dyDescent="0.35">
      <c r="A428" s="599"/>
      <c r="B428" s="532"/>
      <c r="C428" s="533"/>
      <c r="D428" s="534"/>
      <c r="E428" s="296" t="s">
        <v>159</v>
      </c>
      <c r="F428" s="314" t="str">
        <f>IF(B427="","",IF(AW428="対象外","対象外",F427))</f>
        <v/>
      </c>
      <c r="G428" s="219" t="str">
        <f>IF(B427="","",IF(AW428="対象外","対象外",G427))</f>
        <v/>
      </c>
      <c r="H428" s="219" t="str">
        <f>IF(B427="","",IF(AW428="対象外","対象外",H427))</f>
        <v/>
      </c>
      <c r="I428" s="219" t="str">
        <f>IF(B427="","",IF(AW428="対象外","対象外",I427))</f>
        <v/>
      </c>
      <c r="J428" s="219" t="str">
        <f>IF(B427="","",IF(AW428="対象外","対象外",J427))</f>
        <v/>
      </c>
      <c r="K428" s="219" t="str">
        <f>IF(B427="","",IF(AW428="対象外","対象外",K427))</f>
        <v/>
      </c>
      <c r="L428" s="315" t="str">
        <f>IF(B427="","",IF(AW428="対象外","対象外",L427))</f>
        <v/>
      </c>
      <c r="M428" s="303" t="str">
        <f>IF(B427="","",IF(AX428="対象外","対象外",M427))</f>
        <v/>
      </c>
      <c r="N428" s="219" t="str">
        <f>IF(B427="","",IF(AX428="対象外","対象外",N427))</f>
        <v/>
      </c>
      <c r="O428" s="219" t="str">
        <f>IF(B427="","",IF(AX428="対象外","対象外",O427))</f>
        <v/>
      </c>
      <c r="P428" s="219" t="str">
        <f>IF(B427="","",IF(AX428="対象外","対象外",P427))</f>
        <v/>
      </c>
      <c r="Q428" s="219" t="str">
        <f>IF(B427="","",IF(AX428="対象外","対象外",Q427))</f>
        <v/>
      </c>
      <c r="R428" s="219" t="str">
        <f>IF(B427="","",IF(AX428="対象外","対象外",R427))</f>
        <v/>
      </c>
      <c r="S428" s="322" t="str">
        <f>IF(B427="","",IF(AX428="対象外","対象外",S427))</f>
        <v/>
      </c>
      <c r="T428" s="314" t="str">
        <f>IF(B427="","",IF(AY428="対象外","対象外",T427))</f>
        <v/>
      </c>
      <c r="U428" s="219" t="str">
        <f>IF(B427="","",IF(AY428="対象外","対象外",U427))</f>
        <v/>
      </c>
      <c r="V428" s="219" t="str">
        <f>IF(B427="","",IF(AY428="対象外","対象外",V427))</f>
        <v/>
      </c>
      <c r="W428" s="219" t="str">
        <f>IF(B427="","",IF(AY428="対象外","対象外",W427))</f>
        <v/>
      </c>
      <c r="X428" s="219" t="str">
        <f>IF(B427="","",IF(AY428="対象外","対象外",X427))</f>
        <v/>
      </c>
      <c r="Y428" s="219" t="str">
        <f>IF(B427="","",IF(AY428="対象外","対象外",Y427))</f>
        <v/>
      </c>
      <c r="Z428" s="315" t="str">
        <f>IF(B427="","",IF(AY428="対象外","対象外",Z427))</f>
        <v/>
      </c>
      <c r="AA428" s="303" t="str">
        <f>IF(B427="","",IF(AZ428="対象外","対象外",AA427))</f>
        <v/>
      </c>
      <c r="AB428" s="219" t="str">
        <f>IF(B427="","",IF(AZ428="対象外","対象外",AB427))</f>
        <v/>
      </c>
      <c r="AC428" s="219" t="str">
        <f>IF(B427="","",IF(AZ428="対象外","対象外",AC427))</f>
        <v/>
      </c>
      <c r="AD428" s="219" t="str">
        <f>IF(B427="","",IF(AZ428="対象外","対象外",AD427))</f>
        <v/>
      </c>
      <c r="AE428" s="219" t="str">
        <f>IF(B427="","",IF(AZ428="対象外","対象外",AE427))</f>
        <v/>
      </c>
      <c r="AF428" s="219" t="str">
        <f>IF(B427="","",IF(AZ428="対象外","対象外",AF427))</f>
        <v/>
      </c>
      <c r="AG428" s="219" t="str">
        <f>IF(B427="","",IF(AZ428="対象外","対象外",AG427))</f>
        <v/>
      </c>
      <c r="AH428" s="523" t="str">
        <f>IF(B427="","",IF(AH427&lt;1,"対象外",ROUND(AI427/AH427,3)))</f>
        <v/>
      </c>
      <c r="AI428" s="524"/>
      <c r="AJ428" s="189"/>
      <c r="AL428" s="290"/>
      <c r="AM428" s="184">
        <f>IF(AH428="",0,IF(AH428="対象外",0,1))</f>
        <v>0</v>
      </c>
      <c r="AN428" s="187">
        <f>IF(AM428=1,AH428,0)</f>
        <v>0</v>
      </c>
      <c r="AO428" s="184">
        <f>AH427</f>
        <v>0</v>
      </c>
      <c r="AP428" s="170">
        <f>AI427</f>
        <v>0</v>
      </c>
      <c r="AQ428" s="152"/>
      <c r="AR428" s="170">
        <f>IF(AS428&gt;1,1,0)</f>
        <v>0</v>
      </c>
      <c r="AS428" s="170">
        <f>AO428+AS384</f>
        <v>0</v>
      </c>
      <c r="AT428" s="170">
        <f>AP428+AT384</f>
        <v>0</v>
      </c>
      <c r="AU428" s="152"/>
      <c r="AW428" s="198" t="str">
        <f>IF(COUNTIF(F427:L427,"作業")+COUNTIF(F427:L427,"休日")&lt;7,"対象外",IF(COUNTIF(F427:L427,"休日")&gt;3,"対象外","対象"))</f>
        <v>対象外</v>
      </c>
      <c r="AX428" s="198" t="str">
        <f>IF(COUNTIF(M427:S427,"作業")+COUNTIF(M427:S427,"休日")&lt;7,"対象外",IF(COUNTIF(M427:S427,"休日")&gt;3,"対象外","対象"))</f>
        <v>対象外</v>
      </c>
      <c r="AY428" s="198" t="str">
        <f>IF(COUNTIF(T427:Z427,"作業")+COUNTIF(T427:Z427,"休日")&lt;7,"対象外",IF(COUNTIF(T427:Z427,"休日")&gt;3,"対象外","対象"))</f>
        <v>対象外</v>
      </c>
      <c r="AZ428" s="198" t="str">
        <f>IF(COUNTIF(AA427:AG427,"作業")+COUNTIF(AA427:AG427,"休日")&lt;7,"対象外",IF(COUNTIF(AA427:AG427,"休日")&gt;3,"対象外","対象"))</f>
        <v>対象外</v>
      </c>
    </row>
    <row r="429" spans="1:52" ht="54.75" customHeight="1" x14ac:dyDescent="0.35">
      <c r="A429" s="599"/>
      <c r="B429" s="529" t="str">
        <f>IF(COUNTIF(F429:AG429,0)=28,"",B$33)</f>
        <v/>
      </c>
      <c r="C429" s="530"/>
      <c r="D429" s="531"/>
      <c r="E429" s="295" t="s">
        <v>158</v>
      </c>
      <c r="F429" s="314">
        <f>VLOOKUP(F418,'5'!$B$11:$D$598,3,0)</f>
        <v>0</v>
      </c>
      <c r="G429" s="219">
        <f>VLOOKUP(G418,'5'!$B$11:$D$598,3,0)</f>
        <v>0</v>
      </c>
      <c r="H429" s="219">
        <f>VLOOKUP(H418,'5'!$B$11:$D$598,3,0)</f>
        <v>0</v>
      </c>
      <c r="I429" s="219">
        <f>VLOOKUP(I418,'5'!$B$11:$D$598,3,0)</f>
        <v>0</v>
      </c>
      <c r="J429" s="219">
        <f>VLOOKUP(J418,'5'!$B$11:$D$598,3,0)</f>
        <v>0</v>
      </c>
      <c r="K429" s="219">
        <f>VLOOKUP(K418,'5'!$B$11:$D$598,3,0)</f>
        <v>0</v>
      </c>
      <c r="L429" s="315">
        <f>VLOOKUP(L418,'5'!$B$11:$D$598,3,0)</f>
        <v>0</v>
      </c>
      <c r="M429" s="303">
        <f>VLOOKUP(M418,'5'!$B$11:$D$598,3,0)</f>
        <v>0</v>
      </c>
      <c r="N429" s="219">
        <f>VLOOKUP(N418,'5'!$B$11:$D$598,3,0)</f>
        <v>0</v>
      </c>
      <c r="O429" s="219">
        <f>VLOOKUP(O418,'5'!$B$11:$D$598,3,0)</f>
        <v>0</v>
      </c>
      <c r="P429" s="219">
        <f>VLOOKUP(P418,'5'!$B$11:$D$598,3,0)</f>
        <v>0</v>
      </c>
      <c r="Q429" s="219">
        <f>VLOOKUP(Q418,'5'!$B$11:$D$598,3,0)</f>
        <v>0</v>
      </c>
      <c r="R429" s="219">
        <f>VLOOKUP(R418,'5'!$B$11:$D$598,3,0)</f>
        <v>0</v>
      </c>
      <c r="S429" s="322">
        <f>VLOOKUP(S418,'5'!$B$11:$D$598,3,0)</f>
        <v>0</v>
      </c>
      <c r="T429" s="314">
        <f>VLOOKUP(T418,'5'!$B$11:$D$598,3,0)</f>
        <v>0</v>
      </c>
      <c r="U429" s="219">
        <f>VLOOKUP(U418,'5'!$B$11:$D$598,3,0)</f>
        <v>0</v>
      </c>
      <c r="V429" s="219">
        <f>VLOOKUP(V418,'5'!$B$11:$D$598,3,0)</f>
        <v>0</v>
      </c>
      <c r="W429" s="219">
        <f>VLOOKUP(W418,'5'!$B$11:$D$598,3,0)</f>
        <v>0</v>
      </c>
      <c r="X429" s="219">
        <f>VLOOKUP(X418,'5'!$B$11:$D$598,3,0)</f>
        <v>0</v>
      </c>
      <c r="Y429" s="219">
        <f>VLOOKUP(Y418,'5'!$B$11:$D$598,3,0)</f>
        <v>0</v>
      </c>
      <c r="Z429" s="315">
        <f>VLOOKUP(Z418,'5'!$B$11:$D$598,3,0)</f>
        <v>0</v>
      </c>
      <c r="AA429" s="303">
        <f>VLOOKUP(AA418,'5'!$B$11:$D$598,3,0)</f>
        <v>0</v>
      </c>
      <c r="AB429" s="219">
        <f>VLOOKUP(AB418,'5'!$B$11:$D$598,3,0)</f>
        <v>0</v>
      </c>
      <c r="AC429" s="219">
        <f>VLOOKUP(AC418,'5'!$B$11:$D$598,3,0)</f>
        <v>0</v>
      </c>
      <c r="AD429" s="219">
        <f>VLOOKUP(AD418,'5'!$B$11:$D$598,3,0)</f>
        <v>0</v>
      </c>
      <c r="AE429" s="219">
        <f>VLOOKUP(AE418,'5'!$B$11:$D$598,3,0)</f>
        <v>0</v>
      </c>
      <c r="AF429" s="219">
        <f>VLOOKUP(AF418,'5'!$B$11:$D$598,3,0)</f>
        <v>0</v>
      </c>
      <c r="AG429" s="219">
        <f>VLOOKUP(AG418,'5'!$B$11:$D$598,3,0)</f>
        <v>0</v>
      </c>
      <c r="AH429" s="198">
        <f>COUNTIF(F430:AG430,"作業")+COUNTIF(F430:AG430,"休日")</f>
        <v>0</v>
      </c>
      <c r="AI429" s="291">
        <f>(COUNTIF(F430:AG430,"休日"))</f>
        <v>0</v>
      </c>
      <c r="AJ429" s="189"/>
      <c r="AL429" s="290"/>
      <c r="AM429" s="290"/>
      <c r="AN429" s="290"/>
      <c r="AW429" s="278">
        <v>1</v>
      </c>
      <c r="AX429" s="278">
        <v>2</v>
      </c>
      <c r="AY429" s="278">
        <v>3</v>
      </c>
      <c r="AZ429" s="278">
        <v>4</v>
      </c>
    </row>
    <row r="430" spans="1:52" ht="54.75" customHeight="1" x14ac:dyDescent="0.35">
      <c r="A430" s="599"/>
      <c r="B430" s="532"/>
      <c r="C430" s="533"/>
      <c r="D430" s="534"/>
      <c r="E430" s="296" t="s">
        <v>159</v>
      </c>
      <c r="F430" s="314" t="str">
        <f>IF(B429="","",IF(AW430="対象外","対象外",F429))</f>
        <v/>
      </c>
      <c r="G430" s="219" t="str">
        <f>IF(B429="","",IF(AW430="対象外","対象外",G429))</f>
        <v/>
      </c>
      <c r="H430" s="219" t="str">
        <f>IF(B429="","",IF(AW430="対象外","対象外",H429))</f>
        <v/>
      </c>
      <c r="I430" s="219" t="str">
        <f>IF(B429="","",IF(AW430="対象外","対象外",I429))</f>
        <v/>
      </c>
      <c r="J430" s="219" t="str">
        <f>IF(B429="","",IF(AW430="対象外","対象外",J429))</f>
        <v/>
      </c>
      <c r="K430" s="219" t="str">
        <f>IF(B429="","",IF(AW430="対象外","対象外",K429))</f>
        <v/>
      </c>
      <c r="L430" s="315" t="str">
        <f>IF(B429="","",IF(AW430="対象外","対象外",L429))</f>
        <v/>
      </c>
      <c r="M430" s="303" t="str">
        <f>IF(B429="","",IF(AX430="対象外","対象外",M429))</f>
        <v/>
      </c>
      <c r="N430" s="219" t="str">
        <f>IF(B429="","",IF(AX430="対象外","対象外",N429))</f>
        <v/>
      </c>
      <c r="O430" s="219" t="str">
        <f>IF(B429="","",IF(AX430="対象外","対象外",O429))</f>
        <v/>
      </c>
      <c r="P430" s="219" t="str">
        <f>IF(B429="","",IF(AX430="対象外","対象外",P429))</f>
        <v/>
      </c>
      <c r="Q430" s="219" t="str">
        <f>IF(B429="","",IF(AX430="対象外","対象外",Q429))</f>
        <v/>
      </c>
      <c r="R430" s="219" t="str">
        <f>IF(B429="","",IF(AX430="対象外","対象外",R429))</f>
        <v/>
      </c>
      <c r="S430" s="322" t="str">
        <f>IF(B429="","",IF(AX430="対象外","対象外",S429))</f>
        <v/>
      </c>
      <c r="T430" s="314" t="str">
        <f>IF(B429="","",IF(AY430="対象外","対象外",T429))</f>
        <v/>
      </c>
      <c r="U430" s="219" t="str">
        <f>IF(B429="","",IF(AY430="対象外","対象外",U429))</f>
        <v/>
      </c>
      <c r="V430" s="219" t="str">
        <f>IF(B429="","",IF(AY430="対象外","対象外",V429))</f>
        <v/>
      </c>
      <c r="W430" s="219" t="str">
        <f>IF(B429="","",IF(AY430="対象外","対象外",W429))</f>
        <v/>
      </c>
      <c r="X430" s="219" t="str">
        <f>IF(B429="","",IF(AY430="対象外","対象外",X429))</f>
        <v/>
      </c>
      <c r="Y430" s="219" t="str">
        <f>IF(B429="","",IF(AY430="対象外","対象外",Y429))</f>
        <v/>
      </c>
      <c r="Z430" s="315" t="str">
        <f>IF(B429="","",IF(AY430="対象外","対象外",Z429))</f>
        <v/>
      </c>
      <c r="AA430" s="303" t="str">
        <f>IF(B429="","",IF(AZ430="対象外","対象外",AA429))</f>
        <v/>
      </c>
      <c r="AB430" s="219" t="str">
        <f>IF(B429="","",IF(AZ430="対象外","対象外",AB429))</f>
        <v/>
      </c>
      <c r="AC430" s="219" t="str">
        <f>IF(B429="","",IF(AZ430="対象外","対象外",AC429))</f>
        <v/>
      </c>
      <c r="AD430" s="219" t="str">
        <f>IF(B429="","",IF(AZ430="対象外","対象外",AD429))</f>
        <v/>
      </c>
      <c r="AE430" s="219" t="str">
        <f>IF(B429="","",IF(AZ430="対象外","対象外",AE429))</f>
        <v/>
      </c>
      <c r="AF430" s="219" t="str">
        <f>IF(B429="","",IF(AZ430="対象外","対象外",AF429))</f>
        <v/>
      </c>
      <c r="AG430" s="219" t="str">
        <f>IF(B429="","",IF(AZ430="対象外","対象外",AG429))</f>
        <v/>
      </c>
      <c r="AH430" s="523" t="str">
        <f>IF(B429="","",IF(AH429&lt;1,"対象外",ROUND(AI429/AH429,3)))</f>
        <v/>
      </c>
      <c r="AI430" s="524"/>
      <c r="AJ430" s="189"/>
      <c r="AL430" s="290"/>
      <c r="AM430" s="184">
        <f>IF(AH430="",0,IF(AH430="対象外",0,1))</f>
        <v>0</v>
      </c>
      <c r="AN430" s="187">
        <f>IF(AM430=1,AH430,0)</f>
        <v>0</v>
      </c>
      <c r="AO430" s="184">
        <f>AH429</f>
        <v>0</v>
      </c>
      <c r="AP430" s="170">
        <f>AI429</f>
        <v>0</v>
      </c>
      <c r="AQ430" s="152"/>
      <c r="AR430" s="170">
        <f>IF(AS430&gt;1,1,0)</f>
        <v>0</v>
      </c>
      <c r="AS430" s="170">
        <f>AO430+AS386</f>
        <v>0</v>
      </c>
      <c r="AT430" s="170">
        <f>AP430+AT386</f>
        <v>0</v>
      </c>
      <c r="AU430" s="152"/>
      <c r="AW430" s="198" t="str">
        <f>IF(COUNTIF(F429:L429,"作業")+COUNTIF(F429:L429,"休日")&lt;7,"対象外",IF(COUNTIF(F429:L429,"休日")&gt;3,"対象外","対象"))</f>
        <v>対象外</v>
      </c>
      <c r="AX430" s="198" t="str">
        <f>IF(COUNTIF(M429:S429,"作業")+COUNTIF(M429:S429,"休日")&lt;7,"対象外",IF(COUNTIF(M429:S429,"休日")&gt;3,"対象外","対象"))</f>
        <v>対象外</v>
      </c>
      <c r="AY430" s="198" t="str">
        <f>IF(COUNTIF(T429:Z429,"作業")+COUNTIF(T429:Z429,"休日")&lt;7,"対象外",IF(COUNTIF(T429:Z429,"休日")&gt;3,"対象外","対象"))</f>
        <v>対象外</v>
      </c>
      <c r="AZ430" s="198" t="str">
        <f>IF(COUNTIF(AA429:AG429,"作業")+COUNTIF(AA429:AG429,"休日")&lt;7,"対象外",IF(COUNTIF(AA429:AG429,"休日")&gt;3,"対象外","対象"))</f>
        <v>対象外</v>
      </c>
    </row>
    <row r="431" spans="1:52" ht="54.75" customHeight="1" x14ac:dyDescent="0.35">
      <c r="A431" s="599"/>
      <c r="B431" s="529" t="str">
        <f>IF(COUNTIF(F431:AG431,0)=28,"",B$35)</f>
        <v/>
      </c>
      <c r="C431" s="530"/>
      <c r="D431" s="531"/>
      <c r="E431" s="295" t="s">
        <v>158</v>
      </c>
      <c r="F431" s="314">
        <f>VLOOKUP(F418,'6'!$B$11:$D$598,3,0)</f>
        <v>0</v>
      </c>
      <c r="G431" s="219">
        <f>VLOOKUP(G418,'6'!$B$11:$D$598,3,0)</f>
        <v>0</v>
      </c>
      <c r="H431" s="219">
        <f>VLOOKUP(H418,'6'!$B$11:$D$598,3,0)</f>
        <v>0</v>
      </c>
      <c r="I431" s="219">
        <f>VLOOKUP(I418,'6'!$B$11:$D$598,3,0)</f>
        <v>0</v>
      </c>
      <c r="J431" s="219">
        <f>VLOOKUP(J418,'6'!$B$11:$D$598,3,0)</f>
        <v>0</v>
      </c>
      <c r="K431" s="219">
        <f>VLOOKUP(K418,'6'!$B$11:$D$598,3,0)</f>
        <v>0</v>
      </c>
      <c r="L431" s="315">
        <f>VLOOKUP(L418,'6'!$B$11:$D$598,3,0)</f>
        <v>0</v>
      </c>
      <c r="M431" s="303">
        <f>VLOOKUP(M418,'6'!$B$11:$D$598,3,0)</f>
        <v>0</v>
      </c>
      <c r="N431" s="219">
        <f>VLOOKUP(N418,'6'!$B$11:$D$598,3,0)</f>
        <v>0</v>
      </c>
      <c r="O431" s="219">
        <f>VLOOKUP(O418,'6'!$B$11:$D$598,3,0)</f>
        <v>0</v>
      </c>
      <c r="P431" s="219">
        <f>VLOOKUP(P418,'6'!$B$11:$D$598,3,0)</f>
        <v>0</v>
      </c>
      <c r="Q431" s="219">
        <f>VLOOKUP(Q418,'6'!$B$11:$D$598,3,0)</f>
        <v>0</v>
      </c>
      <c r="R431" s="219">
        <f>VLOOKUP(R418,'6'!$B$11:$D$598,3,0)</f>
        <v>0</v>
      </c>
      <c r="S431" s="322">
        <f>VLOOKUP(S418,'6'!$B$11:$D$598,3,0)</f>
        <v>0</v>
      </c>
      <c r="T431" s="314">
        <f>VLOOKUP(T418,'6'!$B$11:$D$598,3,0)</f>
        <v>0</v>
      </c>
      <c r="U431" s="219">
        <f>VLOOKUP(U418,'6'!$B$11:$D$598,3,0)</f>
        <v>0</v>
      </c>
      <c r="V431" s="219">
        <f>VLOOKUP(V418,'6'!$B$11:$D$598,3,0)</f>
        <v>0</v>
      </c>
      <c r="W431" s="219">
        <f>VLOOKUP(W418,'6'!$B$11:$D$598,3,0)</f>
        <v>0</v>
      </c>
      <c r="X431" s="219">
        <f>VLOOKUP(X418,'6'!$B$11:$D$598,3,0)</f>
        <v>0</v>
      </c>
      <c r="Y431" s="219">
        <f>VLOOKUP(Y418,'6'!$B$11:$D$598,3,0)</f>
        <v>0</v>
      </c>
      <c r="Z431" s="315">
        <f>VLOOKUP(Z418,'6'!$B$11:$D$598,3,0)</f>
        <v>0</v>
      </c>
      <c r="AA431" s="303">
        <f>VLOOKUP(AA418,'6'!$B$11:$D$598,3,0)</f>
        <v>0</v>
      </c>
      <c r="AB431" s="219">
        <f>VLOOKUP(AB418,'6'!$B$11:$D$598,3,0)</f>
        <v>0</v>
      </c>
      <c r="AC431" s="219">
        <f>VLOOKUP(AC418,'6'!$B$11:$D$598,3,0)</f>
        <v>0</v>
      </c>
      <c r="AD431" s="219">
        <f>VLOOKUP(AD418,'6'!$B$11:$D$598,3,0)</f>
        <v>0</v>
      </c>
      <c r="AE431" s="219">
        <f>VLOOKUP(AE418,'6'!$B$11:$D$598,3,0)</f>
        <v>0</v>
      </c>
      <c r="AF431" s="219">
        <f>VLOOKUP(AF418,'6'!$B$11:$D$598,3,0)</f>
        <v>0</v>
      </c>
      <c r="AG431" s="219">
        <f>VLOOKUP(AG418,'6'!$B$11:$D$598,3,0)</f>
        <v>0</v>
      </c>
      <c r="AH431" s="198">
        <f t="shared" ref="AH431" si="678">COUNTIF(F432:AG432,"作業")+COUNTIF(F432:AG432,"休日")</f>
        <v>0</v>
      </c>
      <c r="AI431" s="291">
        <f t="shared" ref="AI431" si="679">(COUNTIF(F432:AG432,"休日"))</f>
        <v>0</v>
      </c>
      <c r="AJ431" s="189"/>
      <c r="AL431" s="290"/>
      <c r="AM431" s="290"/>
      <c r="AN431" s="290"/>
      <c r="AW431" s="278">
        <v>1</v>
      </c>
      <c r="AX431" s="278">
        <v>2</v>
      </c>
      <c r="AY431" s="278">
        <v>3</v>
      </c>
      <c r="AZ431" s="278">
        <v>4</v>
      </c>
    </row>
    <row r="432" spans="1:52" ht="54.75" customHeight="1" x14ac:dyDescent="0.35">
      <c r="A432" s="599"/>
      <c r="B432" s="532"/>
      <c r="C432" s="533"/>
      <c r="D432" s="534"/>
      <c r="E432" s="296" t="s">
        <v>159</v>
      </c>
      <c r="F432" s="314" t="str">
        <f>IF(B431="","",IF(AW432="対象外","対象外",F431))</f>
        <v/>
      </c>
      <c r="G432" s="219" t="str">
        <f>IF(B431="","",IF(AW432="対象外","対象外",G431))</f>
        <v/>
      </c>
      <c r="H432" s="219" t="str">
        <f>IF(B431="","",IF(AW432="対象外","対象外",H431))</f>
        <v/>
      </c>
      <c r="I432" s="219" t="str">
        <f>IF(B431="","",IF(AW432="対象外","対象外",I431))</f>
        <v/>
      </c>
      <c r="J432" s="219" t="str">
        <f>IF(B431="","",IF(AW432="対象外","対象外",J431))</f>
        <v/>
      </c>
      <c r="K432" s="219" t="str">
        <f>IF(B431="","",IF(AW432="対象外","対象外",K431))</f>
        <v/>
      </c>
      <c r="L432" s="315" t="str">
        <f>IF(B431="","",IF(AW432="対象外","対象外",L431))</f>
        <v/>
      </c>
      <c r="M432" s="303" t="str">
        <f>IF(B431="","",IF(AX432="対象外","対象外",M431))</f>
        <v/>
      </c>
      <c r="N432" s="219" t="str">
        <f>IF(B431="","",IF(AX432="対象外","対象外",N431))</f>
        <v/>
      </c>
      <c r="O432" s="219" t="str">
        <f>IF(B431="","",IF(AX432="対象外","対象外",O431))</f>
        <v/>
      </c>
      <c r="P432" s="219" t="str">
        <f>IF(B431="","",IF(AX432="対象外","対象外",P431))</f>
        <v/>
      </c>
      <c r="Q432" s="219" t="str">
        <f>IF(B431="","",IF(AX432="対象外","対象外",Q431))</f>
        <v/>
      </c>
      <c r="R432" s="219" t="str">
        <f>IF(B431="","",IF(AX432="対象外","対象外",R431))</f>
        <v/>
      </c>
      <c r="S432" s="322" t="str">
        <f>IF(B431="","",IF(AX432="対象外","対象外",S431))</f>
        <v/>
      </c>
      <c r="T432" s="314" t="str">
        <f>IF(B431="","",IF(AY432="対象外","対象外",T431))</f>
        <v/>
      </c>
      <c r="U432" s="219" t="str">
        <f>IF(B431="","",IF(AY432="対象外","対象外",U431))</f>
        <v/>
      </c>
      <c r="V432" s="219" t="str">
        <f>IF(B431="","",IF(AY432="対象外","対象外",V431))</f>
        <v/>
      </c>
      <c r="W432" s="219" t="str">
        <f>IF(B431="","",IF(AY432="対象外","対象外",W431))</f>
        <v/>
      </c>
      <c r="X432" s="219" t="str">
        <f>IF(B431="","",IF(AY432="対象外","対象外",X431))</f>
        <v/>
      </c>
      <c r="Y432" s="219" t="str">
        <f>IF(B431="","",IF(AY432="対象外","対象外",Y431))</f>
        <v/>
      </c>
      <c r="Z432" s="315" t="str">
        <f>IF(B431="","",IF(AY432="対象外","対象外",Z431))</f>
        <v/>
      </c>
      <c r="AA432" s="303" t="str">
        <f>IF(B431="","",IF(AZ432="対象外","対象外",AA431))</f>
        <v/>
      </c>
      <c r="AB432" s="219" t="str">
        <f>IF(B431="","",IF(AZ432="対象外","対象外",AB431))</f>
        <v/>
      </c>
      <c r="AC432" s="219" t="str">
        <f>IF(B431="","",IF(AZ432="対象外","対象外",AC431))</f>
        <v/>
      </c>
      <c r="AD432" s="219" t="str">
        <f>IF(B431="","",IF(AZ432="対象外","対象外",AD431))</f>
        <v/>
      </c>
      <c r="AE432" s="219" t="str">
        <f>IF(B431="","",IF(AZ432="対象外","対象外",AE431))</f>
        <v/>
      </c>
      <c r="AF432" s="219" t="str">
        <f>IF(B431="","",IF(AZ432="対象外","対象外",AF431))</f>
        <v/>
      </c>
      <c r="AG432" s="219" t="str">
        <f>IF(B431="","",IF(AZ432="対象外","対象外",AG431))</f>
        <v/>
      </c>
      <c r="AH432" s="523" t="str">
        <f t="shared" ref="AH432" si="680">IF(B431="","",IF(AH431&lt;1,"対象外",ROUND(AI431/AH431,3)))</f>
        <v/>
      </c>
      <c r="AI432" s="524"/>
      <c r="AJ432" s="189"/>
      <c r="AL432" s="290"/>
      <c r="AM432" s="184">
        <f>IF(AH432="",0,IF(AH432="対象外",0,1))</f>
        <v>0</v>
      </c>
      <c r="AN432" s="187">
        <f>IF(AM432=1,AH432,0)</f>
        <v>0</v>
      </c>
      <c r="AO432" s="184">
        <f>AH431</f>
        <v>0</v>
      </c>
      <c r="AP432" s="170">
        <f>AI431</f>
        <v>0</v>
      </c>
      <c r="AQ432" s="152"/>
      <c r="AR432" s="170">
        <f>IF(AS432&gt;1,1,0)</f>
        <v>0</v>
      </c>
      <c r="AS432" s="170">
        <f>AO432+AS388</f>
        <v>0</v>
      </c>
      <c r="AT432" s="170">
        <f>AP432+AT388</f>
        <v>0</v>
      </c>
      <c r="AU432" s="152"/>
      <c r="AW432" s="198" t="str">
        <f>IF(COUNTIF(F431:L431,"作業")+COUNTIF(F431:L431,"休日")&lt;7,"対象外",IF(COUNTIF(F431:L431,"休日")&gt;3,"対象外","対象"))</f>
        <v>対象外</v>
      </c>
      <c r="AX432" s="198" t="str">
        <f>IF(COUNTIF(M431:S431,"作業")+COUNTIF(M431:S431,"休日")&lt;7,"対象外",IF(COUNTIF(M431:S431,"休日")&gt;3,"対象外","対象"))</f>
        <v>対象外</v>
      </c>
      <c r="AY432" s="198" t="str">
        <f>IF(COUNTIF(T431:Z431,"作業")+COUNTIF(T431:Z431,"休日")&lt;7,"対象外",IF(COUNTIF(T431:Z431,"休日")&gt;3,"対象外","対象"))</f>
        <v>対象外</v>
      </c>
      <c r="AZ432" s="198" t="str">
        <f>IF(COUNTIF(AA431:AG431,"作業")+COUNTIF(AA431:AG431,"休日")&lt;7,"対象外",IF(COUNTIF(AA431:AG431,"休日")&gt;3,"対象外","対象"))</f>
        <v>対象外</v>
      </c>
    </row>
    <row r="433" spans="1:52" ht="54.75" customHeight="1" x14ac:dyDescent="0.35">
      <c r="A433" s="599"/>
      <c r="B433" s="529" t="str">
        <f>IF(COUNTIF(F433:AG433,0)=28,"",B$37)</f>
        <v/>
      </c>
      <c r="C433" s="530"/>
      <c r="D433" s="531"/>
      <c r="E433" s="295" t="s">
        <v>158</v>
      </c>
      <c r="F433" s="314">
        <f>VLOOKUP(F418,'7'!$B$11:$D$598,3,0)</f>
        <v>0</v>
      </c>
      <c r="G433" s="219">
        <f>VLOOKUP(G418,'7'!$B$11:$D$598,3,0)</f>
        <v>0</v>
      </c>
      <c r="H433" s="219">
        <f>VLOOKUP(H418,'7'!$B$11:$D$598,3,0)</f>
        <v>0</v>
      </c>
      <c r="I433" s="219">
        <f>VLOOKUP(I418,'7'!$B$11:$D$598,3,0)</f>
        <v>0</v>
      </c>
      <c r="J433" s="219">
        <f>VLOOKUP(J418,'7'!$B$11:$D$598,3,0)</f>
        <v>0</v>
      </c>
      <c r="K433" s="219">
        <f>VLOOKUP(K418,'7'!$B$11:$D$598,3,0)</f>
        <v>0</v>
      </c>
      <c r="L433" s="315">
        <f>VLOOKUP(L418,'7'!$B$11:$D$598,3,0)</f>
        <v>0</v>
      </c>
      <c r="M433" s="303">
        <f>VLOOKUP(M418,'7'!$B$11:$D$598,3,0)</f>
        <v>0</v>
      </c>
      <c r="N433" s="219">
        <f>VLOOKUP(N418,'7'!$B$11:$D$598,3,0)</f>
        <v>0</v>
      </c>
      <c r="O433" s="219">
        <f>VLOOKUP(O418,'7'!$B$11:$D$598,3,0)</f>
        <v>0</v>
      </c>
      <c r="P433" s="219">
        <f>VLOOKUP(P418,'7'!$B$11:$D$598,3,0)</f>
        <v>0</v>
      </c>
      <c r="Q433" s="219">
        <f>VLOOKUP(Q418,'7'!$B$11:$D$598,3,0)</f>
        <v>0</v>
      </c>
      <c r="R433" s="219">
        <f>VLOOKUP(R418,'7'!$B$11:$D$598,3,0)</f>
        <v>0</v>
      </c>
      <c r="S433" s="322">
        <f>VLOOKUP(S418,'7'!$B$11:$D$598,3,0)</f>
        <v>0</v>
      </c>
      <c r="T433" s="314">
        <f>VLOOKUP(T418,'7'!$B$11:$D$598,3,0)</f>
        <v>0</v>
      </c>
      <c r="U433" s="219">
        <f>VLOOKUP(U418,'7'!$B$11:$D$598,3,0)</f>
        <v>0</v>
      </c>
      <c r="V433" s="219">
        <f>VLOOKUP(V418,'7'!$B$11:$D$598,3,0)</f>
        <v>0</v>
      </c>
      <c r="W433" s="219">
        <f>VLOOKUP(W418,'7'!$B$11:$D$598,3,0)</f>
        <v>0</v>
      </c>
      <c r="X433" s="219">
        <f>VLOOKUP(X418,'7'!$B$11:$D$598,3,0)</f>
        <v>0</v>
      </c>
      <c r="Y433" s="219">
        <f>VLOOKUP(Y418,'7'!$B$11:$D$598,3,0)</f>
        <v>0</v>
      </c>
      <c r="Z433" s="315">
        <f>VLOOKUP(Z418,'7'!$B$11:$D$598,3,0)</f>
        <v>0</v>
      </c>
      <c r="AA433" s="303">
        <f>VLOOKUP(AA418,'7'!$B$11:$D$598,3,0)</f>
        <v>0</v>
      </c>
      <c r="AB433" s="219">
        <f>VLOOKUP(AB418,'7'!$B$11:$D$598,3,0)</f>
        <v>0</v>
      </c>
      <c r="AC433" s="219">
        <f>VLOOKUP(AC418,'7'!$B$11:$D$598,3,0)</f>
        <v>0</v>
      </c>
      <c r="AD433" s="219">
        <f>VLOOKUP(AD418,'7'!$B$11:$D$598,3,0)</f>
        <v>0</v>
      </c>
      <c r="AE433" s="219">
        <f>VLOOKUP(AE418,'7'!$B$11:$D$598,3,0)</f>
        <v>0</v>
      </c>
      <c r="AF433" s="219">
        <f>VLOOKUP(AF418,'7'!$B$11:$D$598,3,0)</f>
        <v>0</v>
      </c>
      <c r="AG433" s="219">
        <f>VLOOKUP(AG418,'7'!$B$11:$D$598,3,0)</f>
        <v>0</v>
      </c>
      <c r="AH433" s="198">
        <f t="shared" ref="AH433" si="681">COUNTIF(F434:AG434,"作業")+COUNTIF(F434:AG434,"休日")</f>
        <v>0</v>
      </c>
      <c r="AI433" s="291">
        <f t="shared" ref="AI433" si="682">(COUNTIF(F434:AG434,"休日"))</f>
        <v>0</v>
      </c>
      <c r="AJ433" s="189"/>
      <c r="AL433" s="290"/>
      <c r="AM433" s="290"/>
      <c r="AN433" s="290"/>
      <c r="AW433" s="278">
        <v>1</v>
      </c>
      <c r="AX433" s="278">
        <v>2</v>
      </c>
      <c r="AY433" s="278">
        <v>3</v>
      </c>
      <c r="AZ433" s="278">
        <v>4</v>
      </c>
    </row>
    <row r="434" spans="1:52" ht="54.75" customHeight="1" x14ac:dyDescent="0.35">
      <c r="A434" s="599"/>
      <c r="B434" s="532"/>
      <c r="C434" s="533"/>
      <c r="D434" s="534"/>
      <c r="E434" s="296" t="s">
        <v>159</v>
      </c>
      <c r="F434" s="314" t="str">
        <f>IF(B433="","",IF(AW434="対象外","対象外",F433))</f>
        <v/>
      </c>
      <c r="G434" s="219" t="str">
        <f>IF(B433="","",IF(AW434="対象外","対象外",G433))</f>
        <v/>
      </c>
      <c r="H434" s="219" t="str">
        <f>IF(B433="","",IF(AW434="対象外","対象外",H433))</f>
        <v/>
      </c>
      <c r="I434" s="219" t="str">
        <f>IF(B433="","",IF(AW434="対象外","対象外",I433))</f>
        <v/>
      </c>
      <c r="J434" s="219" t="str">
        <f>IF(B433="","",IF(AW434="対象外","対象外",J433))</f>
        <v/>
      </c>
      <c r="K434" s="219" t="str">
        <f>IF(B433="","",IF(AW434="対象外","対象外",K433))</f>
        <v/>
      </c>
      <c r="L434" s="315" t="str">
        <f>IF(B433="","",IF(AW434="対象外","対象外",L433))</f>
        <v/>
      </c>
      <c r="M434" s="303" t="str">
        <f>IF(B433="","",IF(AX434="対象外","対象外",M433))</f>
        <v/>
      </c>
      <c r="N434" s="219" t="str">
        <f>IF(B433="","",IF(AX434="対象外","対象外",N433))</f>
        <v/>
      </c>
      <c r="O434" s="219" t="str">
        <f>IF(B433="","",IF(AX434="対象外","対象外",O433))</f>
        <v/>
      </c>
      <c r="P434" s="219" t="str">
        <f>IF(B433="","",IF(AX434="対象外","対象外",P433))</f>
        <v/>
      </c>
      <c r="Q434" s="219" t="str">
        <f>IF(B433="","",IF(AX434="対象外","対象外",Q433))</f>
        <v/>
      </c>
      <c r="R434" s="219" t="str">
        <f>IF(B433="","",IF(AX434="対象外","対象外",R433))</f>
        <v/>
      </c>
      <c r="S434" s="322" t="str">
        <f>IF(B433="","",IF(AX434="対象外","対象外",S433))</f>
        <v/>
      </c>
      <c r="T434" s="314" t="str">
        <f>IF(B433="","",IF(AY434="対象外","対象外",T433))</f>
        <v/>
      </c>
      <c r="U434" s="219" t="str">
        <f>IF(B433="","",IF(AY434="対象外","対象外",U433))</f>
        <v/>
      </c>
      <c r="V434" s="219" t="str">
        <f>IF(B433="","",IF(AY434="対象外","対象外",V433))</f>
        <v/>
      </c>
      <c r="W434" s="219" t="str">
        <f>IF(B433="","",IF(AY434="対象外","対象外",W433))</f>
        <v/>
      </c>
      <c r="X434" s="219" t="str">
        <f>IF(B433="","",IF(AY434="対象外","対象外",X433))</f>
        <v/>
      </c>
      <c r="Y434" s="219" t="str">
        <f>IF(B433="","",IF(AY434="対象外","対象外",Y433))</f>
        <v/>
      </c>
      <c r="Z434" s="315" t="str">
        <f>IF(B433="","",IF(AY434="対象外","対象外",Z433))</f>
        <v/>
      </c>
      <c r="AA434" s="303" t="str">
        <f>IF(B433="","",IF(AZ434="対象外","対象外",AA433))</f>
        <v/>
      </c>
      <c r="AB434" s="219" t="str">
        <f>IF(B433="","",IF(AZ434="対象外","対象外",AB433))</f>
        <v/>
      </c>
      <c r="AC434" s="219" t="str">
        <f>IF(B433="","",IF(AZ434="対象外","対象外",AC433))</f>
        <v/>
      </c>
      <c r="AD434" s="219" t="str">
        <f>IF(B433="","",IF(AZ434="対象外","対象外",AD433))</f>
        <v/>
      </c>
      <c r="AE434" s="219" t="str">
        <f>IF(B433="","",IF(AZ434="対象外","対象外",AE433))</f>
        <v/>
      </c>
      <c r="AF434" s="219" t="str">
        <f>IF(B433="","",IF(AZ434="対象外","対象外",AF433))</f>
        <v/>
      </c>
      <c r="AG434" s="219" t="str">
        <f>IF(B433="","",IF(AZ434="対象外","対象外",AG433))</f>
        <v/>
      </c>
      <c r="AH434" s="523" t="str">
        <f t="shared" ref="AH434" si="683">IF(B433="","",IF(AH433&lt;1,"対象外",ROUND(AI433/AH433,3)))</f>
        <v/>
      </c>
      <c r="AI434" s="524"/>
      <c r="AJ434" s="189"/>
      <c r="AL434" s="290"/>
      <c r="AM434" s="184">
        <f>IF(AH434="",0,IF(AH434="対象外",0,1))</f>
        <v>0</v>
      </c>
      <c r="AN434" s="187">
        <f>IF(AM434=1,AH434,0)</f>
        <v>0</v>
      </c>
      <c r="AO434" s="184">
        <f>AH433</f>
        <v>0</v>
      </c>
      <c r="AP434" s="170">
        <f>AI433</f>
        <v>0</v>
      </c>
      <c r="AQ434" s="152"/>
      <c r="AR434" s="170">
        <f>IF(AS434&gt;1,1,0)</f>
        <v>0</v>
      </c>
      <c r="AS434" s="170">
        <f>AO434+AS390</f>
        <v>0</v>
      </c>
      <c r="AT434" s="170">
        <f>AP434+AT390</f>
        <v>0</v>
      </c>
      <c r="AU434" s="152"/>
      <c r="AW434" s="198" t="str">
        <f>IF(COUNTIF(F433:L433,"作業")+COUNTIF(F433:L433,"休日")&lt;7,"対象外",IF(COUNTIF(F433:L433,"休日")&gt;3,"対象外","対象"))</f>
        <v>対象外</v>
      </c>
      <c r="AX434" s="198" t="str">
        <f>IF(COUNTIF(M433:S433,"作業")+COUNTIF(M433:S433,"休日")&lt;7,"対象外",IF(COUNTIF(M433:S433,"休日")&gt;3,"対象外","対象"))</f>
        <v>対象外</v>
      </c>
      <c r="AY434" s="198" t="str">
        <f>IF(COUNTIF(T433:Z433,"作業")+COUNTIF(T433:Z433,"休日")&lt;7,"対象外",IF(COUNTIF(T433:Z433,"休日")&gt;3,"対象外","対象"))</f>
        <v>対象外</v>
      </c>
      <c r="AZ434" s="198" t="str">
        <f>IF(COUNTIF(AA433:AG433,"作業")+COUNTIF(AA433:AG433,"休日")&lt;7,"対象外",IF(COUNTIF(AA433:AG433,"休日")&gt;3,"対象外","対象"))</f>
        <v>対象外</v>
      </c>
    </row>
    <row r="435" spans="1:52" ht="54.75" customHeight="1" x14ac:dyDescent="0.35">
      <c r="A435" s="599"/>
      <c r="B435" s="529" t="str">
        <f>IF(COUNTIF(F435:AG435,0)=28,"",B$39)</f>
        <v/>
      </c>
      <c r="C435" s="530"/>
      <c r="D435" s="531"/>
      <c r="E435" s="295" t="s">
        <v>158</v>
      </c>
      <c r="F435" s="314">
        <f>VLOOKUP(F418,'8'!$B$11:$D$598,3,0)</f>
        <v>0</v>
      </c>
      <c r="G435" s="219">
        <f>VLOOKUP(G418,'8'!$B$11:$D$598,3,0)</f>
        <v>0</v>
      </c>
      <c r="H435" s="219">
        <f>VLOOKUP(H418,'8'!$B$11:$D$598,3,0)</f>
        <v>0</v>
      </c>
      <c r="I435" s="219">
        <f>VLOOKUP(I418,'8'!$B$11:$D$598,3,0)</f>
        <v>0</v>
      </c>
      <c r="J435" s="219">
        <f>VLOOKUP(J418,'8'!$B$11:$D$598,3,0)</f>
        <v>0</v>
      </c>
      <c r="K435" s="219">
        <f>VLOOKUP(K418,'8'!$B$11:$D$598,3,0)</f>
        <v>0</v>
      </c>
      <c r="L435" s="315">
        <f>VLOOKUP(L418,'8'!$B$11:$D$598,3,0)</f>
        <v>0</v>
      </c>
      <c r="M435" s="303">
        <f>VLOOKUP(M418,'8'!$B$11:$D$598,3,0)</f>
        <v>0</v>
      </c>
      <c r="N435" s="219">
        <f>VLOOKUP(N418,'8'!$B$11:$D$598,3,0)</f>
        <v>0</v>
      </c>
      <c r="O435" s="219">
        <f>VLOOKUP(O418,'8'!$B$11:$D$598,3,0)</f>
        <v>0</v>
      </c>
      <c r="P435" s="219">
        <f>VLOOKUP(P418,'8'!$B$11:$D$598,3,0)</f>
        <v>0</v>
      </c>
      <c r="Q435" s="219">
        <f>VLOOKUP(Q418,'8'!$B$11:$D$598,3,0)</f>
        <v>0</v>
      </c>
      <c r="R435" s="219">
        <f>VLOOKUP(R418,'8'!$B$11:$D$598,3,0)</f>
        <v>0</v>
      </c>
      <c r="S435" s="322">
        <f>VLOOKUP(S418,'8'!$B$11:$D$598,3,0)</f>
        <v>0</v>
      </c>
      <c r="T435" s="314">
        <f>VLOOKUP(T418,'8'!$B$11:$D$598,3,0)</f>
        <v>0</v>
      </c>
      <c r="U435" s="219">
        <f>VLOOKUP(U418,'8'!$B$11:$D$598,3,0)</f>
        <v>0</v>
      </c>
      <c r="V435" s="219">
        <f>VLOOKUP(V418,'8'!$B$11:$D$598,3,0)</f>
        <v>0</v>
      </c>
      <c r="W435" s="219">
        <f>VLOOKUP(W418,'8'!$B$11:$D$598,3,0)</f>
        <v>0</v>
      </c>
      <c r="X435" s="219">
        <f>VLOOKUP(X418,'8'!$B$11:$D$598,3,0)</f>
        <v>0</v>
      </c>
      <c r="Y435" s="219">
        <f>VLOOKUP(Y418,'8'!$B$11:$D$598,3,0)</f>
        <v>0</v>
      </c>
      <c r="Z435" s="315">
        <f>VLOOKUP(Z418,'8'!$B$11:$D$598,3,0)</f>
        <v>0</v>
      </c>
      <c r="AA435" s="303">
        <f>VLOOKUP(AA418,'8'!$B$11:$D$598,3,0)</f>
        <v>0</v>
      </c>
      <c r="AB435" s="219">
        <f>VLOOKUP(AB418,'8'!$B$11:$D$598,3,0)</f>
        <v>0</v>
      </c>
      <c r="AC435" s="219">
        <f>VLOOKUP(AC418,'8'!$B$11:$D$598,3,0)</f>
        <v>0</v>
      </c>
      <c r="AD435" s="219">
        <f>VLOOKUP(AD418,'8'!$B$11:$D$598,3,0)</f>
        <v>0</v>
      </c>
      <c r="AE435" s="219">
        <f>VLOOKUP(AE418,'8'!$B$11:$D$598,3,0)</f>
        <v>0</v>
      </c>
      <c r="AF435" s="219">
        <f>VLOOKUP(AF418,'8'!$B$11:$D$598,3,0)</f>
        <v>0</v>
      </c>
      <c r="AG435" s="219">
        <f>VLOOKUP(AG418,'8'!$B$11:$D$598,3,0)</f>
        <v>0</v>
      </c>
      <c r="AH435" s="198">
        <f t="shared" ref="AH435" si="684">COUNTIF(F436:AG436,"作業")+COUNTIF(F436:AG436,"休日")</f>
        <v>0</v>
      </c>
      <c r="AI435" s="291">
        <f t="shared" ref="AI435" si="685">(COUNTIF(F436:AG436,"休日"))</f>
        <v>0</v>
      </c>
      <c r="AJ435" s="189"/>
      <c r="AL435" s="290"/>
      <c r="AM435" s="290"/>
      <c r="AN435" s="290"/>
      <c r="AW435" s="278">
        <v>1</v>
      </c>
      <c r="AX435" s="278">
        <v>2</v>
      </c>
      <c r="AY435" s="278">
        <v>3</v>
      </c>
      <c r="AZ435" s="278">
        <v>4</v>
      </c>
    </row>
    <row r="436" spans="1:52" ht="54.75" customHeight="1" x14ac:dyDescent="0.35">
      <c r="A436" s="599"/>
      <c r="B436" s="532"/>
      <c r="C436" s="533"/>
      <c r="D436" s="534"/>
      <c r="E436" s="296" t="s">
        <v>159</v>
      </c>
      <c r="F436" s="314" t="str">
        <f>IF(B435="","",IF(AW436="対象外","対象外",F435))</f>
        <v/>
      </c>
      <c r="G436" s="219" t="str">
        <f>IF(B435="","",IF(AW436="対象外","対象外",G435))</f>
        <v/>
      </c>
      <c r="H436" s="219" t="str">
        <f>IF(B435="","",IF(AW436="対象外","対象外",H435))</f>
        <v/>
      </c>
      <c r="I436" s="219" t="str">
        <f>IF(B435="","",IF(AW436="対象外","対象外",I435))</f>
        <v/>
      </c>
      <c r="J436" s="219" t="str">
        <f>IF(B435="","",IF(AW436="対象外","対象外",J435))</f>
        <v/>
      </c>
      <c r="K436" s="219" t="str">
        <f>IF(B435="","",IF(AW436="対象外","対象外",K435))</f>
        <v/>
      </c>
      <c r="L436" s="315" t="str">
        <f>IF(B435="","",IF(AW436="対象外","対象外",L435))</f>
        <v/>
      </c>
      <c r="M436" s="303" t="str">
        <f>IF(B435="","",IF(AX436="対象外","対象外",M435))</f>
        <v/>
      </c>
      <c r="N436" s="219" t="str">
        <f>IF(B435="","",IF(AX436="対象外","対象外",N435))</f>
        <v/>
      </c>
      <c r="O436" s="219" t="str">
        <f>IF(B435="","",IF(AX436="対象外","対象外",O435))</f>
        <v/>
      </c>
      <c r="P436" s="219" t="str">
        <f>IF(B435="","",IF(AX436="対象外","対象外",P435))</f>
        <v/>
      </c>
      <c r="Q436" s="219" t="str">
        <f>IF(B435="","",IF(AX436="対象外","対象外",Q435))</f>
        <v/>
      </c>
      <c r="R436" s="219" t="str">
        <f>IF(B435="","",IF(AX436="対象外","対象外",R435))</f>
        <v/>
      </c>
      <c r="S436" s="322" t="str">
        <f>IF(B435="","",IF(AX436="対象外","対象外",S435))</f>
        <v/>
      </c>
      <c r="T436" s="314" t="str">
        <f>IF(B435="","",IF(AY436="対象外","対象外",T435))</f>
        <v/>
      </c>
      <c r="U436" s="219" t="str">
        <f>IF(B435="","",IF(AY436="対象外","対象外",U435))</f>
        <v/>
      </c>
      <c r="V436" s="219" t="str">
        <f>IF(B435="","",IF(AY436="対象外","対象外",V435))</f>
        <v/>
      </c>
      <c r="W436" s="219" t="str">
        <f>IF(B435="","",IF(AY436="対象外","対象外",W435))</f>
        <v/>
      </c>
      <c r="X436" s="219" t="str">
        <f>IF(B435="","",IF(AY436="対象外","対象外",X435))</f>
        <v/>
      </c>
      <c r="Y436" s="219" t="str">
        <f>IF(B435="","",IF(AY436="対象外","対象外",Y435))</f>
        <v/>
      </c>
      <c r="Z436" s="315" t="str">
        <f>IF(B435="","",IF(AY436="対象外","対象外",Z435))</f>
        <v/>
      </c>
      <c r="AA436" s="303" t="str">
        <f>IF(B435="","",IF(AZ436="対象外","対象外",AA435))</f>
        <v/>
      </c>
      <c r="AB436" s="219" t="str">
        <f>IF(B435="","",IF(AZ436="対象外","対象外",AB435))</f>
        <v/>
      </c>
      <c r="AC436" s="219" t="str">
        <f>IF(B435="","",IF(AZ436="対象外","対象外",AC435))</f>
        <v/>
      </c>
      <c r="AD436" s="219" t="str">
        <f>IF(B435="","",IF(AZ436="対象外","対象外",AD435))</f>
        <v/>
      </c>
      <c r="AE436" s="219" t="str">
        <f>IF(B435="","",IF(AZ436="対象外","対象外",AE435))</f>
        <v/>
      </c>
      <c r="AF436" s="219" t="str">
        <f>IF(B435="","",IF(AZ436="対象外","対象外",AF435))</f>
        <v/>
      </c>
      <c r="AG436" s="219" t="str">
        <f>IF(B435="","",IF(AZ436="対象外","対象外",AG435))</f>
        <v/>
      </c>
      <c r="AH436" s="523" t="str">
        <f t="shared" ref="AH436" si="686">IF(B435="","",IF(AH435&lt;1,"対象外",ROUND(AI435/AH435,3)))</f>
        <v/>
      </c>
      <c r="AI436" s="524"/>
      <c r="AJ436" s="189"/>
      <c r="AL436" s="290"/>
      <c r="AM436" s="184">
        <f>IF(AH436="",0,IF(AH436="対象外",0,1))</f>
        <v>0</v>
      </c>
      <c r="AN436" s="187">
        <f>IF(AM436=1,AH436,0)</f>
        <v>0</v>
      </c>
      <c r="AO436" s="184">
        <f>AH435</f>
        <v>0</v>
      </c>
      <c r="AP436" s="170">
        <f>AI435</f>
        <v>0</v>
      </c>
      <c r="AQ436" s="152"/>
      <c r="AR436" s="170">
        <f>IF(AS436&gt;1,1,0)</f>
        <v>0</v>
      </c>
      <c r="AS436" s="170">
        <f>AO436+AS392</f>
        <v>0</v>
      </c>
      <c r="AT436" s="170">
        <f>AP436+AT392</f>
        <v>0</v>
      </c>
      <c r="AU436" s="152"/>
      <c r="AW436" s="198" t="str">
        <f>IF(COUNTIF(F435:L435,"作業")+COUNTIF(F435:L435,"休日")&lt;7,"対象外",IF(COUNTIF(F435:L435,"休日")&gt;3,"対象外","対象"))</f>
        <v>対象外</v>
      </c>
      <c r="AX436" s="198" t="str">
        <f>IF(COUNTIF(M435:S435,"作業")+COUNTIF(M435:S435,"休日")&lt;7,"対象外",IF(COUNTIF(M435:S435,"休日")&gt;3,"対象外","対象"))</f>
        <v>対象外</v>
      </c>
      <c r="AY436" s="198" t="str">
        <f>IF(COUNTIF(T435:Z435,"作業")+COUNTIF(T435:Z435,"休日")&lt;7,"対象外",IF(COUNTIF(T435:Z435,"休日")&gt;3,"対象外","対象"))</f>
        <v>対象外</v>
      </c>
      <c r="AZ436" s="198" t="str">
        <f>IF(COUNTIF(AA435:AG435,"作業")+COUNTIF(AA435:AG435,"休日")&lt;7,"対象外",IF(COUNTIF(AA435:AG435,"休日")&gt;3,"対象外","対象"))</f>
        <v>対象外</v>
      </c>
    </row>
    <row r="437" spans="1:52" ht="54.75" customHeight="1" x14ac:dyDescent="0.35">
      <c r="A437" s="599"/>
      <c r="B437" s="529" t="str">
        <f>IF(COUNTIF(F437:AG437,0)=28,"",B$41)</f>
        <v/>
      </c>
      <c r="C437" s="530"/>
      <c r="D437" s="531"/>
      <c r="E437" s="295" t="s">
        <v>158</v>
      </c>
      <c r="F437" s="314">
        <f>VLOOKUP(F418,'9'!$B$11:$D$598,3,0)</f>
        <v>0</v>
      </c>
      <c r="G437" s="219">
        <f>VLOOKUP(G418,'9'!$B$11:$D$598,3,0)</f>
        <v>0</v>
      </c>
      <c r="H437" s="219">
        <f>VLOOKUP(H418,'9'!$B$11:$D$598,3,0)</f>
        <v>0</v>
      </c>
      <c r="I437" s="219">
        <f>VLOOKUP(I418,'9'!$B$11:$D$598,3,0)</f>
        <v>0</v>
      </c>
      <c r="J437" s="219">
        <f>VLOOKUP(J418,'9'!$B$11:$D$598,3,0)</f>
        <v>0</v>
      </c>
      <c r="K437" s="219">
        <f>VLOOKUP(K418,'9'!$B$11:$D$598,3,0)</f>
        <v>0</v>
      </c>
      <c r="L437" s="315">
        <f>VLOOKUP(L418,'9'!$B$11:$D$598,3,0)</f>
        <v>0</v>
      </c>
      <c r="M437" s="303">
        <f>VLOOKUP(M418,'9'!$B$11:$D$598,3,0)</f>
        <v>0</v>
      </c>
      <c r="N437" s="219">
        <f>VLOOKUP(N418,'9'!$B$11:$D$598,3,0)</f>
        <v>0</v>
      </c>
      <c r="O437" s="219">
        <f>VLOOKUP(O418,'9'!$B$11:$D$598,3,0)</f>
        <v>0</v>
      </c>
      <c r="P437" s="219">
        <f>VLOOKUP(P418,'9'!$B$11:$D$598,3,0)</f>
        <v>0</v>
      </c>
      <c r="Q437" s="219">
        <f>VLOOKUP(Q418,'9'!$B$11:$D$598,3,0)</f>
        <v>0</v>
      </c>
      <c r="R437" s="219">
        <f>VLOOKUP(R418,'9'!$B$11:$D$598,3,0)</f>
        <v>0</v>
      </c>
      <c r="S437" s="322">
        <f>VLOOKUP(S418,'9'!$B$11:$D$598,3,0)</f>
        <v>0</v>
      </c>
      <c r="T437" s="314">
        <f>VLOOKUP(T418,'9'!$B$11:$D$598,3,0)</f>
        <v>0</v>
      </c>
      <c r="U437" s="219">
        <f>VLOOKUP(U418,'9'!$B$11:$D$598,3,0)</f>
        <v>0</v>
      </c>
      <c r="V437" s="219">
        <f>VLOOKUP(V418,'9'!$B$11:$D$598,3,0)</f>
        <v>0</v>
      </c>
      <c r="W437" s="219">
        <f>VLOOKUP(W418,'9'!$B$11:$D$598,3,0)</f>
        <v>0</v>
      </c>
      <c r="X437" s="219">
        <f>VLOOKUP(X418,'9'!$B$11:$D$598,3,0)</f>
        <v>0</v>
      </c>
      <c r="Y437" s="219">
        <f>VLOOKUP(Y418,'9'!$B$11:$D$598,3,0)</f>
        <v>0</v>
      </c>
      <c r="Z437" s="315">
        <f>VLOOKUP(Z418,'9'!$B$11:$D$598,3,0)</f>
        <v>0</v>
      </c>
      <c r="AA437" s="303">
        <f>VLOOKUP(AA418,'9'!$B$11:$D$598,3,0)</f>
        <v>0</v>
      </c>
      <c r="AB437" s="219">
        <f>VLOOKUP(AB418,'9'!$B$11:$D$598,3,0)</f>
        <v>0</v>
      </c>
      <c r="AC437" s="219">
        <f>VLOOKUP(AC418,'9'!$B$11:$D$598,3,0)</f>
        <v>0</v>
      </c>
      <c r="AD437" s="219">
        <f>VLOOKUP(AD418,'9'!$B$11:$D$598,3,0)</f>
        <v>0</v>
      </c>
      <c r="AE437" s="219">
        <f>VLOOKUP(AE418,'9'!$B$11:$D$598,3,0)</f>
        <v>0</v>
      </c>
      <c r="AF437" s="219">
        <f>VLOOKUP(AF418,'9'!$B$11:$D$598,3,0)</f>
        <v>0</v>
      </c>
      <c r="AG437" s="219">
        <f>VLOOKUP(AG418,'9'!$B$11:$D$598,3,0)</f>
        <v>0</v>
      </c>
      <c r="AH437" s="198">
        <f t="shared" ref="AH437" si="687">COUNTIF(F438:AG438,"作業")+COUNTIF(F438:AG438,"休日")</f>
        <v>0</v>
      </c>
      <c r="AI437" s="291">
        <f t="shared" ref="AI437" si="688">(COUNTIF(F438:AG438,"休日"))</f>
        <v>0</v>
      </c>
      <c r="AJ437" s="189"/>
      <c r="AL437" s="290"/>
      <c r="AM437" s="290"/>
      <c r="AN437" s="290"/>
      <c r="AW437" s="278">
        <v>1</v>
      </c>
      <c r="AX437" s="278">
        <v>2</v>
      </c>
      <c r="AY437" s="278">
        <v>3</v>
      </c>
      <c r="AZ437" s="278">
        <v>4</v>
      </c>
    </row>
    <row r="438" spans="1:52" ht="54.75" customHeight="1" x14ac:dyDescent="0.35">
      <c r="A438" s="599"/>
      <c r="B438" s="532"/>
      <c r="C438" s="533"/>
      <c r="D438" s="534"/>
      <c r="E438" s="296" t="s">
        <v>159</v>
      </c>
      <c r="F438" s="314" t="str">
        <f>IF(B437="","",IF(AW438="対象外","対象外",F437))</f>
        <v/>
      </c>
      <c r="G438" s="219" t="str">
        <f>IF(B437="","",IF(AW438="対象外","対象外",G437))</f>
        <v/>
      </c>
      <c r="H438" s="219" t="str">
        <f>IF(B437="","",IF(AW438="対象外","対象外",H437))</f>
        <v/>
      </c>
      <c r="I438" s="219" t="str">
        <f>IF(B437="","",IF(AW438="対象外","対象外",I437))</f>
        <v/>
      </c>
      <c r="J438" s="219" t="str">
        <f>IF(B437="","",IF(AW438="対象外","対象外",J437))</f>
        <v/>
      </c>
      <c r="K438" s="219" t="str">
        <f>IF(B437="","",IF(AW438="対象外","対象外",K437))</f>
        <v/>
      </c>
      <c r="L438" s="315" t="str">
        <f>IF(B437="","",IF(AW438="対象外","対象外",L437))</f>
        <v/>
      </c>
      <c r="M438" s="303" t="str">
        <f>IF(B437="","",IF(AX438="対象外","対象外",M437))</f>
        <v/>
      </c>
      <c r="N438" s="219" t="str">
        <f>IF(B437="","",IF(AX438="対象外","対象外",N437))</f>
        <v/>
      </c>
      <c r="O438" s="219" t="str">
        <f>IF(B437="","",IF(AX438="対象外","対象外",O437))</f>
        <v/>
      </c>
      <c r="P438" s="219" t="str">
        <f>IF(B437="","",IF(AX438="対象外","対象外",P437))</f>
        <v/>
      </c>
      <c r="Q438" s="219" t="str">
        <f>IF(B437="","",IF(AX438="対象外","対象外",Q437))</f>
        <v/>
      </c>
      <c r="R438" s="219" t="str">
        <f>IF(B437="","",IF(AX438="対象外","対象外",R437))</f>
        <v/>
      </c>
      <c r="S438" s="322" t="str">
        <f>IF(B437="","",IF(AX438="対象外","対象外",S437))</f>
        <v/>
      </c>
      <c r="T438" s="314" t="str">
        <f>IF(B437="","",IF(AY438="対象外","対象外",T437))</f>
        <v/>
      </c>
      <c r="U438" s="219" t="str">
        <f>IF(B437="","",IF(AY438="対象外","対象外",U437))</f>
        <v/>
      </c>
      <c r="V438" s="219" t="str">
        <f>IF(B437="","",IF(AY438="対象外","対象外",V437))</f>
        <v/>
      </c>
      <c r="W438" s="219" t="str">
        <f>IF(B437="","",IF(AY438="対象外","対象外",W437))</f>
        <v/>
      </c>
      <c r="X438" s="219" t="str">
        <f>IF(B437="","",IF(AY438="対象外","対象外",X437))</f>
        <v/>
      </c>
      <c r="Y438" s="219" t="str">
        <f>IF(B437="","",IF(AY438="対象外","対象外",Y437))</f>
        <v/>
      </c>
      <c r="Z438" s="315" t="str">
        <f>IF(B437="","",IF(AY438="対象外","対象外",Z437))</f>
        <v/>
      </c>
      <c r="AA438" s="303" t="str">
        <f>IF(B437="","",IF(AZ438="対象外","対象外",AA437))</f>
        <v/>
      </c>
      <c r="AB438" s="219" t="str">
        <f>IF(B437="","",IF(AZ438="対象外","対象外",AB437))</f>
        <v/>
      </c>
      <c r="AC438" s="219" t="str">
        <f>IF(B437="","",IF(AZ438="対象外","対象外",AC437))</f>
        <v/>
      </c>
      <c r="AD438" s="219" t="str">
        <f>IF(B437="","",IF(AZ438="対象外","対象外",AD437))</f>
        <v/>
      </c>
      <c r="AE438" s="219" t="str">
        <f>IF(B437="","",IF(AZ438="対象外","対象外",AE437))</f>
        <v/>
      </c>
      <c r="AF438" s="219" t="str">
        <f>IF(B437="","",IF(AZ438="対象外","対象外",AF437))</f>
        <v/>
      </c>
      <c r="AG438" s="219" t="str">
        <f>IF(B437="","",IF(AZ438="対象外","対象外",AG437))</f>
        <v/>
      </c>
      <c r="AH438" s="523" t="str">
        <f t="shared" ref="AH438" si="689">IF(B437="","",IF(AH437&lt;1,"対象外",ROUND(AI437/AH437,3)))</f>
        <v/>
      </c>
      <c r="AI438" s="524"/>
      <c r="AJ438" s="189"/>
      <c r="AL438" s="290"/>
      <c r="AM438" s="184">
        <f>IF(AH438="",0,IF(AH438="対象外",0,1))</f>
        <v>0</v>
      </c>
      <c r="AN438" s="187">
        <f>IF(AM438=1,AH438,0)</f>
        <v>0</v>
      </c>
      <c r="AO438" s="184">
        <f>AH437</f>
        <v>0</v>
      </c>
      <c r="AP438" s="170">
        <f>AI437</f>
        <v>0</v>
      </c>
      <c r="AQ438" s="152"/>
      <c r="AR438" s="170">
        <f>IF(AS438&gt;1,1,0)</f>
        <v>0</v>
      </c>
      <c r="AS438" s="170">
        <f>AO438+AS394</f>
        <v>0</v>
      </c>
      <c r="AT438" s="170">
        <f>AP438+AT394</f>
        <v>0</v>
      </c>
      <c r="AU438" s="152"/>
      <c r="AW438" s="198" t="str">
        <f>IF(COUNTIF(F437:L437,"作業")+COUNTIF(F437:L437,"休日")&lt;7,"対象外",IF(COUNTIF(F437:L437,"休日")&gt;3,"対象外","対象"))</f>
        <v>対象外</v>
      </c>
      <c r="AX438" s="198" t="str">
        <f>IF(COUNTIF(M437:S437,"作業")+COUNTIF(M437:S437,"休日")&lt;7,"対象外",IF(COUNTIF(M437:S437,"休日")&gt;3,"対象外","対象"))</f>
        <v>対象外</v>
      </c>
      <c r="AY438" s="198" t="str">
        <f>IF(COUNTIF(T437:Z437,"作業")+COUNTIF(T437:Z437,"休日")&lt;7,"対象外",IF(COUNTIF(T437:Z437,"休日")&gt;3,"対象外","対象"))</f>
        <v>対象外</v>
      </c>
      <c r="AZ438" s="198" t="str">
        <f>IF(COUNTIF(AA437:AG437,"作業")+COUNTIF(AA437:AG437,"休日")&lt;7,"対象外",IF(COUNTIF(AA437:AG437,"休日")&gt;3,"対象外","対象"))</f>
        <v>対象外</v>
      </c>
    </row>
    <row r="439" spans="1:52" ht="54.75" customHeight="1" x14ac:dyDescent="0.35">
      <c r="A439" s="599"/>
      <c r="B439" s="529" t="str">
        <f>IF(COUNTIF(F439:AG439,0)=28,"",B$43)</f>
        <v/>
      </c>
      <c r="C439" s="530"/>
      <c r="D439" s="531"/>
      <c r="E439" s="295" t="s">
        <v>158</v>
      </c>
      <c r="F439" s="314">
        <f>VLOOKUP(F418,'10'!$B$11:$D$598,3,0)</f>
        <v>0</v>
      </c>
      <c r="G439" s="219">
        <f>VLOOKUP(G418,'10'!$B$11:$D$598,3,0)</f>
        <v>0</v>
      </c>
      <c r="H439" s="219">
        <f>VLOOKUP(H418,'10'!$B$11:$D$598,3,0)</f>
        <v>0</v>
      </c>
      <c r="I439" s="219">
        <f>VLOOKUP(I418,'10'!$B$11:$D$598,3,0)</f>
        <v>0</v>
      </c>
      <c r="J439" s="219">
        <f>VLOOKUP(J418,'10'!$B$11:$D$598,3,0)</f>
        <v>0</v>
      </c>
      <c r="K439" s="219">
        <f>VLOOKUP(K418,'10'!$B$11:$D$598,3,0)</f>
        <v>0</v>
      </c>
      <c r="L439" s="315">
        <f>VLOOKUP(L418,'10'!$B$11:$D$598,3,0)</f>
        <v>0</v>
      </c>
      <c r="M439" s="303">
        <f>VLOOKUP(M418,'10'!$B$11:$D$598,3,0)</f>
        <v>0</v>
      </c>
      <c r="N439" s="219">
        <f>VLOOKUP(N418,'10'!$B$11:$D$598,3,0)</f>
        <v>0</v>
      </c>
      <c r="O439" s="219">
        <f>VLOOKUP(O418,'10'!$B$11:$D$598,3,0)</f>
        <v>0</v>
      </c>
      <c r="P439" s="219">
        <f>VLOOKUP(P418,'10'!$B$11:$D$598,3,0)</f>
        <v>0</v>
      </c>
      <c r="Q439" s="219">
        <f>VLOOKUP(Q418,'10'!$B$11:$D$598,3,0)</f>
        <v>0</v>
      </c>
      <c r="R439" s="219">
        <f>VLOOKUP(R418,'10'!$B$11:$D$598,3,0)</f>
        <v>0</v>
      </c>
      <c r="S439" s="322">
        <f>VLOOKUP(S418,'10'!$B$11:$D$598,3,0)</f>
        <v>0</v>
      </c>
      <c r="T439" s="314">
        <f>VLOOKUP(T418,'10'!$B$11:$D$598,3,0)</f>
        <v>0</v>
      </c>
      <c r="U439" s="219">
        <f>VLOOKUP(U418,'10'!$B$11:$D$598,3,0)</f>
        <v>0</v>
      </c>
      <c r="V439" s="219">
        <f>VLOOKUP(V418,'10'!$B$11:$D$598,3,0)</f>
        <v>0</v>
      </c>
      <c r="W439" s="219">
        <f>VLOOKUP(W418,'10'!$B$11:$D$598,3,0)</f>
        <v>0</v>
      </c>
      <c r="X439" s="219">
        <f>VLOOKUP(X418,'10'!$B$11:$D$598,3,0)</f>
        <v>0</v>
      </c>
      <c r="Y439" s="219">
        <f>VLOOKUP(Y418,'10'!$B$11:$D$598,3,0)</f>
        <v>0</v>
      </c>
      <c r="Z439" s="315">
        <f>VLOOKUP(Z418,'10'!$B$11:$D$598,3,0)</f>
        <v>0</v>
      </c>
      <c r="AA439" s="303">
        <f>VLOOKUP(AA418,'10'!$B$11:$D$598,3,0)</f>
        <v>0</v>
      </c>
      <c r="AB439" s="219">
        <f>VLOOKUP(AB418,'10'!$B$11:$D$598,3,0)</f>
        <v>0</v>
      </c>
      <c r="AC439" s="219">
        <f>VLOOKUP(AC418,'10'!$B$11:$D$598,3,0)</f>
        <v>0</v>
      </c>
      <c r="AD439" s="219">
        <f>VLOOKUP(AD418,'10'!$B$11:$D$598,3,0)</f>
        <v>0</v>
      </c>
      <c r="AE439" s="219">
        <f>VLOOKUP(AE418,'10'!$B$11:$D$598,3,0)</f>
        <v>0</v>
      </c>
      <c r="AF439" s="219">
        <f>VLOOKUP(AF418,'10'!$B$11:$D$598,3,0)</f>
        <v>0</v>
      </c>
      <c r="AG439" s="219">
        <f>VLOOKUP(AG418,'10'!$B$11:$D$598,3,0)</f>
        <v>0</v>
      </c>
      <c r="AH439" s="198">
        <f t="shared" ref="AH439" si="690">COUNTIF(F440:AG440,"作業")+COUNTIF(F440:AG440,"休日")</f>
        <v>0</v>
      </c>
      <c r="AI439" s="291">
        <f t="shared" ref="AI439" si="691">(COUNTIF(F440:AG440,"休日"))</f>
        <v>0</v>
      </c>
      <c r="AJ439" s="189"/>
      <c r="AL439" s="290"/>
      <c r="AM439" s="290"/>
      <c r="AN439" s="290"/>
      <c r="AW439" s="278">
        <v>1</v>
      </c>
      <c r="AX439" s="278">
        <v>2</v>
      </c>
      <c r="AY439" s="278">
        <v>3</v>
      </c>
      <c r="AZ439" s="278">
        <v>4</v>
      </c>
    </row>
    <row r="440" spans="1:52" ht="54.75" customHeight="1" x14ac:dyDescent="0.35">
      <c r="A440" s="599"/>
      <c r="B440" s="532"/>
      <c r="C440" s="533"/>
      <c r="D440" s="534"/>
      <c r="E440" s="296" t="s">
        <v>159</v>
      </c>
      <c r="F440" s="314" t="str">
        <f>IF(B439="","",IF(AW440="対象外","対象外",F439))</f>
        <v/>
      </c>
      <c r="G440" s="219" t="str">
        <f>IF(B439="","",IF(AW440="対象外","対象外",G439))</f>
        <v/>
      </c>
      <c r="H440" s="219" t="str">
        <f>IF(B439="","",IF(AW440="対象外","対象外",H439))</f>
        <v/>
      </c>
      <c r="I440" s="219" t="str">
        <f>IF(B439="","",IF(AW440="対象外","対象外",I439))</f>
        <v/>
      </c>
      <c r="J440" s="219" t="str">
        <f>IF(B439="","",IF(AW440="対象外","対象外",J439))</f>
        <v/>
      </c>
      <c r="K440" s="219" t="str">
        <f>IF(B439="","",IF(AW440="対象外","対象外",K439))</f>
        <v/>
      </c>
      <c r="L440" s="315" t="str">
        <f>IF(B439="","",IF(AW440="対象外","対象外",L439))</f>
        <v/>
      </c>
      <c r="M440" s="303" t="str">
        <f>IF(B439="","",IF(AX440="対象外","対象外",M439))</f>
        <v/>
      </c>
      <c r="N440" s="219" t="str">
        <f>IF(B439="","",IF(AX440="対象外","対象外",N439))</f>
        <v/>
      </c>
      <c r="O440" s="219" t="str">
        <f>IF(B439="","",IF(AX440="対象外","対象外",O439))</f>
        <v/>
      </c>
      <c r="P440" s="219" t="str">
        <f>IF(B439="","",IF(AX440="対象外","対象外",P439))</f>
        <v/>
      </c>
      <c r="Q440" s="219" t="str">
        <f>IF(B439="","",IF(AX440="対象外","対象外",Q439))</f>
        <v/>
      </c>
      <c r="R440" s="219" t="str">
        <f>IF(B439="","",IF(AX440="対象外","対象外",R439))</f>
        <v/>
      </c>
      <c r="S440" s="322" t="str">
        <f>IF(B439="","",IF(AX440="対象外","対象外",S439))</f>
        <v/>
      </c>
      <c r="T440" s="314" t="str">
        <f>IF(B439="","",IF(AY440="対象外","対象外",T439))</f>
        <v/>
      </c>
      <c r="U440" s="219" t="str">
        <f>IF(B439="","",IF(AY440="対象外","対象外",U439))</f>
        <v/>
      </c>
      <c r="V440" s="219" t="str">
        <f>IF(B439="","",IF(AY440="対象外","対象外",V439))</f>
        <v/>
      </c>
      <c r="W440" s="219" t="str">
        <f>IF(B439="","",IF(AY440="対象外","対象外",W439))</f>
        <v/>
      </c>
      <c r="X440" s="219" t="str">
        <f>IF(B439="","",IF(AY440="対象外","対象外",X439))</f>
        <v/>
      </c>
      <c r="Y440" s="219" t="str">
        <f>IF(B439="","",IF(AY440="対象外","対象外",Y439))</f>
        <v/>
      </c>
      <c r="Z440" s="315" t="str">
        <f>IF(B439="","",IF(AY440="対象外","対象外",Z439))</f>
        <v/>
      </c>
      <c r="AA440" s="303" t="str">
        <f>IF(B439="","",IF(AZ440="対象外","対象外",AA439))</f>
        <v/>
      </c>
      <c r="AB440" s="219" t="str">
        <f>IF(B439="","",IF(AZ440="対象外","対象外",AB439))</f>
        <v/>
      </c>
      <c r="AC440" s="219" t="str">
        <f>IF(B439="","",IF(AZ440="対象外","対象外",AC439))</f>
        <v/>
      </c>
      <c r="AD440" s="219" t="str">
        <f>IF(B439="","",IF(AZ440="対象外","対象外",AD439))</f>
        <v/>
      </c>
      <c r="AE440" s="219" t="str">
        <f>IF(B439="","",IF(AZ440="対象外","対象外",AE439))</f>
        <v/>
      </c>
      <c r="AF440" s="219" t="str">
        <f>IF(B439="","",IF(AZ440="対象外","対象外",AF439))</f>
        <v/>
      </c>
      <c r="AG440" s="219" t="str">
        <f>IF(B439="","",IF(AZ440="対象外","対象外",AG439))</f>
        <v/>
      </c>
      <c r="AH440" s="523" t="str">
        <f t="shared" ref="AH440" si="692">IF(B439="","",IF(AH439&lt;1,"対象外",ROUND(AI439/AH439,3)))</f>
        <v/>
      </c>
      <c r="AI440" s="524"/>
      <c r="AJ440" s="189"/>
      <c r="AL440" s="290"/>
      <c r="AM440" s="184">
        <f>IF(AH440="",0,IF(AH440="対象外",0,1))</f>
        <v>0</v>
      </c>
      <c r="AN440" s="187">
        <f>IF(AM440=1,AH440,0)</f>
        <v>0</v>
      </c>
      <c r="AO440" s="184">
        <f>AH439</f>
        <v>0</v>
      </c>
      <c r="AP440" s="170">
        <f>AI439</f>
        <v>0</v>
      </c>
      <c r="AQ440" s="152"/>
      <c r="AR440" s="170">
        <f>IF(AS440&gt;1,1,0)</f>
        <v>0</v>
      </c>
      <c r="AS440" s="170">
        <f>AO440+AS396</f>
        <v>0</v>
      </c>
      <c r="AT440" s="170">
        <f>AP440+AT396</f>
        <v>0</v>
      </c>
      <c r="AU440" s="152"/>
      <c r="AW440" s="198" t="str">
        <f>IF(COUNTIF(F439:L439,"作業")+COUNTIF(F439:L439,"休日")&lt;7,"対象外",IF(COUNTIF(F439:L439,"休日")&gt;3,"対象外","対象"))</f>
        <v>対象外</v>
      </c>
      <c r="AX440" s="198" t="str">
        <f>IF(COUNTIF(M439:S439,"作業")+COUNTIF(M439:S439,"休日")&lt;7,"対象外",IF(COUNTIF(M439:S439,"休日")&gt;3,"対象外","対象"))</f>
        <v>対象外</v>
      </c>
      <c r="AY440" s="198" t="str">
        <f>IF(COUNTIF(T439:Z439,"作業")+COUNTIF(T439:Z439,"休日")&lt;7,"対象外",IF(COUNTIF(T439:Z439,"休日")&gt;3,"対象外","対象"))</f>
        <v>対象外</v>
      </c>
      <c r="AZ440" s="198" t="str">
        <f>IF(COUNTIF(AA439:AG439,"作業")+COUNTIF(AA439:AG439,"休日")&lt;7,"対象外",IF(COUNTIF(AA439:AG439,"休日")&gt;3,"対象外","対象"))</f>
        <v>対象外</v>
      </c>
    </row>
    <row r="441" spans="1:52" ht="54.75" customHeight="1" x14ac:dyDescent="0.35">
      <c r="A441" s="599"/>
      <c r="B441" s="529" t="str">
        <f>IF(COUNTIF(F441:AG441,0)=28,"",B$45)</f>
        <v/>
      </c>
      <c r="C441" s="530"/>
      <c r="D441" s="531"/>
      <c r="E441" s="295" t="s">
        <v>158</v>
      </c>
      <c r="F441" s="314">
        <f>VLOOKUP(F418,'11'!$B$11:$D$598,3,0)</f>
        <v>0</v>
      </c>
      <c r="G441" s="219">
        <f>VLOOKUP(G418,'11'!$B$11:$D$598,3,0)</f>
        <v>0</v>
      </c>
      <c r="H441" s="219">
        <f>VLOOKUP(H418,'11'!$B$11:$D$598,3,0)</f>
        <v>0</v>
      </c>
      <c r="I441" s="219">
        <f>VLOOKUP(I418,'11'!$B$11:$D$598,3,0)</f>
        <v>0</v>
      </c>
      <c r="J441" s="219">
        <f>VLOOKUP(J418,'11'!$B$11:$D$598,3,0)</f>
        <v>0</v>
      </c>
      <c r="K441" s="219">
        <f>VLOOKUP(K418,'11'!$B$11:$D$598,3,0)</f>
        <v>0</v>
      </c>
      <c r="L441" s="315">
        <f>VLOOKUP(L418,'11'!$B$11:$D$598,3,0)</f>
        <v>0</v>
      </c>
      <c r="M441" s="303">
        <f>VLOOKUP(M418,'11'!$B$11:$D$598,3,0)</f>
        <v>0</v>
      </c>
      <c r="N441" s="219">
        <f>VLOOKUP(N418,'11'!$B$11:$D$598,3,0)</f>
        <v>0</v>
      </c>
      <c r="O441" s="219">
        <f>VLOOKUP(O418,'11'!$B$11:$D$598,3,0)</f>
        <v>0</v>
      </c>
      <c r="P441" s="219">
        <f>VLOOKUP(P418,'11'!$B$11:$D$598,3,0)</f>
        <v>0</v>
      </c>
      <c r="Q441" s="219">
        <f>VLOOKUP(Q418,'11'!$B$11:$D$598,3,0)</f>
        <v>0</v>
      </c>
      <c r="R441" s="219">
        <f>VLOOKUP(R418,'11'!$B$11:$D$598,3,0)</f>
        <v>0</v>
      </c>
      <c r="S441" s="322">
        <f>VLOOKUP(S418,'11'!$B$11:$D$598,3,0)</f>
        <v>0</v>
      </c>
      <c r="T441" s="314">
        <f>VLOOKUP(T418,'11'!$B$11:$D$598,3,0)</f>
        <v>0</v>
      </c>
      <c r="U441" s="219">
        <f>VLOOKUP(U418,'11'!$B$11:$D$598,3,0)</f>
        <v>0</v>
      </c>
      <c r="V441" s="219">
        <f>VLOOKUP(V418,'11'!$B$11:$D$598,3,0)</f>
        <v>0</v>
      </c>
      <c r="W441" s="219">
        <f>VLOOKUP(W418,'11'!$B$11:$D$598,3,0)</f>
        <v>0</v>
      </c>
      <c r="X441" s="219">
        <f>VLOOKUP(X418,'11'!$B$11:$D$598,3,0)</f>
        <v>0</v>
      </c>
      <c r="Y441" s="219">
        <f>VLOOKUP(Y418,'11'!$B$11:$D$598,3,0)</f>
        <v>0</v>
      </c>
      <c r="Z441" s="315">
        <f>VLOOKUP(Z418,'11'!$B$11:$D$598,3,0)</f>
        <v>0</v>
      </c>
      <c r="AA441" s="303">
        <f>VLOOKUP(AA418,'11'!$B$11:$D$598,3,0)</f>
        <v>0</v>
      </c>
      <c r="AB441" s="219">
        <f>VLOOKUP(AB418,'11'!$B$11:$D$598,3,0)</f>
        <v>0</v>
      </c>
      <c r="AC441" s="219">
        <f>VLOOKUP(AC418,'11'!$B$11:$D$598,3,0)</f>
        <v>0</v>
      </c>
      <c r="AD441" s="219">
        <f>VLOOKUP(AD418,'11'!$B$11:$D$598,3,0)</f>
        <v>0</v>
      </c>
      <c r="AE441" s="219">
        <f>VLOOKUP(AE418,'11'!$B$11:$D$598,3,0)</f>
        <v>0</v>
      </c>
      <c r="AF441" s="219">
        <f>VLOOKUP(AF418,'11'!$B$11:$D$598,3,0)</f>
        <v>0</v>
      </c>
      <c r="AG441" s="219">
        <f>VLOOKUP(AG418,'11'!$B$11:$D$598,3,0)</f>
        <v>0</v>
      </c>
      <c r="AH441" s="198">
        <f t="shared" ref="AH441" si="693">COUNTIF(F442:AG442,"作業")+COUNTIF(F442:AG442,"休日")</f>
        <v>0</v>
      </c>
      <c r="AI441" s="291">
        <f t="shared" ref="AI441" si="694">(COUNTIF(F442:AG442,"休日"))</f>
        <v>0</v>
      </c>
      <c r="AJ441" s="189"/>
      <c r="AL441" s="290"/>
      <c r="AM441" s="290"/>
      <c r="AN441" s="290"/>
      <c r="AW441" s="278">
        <v>1</v>
      </c>
      <c r="AX441" s="278">
        <v>2</v>
      </c>
      <c r="AY441" s="278">
        <v>3</v>
      </c>
      <c r="AZ441" s="278">
        <v>4</v>
      </c>
    </row>
    <row r="442" spans="1:52" ht="54.75" customHeight="1" x14ac:dyDescent="0.35">
      <c r="A442" s="599"/>
      <c r="B442" s="532"/>
      <c r="C442" s="533"/>
      <c r="D442" s="534"/>
      <c r="E442" s="296" t="s">
        <v>159</v>
      </c>
      <c r="F442" s="314" t="str">
        <f>IF(B441="","",IF(AW442="対象外","対象外",F441))</f>
        <v/>
      </c>
      <c r="G442" s="219" t="str">
        <f>IF(B441="","",IF(AW442="対象外","対象外",G441))</f>
        <v/>
      </c>
      <c r="H442" s="219" t="str">
        <f>IF(B441="","",IF(AW442="対象外","対象外",H441))</f>
        <v/>
      </c>
      <c r="I442" s="219" t="str">
        <f>IF(B441="","",IF(AW442="対象外","対象外",I441))</f>
        <v/>
      </c>
      <c r="J442" s="219" t="str">
        <f>IF(B441="","",IF(AW442="対象外","対象外",J441))</f>
        <v/>
      </c>
      <c r="K442" s="219" t="str">
        <f>IF(B441="","",IF(AW442="対象外","対象外",K441))</f>
        <v/>
      </c>
      <c r="L442" s="315" t="str">
        <f>IF(B441="","",IF(AW442="対象外","対象外",L441))</f>
        <v/>
      </c>
      <c r="M442" s="303" t="str">
        <f>IF(B441="","",IF(AX442="対象外","対象外",M441))</f>
        <v/>
      </c>
      <c r="N442" s="219" t="str">
        <f>IF(B441="","",IF(AX442="対象外","対象外",N441))</f>
        <v/>
      </c>
      <c r="O442" s="219" t="str">
        <f>IF(B441="","",IF(AX442="対象外","対象外",O441))</f>
        <v/>
      </c>
      <c r="P442" s="219" t="str">
        <f>IF(B441="","",IF(AX442="対象外","対象外",P441))</f>
        <v/>
      </c>
      <c r="Q442" s="219" t="str">
        <f>IF(B441="","",IF(AX442="対象外","対象外",Q441))</f>
        <v/>
      </c>
      <c r="R442" s="219" t="str">
        <f>IF(B441="","",IF(AX442="対象外","対象外",R441))</f>
        <v/>
      </c>
      <c r="S442" s="322" t="str">
        <f>IF(B441="","",IF(AX442="対象外","対象外",S441))</f>
        <v/>
      </c>
      <c r="T442" s="314" t="str">
        <f>IF(B441="","",IF(AY442="対象外","対象外",T441))</f>
        <v/>
      </c>
      <c r="U442" s="219" t="str">
        <f>IF(B441="","",IF(AY442="対象外","対象外",U441))</f>
        <v/>
      </c>
      <c r="V442" s="219" t="str">
        <f>IF(B441="","",IF(AY442="対象外","対象外",V441))</f>
        <v/>
      </c>
      <c r="W442" s="219" t="str">
        <f>IF(B441="","",IF(AY442="対象外","対象外",W441))</f>
        <v/>
      </c>
      <c r="X442" s="219" t="str">
        <f>IF(B441="","",IF(AY442="対象外","対象外",X441))</f>
        <v/>
      </c>
      <c r="Y442" s="219" t="str">
        <f>IF(B441="","",IF(AY442="対象外","対象外",Y441))</f>
        <v/>
      </c>
      <c r="Z442" s="315" t="str">
        <f>IF(B441="","",IF(AY442="対象外","対象外",Z441))</f>
        <v/>
      </c>
      <c r="AA442" s="303" t="str">
        <f>IF(B441="","",IF(AZ442="対象外","対象外",AA441))</f>
        <v/>
      </c>
      <c r="AB442" s="219" t="str">
        <f>IF(B441="","",IF(AZ442="対象外","対象外",AB441))</f>
        <v/>
      </c>
      <c r="AC442" s="219" t="str">
        <f>IF(B441="","",IF(AZ442="対象外","対象外",AC441))</f>
        <v/>
      </c>
      <c r="AD442" s="219" t="str">
        <f>IF(B441="","",IF(AZ442="対象外","対象外",AD441))</f>
        <v/>
      </c>
      <c r="AE442" s="219" t="str">
        <f>IF(B441="","",IF(AZ442="対象外","対象外",AE441))</f>
        <v/>
      </c>
      <c r="AF442" s="219" t="str">
        <f>IF(B441="","",IF(AZ442="対象外","対象外",AF441))</f>
        <v/>
      </c>
      <c r="AG442" s="219" t="str">
        <f>IF(B441="","",IF(AZ442="対象外","対象外",AG441))</f>
        <v/>
      </c>
      <c r="AH442" s="523" t="str">
        <f t="shared" ref="AH442" si="695">IF(B441="","",IF(AH441&lt;1,"対象外",ROUND(AI441/AH441,3)))</f>
        <v/>
      </c>
      <c r="AI442" s="524"/>
      <c r="AJ442" s="189"/>
      <c r="AL442" s="290"/>
      <c r="AM442" s="184">
        <f>IF(AH442="",0,IF(AH442="対象外",0,1))</f>
        <v>0</v>
      </c>
      <c r="AN442" s="187">
        <f>IF(AM442=1,AH442,0)</f>
        <v>0</v>
      </c>
      <c r="AO442" s="184">
        <f>AH441</f>
        <v>0</v>
      </c>
      <c r="AP442" s="170">
        <f>AI441</f>
        <v>0</v>
      </c>
      <c r="AQ442" s="152"/>
      <c r="AR442" s="170">
        <f>IF(AS442&gt;1,1,0)</f>
        <v>0</v>
      </c>
      <c r="AS442" s="170">
        <f>AO442+AS398</f>
        <v>0</v>
      </c>
      <c r="AT442" s="170">
        <f>AP442+AT398</f>
        <v>0</v>
      </c>
      <c r="AU442" s="152"/>
      <c r="AW442" s="198" t="str">
        <f>IF(COUNTIF(F441:L441,"作業")+COUNTIF(F441:L441,"休日")&lt;7,"対象外",IF(COUNTIF(F441:L441,"休日")&gt;3,"対象外","対象"))</f>
        <v>対象外</v>
      </c>
      <c r="AX442" s="198" t="str">
        <f>IF(COUNTIF(M441:S441,"作業")+COUNTIF(M441:S441,"休日")&lt;7,"対象外",IF(COUNTIF(M441:S441,"休日")&gt;3,"対象外","対象"))</f>
        <v>対象外</v>
      </c>
      <c r="AY442" s="198" t="str">
        <f>IF(COUNTIF(T441:Z441,"作業")+COUNTIF(T441:Z441,"休日")&lt;7,"対象外",IF(COUNTIF(T441:Z441,"休日")&gt;3,"対象外","対象"))</f>
        <v>対象外</v>
      </c>
      <c r="AZ442" s="198" t="str">
        <f>IF(COUNTIF(AA441:AG441,"作業")+COUNTIF(AA441:AG441,"休日")&lt;7,"対象外",IF(COUNTIF(AA441:AG441,"休日")&gt;3,"対象外","対象"))</f>
        <v>対象外</v>
      </c>
    </row>
    <row r="443" spans="1:52" ht="54.75" customHeight="1" x14ac:dyDescent="0.35">
      <c r="A443" s="599"/>
      <c r="B443" s="529" t="str">
        <f>IF(COUNTIF(F443:AG443,0)=28,"",B$47)</f>
        <v/>
      </c>
      <c r="C443" s="530"/>
      <c r="D443" s="531"/>
      <c r="E443" s="295" t="s">
        <v>158</v>
      </c>
      <c r="F443" s="314">
        <f>VLOOKUP(F418,'12'!$B$11:$D$598,3,0)</f>
        <v>0</v>
      </c>
      <c r="G443" s="219">
        <f>VLOOKUP(G418,'12'!$B$11:$D$598,3,0)</f>
        <v>0</v>
      </c>
      <c r="H443" s="219">
        <f>VLOOKUP(H418,'12'!$B$11:$D$598,3,0)</f>
        <v>0</v>
      </c>
      <c r="I443" s="219">
        <f>VLOOKUP(I418,'12'!$B$11:$D$598,3,0)</f>
        <v>0</v>
      </c>
      <c r="J443" s="219">
        <f>VLOOKUP(J418,'12'!$B$11:$D$598,3,0)</f>
        <v>0</v>
      </c>
      <c r="K443" s="219">
        <f>VLOOKUP(K418,'12'!$B$11:$D$598,3,0)</f>
        <v>0</v>
      </c>
      <c r="L443" s="315">
        <f>VLOOKUP(L418,'12'!$B$11:$D$598,3,0)</f>
        <v>0</v>
      </c>
      <c r="M443" s="303">
        <f>VLOOKUP(M418,'12'!$B$11:$D$598,3,0)</f>
        <v>0</v>
      </c>
      <c r="N443" s="219">
        <f>VLOOKUP(N418,'12'!$B$11:$D$598,3,0)</f>
        <v>0</v>
      </c>
      <c r="O443" s="219">
        <f>VLOOKUP(O418,'12'!$B$11:$D$598,3,0)</f>
        <v>0</v>
      </c>
      <c r="P443" s="219">
        <f>VLOOKUP(P418,'12'!$B$11:$D$598,3,0)</f>
        <v>0</v>
      </c>
      <c r="Q443" s="219">
        <f>VLOOKUP(Q418,'12'!$B$11:$D$598,3,0)</f>
        <v>0</v>
      </c>
      <c r="R443" s="219">
        <f>VLOOKUP(R418,'12'!$B$11:$D$598,3,0)</f>
        <v>0</v>
      </c>
      <c r="S443" s="322">
        <f>VLOOKUP(S418,'12'!$B$11:$D$598,3,0)</f>
        <v>0</v>
      </c>
      <c r="T443" s="314">
        <f>VLOOKUP(T418,'12'!$B$11:$D$598,3,0)</f>
        <v>0</v>
      </c>
      <c r="U443" s="219">
        <f>VLOOKUP(U418,'12'!$B$11:$D$598,3,0)</f>
        <v>0</v>
      </c>
      <c r="V443" s="219">
        <f>VLOOKUP(V418,'12'!$B$11:$D$598,3,0)</f>
        <v>0</v>
      </c>
      <c r="W443" s="219">
        <f>VLOOKUP(W418,'12'!$B$11:$D$598,3,0)</f>
        <v>0</v>
      </c>
      <c r="X443" s="219">
        <f>VLOOKUP(X418,'12'!$B$11:$D$598,3,0)</f>
        <v>0</v>
      </c>
      <c r="Y443" s="219">
        <f>VLOOKUP(Y418,'12'!$B$11:$D$598,3,0)</f>
        <v>0</v>
      </c>
      <c r="Z443" s="315">
        <f>VLOOKUP(Z418,'12'!$B$11:$D$598,3,0)</f>
        <v>0</v>
      </c>
      <c r="AA443" s="303">
        <f>VLOOKUP(AA418,'12'!$B$11:$D$598,3,0)</f>
        <v>0</v>
      </c>
      <c r="AB443" s="219">
        <f>VLOOKUP(AB418,'12'!$B$11:$D$598,3,0)</f>
        <v>0</v>
      </c>
      <c r="AC443" s="219">
        <f>VLOOKUP(AC418,'12'!$B$11:$D$598,3,0)</f>
        <v>0</v>
      </c>
      <c r="AD443" s="219">
        <f>VLOOKUP(AD418,'12'!$B$11:$D$598,3,0)</f>
        <v>0</v>
      </c>
      <c r="AE443" s="219">
        <f>VLOOKUP(AE418,'12'!$B$11:$D$598,3,0)</f>
        <v>0</v>
      </c>
      <c r="AF443" s="219">
        <f>VLOOKUP(AF418,'12'!$B$11:$D$598,3,0)</f>
        <v>0</v>
      </c>
      <c r="AG443" s="219">
        <f>VLOOKUP(AG418,'12'!$B$11:$D$598,3,0)</f>
        <v>0</v>
      </c>
      <c r="AH443" s="198">
        <f t="shared" ref="AH443" si="696">COUNTIF(F444:AG444,"作業")+COUNTIF(F444:AG444,"休日")</f>
        <v>0</v>
      </c>
      <c r="AI443" s="291">
        <f t="shared" ref="AI443" si="697">(COUNTIF(F444:AG444,"休日"))</f>
        <v>0</v>
      </c>
      <c r="AJ443" s="189"/>
      <c r="AL443" s="290"/>
      <c r="AM443" s="290"/>
      <c r="AN443" s="290"/>
      <c r="AW443" s="278">
        <v>1</v>
      </c>
      <c r="AX443" s="278">
        <v>2</v>
      </c>
      <c r="AY443" s="278">
        <v>3</v>
      </c>
      <c r="AZ443" s="278">
        <v>4</v>
      </c>
    </row>
    <row r="444" spans="1:52" ht="54.75" customHeight="1" x14ac:dyDescent="0.35">
      <c r="A444" s="599"/>
      <c r="B444" s="532"/>
      <c r="C444" s="533"/>
      <c r="D444" s="534"/>
      <c r="E444" s="296" t="s">
        <v>159</v>
      </c>
      <c r="F444" s="314" t="str">
        <f>IF(B443="","",IF(AW444="対象外","対象外",F443))</f>
        <v/>
      </c>
      <c r="G444" s="219" t="str">
        <f>IF(B443="","",IF(AW444="対象外","対象外",G443))</f>
        <v/>
      </c>
      <c r="H444" s="219" t="str">
        <f>IF(B443="","",IF(AW444="対象外","対象外",H443))</f>
        <v/>
      </c>
      <c r="I444" s="219" t="str">
        <f>IF(B443="","",IF(AW444="対象外","対象外",I443))</f>
        <v/>
      </c>
      <c r="J444" s="219" t="str">
        <f>IF(B443="","",IF(AW444="対象外","対象外",J443))</f>
        <v/>
      </c>
      <c r="K444" s="219" t="str">
        <f>IF(B443="","",IF(AW444="対象外","対象外",K443))</f>
        <v/>
      </c>
      <c r="L444" s="315" t="str">
        <f>IF(B443="","",IF(AW444="対象外","対象外",L443))</f>
        <v/>
      </c>
      <c r="M444" s="303" t="str">
        <f>IF(B443="","",IF(AX444="対象外","対象外",M443))</f>
        <v/>
      </c>
      <c r="N444" s="219" t="str">
        <f>IF(B443="","",IF(AX444="対象外","対象外",N443))</f>
        <v/>
      </c>
      <c r="O444" s="219" t="str">
        <f>IF(B443="","",IF(AX444="対象外","対象外",O443))</f>
        <v/>
      </c>
      <c r="P444" s="219" t="str">
        <f>IF(B443="","",IF(AX444="対象外","対象外",P443))</f>
        <v/>
      </c>
      <c r="Q444" s="219" t="str">
        <f>IF(B443="","",IF(AX444="対象外","対象外",Q443))</f>
        <v/>
      </c>
      <c r="R444" s="219" t="str">
        <f>IF(B443="","",IF(AX444="対象外","対象外",R443))</f>
        <v/>
      </c>
      <c r="S444" s="322" t="str">
        <f>IF(B443="","",IF(AX444="対象外","対象外",S443))</f>
        <v/>
      </c>
      <c r="T444" s="314" t="str">
        <f>IF(B443="","",IF(AY444="対象外","対象外",T443))</f>
        <v/>
      </c>
      <c r="U444" s="219" t="str">
        <f>IF(B443="","",IF(AY444="対象外","対象外",U443))</f>
        <v/>
      </c>
      <c r="V444" s="219" t="str">
        <f>IF(B443="","",IF(AY444="対象外","対象外",V443))</f>
        <v/>
      </c>
      <c r="W444" s="219" t="str">
        <f>IF(B443="","",IF(AY444="対象外","対象外",W443))</f>
        <v/>
      </c>
      <c r="X444" s="219" t="str">
        <f>IF(B443="","",IF(AY444="対象外","対象外",X443))</f>
        <v/>
      </c>
      <c r="Y444" s="219" t="str">
        <f>IF(B443="","",IF(AY444="対象外","対象外",Y443))</f>
        <v/>
      </c>
      <c r="Z444" s="315" t="str">
        <f>IF(B443="","",IF(AY444="対象外","対象外",Z443))</f>
        <v/>
      </c>
      <c r="AA444" s="303" t="str">
        <f>IF(B443="","",IF(AZ444="対象外","対象外",AA443))</f>
        <v/>
      </c>
      <c r="AB444" s="219" t="str">
        <f>IF(B443="","",IF(AZ444="対象外","対象外",AB443))</f>
        <v/>
      </c>
      <c r="AC444" s="219" t="str">
        <f>IF(B443="","",IF(AZ444="対象外","対象外",AC443))</f>
        <v/>
      </c>
      <c r="AD444" s="219" t="str">
        <f>IF(B443="","",IF(AZ444="対象外","対象外",AD443))</f>
        <v/>
      </c>
      <c r="AE444" s="219" t="str">
        <f>IF(B443="","",IF(AZ444="対象外","対象外",AE443))</f>
        <v/>
      </c>
      <c r="AF444" s="219" t="str">
        <f>IF(B443="","",IF(AZ444="対象外","対象外",AF443))</f>
        <v/>
      </c>
      <c r="AG444" s="219" t="str">
        <f>IF(B443="","",IF(AZ444="対象外","対象外",AG443))</f>
        <v/>
      </c>
      <c r="AH444" s="523" t="str">
        <f t="shared" ref="AH444" si="698">IF(B443="","",IF(AH443&lt;1,"対象外",ROUND(AI443/AH443,3)))</f>
        <v/>
      </c>
      <c r="AI444" s="524"/>
      <c r="AJ444" s="189"/>
      <c r="AL444" s="290"/>
      <c r="AM444" s="184">
        <f>IF(AH444="",0,IF(AH444="対象外",0,1))</f>
        <v>0</v>
      </c>
      <c r="AN444" s="187">
        <f>IF(AM444=1,AH444,0)</f>
        <v>0</v>
      </c>
      <c r="AO444" s="184">
        <f>AH443</f>
        <v>0</v>
      </c>
      <c r="AP444" s="170">
        <f>AI443</f>
        <v>0</v>
      </c>
      <c r="AQ444" s="152"/>
      <c r="AR444" s="170">
        <f>IF(AS444&gt;1,1,0)</f>
        <v>0</v>
      </c>
      <c r="AS444" s="170">
        <f>AO444+AS400</f>
        <v>0</v>
      </c>
      <c r="AT444" s="170">
        <f>AP444+AT400</f>
        <v>0</v>
      </c>
      <c r="AU444" s="152"/>
      <c r="AW444" s="198" t="str">
        <f>IF(COUNTIF(F443:L443,"作業")+COUNTIF(F443:L443,"休日")&lt;7,"対象外",IF(COUNTIF(F443:L443,"休日")&gt;3,"対象外","対象"))</f>
        <v>対象外</v>
      </c>
      <c r="AX444" s="198" t="str">
        <f>IF(COUNTIF(M443:S443,"作業")+COUNTIF(M443:S443,"休日")&lt;7,"対象外",IF(COUNTIF(M443:S443,"休日")&gt;3,"対象外","対象"))</f>
        <v>対象外</v>
      </c>
      <c r="AY444" s="198" t="str">
        <f>IF(COUNTIF(T443:Z443,"作業")+COUNTIF(T443:Z443,"休日")&lt;7,"対象外",IF(COUNTIF(T443:Z443,"休日")&gt;3,"対象外","対象"))</f>
        <v>対象外</v>
      </c>
      <c r="AZ444" s="198" t="str">
        <f>IF(COUNTIF(AA443:AG443,"作業")+COUNTIF(AA443:AG443,"休日")&lt;7,"対象外",IF(COUNTIF(AA443:AG443,"休日")&gt;3,"対象外","対象"))</f>
        <v>対象外</v>
      </c>
    </row>
    <row r="445" spans="1:52" ht="54.75" customHeight="1" x14ac:dyDescent="0.35">
      <c r="A445" s="599"/>
      <c r="B445" s="529" t="str">
        <f>IF(COUNTIF(F445:AG445,0)=28,"",B$49)</f>
        <v/>
      </c>
      <c r="C445" s="530"/>
      <c r="D445" s="531"/>
      <c r="E445" s="295" t="s">
        <v>158</v>
      </c>
      <c r="F445" s="314">
        <f>VLOOKUP(F418,'13'!$B$11:$D$598,3,0)</f>
        <v>0</v>
      </c>
      <c r="G445" s="219">
        <f>VLOOKUP(G418,'13'!$B$11:$D$598,3,0)</f>
        <v>0</v>
      </c>
      <c r="H445" s="219">
        <f>VLOOKUP(H418,'13'!$B$11:$D$598,3,0)</f>
        <v>0</v>
      </c>
      <c r="I445" s="219">
        <f>VLOOKUP(I418,'13'!$B$11:$D$598,3,0)</f>
        <v>0</v>
      </c>
      <c r="J445" s="219">
        <f>VLOOKUP(J418,'13'!$B$11:$D$598,3,0)</f>
        <v>0</v>
      </c>
      <c r="K445" s="219">
        <f>VLOOKUP(K418,'13'!$B$11:$D$598,3,0)</f>
        <v>0</v>
      </c>
      <c r="L445" s="315">
        <f>VLOOKUP(L418,'13'!$B$11:$D$598,3,0)</f>
        <v>0</v>
      </c>
      <c r="M445" s="303">
        <f>VLOOKUP(M418,'13'!$B$11:$D$598,3,0)</f>
        <v>0</v>
      </c>
      <c r="N445" s="219">
        <f>VLOOKUP(N418,'13'!$B$11:$D$598,3,0)</f>
        <v>0</v>
      </c>
      <c r="O445" s="219">
        <f>VLOOKUP(O418,'13'!$B$11:$D$598,3,0)</f>
        <v>0</v>
      </c>
      <c r="P445" s="219">
        <f>VLOOKUP(P418,'13'!$B$11:$D$598,3,0)</f>
        <v>0</v>
      </c>
      <c r="Q445" s="219">
        <f>VLOOKUP(Q418,'13'!$B$11:$D$598,3,0)</f>
        <v>0</v>
      </c>
      <c r="R445" s="219">
        <f>VLOOKUP(R418,'13'!$B$11:$D$598,3,0)</f>
        <v>0</v>
      </c>
      <c r="S445" s="322">
        <f>VLOOKUP(S418,'13'!$B$11:$D$598,3,0)</f>
        <v>0</v>
      </c>
      <c r="T445" s="314">
        <f>VLOOKUP(T418,'13'!$B$11:$D$598,3,0)</f>
        <v>0</v>
      </c>
      <c r="U445" s="219">
        <f>VLOOKUP(U418,'13'!$B$11:$D$598,3,0)</f>
        <v>0</v>
      </c>
      <c r="V445" s="219">
        <f>VLOOKUP(V418,'13'!$B$11:$D$598,3,0)</f>
        <v>0</v>
      </c>
      <c r="W445" s="219">
        <f>VLOOKUP(W418,'13'!$B$11:$D$598,3,0)</f>
        <v>0</v>
      </c>
      <c r="X445" s="219">
        <f>VLOOKUP(X418,'13'!$B$11:$D$598,3,0)</f>
        <v>0</v>
      </c>
      <c r="Y445" s="219">
        <f>VLOOKUP(Y418,'13'!$B$11:$D$598,3,0)</f>
        <v>0</v>
      </c>
      <c r="Z445" s="315">
        <f>VLOOKUP(Z418,'13'!$B$11:$D$598,3,0)</f>
        <v>0</v>
      </c>
      <c r="AA445" s="303">
        <f>VLOOKUP(AA418,'13'!$B$11:$D$598,3,0)</f>
        <v>0</v>
      </c>
      <c r="AB445" s="219">
        <f>VLOOKUP(AB418,'13'!$B$11:$D$598,3,0)</f>
        <v>0</v>
      </c>
      <c r="AC445" s="219">
        <f>VLOOKUP(AC418,'13'!$B$11:$D$598,3,0)</f>
        <v>0</v>
      </c>
      <c r="AD445" s="219">
        <f>VLOOKUP(AD418,'13'!$B$11:$D$598,3,0)</f>
        <v>0</v>
      </c>
      <c r="AE445" s="219">
        <f>VLOOKUP(AE418,'13'!$B$11:$D$598,3,0)</f>
        <v>0</v>
      </c>
      <c r="AF445" s="219">
        <f>VLOOKUP(AF418,'13'!$B$11:$D$598,3,0)</f>
        <v>0</v>
      </c>
      <c r="AG445" s="219">
        <f>VLOOKUP(AG418,'13'!$B$11:$D$598,3,0)</f>
        <v>0</v>
      </c>
      <c r="AH445" s="198">
        <f t="shared" ref="AH445" si="699">COUNTIF(F446:AG446,"作業")+COUNTIF(F446:AG446,"休日")</f>
        <v>0</v>
      </c>
      <c r="AI445" s="291">
        <f t="shared" ref="AI445" si="700">(COUNTIF(F446:AG446,"休日"))</f>
        <v>0</v>
      </c>
      <c r="AJ445" s="189"/>
      <c r="AL445" s="290"/>
      <c r="AM445" s="290"/>
      <c r="AN445" s="290"/>
      <c r="AW445" s="278">
        <v>1</v>
      </c>
      <c r="AX445" s="278">
        <v>2</v>
      </c>
      <c r="AY445" s="278">
        <v>3</v>
      </c>
      <c r="AZ445" s="278">
        <v>4</v>
      </c>
    </row>
    <row r="446" spans="1:52" ht="54.75" customHeight="1" x14ac:dyDescent="0.35">
      <c r="A446" s="599"/>
      <c r="B446" s="532"/>
      <c r="C446" s="533"/>
      <c r="D446" s="534"/>
      <c r="E446" s="296" t="s">
        <v>159</v>
      </c>
      <c r="F446" s="314" t="str">
        <f>IF(B445="","",IF(AW446="対象外","対象外",F445))</f>
        <v/>
      </c>
      <c r="G446" s="219" t="str">
        <f>IF(B445="","",IF(AW446="対象外","対象外",G445))</f>
        <v/>
      </c>
      <c r="H446" s="219" t="str">
        <f>IF(B445="","",IF(AW446="対象外","対象外",H445))</f>
        <v/>
      </c>
      <c r="I446" s="219" t="str">
        <f>IF(B445="","",IF(AW446="対象外","対象外",I445))</f>
        <v/>
      </c>
      <c r="J446" s="219" t="str">
        <f>IF(B445="","",IF(AW446="対象外","対象外",J445))</f>
        <v/>
      </c>
      <c r="K446" s="219" t="str">
        <f>IF(B445="","",IF(AW446="対象外","対象外",K445))</f>
        <v/>
      </c>
      <c r="L446" s="315" t="str">
        <f>IF(B445="","",IF(AW446="対象外","対象外",L445))</f>
        <v/>
      </c>
      <c r="M446" s="303" t="str">
        <f>IF(B445="","",IF(AX446="対象外","対象外",M445))</f>
        <v/>
      </c>
      <c r="N446" s="219" t="str">
        <f>IF(B445="","",IF(AX446="対象外","対象外",N445))</f>
        <v/>
      </c>
      <c r="O446" s="219" t="str">
        <f>IF(B445="","",IF(AX446="対象外","対象外",O445))</f>
        <v/>
      </c>
      <c r="P446" s="219" t="str">
        <f>IF(B445="","",IF(AX446="対象外","対象外",P445))</f>
        <v/>
      </c>
      <c r="Q446" s="219" t="str">
        <f>IF(B445="","",IF(AX446="対象外","対象外",Q445))</f>
        <v/>
      </c>
      <c r="R446" s="219" t="str">
        <f>IF(B445="","",IF(AX446="対象外","対象外",R445))</f>
        <v/>
      </c>
      <c r="S446" s="322" t="str">
        <f>IF(B445="","",IF(AX446="対象外","対象外",S445))</f>
        <v/>
      </c>
      <c r="T446" s="314" t="str">
        <f>IF(B445="","",IF(AY446="対象外","対象外",T445))</f>
        <v/>
      </c>
      <c r="U446" s="219" t="str">
        <f>IF(B445="","",IF(AY446="対象外","対象外",U445))</f>
        <v/>
      </c>
      <c r="V446" s="219" t="str">
        <f>IF(B445="","",IF(AY446="対象外","対象外",V445))</f>
        <v/>
      </c>
      <c r="W446" s="219" t="str">
        <f>IF(B445="","",IF(AY446="対象外","対象外",W445))</f>
        <v/>
      </c>
      <c r="X446" s="219" t="str">
        <f>IF(B445="","",IF(AY446="対象外","対象外",X445))</f>
        <v/>
      </c>
      <c r="Y446" s="219" t="str">
        <f>IF(B445="","",IF(AY446="対象外","対象外",Y445))</f>
        <v/>
      </c>
      <c r="Z446" s="315" t="str">
        <f>IF(B445="","",IF(AY446="対象外","対象外",Z445))</f>
        <v/>
      </c>
      <c r="AA446" s="303" t="str">
        <f>IF(B445="","",IF(AZ446="対象外","対象外",AA445))</f>
        <v/>
      </c>
      <c r="AB446" s="219" t="str">
        <f>IF(B445="","",IF(AZ446="対象外","対象外",AB445))</f>
        <v/>
      </c>
      <c r="AC446" s="219" t="str">
        <f>IF(B445="","",IF(AZ446="対象外","対象外",AC445))</f>
        <v/>
      </c>
      <c r="AD446" s="219" t="str">
        <f>IF(B445="","",IF(AZ446="対象外","対象外",AD445))</f>
        <v/>
      </c>
      <c r="AE446" s="219" t="str">
        <f>IF(B445="","",IF(AZ446="対象外","対象外",AE445))</f>
        <v/>
      </c>
      <c r="AF446" s="219" t="str">
        <f>IF(B445="","",IF(AZ446="対象外","対象外",AF445))</f>
        <v/>
      </c>
      <c r="AG446" s="219" t="str">
        <f>IF(B445="","",IF(AZ446="対象外","対象外",AG445))</f>
        <v/>
      </c>
      <c r="AH446" s="523" t="str">
        <f t="shared" ref="AH446" si="701">IF(B445="","",IF(AH445&lt;1,"対象外",ROUND(AI445/AH445,3)))</f>
        <v/>
      </c>
      <c r="AI446" s="524"/>
      <c r="AJ446" s="189"/>
      <c r="AL446" s="290"/>
      <c r="AM446" s="184">
        <f>IF(AH446="",0,IF(AH446="対象外",0,1))</f>
        <v>0</v>
      </c>
      <c r="AN446" s="187">
        <f>IF(AM446=1,AH446,0)</f>
        <v>0</v>
      </c>
      <c r="AO446" s="184">
        <f>AH445</f>
        <v>0</v>
      </c>
      <c r="AP446" s="170">
        <f>AI445</f>
        <v>0</v>
      </c>
      <c r="AQ446" s="152"/>
      <c r="AR446" s="170">
        <f>IF(AS446&gt;1,1,0)</f>
        <v>0</v>
      </c>
      <c r="AS446" s="170">
        <f>AO446+AS402</f>
        <v>0</v>
      </c>
      <c r="AT446" s="170">
        <f>AP446+AT402</f>
        <v>0</v>
      </c>
      <c r="AU446" s="152"/>
      <c r="AW446" s="198" t="str">
        <f>IF(COUNTIF(F445:L445,"作業")+COUNTIF(F445:L445,"休日")&lt;7,"対象外",IF(COUNTIF(F445:L445,"休日")&gt;3,"対象外","対象"))</f>
        <v>対象外</v>
      </c>
      <c r="AX446" s="198" t="str">
        <f>IF(COUNTIF(M445:S445,"作業")+COUNTIF(M445:S445,"休日")&lt;7,"対象外",IF(COUNTIF(M445:S445,"休日")&gt;3,"対象外","対象"))</f>
        <v>対象外</v>
      </c>
      <c r="AY446" s="198" t="str">
        <f>IF(COUNTIF(T445:Z445,"作業")+COUNTIF(T445:Z445,"休日")&lt;7,"対象外",IF(COUNTIF(T445:Z445,"休日")&gt;3,"対象外","対象"))</f>
        <v>対象外</v>
      </c>
      <c r="AZ446" s="198" t="str">
        <f>IF(COUNTIF(AA445:AG445,"作業")+COUNTIF(AA445:AG445,"休日")&lt;7,"対象外",IF(COUNTIF(AA445:AG445,"休日")&gt;3,"対象外","対象"))</f>
        <v>対象外</v>
      </c>
    </row>
    <row r="447" spans="1:52" ht="54.75" customHeight="1" x14ac:dyDescent="0.35">
      <c r="A447" s="599"/>
      <c r="B447" s="529" t="str">
        <f>IF(COUNTIF(F447:AG447,0)=28,"",B$51)</f>
        <v/>
      </c>
      <c r="C447" s="530"/>
      <c r="D447" s="531"/>
      <c r="E447" s="295" t="s">
        <v>158</v>
      </c>
      <c r="F447" s="314">
        <f>VLOOKUP(F418,'14'!$B$11:$D$598,3,0)</f>
        <v>0</v>
      </c>
      <c r="G447" s="219">
        <f>VLOOKUP(G418,'14'!$B$11:$D$598,3,0)</f>
        <v>0</v>
      </c>
      <c r="H447" s="219">
        <f>VLOOKUP(H418,'14'!$B$11:$D$598,3,0)</f>
        <v>0</v>
      </c>
      <c r="I447" s="219">
        <f>VLOOKUP(I418,'14'!$B$11:$D$598,3,0)</f>
        <v>0</v>
      </c>
      <c r="J447" s="219">
        <f>VLOOKUP(J418,'14'!$B$11:$D$598,3,0)</f>
        <v>0</v>
      </c>
      <c r="K447" s="219">
        <f>VLOOKUP(K418,'14'!$B$11:$D$598,3,0)</f>
        <v>0</v>
      </c>
      <c r="L447" s="315">
        <f>VLOOKUP(L418,'14'!$B$11:$D$598,3,0)</f>
        <v>0</v>
      </c>
      <c r="M447" s="303">
        <f>VLOOKUP(M418,'14'!$B$11:$D$598,3,0)</f>
        <v>0</v>
      </c>
      <c r="N447" s="219">
        <f>VLOOKUP(N418,'14'!$B$11:$D$598,3,0)</f>
        <v>0</v>
      </c>
      <c r="O447" s="219">
        <f>VLOOKUP(O418,'14'!$B$11:$D$598,3,0)</f>
        <v>0</v>
      </c>
      <c r="P447" s="219">
        <f>VLOOKUP(P418,'14'!$B$11:$D$598,3,0)</f>
        <v>0</v>
      </c>
      <c r="Q447" s="219">
        <f>VLOOKUP(Q418,'14'!$B$11:$D$598,3,0)</f>
        <v>0</v>
      </c>
      <c r="R447" s="219">
        <f>VLOOKUP(R418,'14'!$B$11:$D$598,3,0)</f>
        <v>0</v>
      </c>
      <c r="S447" s="322">
        <f>VLOOKUP(S418,'14'!$B$11:$D$598,3,0)</f>
        <v>0</v>
      </c>
      <c r="T447" s="314">
        <f>VLOOKUP(T418,'14'!$B$11:$D$598,3,0)</f>
        <v>0</v>
      </c>
      <c r="U447" s="219">
        <f>VLOOKUP(U418,'14'!$B$11:$D$598,3,0)</f>
        <v>0</v>
      </c>
      <c r="V447" s="219">
        <f>VLOOKUP(V418,'14'!$B$11:$D$598,3,0)</f>
        <v>0</v>
      </c>
      <c r="W447" s="219">
        <f>VLOOKUP(W418,'14'!$B$11:$D$598,3,0)</f>
        <v>0</v>
      </c>
      <c r="X447" s="219">
        <f>VLOOKUP(X418,'14'!$B$11:$D$598,3,0)</f>
        <v>0</v>
      </c>
      <c r="Y447" s="219">
        <f>VLOOKUP(Y418,'14'!$B$11:$D$598,3,0)</f>
        <v>0</v>
      </c>
      <c r="Z447" s="315">
        <f>VLOOKUP(Z418,'14'!$B$11:$D$598,3,0)</f>
        <v>0</v>
      </c>
      <c r="AA447" s="303">
        <f>VLOOKUP(AA418,'14'!$B$11:$D$598,3,0)</f>
        <v>0</v>
      </c>
      <c r="AB447" s="219">
        <f>VLOOKUP(AB418,'14'!$B$11:$D$598,3,0)</f>
        <v>0</v>
      </c>
      <c r="AC447" s="219">
        <f>VLOOKUP(AC418,'14'!$B$11:$D$598,3,0)</f>
        <v>0</v>
      </c>
      <c r="AD447" s="219">
        <f>VLOOKUP(AD418,'14'!$B$11:$D$598,3,0)</f>
        <v>0</v>
      </c>
      <c r="AE447" s="219">
        <f>VLOOKUP(AE418,'14'!$B$11:$D$598,3,0)</f>
        <v>0</v>
      </c>
      <c r="AF447" s="219">
        <f>VLOOKUP(AF418,'14'!$B$11:$D$598,3,0)</f>
        <v>0</v>
      </c>
      <c r="AG447" s="219">
        <f>VLOOKUP(AG418,'14'!$B$11:$D$598,3,0)</f>
        <v>0</v>
      </c>
      <c r="AH447" s="198">
        <f t="shared" ref="AH447" si="702">COUNTIF(F448:AG448,"作業")+COUNTIF(F448:AG448,"休日")</f>
        <v>0</v>
      </c>
      <c r="AI447" s="291">
        <f t="shared" ref="AI447" si="703">(COUNTIF(F448:AG448,"休日"))</f>
        <v>0</v>
      </c>
      <c r="AJ447" s="189"/>
      <c r="AL447" s="290"/>
      <c r="AM447" s="290"/>
      <c r="AN447" s="290"/>
      <c r="AW447" s="278">
        <v>1</v>
      </c>
      <c r="AX447" s="278">
        <v>2</v>
      </c>
      <c r="AY447" s="278">
        <v>3</v>
      </c>
      <c r="AZ447" s="278">
        <v>4</v>
      </c>
    </row>
    <row r="448" spans="1:52" ht="54.75" customHeight="1" x14ac:dyDescent="0.35">
      <c r="A448" s="599"/>
      <c r="B448" s="532"/>
      <c r="C448" s="533"/>
      <c r="D448" s="534"/>
      <c r="E448" s="296" t="s">
        <v>159</v>
      </c>
      <c r="F448" s="314" t="str">
        <f>IF(B447="","",IF(AW448="対象外","対象外",F447))</f>
        <v/>
      </c>
      <c r="G448" s="219" t="str">
        <f>IF(B447="","",IF(AW448="対象外","対象外",G447))</f>
        <v/>
      </c>
      <c r="H448" s="219" t="str">
        <f>IF(B447="","",IF(AW448="対象外","対象外",H447))</f>
        <v/>
      </c>
      <c r="I448" s="219" t="str">
        <f>IF(B447="","",IF(AW448="対象外","対象外",I447))</f>
        <v/>
      </c>
      <c r="J448" s="219" t="str">
        <f>IF(B447="","",IF(AW448="対象外","対象外",J447))</f>
        <v/>
      </c>
      <c r="K448" s="219" t="str">
        <f>IF(B447="","",IF(AW448="対象外","対象外",K447))</f>
        <v/>
      </c>
      <c r="L448" s="315" t="str">
        <f>IF(B447="","",IF(AW448="対象外","対象外",L447))</f>
        <v/>
      </c>
      <c r="M448" s="303" t="str">
        <f>IF(B447="","",IF(AX448="対象外","対象外",M447))</f>
        <v/>
      </c>
      <c r="N448" s="219" t="str">
        <f>IF(B447="","",IF(AX448="対象外","対象外",N447))</f>
        <v/>
      </c>
      <c r="O448" s="219" t="str">
        <f>IF(B447="","",IF(AX448="対象外","対象外",O447))</f>
        <v/>
      </c>
      <c r="P448" s="219" t="str">
        <f>IF(B447="","",IF(AX448="対象外","対象外",P447))</f>
        <v/>
      </c>
      <c r="Q448" s="219" t="str">
        <f>IF(B447="","",IF(AX448="対象外","対象外",Q447))</f>
        <v/>
      </c>
      <c r="R448" s="219" t="str">
        <f>IF(B447="","",IF(AX448="対象外","対象外",R447))</f>
        <v/>
      </c>
      <c r="S448" s="322" t="str">
        <f>IF(B447="","",IF(AX448="対象外","対象外",S447))</f>
        <v/>
      </c>
      <c r="T448" s="314" t="str">
        <f>IF(B447="","",IF(AY448="対象外","対象外",T447))</f>
        <v/>
      </c>
      <c r="U448" s="219" t="str">
        <f>IF(B447="","",IF(AY448="対象外","対象外",U447))</f>
        <v/>
      </c>
      <c r="V448" s="219" t="str">
        <f>IF(B447="","",IF(AY448="対象外","対象外",V447))</f>
        <v/>
      </c>
      <c r="W448" s="219" t="str">
        <f>IF(B447="","",IF(AY448="対象外","対象外",W447))</f>
        <v/>
      </c>
      <c r="X448" s="219" t="str">
        <f>IF(B447="","",IF(AY448="対象外","対象外",X447))</f>
        <v/>
      </c>
      <c r="Y448" s="219" t="str">
        <f>IF(B447="","",IF(AY448="対象外","対象外",Y447))</f>
        <v/>
      </c>
      <c r="Z448" s="315" t="str">
        <f>IF(B447="","",IF(AY448="対象外","対象外",Z447))</f>
        <v/>
      </c>
      <c r="AA448" s="303" t="str">
        <f>IF(B447="","",IF(AZ448="対象外","対象外",AA447))</f>
        <v/>
      </c>
      <c r="AB448" s="219" t="str">
        <f>IF(B447="","",IF(AZ448="対象外","対象外",AB447))</f>
        <v/>
      </c>
      <c r="AC448" s="219" t="str">
        <f>IF(B447="","",IF(AZ448="対象外","対象外",AC447))</f>
        <v/>
      </c>
      <c r="AD448" s="219" t="str">
        <f>IF(B447="","",IF(AZ448="対象外","対象外",AD447))</f>
        <v/>
      </c>
      <c r="AE448" s="219" t="str">
        <f>IF(B447="","",IF(AZ448="対象外","対象外",AE447))</f>
        <v/>
      </c>
      <c r="AF448" s="219" t="str">
        <f>IF(B447="","",IF(AZ448="対象外","対象外",AF447))</f>
        <v/>
      </c>
      <c r="AG448" s="219" t="str">
        <f>IF(B447="","",IF(AZ448="対象外","対象外",AG447))</f>
        <v/>
      </c>
      <c r="AH448" s="523" t="str">
        <f t="shared" ref="AH448" si="704">IF(B447="","",IF(AH447&lt;1,"対象外",ROUND(AI447/AH447,3)))</f>
        <v/>
      </c>
      <c r="AI448" s="524"/>
      <c r="AJ448" s="189"/>
      <c r="AL448" s="290"/>
      <c r="AM448" s="184">
        <f>IF(AH448="",0,IF(AH448="対象外",0,1))</f>
        <v>0</v>
      </c>
      <c r="AN448" s="187">
        <f>IF(AM448=1,AH448,0)</f>
        <v>0</v>
      </c>
      <c r="AO448" s="184">
        <f>AH447</f>
        <v>0</v>
      </c>
      <c r="AP448" s="170">
        <f>AI447</f>
        <v>0</v>
      </c>
      <c r="AQ448" s="152"/>
      <c r="AR448" s="170">
        <f>IF(AS448&gt;1,1,0)</f>
        <v>0</v>
      </c>
      <c r="AS448" s="170">
        <f>AO448+AS404</f>
        <v>0</v>
      </c>
      <c r="AT448" s="170">
        <f>AP448+AT404</f>
        <v>0</v>
      </c>
      <c r="AU448" s="152"/>
      <c r="AW448" s="198" t="str">
        <f>IF(COUNTIF(F447:L447,"作業")+COUNTIF(F447:L447,"休日")&lt;7,"対象外",IF(COUNTIF(F447:L447,"休日")&gt;3,"対象外","対象"))</f>
        <v>対象外</v>
      </c>
      <c r="AX448" s="198" t="str">
        <f>IF(COUNTIF(M447:S447,"作業")+COUNTIF(M447:S447,"休日")&lt;7,"対象外",IF(COUNTIF(M447:S447,"休日")&gt;3,"対象外","対象"))</f>
        <v>対象外</v>
      </c>
      <c r="AY448" s="198" t="str">
        <f>IF(COUNTIF(T447:Z447,"作業")+COUNTIF(T447:Z447,"休日")&lt;7,"対象外",IF(COUNTIF(T447:Z447,"休日")&gt;3,"対象外","対象"))</f>
        <v>対象外</v>
      </c>
      <c r="AZ448" s="198" t="str">
        <f>IF(COUNTIF(AA447:AG447,"作業")+COUNTIF(AA447:AG447,"休日")&lt;7,"対象外",IF(COUNTIF(AA447:AG447,"休日")&gt;3,"対象外","対象"))</f>
        <v>対象外</v>
      </c>
    </row>
    <row r="449" spans="1:52" ht="54.75" customHeight="1" x14ac:dyDescent="0.35">
      <c r="A449" s="599"/>
      <c r="B449" s="529" t="str">
        <f>IF(COUNTIF(F449:AG449,0)=28,"",B$53)</f>
        <v/>
      </c>
      <c r="C449" s="530"/>
      <c r="D449" s="531"/>
      <c r="E449" s="295" t="s">
        <v>158</v>
      </c>
      <c r="F449" s="314">
        <f>VLOOKUP(F418,'15'!$B$11:$D$598,3,0)</f>
        <v>0</v>
      </c>
      <c r="G449" s="219">
        <f>VLOOKUP(G418,'15'!$B$11:$D$598,3,0)</f>
        <v>0</v>
      </c>
      <c r="H449" s="219">
        <f>VLOOKUP(H418,'15'!$B$11:$D$598,3,0)</f>
        <v>0</v>
      </c>
      <c r="I449" s="219">
        <f>VLOOKUP(I418,'15'!$B$11:$D$598,3,0)</f>
        <v>0</v>
      </c>
      <c r="J449" s="219">
        <f>VLOOKUP(J418,'15'!$B$11:$D$598,3,0)</f>
        <v>0</v>
      </c>
      <c r="K449" s="219">
        <f>VLOOKUP(K418,'15'!$B$11:$D$598,3,0)</f>
        <v>0</v>
      </c>
      <c r="L449" s="315">
        <f>VLOOKUP(L418,'15'!$B$11:$D$598,3,0)</f>
        <v>0</v>
      </c>
      <c r="M449" s="303">
        <f>VLOOKUP(M418,'15'!$B$11:$D$598,3,0)</f>
        <v>0</v>
      </c>
      <c r="N449" s="219">
        <f>VLOOKUP(N418,'15'!$B$11:$D$598,3,0)</f>
        <v>0</v>
      </c>
      <c r="O449" s="219">
        <f>VLOOKUP(O418,'15'!$B$11:$D$598,3,0)</f>
        <v>0</v>
      </c>
      <c r="P449" s="219">
        <f>VLOOKUP(P418,'15'!$B$11:$D$598,3,0)</f>
        <v>0</v>
      </c>
      <c r="Q449" s="219">
        <f>VLOOKUP(Q418,'15'!$B$11:$D$598,3,0)</f>
        <v>0</v>
      </c>
      <c r="R449" s="219">
        <f>VLOOKUP(R418,'15'!$B$11:$D$598,3,0)</f>
        <v>0</v>
      </c>
      <c r="S449" s="322">
        <f>VLOOKUP(S418,'15'!$B$11:$D$598,3,0)</f>
        <v>0</v>
      </c>
      <c r="T449" s="314">
        <f>VLOOKUP(T418,'15'!$B$11:$D$598,3,0)</f>
        <v>0</v>
      </c>
      <c r="U449" s="219">
        <f>VLOOKUP(U418,'15'!$B$11:$D$598,3,0)</f>
        <v>0</v>
      </c>
      <c r="V449" s="219">
        <f>VLOOKUP(V418,'15'!$B$11:$D$598,3,0)</f>
        <v>0</v>
      </c>
      <c r="W449" s="219">
        <f>VLOOKUP(W418,'15'!$B$11:$D$598,3,0)</f>
        <v>0</v>
      </c>
      <c r="X449" s="219">
        <f>VLOOKUP(X418,'15'!$B$11:$D$598,3,0)</f>
        <v>0</v>
      </c>
      <c r="Y449" s="219">
        <f>VLOOKUP(Y418,'15'!$B$11:$D$598,3,0)</f>
        <v>0</v>
      </c>
      <c r="Z449" s="315">
        <f>VLOOKUP(Z418,'15'!$B$11:$D$598,3,0)</f>
        <v>0</v>
      </c>
      <c r="AA449" s="303">
        <f>VLOOKUP(AA418,'15'!$B$11:$D$598,3,0)</f>
        <v>0</v>
      </c>
      <c r="AB449" s="219">
        <f>VLOOKUP(AB418,'15'!$B$11:$D$598,3,0)</f>
        <v>0</v>
      </c>
      <c r="AC449" s="219">
        <f>VLOOKUP(AC418,'15'!$B$11:$D$598,3,0)</f>
        <v>0</v>
      </c>
      <c r="AD449" s="219">
        <f>VLOOKUP(AD418,'15'!$B$11:$D$598,3,0)</f>
        <v>0</v>
      </c>
      <c r="AE449" s="219">
        <f>VLOOKUP(AE418,'15'!$B$11:$D$598,3,0)</f>
        <v>0</v>
      </c>
      <c r="AF449" s="219">
        <f>VLOOKUP(AF418,'15'!$B$11:$D$598,3,0)</f>
        <v>0</v>
      </c>
      <c r="AG449" s="219">
        <f>VLOOKUP(AG418,'15'!$B$11:$D$598,3,0)</f>
        <v>0</v>
      </c>
      <c r="AH449" s="198">
        <f t="shared" ref="AH449" si="705">COUNTIF(F450:AG450,"作業")+COUNTIF(F450:AG450,"休日")</f>
        <v>0</v>
      </c>
      <c r="AI449" s="291">
        <f t="shared" ref="AI449" si="706">(COUNTIF(F450:AG450,"休日"))</f>
        <v>0</v>
      </c>
      <c r="AJ449" s="189"/>
      <c r="AL449" s="290"/>
      <c r="AM449" s="290"/>
      <c r="AN449" s="290"/>
      <c r="AW449" s="278">
        <v>1</v>
      </c>
      <c r="AX449" s="278">
        <v>2</v>
      </c>
      <c r="AY449" s="278">
        <v>3</v>
      </c>
      <c r="AZ449" s="278">
        <v>4</v>
      </c>
    </row>
    <row r="450" spans="1:52" ht="54.75" customHeight="1" x14ac:dyDescent="0.35">
      <c r="A450" s="599"/>
      <c r="B450" s="532"/>
      <c r="C450" s="533"/>
      <c r="D450" s="534"/>
      <c r="E450" s="296" t="s">
        <v>159</v>
      </c>
      <c r="F450" s="314" t="str">
        <f>IF(B449="","",IF(AW450="対象外","対象外",F449))</f>
        <v/>
      </c>
      <c r="G450" s="219" t="str">
        <f>IF(B449="","",IF(AW450="対象外","対象外",G449))</f>
        <v/>
      </c>
      <c r="H450" s="219" t="str">
        <f>IF(B449="","",IF(AW450="対象外","対象外",H449))</f>
        <v/>
      </c>
      <c r="I450" s="219" t="str">
        <f>IF(B449="","",IF(AW450="対象外","対象外",I449))</f>
        <v/>
      </c>
      <c r="J450" s="219" t="str">
        <f>IF(B449="","",IF(AW450="対象外","対象外",J449))</f>
        <v/>
      </c>
      <c r="K450" s="219" t="str">
        <f>IF(B449="","",IF(AW450="対象外","対象外",K449))</f>
        <v/>
      </c>
      <c r="L450" s="315" t="str">
        <f>IF(B449="","",IF(AW450="対象外","対象外",L449))</f>
        <v/>
      </c>
      <c r="M450" s="303" t="str">
        <f>IF(B449="","",IF(AX450="対象外","対象外",M449))</f>
        <v/>
      </c>
      <c r="N450" s="219" t="str">
        <f>IF(B449="","",IF(AX450="対象外","対象外",N449))</f>
        <v/>
      </c>
      <c r="O450" s="219" t="str">
        <f>IF(B449="","",IF(AX450="対象外","対象外",O449))</f>
        <v/>
      </c>
      <c r="P450" s="219" t="str">
        <f>IF(B449="","",IF(AX450="対象外","対象外",P449))</f>
        <v/>
      </c>
      <c r="Q450" s="219" t="str">
        <f>IF(B449="","",IF(AX450="対象外","対象外",Q449))</f>
        <v/>
      </c>
      <c r="R450" s="219" t="str">
        <f>IF(B449="","",IF(AX450="対象外","対象外",R449))</f>
        <v/>
      </c>
      <c r="S450" s="322" t="str">
        <f>IF(B449="","",IF(AX450="対象外","対象外",S449))</f>
        <v/>
      </c>
      <c r="T450" s="314" t="str">
        <f>IF(B449="","",IF(AY450="対象外","対象外",T449))</f>
        <v/>
      </c>
      <c r="U450" s="219" t="str">
        <f>IF(B449="","",IF(AY450="対象外","対象外",U449))</f>
        <v/>
      </c>
      <c r="V450" s="219" t="str">
        <f>IF(B449="","",IF(AY450="対象外","対象外",V449))</f>
        <v/>
      </c>
      <c r="W450" s="219" t="str">
        <f>IF(B449="","",IF(AY450="対象外","対象外",W449))</f>
        <v/>
      </c>
      <c r="X450" s="219" t="str">
        <f>IF(B449="","",IF(AY450="対象外","対象外",X449))</f>
        <v/>
      </c>
      <c r="Y450" s="219" t="str">
        <f>IF(B449="","",IF(AY450="対象外","対象外",Y449))</f>
        <v/>
      </c>
      <c r="Z450" s="315" t="str">
        <f>IF(B449="","",IF(AY450="対象外","対象外",Z449))</f>
        <v/>
      </c>
      <c r="AA450" s="303" t="str">
        <f>IF(B449="","",IF(AZ450="対象外","対象外",AA449))</f>
        <v/>
      </c>
      <c r="AB450" s="219" t="str">
        <f>IF(B449="","",IF(AZ450="対象外","対象外",AB449))</f>
        <v/>
      </c>
      <c r="AC450" s="219" t="str">
        <f>IF(B449="","",IF(AZ450="対象外","対象外",AC449))</f>
        <v/>
      </c>
      <c r="AD450" s="219" t="str">
        <f>IF(B449="","",IF(AZ450="対象外","対象外",AD449))</f>
        <v/>
      </c>
      <c r="AE450" s="219" t="str">
        <f>IF(B449="","",IF(AZ450="対象外","対象外",AE449))</f>
        <v/>
      </c>
      <c r="AF450" s="219" t="str">
        <f>IF(B449="","",IF(AZ450="対象外","対象外",AF449))</f>
        <v/>
      </c>
      <c r="AG450" s="219" t="str">
        <f>IF(B449="","",IF(AZ450="対象外","対象外",AG449))</f>
        <v/>
      </c>
      <c r="AH450" s="523" t="str">
        <f t="shared" ref="AH450" si="707">IF(B449="","",IF(AH449&lt;1,"対象外",ROUND(AI449/AH449,3)))</f>
        <v/>
      </c>
      <c r="AI450" s="524"/>
      <c r="AJ450" s="189"/>
      <c r="AL450" s="290"/>
      <c r="AM450" s="184">
        <f>IF(AH450="",0,IF(AH450="対象外",0,1))</f>
        <v>0</v>
      </c>
      <c r="AN450" s="187">
        <f>IF(AM450=1,AH450,0)</f>
        <v>0</v>
      </c>
      <c r="AO450" s="184">
        <f>AH449</f>
        <v>0</v>
      </c>
      <c r="AP450" s="170">
        <f>AI449</f>
        <v>0</v>
      </c>
      <c r="AQ450" s="152"/>
      <c r="AR450" s="170">
        <f>IF(AS450&gt;1,1,0)</f>
        <v>0</v>
      </c>
      <c r="AS450" s="170">
        <f>AO450+AS406</f>
        <v>0</v>
      </c>
      <c r="AT450" s="170">
        <f>AP450+AT406</f>
        <v>0</v>
      </c>
      <c r="AU450" s="152"/>
      <c r="AW450" s="198" t="str">
        <f>IF(COUNTIF(F449:L449,"作業")+COUNTIF(F449:L449,"休日")&lt;7,"対象外",IF(COUNTIF(F449:L449,"休日")&gt;3,"対象外","対象"))</f>
        <v>対象外</v>
      </c>
      <c r="AX450" s="198" t="str">
        <f>IF(COUNTIF(M449:S449,"作業")+COUNTIF(M449:S449,"休日")&lt;7,"対象外",IF(COUNTIF(M449:S449,"休日")&gt;3,"対象外","対象"))</f>
        <v>対象外</v>
      </c>
      <c r="AY450" s="198" t="str">
        <f>IF(COUNTIF(T449:Z449,"作業")+COUNTIF(T449:Z449,"休日")&lt;7,"対象外",IF(COUNTIF(T449:Z449,"休日")&gt;3,"対象外","対象"))</f>
        <v>対象外</v>
      </c>
      <c r="AZ450" s="198" t="str">
        <f>IF(COUNTIF(AA449:AG449,"作業")+COUNTIF(AA449:AG449,"休日")&lt;7,"対象外",IF(COUNTIF(AA449:AG449,"休日")&gt;3,"対象外","対象"))</f>
        <v>対象外</v>
      </c>
    </row>
    <row r="451" spans="1:52" ht="54.75" customHeight="1" x14ac:dyDescent="0.35">
      <c r="A451" s="599"/>
      <c r="B451" s="529" t="str">
        <f>IF(COUNTIF(F451:AG451,0)=28,"",B$55)</f>
        <v/>
      </c>
      <c r="C451" s="530"/>
      <c r="D451" s="531"/>
      <c r="E451" s="295" t="s">
        <v>158</v>
      </c>
      <c r="F451" s="314">
        <f>VLOOKUP(F418,'16'!$B$11:$D$598,3,0)</f>
        <v>0</v>
      </c>
      <c r="G451" s="219">
        <f>VLOOKUP(G418,'16'!$B$11:$D$598,3,0)</f>
        <v>0</v>
      </c>
      <c r="H451" s="219">
        <f>VLOOKUP(H418,'16'!$B$11:$D$598,3,0)</f>
        <v>0</v>
      </c>
      <c r="I451" s="219">
        <f>VLOOKUP(I418,'16'!$B$11:$D$598,3,0)</f>
        <v>0</v>
      </c>
      <c r="J451" s="219">
        <f>VLOOKUP(J418,'16'!$B$11:$D$598,3,0)</f>
        <v>0</v>
      </c>
      <c r="K451" s="219">
        <f>VLOOKUP(K418,'16'!$B$11:$D$598,3,0)</f>
        <v>0</v>
      </c>
      <c r="L451" s="315">
        <f>VLOOKUP(L418,'16'!$B$11:$D$598,3,0)</f>
        <v>0</v>
      </c>
      <c r="M451" s="303">
        <f>VLOOKUP(M418,'16'!$B$11:$D$598,3,0)</f>
        <v>0</v>
      </c>
      <c r="N451" s="219">
        <f>VLOOKUP(N418,'16'!$B$11:$D$598,3,0)</f>
        <v>0</v>
      </c>
      <c r="O451" s="219">
        <f>VLOOKUP(O418,'16'!$B$11:$D$598,3,0)</f>
        <v>0</v>
      </c>
      <c r="P451" s="219">
        <f>VLOOKUP(P418,'16'!$B$11:$D$598,3,0)</f>
        <v>0</v>
      </c>
      <c r="Q451" s="219">
        <f>VLOOKUP(Q418,'16'!$B$11:$D$598,3,0)</f>
        <v>0</v>
      </c>
      <c r="R451" s="219">
        <f>VLOOKUP(R418,'16'!$B$11:$D$598,3,0)</f>
        <v>0</v>
      </c>
      <c r="S451" s="322">
        <f>VLOOKUP(S418,'16'!$B$11:$D$598,3,0)</f>
        <v>0</v>
      </c>
      <c r="T451" s="314">
        <f>VLOOKUP(T418,'16'!$B$11:$D$598,3,0)</f>
        <v>0</v>
      </c>
      <c r="U451" s="219">
        <f>VLOOKUP(U418,'16'!$B$11:$D$598,3,0)</f>
        <v>0</v>
      </c>
      <c r="V451" s="219">
        <f>VLOOKUP(V418,'16'!$B$11:$D$598,3,0)</f>
        <v>0</v>
      </c>
      <c r="W451" s="219">
        <f>VLOOKUP(W418,'16'!$B$11:$D$598,3,0)</f>
        <v>0</v>
      </c>
      <c r="X451" s="219">
        <f>VLOOKUP(X418,'16'!$B$11:$D$598,3,0)</f>
        <v>0</v>
      </c>
      <c r="Y451" s="219">
        <f>VLOOKUP(Y418,'16'!$B$11:$D$598,3,0)</f>
        <v>0</v>
      </c>
      <c r="Z451" s="315">
        <f>VLOOKUP(Z418,'16'!$B$11:$D$598,3,0)</f>
        <v>0</v>
      </c>
      <c r="AA451" s="303">
        <f>VLOOKUP(AA418,'16'!$B$11:$D$598,3,0)</f>
        <v>0</v>
      </c>
      <c r="AB451" s="219">
        <f>VLOOKUP(AB418,'16'!$B$11:$D$598,3,0)</f>
        <v>0</v>
      </c>
      <c r="AC451" s="219">
        <f>VLOOKUP(AC418,'16'!$B$11:$D$598,3,0)</f>
        <v>0</v>
      </c>
      <c r="AD451" s="219">
        <f>VLOOKUP(AD418,'16'!$B$11:$D$598,3,0)</f>
        <v>0</v>
      </c>
      <c r="AE451" s="219">
        <f>VLOOKUP(AE418,'16'!$B$11:$D$598,3,0)</f>
        <v>0</v>
      </c>
      <c r="AF451" s="219">
        <f>VLOOKUP(AF418,'16'!$B$11:$D$598,3,0)</f>
        <v>0</v>
      </c>
      <c r="AG451" s="219">
        <f>VLOOKUP(AG418,'16'!$B$11:$D$598,3,0)</f>
        <v>0</v>
      </c>
      <c r="AH451" s="198">
        <f t="shared" ref="AH451" si="708">COUNTIF(F452:AG452,"作業")+COUNTIF(F452:AG452,"休日")</f>
        <v>0</v>
      </c>
      <c r="AI451" s="291">
        <f t="shared" ref="AI451" si="709">(COUNTIF(F452:AG452,"休日"))</f>
        <v>0</v>
      </c>
      <c r="AJ451" s="189"/>
      <c r="AL451" s="290"/>
      <c r="AM451" s="290"/>
      <c r="AN451" s="290"/>
      <c r="AW451" s="278">
        <v>1</v>
      </c>
      <c r="AX451" s="278">
        <v>2</v>
      </c>
      <c r="AY451" s="278">
        <v>3</v>
      </c>
      <c r="AZ451" s="278">
        <v>4</v>
      </c>
    </row>
    <row r="452" spans="1:52" ht="54.75" customHeight="1" x14ac:dyDescent="0.35">
      <c r="A452" s="599"/>
      <c r="B452" s="532"/>
      <c r="C452" s="533"/>
      <c r="D452" s="534"/>
      <c r="E452" s="296" t="s">
        <v>159</v>
      </c>
      <c r="F452" s="314" t="str">
        <f>IF(B451="","",IF(AW452="対象外","対象外",F451))</f>
        <v/>
      </c>
      <c r="G452" s="219" t="str">
        <f>IF(B451="","",IF(AW452="対象外","対象外",G451))</f>
        <v/>
      </c>
      <c r="H452" s="219" t="str">
        <f>IF(B451="","",IF(AW452="対象外","対象外",H451))</f>
        <v/>
      </c>
      <c r="I452" s="219" t="str">
        <f>IF(B451="","",IF(AW452="対象外","対象外",I451))</f>
        <v/>
      </c>
      <c r="J452" s="219" t="str">
        <f>IF(B451="","",IF(AW452="対象外","対象外",J451))</f>
        <v/>
      </c>
      <c r="K452" s="219" t="str">
        <f>IF(B451="","",IF(AW452="対象外","対象外",K451))</f>
        <v/>
      </c>
      <c r="L452" s="315" t="str">
        <f>IF(B451="","",IF(AW452="対象外","対象外",L451))</f>
        <v/>
      </c>
      <c r="M452" s="303" t="str">
        <f>IF(B451="","",IF(AX452="対象外","対象外",M451))</f>
        <v/>
      </c>
      <c r="N452" s="219" t="str">
        <f>IF(B451="","",IF(AX452="対象外","対象外",N451))</f>
        <v/>
      </c>
      <c r="O452" s="219" t="str">
        <f>IF(B451="","",IF(AX452="対象外","対象外",O451))</f>
        <v/>
      </c>
      <c r="P452" s="219" t="str">
        <f>IF(B451="","",IF(AX452="対象外","対象外",P451))</f>
        <v/>
      </c>
      <c r="Q452" s="219" t="str">
        <f>IF(B451="","",IF(AX452="対象外","対象外",Q451))</f>
        <v/>
      </c>
      <c r="R452" s="219" t="str">
        <f>IF(B451="","",IF(AX452="対象外","対象外",R451))</f>
        <v/>
      </c>
      <c r="S452" s="322" t="str">
        <f>IF(B451="","",IF(AX452="対象外","対象外",S451))</f>
        <v/>
      </c>
      <c r="T452" s="314" t="str">
        <f>IF(B451="","",IF(AY452="対象外","対象外",T451))</f>
        <v/>
      </c>
      <c r="U452" s="219" t="str">
        <f>IF(B451="","",IF(AY452="対象外","対象外",U451))</f>
        <v/>
      </c>
      <c r="V452" s="219" t="str">
        <f>IF(B451="","",IF(AY452="対象外","対象外",V451))</f>
        <v/>
      </c>
      <c r="W452" s="219" t="str">
        <f>IF(B451="","",IF(AY452="対象外","対象外",W451))</f>
        <v/>
      </c>
      <c r="X452" s="219" t="str">
        <f>IF(B451="","",IF(AY452="対象外","対象外",X451))</f>
        <v/>
      </c>
      <c r="Y452" s="219" t="str">
        <f>IF(B451="","",IF(AY452="対象外","対象外",Y451))</f>
        <v/>
      </c>
      <c r="Z452" s="315" t="str">
        <f>IF(B451="","",IF(AY452="対象外","対象外",Z451))</f>
        <v/>
      </c>
      <c r="AA452" s="303" t="str">
        <f>IF(B451="","",IF(AZ452="対象外","対象外",AA451))</f>
        <v/>
      </c>
      <c r="AB452" s="219" t="str">
        <f>IF(B451="","",IF(AZ452="対象外","対象外",AB451))</f>
        <v/>
      </c>
      <c r="AC452" s="219" t="str">
        <f>IF(B451="","",IF(AZ452="対象外","対象外",AC451))</f>
        <v/>
      </c>
      <c r="AD452" s="219" t="str">
        <f>IF(B451="","",IF(AZ452="対象外","対象外",AD451))</f>
        <v/>
      </c>
      <c r="AE452" s="219" t="str">
        <f>IF(B451="","",IF(AZ452="対象外","対象外",AE451))</f>
        <v/>
      </c>
      <c r="AF452" s="219" t="str">
        <f>IF(B451="","",IF(AZ452="対象外","対象外",AF451))</f>
        <v/>
      </c>
      <c r="AG452" s="219" t="str">
        <f>IF(B451="","",IF(AZ452="対象外","対象外",AG451))</f>
        <v/>
      </c>
      <c r="AH452" s="523" t="str">
        <f t="shared" ref="AH452" si="710">IF(B451="","",IF(AH451&lt;1,"対象外",ROUND(AI451/AH451,3)))</f>
        <v/>
      </c>
      <c r="AI452" s="524"/>
      <c r="AJ452" s="189"/>
      <c r="AL452" s="290"/>
      <c r="AM452" s="184">
        <f>IF(AH452="",0,IF(AH452="対象外",0,1))</f>
        <v>0</v>
      </c>
      <c r="AN452" s="187">
        <f>IF(AM452=1,AH452,0)</f>
        <v>0</v>
      </c>
      <c r="AO452" s="184">
        <f>AH451</f>
        <v>0</v>
      </c>
      <c r="AP452" s="170">
        <f>AI451</f>
        <v>0</v>
      </c>
      <c r="AQ452" s="152"/>
      <c r="AR452" s="170">
        <f>IF(AS452&gt;1,1,0)</f>
        <v>0</v>
      </c>
      <c r="AS452" s="170">
        <f>AO452+AS408</f>
        <v>0</v>
      </c>
      <c r="AT452" s="170">
        <f>AP452+AT408</f>
        <v>0</v>
      </c>
      <c r="AU452" s="152"/>
      <c r="AW452" s="198" t="str">
        <f>IF(COUNTIF(F451:L451,"作業")+COUNTIF(F451:L451,"休日")&lt;7,"対象外",IF(COUNTIF(F451:L451,"休日")&gt;3,"対象外","対象"))</f>
        <v>対象外</v>
      </c>
      <c r="AX452" s="198" t="str">
        <f>IF(COUNTIF(M451:S451,"作業")+COUNTIF(M451:S451,"休日")&lt;7,"対象外",IF(COUNTIF(M451:S451,"休日")&gt;3,"対象外","対象"))</f>
        <v>対象外</v>
      </c>
      <c r="AY452" s="198" t="str">
        <f>IF(COUNTIF(T451:Z451,"作業")+COUNTIF(T451:Z451,"休日")&lt;7,"対象外",IF(COUNTIF(T451:Z451,"休日")&gt;3,"対象外","対象"))</f>
        <v>対象外</v>
      </c>
      <c r="AZ452" s="198" t="str">
        <f>IF(COUNTIF(AA451:AG451,"作業")+COUNTIF(AA451:AG451,"休日")&lt;7,"対象外",IF(COUNTIF(AA451:AG451,"休日")&gt;3,"対象外","対象"))</f>
        <v>対象外</v>
      </c>
    </row>
    <row r="453" spans="1:52" ht="54.75" customHeight="1" x14ac:dyDescent="0.35">
      <c r="A453" s="599"/>
      <c r="B453" s="529" t="str">
        <f t="shared" ref="B453" si="711">IF(COUNTIF(F453:AG453,0)=28,"",B$25)</f>
        <v/>
      </c>
      <c r="C453" s="530"/>
      <c r="D453" s="531"/>
      <c r="E453" s="295" t="s">
        <v>158</v>
      </c>
      <c r="F453" s="314">
        <f>VLOOKUP(F418,'17'!$B$11:$D$598,3,0)</f>
        <v>0</v>
      </c>
      <c r="G453" s="219">
        <f>VLOOKUP(G418,'17'!$B$11:$D$598,3,0)</f>
        <v>0</v>
      </c>
      <c r="H453" s="219">
        <f>VLOOKUP(H418,'17'!$B$11:$D$598,3,0)</f>
        <v>0</v>
      </c>
      <c r="I453" s="219">
        <f>VLOOKUP(I418,'17'!$B$11:$D$598,3,0)</f>
        <v>0</v>
      </c>
      <c r="J453" s="219">
        <f>VLOOKUP(J418,'17'!$B$11:$D$598,3,0)</f>
        <v>0</v>
      </c>
      <c r="K453" s="219">
        <f>VLOOKUP(K418,'17'!$B$11:$D$598,3,0)</f>
        <v>0</v>
      </c>
      <c r="L453" s="315">
        <f>VLOOKUP(L418,'17'!$B$11:$D$598,3,0)</f>
        <v>0</v>
      </c>
      <c r="M453" s="303">
        <f>VLOOKUP(M418,'17'!$B$11:$D$598,3,0)</f>
        <v>0</v>
      </c>
      <c r="N453" s="219">
        <f>VLOOKUP(N418,'17'!$B$11:$D$598,3,0)</f>
        <v>0</v>
      </c>
      <c r="O453" s="219">
        <f>VLOOKUP(O418,'17'!$B$11:$D$598,3,0)</f>
        <v>0</v>
      </c>
      <c r="P453" s="219">
        <f>VLOOKUP(P418,'17'!$B$11:$D$598,3,0)</f>
        <v>0</v>
      </c>
      <c r="Q453" s="219">
        <f>VLOOKUP(Q418,'17'!$B$11:$D$598,3,0)</f>
        <v>0</v>
      </c>
      <c r="R453" s="219">
        <f>VLOOKUP(R418,'17'!$B$11:$D$598,3,0)</f>
        <v>0</v>
      </c>
      <c r="S453" s="322">
        <f>VLOOKUP(S418,'17'!$B$11:$D$598,3,0)</f>
        <v>0</v>
      </c>
      <c r="T453" s="314">
        <f>VLOOKUP(T418,'17'!$B$11:$D$598,3,0)</f>
        <v>0</v>
      </c>
      <c r="U453" s="219">
        <f>VLOOKUP(U418,'17'!$B$11:$D$598,3,0)</f>
        <v>0</v>
      </c>
      <c r="V453" s="219">
        <f>VLOOKUP(V418,'17'!$B$11:$D$598,3,0)</f>
        <v>0</v>
      </c>
      <c r="W453" s="219">
        <f>VLOOKUP(W418,'17'!$B$11:$D$598,3,0)</f>
        <v>0</v>
      </c>
      <c r="X453" s="219">
        <f>VLOOKUP(X418,'17'!$B$11:$D$598,3,0)</f>
        <v>0</v>
      </c>
      <c r="Y453" s="219">
        <f>VLOOKUP(Y418,'17'!$B$11:$D$598,3,0)</f>
        <v>0</v>
      </c>
      <c r="Z453" s="315">
        <f>VLOOKUP(Z418,'17'!$B$11:$D$598,3,0)</f>
        <v>0</v>
      </c>
      <c r="AA453" s="303">
        <f>VLOOKUP(AA418,'17'!$B$11:$D$598,3,0)</f>
        <v>0</v>
      </c>
      <c r="AB453" s="219">
        <f>VLOOKUP(AB418,'17'!$B$11:$D$598,3,0)</f>
        <v>0</v>
      </c>
      <c r="AC453" s="219">
        <f>VLOOKUP(AC418,'17'!$B$11:$D$598,3,0)</f>
        <v>0</v>
      </c>
      <c r="AD453" s="219">
        <f>VLOOKUP(AD418,'17'!$B$11:$D$598,3,0)</f>
        <v>0</v>
      </c>
      <c r="AE453" s="219">
        <f>VLOOKUP(AE418,'17'!$B$11:$D$598,3,0)</f>
        <v>0</v>
      </c>
      <c r="AF453" s="219">
        <f>VLOOKUP(AF418,'17'!$B$11:$D$598,3,0)</f>
        <v>0</v>
      </c>
      <c r="AG453" s="219">
        <f>VLOOKUP(AG418,'17'!$B$11:$D$598,3,0)</f>
        <v>0</v>
      </c>
      <c r="AH453" s="198">
        <f t="shared" ref="AH453" si="712">COUNTIF(F454:AG454,"作業")+COUNTIF(F454:AG454,"休日")</f>
        <v>0</v>
      </c>
      <c r="AI453" s="291">
        <f t="shared" ref="AI453" si="713">(COUNTIF(F454:AG454,"休日"))</f>
        <v>0</v>
      </c>
      <c r="AJ453" s="189"/>
      <c r="AL453" s="290"/>
      <c r="AM453" s="290"/>
      <c r="AN453" s="290"/>
      <c r="AW453" s="278">
        <v>1</v>
      </c>
      <c r="AX453" s="278">
        <v>2</v>
      </c>
      <c r="AY453" s="278">
        <v>3</v>
      </c>
      <c r="AZ453" s="278">
        <v>4</v>
      </c>
    </row>
    <row r="454" spans="1:52" ht="54.75" customHeight="1" x14ac:dyDescent="0.35">
      <c r="A454" s="599"/>
      <c r="B454" s="532"/>
      <c r="C454" s="533"/>
      <c r="D454" s="534"/>
      <c r="E454" s="296" t="s">
        <v>159</v>
      </c>
      <c r="F454" s="314" t="str">
        <f>IF(B453="","",IF(AW454="対象外","対象外",F453))</f>
        <v/>
      </c>
      <c r="G454" s="219" t="str">
        <f>IF(B453="","",IF(AW454="対象外","対象外",G453))</f>
        <v/>
      </c>
      <c r="H454" s="219" t="str">
        <f>IF(B453="","",IF(AW454="対象外","対象外",H453))</f>
        <v/>
      </c>
      <c r="I454" s="219" t="str">
        <f>IF(B453="","",IF(AW454="対象外","対象外",I453))</f>
        <v/>
      </c>
      <c r="J454" s="219" t="str">
        <f>IF(B453="","",IF(AW454="対象外","対象外",J453))</f>
        <v/>
      </c>
      <c r="K454" s="219" t="str">
        <f>IF(B453="","",IF(AW454="対象外","対象外",K453))</f>
        <v/>
      </c>
      <c r="L454" s="315" t="str">
        <f>IF(B453="","",IF(AW454="対象外","対象外",L453))</f>
        <v/>
      </c>
      <c r="M454" s="303" t="str">
        <f>IF(B453="","",IF(AX454="対象外","対象外",M453))</f>
        <v/>
      </c>
      <c r="N454" s="219" t="str">
        <f>IF(B453="","",IF(AX454="対象外","対象外",N453))</f>
        <v/>
      </c>
      <c r="O454" s="219" t="str">
        <f>IF(B453="","",IF(AX454="対象外","対象外",O453))</f>
        <v/>
      </c>
      <c r="P454" s="219" t="str">
        <f>IF(B453="","",IF(AX454="対象外","対象外",P453))</f>
        <v/>
      </c>
      <c r="Q454" s="219" t="str">
        <f>IF(B453="","",IF(AX454="対象外","対象外",Q453))</f>
        <v/>
      </c>
      <c r="R454" s="219" t="str">
        <f>IF(B453="","",IF(AX454="対象外","対象外",R453))</f>
        <v/>
      </c>
      <c r="S454" s="322" t="str">
        <f>IF(B453="","",IF(AX454="対象外","対象外",S453))</f>
        <v/>
      </c>
      <c r="T454" s="314" t="str">
        <f>IF(B453="","",IF(AY454="対象外","対象外",T453))</f>
        <v/>
      </c>
      <c r="U454" s="219" t="str">
        <f>IF(B453="","",IF(AY454="対象外","対象外",U453))</f>
        <v/>
      </c>
      <c r="V454" s="219" t="str">
        <f>IF(B453="","",IF(AY454="対象外","対象外",V453))</f>
        <v/>
      </c>
      <c r="W454" s="219" t="str">
        <f>IF(B453="","",IF(AY454="対象外","対象外",W453))</f>
        <v/>
      </c>
      <c r="X454" s="219" t="str">
        <f>IF(B453="","",IF(AY454="対象外","対象外",X453))</f>
        <v/>
      </c>
      <c r="Y454" s="219" t="str">
        <f>IF(B453="","",IF(AY454="対象外","対象外",Y453))</f>
        <v/>
      </c>
      <c r="Z454" s="315" t="str">
        <f>IF(B453="","",IF(AY454="対象外","対象外",Z453))</f>
        <v/>
      </c>
      <c r="AA454" s="303" t="str">
        <f>IF(B453="","",IF(AZ454="対象外","対象外",AA453))</f>
        <v/>
      </c>
      <c r="AB454" s="219" t="str">
        <f>IF(B453="","",IF(AZ454="対象外","対象外",AB453))</f>
        <v/>
      </c>
      <c r="AC454" s="219" t="str">
        <f>IF(B453="","",IF(AZ454="対象外","対象外",AC453))</f>
        <v/>
      </c>
      <c r="AD454" s="219" t="str">
        <f>IF(B453="","",IF(AZ454="対象外","対象外",AD453))</f>
        <v/>
      </c>
      <c r="AE454" s="219" t="str">
        <f>IF(B453="","",IF(AZ454="対象外","対象外",AE453))</f>
        <v/>
      </c>
      <c r="AF454" s="219" t="str">
        <f>IF(B453="","",IF(AZ454="対象外","対象外",AF453))</f>
        <v/>
      </c>
      <c r="AG454" s="219" t="str">
        <f>IF(B453="","",IF(AZ454="対象外","対象外",AG453))</f>
        <v/>
      </c>
      <c r="AH454" s="523" t="str">
        <f t="shared" ref="AH454" si="714">IF(B453="","",IF(AH453&lt;1,"対象外",ROUND(AI453/AH453,3)))</f>
        <v/>
      </c>
      <c r="AI454" s="524"/>
      <c r="AJ454" s="189"/>
      <c r="AL454" s="290"/>
      <c r="AM454" s="184">
        <f>IF(AH454="",0,IF(AH454="対象外",0,1))</f>
        <v>0</v>
      </c>
      <c r="AN454" s="187">
        <f>IF(AM454=1,AH454,0)</f>
        <v>0</v>
      </c>
      <c r="AO454" s="184">
        <f>AH453</f>
        <v>0</v>
      </c>
      <c r="AP454" s="170">
        <f>AI453</f>
        <v>0</v>
      </c>
      <c r="AQ454" s="152"/>
      <c r="AR454" s="170">
        <f>IF(AS454&gt;1,1,0)</f>
        <v>0</v>
      </c>
      <c r="AS454" s="170">
        <f>AO454+AS410</f>
        <v>0</v>
      </c>
      <c r="AT454" s="170">
        <f>AP454+AT410</f>
        <v>0</v>
      </c>
      <c r="AU454" s="152"/>
      <c r="AW454" s="198" t="str">
        <f>IF(COUNTIF(F453:L453,"作業")+COUNTIF(F453:L453,"休日")&lt;7,"対象外",IF(COUNTIF(F453:L453,"休日")&gt;3,"対象外","対象"))</f>
        <v>対象外</v>
      </c>
      <c r="AX454" s="198" t="str">
        <f>IF(COUNTIF(M453:S453,"作業")+COUNTIF(M453:S453,"休日")&lt;7,"対象外",IF(COUNTIF(M453:S453,"休日")&gt;3,"対象外","対象"))</f>
        <v>対象外</v>
      </c>
      <c r="AY454" s="198" t="str">
        <f>IF(COUNTIF(T453:Z453,"作業")+COUNTIF(T453:Z453,"休日")&lt;7,"対象外",IF(COUNTIF(T453:Z453,"休日")&gt;3,"対象外","対象"))</f>
        <v>対象外</v>
      </c>
      <c r="AZ454" s="198" t="str">
        <f>IF(COUNTIF(AA453:AG453,"作業")+COUNTIF(AA453:AG453,"休日")&lt;7,"対象外",IF(COUNTIF(AA453:AG453,"休日")&gt;3,"対象外","対象"))</f>
        <v>対象外</v>
      </c>
    </row>
    <row r="455" spans="1:52" ht="54.75" customHeight="1" x14ac:dyDescent="0.35">
      <c r="A455" s="599"/>
      <c r="B455" s="529" t="str">
        <f>IF(COUNTIF(F455:AG455,0)=28,"",B$57)</f>
        <v/>
      </c>
      <c r="C455" s="530"/>
      <c r="D455" s="531"/>
      <c r="E455" s="295" t="s">
        <v>158</v>
      </c>
      <c r="F455" s="314">
        <f>VLOOKUP(F418,'18'!$B$11:$D$598,3,0)</f>
        <v>0</v>
      </c>
      <c r="G455" s="219">
        <f>VLOOKUP(G418,'18'!$B$11:$D$598,3,0)</f>
        <v>0</v>
      </c>
      <c r="H455" s="219">
        <f>VLOOKUP(H418,'18'!$B$11:$D$598,3,0)</f>
        <v>0</v>
      </c>
      <c r="I455" s="219">
        <f>VLOOKUP(I418,'18'!$B$11:$D$598,3,0)</f>
        <v>0</v>
      </c>
      <c r="J455" s="219">
        <f>VLOOKUP(J418,'18'!$B$11:$D$598,3,0)</f>
        <v>0</v>
      </c>
      <c r="K455" s="219">
        <f>VLOOKUP(K418,'18'!$B$11:$D$598,3,0)</f>
        <v>0</v>
      </c>
      <c r="L455" s="315">
        <f>VLOOKUP(L418,'18'!$B$11:$D$598,3,0)</f>
        <v>0</v>
      </c>
      <c r="M455" s="303">
        <f>VLOOKUP(M418,'18'!$B$11:$D$598,3,0)</f>
        <v>0</v>
      </c>
      <c r="N455" s="219">
        <f>VLOOKUP(N418,'18'!$B$11:$D$598,3,0)</f>
        <v>0</v>
      </c>
      <c r="O455" s="219">
        <f>VLOOKUP(O418,'18'!$B$11:$D$598,3,0)</f>
        <v>0</v>
      </c>
      <c r="P455" s="219">
        <f>VLOOKUP(P418,'18'!$B$11:$D$598,3,0)</f>
        <v>0</v>
      </c>
      <c r="Q455" s="219">
        <f>VLOOKUP(Q418,'18'!$B$11:$D$598,3,0)</f>
        <v>0</v>
      </c>
      <c r="R455" s="219">
        <f>VLOOKUP(R418,'18'!$B$11:$D$598,3,0)</f>
        <v>0</v>
      </c>
      <c r="S455" s="322">
        <f>VLOOKUP(S418,'18'!$B$11:$D$598,3,0)</f>
        <v>0</v>
      </c>
      <c r="T455" s="314">
        <f>VLOOKUP(T418,'18'!$B$11:$D$598,3,0)</f>
        <v>0</v>
      </c>
      <c r="U455" s="219">
        <f>VLOOKUP(U418,'18'!$B$11:$D$598,3,0)</f>
        <v>0</v>
      </c>
      <c r="V455" s="219">
        <f>VLOOKUP(V418,'18'!$B$11:$D$598,3,0)</f>
        <v>0</v>
      </c>
      <c r="W455" s="219">
        <f>VLOOKUP(W418,'18'!$B$11:$D$598,3,0)</f>
        <v>0</v>
      </c>
      <c r="X455" s="219">
        <f>VLOOKUP(X418,'18'!$B$11:$D$598,3,0)</f>
        <v>0</v>
      </c>
      <c r="Y455" s="219">
        <f>VLOOKUP(Y418,'18'!$B$11:$D$598,3,0)</f>
        <v>0</v>
      </c>
      <c r="Z455" s="315">
        <f>VLOOKUP(Z418,'18'!$B$11:$D$598,3,0)</f>
        <v>0</v>
      </c>
      <c r="AA455" s="303">
        <f>VLOOKUP(AA418,'18'!$B$11:$D$598,3,0)</f>
        <v>0</v>
      </c>
      <c r="AB455" s="219">
        <f>VLOOKUP(AB418,'18'!$B$11:$D$598,3,0)</f>
        <v>0</v>
      </c>
      <c r="AC455" s="219">
        <f>VLOOKUP(AC418,'18'!$B$11:$D$598,3,0)</f>
        <v>0</v>
      </c>
      <c r="AD455" s="219">
        <f>VLOOKUP(AD418,'18'!$B$11:$D$598,3,0)</f>
        <v>0</v>
      </c>
      <c r="AE455" s="219">
        <f>VLOOKUP(AE418,'18'!$B$11:$D$598,3,0)</f>
        <v>0</v>
      </c>
      <c r="AF455" s="219">
        <f>VLOOKUP(AF418,'18'!$B$11:$D$598,3,0)</f>
        <v>0</v>
      </c>
      <c r="AG455" s="219">
        <f>VLOOKUP(AG418,'18'!$B$11:$D$598,3,0)</f>
        <v>0</v>
      </c>
      <c r="AH455" s="198">
        <f t="shared" ref="AH455" si="715">COUNTIF(F456:AG456,"作業")+COUNTIF(F456:AG456,"休日")</f>
        <v>0</v>
      </c>
      <c r="AI455" s="291">
        <f t="shared" ref="AI455" si="716">(COUNTIF(F456:AG456,"休日"))</f>
        <v>0</v>
      </c>
      <c r="AJ455" s="189"/>
      <c r="AL455" s="290"/>
      <c r="AM455" s="290"/>
      <c r="AN455" s="290"/>
      <c r="AW455" s="278">
        <v>1</v>
      </c>
      <c r="AX455" s="278">
        <v>2</v>
      </c>
      <c r="AY455" s="278">
        <v>3</v>
      </c>
      <c r="AZ455" s="278">
        <v>4</v>
      </c>
    </row>
    <row r="456" spans="1:52" ht="54.75" customHeight="1" x14ac:dyDescent="0.35">
      <c r="A456" s="599"/>
      <c r="B456" s="532"/>
      <c r="C456" s="533"/>
      <c r="D456" s="534"/>
      <c r="E456" s="296" t="s">
        <v>159</v>
      </c>
      <c r="F456" s="314" t="str">
        <f>IF(B455="","",IF(AW456="対象外","対象外",F455))</f>
        <v/>
      </c>
      <c r="G456" s="219" t="str">
        <f>IF(B455="","",IF(AW456="対象外","対象外",G455))</f>
        <v/>
      </c>
      <c r="H456" s="219" t="str">
        <f>IF(B455="","",IF(AW456="対象外","対象外",H455))</f>
        <v/>
      </c>
      <c r="I456" s="219" t="str">
        <f>IF(B455="","",IF(AW456="対象外","対象外",I455))</f>
        <v/>
      </c>
      <c r="J456" s="219" t="str">
        <f>IF(B455="","",IF(AW456="対象外","対象外",J455))</f>
        <v/>
      </c>
      <c r="K456" s="219" t="str">
        <f>IF(B455="","",IF(AW456="対象外","対象外",K455))</f>
        <v/>
      </c>
      <c r="L456" s="315" t="str">
        <f>IF(B455="","",IF(AW456="対象外","対象外",L455))</f>
        <v/>
      </c>
      <c r="M456" s="303" t="str">
        <f>IF(B455="","",IF(AX456="対象外","対象外",M455))</f>
        <v/>
      </c>
      <c r="N456" s="219" t="str">
        <f>IF(B455="","",IF(AX456="対象外","対象外",N455))</f>
        <v/>
      </c>
      <c r="O456" s="219" t="str">
        <f>IF(B455="","",IF(AX456="対象外","対象外",O455))</f>
        <v/>
      </c>
      <c r="P456" s="219" t="str">
        <f>IF(B455="","",IF(AX456="対象外","対象外",P455))</f>
        <v/>
      </c>
      <c r="Q456" s="219" t="str">
        <f>IF(B455="","",IF(AX456="対象外","対象外",Q455))</f>
        <v/>
      </c>
      <c r="R456" s="219" t="str">
        <f>IF(B455="","",IF(AX456="対象外","対象外",R455))</f>
        <v/>
      </c>
      <c r="S456" s="322" t="str">
        <f>IF(B455="","",IF(AX456="対象外","対象外",S455))</f>
        <v/>
      </c>
      <c r="T456" s="314" t="str">
        <f>IF(B455="","",IF(AY456="対象外","対象外",T455))</f>
        <v/>
      </c>
      <c r="U456" s="219" t="str">
        <f>IF(B455="","",IF(AY456="対象外","対象外",U455))</f>
        <v/>
      </c>
      <c r="V456" s="219" t="str">
        <f>IF(B455="","",IF(AY456="対象外","対象外",V455))</f>
        <v/>
      </c>
      <c r="W456" s="219" t="str">
        <f>IF(B455="","",IF(AY456="対象外","対象外",W455))</f>
        <v/>
      </c>
      <c r="X456" s="219" t="str">
        <f>IF(B455="","",IF(AY456="対象外","対象外",X455))</f>
        <v/>
      </c>
      <c r="Y456" s="219" t="str">
        <f>IF(B455="","",IF(AY456="対象外","対象外",Y455))</f>
        <v/>
      </c>
      <c r="Z456" s="315" t="str">
        <f>IF(B455="","",IF(AY456="対象外","対象外",Z455))</f>
        <v/>
      </c>
      <c r="AA456" s="303" t="str">
        <f>IF(B455="","",IF(AZ456="対象外","対象外",AA455))</f>
        <v/>
      </c>
      <c r="AB456" s="219" t="str">
        <f>IF(B455="","",IF(AZ456="対象外","対象外",AB455))</f>
        <v/>
      </c>
      <c r="AC456" s="219" t="str">
        <f>IF(B455="","",IF(AZ456="対象外","対象外",AC455))</f>
        <v/>
      </c>
      <c r="AD456" s="219" t="str">
        <f>IF(B455="","",IF(AZ456="対象外","対象外",AD455))</f>
        <v/>
      </c>
      <c r="AE456" s="219" t="str">
        <f>IF(B455="","",IF(AZ456="対象外","対象外",AE455))</f>
        <v/>
      </c>
      <c r="AF456" s="219" t="str">
        <f>IF(B455="","",IF(AZ456="対象外","対象外",AF455))</f>
        <v/>
      </c>
      <c r="AG456" s="219" t="str">
        <f>IF(B455="","",IF(AZ456="対象外","対象外",AG455))</f>
        <v/>
      </c>
      <c r="AH456" s="523" t="str">
        <f t="shared" ref="AH456" si="717">IF(B455="","",IF(AH455&lt;1,"対象外",ROUND(AI455/AH455,3)))</f>
        <v/>
      </c>
      <c r="AI456" s="524"/>
      <c r="AJ456" s="189"/>
      <c r="AL456" s="290"/>
      <c r="AM456" s="184">
        <f>IF(AH456="",0,IF(AH456="対象外",0,1))</f>
        <v>0</v>
      </c>
      <c r="AN456" s="187">
        <f>IF(AM456=1,AH456,0)</f>
        <v>0</v>
      </c>
      <c r="AO456" s="184">
        <f>AH455</f>
        <v>0</v>
      </c>
      <c r="AP456" s="170">
        <f>AI455</f>
        <v>0</v>
      </c>
      <c r="AQ456" s="152"/>
      <c r="AR456" s="170">
        <f>IF(AS456&gt;1,1,0)</f>
        <v>0</v>
      </c>
      <c r="AS456" s="170">
        <f>AO456+AS412</f>
        <v>0</v>
      </c>
      <c r="AT456" s="170">
        <f>AP456+AT412</f>
        <v>0</v>
      </c>
      <c r="AU456" s="152"/>
      <c r="AW456" s="198" t="str">
        <f>IF(COUNTIF(F455:L455,"作業")+COUNTIF(F455:L455,"休日")&lt;7,"対象外",IF(COUNTIF(F455:L455,"休日")&gt;3,"対象外","対象"))</f>
        <v>対象外</v>
      </c>
      <c r="AX456" s="198" t="str">
        <f>IF(COUNTIF(M455:S455,"作業")+COUNTIF(M455:S455,"休日")&lt;7,"対象外",IF(COUNTIF(M455:S455,"休日")&gt;3,"対象外","対象"))</f>
        <v>対象外</v>
      </c>
      <c r="AY456" s="198" t="str">
        <f>IF(COUNTIF(T455:Z455,"作業")+COUNTIF(T455:Z455,"休日")&lt;7,"対象外",IF(COUNTIF(T455:Z455,"休日")&gt;3,"対象外","対象"))</f>
        <v>対象外</v>
      </c>
      <c r="AZ456" s="198" t="str">
        <f>IF(COUNTIF(AA455:AG455,"作業")+COUNTIF(AA455:AG455,"休日")&lt;7,"対象外",IF(COUNTIF(AA455:AG455,"休日")&gt;3,"対象外","対象"))</f>
        <v>対象外</v>
      </c>
    </row>
    <row r="457" spans="1:52" ht="54.75" customHeight="1" x14ac:dyDescent="0.35">
      <c r="A457" s="599"/>
      <c r="B457" s="529" t="str">
        <f>IF(COUNTIF(F457:AG457,0)=28,"",B$59)</f>
        <v/>
      </c>
      <c r="C457" s="530"/>
      <c r="D457" s="531"/>
      <c r="E457" s="295" t="s">
        <v>158</v>
      </c>
      <c r="F457" s="314">
        <f>VLOOKUP(F418,'19'!$B$11:$D$598,3,0)</f>
        <v>0</v>
      </c>
      <c r="G457" s="219">
        <f>VLOOKUP(G418,'19'!$B$11:$D$598,3,0)</f>
        <v>0</v>
      </c>
      <c r="H457" s="219">
        <f>VLOOKUP(H418,'19'!$B$11:$D$598,3,0)</f>
        <v>0</v>
      </c>
      <c r="I457" s="219">
        <f>VLOOKUP(I418,'19'!$B$11:$D$598,3,0)</f>
        <v>0</v>
      </c>
      <c r="J457" s="219">
        <f>VLOOKUP(J418,'19'!$B$11:$D$598,3,0)</f>
        <v>0</v>
      </c>
      <c r="K457" s="219">
        <f>VLOOKUP(K418,'19'!$B$11:$D$598,3,0)</f>
        <v>0</v>
      </c>
      <c r="L457" s="315">
        <f>VLOOKUP(L418,'19'!$B$11:$D$598,3,0)</f>
        <v>0</v>
      </c>
      <c r="M457" s="303">
        <f>VLOOKUP(M418,'19'!$B$11:$D$598,3,0)</f>
        <v>0</v>
      </c>
      <c r="N457" s="219">
        <f>VLOOKUP(N418,'19'!$B$11:$D$598,3,0)</f>
        <v>0</v>
      </c>
      <c r="O457" s="219">
        <f>VLOOKUP(O418,'19'!$B$11:$D$598,3,0)</f>
        <v>0</v>
      </c>
      <c r="P457" s="219">
        <f>VLOOKUP(P418,'19'!$B$11:$D$598,3,0)</f>
        <v>0</v>
      </c>
      <c r="Q457" s="219">
        <f>VLOOKUP(Q418,'19'!$B$11:$D$598,3,0)</f>
        <v>0</v>
      </c>
      <c r="R457" s="219">
        <f>VLOOKUP(R418,'19'!$B$11:$D$598,3,0)</f>
        <v>0</v>
      </c>
      <c r="S457" s="322">
        <f>VLOOKUP(S418,'19'!$B$11:$D$598,3,0)</f>
        <v>0</v>
      </c>
      <c r="T457" s="314">
        <f>VLOOKUP(T418,'19'!$B$11:$D$598,3,0)</f>
        <v>0</v>
      </c>
      <c r="U457" s="219">
        <f>VLOOKUP(U418,'19'!$B$11:$D$598,3,0)</f>
        <v>0</v>
      </c>
      <c r="V457" s="219">
        <f>VLOOKUP(V418,'19'!$B$11:$D$598,3,0)</f>
        <v>0</v>
      </c>
      <c r="W457" s="219">
        <f>VLOOKUP(W418,'19'!$B$11:$D$598,3,0)</f>
        <v>0</v>
      </c>
      <c r="X457" s="219">
        <f>VLOOKUP(X418,'19'!$B$11:$D$598,3,0)</f>
        <v>0</v>
      </c>
      <c r="Y457" s="219">
        <f>VLOOKUP(Y418,'19'!$B$11:$D$598,3,0)</f>
        <v>0</v>
      </c>
      <c r="Z457" s="315">
        <f>VLOOKUP(Z418,'19'!$B$11:$D$598,3,0)</f>
        <v>0</v>
      </c>
      <c r="AA457" s="303">
        <f>VLOOKUP(AA418,'19'!$B$11:$D$598,3,0)</f>
        <v>0</v>
      </c>
      <c r="AB457" s="219">
        <f>VLOOKUP(AB418,'19'!$B$11:$D$598,3,0)</f>
        <v>0</v>
      </c>
      <c r="AC457" s="219">
        <f>VLOOKUP(AC418,'19'!$B$11:$D$598,3,0)</f>
        <v>0</v>
      </c>
      <c r="AD457" s="219">
        <f>VLOOKUP(AD418,'19'!$B$11:$D$598,3,0)</f>
        <v>0</v>
      </c>
      <c r="AE457" s="219">
        <f>VLOOKUP(AE418,'19'!$B$11:$D$598,3,0)</f>
        <v>0</v>
      </c>
      <c r="AF457" s="219">
        <f>VLOOKUP(AF418,'19'!$B$11:$D$598,3,0)</f>
        <v>0</v>
      </c>
      <c r="AG457" s="219">
        <f>VLOOKUP(AG418,'19'!$B$11:$D$598,3,0)</f>
        <v>0</v>
      </c>
      <c r="AH457" s="198">
        <f t="shared" ref="AH457" si="718">COUNTIF(F458:AG458,"作業")+COUNTIF(F458:AG458,"休日")</f>
        <v>0</v>
      </c>
      <c r="AI457" s="291">
        <f t="shared" ref="AI457" si="719">(COUNTIF(F458:AG458,"休日"))</f>
        <v>0</v>
      </c>
      <c r="AJ457" s="189"/>
      <c r="AL457" s="290"/>
      <c r="AM457" s="290"/>
      <c r="AN457" s="290"/>
      <c r="AW457" s="278">
        <v>1</v>
      </c>
      <c r="AX457" s="278">
        <v>2</v>
      </c>
      <c r="AY457" s="278">
        <v>3</v>
      </c>
      <c r="AZ457" s="278">
        <v>4</v>
      </c>
    </row>
    <row r="458" spans="1:52" ht="54.75" customHeight="1" x14ac:dyDescent="0.35">
      <c r="A458" s="599"/>
      <c r="B458" s="532"/>
      <c r="C458" s="533"/>
      <c r="D458" s="534"/>
      <c r="E458" s="296" t="s">
        <v>159</v>
      </c>
      <c r="F458" s="314" t="str">
        <f>IF(B457="","",IF(AW458="対象外","対象外",F457))</f>
        <v/>
      </c>
      <c r="G458" s="219" t="str">
        <f>IF(B457="","",IF(AW458="対象外","対象外",G457))</f>
        <v/>
      </c>
      <c r="H458" s="219" t="str">
        <f>IF(B457="","",IF(AW458="対象外","対象外",H457))</f>
        <v/>
      </c>
      <c r="I458" s="219" t="str">
        <f>IF(B457="","",IF(AW458="対象外","対象外",I457))</f>
        <v/>
      </c>
      <c r="J458" s="219" t="str">
        <f>IF(B457="","",IF(AW458="対象外","対象外",J457))</f>
        <v/>
      </c>
      <c r="K458" s="219" t="str">
        <f>IF(B457="","",IF(AW458="対象外","対象外",K457))</f>
        <v/>
      </c>
      <c r="L458" s="315" t="str">
        <f>IF(B457="","",IF(AW458="対象外","対象外",L457))</f>
        <v/>
      </c>
      <c r="M458" s="303" t="str">
        <f>IF(B457="","",IF(AX458="対象外","対象外",M457))</f>
        <v/>
      </c>
      <c r="N458" s="219" t="str">
        <f>IF(B457="","",IF(AX458="対象外","対象外",N457))</f>
        <v/>
      </c>
      <c r="O458" s="219" t="str">
        <f>IF(B457="","",IF(AX458="対象外","対象外",O457))</f>
        <v/>
      </c>
      <c r="P458" s="219" t="str">
        <f>IF(B457="","",IF(AX458="対象外","対象外",P457))</f>
        <v/>
      </c>
      <c r="Q458" s="219" t="str">
        <f>IF(B457="","",IF(AX458="対象外","対象外",Q457))</f>
        <v/>
      </c>
      <c r="R458" s="219" t="str">
        <f>IF(B457="","",IF(AX458="対象外","対象外",R457))</f>
        <v/>
      </c>
      <c r="S458" s="322" t="str">
        <f>IF(B457="","",IF(AX458="対象外","対象外",S457))</f>
        <v/>
      </c>
      <c r="T458" s="314" t="str">
        <f>IF(B457="","",IF(AY458="対象外","対象外",T457))</f>
        <v/>
      </c>
      <c r="U458" s="219" t="str">
        <f>IF(B457="","",IF(AY458="対象外","対象外",U457))</f>
        <v/>
      </c>
      <c r="V458" s="219" t="str">
        <f>IF(B457="","",IF(AY458="対象外","対象外",V457))</f>
        <v/>
      </c>
      <c r="W458" s="219" t="str">
        <f>IF(B457="","",IF(AY458="対象外","対象外",W457))</f>
        <v/>
      </c>
      <c r="X458" s="219" t="str">
        <f>IF(B457="","",IF(AY458="対象外","対象外",X457))</f>
        <v/>
      </c>
      <c r="Y458" s="219" t="str">
        <f>IF(B457="","",IF(AY458="対象外","対象外",Y457))</f>
        <v/>
      </c>
      <c r="Z458" s="315" t="str">
        <f>IF(B457="","",IF(AY458="対象外","対象外",Z457))</f>
        <v/>
      </c>
      <c r="AA458" s="303" t="str">
        <f>IF(B457="","",IF(AZ458="対象外","対象外",AA457))</f>
        <v/>
      </c>
      <c r="AB458" s="219" t="str">
        <f>IF(B457="","",IF(AZ458="対象外","対象外",AB457))</f>
        <v/>
      </c>
      <c r="AC458" s="219" t="str">
        <f>IF(B457="","",IF(AZ458="対象外","対象外",AC457))</f>
        <v/>
      </c>
      <c r="AD458" s="219" t="str">
        <f>IF(B457="","",IF(AZ458="対象外","対象外",AD457))</f>
        <v/>
      </c>
      <c r="AE458" s="219" t="str">
        <f>IF(B457="","",IF(AZ458="対象外","対象外",AE457))</f>
        <v/>
      </c>
      <c r="AF458" s="219" t="str">
        <f>IF(B457="","",IF(AZ458="対象外","対象外",AF457))</f>
        <v/>
      </c>
      <c r="AG458" s="219" t="str">
        <f>IF(B457="","",IF(AZ458="対象外","対象外",AG457))</f>
        <v/>
      </c>
      <c r="AH458" s="523" t="str">
        <f t="shared" ref="AH458" si="720">IF(B457="","",IF(AH457&lt;1,"対象外",ROUND(AI457/AH457,3)))</f>
        <v/>
      </c>
      <c r="AI458" s="524"/>
      <c r="AJ458" s="189"/>
      <c r="AL458" s="290"/>
      <c r="AM458" s="184">
        <f>IF(AH458="",0,IF(AH458="対象外",0,1))</f>
        <v>0</v>
      </c>
      <c r="AN458" s="187">
        <f>IF(AM458=1,AH458,0)</f>
        <v>0</v>
      </c>
      <c r="AO458" s="184">
        <f>AH457</f>
        <v>0</v>
      </c>
      <c r="AP458" s="170">
        <f>AI457</f>
        <v>0</v>
      </c>
      <c r="AQ458" s="152"/>
      <c r="AR458" s="170">
        <f>IF(AS458&gt;1,1,0)</f>
        <v>0</v>
      </c>
      <c r="AS458" s="170">
        <f>AO458+AS414</f>
        <v>0</v>
      </c>
      <c r="AT458" s="170">
        <f>AP458+AT414</f>
        <v>0</v>
      </c>
      <c r="AU458" s="152"/>
      <c r="AW458" s="198" t="str">
        <f>IF(COUNTIF(F457:L457,"作業")+COUNTIF(F457:L457,"休日")&lt;7,"対象外",IF(COUNTIF(F457:L457,"休日")&gt;3,"対象外","対象"))</f>
        <v>対象外</v>
      </c>
      <c r="AX458" s="198" t="str">
        <f>IF(COUNTIF(M457:S457,"作業")+COUNTIF(M457:S457,"休日")&lt;7,"対象外",IF(COUNTIF(M457:S457,"休日")&gt;3,"対象外","対象"))</f>
        <v>対象外</v>
      </c>
      <c r="AY458" s="198" t="str">
        <f>IF(COUNTIF(T457:Z457,"作業")+COUNTIF(T457:Z457,"休日")&lt;7,"対象外",IF(COUNTIF(T457:Z457,"休日")&gt;3,"対象外","対象"))</f>
        <v>対象外</v>
      </c>
      <c r="AZ458" s="198" t="str">
        <f>IF(COUNTIF(AA457:AG457,"作業")+COUNTIF(AA457:AG457,"休日")&lt;7,"対象外",IF(COUNTIF(AA457:AG457,"休日")&gt;3,"対象外","対象"))</f>
        <v>対象外</v>
      </c>
    </row>
    <row r="459" spans="1:52" ht="54.75" customHeight="1" x14ac:dyDescent="0.35">
      <c r="A459" s="599"/>
      <c r="B459" s="529" t="str">
        <f>IF(COUNTIF(F459:AG459,0)=28,"",B$61)</f>
        <v/>
      </c>
      <c r="C459" s="530"/>
      <c r="D459" s="531"/>
      <c r="E459" s="295" t="s">
        <v>158</v>
      </c>
      <c r="F459" s="314">
        <f>VLOOKUP(F418,'20'!$B$11:$D$598,3,0)</f>
        <v>0</v>
      </c>
      <c r="G459" s="219">
        <f>VLOOKUP(G418,'20'!$B$11:$D$598,3,0)</f>
        <v>0</v>
      </c>
      <c r="H459" s="219">
        <f>VLOOKUP(H418,'20'!$B$11:$D$598,3,0)</f>
        <v>0</v>
      </c>
      <c r="I459" s="219">
        <f>VLOOKUP(I418,'20'!$B$11:$D$598,3,0)</f>
        <v>0</v>
      </c>
      <c r="J459" s="219">
        <f>VLOOKUP(J418,'20'!$B$11:$D$598,3,0)</f>
        <v>0</v>
      </c>
      <c r="K459" s="219">
        <f>VLOOKUP(K418,'20'!$B$11:$D$598,3,0)</f>
        <v>0</v>
      </c>
      <c r="L459" s="315">
        <f>VLOOKUP(L418,'20'!$B$11:$D$598,3,0)</f>
        <v>0</v>
      </c>
      <c r="M459" s="303">
        <f>VLOOKUP(M418,'20'!$B$11:$D$598,3,0)</f>
        <v>0</v>
      </c>
      <c r="N459" s="219">
        <f>VLOOKUP(N418,'20'!$B$11:$D$598,3,0)</f>
        <v>0</v>
      </c>
      <c r="O459" s="219">
        <f>VLOOKUP(O418,'20'!$B$11:$D$598,3,0)</f>
        <v>0</v>
      </c>
      <c r="P459" s="219">
        <f>VLOOKUP(P418,'20'!$B$11:$D$598,3,0)</f>
        <v>0</v>
      </c>
      <c r="Q459" s="219">
        <f>VLOOKUP(Q418,'20'!$B$11:$D$598,3,0)</f>
        <v>0</v>
      </c>
      <c r="R459" s="219">
        <f>VLOOKUP(R418,'20'!$B$11:$D$598,3,0)</f>
        <v>0</v>
      </c>
      <c r="S459" s="322">
        <f>VLOOKUP(S418,'20'!$B$11:$D$598,3,0)</f>
        <v>0</v>
      </c>
      <c r="T459" s="314">
        <f>VLOOKUP(T418,'20'!$B$11:$D$598,3,0)</f>
        <v>0</v>
      </c>
      <c r="U459" s="219">
        <f>VLOOKUP(U418,'20'!$B$11:$D$598,3,0)</f>
        <v>0</v>
      </c>
      <c r="V459" s="219">
        <f>VLOOKUP(V418,'20'!$B$11:$D$598,3,0)</f>
        <v>0</v>
      </c>
      <c r="W459" s="219">
        <f>VLOOKUP(W418,'20'!$B$11:$D$598,3,0)</f>
        <v>0</v>
      </c>
      <c r="X459" s="219">
        <f>VLOOKUP(X418,'20'!$B$11:$D$598,3,0)</f>
        <v>0</v>
      </c>
      <c r="Y459" s="219">
        <f>VLOOKUP(Y418,'20'!$B$11:$D$598,3,0)</f>
        <v>0</v>
      </c>
      <c r="Z459" s="315">
        <f>VLOOKUP(Z418,'20'!$B$11:$D$598,3,0)</f>
        <v>0</v>
      </c>
      <c r="AA459" s="303">
        <f>VLOOKUP(AA418,'20'!$B$11:$D$598,3,0)</f>
        <v>0</v>
      </c>
      <c r="AB459" s="219">
        <f>VLOOKUP(AB418,'20'!$B$11:$D$598,3,0)</f>
        <v>0</v>
      </c>
      <c r="AC459" s="219">
        <f>VLOOKUP(AC418,'20'!$B$11:$D$598,3,0)</f>
        <v>0</v>
      </c>
      <c r="AD459" s="219">
        <f>VLOOKUP(AD418,'20'!$B$11:$D$598,3,0)</f>
        <v>0</v>
      </c>
      <c r="AE459" s="219">
        <f>VLOOKUP(AE418,'20'!$B$11:$D$598,3,0)</f>
        <v>0</v>
      </c>
      <c r="AF459" s="219">
        <f>VLOOKUP(AF418,'20'!$B$11:$D$598,3,0)</f>
        <v>0</v>
      </c>
      <c r="AG459" s="219">
        <f>VLOOKUP(AG418,'20'!$B$11:$D$598,3,0)</f>
        <v>0</v>
      </c>
      <c r="AH459" s="198">
        <f t="shared" ref="AH459" si="721">COUNTIF(F460:AG460,"作業")+COUNTIF(F460:AG460,"休日")</f>
        <v>0</v>
      </c>
      <c r="AI459" s="291">
        <f t="shared" ref="AI459" si="722">(COUNTIF(F460:AG460,"休日"))</f>
        <v>0</v>
      </c>
      <c r="AJ459" s="189"/>
      <c r="AL459" s="290"/>
      <c r="AM459" s="290"/>
      <c r="AN459" s="290"/>
      <c r="AW459" s="278">
        <v>1</v>
      </c>
      <c r="AX459" s="278">
        <v>2</v>
      </c>
      <c r="AY459" s="278">
        <v>3</v>
      </c>
      <c r="AZ459" s="278">
        <v>4</v>
      </c>
    </row>
    <row r="460" spans="1:52" ht="54.75" customHeight="1" thickBot="1" x14ac:dyDescent="0.4">
      <c r="A460" s="600"/>
      <c r="B460" s="532"/>
      <c r="C460" s="533"/>
      <c r="D460" s="534"/>
      <c r="E460" s="297" t="s">
        <v>159</v>
      </c>
      <c r="F460" s="316" t="str">
        <f>IF(B459="","",IF(AW460="対象外","対象外",F459))</f>
        <v/>
      </c>
      <c r="G460" s="284" t="str">
        <f>IF(B459="","",IF(AW460="対象外","対象外",G459))</f>
        <v/>
      </c>
      <c r="H460" s="284" t="str">
        <f>IF(B459="","",IF(AW460="対象外","対象外",H459))</f>
        <v/>
      </c>
      <c r="I460" s="284" t="str">
        <f>IF(B459="","",IF(AW460="対象外","対象外",I459))</f>
        <v/>
      </c>
      <c r="J460" s="284" t="str">
        <f>IF(B459="","",IF(AW460="対象外","対象外",J459))</f>
        <v/>
      </c>
      <c r="K460" s="284" t="str">
        <f>IF(B459="","",IF(AW460="対象外","対象外",K459))</f>
        <v/>
      </c>
      <c r="L460" s="317" t="str">
        <f>IF(B459="","",IF(AW460="対象外","対象外",L459))</f>
        <v/>
      </c>
      <c r="M460" s="304" t="str">
        <f>IF(B459="","",IF(AX460="対象外","対象外",M459))</f>
        <v/>
      </c>
      <c r="N460" s="284" t="str">
        <f>IF(B459="","",IF(AX460="対象外","対象外",N459))</f>
        <v/>
      </c>
      <c r="O460" s="284" t="str">
        <f>IF(B459="","",IF(AX460="対象外","対象外",O459))</f>
        <v/>
      </c>
      <c r="P460" s="284" t="str">
        <f>IF(B459="","",IF(AX460="対象外","対象外",P459))</f>
        <v/>
      </c>
      <c r="Q460" s="284" t="str">
        <f>IF(B459="","",IF(AX460="対象外","対象外",Q459))</f>
        <v/>
      </c>
      <c r="R460" s="284" t="str">
        <f>IF(B459="","",IF(AX460="対象外","対象外",R459))</f>
        <v/>
      </c>
      <c r="S460" s="323" t="str">
        <f>IF(B459="","",IF(AX460="対象外","対象外",S459))</f>
        <v/>
      </c>
      <c r="T460" s="316" t="str">
        <f>IF(B459="","",IF(AY460="対象外","対象外",T459))</f>
        <v/>
      </c>
      <c r="U460" s="284" t="str">
        <f>IF(B459="","",IF(AY460="対象外","対象外",U459))</f>
        <v/>
      </c>
      <c r="V460" s="284" t="str">
        <f>IF(B459="","",IF(AY460="対象外","対象外",V459))</f>
        <v/>
      </c>
      <c r="W460" s="284" t="str">
        <f>IF(B459="","",IF(AY460="対象外","対象外",W459))</f>
        <v/>
      </c>
      <c r="X460" s="284" t="str">
        <f>IF(B459="","",IF(AY460="対象外","対象外",X459))</f>
        <v/>
      </c>
      <c r="Y460" s="284" t="str">
        <f>IF(B459="","",IF(AY460="対象外","対象外",Y459))</f>
        <v/>
      </c>
      <c r="Z460" s="317" t="str">
        <f>IF(B459="","",IF(AY460="対象外","対象外",Z459))</f>
        <v/>
      </c>
      <c r="AA460" s="304" t="str">
        <f>IF(B459="","",IF(AZ460="対象外","対象外",AA459))</f>
        <v/>
      </c>
      <c r="AB460" s="284" t="str">
        <f>IF(B459="","",IF(AZ460="対象外","対象外",AB459))</f>
        <v/>
      </c>
      <c r="AC460" s="284" t="str">
        <f>IF(B459="","",IF(AZ460="対象外","対象外",AC459))</f>
        <v/>
      </c>
      <c r="AD460" s="284" t="str">
        <f>IF(B459="","",IF(AZ460="対象外","対象外",AD459))</f>
        <v/>
      </c>
      <c r="AE460" s="284" t="str">
        <f>IF(B459="","",IF(AZ460="対象外","対象外",AE459))</f>
        <v/>
      </c>
      <c r="AF460" s="284" t="str">
        <f>IF(B459="","",IF(AZ460="対象外","対象外",AF459))</f>
        <v/>
      </c>
      <c r="AG460" s="284" t="str">
        <f>IF(B459="","",IF(AZ460="対象外","対象外",AG459))</f>
        <v/>
      </c>
      <c r="AH460" s="523" t="str">
        <f t="shared" ref="AH460" si="723">IF(B459="","",IF(AH459&lt;1,"対象外",ROUND(AI459/AH459,3)))</f>
        <v/>
      </c>
      <c r="AI460" s="524"/>
      <c r="AJ460" s="285"/>
      <c r="AL460" s="290"/>
      <c r="AM460" s="184">
        <f>IF(AH460="",0,IF(AH460="対象外",0,1))</f>
        <v>0</v>
      </c>
      <c r="AN460" s="187">
        <f>IF(AM460=1,AH460,0)</f>
        <v>0</v>
      </c>
      <c r="AO460" s="184">
        <f>AH459</f>
        <v>0</v>
      </c>
      <c r="AP460" s="170">
        <f>AI459</f>
        <v>0</v>
      </c>
      <c r="AQ460" s="152"/>
      <c r="AR460" s="170">
        <f>IF(AS460&gt;1,1,0)</f>
        <v>0</v>
      </c>
      <c r="AS460" s="170">
        <f>AO460+AS416</f>
        <v>0</v>
      </c>
      <c r="AT460" s="170">
        <f>AP460+AT416</f>
        <v>0</v>
      </c>
      <c r="AU460" s="152"/>
      <c r="AW460" s="198" t="str">
        <f>IF(COUNTIF(F459:L459,"作業")+COUNTIF(F459:L459,"休日")&lt;7,"対象外",IF(COUNTIF(F459:L459,"休日")&gt;3,"対象外","対象"))</f>
        <v>対象外</v>
      </c>
      <c r="AX460" s="198" t="str">
        <f>IF(COUNTIF(M459:S459,"作業")+COUNTIF(M459:S459,"休日")&lt;7,"対象外",IF(COUNTIF(M459:S459,"休日")&gt;3,"対象外","対象"))</f>
        <v>対象外</v>
      </c>
      <c r="AY460" s="198" t="str">
        <f>IF(COUNTIF(T459:Z459,"作業")+COUNTIF(T459:Z459,"休日")&lt;7,"対象外",IF(COUNTIF(T459:Z459,"休日")&gt;3,"対象外","対象"))</f>
        <v>対象外</v>
      </c>
      <c r="AZ460" s="198" t="str">
        <f>IF(COUNTIF(AA459:AG459,"作業")+COUNTIF(AA459:AG459,"休日")&lt;7,"対象外",IF(COUNTIF(AA459:AG459,"休日")&gt;3,"対象外","対象"))</f>
        <v>対象外</v>
      </c>
    </row>
    <row r="461" spans="1:52" ht="35.25" customHeight="1" x14ac:dyDescent="0.4">
      <c r="A461" s="598" t="s">
        <v>72</v>
      </c>
      <c r="B461" s="549" t="s">
        <v>0</v>
      </c>
      <c r="C461" s="550"/>
      <c r="D461" s="550"/>
      <c r="E461" s="550"/>
      <c r="F461" s="307">
        <f>AG417+1</f>
        <v>46211</v>
      </c>
      <c r="G461" s="199">
        <f>F461+1</f>
        <v>46212</v>
      </c>
      <c r="H461" s="199">
        <f t="shared" ref="H461:AG461" si="724">G461+1</f>
        <v>46213</v>
      </c>
      <c r="I461" s="199">
        <f t="shared" si="724"/>
        <v>46214</v>
      </c>
      <c r="J461" s="199">
        <f t="shared" si="724"/>
        <v>46215</v>
      </c>
      <c r="K461" s="199">
        <f t="shared" si="724"/>
        <v>46216</v>
      </c>
      <c r="L461" s="308">
        <f t="shared" si="724"/>
        <v>46217</v>
      </c>
      <c r="M461" s="299">
        <f t="shared" si="724"/>
        <v>46218</v>
      </c>
      <c r="N461" s="199">
        <f t="shared" si="724"/>
        <v>46219</v>
      </c>
      <c r="O461" s="199">
        <f t="shared" si="724"/>
        <v>46220</v>
      </c>
      <c r="P461" s="199">
        <f t="shared" si="724"/>
        <v>46221</v>
      </c>
      <c r="Q461" s="199">
        <f t="shared" si="724"/>
        <v>46222</v>
      </c>
      <c r="R461" s="199">
        <f t="shared" si="724"/>
        <v>46223</v>
      </c>
      <c r="S461" s="318">
        <f t="shared" si="724"/>
        <v>46224</v>
      </c>
      <c r="T461" s="307">
        <f t="shared" si="724"/>
        <v>46225</v>
      </c>
      <c r="U461" s="199">
        <f t="shared" si="724"/>
        <v>46226</v>
      </c>
      <c r="V461" s="199">
        <f t="shared" si="724"/>
        <v>46227</v>
      </c>
      <c r="W461" s="199">
        <f t="shared" si="724"/>
        <v>46228</v>
      </c>
      <c r="X461" s="199">
        <f t="shared" si="724"/>
        <v>46229</v>
      </c>
      <c r="Y461" s="199">
        <f t="shared" si="724"/>
        <v>46230</v>
      </c>
      <c r="Z461" s="308">
        <f t="shared" si="724"/>
        <v>46231</v>
      </c>
      <c r="AA461" s="299">
        <f t="shared" si="724"/>
        <v>46232</v>
      </c>
      <c r="AB461" s="199">
        <f t="shared" si="724"/>
        <v>46233</v>
      </c>
      <c r="AC461" s="199">
        <f t="shared" si="724"/>
        <v>46234</v>
      </c>
      <c r="AD461" s="199">
        <f t="shared" si="724"/>
        <v>46235</v>
      </c>
      <c r="AE461" s="199">
        <f t="shared" si="724"/>
        <v>46236</v>
      </c>
      <c r="AF461" s="199">
        <f t="shared" si="724"/>
        <v>46237</v>
      </c>
      <c r="AG461" s="199">
        <f t="shared" si="724"/>
        <v>46238</v>
      </c>
      <c r="AH461" s="545" t="s">
        <v>11</v>
      </c>
      <c r="AI461" s="547" t="s">
        <v>123</v>
      </c>
      <c r="AJ461" s="527" t="s">
        <v>134</v>
      </c>
      <c r="AL461" s="290"/>
      <c r="AM461" s="290"/>
      <c r="AN461" s="290"/>
    </row>
    <row r="462" spans="1:52" ht="35.25" customHeight="1" x14ac:dyDescent="0.4">
      <c r="A462" s="599"/>
      <c r="B462" s="541" t="s">
        <v>1</v>
      </c>
      <c r="C462" s="542"/>
      <c r="D462" s="542"/>
      <c r="E462" s="542"/>
      <c r="F462" s="309">
        <f>AG418+1</f>
        <v>46211</v>
      </c>
      <c r="G462" s="200">
        <f>F462+1</f>
        <v>46212</v>
      </c>
      <c r="H462" s="200">
        <f t="shared" ref="H462:AG462" si="725">G462+1</f>
        <v>46213</v>
      </c>
      <c r="I462" s="200">
        <f t="shared" si="725"/>
        <v>46214</v>
      </c>
      <c r="J462" s="200">
        <f t="shared" si="725"/>
        <v>46215</v>
      </c>
      <c r="K462" s="200">
        <f t="shared" si="725"/>
        <v>46216</v>
      </c>
      <c r="L462" s="310">
        <f t="shared" si="725"/>
        <v>46217</v>
      </c>
      <c r="M462" s="300">
        <f t="shared" si="725"/>
        <v>46218</v>
      </c>
      <c r="N462" s="200">
        <f t="shared" si="725"/>
        <v>46219</v>
      </c>
      <c r="O462" s="200">
        <f t="shared" si="725"/>
        <v>46220</v>
      </c>
      <c r="P462" s="200">
        <f t="shared" si="725"/>
        <v>46221</v>
      </c>
      <c r="Q462" s="200">
        <f t="shared" si="725"/>
        <v>46222</v>
      </c>
      <c r="R462" s="200">
        <f t="shared" si="725"/>
        <v>46223</v>
      </c>
      <c r="S462" s="319">
        <f t="shared" si="725"/>
        <v>46224</v>
      </c>
      <c r="T462" s="309">
        <f t="shared" si="725"/>
        <v>46225</v>
      </c>
      <c r="U462" s="200">
        <f t="shared" si="725"/>
        <v>46226</v>
      </c>
      <c r="V462" s="200">
        <f t="shared" si="725"/>
        <v>46227</v>
      </c>
      <c r="W462" s="200">
        <f t="shared" si="725"/>
        <v>46228</v>
      </c>
      <c r="X462" s="200">
        <f t="shared" si="725"/>
        <v>46229</v>
      </c>
      <c r="Y462" s="200">
        <f t="shared" si="725"/>
        <v>46230</v>
      </c>
      <c r="Z462" s="310">
        <f t="shared" si="725"/>
        <v>46231</v>
      </c>
      <c r="AA462" s="300">
        <f t="shared" si="725"/>
        <v>46232</v>
      </c>
      <c r="AB462" s="200">
        <f t="shared" si="725"/>
        <v>46233</v>
      </c>
      <c r="AC462" s="200">
        <f t="shared" si="725"/>
        <v>46234</v>
      </c>
      <c r="AD462" s="200">
        <f t="shared" si="725"/>
        <v>46235</v>
      </c>
      <c r="AE462" s="200">
        <f t="shared" si="725"/>
        <v>46236</v>
      </c>
      <c r="AF462" s="200">
        <f t="shared" si="725"/>
        <v>46237</v>
      </c>
      <c r="AG462" s="200">
        <f t="shared" si="725"/>
        <v>46238</v>
      </c>
      <c r="AH462" s="546"/>
      <c r="AI462" s="548"/>
      <c r="AJ462" s="528"/>
      <c r="AL462" s="290"/>
      <c r="AM462" s="290"/>
      <c r="AN462" s="290"/>
    </row>
    <row r="463" spans="1:52" ht="35.25" customHeight="1" x14ac:dyDescent="0.4">
      <c r="A463" s="599"/>
      <c r="B463" s="541" t="s">
        <v>2</v>
      </c>
      <c r="C463" s="542"/>
      <c r="D463" s="542"/>
      <c r="E463" s="542"/>
      <c r="F463" s="311">
        <f>AG419+1</f>
        <v>46211</v>
      </c>
      <c r="G463" s="201">
        <f>F462+1</f>
        <v>46212</v>
      </c>
      <c r="H463" s="201">
        <f t="shared" ref="H463" si="726">G462+1</f>
        <v>46213</v>
      </c>
      <c r="I463" s="201">
        <f t="shared" ref="I463" si="727">H462+1</f>
        <v>46214</v>
      </c>
      <c r="J463" s="201">
        <f t="shared" ref="J463" si="728">I462+1</f>
        <v>46215</v>
      </c>
      <c r="K463" s="201">
        <f t="shared" ref="K463" si="729">J462+1</f>
        <v>46216</v>
      </c>
      <c r="L463" s="312">
        <f t="shared" ref="L463" si="730">K462+1</f>
        <v>46217</v>
      </c>
      <c r="M463" s="301">
        <f t="shared" ref="M463" si="731">L462+1</f>
        <v>46218</v>
      </c>
      <c r="N463" s="201">
        <f t="shared" ref="N463" si="732">M462+1</f>
        <v>46219</v>
      </c>
      <c r="O463" s="201">
        <f t="shared" ref="O463" si="733">N462+1</f>
        <v>46220</v>
      </c>
      <c r="P463" s="201">
        <f t="shared" ref="P463" si="734">O462+1</f>
        <v>46221</v>
      </c>
      <c r="Q463" s="201">
        <f t="shared" ref="Q463" si="735">P462+1</f>
        <v>46222</v>
      </c>
      <c r="R463" s="201">
        <f t="shared" ref="R463" si="736">Q462+1</f>
        <v>46223</v>
      </c>
      <c r="S463" s="320">
        <f t="shared" ref="S463" si="737">R462+1</f>
        <v>46224</v>
      </c>
      <c r="T463" s="311">
        <f t="shared" ref="T463" si="738">S462+1</f>
        <v>46225</v>
      </c>
      <c r="U463" s="201">
        <f t="shared" ref="U463" si="739">T462+1</f>
        <v>46226</v>
      </c>
      <c r="V463" s="201">
        <f t="shared" ref="V463" si="740">U462+1</f>
        <v>46227</v>
      </c>
      <c r="W463" s="201">
        <f t="shared" ref="W463" si="741">V462+1</f>
        <v>46228</v>
      </c>
      <c r="X463" s="201">
        <f t="shared" ref="X463" si="742">W462+1</f>
        <v>46229</v>
      </c>
      <c r="Y463" s="201">
        <f t="shared" ref="Y463" si="743">X462+1</f>
        <v>46230</v>
      </c>
      <c r="Z463" s="312">
        <f t="shared" ref="Z463" si="744">Y462+1</f>
        <v>46231</v>
      </c>
      <c r="AA463" s="301">
        <f t="shared" ref="AA463" si="745">Z462+1</f>
        <v>46232</v>
      </c>
      <c r="AB463" s="201">
        <f t="shared" ref="AB463" si="746">AA462+1</f>
        <v>46233</v>
      </c>
      <c r="AC463" s="201">
        <f t="shared" ref="AC463" si="747">AB462+1</f>
        <v>46234</v>
      </c>
      <c r="AD463" s="201">
        <f t="shared" ref="AD463" si="748">AC462+1</f>
        <v>46235</v>
      </c>
      <c r="AE463" s="201">
        <f t="shared" ref="AE463" si="749">AD462+1</f>
        <v>46236</v>
      </c>
      <c r="AF463" s="201">
        <f t="shared" ref="AF463" si="750">AE462+1</f>
        <v>46237</v>
      </c>
      <c r="AG463" s="201">
        <f t="shared" ref="AG463" si="751">AF462+1</f>
        <v>46238</v>
      </c>
      <c r="AH463" s="546"/>
      <c r="AI463" s="548"/>
      <c r="AJ463" s="528"/>
      <c r="AK463" s="159"/>
      <c r="AL463" s="290"/>
      <c r="AM463" s="290"/>
      <c r="AN463" s="290"/>
      <c r="AO463" s="290"/>
      <c r="AP463" s="290"/>
      <c r="AQ463" s="290"/>
      <c r="AR463" s="290"/>
      <c r="AS463" s="290"/>
      <c r="AT463" s="290"/>
      <c r="AU463" s="290"/>
      <c r="AV463" s="290"/>
      <c r="AW463" s="290"/>
      <c r="AX463" s="290"/>
      <c r="AY463" s="290"/>
      <c r="AZ463" s="290"/>
    </row>
    <row r="464" spans="1:52" ht="119.25" customHeight="1" x14ac:dyDescent="0.4">
      <c r="A464" s="599"/>
      <c r="B464" s="543" t="s">
        <v>157</v>
      </c>
      <c r="C464" s="544"/>
      <c r="D464" s="544"/>
      <c r="E464" s="544"/>
      <c r="F464" s="292" t="str">
        <f>IF(F462=$T$9,"完了日","")</f>
        <v/>
      </c>
      <c r="G464" s="197" t="str">
        <f>IF(G462=$T$9,"完了日","")</f>
        <v/>
      </c>
      <c r="H464" s="197" t="str">
        <f t="shared" ref="H464:AG464" si="752">IF(H462=$T$9,"完了日","")</f>
        <v/>
      </c>
      <c r="I464" s="197" t="str">
        <f t="shared" si="752"/>
        <v/>
      </c>
      <c r="J464" s="197" t="str">
        <f t="shared" si="752"/>
        <v/>
      </c>
      <c r="K464" s="197" t="str">
        <f t="shared" si="752"/>
        <v/>
      </c>
      <c r="L464" s="313" t="str">
        <f t="shared" si="752"/>
        <v/>
      </c>
      <c r="M464" s="302" t="str">
        <f t="shared" si="752"/>
        <v/>
      </c>
      <c r="N464" s="197" t="str">
        <f t="shared" si="752"/>
        <v/>
      </c>
      <c r="O464" s="197" t="str">
        <f t="shared" si="752"/>
        <v/>
      </c>
      <c r="P464" s="197" t="str">
        <f t="shared" si="752"/>
        <v/>
      </c>
      <c r="Q464" s="197" t="str">
        <f t="shared" si="752"/>
        <v/>
      </c>
      <c r="R464" s="197" t="str">
        <f t="shared" si="752"/>
        <v/>
      </c>
      <c r="S464" s="321" t="str">
        <f t="shared" si="752"/>
        <v/>
      </c>
      <c r="T464" s="292" t="str">
        <f t="shared" si="752"/>
        <v/>
      </c>
      <c r="U464" s="197" t="str">
        <f t="shared" si="752"/>
        <v/>
      </c>
      <c r="V464" s="197" t="str">
        <f t="shared" si="752"/>
        <v/>
      </c>
      <c r="W464" s="197" t="str">
        <f t="shared" si="752"/>
        <v/>
      </c>
      <c r="X464" s="197" t="str">
        <f t="shared" si="752"/>
        <v/>
      </c>
      <c r="Y464" s="197" t="str">
        <f t="shared" si="752"/>
        <v/>
      </c>
      <c r="Z464" s="313" t="str">
        <f t="shared" si="752"/>
        <v/>
      </c>
      <c r="AA464" s="302" t="str">
        <f t="shared" si="752"/>
        <v/>
      </c>
      <c r="AB464" s="197" t="str">
        <f t="shared" si="752"/>
        <v/>
      </c>
      <c r="AC464" s="197" t="str">
        <f t="shared" si="752"/>
        <v/>
      </c>
      <c r="AD464" s="197" t="str">
        <f t="shared" si="752"/>
        <v/>
      </c>
      <c r="AE464" s="197" t="str">
        <f t="shared" si="752"/>
        <v/>
      </c>
      <c r="AF464" s="197" t="str">
        <f t="shared" si="752"/>
        <v/>
      </c>
      <c r="AG464" s="197" t="str">
        <f t="shared" si="752"/>
        <v/>
      </c>
      <c r="AH464" s="546"/>
      <c r="AI464" s="548"/>
      <c r="AJ464" s="528"/>
      <c r="AL464" s="290"/>
      <c r="AM464" s="290"/>
      <c r="AN464" s="516" t="s">
        <v>126</v>
      </c>
      <c r="AO464" s="516"/>
      <c r="AR464" s="146" t="s">
        <v>146</v>
      </c>
      <c r="AX464" s="517" t="s">
        <v>160</v>
      </c>
      <c r="AY464" s="517"/>
      <c r="AZ464" s="517"/>
    </row>
    <row r="465" spans="1:52" ht="54.75" customHeight="1" x14ac:dyDescent="0.4">
      <c r="A465" s="599"/>
      <c r="B465" s="529" t="str">
        <f>IF(COUNTIF(F465:AG465,0)=28,"",B$25)</f>
        <v/>
      </c>
      <c r="C465" s="530"/>
      <c r="D465" s="531"/>
      <c r="E465" s="295" t="s">
        <v>158</v>
      </c>
      <c r="F465" s="314">
        <f>VLOOKUP(F462,'1'!$B$11:$D$598,3,0)</f>
        <v>0</v>
      </c>
      <c r="G465" s="219">
        <f>VLOOKUP(G462,'1'!$B$11:$D$598,3,0)</f>
        <v>0</v>
      </c>
      <c r="H465" s="219">
        <f>VLOOKUP(H462,'1'!$B$11:$D$598,3,0)</f>
        <v>0</v>
      </c>
      <c r="I465" s="219">
        <f>VLOOKUP(I462,'1'!$B$11:$D$598,3,0)</f>
        <v>0</v>
      </c>
      <c r="J465" s="219">
        <f>VLOOKUP(J462,'1'!$B$11:$D$598,3,0)</f>
        <v>0</v>
      </c>
      <c r="K465" s="219">
        <f>VLOOKUP(K462,'1'!$B$11:$D$598,3,0)</f>
        <v>0</v>
      </c>
      <c r="L465" s="315">
        <f>VLOOKUP(L462,'1'!$B$11:$D$598,3,0)</f>
        <v>0</v>
      </c>
      <c r="M465" s="303">
        <f>VLOOKUP(M462,'1'!$B$11:$D$598,3,0)</f>
        <v>0</v>
      </c>
      <c r="N465" s="219">
        <f>VLOOKUP(N462,'1'!$B$11:$D$598,3,0)</f>
        <v>0</v>
      </c>
      <c r="O465" s="219">
        <f>VLOOKUP(O462,'1'!$B$11:$D$598,3,0)</f>
        <v>0</v>
      </c>
      <c r="P465" s="219">
        <f>VLOOKUP(P462,'1'!$B$11:$D$598,3,0)</f>
        <v>0</v>
      </c>
      <c r="Q465" s="219">
        <f>VLOOKUP(Q462,'1'!$B$11:$D$598,3,0)</f>
        <v>0</v>
      </c>
      <c r="R465" s="219">
        <f>VLOOKUP(R462,'1'!$B$11:$D$598,3,0)</f>
        <v>0</v>
      </c>
      <c r="S465" s="322">
        <f>VLOOKUP(S462,'1'!$B$11:$D$598,3,0)</f>
        <v>0</v>
      </c>
      <c r="T465" s="314">
        <f>VLOOKUP(T462,'1'!$B$11:$D$598,3,0)</f>
        <v>0</v>
      </c>
      <c r="U465" s="219">
        <f>VLOOKUP(U462,'1'!$B$11:$D$598,3,0)</f>
        <v>0</v>
      </c>
      <c r="V465" s="219">
        <f>VLOOKUP(V462,'1'!$B$11:$D$598,3,0)</f>
        <v>0</v>
      </c>
      <c r="W465" s="219">
        <f>VLOOKUP(W462,'1'!$B$11:$D$598,3,0)</f>
        <v>0</v>
      </c>
      <c r="X465" s="219">
        <f>VLOOKUP(X462,'1'!$B$11:$D$598,3,0)</f>
        <v>0</v>
      </c>
      <c r="Y465" s="219">
        <f>VLOOKUP(Y462,'1'!$B$11:$D$598,3,0)</f>
        <v>0</v>
      </c>
      <c r="Z465" s="315">
        <f>VLOOKUP(Z462,'1'!$B$11:$D$598,3,0)</f>
        <v>0</v>
      </c>
      <c r="AA465" s="303">
        <f>VLOOKUP(AA462,'1'!$B$11:$D$598,3,0)</f>
        <v>0</v>
      </c>
      <c r="AB465" s="219">
        <f>VLOOKUP(AB462,'1'!$B$11:$D$598,3,0)</f>
        <v>0</v>
      </c>
      <c r="AC465" s="219">
        <f>VLOOKUP(AC462,'1'!$B$11:$D$598,3,0)</f>
        <v>0</v>
      </c>
      <c r="AD465" s="219">
        <f>VLOOKUP(AD462,'1'!$B$11:$D$598,3,0)</f>
        <v>0</v>
      </c>
      <c r="AE465" s="219">
        <f>VLOOKUP(AE462,'1'!$B$11:$D$598,3,0)</f>
        <v>0</v>
      </c>
      <c r="AF465" s="219">
        <f>VLOOKUP(AF462,'1'!$B$11:$D$598,3,0)</f>
        <v>0</v>
      </c>
      <c r="AG465" s="219">
        <f>VLOOKUP(AG462,'1'!$B$11:$D$598,3,0)</f>
        <v>0</v>
      </c>
      <c r="AH465" s="198">
        <f>COUNTIF(F466:AG466,"作業")+COUNTIF(F466:AG466,"休日")</f>
        <v>0</v>
      </c>
      <c r="AI465" s="291">
        <f>(COUNTIF(F466:AG466,"休日"))</f>
        <v>0</v>
      </c>
      <c r="AJ465" s="526" t="str">
        <f>IF(AN465&gt;0.01,ROUND(AN465/AM465,3),"")</f>
        <v/>
      </c>
      <c r="AL465" s="290"/>
      <c r="AM465" s="290">
        <f>SUM(AM466:AM504)</f>
        <v>0</v>
      </c>
      <c r="AN465" s="188">
        <f>SUM(AN466:AN504)</f>
        <v>0</v>
      </c>
      <c r="AS465" s="146" t="s">
        <v>162</v>
      </c>
      <c r="AT465" s="146" t="s">
        <v>19</v>
      </c>
      <c r="AW465" s="278"/>
      <c r="AX465" s="278"/>
      <c r="AY465" s="278"/>
      <c r="AZ465" s="278"/>
    </row>
    <row r="466" spans="1:52" ht="54.75" customHeight="1" x14ac:dyDescent="0.4">
      <c r="A466" s="599"/>
      <c r="B466" s="532"/>
      <c r="C466" s="533"/>
      <c r="D466" s="534"/>
      <c r="E466" s="296" t="s">
        <v>159</v>
      </c>
      <c r="F466" s="314" t="str">
        <f>IF(B465="","",IF(AW466="対象外","対象外",F465))</f>
        <v/>
      </c>
      <c r="G466" s="219" t="str">
        <f>IF(B465="","",IF(AW466="対象外","対象外",G465))</f>
        <v/>
      </c>
      <c r="H466" s="219" t="str">
        <f>IF(B465="","",IF(AW466="対象外","対象外",H465))</f>
        <v/>
      </c>
      <c r="I466" s="219" t="str">
        <f>IF(B465="","",IF(AW466="対象外","対象外",I465))</f>
        <v/>
      </c>
      <c r="J466" s="219" t="str">
        <f>IF(B465="","",IF(AW466="対象外","対象外",J465))</f>
        <v/>
      </c>
      <c r="K466" s="219" t="str">
        <f>IF(B465="","",IF(AW466="対象外","対象外",K465))</f>
        <v/>
      </c>
      <c r="L466" s="315" t="str">
        <f>IF(B465="","",IF(AW466="対象外","対象外",L465))</f>
        <v/>
      </c>
      <c r="M466" s="303" t="str">
        <f>IF(B465="","",IF(AX466="対象外","対象外",M465))</f>
        <v/>
      </c>
      <c r="N466" s="219" t="str">
        <f>IF(B465="","",IF(AX466="対象外","対象外",N465))</f>
        <v/>
      </c>
      <c r="O466" s="219" t="str">
        <f>IF(B465="","",IF(AX466="対象外","対象外",O465))</f>
        <v/>
      </c>
      <c r="P466" s="219" t="str">
        <f>IF(B465="","",IF(AX466="対象外","対象外",P465))</f>
        <v/>
      </c>
      <c r="Q466" s="219" t="str">
        <f>IF(B465="","",IF(AX466="対象外","対象外",Q465))</f>
        <v/>
      </c>
      <c r="R466" s="219" t="str">
        <f>IF(B465="","",IF(AX466="対象外","対象外",R465))</f>
        <v/>
      </c>
      <c r="S466" s="322" t="str">
        <f>IF(B465="","",IF(AX466="対象外","対象外",S465))</f>
        <v/>
      </c>
      <c r="T466" s="314" t="str">
        <f>IF(B465="","",IF(AY466="対象外","対象外",T465))</f>
        <v/>
      </c>
      <c r="U466" s="219" t="str">
        <f>IF(B465="","",IF(AY466="対象外","対象外",U465))</f>
        <v/>
      </c>
      <c r="V466" s="219" t="str">
        <f>IF(B465="","",IF(AY466="対象外","対象外",V465))</f>
        <v/>
      </c>
      <c r="W466" s="219" t="str">
        <f>IF(B465="","",IF(AY466="対象外","対象外",W465))</f>
        <v/>
      </c>
      <c r="X466" s="219" t="str">
        <f>IF(B465="","",IF(AY466="対象外","対象外",X465))</f>
        <v/>
      </c>
      <c r="Y466" s="219" t="str">
        <f>IF(B465="","",IF(AY466="対象外","対象外",Y465))</f>
        <v/>
      </c>
      <c r="Z466" s="315" t="str">
        <f>IF(B465="","",IF(AY466="対象外","対象外",Z465))</f>
        <v/>
      </c>
      <c r="AA466" s="303" t="str">
        <f>IF(B465="","",IF(AZ466="対象外","対象外",AA465))</f>
        <v/>
      </c>
      <c r="AB466" s="219" t="str">
        <f>IF(B465="","",IF(AZ466="対象外","対象外",AB465))</f>
        <v/>
      </c>
      <c r="AC466" s="219" t="str">
        <f>IF(B465="","",IF(AZ466="対象外","対象外",AC465))</f>
        <v/>
      </c>
      <c r="AD466" s="219" t="str">
        <f>IF(B465="","",IF(AZ466="対象外","対象外",AD465))</f>
        <v/>
      </c>
      <c r="AE466" s="219" t="str">
        <f>IF(B465="","",IF(AZ466="対象外","対象外",AE465))</f>
        <v/>
      </c>
      <c r="AF466" s="219" t="str">
        <f>IF(B465="","",IF(AZ466="対象外","対象外",AF465))</f>
        <v/>
      </c>
      <c r="AG466" s="219" t="str">
        <f>IF(B465="","",IF(AZ466="対象外","対象外",AG465))</f>
        <v/>
      </c>
      <c r="AH466" s="523" t="str">
        <f>IF(B465="","",IF(AH465&lt;1,"対象外",ROUND(AI465/AH465,3)))</f>
        <v/>
      </c>
      <c r="AI466" s="524"/>
      <c r="AJ466" s="526"/>
      <c r="AL466" s="146"/>
      <c r="AM466" s="184">
        <f>IF(AH466="",0,IF(AH466="対象外",0,1))</f>
        <v>0</v>
      </c>
      <c r="AN466" s="187">
        <f>IF(AM466=1,AH466,0)</f>
        <v>0</v>
      </c>
      <c r="AO466" s="184">
        <f>AH465</f>
        <v>0</v>
      </c>
      <c r="AP466" s="170">
        <f>AI465</f>
        <v>0</v>
      </c>
      <c r="AQ466" s="152"/>
      <c r="AR466" s="170">
        <f>IF(AS466&gt;1,1,0)</f>
        <v>0</v>
      </c>
      <c r="AS466" s="170">
        <f>AO466+AS422</f>
        <v>0</v>
      </c>
      <c r="AT466" s="170">
        <f>AP466+AT422</f>
        <v>0</v>
      </c>
      <c r="AU466" s="152"/>
      <c r="AW466" s="198" t="str">
        <f>IF(COUNTIF(F465:L465,"作業")+COUNTIF(F465:L465,"休日")&lt;7,"対象外",IF(COUNTIF(F465:L465,"休日")&gt;3,"対象外","対象"))</f>
        <v>対象外</v>
      </c>
      <c r="AX466" s="198" t="str">
        <f>IF(COUNTIF(M465:S465,"作業")+COUNTIF(M465:S465,"休日")&lt;7,"対象外",IF(COUNTIF(M465:S465,"休日")&gt;3,"対象外","対象"))</f>
        <v>対象外</v>
      </c>
      <c r="AY466" s="198" t="str">
        <f>IF(COUNTIF(T465:Z465,"作業")+COUNTIF(T465:Z465,"休日")&lt;7,"対象外",IF(COUNTIF(T465:Z465,"休日")&gt;3,"対象外","対象"))</f>
        <v>対象外</v>
      </c>
      <c r="AZ466" s="198" t="str">
        <f>IF(COUNTIF(AA465:AG465,"作業")+COUNTIF(AA465:AG465,"休日")&lt;7,"対象外",IF(COUNTIF(AA465:AG465,"休日")&gt;3,"対象外","対象"))</f>
        <v>対象外</v>
      </c>
    </row>
    <row r="467" spans="1:52" ht="54.75" customHeight="1" x14ac:dyDescent="0.4">
      <c r="A467" s="599"/>
      <c r="B467" s="529" t="str">
        <f>IF(COUNTIF(F467:AG467,0)=28,"",B$27)</f>
        <v/>
      </c>
      <c r="C467" s="530"/>
      <c r="D467" s="531"/>
      <c r="E467" s="295" t="s">
        <v>158</v>
      </c>
      <c r="F467" s="314">
        <f>VLOOKUP(F462,'2'!$B$11:$D$598,3,0)</f>
        <v>0</v>
      </c>
      <c r="G467" s="219">
        <f>VLOOKUP(G462,'2'!$B$11:$D$598,3,0)</f>
        <v>0</v>
      </c>
      <c r="H467" s="219">
        <f>VLOOKUP(H462,'2'!$B$11:$D$598,3,0)</f>
        <v>0</v>
      </c>
      <c r="I467" s="219">
        <f>VLOOKUP(I462,'2'!$B$11:$D$598,3,0)</f>
        <v>0</v>
      </c>
      <c r="J467" s="219">
        <f>VLOOKUP(J462,'2'!$B$11:$D$598,3,0)</f>
        <v>0</v>
      </c>
      <c r="K467" s="219">
        <f>VLOOKUP(K462,'2'!$B$11:$D$598,3,0)</f>
        <v>0</v>
      </c>
      <c r="L467" s="315">
        <f>VLOOKUP(L462,'2'!$B$11:$D$598,3,0)</f>
        <v>0</v>
      </c>
      <c r="M467" s="303">
        <f>VLOOKUP(M462,'2'!$B$11:$D$598,3,0)</f>
        <v>0</v>
      </c>
      <c r="N467" s="219">
        <f>VLOOKUP(N462,'2'!$B$11:$D$598,3,0)</f>
        <v>0</v>
      </c>
      <c r="O467" s="219">
        <f>VLOOKUP(O462,'2'!$B$11:$D$598,3,0)</f>
        <v>0</v>
      </c>
      <c r="P467" s="219">
        <f>VLOOKUP(P462,'2'!$B$11:$D$598,3,0)</f>
        <v>0</v>
      </c>
      <c r="Q467" s="219">
        <f>VLOOKUP(Q462,'2'!$B$11:$D$598,3,0)</f>
        <v>0</v>
      </c>
      <c r="R467" s="219">
        <f>VLOOKUP(R462,'2'!$B$11:$D$598,3,0)</f>
        <v>0</v>
      </c>
      <c r="S467" s="322">
        <f>VLOOKUP(S462,'2'!$B$11:$D$598,3,0)</f>
        <v>0</v>
      </c>
      <c r="T467" s="314">
        <f>VLOOKUP(T462,'2'!$B$11:$D$598,3,0)</f>
        <v>0</v>
      </c>
      <c r="U467" s="219">
        <f>VLOOKUP(U462,'2'!$B$11:$D$598,3,0)</f>
        <v>0</v>
      </c>
      <c r="V467" s="219">
        <f>VLOOKUP(V462,'2'!$B$11:$D$598,3,0)</f>
        <v>0</v>
      </c>
      <c r="W467" s="219">
        <f>VLOOKUP(W462,'2'!$B$11:$D$598,3,0)</f>
        <v>0</v>
      </c>
      <c r="X467" s="219">
        <f>VLOOKUP(X462,'2'!$B$11:$D$598,3,0)</f>
        <v>0</v>
      </c>
      <c r="Y467" s="219">
        <f>VLOOKUP(Y462,'2'!$B$11:$D$598,3,0)</f>
        <v>0</v>
      </c>
      <c r="Z467" s="315">
        <f>VLOOKUP(Z462,'2'!$B$11:$D$598,3,0)</f>
        <v>0</v>
      </c>
      <c r="AA467" s="303">
        <f>VLOOKUP(AA462,'2'!$B$11:$D$598,3,0)</f>
        <v>0</v>
      </c>
      <c r="AB467" s="219">
        <f>VLOOKUP(AB462,'2'!$B$11:$D$598,3,0)</f>
        <v>0</v>
      </c>
      <c r="AC467" s="219">
        <f>VLOOKUP(AC462,'2'!$B$11:$D$598,3,0)</f>
        <v>0</v>
      </c>
      <c r="AD467" s="219">
        <f>VLOOKUP(AD462,'2'!$B$11:$D$598,3,0)</f>
        <v>0</v>
      </c>
      <c r="AE467" s="219">
        <f>VLOOKUP(AE462,'2'!$B$11:$D$598,3,0)</f>
        <v>0</v>
      </c>
      <c r="AF467" s="219">
        <f>VLOOKUP(AF462,'2'!$B$11:$D$598,3,0)</f>
        <v>0</v>
      </c>
      <c r="AG467" s="219">
        <f>VLOOKUP(AG462,'2'!$B$11:$D$598,3,0)</f>
        <v>0</v>
      </c>
      <c r="AH467" s="198">
        <f>COUNTIF(F468:AG468,"作業")+COUNTIF(F468:AG468,"休日")</f>
        <v>0</v>
      </c>
      <c r="AI467" s="291">
        <f>(COUNTIF(F468:AG468,"休日"))</f>
        <v>0</v>
      </c>
      <c r="AJ467" s="525" t="str">
        <f>IF(AJ465="","",IF(AJ465&gt;=0.285,"達成","未達成"))</f>
        <v/>
      </c>
      <c r="AL467" s="290"/>
      <c r="AM467" s="290"/>
      <c r="AN467" s="290"/>
      <c r="AW467" s="278">
        <v>1</v>
      </c>
      <c r="AX467" s="278">
        <v>2</v>
      </c>
      <c r="AY467" s="278">
        <v>3</v>
      </c>
      <c r="AZ467" s="278">
        <v>4</v>
      </c>
    </row>
    <row r="468" spans="1:52" ht="54.75" customHeight="1" x14ac:dyDescent="0.4">
      <c r="A468" s="599"/>
      <c r="B468" s="532"/>
      <c r="C468" s="533"/>
      <c r="D468" s="534"/>
      <c r="E468" s="296" t="s">
        <v>159</v>
      </c>
      <c r="F468" s="314" t="str">
        <f>IF(B467="","",IF(AW468="対象外","対象外",F467))</f>
        <v/>
      </c>
      <c r="G468" s="219" t="str">
        <f>IF(B467="","",IF(AW468="対象外","対象外",G467))</f>
        <v/>
      </c>
      <c r="H468" s="219" t="str">
        <f>IF(B467="","",IF(AW468="対象外","対象外",H467))</f>
        <v/>
      </c>
      <c r="I468" s="219" t="str">
        <f>IF(B467="","",IF(AW468="対象外","対象外",I467))</f>
        <v/>
      </c>
      <c r="J468" s="219" t="str">
        <f>IF(B467="","",IF(AW468="対象外","対象外",J467))</f>
        <v/>
      </c>
      <c r="K468" s="219" t="str">
        <f>IF(B467="","",IF(AW468="対象外","対象外",K467))</f>
        <v/>
      </c>
      <c r="L468" s="315" t="str">
        <f>IF(B467="","",IF(AW468="対象外","対象外",L467))</f>
        <v/>
      </c>
      <c r="M468" s="303" t="str">
        <f>IF(B467="","",IF(AX468="対象外","対象外",M467))</f>
        <v/>
      </c>
      <c r="N468" s="219" t="str">
        <f>IF(B467="","",IF(AX468="対象外","対象外",N467))</f>
        <v/>
      </c>
      <c r="O468" s="219" t="str">
        <f>IF(B467="","",IF(AX468="対象外","対象外",O467))</f>
        <v/>
      </c>
      <c r="P468" s="219" t="str">
        <f>IF(B467="","",IF(AX468="対象外","対象外",P467))</f>
        <v/>
      </c>
      <c r="Q468" s="219" t="str">
        <f>IF(B467="","",IF(AX468="対象外","対象外",Q467))</f>
        <v/>
      </c>
      <c r="R468" s="219" t="str">
        <f>IF(B467="","",IF(AX468="対象外","対象外",R467))</f>
        <v/>
      </c>
      <c r="S468" s="322" t="str">
        <f>IF(B467="","",IF(AX468="対象外","対象外",S467))</f>
        <v/>
      </c>
      <c r="T468" s="314" t="str">
        <f>IF(B467="","",IF(AY468="対象外","対象外",T467))</f>
        <v/>
      </c>
      <c r="U468" s="219" t="str">
        <f>IF(B467="","",IF(AY468="対象外","対象外",U467))</f>
        <v/>
      </c>
      <c r="V468" s="219" t="str">
        <f>IF(B467="","",IF(AY468="対象外","対象外",V467))</f>
        <v/>
      </c>
      <c r="W468" s="219" t="str">
        <f>IF(B467="","",IF(AY468="対象外","対象外",W467))</f>
        <v/>
      </c>
      <c r="X468" s="219" t="str">
        <f>IF(B467="","",IF(AY468="対象外","対象外",X467))</f>
        <v/>
      </c>
      <c r="Y468" s="219" t="str">
        <f>IF(B467="","",IF(AY468="対象外","対象外",Y467))</f>
        <v/>
      </c>
      <c r="Z468" s="315" t="str">
        <f>IF(B467="","",IF(AY468="対象外","対象外",Z467))</f>
        <v/>
      </c>
      <c r="AA468" s="303" t="str">
        <f>IF(B467="","",IF(AZ468="対象外","対象外",AA467))</f>
        <v/>
      </c>
      <c r="AB468" s="219" t="str">
        <f>IF(B467="","",IF(AZ468="対象外","対象外",AB467))</f>
        <v/>
      </c>
      <c r="AC468" s="219" t="str">
        <f>IF(B467="","",IF(AZ468="対象外","対象外",AC467))</f>
        <v/>
      </c>
      <c r="AD468" s="219" t="str">
        <f>IF(B467="","",IF(AZ468="対象外","対象外",AD467))</f>
        <v/>
      </c>
      <c r="AE468" s="219" t="str">
        <f>IF(B467="","",IF(AZ468="対象外","対象外",AE467))</f>
        <v/>
      </c>
      <c r="AF468" s="219" t="str">
        <f>IF(B467="","",IF(AZ468="対象外","対象外",AF467))</f>
        <v/>
      </c>
      <c r="AG468" s="219" t="str">
        <f>IF(B467="","",IF(AZ468="対象外","対象外",AG467))</f>
        <v/>
      </c>
      <c r="AH468" s="523" t="str">
        <f>IF(B467="","",IF(AH467&lt;1,"対象外",ROUND(AI467/AH467,3)))</f>
        <v/>
      </c>
      <c r="AI468" s="524"/>
      <c r="AJ468" s="525"/>
      <c r="AL468" s="290"/>
      <c r="AM468" s="184">
        <f>IF(AH468="",0,IF(AH468="対象外",0,1))</f>
        <v>0</v>
      </c>
      <c r="AN468" s="187">
        <f>IF(AM468=1,AH468,0)</f>
        <v>0</v>
      </c>
      <c r="AO468" s="184">
        <f>AH467</f>
        <v>0</v>
      </c>
      <c r="AP468" s="170">
        <f>AI467</f>
        <v>0</v>
      </c>
      <c r="AQ468" s="152"/>
      <c r="AR468" s="170">
        <f>IF(AS468&gt;1,1,0)</f>
        <v>0</v>
      </c>
      <c r="AS468" s="170">
        <f>AO468+AS424</f>
        <v>0</v>
      </c>
      <c r="AT468" s="170">
        <f>AP468+AT424</f>
        <v>0</v>
      </c>
      <c r="AU468" s="152"/>
      <c r="AW468" s="198" t="str">
        <f>IF(COUNTIF(F467:L467,"作業")+COUNTIF(F467:L467,"休日")&lt;7,"対象外",IF(COUNTIF(F467:L467,"休日")&gt;3,"対象外","対象"))</f>
        <v>対象外</v>
      </c>
      <c r="AX468" s="198" t="str">
        <f>IF(COUNTIF(M467:S467,"作業")+COUNTIF(M467:S467,"休日")&lt;7,"対象外",IF(COUNTIF(M467:S467,"休日")&gt;3,"対象外","対象"))</f>
        <v>対象外</v>
      </c>
      <c r="AY468" s="198" t="str">
        <f>IF(COUNTIF(T467:Z467,"作業")+COUNTIF(T467:Z467,"休日")&lt;7,"対象外",IF(COUNTIF(T467:Z467,"休日")&gt;3,"対象外","対象"))</f>
        <v>対象外</v>
      </c>
      <c r="AZ468" s="198" t="str">
        <f>IF(COUNTIF(AA467:AG467,"作業")+COUNTIF(AA467:AG467,"休日")&lt;7,"対象外",IF(COUNTIF(AA467:AG467,"休日")&gt;3,"対象外","対象"))</f>
        <v>対象外</v>
      </c>
    </row>
    <row r="469" spans="1:52" ht="54.75" customHeight="1" x14ac:dyDescent="0.35">
      <c r="A469" s="599"/>
      <c r="B469" s="529" t="str">
        <f>IF(COUNTIF(F469:AG469,0)=28,"",B$29)</f>
        <v/>
      </c>
      <c r="C469" s="530"/>
      <c r="D469" s="531"/>
      <c r="E469" s="295" t="s">
        <v>158</v>
      </c>
      <c r="F469" s="314">
        <f>VLOOKUP(F462,'3'!$B$11:$D$598,3,0)</f>
        <v>0</v>
      </c>
      <c r="G469" s="219">
        <f>VLOOKUP(G462,'3'!$B$11:$D$598,3,0)</f>
        <v>0</v>
      </c>
      <c r="H469" s="219">
        <f>VLOOKUP(H462,'3'!$B$11:$D$598,3,0)</f>
        <v>0</v>
      </c>
      <c r="I469" s="219">
        <f>VLOOKUP(I462,'3'!$B$11:$D$598,3,0)</f>
        <v>0</v>
      </c>
      <c r="J469" s="219">
        <f>VLOOKUP(J462,'3'!$B$11:$D$598,3,0)</f>
        <v>0</v>
      </c>
      <c r="K469" s="219">
        <f>VLOOKUP(K462,'3'!$B$11:$D$598,3,0)</f>
        <v>0</v>
      </c>
      <c r="L469" s="315">
        <f>VLOOKUP(L462,'3'!$B$11:$D$598,3,0)</f>
        <v>0</v>
      </c>
      <c r="M469" s="303">
        <f>VLOOKUP(M462,'3'!$B$11:$D$598,3,0)</f>
        <v>0</v>
      </c>
      <c r="N469" s="219">
        <f>VLOOKUP(N462,'3'!$B$11:$D$598,3,0)</f>
        <v>0</v>
      </c>
      <c r="O469" s="219">
        <f>VLOOKUP(O462,'3'!$B$11:$D$598,3,0)</f>
        <v>0</v>
      </c>
      <c r="P469" s="219">
        <f>VLOOKUP(P462,'3'!$B$11:$D$598,3,0)</f>
        <v>0</v>
      </c>
      <c r="Q469" s="219">
        <f>VLOOKUP(Q462,'3'!$B$11:$D$598,3,0)</f>
        <v>0</v>
      </c>
      <c r="R469" s="219">
        <f>VLOOKUP(R462,'3'!$B$11:$D$598,3,0)</f>
        <v>0</v>
      </c>
      <c r="S469" s="322">
        <f>VLOOKUP(S462,'3'!$B$11:$D$598,3,0)</f>
        <v>0</v>
      </c>
      <c r="T469" s="314">
        <f>VLOOKUP(T462,'3'!$B$11:$D$598,3,0)</f>
        <v>0</v>
      </c>
      <c r="U469" s="219">
        <f>VLOOKUP(U462,'3'!$B$11:$D$598,3,0)</f>
        <v>0</v>
      </c>
      <c r="V469" s="219">
        <f>VLOOKUP(V462,'3'!$B$11:$D$598,3,0)</f>
        <v>0</v>
      </c>
      <c r="W469" s="219">
        <f>VLOOKUP(W462,'3'!$B$11:$D$598,3,0)</f>
        <v>0</v>
      </c>
      <c r="X469" s="219">
        <f>VLOOKUP(X462,'3'!$B$11:$D$598,3,0)</f>
        <v>0</v>
      </c>
      <c r="Y469" s="219">
        <f>VLOOKUP(Y462,'3'!$B$11:$D$598,3,0)</f>
        <v>0</v>
      </c>
      <c r="Z469" s="315">
        <f>VLOOKUP(Z462,'3'!$B$11:$D$598,3,0)</f>
        <v>0</v>
      </c>
      <c r="AA469" s="303">
        <f>VLOOKUP(AA462,'3'!$B$11:$D$598,3,0)</f>
        <v>0</v>
      </c>
      <c r="AB469" s="219">
        <f>VLOOKUP(AB462,'3'!$B$11:$D$598,3,0)</f>
        <v>0</v>
      </c>
      <c r="AC469" s="219">
        <f>VLOOKUP(AC462,'3'!$B$11:$D$598,3,0)</f>
        <v>0</v>
      </c>
      <c r="AD469" s="219">
        <f>VLOOKUP(AD462,'3'!$B$11:$D$598,3,0)</f>
        <v>0</v>
      </c>
      <c r="AE469" s="219">
        <f>VLOOKUP(AE462,'3'!$B$11:$D$598,3,0)</f>
        <v>0</v>
      </c>
      <c r="AF469" s="219">
        <f>VLOOKUP(AF462,'3'!$B$11:$D$598,3,0)</f>
        <v>0</v>
      </c>
      <c r="AG469" s="219">
        <f>VLOOKUP(AG462,'3'!$B$11:$D$598,3,0)</f>
        <v>0</v>
      </c>
      <c r="AH469" s="198">
        <f>COUNTIF(F470:AG470,"作業")+COUNTIF(F470:AG470,"休日")</f>
        <v>0</v>
      </c>
      <c r="AI469" s="291">
        <f>(COUNTIF(F470:AG470,"休日"))</f>
        <v>0</v>
      </c>
      <c r="AJ469" s="189"/>
      <c r="AL469" s="290"/>
      <c r="AM469" s="290"/>
      <c r="AN469" s="290"/>
      <c r="AW469" s="278">
        <v>1</v>
      </c>
      <c r="AX469" s="278">
        <v>2</v>
      </c>
      <c r="AY469" s="278">
        <v>3</v>
      </c>
      <c r="AZ469" s="278">
        <v>4</v>
      </c>
    </row>
    <row r="470" spans="1:52" ht="54.75" customHeight="1" x14ac:dyDescent="0.35">
      <c r="A470" s="599"/>
      <c r="B470" s="532"/>
      <c r="C470" s="533"/>
      <c r="D470" s="534"/>
      <c r="E470" s="296" t="s">
        <v>159</v>
      </c>
      <c r="F470" s="314" t="str">
        <f>IF(B469="","",IF(AW470="対象外","対象外",F469))</f>
        <v/>
      </c>
      <c r="G470" s="219" t="str">
        <f>IF(B469="","",IF(AW470="対象外","対象外",G469))</f>
        <v/>
      </c>
      <c r="H470" s="219" t="str">
        <f>IF(B469="","",IF(AW470="対象外","対象外",H469))</f>
        <v/>
      </c>
      <c r="I470" s="219" t="str">
        <f>IF(B469="","",IF(AW470="対象外","対象外",I469))</f>
        <v/>
      </c>
      <c r="J470" s="219" t="str">
        <f>IF(B469="","",IF(AW470="対象外","対象外",J469))</f>
        <v/>
      </c>
      <c r="K470" s="219" t="str">
        <f>IF(B469="","",IF(AW470="対象外","対象外",K469))</f>
        <v/>
      </c>
      <c r="L470" s="315" t="str">
        <f>IF(B469="","",IF(AW470="対象外","対象外",L469))</f>
        <v/>
      </c>
      <c r="M470" s="303" t="str">
        <f>IF(B469="","",IF(AX470="対象外","対象外",M469))</f>
        <v/>
      </c>
      <c r="N470" s="219" t="str">
        <f>IF(B469="","",IF(AX470="対象外","対象外",N469))</f>
        <v/>
      </c>
      <c r="O470" s="219" t="str">
        <f>IF(B469="","",IF(AX470="対象外","対象外",O469))</f>
        <v/>
      </c>
      <c r="P470" s="219" t="str">
        <f>IF(B469="","",IF(AX470="対象外","対象外",P469))</f>
        <v/>
      </c>
      <c r="Q470" s="219" t="str">
        <f>IF(B469="","",IF(AX470="対象外","対象外",Q469))</f>
        <v/>
      </c>
      <c r="R470" s="219" t="str">
        <f>IF(B469="","",IF(AX470="対象外","対象外",R469))</f>
        <v/>
      </c>
      <c r="S470" s="322" t="str">
        <f>IF(B469="","",IF(AX470="対象外","対象外",S469))</f>
        <v/>
      </c>
      <c r="T470" s="314" t="str">
        <f>IF(B469="","",IF(AY470="対象外","対象外",T469))</f>
        <v/>
      </c>
      <c r="U470" s="219" t="str">
        <f>IF(B469="","",IF(AY470="対象外","対象外",U469))</f>
        <v/>
      </c>
      <c r="V470" s="219" t="str">
        <f>IF(B469="","",IF(AY470="対象外","対象外",V469))</f>
        <v/>
      </c>
      <c r="W470" s="219" t="str">
        <f>IF(B469="","",IF(AY470="対象外","対象外",W469))</f>
        <v/>
      </c>
      <c r="X470" s="219" t="str">
        <f>IF(B469="","",IF(AY470="対象外","対象外",X469))</f>
        <v/>
      </c>
      <c r="Y470" s="219" t="str">
        <f>IF(B469="","",IF(AY470="対象外","対象外",Y469))</f>
        <v/>
      </c>
      <c r="Z470" s="315" t="str">
        <f>IF(B469="","",IF(AY470="対象外","対象外",Z469))</f>
        <v/>
      </c>
      <c r="AA470" s="303" t="str">
        <f>IF(B469="","",IF(AZ470="対象外","対象外",AA469))</f>
        <v/>
      </c>
      <c r="AB470" s="219" t="str">
        <f>IF(B469="","",IF(AZ470="対象外","対象外",AB469))</f>
        <v/>
      </c>
      <c r="AC470" s="219" t="str">
        <f>IF(B469="","",IF(AZ470="対象外","対象外",AC469))</f>
        <v/>
      </c>
      <c r="AD470" s="219" t="str">
        <f>IF(B469="","",IF(AZ470="対象外","対象外",AD469))</f>
        <v/>
      </c>
      <c r="AE470" s="219" t="str">
        <f>IF(B469="","",IF(AZ470="対象外","対象外",AE469))</f>
        <v/>
      </c>
      <c r="AF470" s="219" t="str">
        <f>IF(B469="","",IF(AZ470="対象外","対象外",AF469))</f>
        <v/>
      </c>
      <c r="AG470" s="219" t="str">
        <f>IF(B469="","",IF(AZ470="対象外","対象外",AG469))</f>
        <v/>
      </c>
      <c r="AH470" s="523" t="str">
        <f>IF(B469="","",IF(AH469&lt;1,"対象外",ROUND(AI469/AH469,3)))</f>
        <v/>
      </c>
      <c r="AI470" s="524"/>
      <c r="AJ470" s="189"/>
      <c r="AL470" s="290"/>
      <c r="AM470" s="184">
        <f>IF(AH470="",0,IF(AH470="対象外",0,1))</f>
        <v>0</v>
      </c>
      <c r="AN470" s="187">
        <f>IF(AM470=1,AH470,0)</f>
        <v>0</v>
      </c>
      <c r="AO470" s="184">
        <f>AH469</f>
        <v>0</v>
      </c>
      <c r="AP470" s="170">
        <f>AI469</f>
        <v>0</v>
      </c>
      <c r="AQ470" s="152"/>
      <c r="AR470" s="170">
        <f>IF(AS470&gt;1,1,0)</f>
        <v>0</v>
      </c>
      <c r="AS470" s="170">
        <f>AO470+AS426</f>
        <v>0</v>
      </c>
      <c r="AT470" s="170">
        <f>AP470+AT426</f>
        <v>0</v>
      </c>
      <c r="AU470" s="152"/>
      <c r="AW470" s="198" t="str">
        <f>IF(COUNTIF(F469:L469,"作業")+COUNTIF(F469:L469,"休日")&lt;7,"対象外",IF(COUNTIF(F469:L469,"休日")&gt;3,"対象外","対象"))</f>
        <v>対象外</v>
      </c>
      <c r="AX470" s="198" t="str">
        <f>IF(COUNTIF(M469:S469,"作業")+COUNTIF(M469:S469,"休日")&lt;7,"対象外",IF(COUNTIF(M469:S469,"休日")&gt;3,"対象外","対象"))</f>
        <v>対象外</v>
      </c>
      <c r="AY470" s="198" t="str">
        <f>IF(COUNTIF(T469:Z469,"作業")+COUNTIF(T469:Z469,"休日")&lt;7,"対象外",IF(COUNTIF(T469:Z469,"休日")&gt;3,"対象外","対象"))</f>
        <v>対象外</v>
      </c>
      <c r="AZ470" s="198" t="str">
        <f>IF(COUNTIF(AA469:AG469,"作業")+COUNTIF(AA469:AG469,"休日")&lt;7,"対象外",IF(COUNTIF(AA469:AG469,"休日")&gt;3,"対象外","対象"))</f>
        <v>対象外</v>
      </c>
    </row>
    <row r="471" spans="1:52" ht="54.75" customHeight="1" x14ac:dyDescent="0.35">
      <c r="A471" s="599"/>
      <c r="B471" s="529" t="str">
        <f>IF(COUNTIF(F471:AG471,0)=28,"",B$31)</f>
        <v/>
      </c>
      <c r="C471" s="530"/>
      <c r="D471" s="531"/>
      <c r="E471" s="295" t="s">
        <v>158</v>
      </c>
      <c r="F471" s="314">
        <f>VLOOKUP(F462,'4'!$B$11:$D$598,3,0)</f>
        <v>0</v>
      </c>
      <c r="G471" s="219">
        <f>VLOOKUP(G462,'4'!$B$11:$D$598,3,0)</f>
        <v>0</v>
      </c>
      <c r="H471" s="219">
        <f>VLOOKUP(H462,'4'!$B$11:$D$598,3,0)</f>
        <v>0</v>
      </c>
      <c r="I471" s="219">
        <f>VLOOKUP(I462,'4'!$B$11:$D$598,3,0)</f>
        <v>0</v>
      </c>
      <c r="J471" s="219">
        <f>VLOOKUP(J462,'4'!$B$11:$D$598,3,0)</f>
        <v>0</v>
      </c>
      <c r="K471" s="219">
        <f>VLOOKUP(K462,'4'!$B$11:$D$598,3,0)</f>
        <v>0</v>
      </c>
      <c r="L471" s="315">
        <f>VLOOKUP(L462,'4'!$B$11:$D$598,3,0)</f>
        <v>0</v>
      </c>
      <c r="M471" s="303">
        <f>VLOOKUP(M462,'4'!$B$11:$D$598,3,0)</f>
        <v>0</v>
      </c>
      <c r="N471" s="219">
        <f>VLOOKUP(N462,'4'!$B$11:$D$598,3,0)</f>
        <v>0</v>
      </c>
      <c r="O471" s="219">
        <f>VLOOKUP(O462,'4'!$B$11:$D$598,3,0)</f>
        <v>0</v>
      </c>
      <c r="P471" s="219">
        <f>VLOOKUP(P462,'4'!$B$11:$D$598,3,0)</f>
        <v>0</v>
      </c>
      <c r="Q471" s="219">
        <f>VLOOKUP(Q462,'4'!$B$11:$D$598,3,0)</f>
        <v>0</v>
      </c>
      <c r="R471" s="219">
        <f>VLOOKUP(R462,'4'!$B$11:$D$598,3,0)</f>
        <v>0</v>
      </c>
      <c r="S471" s="322">
        <f>VLOOKUP(S462,'4'!$B$11:$D$598,3,0)</f>
        <v>0</v>
      </c>
      <c r="T471" s="314">
        <f>VLOOKUP(T462,'4'!$B$11:$D$598,3,0)</f>
        <v>0</v>
      </c>
      <c r="U471" s="219">
        <f>VLOOKUP(U462,'4'!$B$11:$D$598,3,0)</f>
        <v>0</v>
      </c>
      <c r="V471" s="219">
        <f>VLOOKUP(V462,'4'!$B$11:$D$598,3,0)</f>
        <v>0</v>
      </c>
      <c r="W471" s="219">
        <f>VLOOKUP(W462,'4'!$B$11:$D$598,3,0)</f>
        <v>0</v>
      </c>
      <c r="X471" s="219">
        <f>VLOOKUP(X462,'4'!$B$11:$D$598,3,0)</f>
        <v>0</v>
      </c>
      <c r="Y471" s="219">
        <f>VLOOKUP(Y462,'4'!$B$11:$D$598,3,0)</f>
        <v>0</v>
      </c>
      <c r="Z471" s="315">
        <f>VLOOKUP(Z462,'4'!$B$11:$D$598,3,0)</f>
        <v>0</v>
      </c>
      <c r="AA471" s="303">
        <f>VLOOKUP(AA462,'4'!$B$11:$D$598,3,0)</f>
        <v>0</v>
      </c>
      <c r="AB471" s="219">
        <f>VLOOKUP(AB462,'4'!$B$11:$D$598,3,0)</f>
        <v>0</v>
      </c>
      <c r="AC471" s="219">
        <f>VLOOKUP(AC462,'4'!$B$11:$D$598,3,0)</f>
        <v>0</v>
      </c>
      <c r="AD471" s="219">
        <f>VLOOKUP(AD462,'4'!$B$11:$D$598,3,0)</f>
        <v>0</v>
      </c>
      <c r="AE471" s="219">
        <f>VLOOKUP(AE462,'4'!$B$11:$D$598,3,0)</f>
        <v>0</v>
      </c>
      <c r="AF471" s="219">
        <f>VLOOKUP(AF462,'4'!$B$11:$D$598,3,0)</f>
        <v>0</v>
      </c>
      <c r="AG471" s="219">
        <f>VLOOKUP(AG462,'4'!$B$11:$D$598,3,0)</f>
        <v>0</v>
      </c>
      <c r="AH471" s="198">
        <f>COUNTIF(F472:AG472,"作業")+COUNTIF(F472:AG472,"休日")</f>
        <v>0</v>
      </c>
      <c r="AI471" s="291">
        <f>(COUNTIF(F472:AG472,"休日"))</f>
        <v>0</v>
      </c>
      <c r="AJ471" s="189"/>
      <c r="AL471" s="290"/>
      <c r="AM471" s="290"/>
      <c r="AN471" s="290"/>
      <c r="AW471" s="278">
        <v>1</v>
      </c>
      <c r="AX471" s="278">
        <v>2</v>
      </c>
      <c r="AY471" s="278">
        <v>3</v>
      </c>
      <c r="AZ471" s="278">
        <v>4</v>
      </c>
    </row>
    <row r="472" spans="1:52" ht="54.75" customHeight="1" x14ac:dyDescent="0.35">
      <c r="A472" s="599"/>
      <c r="B472" s="532"/>
      <c r="C472" s="533"/>
      <c r="D472" s="534"/>
      <c r="E472" s="296" t="s">
        <v>159</v>
      </c>
      <c r="F472" s="314" t="str">
        <f>IF(B471="","",IF(AW472="対象外","対象外",F471))</f>
        <v/>
      </c>
      <c r="G472" s="219" t="str">
        <f>IF(B471="","",IF(AW472="対象外","対象外",G471))</f>
        <v/>
      </c>
      <c r="H472" s="219" t="str">
        <f>IF(B471="","",IF(AW472="対象外","対象外",H471))</f>
        <v/>
      </c>
      <c r="I472" s="219" t="str">
        <f>IF(B471="","",IF(AW472="対象外","対象外",I471))</f>
        <v/>
      </c>
      <c r="J472" s="219" t="str">
        <f>IF(B471="","",IF(AW472="対象外","対象外",J471))</f>
        <v/>
      </c>
      <c r="K472" s="219" t="str">
        <f>IF(B471="","",IF(AW472="対象外","対象外",K471))</f>
        <v/>
      </c>
      <c r="L472" s="315" t="str">
        <f>IF(B471="","",IF(AW472="対象外","対象外",L471))</f>
        <v/>
      </c>
      <c r="M472" s="303" t="str">
        <f>IF(B471="","",IF(AX472="対象外","対象外",M471))</f>
        <v/>
      </c>
      <c r="N472" s="219" t="str">
        <f>IF(B471="","",IF(AX472="対象外","対象外",N471))</f>
        <v/>
      </c>
      <c r="O472" s="219" t="str">
        <f>IF(B471="","",IF(AX472="対象外","対象外",O471))</f>
        <v/>
      </c>
      <c r="P472" s="219" t="str">
        <f>IF(B471="","",IF(AX472="対象外","対象外",P471))</f>
        <v/>
      </c>
      <c r="Q472" s="219" t="str">
        <f>IF(B471="","",IF(AX472="対象外","対象外",Q471))</f>
        <v/>
      </c>
      <c r="R472" s="219" t="str">
        <f>IF(B471="","",IF(AX472="対象外","対象外",R471))</f>
        <v/>
      </c>
      <c r="S472" s="322" t="str">
        <f>IF(B471="","",IF(AX472="対象外","対象外",S471))</f>
        <v/>
      </c>
      <c r="T472" s="314" t="str">
        <f>IF(B471="","",IF(AY472="対象外","対象外",T471))</f>
        <v/>
      </c>
      <c r="U472" s="219" t="str">
        <f>IF(B471="","",IF(AY472="対象外","対象外",U471))</f>
        <v/>
      </c>
      <c r="V472" s="219" t="str">
        <f>IF(B471="","",IF(AY472="対象外","対象外",V471))</f>
        <v/>
      </c>
      <c r="W472" s="219" t="str">
        <f>IF(B471="","",IF(AY472="対象外","対象外",W471))</f>
        <v/>
      </c>
      <c r="X472" s="219" t="str">
        <f>IF(B471="","",IF(AY472="対象外","対象外",X471))</f>
        <v/>
      </c>
      <c r="Y472" s="219" t="str">
        <f>IF(B471="","",IF(AY472="対象外","対象外",Y471))</f>
        <v/>
      </c>
      <c r="Z472" s="315" t="str">
        <f>IF(B471="","",IF(AY472="対象外","対象外",Z471))</f>
        <v/>
      </c>
      <c r="AA472" s="303" t="str">
        <f>IF(B471="","",IF(AZ472="対象外","対象外",AA471))</f>
        <v/>
      </c>
      <c r="AB472" s="219" t="str">
        <f>IF(B471="","",IF(AZ472="対象外","対象外",AB471))</f>
        <v/>
      </c>
      <c r="AC472" s="219" t="str">
        <f>IF(B471="","",IF(AZ472="対象外","対象外",AC471))</f>
        <v/>
      </c>
      <c r="AD472" s="219" t="str">
        <f>IF(B471="","",IF(AZ472="対象外","対象外",AD471))</f>
        <v/>
      </c>
      <c r="AE472" s="219" t="str">
        <f>IF(B471="","",IF(AZ472="対象外","対象外",AE471))</f>
        <v/>
      </c>
      <c r="AF472" s="219" t="str">
        <f>IF(B471="","",IF(AZ472="対象外","対象外",AF471))</f>
        <v/>
      </c>
      <c r="AG472" s="219" t="str">
        <f>IF(B471="","",IF(AZ472="対象外","対象外",AG471))</f>
        <v/>
      </c>
      <c r="AH472" s="523" t="str">
        <f>IF(B471="","",IF(AH471&lt;1,"対象外",ROUND(AI471/AH471,3)))</f>
        <v/>
      </c>
      <c r="AI472" s="524"/>
      <c r="AJ472" s="189"/>
      <c r="AL472" s="290"/>
      <c r="AM472" s="184">
        <f>IF(AH472="",0,IF(AH472="対象外",0,1))</f>
        <v>0</v>
      </c>
      <c r="AN472" s="187">
        <f>IF(AM472=1,AH472,0)</f>
        <v>0</v>
      </c>
      <c r="AO472" s="184">
        <f>AH471</f>
        <v>0</v>
      </c>
      <c r="AP472" s="170">
        <f>AI471</f>
        <v>0</v>
      </c>
      <c r="AQ472" s="152"/>
      <c r="AR472" s="170">
        <f>IF(AS472&gt;1,1,0)</f>
        <v>0</v>
      </c>
      <c r="AS472" s="170">
        <f>AO472+AS428</f>
        <v>0</v>
      </c>
      <c r="AT472" s="170">
        <f>AP472+AT428</f>
        <v>0</v>
      </c>
      <c r="AU472" s="152"/>
      <c r="AW472" s="198" t="str">
        <f>IF(COUNTIF(F471:L471,"作業")+COUNTIF(F471:L471,"休日")&lt;7,"対象外",IF(COUNTIF(F471:L471,"休日")&gt;3,"対象外","対象"))</f>
        <v>対象外</v>
      </c>
      <c r="AX472" s="198" t="str">
        <f>IF(COUNTIF(M471:S471,"作業")+COUNTIF(M471:S471,"休日")&lt;7,"対象外",IF(COUNTIF(M471:S471,"休日")&gt;3,"対象外","対象"))</f>
        <v>対象外</v>
      </c>
      <c r="AY472" s="198" t="str">
        <f>IF(COUNTIF(T471:Z471,"作業")+COUNTIF(T471:Z471,"休日")&lt;7,"対象外",IF(COUNTIF(T471:Z471,"休日")&gt;3,"対象外","対象"))</f>
        <v>対象外</v>
      </c>
      <c r="AZ472" s="198" t="str">
        <f>IF(COUNTIF(AA471:AG471,"作業")+COUNTIF(AA471:AG471,"休日")&lt;7,"対象外",IF(COUNTIF(AA471:AG471,"休日")&gt;3,"対象外","対象"))</f>
        <v>対象外</v>
      </c>
    </row>
    <row r="473" spans="1:52" ht="54.75" customHeight="1" x14ac:dyDescent="0.35">
      <c r="A473" s="599"/>
      <c r="B473" s="529" t="str">
        <f>IF(COUNTIF(F473:AG473,0)=28,"",B$33)</f>
        <v/>
      </c>
      <c r="C473" s="530"/>
      <c r="D473" s="531"/>
      <c r="E473" s="295" t="s">
        <v>158</v>
      </c>
      <c r="F473" s="314">
        <f>VLOOKUP(F462,'5'!$B$11:$D$598,3,0)</f>
        <v>0</v>
      </c>
      <c r="G473" s="219">
        <f>VLOOKUP(G462,'5'!$B$11:$D$598,3,0)</f>
        <v>0</v>
      </c>
      <c r="H473" s="219">
        <f>VLOOKUP(H462,'5'!$B$11:$D$598,3,0)</f>
        <v>0</v>
      </c>
      <c r="I473" s="219">
        <f>VLOOKUP(I462,'5'!$B$11:$D$598,3,0)</f>
        <v>0</v>
      </c>
      <c r="J473" s="219">
        <f>VLOOKUP(J462,'5'!$B$11:$D$598,3,0)</f>
        <v>0</v>
      </c>
      <c r="K473" s="219">
        <f>VLOOKUP(K462,'5'!$B$11:$D$598,3,0)</f>
        <v>0</v>
      </c>
      <c r="L473" s="315">
        <f>VLOOKUP(L462,'5'!$B$11:$D$598,3,0)</f>
        <v>0</v>
      </c>
      <c r="M473" s="303">
        <f>VLOOKUP(M462,'5'!$B$11:$D$598,3,0)</f>
        <v>0</v>
      </c>
      <c r="N473" s="219">
        <f>VLOOKUP(N462,'5'!$B$11:$D$598,3,0)</f>
        <v>0</v>
      </c>
      <c r="O473" s="219">
        <f>VLOOKUP(O462,'5'!$B$11:$D$598,3,0)</f>
        <v>0</v>
      </c>
      <c r="P473" s="219">
        <f>VLOOKUP(P462,'5'!$B$11:$D$598,3,0)</f>
        <v>0</v>
      </c>
      <c r="Q473" s="219">
        <f>VLOOKUP(Q462,'5'!$B$11:$D$598,3,0)</f>
        <v>0</v>
      </c>
      <c r="R473" s="219">
        <f>VLOOKUP(R462,'5'!$B$11:$D$598,3,0)</f>
        <v>0</v>
      </c>
      <c r="S473" s="322">
        <f>VLOOKUP(S462,'5'!$B$11:$D$598,3,0)</f>
        <v>0</v>
      </c>
      <c r="T473" s="314">
        <f>VLOOKUP(T462,'5'!$B$11:$D$598,3,0)</f>
        <v>0</v>
      </c>
      <c r="U473" s="219">
        <f>VLOOKUP(U462,'5'!$B$11:$D$598,3,0)</f>
        <v>0</v>
      </c>
      <c r="V473" s="219">
        <f>VLOOKUP(V462,'5'!$B$11:$D$598,3,0)</f>
        <v>0</v>
      </c>
      <c r="W473" s="219">
        <f>VLOOKUP(W462,'5'!$B$11:$D$598,3,0)</f>
        <v>0</v>
      </c>
      <c r="X473" s="219">
        <f>VLOOKUP(X462,'5'!$B$11:$D$598,3,0)</f>
        <v>0</v>
      </c>
      <c r="Y473" s="219">
        <f>VLOOKUP(Y462,'5'!$B$11:$D$598,3,0)</f>
        <v>0</v>
      </c>
      <c r="Z473" s="315">
        <f>VLOOKUP(Z462,'5'!$B$11:$D$598,3,0)</f>
        <v>0</v>
      </c>
      <c r="AA473" s="303">
        <f>VLOOKUP(AA462,'5'!$B$11:$D$598,3,0)</f>
        <v>0</v>
      </c>
      <c r="AB473" s="219">
        <f>VLOOKUP(AB462,'5'!$B$11:$D$598,3,0)</f>
        <v>0</v>
      </c>
      <c r="AC473" s="219">
        <f>VLOOKUP(AC462,'5'!$B$11:$D$598,3,0)</f>
        <v>0</v>
      </c>
      <c r="AD473" s="219">
        <f>VLOOKUP(AD462,'5'!$B$11:$D$598,3,0)</f>
        <v>0</v>
      </c>
      <c r="AE473" s="219">
        <f>VLOOKUP(AE462,'5'!$B$11:$D$598,3,0)</f>
        <v>0</v>
      </c>
      <c r="AF473" s="219">
        <f>VLOOKUP(AF462,'5'!$B$11:$D$598,3,0)</f>
        <v>0</v>
      </c>
      <c r="AG473" s="219">
        <f>VLOOKUP(AG462,'5'!$B$11:$D$598,3,0)</f>
        <v>0</v>
      </c>
      <c r="AH473" s="198">
        <f>COUNTIF(F474:AG474,"作業")+COUNTIF(F474:AG474,"休日")</f>
        <v>0</v>
      </c>
      <c r="AI473" s="291">
        <f>(COUNTIF(F474:AG474,"休日"))</f>
        <v>0</v>
      </c>
      <c r="AJ473" s="189"/>
      <c r="AL473" s="290"/>
      <c r="AM473" s="290"/>
      <c r="AN473" s="290"/>
      <c r="AW473" s="278">
        <v>1</v>
      </c>
      <c r="AX473" s="278">
        <v>2</v>
      </c>
      <c r="AY473" s="278">
        <v>3</v>
      </c>
      <c r="AZ473" s="278">
        <v>4</v>
      </c>
    </row>
    <row r="474" spans="1:52" ht="54.75" customHeight="1" x14ac:dyDescent="0.35">
      <c r="A474" s="599"/>
      <c r="B474" s="532"/>
      <c r="C474" s="533"/>
      <c r="D474" s="534"/>
      <c r="E474" s="296" t="s">
        <v>159</v>
      </c>
      <c r="F474" s="314" t="str">
        <f>IF(B473="","",IF(AW474="対象外","対象外",F473))</f>
        <v/>
      </c>
      <c r="G474" s="219" t="str">
        <f>IF(B473="","",IF(AW474="対象外","対象外",G473))</f>
        <v/>
      </c>
      <c r="H474" s="219" t="str">
        <f>IF(B473="","",IF(AW474="対象外","対象外",H473))</f>
        <v/>
      </c>
      <c r="I474" s="219" t="str">
        <f>IF(B473="","",IF(AW474="対象外","対象外",I473))</f>
        <v/>
      </c>
      <c r="J474" s="219" t="str">
        <f>IF(B473="","",IF(AW474="対象外","対象外",J473))</f>
        <v/>
      </c>
      <c r="K474" s="219" t="str">
        <f>IF(B473="","",IF(AW474="対象外","対象外",K473))</f>
        <v/>
      </c>
      <c r="L474" s="315" t="str">
        <f>IF(B473="","",IF(AW474="対象外","対象外",L473))</f>
        <v/>
      </c>
      <c r="M474" s="303" t="str">
        <f>IF(B473="","",IF(AX474="対象外","対象外",M473))</f>
        <v/>
      </c>
      <c r="N474" s="219" t="str">
        <f>IF(B473="","",IF(AX474="対象外","対象外",N473))</f>
        <v/>
      </c>
      <c r="O474" s="219" t="str">
        <f>IF(B473="","",IF(AX474="対象外","対象外",O473))</f>
        <v/>
      </c>
      <c r="P474" s="219" t="str">
        <f>IF(B473="","",IF(AX474="対象外","対象外",P473))</f>
        <v/>
      </c>
      <c r="Q474" s="219" t="str">
        <f>IF(B473="","",IF(AX474="対象外","対象外",Q473))</f>
        <v/>
      </c>
      <c r="R474" s="219" t="str">
        <f>IF(B473="","",IF(AX474="対象外","対象外",R473))</f>
        <v/>
      </c>
      <c r="S474" s="322" t="str">
        <f>IF(B473="","",IF(AX474="対象外","対象外",S473))</f>
        <v/>
      </c>
      <c r="T474" s="314" t="str">
        <f>IF(B473="","",IF(AY474="対象外","対象外",T473))</f>
        <v/>
      </c>
      <c r="U474" s="219" t="str">
        <f>IF(B473="","",IF(AY474="対象外","対象外",U473))</f>
        <v/>
      </c>
      <c r="V474" s="219" t="str">
        <f>IF(B473="","",IF(AY474="対象外","対象外",V473))</f>
        <v/>
      </c>
      <c r="W474" s="219" t="str">
        <f>IF(B473="","",IF(AY474="対象外","対象外",W473))</f>
        <v/>
      </c>
      <c r="X474" s="219" t="str">
        <f>IF(B473="","",IF(AY474="対象外","対象外",X473))</f>
        <v/>
      </c>
      <c r="Y474" s="219" t="str">
        <f>IF(B473="","",IF(AY474="対象外","対象外",Y473))</f>
        <v/>
      </c>
      <c r="Z474" s="315" t="str">
        <f>IF(B473="","",IF(AY474="対象外","対象外",Z473))</f>
        <v/>
      </c>
      <c r="AA474" s="303" t="str">
        <f>IF(B473="","",IF(AZ474="対象外","対象外",AA473))</f>
        <v/>
      </c>
      <c r="AB474" s="219" t="str">
        <f>IF(B473="","",IF(AZ474="対象外","対象外",AB473))</f>
        <v/>
      </c>
      <c r="AC474" s="219" t="str">
        <f>IF(B473="","",IF(AZ474="対象外","対象外",AC473))</f>
        <v/>
      </c>
      <c r="AD474" s="219" t="str">
        <f>IF(B473="","",IF(AZ474="対象外","対象外",AD473))</f>
        <v/>
      </c>
      <c r="AE474" s="219" t="str">
        <f>IF(B473="","",IF(AZ474="対象外","対象外",AE473))</f>
        <v/>
      </c>
      <c r="AF474" s="219" t="str">
        <f>IF(B473="","",IF(AZ474="対象外","対象外",AF473))</f>
        <v/>
      </c>
      <c r="AG474" s="219" t="str">
        <f>IF(B473="","",IF(AZ474="対象外","対象外",AG473))</f>
        <v/>
      </c>
      <c r="AH474" s="523" t="str">
        <f>IF(B473="","",IF(AH473&lt;1,"対象外",ROUND(AI473/AH473,3)))</f>
        <v/>
      </c>
      <c r="AI474" s="524"/>
      <c r="AJ474" s="189"/>
      <c r="AL474" s="290"/>
      <c r="AM474" s="184">
        <f>IF(AH474="",0,IF(AH474="対象外",0,1))</f>
        <v>0</v>
      </c>
      <c r="AN474" s="187">
        <f>IF(AM474=1,AH474,0)</f>
        <v>0</v>
      </c>
      <c r="AO474" s="184">
        <f>AH473</f>
        <v>0</v>
      </c>
      <c r="AP474" s="170">
        <f>AI473</f>
        <v>0</v>
      </c>
      <c r="AQ474" s="152"/>
      <c r="AR474" s="170">
        <f>IF(AS474&gt;1,1,0)</f>
        <v>0</v>
      </c>
      <c r="AS474" s="170">
        <f>AO474+AS430</f>
        <v>0</v>
      </c>
      <c r="AT474" s="170">
        <f>AP474+AT430</f>
        <v>0</v>
      </c>
      <c r="AU474" s="152"/>
      <c r="AW474" s="198" t="str">
        <f>IF(COUNTIF(F473:L473,"作業")+COUNTIF(F473:L473,"休日")&lt;7,"対象外",IF(COUNTIF(F473:L473,"休日")&gt;3,"対象外","対象"))</f>
        <v>対象外</v>
      </c>
      <c r="AX474" s="198" t="str">
        <f>IF(COUNTIF(M473:S473,"作業")+COUNTIF(M473:S473,"休日")&lt;7,"対象外",IF(COUNTIF(M473:S473,"休日")&gt;3,"対象外","対象"))</f>
        <v>対象外</v>
      </c>
      <c r="AY474" s="198" t="str">
        <f>IF(COUNTIF(T473:Z473,"作業")+COUNTIF(T473:Z473,"休日")&lt;7,"対象外",IF(COUNTIF(T473:Z473,"休日")&gt;3,"対象外","対象"))</f>
        <v>対象外</v>
      </c>
      <c r="AZ474" s="198" t="str">
        <f>IF(COUNTIF(AA473:AG473,"作業")+COUNTIF(AA473:AG473,"休日")&lt;7,"対象外",IF(COUNTIF(AA473:AG473,"休日")&gt;3,"対象外","対象"))</f>
        <v>対象外</v>
      </c>
    </row>
    <row r="475" spans="1:52" ht="54.75" customHeight="1" x14ac:dyDescent="0.35">
      <c r="A475" s="599"/>
      <c r="B475" s="529" t="str">
        <f>IF(COUNTIF(F475:AG475,0)=28,"",B$35)</f>
        <v/>
      </c>
      <c r="C475" s="530"/>
      <c r="D475" s="531"/>
      <c r="E475" s="295" t="s">
        <v>158</v>
      </c>
      <c r="F475" s="314">
        <f>VLOOKUP(F462,'6'!$B$11:$D$598,3,0)</f>
        <v>0</v>
      </c>
      <c r="G475" s="219">
        <f>VLOOKUP(G462,'6'!$B$11:$D$598,3,0)</f>
        <v>0</v>
      </c>
      <c r="H475" s="219">
        <f>VLOOKUP(H462,'6'!$B$11:$D$598,3,0)</f>
        <v>0</v>
      </c>
      <c r="I475" s="219">
        <f>VLOOKUP(I462,'6'!$B$11:$D$598,3,0)</f>
        <v>0</v>
      </c>
      <c r="J475" s="219">
        <f>VLOOKUP(J462,'6'!$B$11:$D$598,3,0)</f>
        <v>0</v>
      </c>
      <c r="K475" s="219">
        <f>VLOOKUP(K462,'6'!$B$11:$D$598,3,0)</f>
        <v>0</v>
      </c>
      <c r="L475" s="315">
        <f>VLOOKUP(L462,'6'!$B$11:$D$598,3,0)</f>
        <v>0</v>
      </c>
      <c r="M475" s="303">
        <f>VLOOKUP(M462,'6'!$B$11:$D$598,3,0)</f>
        <v>0</v>
      </c>
      <c r="N475" s="219">
        <f>VLOOKUP(N462,'6'!$B$11:$D$598,3,0)</f>
        <v>0</v>
      </c>
      <c r="O475" s="219">
        <f>VLOOKUP(O462,'6'!$B$11:$D$598,3,0)</f>
        <v>0</v>
      </c>
      <c r="P475" s="219">
        <f>VLOOKUP(P462,'6'!$B$11:$D$598,3,0)</f>
        <v>0</v>
      </c>
      <c r="Q475" s="219">
        <f>VLOOKUP(Q462,'6'!$B$11:$D$598,3,0)</f>
        <v>0</v>
      </c>
      <c r="R475" s="219">
        <f>VLOOKUP(R462,'6'!$B$11:$D$598,3,0)</f>
        <v>0</v>
      </c>
      <c r="S475" s="322">
        <f>VLOOKUP(S462,'6'!$B$11:$D$598,3,0)</f>
        <v>0</v>
      </c>
      <c r="T475" s="314">
        <f>VLOOKUP(T462,'6'!$B$11:$D$598,3,0)</f>
        <v>0</v>
      </c>
      <c r="U475" s="219">
        <f>VLOOKUP(U462,'6'!$B$11:$D$598,3,0)</f>
        <v>0</v>
      </c>
      <c r="V475" s="219">
        <f>VLOOKUP(V462,'6'!$B$11:$D$598,3,0)</f>
        <v>0</v>
      </c>
      <c r="W475" s="219">
        <f>VLOOKUP(W462,'6'!$B$11:$D$598,3,0)</f>
        <v>0</v>
      </c>
      <c r="X475" s="219">
        <f>VLOOKUP(X462,'6'!$B$11:$D$598,3,0)</f>
        <v>0</v>
      </c>
      <c r="Y475" s="219">
        <f>VLOOKUP(Y462,'6'!$B$11:$D$598,3,0)</f>
        <v>0</v>
      </c>
      <c r="Z475" s="315">
        <f>VLOOKUP(Z462,'6'!$B$11:$D$598,3,0)</f>
        <v>0</v>
      </c>
      <c r="AA475" s="303">
        <f>VLOOKUP(AA462,'6'!$B$11:$D$598,3,0)</f>
        <v>0</v>
      </c>
      <c r="AB475" s="219">
        <f>VLOOKUP(AB462,'6'!$B$11:$D$598,3,0)</f>
        <v>0</v>
      </c>
      <c r="AC475" s="219">
        <f>VLOOKUP(AC462,'6'!$B$11:$D$598,3,0)</f>
        <v>0</v>
      </c>
      <c r="AD475" s="219">
        <f>VLOOKUP(AD462,'6'!$B$11:$D$598,3,0)</f>
        <v>0</v>
      </c>
      <c r="AE475" s="219">
        <f>VLOOKUP(AE462,'6'!$B$11:$D$598,3,0)</f>
        <v>0</v>
      </c>
      <c r="AF475" s="219">
        <f>VLOOKUP(AF462,'6'!$B$11:$D$598,3,0)</f>
        <v>0</v>
      </c>
      <c r="AG475" s="219">
        <f>VLOOKUP(AG462,'6'!$B$11:$D$598,3,0)</f>
        <v>0</v>
      </c>
      <c r="AH475" s="198">
        <f t="shared" ref="AH475" si="753">COUNTIF(F476:AG476,"作業")+COUNTIF(F476:AG476,"休日")</f>
        <v>0</v>
      </c>
      <c r="AI475" s="291">
        <f t="shared" ref="AI475" si="754">(COUNTIF(F476:AG476,"休日"))</f>
        <v>0</v>
      </c>
      <c r="AJ475" s="189"/>
      <c r="AL475" s="290"/>
      <c r="AM475" s="290"/>
      <c r="AN475" s="290"/>
      <c r="AW475" s="278">
        <v>1</v>
      </c>
      <c r="AX475" s="278">
        <v>2</v>
      </c>
      <c r="AY475" s="278">
        <v>3</v>
      </c>
      <c r="AZ475" s="278">
        <v>4</v>
      </c>
    </row>
    <row r="476" spans="1:52" ht="54.75" customHeight="1" x14ac:dyDescent="0.35">
      <c r="A476" s="599"/>
      <c r="B476" s="532"/>
      <c r="C476" s="533"/>
      <c r="D476" s="534"/>
      <c r="E476" s="296" t="s">
        <v>159</v>
      </c>
      <c r="F476" s="314" t="str">
        <f>IF(B475="","",IF(AW476="対象外","対象外",F475))</f>
        <v/>
      </c>
      <c r="G476" s="219" t="str">
        <f>IF(B475="","",IF(AW476="対象外","対象外",G475))</f>
        <v/>
      </c>
      <c r="H476" s="219" t="str">
        <f>IF(B475="","",IF(AW476="対象外","対象外",H475))</f>
        <v/>
      </c>
      <c r="I476" s="219" t="str">
        <f>IF(B475="","",IF(AW476="対象外","対象外",I475))</f>
        <v/>
      </c>
      <c r="J476" s="219" t="str">
        <f>IF(B475="","",IF(AW476="対象外","対象外",J475))</f>
        <v/>
      </c>
      <c r="K476" s="219" t="str">
        <f>IF(B475="","",IF(AW476="対象外","対象外",K475))</f>
        <v/>
      </c>
      <c r="L476" s="315" t="str">
        <f>IF(B475="","",IF(AW476="対象外","対象外",L475))</f>
        <v/>
      </c>
      <c r="M476" s="303" t="str">
        <f>IF(B475="","",IF(AX476="対象外","対象外",M475))</f>
        <v/>
      </c>
      <c r="N476" s="219" t="str">
        <f>IF(B475="","",IF(AX476="対象外","対象外",N475))</f>
        <v/>
      </c>
      <c r="O476" s="219" t="str">
        <f>IF(B475="","",IF(AX476="対象外","対象外",O475))</f>
        <v/>
      </c>
      <c r="P476" s="219" t="str">
        <f>IF(B475="","",IF(AX476="対象外","対象外",P475))</f>
        <v/>
      </c>
      <c r="Q476" s="219" t="str">
        <f>IF(B475="","",IF(AX476="対象外","対象外",Q475))</f>
        <v/>
      </c>
      <c r="R476" s="219" t="str">
        <f>IF(B475="","",IF(AX476="対象外","対象外",R475))</f>
        <v/>
      </c>
      <c r="S476" s="322" t="str">
        <f>IF(B475="","",IF(AX476="対象外","対象外",S475))</f>
        <v/>
      </c>
      <c r="T476" s="314" t="str">
        <f>IF(B475="","",IF(AY476="対象外","対象外",T475))</f>
        <v/>
      </c>
      <c r="U476" s="219" t="str">
        <f>IF(B475="","",IF(AY476="対象外","対象外",U475))</f>
        <v/>
      </c>
      <c r="V476" s="219" t="str">
        <f>IF(B475="","",IF(AY476="対象外","対象外",V475))</f>
        <v/>
      </c>
      <c r="W476" s="219" t="str">
        <f>IF(B475="","",IF(AY476="対象外","対象外",W475))</f>
        <v/>
      </c>
      <c r="X476" s="219" t="str">
        <f>IF(B475="","",IF(AY476="対象外","対象外",X475))</f>
        <v/>
      </c>
      <c r="Y476" s="219" t="str">
        <f>IF(B475="","",IF(AY476="対象外","対象外",Y475))</f>
        <v/>
      </c>
      <c r="Z476" s="315" t="str">
        <f>IF(B475="","",IF(AY476="対象外","対象外",Z475))</f>
        <v/>
      </c>
      <c r="AA476" s="303" t="str">
        <f>IF(B475="","",IF(AZ476="対象外","対象外",AA475))</f>
        <v/>
      </c>
      <c r="AB476" s="219" t="str">
        <f>IF(B475="","",IF(AZ476="対象外","対象外",AB475))</f>
        <v/>
      </c>
      <c r="AC476" s="219" t="str">
        <f>IF(B475="","",IF(AZ476="対象外","対象外",AC475))</f>
        <v/>
      </c>
      <c r="AD476" s="219" t="str">
        <f>IF(B475="","",IF(AZ476="対象外","対象外",AD475))</f>
        <v/>
      </c>
      <c r="AE476" s="219" t="str">
        <f>IF(B475="","",IF(AZ476="対象外","対象外",AE475))</f>
        <v/>
      </c>
      <c r="AF476" s="219" t="str">
        <f>IF(B475="","",IF(AZ476="対象外","対象外",AF475))</f>
        <v/>
      </c>
      <c r="AG476" s="219" t="str">
        <f>IF(B475="","",IF(AZ476="対象外","対象外",AG475))</f>
        <v/>
      </c>
      <c r="AH476" s="523" t="str">
        <f t="shared" ref="AH476" si="755">IF(B475="","",IF(AH475&lt;1,"対象外",ROUND(AI475/AH475,3)))</f>
        <v/>
      </c>
      <c r="AI476" s="524"/>
      <c r="AJ476" s="189"/>
      <c r="AL476" s="290"/>
      <c r="AM476" s="184">
        <f>IF(AH476="",0,IF(AH476="対象外",0,1))</f>
        <v>0</v>
      </c>
      <c r="AN476" s="187">
        <f>IF(AM476=1,AH476,0)</f>
        <v>0</v>
      </c>
      <c r="AO476" s="184">
        <f>AH475</f>
        <v>0</v>
      </c>
      <c r="AP476" s="170">
        <f>AI475</f>
        <v>0</v>
      </c>
      <c r="AQ476" s="152"/>
      <c r="AR476" s="170">
        <f>IF(AS476&gt;1,1,0)</f>
        <v>0</v>
      </c>
      <c r="AS476" s="170">
        <f>AO476+AS432</f>
        <v>0</v>
      </c>
      <c r="AT476" s="170">
        <f>AP476+AT432</f>
        <v>0</v>
      </c>
      <c r="AU476" s="152"/>
      <c r="AW476" s="198" t="str">
        <f>IF(COUNTIF(F475:L475,"作業")+COUNTIF(F475:L475,"休日")&lt;7,"対象外",IF(COUNTIF(F475:L475,"休日")&gt;3,"対象外","対象"))</f>
        <v>対象外</v>
      </c>
      <c r="AX476" s="198" t="str">
        <f>IF(COUNTIF(M475:S475,"作業")+COUNTIF(M475:S475,"休日")&lt;7,"対象外",IF(COUNTIF(M475:S475,"休日")&gt;3,"対象外","対象"))</f>
        <v>対象外</v>
      </c>
      <c r="AY476" s="198" t="str">
        <f>IF(COUNTIF(T475:Z475,"作業")+COUNTIF(T475:Z475,"休日")&lt;7,"対象外",IF(COUNTIF(T475:Z475,"休日")&gt;3,"対象外","対象"))</f>
        <v>対象外</v>
      </c>
      <c r="AZ476" s="198" t="str">
        <f>IF(COUNTIF(AA475:AG475,"作業")+COUNTIF(AA475:AG475,"休日")&lt;7,"対象外",IF(COUNTIF(AA475:AG475,"休日")&gt;3,"対象外","対象"))</f>
        <v>対象外</v>
      </c>
    </row>
    <row r="477" spans="1:52" ht="54.75" customHeight="1" x14ac:dyDescent="0.35">
      <c r="A477" s="599"/>
      <c r="B477" s="529" t="str">
        <f>IF(COUNTIF(F477:AG477,0)=28,"",B$37)</f>
        <v/>
      </c>
      <c r="C477" s="530"/>
      <c r="D477" s="531"/>
      <c r="E477" s="295" t="s">
        <v>158</v>
      </c>
      <c r="F477" s="314">
        <f>VLOOKUP(F462,'7'!$B$11:$D$598,3,0)</f>
        <v>0</v>
      </c>
      <c r="G477" s="219">
        <f>VLOOKUP(G462,'7'!$B$11:$D$598,3,0)</f>
        <v>0</v>
      </c>
      <c r="H477" s="219">
        <f>VLOOKUP(H462,'7'!$B$11:$D$598,3,0)</f>
        <v>0</v>
      </c>
      <c r="I477" s="219">
        <f>VLOOKUP(I462,'7'!$B$11:$D$598,3,0)</f>
        <v>0</v>
      </c>
      <c r="J477" s="219">
        <f>VLOOKUP(J462,'7'!$B$11:$D$598,3,0)</f>
        <v>0</v>
      </c>
      <c r="K477" s="219">
        <f>VLOOKUP(K462,'7'!$B$11:$D$598,3,0)</f>
        <v>0</v>
      </c>
      <c r="L477" s="315">
        <f>VLOOKUP(L462,'7'!$B$11:$D$598,3,0)</f>
        <v>0</v>
      </c>
      <c r="M477" s="303">
        <f>VLOOKUP(M462,'7'!$B$11:$D$598,3,0)</f>
        <v>0</v>
      </c>
      <c r="N477" s="219">
        <f>VLOOKUP(N462,'7'!$B$11:$D$598,3,0)</f>
        <v>0</v>
      </c>
      <c r="O477" s="219">
        <f>VLOOKUP(O462,'7'!$B$11:$D$598,3,0)</f>
        <v>0</v>
      </c>
      <c r="P477" s="219">
        <f>VLOOKUP(P462,'7'!$B$11:$D$598,3,0)</f>
        <v>0</v>
      </c>
      <c r="Q477" s="219">
        <f>VLOOKUP(Q462,'7'!$B$11:$D$598,3,0)</f>
        <v>0</v>
      </c>
      <c r="R477" s="219">
        <f>VLOOKUP(R462,'7'!$B$11:$D$598,3,0)</f>
        <v>0</v>
      </c>
      <c r="S477" s="322">
        <f>VLOOKUP(S462,'7'!$B$11:$D$598,3,0)</f>
        <v>0</v>
      </c>
      <c r="T477" s="314">
        <f>VLOOKUP(T462,'7'!$B$11:$D$598,3,0)</f>
        <v>0</v>
      </c>
      <c r="U477" s="219">
        <f>VLOOKUP(U462,'7'!$B$11:$D$598,3,0)</f>
        <v>0</v>
      </c>
      <c r="V477" s="219">
        <f>VLOOKUP(V462,'7'!$B$11:$D$598,3,0)</f>
        <v>0</v>
      </c>
      <c r="W477" s="219">
        <f>VLOOKUP(W462,'7'!$B$11:$D$598,3,0)</f>
        <v>0</v>
      </c>
      <c r="X477" s="219">
        <f>VLOOKUP(X462,'7'!$B$11:$D$598,3,0)</f>
        <v>0</v>
      </c>
      <c r="Y477" s="219">
        <f>VLOOKUP(Y462,'7'!$B$11:$D$598,3,0)</f>
        <v>0</v>
      </c>
      <c r="Z477" s="315">
        <f>VLOOKUP(Z462,'7'!$B$11:$D$598,3,0)</f>
        <v>0</v>
      </c>
      <c r="AA477" s="303">
        <f>VLOOKUP(AA462,'7'!$B$11:$D$598,3,0)</f>
        <v>0</v>
      </c>
      <c r="AB477" s="219">
        <f>VLOOKUP(AB462,'7'!$B$11:$D$598,3,0)</f>
        <v>0</v>
      </c>
      <c r="AC477" s="219">
        <f>VLOOKUP(AC462,'7'!$B$11:$D$598,3,0)</f>
        <v>0</v>
      </c>
      <c r="AD477" s="219">
        <f>VLOOKUP(AD462,'7'!$B$11:$D$598,3,0)</f>
        <v>0</v>
      </c>
      <c r="AE477" s="219">
        <f>VLOOKUP(AE462,'7'!$B$11:$D$598,3,0)</f>
        <v>0</v>
      </c>
      <c r="AF477" s="219">
        <f>VLOOKUP(AF462,'7'!$B$11:$D$598,3,0)</f>
        <v>0</v>
      </c>
      <c r="AG477" s="219">
        <f>VLOOKUP(AG462,'7'!$B$11:$D$598,3,0)</f>
        <v>0</v>
      </c>
      <c r="AH477" s="198">
        <f t="shared" ref="AH477" si="756">COUNTIF(F478:AG478,"作業")+COUNTIF(F478:AG478,"休日")</f>
        <v>0</v>
      </c>
      <c r="AI477" s="291">
        <f t="shared" ref="AI477" si="757">(COUNTIF(F478:AG478,"休日"))</f>
        <v>0</v>
      </c>
      <c r="AJ477" s="189"/>
      <c r="AL477" s="290"/>
      <c r="AM477" s="290"/>
      <c r="AN477" s="290"/>
      <c r="AW477" s="278">
        <v>1</v>
      </c>
      <c r="AX477" s="278">
        <v>2</v>
      </c>
      <c r="AY477" s="278">
        <v>3</v>
      </c>
      <c r="AZ477" s="278">
        <v>4</v>
      </c>
    </row>
    <row r="478" spans="1:52" ht="54.75" customHeight="1" x14ac:dyDescent="0.35">
      <c r="A478" s="599"/>
      <c r="B478" s="532"/>
      <c r="C478" s="533"/>
      <c r="D478" s="534"/>
      <c r="E478" s="296" t="s">
        <v>159</v>
      </c>
      <c r="F478" s="314" t="str">
        <f>IF(B477="","",IF(AW478="対象外","対象外",F477))</f>
        <v/>
      </c>
      <c r="G478" s="219" t="str">
        <f>IF(B477="","",IF(AW478="対象外","対象外",G477))</f>
        <v/>
      </c>
      <c r="H478" s="219" t="str">
        <f>IF(B477="","",IF(AW478="対象外","対象外",H477))</f>
        <v/>
      </c>
      <c r="I478" s="219" t="str">
        <f>IF(B477="","",IF(AW478="対象外","対象外",I477))</f>
        <v/>
      </c>
      <c r="J478" s="219" t="str">
        <f>IF(B477="","",IF(AW478="対象外","対象外",J477))</f>
        <v/>
      </c>
      <c r="K478" s="219" t="str">
        <f>IF(B477="","",IF(AW478="対象外","対象外",K477))</f>
        <v/>
      </c>
      <c r="L478" s="315" t="str">
        <f>IF(B477="","",IF(AW478="対象外","対象外",L477))</f>
        <v/>
      </c>
      <c r="M478" s="303" t="str">
        <f>IF(B477="","",IF(AX478="対象外","対象外",M477))</f>
        <v/>
      </c>
      <c r="N478" s="219" t="str">
        <f>IF(B477="","",IF(AX478="対象外","対象外",N477))</f>
        <v/>
      </c>
      <c r="O478" s="219" t="str">
        <f>IF(B477="","",IF(AX478="対象外","対象外",O477))</f>
        <v/>
      </c>
      <c r="P478" s="219" t="str">
        <f>IF(B477="","",IF(AX478="対象外","対象外",P477))</f>
        <v/>
      </c>
      <c r="Q478" s="219" t="str">
        <f>IF(B477="","",IF(AX478="対象外","対象外",Q477))</f>
        <v/>
      </c>
      <c r="R478" s="219" t="str">
        <f>IF(B477="","",IF(AX478="対象外","対象外",R477))</f>
        <v/>
      </c>
      <c r="S478" s="322" t="str">
        <f>IF(B477="","",IF(AX478="対象外","対象外",S477))</f>
        <v/>
      </c>
      <c r="T478" s="314" t="str">
        <f>IF(B477="","",IF(AY478="対象外","対象外",T477))</f>
        <v/>
      </c>
      <c r="U478" s="219" t="str">
        <f>IF(B477="","",IF(AY478="対象外","対象外",U477))</f>
        <v/>
      </c>
      <c r="V478" s="219" t="str">
        <f>IF(B477="","",IF(AY478="対象外","対象外",V477))</f>
        <v/>
      </c>
      <c r="W478" s="219" t="str">
        <f>IF(B477="","",IF(AY478="対象外","対象外",W477))</f>
        <v/>
      </c>
      <c r="X478" s="219" t="str">
        <f>IF(B477="","",IF(AY478="対象外","対象外",X477))</f>
        <v/>
      </c>
      <c r="Y478" s="219" t="str">
        <f>IF(B477="","",IF(AY478="対象外","対象外",Y477))</f>
        <v/>
      </c>
      <c r="Z478" s="315" t="str">
        <f>IF(B477="","",IF(AY478="対象外","対象外",Z477))</f>
        <v/>
      </c>
      <c r="AA478" s="303" t="str">
        <f>IF(B477="","",IF(AZ478="対象外","対象外",AA477))</f>
        <v/>
      </c>
      <c r="AB478" s="219" t="str">
        <f>IF(B477="","",IF(AZ478="対象外","対象外",AB477))</f>
        <v/>
      </c>
      <c r="AC478" s="219" t="str">
        <f>IF(B477="","",IF(AZ478="対象外","対象外",AC477))</f>
        <v/>
      </c>
      <c r="AD478" s="219" t="str">
        <f>IF(B477="","",IF(AZ478="対象外","対象外",AD477))</f>
        <v/>
      </c>
      <c r="AE478" s="219" t="str">
        <f>IF(B477="","",IF(AZ478="対象外","対象外",AE477))</f>
        <v/>
      </c>
      <c r="AF478" s="219" t="str">
        <f>IF(B477="","",IF(AZ478="対象外","対象外",AF477))</f>
        <v/>
      </c>
      <c r="AG478" s="219" t="str">
        <f>IF(B477="","",IF(AZ478="対象外","対象外",AG477))</f>
        <v/>
      </c>
      <c r="AH478" s="523" t="str">
        <f t="shared" ref="AH478" si="758">IF(B477="","",IF(AH477&lt;1,"対象外",ROUND(AI477/AH477,3)))</f>
        <v/>
      </c>
      <c r="AI478" s="524"/>
      <c r="AJ478" s="189"/>
      <c r="AL478" s="290"/>
      <c r="AM478" s="184">
        <f>IF(AH478="",0,IF(AH478="対象外",0,1))</f>
        <v>0</v>
      </c>
      <c r="AN478" s="187">
        <f>IF(AM478=1,AH478,0)</f>
        <v>0</v>
      </c>
      <c r="AO478" s="184">
        <f>AH477</f>
        <v>0</v>
      </c>
      <c r="AP478" s="170">
        <f>AI477</f>
        <v>0</v>
      </c>
      <c r="AQ478" s="152"/>
      <c r="AR478" s="170">
        <f>IF(AS478&gt;1,1,0)</f>
        <v>0</v>
      </c>
      <c r="AS478" s="170">
        <f>AO478+AS434</f>
        <v>0</v>
      </c>
      <c r="AT478" s="170">
        <f>AP478+AT434</f>
        <v>0</v>
      </c>
      <c r="AU478" s="152"/>
      <c r="AW478" s="198" t="str">
        <f>IF(COUNTIF(F477:L477,"作業")+COUNTIF(F477:L477,"休日")&lt;7,"対象外",IF(COUNTIF(F477:L477,"休日")&gt;3,"対象外","対象"))</f>
        <v>対象外</v>
      </c>
      <c r="AX478" s="198" t="str">
        <f>IF(COUNTIF(M477:S477,"作業")+COUNTIF(M477:S477,"休日")&lt;7,"対象外",IF(COUNTIF(M477:S477,"休日")&gt;3,"対象外","対象"))</f>
        <v>対象外</v>
      </c>
      <c r="AY478" s="198" t="str">
        <f>IF(COUNTIF(T477:Z477,"作業")+COUNTIF(T477:Z477,"休日")&lt;7,"対象外",IF(COUNTIF(T477:Z477,"休日")&gt;3,"対象外","対象"))</f>
        <v>対象外</v>
      </c>
      <c r="AZ478" s="198" t="str">
        <f>IF(COUNTIF(AA477:AG477,"作業")+COUNTIF(AA477:AG477,"休日")&lt;7,"対象外",IF(COUNTIF(AA477:AG477,"休日")&gt;3,"対象外","対象"))</f>
        <v>対象外</v>
      </c>
    </row>
    <row r="479" spans="1:52" ht="54.75" customHeight="1" x14ac:dyDescent="0.35">
      <c r="A479" s="599"/>
      <c r="B479" s="529" t="str">
        <f>IF(COUNTIF(F479:AG479,0)=28,"",B$39)</f>
        <v/>
      </c>
      <c r="C479" s="530"/>
      <c r="D479" s="531"/>
      <c r="E479" s="295" t="s">
        <v>158</v>
      </c>
      <c r="F479" s="314">
        <f>VLOOKUP(F462,'8'!$B$11:$D$598,3,0)</f>
        <v>0</v>
      </c>
      <c r="G479" s="219">
        <f>VLOOKUP(G462,'8'!$B$11:$D$598,3,0)</f>
        <v>0</v>
      </c>
      <c r="H479" s="219">
        <f>VLOOKUP(H462,'8'!$B$11:$D$598,3,0)</f>
        <v>0</v>
      </c>
      <c r="I479" s="219">
        <f>VLOOKUP(I462,'8'!$B$11:$D$598,3,0)</f>
        <v>0</v>
      </c>
      <c r="J479" s="219">
        <f>VLOOKUP(J462,'8'!$B$11:$D$598,3,0)</f>
        <v>0</v>
      </c>
      <c r="K479" s="219">
        <f>VLOOKUP(K462,'8'!$B$11:$D$598,3,0)</f>
        <v>0</v>
      </c>
      <c r="L479" s="315">
        <f>VLOOKUP(L462,'8'!$B$11:$D$598,3,0)</f>
        <v>0</v>
      </c>
      <c r="M479" s="303">
        <f>VLOOKUP(M462,'8'!$B$11:$D$598,3,0)</f>
        <v>0</v>
      </c>
      <c r="N479" s="219">
        <f>VLOOKUP(N462,'8'!$B$11:$D$598,3,0)</f>
        <v>0</v>
      </c>
      <c r="O479" s="219">
        <f>VLOOKUP(O462,'8'!$B$11:$D$598,3,0)</f>
        <v>0</v>
      </c>
      <c r="P479" s="219">
        <f>VLOOKUP(P462,'8'!$B$11:$D$598,3,0)</f>
        <v>0</v>
      </c>
      <c r="Q479" s="219">
        <f>VLOOKUP(Q462,'8'!$B$11:$D$598,3,0)</f>
        <v>0</v>
      </c>
      <c r="R479" s="219">
        <f>VLOOKUP(R462,'8'!$B$11:$D$598,3,0)</f>
        <v>0</v>
      </c>
      <c r="S479" s="322">
        <f>VLOOKUP(S462,'8'!$B$11:$D$598,3,0)</f>
        <v>0</v>
      </c>
      <c r="T479" s="314">
        <f>VLOOKUP(T462,'8'!$B$11:$D$598,3,0)</f>
        <v>0</v>
      </c>
      <c r="U479" s="219">
        <f>VLOOKUP(U462,'8'!$B$11:$D$598,3,0)</f>
        <v>0</v>
      </c>
      <c r="V479" s="219">
        <f>VLOOKUP(V462,'8'!$B$11:$D$598,3,0)</f>
        <v>0</v>
      </c>
      <c r="W479" s="219">
        <f>VLOOKUP(W462,'8'!$B$11:$D$598,3,0)</f>
        <v>0</v>
      </c>
      <c r="X479" s="219">
        <f>VLOOKUP(X462,'8'!$B$11:$D$598,3,0)</f>
        <v>0</v>
      </c>
      <c r="Y479" s="219">
        <f>VLOOKUP(Y462,'8'!$B$11:$D$598,3,0)</f>
        <v>0</v>
      </c>
      <c r="Z479" s="315">
        <f>VLOOKUP(Z462,'8'!$B$11:$D$598,3,0)</f>
        <v>0</v>
      </c>
      <c r="AA479" s="303">
        <f>VLOOKUP(AA462,'8'!$B$11:$D$598,3,0)</f>
        <v>0</v>
      </c>
      <c r="AB479" s="219">
        <f>VLOOKUP(AB462,'8'!$B$11:$D$598,3,0)</f>
        <v>0</v>
      </c>
      <c r="AC479" s="219">
        <f>VLOOKUP(AC462,'8'!$B$11:$D$598,3,0)</f>
        <v>0</v>
      </c>
      <c r="AD479" s="219">
        <f>VLOOKUP(AD462,'8'!$B$11:$D$598,3,0)</f>
        <v>0</v>
      </c>
      <c r="AE479" s="219">
        <f>VLOOKUP(AE462,'8'!$B$11:$D$598,3,0)</f>
        <v>0</v>
      </c>
      <c r="AF479" s="219">
        <f>VLOOKUP(AF462,'8'!$B$11:$D$598,3,0)</f>
        <v>0</v>
      </c>
      <c r="AG479" s="219">
        <f>VLOOKUP(AG462,'8'!$B$11:$D$598,3,0)</f>
        <v>0</v>
      </c>
      <c r="AH479" s="198">
        <f t="shared" ref="AH479" si="759">COUNTIF(F480:AG480,"作業")+COUNTIF(F480:AG480,"休日")</f>
        <v>0</v>
      </c>
      <c r="AI479" s="291">
        <f t="shared" ref="AI479" si="760">(COUNTIF(F480:AG480,"休日"))</f>
        <v>0</v>
      </c>
      <c r="AJ479" s="189"/>
      <c r="AL479" s="290"/>
      <c r="AM479" s="290"/>
      <c r="AN479" s="290"/>
      <c r="AW479" s="278">
        <v>1</v>
      </c>
      <c r="AX479" s="278">
        <v>2</v>
      </c>
      <c r="AY479" s="278">
        <v>3</v>
      </c>
      <c r="AZ479" s="278">
        <v>4</v>
      </c>
    </row>
    <row r="480" spans="1:52" ht="54.75" customHeight="1" x14ac:dyDescent="0.35">
      <c r="A480" s="599"/>
      <c r="B480" s="532"/>
      <c r="C480" s="533"/>
      <c r="D480" s="534"/>
      <c r="E480" s="296" t="s">
        <v>159</v>
      </c>
      <c r="F480" s="314" t="str">
        <f>IF(B479="","",IF(AW480="対象外","対象外",F479))</f>
        <v/>
      </c>
      <c r="G480" s="219" t="str">
        <f>IF(B479="","",IF(AW480="対象外","対象外",G479))</f>
        <v/>
      </c>
      <c r="H480" s="219" t="str">
        <f>IF(B479="","",IF(AW480="対象外","対象外",H479))</f>
        <v/>
      </c>
      <c r="I480" s="219" t="str">
        <f>IF(B479="","",IF(AW480="対象外","対象外",I479))</f>
        <v/>
      </c>
      <c r="J480" s="219" t="str">
        <f>IF(B479="","",IF(AW480="対象外","対象外",J479))</f>
        <v/>
      </c>
      <c r="K480" s="219" t="str">
        <f>IF(B479="","",IF(AW480="対象外","対象外",K479))</f>
        <v/>
      </c>
      <c r="L480" s="315" t="str">
        <f>IF(B479="","",IF(AW480="対象外","対象外",L479))</f>
        <v/>
      </c>
      <c r="M480" s="303" t="str">
        <f>IF(B479="","",IF(AX480="対象外","対象外",M479))</f>
        <v/>
      </c>
      <c r="N480" s="219" t="str">
        <f>IF(B479="","",IF(AX480="対象外","対象外",N479))</f>
        <v/>
      </c>
      <c r="O480" s="219" t="str">
        <f>IF(B479="","",IF(AX480="対象外","対象外",O479))</f>
        <v/>
      </c>
      <c r="P480" s="219" t="str">
        <f>IF(B479="","",IF(AX480="対象外","対象外",P479))</f>
        <v/>
      </c>
      <c r="Q480" s="219" t="str">
        <f>IF(B479="","",IF(AX480="対象外","対象外",Q479))</f>
        <v/>
      </c>
      <c r="R480" s="219" t="str">
        <f>IF(B479="","",IF(AX480="対象外","対象外",R479))</f>
        <v/>
      </c>
      <c r="S480" s="322" t="str">
        <f>IF(B479="","",IF(AX480="対象外","対象外",S479))</f>
        <v/>
      </c>
      <c r="T480" s="314" t="str">
        <f>IF(B479="","",IF(AY480="対象外","対象外",T479))</f>
        <v/>
      </c>
      <c r="U480" s="219" t="str">
        <f>IF(B479="","",IF(AY480="対象外","対象外",U479))</f>
        <v/>
      </c>
      <c r="V480" s="219" t="str">
        <f>IF(B479="","",IF(AY480="対象外","対象外",V479))</f>
        <v/>
      </c>
      <c r="W480" s="219" t="str">
        <f>IF(B479="","",IF(AY480="対象外","対象外",W479))</f>
        <v/>
      </c>
      <c r="X480" s="219" t="str">
        <f>IF(B479="","",IF(AY480="対象外","対象外",X479))</f>
        <v/>
      </c>
      <c r="Y480" s="219" t="str">
        <f>IF(B479="","",IF(AY480="対象外","対象外",Y479))</f>
        <v/>
      </c>
      <c r="Z480" s="315" t="str">
        <f>IF(B479="","",IF(AY480="対象外","対象外",Z479))</f>
        <v/>
      </c>
      <c r="AA480" s="303" t="str">
        <f>IF(B479="","",IF(AZ480="対象外","対象外",AA479))</f>
        <v/>
      </c>
      <c r="AB480" s="219" t="str">
        <f>IF(B479="","",IF(AZ480="対象外","対象外",AB479))</f>
        <v/>
      </c>
      <c r="AC480" s="219" t="str">
        <f>IF(B479="","",IF(AZ480="対象外","対象外",AC479))</f>
        <v/>
      </c>
      <c r="AD480" s="219" t="str">
        <f>IF(B479="","",IF(AZ480="対象外","対象外",AD479))</f>
        <v/>
      </c>
      <c r="AE480" s="219" t="str">
        <f>IF(B479="","",IF(AZ480="対象外","対象外",AE479))</f>
        <v/>
      </c>
      <c r="AF480" s="219" t="str">
        <f>IF(B479="","",IF(AZ480="対象外","対象外",AF479))</f>
        <v/>
      </c>
      <c r="AG480" s="219" t="str">
        <f>IF(B479="","",IF(AZ480="対象外","対象外",AG479))</f>
        <v/>
      </c>
      <c r="AH480" s="523" t="str">
        <f t="shared" ref="AH480" si="761">IF(B479="","",IF(AH479&lt;1,"対象外",ROUND(AI479/AH479,3)))</f>
        <v/>
      </c>
      <c r="AI480" s="524"/>
      <c r="AJ480" s="189"/>
      <c r="AL480" s="290"/>
      <c r="AM480" s="184">
        <f>IF(AH480="",0,IF(AH480="対象外",0,1))</f>
        <v>0</v>
      </c>
      <c r="AN480" s="187">
        <f>IF(AM480=1,AH480,0)</f>
        <v>0</v>
      </c>
      <c r="AO480" s="184">
        <f>AH479</f>
        <v>0</v>
      </c>
      <c r="AP480" s="170">
        <f>AI479</f>
        <v>0</v>
      </c>
      <c r="AQ480" s="152"/>
      <c r="AR480" s="170">
        <f>IF(AS480&gt;1,1,0)</f>
        <v>0</v>
      </c>
      <c r="AS480" s="170">
        <f>AO480+AS436</f>
        <v>0</v>
      </c>
      <c r="AT480" s="170">
        <f>AP480+AT436</f>
        <v>0</v>
      </c>
      <c r="AU480" s="152"/>
      <c r="AW480" s="198" t="str">
        <f>IF(COUNTIF(F479:L479,"作業")+COUNTIF(F479:L479,"休日")&lt;7,"対象外",IF(COUNTIF(F479:L479,"休日")&gt;3,"対象外","対象"))</f>
        <v>対象外</v>
      </c>
      <c r="AX480" s="198" t="str">
        <f>IF(COUNTIF(M479:S479,"作業")+COUNTIF(M479:S479,"休日")&lt;7,"対象外",IF(COUNTIF(M479:S479,"休日")&gt;3,"対象外","対象"))</f>
        <v>対象外</v>
      </c>
      <c r="AY480" s="198" t="str">
        <f>IF(COUNTIF(T479:Z479,"作業")+COUNTIF(T479:Z479,"休日")&lt;7,"対象外",IF(COUNTIF(T479:Z479,"休日")&gt;3,"対象外","対象"))</f>
        <v>対象外</v>
      </c>
      <c r="AZ480" s="198" t="str">
        <f>IF(COUNTIF(AA479:AG479,"作業")+COUNTIF(AA479:AG479,"休日")&lt;7,"対象外",IF(COUNTIF(AA479:AG479,"休日")&gt;3,"対象外","対象"))</f>
        <v>対象外</v>
      </c>
    </row>
    <row r="481" spans="1:52" ht="54.75" customHeight="1" x14ac:dyDescent="0.35">
      <c r="A481" s="599"/>
      <c r="B481" s="529" t="str">
        <f>IF(COUNTIF(F481:AG481,0)=28,"",B$41)</f>
        <v/>
      </c>
      <c r="C481" s="530"/>
      <c r="D481" s="531"/>
      <c r="E481" s="295" t="s">
        <v>158</v>
      </c>
      <c r="F481" s="314">
        <f>VLOOKUP(F462,'9'!$B$11:$D$598,3,0)</f>
        <v>0</v>
      </c>
      <c r="G481" s="219">
        <f>VLOOKUP(G462,'9'!$B$11:$D$598,3,0)</f>
        <v>0</v>
      </c>
      <c r="H481" s="219">
        <f>VLOOKUP(H462,'9'!$B$11:$D$598,3,0)</f>
        <v>0</v>
      </c>
      <c r="I481" s="219">
        <f>VLOOKUP(I462,'9'!$B$11:$D$598,3,0)</f>
        <v>0</v>
      </c>
      <c r="J481" s="219">
        <f>VLOOKUP(J462,'9'!$B$11:$D$598,3,0)</f>
        <v>0</v>
      </c>
      <c r="K481" s="219">
        <f>VLOOKUP(K462,'9'!$B$11:$D$598,3,0)</f>
        <v>0</v>
      </c>
      <c r="L481" s="315">
        <f>VLOOKUP(L462,'9'!$B$11:$D$598,3,0)</f>
        <v>0</v>
      </c>
      <c r="M481" s="303">
        <f>VLOOKUP(M462,'9'!$B$11:$D$598,3,0)</f>
        <v>0</v>
      </c>
      <c r="N481" s="219">
        <f>VLOOKUP(N462,'9'!$B$11:$D$598,3,0)</f>
        <v>0</v>
      </c>
      <c r="O481" s="219">
        <f>VLOOKUP(O462,'9'!$B$11:$D$598,3,0)</f>
        <v>0</v>
      </c>
      <c r="P481" s="219">
        <f>VLOOKUP(P462,'9'!$B$11:$D$598,3,0)</f>
        <v>0</v>
      </c>
      <c r="Q481" s="219">
        <f>VLOOKUP(Q462,'9'!$B$11:$D$598,3,0)</f>
        <v>0</v>
      </c>
      <c r="R481" s="219">
        <f>VLOOKUP(R462,'9'!$B$11:$D$598,3,0)</f>
        <v>0</v>
      </c>
      <c r="S481" s="322">
        <f>VLOOKUP(S462,'9'!$B$11:$D$598,3,0)</f>
        <v>0</v>
      </c>
      <c r="T481" s="314">
        <f>VLOOKUP(T462,'9'!$B$11:$D$598,3,0)</f>
        <v>0</v>
      </c>
      <c r="U481" s="219">
        <f>VLOOKUP(U462,'9'!$B$11:$D$598,3,0)</f>
        <v>0</v>
      </c>
      <c r="V481" s="219">
        <f>VLOOKUP(V462,'9'!$B$11:$D$598,3,0)</f>
        <v>0</v>
      </c>
      <c r="W481" s="219">
        <f>VLOOKUP(W462,'9'!$B$11:$D$598,3,0)</f>
        <v>0</v>
      </c>
      <c r="X481" s="219">
        <f>VLOOKUP(X462,'9'!$B$11:$D$598,3,0)</f>
        <v>0</v>
      </c>
      <c r="Y481" s="219">
        <f>VLOOKUP(Y462,'9'!$B$11:$D$598,3,0)</f>
        <v>0</v>
      </c>
      <c r="Z481" s="315">
        <f>VLOOKUP(Z462,'9'!$B$11:$D$598,3,0)</f>
        <v>0</v>
      </c>
      <c r="AA481" s="303">
        <f>VLOOKUP(AA462,'9'!$B$11:$D$598,3,0)</f>
        <v>0</v>
      </c>
      <c r="AB481" s="219">
        <f>VLOOKUP(AB462,'9'!$B$11:$D$598,3,0)</f>
        <v>0</v>
      </c>
      <c r="AC481" s="219">
        <f>VLOOKUP(AC462,'9'!$B$11:$D$598,3,0)</f>
        <v>0</v>
      </c>
      <c r="AD481" s="219">
        <f>VLOOKUP(AD462,'9'!$B$11:$D$598,3,0)</f>
        <v>0</v>
      </c>
      <c r="AE481" s="219">
        <f>VLOOKUP(AE462,'9'!$B$11:$D$598,3,0)</f>
        <v>0</v>
      </c>
      <c r="AF481" s="219">
        <f>VLOOKUP(AF462,'9'!$B$11:$D$598,3,0)</f>
        <v>0</v>
      </c>
      <c r="AG481" s="219">
        <f>VLOOKUP(AG462,'9'!$B$11:$D$598,3,0)</f>
        <v>0</v>
      </c>
      <c r="AH481" s="198">
        <f t="shared" ref="AH481" si="762">COUNTIF(F482:AG482,"作業")+COUNTIF(F482:AG482,"休日")</f>
        <v>0</v>
      </c>
      <c r="AI481" s="291">
        <f t="shared" ref="AI481" si="763">(COUNTIF(F482:AG482,"休日"))</f>
        <v>0</v>
      </c>
      <c r="AJ481" s="189"/>
      <c r="AL481" s="290"/>
      <c r="AM481" s="290"/>
      <c r="AN481" s="290"/>
      <c r="AW481" s="278">
        <v>1</v>
      </c>
      <c r="AX481" s="278">
        <v>2</v>
      </c>
      <c r="AY481" s="278">
        <v>3</v>
      </c>
      <c r="AZ481" s="278">
        <v>4</v>
      </c>
    </row>
    <row r="482" spans="1:52" ht="54.75" customHeight="1" x14ac:dyDescent="0.35">
      <c r="A482" s="599"/>
      <c r="B482" s="532"/>
      <c r="C482" s="533"/>
      <c r="D482" s="534"/>
      <c r="E482" s="296" t="s">
        <v>159</v>
      </c>
      <c r="F482" s="314" t="str">
        <f>IF(B481="","",IF(AW482="対象外","対象外",F481))</f>
        <v/>
      </c>
      <c r="G482" s="219" t="str">
        <f>IF(B481="","",IF(AW482="対象外","対象外",G481))</f>
        <v/>
      </c>
      <c r="H482" s="219" t="str">
        <f>IF(B481="","",IF(AW482="対象外","対象外",H481))</f>
        <v/>
      </c>
      <c r="I482" s="219" t="str">
        <f>IF(B481="","",IF(AW482="対象外","対象外",I481))</f>
        <v/>
      </c>
      <c r="J482" s="219" t="str">
        <f>IF(B481="","",IF(AW482="対象外","対象外",J481))</f>
        <v/>
      </c>
      <c r="K482" s="219" t="str">
        <f>IF(B481="","",IF(AW482="対象外","対象外",K481))</f>
        <v/>
      </c>
      <c r="L482" s="315" t="str">
        <f>IF(B481="","",IF(AW482="対象外","対象外",L481))</f>
        <v/>
      </c>
      <c r="M482" s="303" t="str">
        <f>IF(B481="","",IF(AX482="対象外","対象外",M481))</f>
        <v/>
      </c>
      <c r="N482" s="219" t="str">
        <f>IF(B481="","",IF(AX482="対象外","対象外",N481))</f>
        <v/>
      </c>
      <c r="O482" s="219" t="str">
        <f>IF(B481="","",IF(AX482="対象外","対象外",O481))</f>
        <v/>
      </c>
      <c r="P482" s="219" t="str">
        <f>IF(B481="","",IF(AX482="対象外","対象外",P481))</f>
        <v/>
      </c>
      <c r="Q482" s="219" t="str">
        <f>IF(B481="","",IF(AX482="対象外","対象外",Q481))</f>
        <v/>
      </c>
      <c r="R482" s="219" t="str">
        <f>IF(B481="","",IF(AX482="対象外","対象外",R481))</f>
        <v/>
      </c>
      <c r="S482" s="322" t="str">
        <f>IF(B481="","",IF(AX482="対象外","対象外",S481))</f>
        <v/>
      </c>
      <c r="T482" s="314" t="str">
        <f>IF(B481="","",IF(AY482="対象外","対象外",T481))</f>
        <v/>
      </c>
      <c r="U482" s="219" t="str">
        <f>IF(B481="","",IF(AY482="対象外","対象外",U481))</f>
        <v/>
      </c>
      <c r="V482" s="219" t="str">
        <f>IF(B481="","",IF(AY482="対象外","対象外",V481))</f>
        <v/>
      </c>
      <c r="W482" s="219" t="str">
        <f>IF(B481="","",IF(AY482="対象外","対象外",W481))</f>
        <v/>
      </c>
      <c r="X482" s="219" t="str">
        <f>IF(B481="","",IF(AY482="対象外","対象外",X481))</f>
        <v/>
      </c>
      <c r="Y482" s="219" t="str">
        <f>IF(B481="","",IF(AY482="対象外","対象外",Y481))</f>
        <v/>
      </c>
      <c r="Z482" s="315" t="str">
        <f>IF(B481="","",IF(AY482="対象外","対象外",Z481))</f>
        <v/>
      </c>
      <c r="AA482" s="303" t="str">
        <f>IF(B481="","",IF(AZ482="対象外","対象外",AA481))</f>
        <v/>
      </c>
      <c r="AB482" s="219" t="str">
        <f>IF(B481="","",IF(AZ482="対象外","対象外",AB481))</f>
        <v/>
      </c>
      <c r="AC482" s="219" t="str">
        <f>IF(B481="","",IF(AZ482="対象外","対象外",AC481))</f>
        <v/>
      </c>
      <c r="AD482" s="219" t="str">
        <f>IF(B481="","",IF(AZ482="対象外","対象外",AD481))</f>
        <v/>
      </c>
      <c r="AE482" s="219" t="str">
        <f>IF(B481="","",IF(AZ482="対象外","対象外",AE481))</f>
        <v/>
      </c>
      <c r="AF482" s="219" t="str">
        <f>IF(B481="","",IF(AZ482="対象外","対象外",AF481))</f>
        <v/>
      </c>
      <c r="AG482" s="219" t="str">
        <f>IF(B481="","",IF(AZ482="対象外","対象外",AG481))</f>
        <v/>
      </c>
      <c r="AH482" s="523" t="str">
        <f t="shared" ref="AH482" si="764">IF(B481="","",IF(AH481&lt;1,"対象外",ROUND(AI481/AH481,3)))</f>
        <v/>
      </c>
      <c r="AI482" s="524"/>
      <c r="AJ482" s="189"/>
      <c r="AL482" s="290"/>
      <c r="AM482" s="184">
        <f>IF(AH482="",0,IF(AH482="対象外",0,1))</f>
        <v>0</v>
      </c>
      <c r="AN482" s="187">
        <f>IF(AM482=1,AH482,0)</f>
        <v>0</v>
      </c>
      <c r="AO482" s="184">
        <f>AH481</f>
        <v>0</v>
      </c>
      <c r="AP482" s="170">
        <f>AI481</f>
        <v>0</v>
      </c>
      <c r="AQ482" s="152"/>
      <c r="AR482" s="170">
        <f>IF(AS482&gt;1,1,0)</f>
        <v>0</v>
      </c>
      <c r="AS482" s="170">
        <f>AO482+AS438</f>
        <v>0</v>
      </c>
      <c r="AT482" s="170">
        <f>AP482+AT438</f>
        <v>0</v>
      </c>
      <c r="AU482" s="152"/>
      <c r="AW482" s="198" t="str">
        <f>IF(COUNTIF(F481:L481,"作業")+COUNTIF(F481:L481,"休日")&lt;7,"対象外",IF(COUNTIF(F481:L481,"休日")&gt;3,"対象外","対象"))</f>
        <v>対象外</v>
      </c>
      <c r="AX482" s="198" t="str">
        <f>IF(COUNTIF(M481:S481,"作業")+COUNTIF(M481:S481,"休日")&lt;7,"対象外",IF(COUNTIF(M481:S481,"休日")&gt;3,"対象外","対象"))</f>
        <v>対象外</v>
      </c>
      <c r="AY482" s="198" t="str">
        <f>IF(COUNTIF(T481:Z481,"作業")+COUNTIF(T481:Z481,"休日")&lt;7,"対象外",IF(COUNTIF(T481:Z481,"休日")&gt;3,"対象外","対象"))</f>
        <v>対象外</v>
      </c>
      <c r="AZ482" s="198" t="str">
        <f>IF(COUNTIF(AA481:AG481,"作業")+COUNTIF(AA481:AG481,"休日")&lt;7,"対象外",IF(COUNTIF(AA481:AG481,"休日")&gt;3,"対象外","対象"))</f>
        <v>対象外</v>
      </c>
    </row>
    <row r="483" spans="1:52" ht="54.75" customHeight="1" x14ac:dyDescent="0.35">
      <c r="A483" s="599"/>
      <c r="B483" s="529" t="str">
        <f>IF(COUNTIF(F483:AG483,0)=28,"",B$43)</f>
        <v/>
      </c>
      <c r="C483" s="530"/>
      <c r="D483" s="531"/>
      <c r="E483" s="295" t="s">
        <v>158</v>
      </c>
      <c r="F483" s="314">
        <f>VLOOKUP(F462,'10'!$B$11:$D$598,3,0)</f>
        <v>0</v>
      </c>
      <c r="G483" s="219">
        <f>VLOOKUP(G462,'10'!$B$11:$D$598,3,0)</f>
        <v>0</v>
      </c>
      <c r="H483" s="219">
        <f>VLOOKUP(H462,'10'!$B$11:$D$598,3,0)</f>
        <v>0</v>
      </c>
      <c r="I483" s="219">
        <f>VLOOKUP(I462,'10'!$B$11:$D$598,3,0)</f>
        <v>0</v>
      </c>
      <c r="J483" s="219">
        <f>VLOOKUP(J462,'10'!$B$11:$D$598,3,0)</f>
        <v>0</v>
      </c>
      <c r="K483" s="219">
        <f>VLOOKUP(K462,'10'!$B$11:$D$598,3,0)</f>
        <v>0</v>
      </c>
      <c r="L483" s="315">
        <f>VLOOKUP(L462,'10'!$B$11:$D$598,3,0)</f>
        <v>0</v>
      </c>
      <c r="M483" s="303">
        <f>VLOOKUP(M462,'10'!$B$11:$D$598,3,0)</f>
        <v>0</v>
      </c>
      <c r="N483" s="219">
        <f>VLOOKUP(N462,'10'!$B$11:$D$598,3,0)</f>
        <v>0</v>
      </c>
      <c r="O483" s="219">
        <f>VLOOKUP(O462,'10'!$B$11:$D$598,3,0)</f>
        <v>0</v>
      </c>
      <c r="P483" s="219">
        <f>VLOOKUP(P462,'10'!$B$11:$D$598,3,0)</f>
        <v>0</v>
      </c>
      <c r="Q483" s="219">
        <f>VLOOKUP(Q462,'10'!$B$11:$D$598,3,0)</f>
        <v>0</v>
      </c>
      <c r="R483" s="219">
        <f>VLOOKUP(R462,'10'!$B$11:$D$598,3,0)</f>
        <v>0</v>
      </c>
      <c r="S483" s="322">
        <f>VLOOKUP(S462,'10'!$B$11:$D$598,3,0)</f>
        <v>0</v>
      </c>
      <c r="T483" s="314">
        <f>VLOOKUP(T462,'10'!$B$11:$D$598,3,0)</f>
        <v>0</v>
      </c>
      <c r="U483" s="219">
        <f>VLOOKUP(U462,'10'!$B$11:$D$598,3,0)</f>
        <v>0</v>
      </c>
      <c r="V483" s="219">
        <f>VLOOKUP(V462,'10'!$B$11:$D$598,3,0)</f>
        <v>0</v>
      </c>
      <c r="W483" s="219">
        <f>VLOOKUP(W462,'10'!$B$11:$D$598,3,0)</f>
        <v>0</v>
      </c>
      <c r="X483" s="219">
        <f>VLOOKUP(X462,'10'!$B$11:$D$598,3,0)</f>
        <v>0</v>
      </c>
      <c r="Y483" s="219">
        <f>VLOOKUP(Y462,'10'!$B$11:$D$598,3,0)</f>
        <v>0</v>
      </c>
      <c r="Z483" s="315">
        <f>VLOOKUP(Z462,'10'!$B$11:$D$598,3,0)</f>
        <v>0</v>
      </c>
      <c r="AA483" s="303">
        <f>VLOOKUP(AA462,'10'!$B$11:$D$598,3,0)</f>
        <v>0</v>
      </c>
      <c r="AB483" s="219">
        <f>VLOOKUP(AB462,'10'!$B$11:$D$598,3,0)</f>
        <v>0</v>
      </c>
      <c r="AC483" s="219">
        <f>VLOOKUP(AC462,'10'!$B$11:$D$598,3,0)</f>
        <v>0</v>
      </c>
      <c r="AD483" s="219">
        <f>VLOOKUP(AD462,'10'!$B$11:$D$598,3,0)</f>
        <v>0</v>
      </c>
      <c r="AE483" s="219">
        <f>VLOOKUP(AE462,'10'!$B$11:$D$598,3,0)</f>
        <v>0</v>
      </c>
      <c r="AF483" s="219">
        <f>VLOOKUP(AF462,'10'!$B$11:$D$598,3,0)</f>
        <v>0</v>
      </c>
      <c r="AG483" s="219">
        <f>VLOOKUP(AG462,'10'!$B$11:$D$598,3,0)</f>
        <v>0</v>
      </c>
      <c r="AH483" s="198">
        <f t="shared" ref="AH483" si="765">COUNTIF(F484:AG484,"作業")+COUNTIF(F484:AG484,"休日")</f>
        <v>0</v>
      </c>
      <c r="AI483" s="291">
        <f t="shared" ref="AI483" si="766">(COUNTIF(F484:AG484,"休日"))</f>
        <v>0</v>
      </c>
      <c r="AJ483" s="189"/>
      <c r="AL483" s="290"/>
      <c r="AM483" s="290"/>
      <c r="AN483" s="290"/>
      <c r="AW483" s="278">
        <v>1</v>
      </c>
      <c r="AX483" s="278">
        <v>2</v>
      </c>
      <c r="AY483" s="278">
        <v>3</v>
      </c>
      <c r="AZ483" s="278">
        <v>4</v>
      </c>
    </row>
    <row r="484" spans="1:52" ht="54.75" customHeight="1" x14ac:dyDescent="0.35">
      <c r="A484" s="599"/>
      <c r="B484" s="532"/>
      <c r="C484" s="533"/>
      <c r="D484" s="534"/>
      <c r="E484" s="296" t="s">
        <v>159</v>
      </c>
      <c r="F484" s="314" t="str">
        <f>IF(B483="","",IF(AW484="対象外","対象外",F483))</f>
        <v/>
      </c>
      <c r="G484" s="219" t="str">
        <f>IF(B483="","",IF(AW484="対象外","対象外",G483))</f>
        <v/>
      </c>
      <c r="H484" s="219" t="str">
        <f>IF(B483="","",IF(AW484="対象外","対象外",H483))</f>
        <v/>
      </c>
      <c r="I484" s="219" t="str">
        <f>IF(B483="","",IF(AW484="対象外","対象外",I483))</f>
        <v/>
      </c>
      <c r="J484" s="219" t="str">
        <f>IF(B483="","",IF(AW484="対象外","対象外",J483))</f>
        <v/>
      </c>
      <c r="K484" s="219" t="str">
        <f>IF(B483="","",IF(AW484="対象外","対象外",K483))</f>
        <v/>
      </c>
      <c r="L484" s="315" t="str">
        <f>IF(B483="","",IF(AW484="対象外","対象外",L483))</f>
        <v/>
      </c>
      <c r="M484" s="303" t="str">
        <f>IF(B483="","",IF(AX484="対象外","対象外",M483))</f>
        <v/>
      </c>
      <c r="N484" s="219" t="str">
        <f>IF(B483="","",IF(AX484="対象外","対象外",N483))</f>
        <v/>
      </c>
      <c r="O484" s="219" t="str">
        <f>IF(B483="","",IF(AX484="対象外","対象外",O483))</f>
        <v/>
      </c>
      <c r="P484" s="219" t="str">
        <f>IF(B483="","",IF(AX484="対象外","対象外",P483))</f>
        <v/>
      </c>
      <c r="Q484" s="219" t="str">
        <f>IF(B483="","",IF(AX484="対象外","対象外",Q483))</f>
        <v/>
      </c>
      <c r="R484" s="219" t="str">
        <f>IF(B483="","",IF(AX484="対象外","対象外",R483))</f>
        <v/>
      </c>
      <c r="S484" s="322" t="str">
        <f>IF(B483="","",IF(AX484="対象外","対象外",S483))</f>
        <v/>
      </c>
      <c r="T484" s="314" t="str">
        <f>IF(B483="","",IF(AY484="対象外","対象外",T483))</f>
        <v/>
      </c>
      <c r="U484" s="219" t="str">
        <f>IF(B483="","",IF(AY484="対象外","対象外",U483))</f>
        <v/>
      </c>
      <c r="V484" s="219" t="str">
        <f>IF(B483="","",IF(AY484="対象外","対象外",V483))</f>
        <v/>
      </c>
      <c r="W484" s="219" t="str">
        <f>IF(B483="","",IF(AY484="対象外","対象外",W483))</f>
        <v/>
      </c>
      <c r="X484" s="219" t="str">
        <f>IF(B483="","",IF(AY484="対象外","対象外",X483))</f>
        <v/>
      </c>
      <c r="Y484" s="219" t="str">
        <f>IF(B483="","",IF(AY484="対象外","対象外",Y483))</f>
        <v/>
      </c>
      <c r="Z484" s="315" t="str">
        <f>IF(B483="","",IF(AY484="対象外","対象外",Z483))</f>
        <v/>
      </c>
      <c r="AA484" s="303" t="str">
        <f>IF(B483="","",IF(AZ484="対象外","対象外",AA483))</f>
        <v/>
      </c>
      <c r="AB484" s="219" t="str">
        <f>IF(B483="","",IF(AZ484="対象外","対象外",AB483))</f>
        <v/>
      </c>
      <c r="AC484" s="219" t="str">
        <f>IF(B483="","",IF(AZ484="対象外","対象外",AC483))</f>
        <v/>
      </c>
      <c r="AD484" s="219" t="str">
        <f>IF(B483="","",IF(AZ484="対象外","対象外",AD483))</f>
        <v/>
      </c>
      <c r="AE484" s="219" t="str">
        <f>IF(B483="","",IF(AZ484="対象外","対象外",AE483))</f>
        <v/>
      </c>
      <c r="AF484" s="219" t="str">
        <f>IF(B483="","",IF(AZ484="対象外","対象外",AF483))</f>
        <v/>
      </c>
      <c r="AG484" s="219" t="str">
        <f>IF(B483="","",IF(AZ484="対象外","対象外",AG483))</f>
        <v/>
      </c>
      <c r="AH484" s="523" t="str">
        <f t="shared" ref="AH484" si="767">IF(B483="","",IF(AH483&lt;1,"対象外",ROUND(AI483/AH483,3)))</f>
        <v/>
      </c>
      <c r="AI484" s="524"/>
      <c r="AJ484" s="189"/>
      <c r="AL484" s="290"/>
      <c r="AM484" s="184">
        <f>IF(AH484="",0,IF(AH484="対象外",0,1))</f>
        <v>0</v>
      </c>
      <c r="AN484" s="187">
        <f>IF(AM484=1,AH484,0)</f>
        <v>0</v>
      </c>
      <c r="AO484" s="184">
        <f>AH483</f>
        <v>0</v>
      </c>
      <c r="AP484" s="170">
        <f>AI483</f>
        <v>0</v>
      </c>
      <c r="AQ484" s="152"/>
      <c r="AR484" s="170">
        <f>IF(AS484&gt;1,1,0)</f>
        <v>0</v>
      </c>
      <c r="AS484" s="170">
        <f>AO484+AS440</f>
        <v>0</v>
      </c>
      <c r="AT484" s="170">
        <f>AP484+AT440</f>
        <v>0</v>
      </c>
      <c r="AU484" s="152"/>
      <c r="AW484" s="198" t="str">
        <f>IF(COUNTIF(F483:L483,"作業")+COUNTIF(F483:L483,"休日")&lt;7,"対象外",IF(COUNTIF(F483:L483,"休日")&gt;3,"対象外","対象"))</f>
        <v>対象外</v>
      </c>
      <c r="AX484" s="198" t="str">
        <f>IF(COUNTIF(M483:S483,"作業")+COUNTIF(M483:S483,"休日")&lt;7,"対象外",IF(COUNTIF(M483:S483,"休日")&gt;3,"対象外","対象"))</f>
        <v>対象外</v>
      </c>
      <c r="AY484" s="198" t="str">
        <f>IF(COUNTIF(T483:Z483,"作業")+COUNTIF(T483:Z483,"休日")&lt;7,"対象外",IF(COUNTIF(T483:Z483,"休日")&gt;3,"対象外","対象"))</f>
        <v>対象外</v>
      </c>
      <c r="AZ484" s="198" t="str">
        <f>IF(COUNTIF(AA483:AG483,"作業")+COUNTIF(AA483:AG483,"休日")&lt;7,"対象外",IF(COUNTIF(AA483:AG483,"休日")&gt;3,"対象外","対象"))</f>
        <v>対象外</v>
      </c>
    </row>
    <row r="485" spans="1:52" ht="54.75" customHeight="1" x14ac:dyDescent="0.35">
      <c r="A485" s="599"/>
      <c r="B485" s="529" t="str">
        <f>IF(COUNTIF(F485:AG485,0)=28,"",B$45)</f>
        <v/>
      </c>
      <c r="C485" s="530"/>
      <c r="D485" s="531"/>
      <c r="E485" s="295" t="s">
        <v>158</v>
      </c>
      <c r="F485" s="314">
        <f>VLOOKUP(F462,'11'!$B$11:$D$598,3,0)</f>
        <v>0</v>
      </c>
      <c r="G485" s="219">
        <f>VLOOKUP(G462,'11'!$B$11:$D$598,3,0)</f>
        <v>0</v>
      </c>
      <c r="H485" s="219">
        <f>VLOOKUP(H462,'11'!$B$11:$D$598,3,0)</f>
        <v>0</v>
      </c>
      <c r="I485" s="219">
        <f>VLOOKUP(I462,'11'!$B$11:$D$598,3,0)</f>
        <v>0</v>
      </c>
      <c r="J485" s="219">
        <f>VLOOKUP(J462,'11'!$B$11:$D$598,3,0)</f>
        <v>0</v>
      </c>
      <c r="K485" s="219">
        <f>VLOOKUP(K462,'11'!$B$11:$D$598,3,0)</f>
        <v>0</v>
      </c>
      <c r="L485" s="315">
        <f>VLOOKUP(L462,'11'!$B$11:$D$598,3,0)</f>
        <v>0</v>
      </c>
      <c r="M485" s="303">
        <f>VLOOKUP(M462,'11'!$B$11:$D$598,3,0)</f>
        <v>0</v>
      </c>
      <c r="N485" s="219">
        <f>VLOOKUP(N462,'11'!$B$11:$D$598,3,0)</f>
        <v>0</v>
      </c>
      <c r="O485" s="219">
        <f>VLOOKUP(O462,'11'!$B$11:$D$598,3,0)</f>
        <v>0</v>
      </c>
      <c r="P485" s="219">
        <f>VLOOKUP(P462,'11'!$B$11:$D$598,3,0)</f>
        <v>0</v>
      </c>
      <c r="Q485" s="219">
        <f>VLOOKUP(Q462,'11'!$B$11:$D$598,3,0)</f>
        <v>0</v>
      </c>
      <c r="R485" s="219">
        <f>VLOOKUP(R462,'11'!$B$11:$D$598,3,0)</f>
        <v>0</v>
      </c>
      <c r="S485" s="322">
        <f>VLOOKUP(S462,'11'!$B$11:$D$598,3,0)</f>
        <v>0</v>
      </c>
      <c r="T485" s="314">
        <f>VLOOKUP(T462,'11'!$B$11:$D$598,3,0)</f>
        <v>0</v>
      </c>
      <c r="U485" s="219">
        <f>VLOOKUP(U462,'11'!$B$11:$D$598,3,0)</f>
        <v>0</v>
      </c>
      <c r="V485" s="219">
        <f>VLOOKUP(V462,'11'!$B$11:$D$598,3,0)</f>
        <v>0</v>
      </c>
      <c r="W485" s="219">
        <f>VLOOKUP(W462,'11'!$B$11:$D$598,3,0)</f>
        <v>0</v>
      </c>
      <c r="X485" s="219">
        <f>VLOOKUP(X462,'11'!$B$11:$D$598,3,0)</f>
        <v>0</v>
      </c>
      <c r="Y485" s="219">
        <f>VLOOKUP(Y462,'11'!$B$11:$D$598,3,0)</f>
        <v>0</v>
      </c>
      <c r="Z485" s="315">
        <f>VLOOKUP(Z462,'11'!$B$11:$D$598,3,0)</f>
        <v>0</v>
      </c>
      <c r="AA485" s="303">
        <f>VLOOKUP(AA462,'11'!$B$11:$D$598,3,0)</f>
        <v>0</v>
      </c>
      <c r="AB485" s="219">
        <f>VLOOKUP(AB462,'11'!$B$11:$D$598,3,0)</f>
        <v>0</v>
      </c>
      <c r="AC485" s="219">
        <f>VLOOKUP(AC462,'11'!$B$11:$D$598,3,0)</f>
        <v>0</v>
      </c>
      <c r="AD485" s="219">
        <f>VLOOKUP(AD462,'11'!$B$11:$D$598,3,0)</f>
        <v>0</v>
      </c>
      <c r="AE485" s="219">
        <f>VLOOKUP(AE462,'11'!$B$11:$D$598,3,0)</f>
        <v>0</v>
      </c>
      <c r="AF485" s="219">
        <f>VLOOKUP(AF462,'11'!$B$11:$D$598,3,0)</f>
        <v>0</v>
      </c>
      <c r="AG485" s="219">
        <f>VLOOKUP(AG462,'11'!$B$11:$D$598,3,0)</f>
        <v>0</v>
      </c>
      <c r="AH485" s="198">
        <f t="shared" ref="AH485" si="768">COUNTIF(F486:AG486,"作業")+COUNTIF(F486:AG486,"休日")</f>
        <v>0</v>
      </c>
      <c r="AI485" s="291">
        <f t="shared" ref="AI485" si="769">(COUNTIF(F486:AG486,"休日"))</f>
        <v>0</v>
      </c>
      <c r="AJ485" s="189"/>
      <c r="AL485" s="290"/>
      <c r="AM485" s="290"/>
      <c r="AN485" s="290"/>
      <c r="AW485" s="278">
        <v>1</v>
      </c>
      <c r="AX485" s="278">
        <v>2</v>
      </c>
      <c r="AY485" s="278">
        <v>3</v>
      </c>
      <c r="AZ485" s="278">
        <v>4</v>
      </c>
    </row>
    <row r="486" spans="1:52" ht="54.75" customHeight="1" x14ac:dyDescent="0.35">
      <c r="A486" s="599"/>
      <c r="B486" s="532"/>
      <c r="C486" s="533"/>
      <c r="D486" s="534"/>
      <c r="E486" s="296" t="s">
        <v>159</v>
      </c>
      <c r="F486" s="314" t="str">
        <f>IF(B485="","",IF(AW486="対象外","対象外",F485))</f>
        <v/>
      </c>
      <c r="G486" s="219" t="str">
        <f>IF(B485="","",IF(AW486="対象外","対象外",G485))</f>
        <v/>
      </c>
      <c r="H486" s="219" t="str">
        <f>IF(B485="","",IF(AW486="対象外","対象外",H485))</f>
        <v/>
      </c>
      <c r="I486" s="219" t="str">
        <f>IF(B485="","",IF(AW486="対象外","対象外",I485))</f>
        <v/>
      </c>
      <c r="J486" s="219" t="str">
        <f>IF(B485="","",IF(AW486="対象外","対象外",J485))</f>
        <v/>
      </c>
      <c r="K486" s="219" t="str">
        <f>IF(B485="","",IF(AW486="対象外","対象外",K485))</f>
        <v/>
      </c>
      <c r="L486" s="315" t="str">
        <f>IF(B485="","",IF(AW486="対象外","対象外",L485))</f>
        <v/>
      </c>
      <c r="M486" s="303" t="str">
        <f>IF(B485="","",IF(AX486="対象外","対象外",M485))</f>
        <v/>
      </c>
      <c r="N486" s="219" t="str">
        <f>IF(B485="","",IF(AX486="対象外","対象外",N485))</f>
        <v/>
      </c>
      <c r="O486" s="219" t="str">
        <f>IF(B485="","",IF(AX486="対象外","対象外",O485))</f>
        <v/>
      </c>
      <c r="P486" s="219" t="str">
        <f>IF(B485="","",IF(AX486="対象外","対象外",P485))</f>
        <v/>
      </c>
      <c r="Q486" s="219" t="str">
        <f>IF(B485="","",IF(AX486="対象外","対象外",Q485))</f>
        <v/>
      </c>
      <c r="R486" s="219" t="str">
        <f>IF(B485="","",IF(AX486="対象外","対象外",R485))</f>
        <v/>
      </c>
      <c r="S486" s="322" t="str">
        <f>IF(B485="","",IF(AX486="対象外","対象外",S485))</f>
        <v/>
      </c>
      <c r="T486" s="314" t="str">
        <f>IF(B485="","",IF(AY486="対象外","対象外",T485))</f>
        <v/>
      </c>
      <c r="U486" s="219" t="str">
        <f>IF(B485="","",IF(AY486="対象外","対象外",U485))</f>
        <v/>
      </c>
      <c r="V486" s="219" t="str">
        <f>IF(B485="","",IF(AY486="対象外","対象外",V485))</f>
        <v/>
      </c>
      <c r="W486" s="219" t="str">
        <f>IF(B485="","",IF(AY486="対象外","対象外",W485))</f>
        <v/>
      </c>
      <c r="X486" s="219" t="str">
        <f>IF(B485="","",IF(AY486="対象外","対象外",X485))</f>
        <v/>
      </c>
      <c r="Y486" s="219" t="str">
        <f>IF(B485="","",IF(AY486="対象外","対象外",Y485))</f>
        <v/>
      </c>
      <c r="Z486" s="315" t="str">
        <f>IF(B485="","",IF(AY486="対象外","対象外",Z485))</f>
        <v/>
      </c>
      <c r="AA486" s="303" t="str">
        <f>IF(B485="","",IF(AZ486="対象外","対象外",AA485))</f>
        <v/>
      </c>
      <c r="AB486" s="219" t="str">
        <f>IF(B485="","",IF(AZ486="対象外","対象外",AB485))</f>
        <v/>
      </c>
      <c r="AC486" s="219" t="str">
        <f>IF(B485="","",IF(AZ486="対象外","対象外",AC485))</f>
        <v/>
      </c>
      <c r="AD486" s="219" t="str">
        <f>IF(B485="","",IF(AZ486="対象外","対象外",AD485))</f>
        <v/>
      </c>
      <c r="AE486" s="219" t="str">
        <f>IF(B485="","",IF(AZ486="対象外","対象外",AE485))</f>
        <v/>
      </c>
      <c r="AF486" s="219" t="str">
        <f>IF(B485="","",IF(AZ486="対象外","対象外",AF485))</f>
        <v/>
      </c>
      <c r="AG486" s="219" t="str">
        <f>IF(B485="","",IF(AZ486="対象外","対象外",AG485))</f>
        <v/>
      </c>
      <c r="AH486" s="523" t="str">
        <f t="shared" ref="AH486" si="770">IF(B485="","",IF(AH485&lt;1,"対象外",ROUND(AI485/AH485,3)))</f>
        <v/>
      </c>
      <c r="AI486" s="524"/>
      <c r="AJ486" s="189"/>
      <c r="AL486" s="290"/>
      <c r="AM486" s="184">
        <f>IF(AH486="",0,IF(AH486="対象外",0,1))</f>
        <v>0</v>
      </c>
      <c r="AN486" s="187">
        <f>IF(AM486=1,AH486,0)</f>
        <v>0</v>
      </c>
      <c r="AO486" s="184">
        <f>AH485</f>
        <v>0</v>
      </c>
      <c r="AP486" s="170">
        <f>AI485</f>
        <v>0</v>
      </c>
      <c r="AQ486" s="152"/>
      <c r="AR486" s="170">
        <f>IF(AS486&gt;1,1,0)</f>
        <v>0</v>
      </c>
      <c r="AS486" s="170">
        <f>AO486+AS442</f>
        <v>0</v>
      </c>
      <c r="AT486" s="170">
        <f>AP486+AT442</f>
        <v>0</v>
      </c>
      <c r="AU486" s="152"/>
      <c r="AW486" s="198" t="str">
        <f>IF(COUNTIF(F485:L485,"作業")+COUNTIF(F485:L485,"休日")&lt;7,"対象外",IF(COUNTIF(F485:L485,"休日")&gt;3,"対象外","対象"))</f>
        <v>対象外</v>
      </c>
      <c r="AX486" s="198" t="str">
        <f>IF(COUNTIF(M485:S485,"作業")+COUNTIF(M485:S485,"休日")&lt;7,"対象外",IF(COUNTIF(M485:S485,"休日")&gt;3,"対象外","対象"))</f>
        <v>対象外</v>
      </c>
      <c r="AY486" s="198" t="str">
        <f>IF(COUNTIF(T485:Z485,"作業")+COUNTIF(T485:Z485,"休日")&lt;7,"対象外",IF(COUNTIF(T485:Z485,"休日")&gt;3,"対象外","対象"))</f>
        <v>対象外</v>
      </c>
      <c r="AZ486" s="198" t="str">
        <f>IF(COUNTIF(AA485:AG485,"作業")+COUNTIF(AA485:AG485,"休日")&lt;7,"対象外",IF(COUNTIF(AA485:AG485,"休日")&gt;3,"対象外","対象"))</f>
        <v>対象外</v>
      </c>
    </row>
    <row r="487" spans="1:52" ht="54.75" customHeight="1" x14ac:dyDescent="0.35">
      <c r="A487" s="599"/>
      <c r="B487" s="529" t="str">
        <f>IF(COUNTIF(F487:AG487,0)=28,"",B$47)</f>
        <v/>
      </c>
      <c r="C487" s="530"/>
      <c r="D487" s="531"/>
      <c r="E487" s="295" t="s">
        <v>158</v>
      </c>
      <c r="F487" s="314">
        <f>VLOOKUP(F462,'12'!$B$11:$D$598,3,0)</f>
        <v>0</v>
      </c>
      <c r="G487" s="219">
        <f>VLOOKUP(G462,'12'!$B$11:$D$598,3,0)</f>
        <v>0</v>
      </c>
      <c r="H487" s="219">
        <f>VLOOKUP(H462,'12'!$B$11:$D$598,3,0)</f>
        <v>0</v>
      </c>
      <c r="I487" s="219">
        <f>VLOOKUP(I462,'12'!$B$11:$D$598,3,0)</f>
        <v>0</v>
      </c>
      <c r="J487" s="219">
        <f>VLOOKUP(J462,'12'!$B$11:$D$598,3,0)</f>
        <v>0</v>
      </c>
      <c r="K487" s="219">
        <f>VLOOKUP(K462,'12'!$B$11:$D$598,3,0)</f>
        <v>0</v>
      </c>
      <c r="L487" s="315">
        <f>VLOOKUP(L462,'12'!$B$11:$D$598,3,0)</f>
        <v>0</v>
      </c>
      <c r="M487" s="303">
        <f>VLOOKUP(M462,'12'!$B$11:$D$598,3,0)</f>
        <v>0</v>
      </c>
      <c r="N487" s="219">
        <f>VLOOKUP(N462,'12'!$B$11:$D$598,3,0)</f>
        <v>0</v>
      </c>
      <c r="O487" s="219">
        <f>VLOOKUP(O462,'12'!$B$11:$D$598,3,0)</f>
        <v>0</v>
      </c>
      <c r="P487" s="219">
        <f>VLOOKUP(P462,'12'!$B$11:$D$598,3,0)</f>
        <v>0</v>
      </c>
      <c r="Q487" s="219">
        <f>VLOOKUP(Q462,'12'!$B$11:$D$598,3,0)</f>
        <v>0</v>
      </c>
      <c r="R487" s="219">
        <f>VLOOKUP(R462,'12'!$B$11:$D$598,3,0)</f>
        <v>0</v>
      </c>
      <c r="S487" s="322">
        <f>VLOOKUP(S462,'12'!$B$11:$D$598,3,0)</f>
        <v>0</v>
      </c>
      <c r="T487" s="314">
        <f>VLOOKUP(T462,'12'!$B$11:$D$598,3,0)</f>
        <v>0</v>
      </c>
      <c r="U487" s="219">
        <f>VLOOKUP(U462,'12'!$B$11:$D$598,3,0)</f>
        <v>0</v>
      </c>
      <c r="V487" s="219">
        <f>VLOOKUP(V462,'12'!$B$11:$D$598,3,0)</f>
        <v>0</v>
      </c>
      <c r="W487" s="219">
        <f>VLOOKUP(W462,'12'!$B$11:$D$598,3,0)</f>
        <v>0</v>
      </c>
      <c r="X487" s="219">
        <f>VLOOKUP(X462,'12'!$B$11:$D$598,3,0)</f>
        <v>0</v>
      </c>
      <c r="Y487" s="219">
        <f>VLOOKUP(Y462,'12'!$B$11:$D$598,3,0)</f>
        <v>0</v>
      </c>
      <c r="Z487" s="315">
        <f>VLOOKUP(Z462,'12'!$B$11:$D$598,3,0)</f>
        <v>0</v>
      </c>
      <c r="AA487" s="303">
        <f>VLOOKUP(AA462,'12'!$B$11:$D$598,3,0)</f>
        <v>0</v>
      </c>
      <c r="AB487" s="219">
        <f>VLOOKUP(AB462,'12'!$B$11:$D$598,3,0)</f>
        <v>0</v>
      </c>
      <c r="AC487" s="219">
        <f>VLOOKUP(AC462,'12'!$B$11:$D$598,3,0)</f>
        <v>0</v>
      </c>
      <c r="AD487" s="219">
        <f>VLOOKUP(AD462,'12'!$B$11:$D$598,3,0)</f>
        <v>0</v>
      </c>
      <c r="AE487" s="219">
        <f>VLOOKUP(AE462,'12'!$B$11:$D$598,3,0)</f>
        <v>0</v>
      </c>
      <c r="AF487" s="219">
        <f>VLOOKUP(AF462,'12'!$B$11:$D$598,3,0)</f>
        <v>0</v>
      </c>
      <c r="AG487" s="219">
        <f>VLOOKUP(AG462,'12'!$B$11:$D$598,3,0)</f>
        <v>0</v>
      </c>
      <c r="AH487" s="198">
        <f t="shared" ref="AH487" si="771">COUNTIF(F488:AG488,"作業")+COUNTIF(F488:AG488,"休日")</f>
        <v>0</v>
      </c>
      <c r="AI487" s="291">
        <f t="shared" ref="AI487" si="772">(COUNTIF(F488:AG488,"休日"))</f>
        <v>0</v>
      </c>
      <c r="AJ487" s="189"/>
      <c r="AL487" s="290"/>
      <c r="AM487" s="290"/>
      <c r="AN487" s="290"/>
      <c r="AW487" s="278">
        <v>1</v>
      </c>
      <c r="AX487" s="278">
        <v>2</v>
      </c>
      <c r="AY487" s="278">
        <v>3</v>
      </c>
      <c r="AZ487" s="278">
        <v>4</v>
      </c>
    </row>
    <row r="488" spans="1:52" ht="54.75" customHeight="1" x14ac:dyDescent="0.35">
      <c r="A488" s="599"/>
      <c r="B488" s="532"/>
      <c r="C488" s="533"/>
      <c r="D488" s="534"/>
      <c r="E488" s="296" t="s">
        <v>159</v>
      </c>
      <c r="F488" s="314" t="str">
        <f>IF(B487="","",IF(AW488="対象外","対象外",F487))</f>
        <v/>
      </c>
      <c r="G488" s="219" t="str">
        <f>IF(B487="","",IF(AW488="対象外","対象外",G487))</f>
        <v/>
      </c>
      <c r="H488" s="219" t="str">
        <f>IF(B487="","",IF(AW488="対象外","対象外",H487))</f>
        <v/>
      </c>
      <c r="I488" s="219" t="str">
        <f>IF(B487="","",IF(AW488="対象外","対象外",I487))</f>
        <v/>
      </c>
      <c r="J488" s="219" t="str">
        <f>IF(B487="","",IF(AW488="対象外","対象外",J487))</f>
        <v/>
      </c>
      <c r="K488" s="219" t="str">
        <f>IF(B487="","",IF(AW488="対象外","対象外",K487))</f>
        <v/>
      </c>
      <c r="L488" s="315" t="str">
        <f>IF(B487="","",IF(AW488="対象外","対象外",L487))</f>
        <v/>
      </c>
      <c r="M488" s="303" t="str">
        <f>IF(B487="","",IF(AX488="対象外","対象外",M487))</f>
        <v/>
      </c>
      <c r="N488" s="219" t="str">
        <f>IF(B487="","",IF(AX488="対象外","対象外",N487))</f>
        <v/>
      </c>
      <c r="O488" s="219" t="str">
        <f>IF(B487="","",IF(AX488="対象外","対象外",O487))</f>
        <v/>
      </c>
      <c r="P488" s="219" t="str">
        <f>IF(B487="","",IF(AX488="対象外","対象外",P487))</f>
        <v/>
      </c>
      <c r="Q488" s="219" t="str">
        <f>IF(B487="","",IF(AX488="対象外","対象外",Q487))</f>
        <v/>
      </c>
      <c r="R488" s="219" t="str">
        <f>IF(B487="","",IF(AX488="対象外","対象外",R487))</f>
        <v/>
      </c>
      <c r="S488" s="322" t="str">
        <f>IF(B487="","",IF(AX488="対象外","対象外",S487))</f>
        <v/>
      </c>
      <c r="T488" s="314" t="str">
        <f>IF(B487="","",IF(AY488="対象外","対象外",T487))</f>
        <v/>
      </c>
      <c r="U488" s="219" t="str">
        <f>IF(B487="","",IF(AY488="対象外","対象外",U487))</f>
        <v/>
      </c>
      <c r="V488" s="219" t="str">
        <f>IF(B487="","",IF(AY488="対象外","対象外",V487))</f>
        <v/>
      </c>
      <c r="W488" s="219" t="str">
        <f>IF(B487="","",IF(AY488="対象外","対象外",W487))</f>
        <v/>
      </c>
      <c r="X488" s="219" t="str">
        <f>IF(B487="","",IF(AY488="対象外","対象外",X487))</f>
        <v/>
      </c>
      <c r="Y488" s="219" t="str">
        <f>IF(B487="","",IF(AY488="対象外","対象外",Y487))</f>
        <v/>
      </c>
      <c r="Z488" s="315" t="str">
        <f>IF(B487="","",IF(AY488="対象外","対象外",Z487))</f>
        <v/>
      </c>
      <c r="AA488" s="303" t="str">
        <f>IF(B487="","",IF(AZ488="対象外","対象外",AA487))</f>
        <v/>
      </c>
      <c r="AB488" s="219" t="str">
        <f>IF(B487="","",IF(AZ488="対象外","対象外",AB487))</f>
        <v/>
      </c>
      <c r="AC488" s="219" t="str">
        <f>IF(B487="","",IF(AZ488="対象外","対象外",AC487))</f>
        <v/>
      </c>
      <c r="AD488" s="219" t="str">
        <f>IF(B487="","",IF(AZ488="対象外","対象外",AD487))</f>
        <v/>
      </c>
      <c r="AE488" s="219" t="str">
        <f>IF(B487="","",IF(AZ488="対象外","対象外",AE487))</f>
        <v/>
      </c>
      <c r="AF488" s="219" t="str">
        <f>IF(B487="","",IF(AZ488="対象外","対象外",AF487))</f>
        <v/>
      </c>
      <c r="AG488" s="219" t="str">
        <f>IF(B487="","",IF(AZ488="対象外","対象外",AG487))</f>
        <v/>
      </c>
      <c r="AH488" s="523" t="str">
        <f t="shared" ref="AH488" si="773">IF(B487="","",IF(AH487&lt;1,"対象外",ROUND(AI487/AH487,3)))</f>
        <v/>
      </c>
      <c r="AI488" s="524"/>
      <c r="AJ488" s="189"/>
      <c r="AL488" s="290"/>
      <c r="AM488" s="184">
        <f>IF(AH488="",0,IF(AH488="対象外",0,1))</f>
        <v>0</v>
      </c>
      <c r="AN488" s="187">
        <f>IF(AM488=1,AH488,0)</f>
        <v>0</v>
      </c>
      <c r="AO488" s="184">
        <f>AH487</f>
        <v>0</v>
      </c>
      <c r="AP488" s="170">
        <f>AI487</f>
        <v>0</v>
      </c>
      <c r="AQ488" s="152"/>
      <c r="AR488" s="170">
        <f>IF(AS488&gt;1,1,0)</f>
        <v>0</v>
      </c>
      <c r="AS488" s="170">
        <f>AO488+AS444</f>
        <v>0</v>
      </c>
      <c r="AT488" s="170">
        <f>AP488+AT444</f>
        <v>0</v>
      </c>
      <c r="AU488" s="152"/>
      <c r="AW488" s="198" t="str">
        <f>IF(COUNTIF(F487:L487,"作業")+COUNTIF(F487:L487,"休日")&lt;7,"対象外",IF(COUNTIF(F487:L487,"休日")&gt;3,"対象外","対象"))</f>
        <v>対象外</v>
      </c>
      <c r="AX488" s="198" t="str">
        <f>IF(COUNTIF(M487:S487,"作業")+COUNTIF(M487:S487,"休日")&lt;7,"対象外",IF(COUNTIF(M487:S487,"休日")&gt;3,"対象外","対象"))</f>
        <v>対象外</v>
      </c>
      <c r="AY488" s="198" t="str">
        <f>IF(COUNTIF(T487:Z487,"作業")+COUNTIF(T487:Z487,"休日")&lt;7,"対象外",IF(COUNTIF(T487:Z487,"休日")&gt;3,"対象外","対象"))</f>
        <v>対象外</v>
      </c>
      <c r="AZ488" s="198" t="str">
        <f>IF(COUNTIF(AA487:AG487,"作業")+COUNTIF(AA487:AG487,"休日")&lt;7,"対象外",IF(COUNTIF(AA487:AG487,"休日")&gt;3,"対象外","対象"))</f>
        <v>対象外</v>
      </c>
    </row>
    <row r="489" spans="1:52" ht="54.75" customHeight="1" x14ac:dyDescent="0.35">
      <c r="A489" s="599"/>
      <c r="B489" s="529" t="str">
        <f>IF(COUNTIF(F489:AG489,0)=28,"",B$49)</f>
        <v/>
      </c>
      <c r="C489" s="530"/>
      <c r="D489" s="531"/>
      <c r="E489" s="295" t="s">
        <v>158</v>
      </c>
      <c r="F489" s="314">
        <f>VLOOKUP(F462,'13'!$B$11:$D$598,3,0)</f>
        <v>0</v>
      </c>
      <c r="G489" s="219">
        <f>VLOOKUP(G462,'13'!$B$11:$D$598,3,0)</f>
        <v>0</v>
      </c>
      <c r="H489" s="219">
        <f>VLOOKUP(H462,'13'!$B$11:$D$598,3,0)</f>
        <v>0</v>
      </c>
      <c r="I489" s="219">
        <f>VLOOKUP(I462,'13'!$B$11:$D$598,3,0)</f>
        <v>0</v>
      </c>
      <c r="J489" s="219">
        <f>VLOOKUP(J462,'13'!$B$11:$D$598,3,0)</f>
        <v>0</v>
      </c>
      <c r="K489" s="219">
        <f>VLOOKUP(K462,'13'!$B$11:$D$598,3,0)</f>
        <v>0</v>
      </c>
      <c r="L489" s="315">
        <f>VLOOKUP(L462,'13'!$B$11:$D$598,3,0)</f>
        <v>0</v>
      </c>
      <c r="M489" s="303">
        <f>VLOOKUP(M462,'13'!$B$11:$D$598,3,0)</f>
        <v>0</v>
      </c>
      <c r="N489" s="219">
        <f>VLOOKUP(N462,'13'!$B$11:$D$598,3,0)</f>
        <v>0</v>
      </c>
      <c r="O489" s="219">
        <f>VLOOKUP(O462,'13'!$B$11:$D$598,3,0)</f>
        <v>0</v>
      </c>
      <c r="P489" s="219">
        <f>VLOOKUP(P462,'13'!$B$11:$D$598,3,0)</f>
        <v>0</v>
      </c>
      <c r="Q489" s="219">
        <f>VLOOKUP(Q462,'13'!$B$11:$D$598,3,0)</f>
        <v>0</v>
      </c>
      <c r="R489" s="219">
        <f>VLOOKUP(R462,'13'!$B$11:$D$598,3,0)</f>
        <v>0</v>
      </c>
      <c r="S489" s="322">
        <f>VLOOKUP(S462,'13'!$B$11:$D$598,3,0)</f>
        <v>0</v>
      </c>
      <c r="T489" s="314">
        <f>VLOOKUP(T462,'13'!$B$11:$D$598,3,0)</f>
        <v>0</v>
      </c>
      <c r="U489" s="219">
        <f>VLOOKUP(U462,'13'!$B$11:$D$598,3,0)</f>
        <v>0</v>
      </c>
      <c r="V489" s="219">
        <f>VLOOKUP(V462,'13'!$B$11:$D$598,3,0)</f>
        <v>0</v>
      </c>
      <c r="W489" s="219">
        <f>VLOOKUP(W462,'13'!$B$11:$D$598,3,0)</f>
        <v>0</v>
      </c>
      <c r="X489" s="219">
        <f>VLOOKUP(X462,'13'!$B$11:$D$598,3,0)</f>
        <v>0</v>
      </c>
      <c r="Y489" s="219">
        <f>VLOOKUP(Y462,'13'!$B$11:$D$598,3,0)</f>
        <v>0</v>
      </c>
      <c r="Z489" s="315">
        <f>VLOOKUP(Z462,'13'!$B$11:$D$598,3,0)</f>
        <v>0</v>
      </c>
      <c r="AA489" s="303">
        <f>VLOOKUP(AA462,'13'!$B$11:$D$598,3,0)</f>
        <v>0</v>
      </c>
      <c r="AB489" s="219">
        <f>VLOOKUP(AB462,'13'!$B$11:$D$598,3,0)</f>
        <v>0</v>
      </c>
      <c r="AC489" s="219">
        <f>VLOOKUP(AC462,'13'!$B$11:$D$598,3,0)</f>
        <v>0</v>
      </c>
      <c r="AD489" s="219">
        <f>VLOOKUP(AD462,'13'!$B$11:$D$598,3,0)</f>
        <v>0</v>
      </c>
      <c r="AE489" s="219">
        <f>VLOOKUP(AE462,'13'!$B$11:$D$598,3,0)</f>
        <v>0</v>
      </c>
      <c r="AF489" s="219">
        <f>VLOOKUP(AF462,'13'!$B$11:$D$598,3,0)</f>
        <v>0</v>
      </c>
      <c r="AG489" s="219">
        <f>VLOOKUP(AG462,'13'!$B$11:$D$598,3,0)</f>
        <v>0</v>
      </c>
      <c r="AH489" s="198">
        <f t="shared" ref="AH489" si="774">COUNTIF(F490:AG490,"作業")+COUNTIF(F490:AG490,"休日")</f>
        <v>0</v>
      </c>
      <c r="AI489" s="291">
        <f t="shared" ref="AI489" si="775">(COUNTIF(F490:AG490,"休日"))</f>
        <v>0</v>
      </c>
      <c r="AJ489" s="189"/>
      <c r="AL489" s="290"/>
      <c r="AM489" s="290"/>
      <c r="AN489" s="290"/>
      <c r="AW489" s="278">
        <v>1</v>
      </c>
      <c r="AX489" s="278">
        <v>2</v>
      </c>
      <c r="AY489" s="278">
        <v>3</v>
      </c>
      <c r="AZ489" s="278">
        <v>4</v>
      </c>
    </row>
    <row r="490" spans="1:52" ht="54.75" customHeight="1" x14ac:dyDescent="0.35">
      <c r="A490" s="599"/>
      <c r="B490" s="532"/>
      <c r="C490" s="533"/>
      <c r="D490" s="534"/>
      <c r="E490" s="296" t="s">
        <v>159</v>
      </c>
      <c r="F490" s="314" t="str">
        <f>IF(B489="","",IF(AW490="対象外","対象外",F489))</f>
        <v/>
      </c>
      <c r="G490" s="219" t="str">
        <f>IF(B489="","",IF(AW490="対象外","対象外",G489))</f>
        <v/>
      </c>
      <c r="H490" s="219" t="str">
        <f>IF(B489="","",IF(AW490="対象外","対象外",H489))</f>
        <v/>
      </c>
      <c r="I490" s="219" t="str">
        <f>IF(B489="","",IF(AW490="対象外","対象外",I489))</f>
        <v/>
      </c>
      <c r="J490" s="219" t="str">
        <f>IF(B489="","",IF(AW490="対象外","対象外",J489))</f>
        <v/>
      </c>
      <c r="K490" s="219" t="str">
        <f>IF(B489="","",IF(AW490="対象外","対象外",K489))</f>
        <v/>
      </c>
      <c r="L490" s="315" t="str">
        <f>IF(B489="","",IF(AW490="対象外","対象外",L489))</f>
        <v/>
      </c>
      <c r="M490" s="303" t="str">
        <f>IF(B489="","",IF(AX490="対象外","対象外",M489))</f>
        <v/>
      </c>
      <c r="N490" s="219" t="str">
        <f>IF(B489="","",IF(AX490="対象外","対象外",N489))</f>
        <v/>
      </c>
      <c r="O490" s="219" t="str">
        <f>IF(B489="","",IF(AX490="対象外","対象外",O489))</f>
        <v/>
      </c>
      <c r="P490" s="219" t="str">
        <f>IF(B489="","",IF(AX490="対象外","対象外",P489))</f>
        <v/>
      </c>
      <c r="Q490" s="219" t="str">
        <f>IF(B489="","",IF(AX490="対象外","対象外",Q489))</f>
        <v/>
      </c>
      <c r="R490" s="219" t="str">
        <f>IF(B489="","",IF(AX490="対象外","対象外",R489))</f>
        <v/>
      </c>
      <c r="S490" s="322" t="str">
        <f>IF(B489="","",IF(AX490="対象外","対象外",S489))</f>
        <v/>
      </c>
      <c r="T490" s="314" t="str">
        <f>IF(B489="","",IF(AY490="対象外","対象外",T489))</f>
        <v/>
      </c>
      <c r="U490" s="219" t="str">
        <f>IF(B489="","",IF(AY490="対象外","対象外",U489))</f>
        <v/>
      </c>
      <c r="V490" s="219" t="str">
        <f>IF(B489="","",IF(AY490="対象外","対象外",V489))</f>
        <v/>
      </c>
      <c r="W490" s="219" t="str">
        <f>IF(B489="","",IF(AY490="対象外","対象外",W489))</f>
        <v/>
      </c>
      <c r="X490" s="219" t="str">
        <f>IF(B489="","",IF(AY490="対象外","対象外",X489))</f>
        <v/>
      </c>
      <c r="Y490" s="219" t="str">
        <f>IF(B489="","",IF(AY490="対象外","対象外",Y489))</f>
        <v/>
      </c>
      <c r="Z490" s="315" t="str">
        <f>IF(B489="","",IF(AY490="対象外","対象外",Z489))</f>
        <v/>
      </c>
      <c r="AA490" s="303" t="str">
        <f>IF(B489="","",IF(AZ490="対象外","対象外",AA489))</f>
        <v/>
      </c>
      <c r="AB490" s="219" t="str">
        <f>IF(B489="","",IF(AZ490="対象外","対象外",AB489))</f>
        <v/>
      </c>
      <c r="AC490" s="219" t="str">
        <f>IF(B489="","",IF(AZ490="対象外","対象外",AC489))</f>
        <v/>
      </c>
      <c r="AD490" s="219" t="str">
        <f>IF(B489="","",IF(AZ490="対象外","対象外",AD489))</f>
        <v/>
      </c>
      <c r="AE490" s="219" t="str">
        <f>IF(B489="","",IF(AZ490="対象外","対象外",AE489))</f>
        <v/>
      </c>
      <c r="AF490" s="219" t="str">
        <f>IF(B489="","",IF(AZ490="対象外","対象外",AF489))</f>
        <v/>
      </c>
      <c r="AG490" s="219" t="str">
        <f>IF(B489="","",IF(AZ490="対象外","対象外",AG489))</f>
        <v/>
      </c>
      <c r="AH490" s="523" t="str">
        <f t="shared" ref="AH490" si="776">IF(B489="","",IF(AH489&lt;1,"対象外",ROUND(AI489/AH489,3)))</f>
        <v/>
      </c>
      <c r="AI490" s="524"/>
      <c r="AJ490" s="189"/>
      <c r="AL490" s="290"/>
      <c r="AM490" s="184">
        <f>IF(AH490="",0,IF(AH490="対象外",0,1))</f>
        <v>0</v>
      </c>
      <c r="AN490" s="187">
        <f>IF(AM490=1,AH490,0)</f>
        <v>0</v>
      </c>
      <c r="AO490" s="184">
        <f>AH489</f>
        <v>0</v>
      </c>
      <c r="AP490" s="170">
        <f>AI489</f>
        <v>0</v>
      </c>
      <c r="AQ490" s="152"/>
      <c r="AR490" s="170">
        <f>IF(AS490&gt;1,1,0)</f>
        <v>0</v>
      </c>
      <c r="AS490" s="170">
        <f>AO490+AS446</f>
        <v>0</v>
      </c>
      <c r="AT490" s="170">
        <f>AP490+AT446</f>
        <v>0</v>
      </c>
      <c r="AU490" s="152"/>
      <c r="AW490" s="198" t="str">
        <f>IF(COUNTIF(F489:L489,"作業")+COUNTIF(F489:L489,"休日")&lt;7,"対象外",IF(COUNTIF(F489:L489,"休日")&gt;3,"対象外","対象"))</f>
        <v>対象外</v>
      </c>
      <c r="AX490" s="198" t="str">
        <f>IF(COUNTIF(M489:S489,"作業")+COUNTIF(M489:S489,"休日")&lt;7,"対象外",IF(COUNTIF(M489:S489,"休日")&gt;3,"対象外","対象"))</f>
        <v>対象外</v>
      </c>
      <c r="AY490" s="198" t="str">
        <f>IF(COUNTIF(T489:Z489,"作業")+COUNTIF(T489:Z489,"休日")&lt;7,"対象外",IF(COUNTIF(T489:Z489,"休日")&gt;3,"対象外","対象"))</f>
        <v>対象外</v>
      </c>
      <c r="AZ490" s="198" t="str">
        <f>IF(COUNTIF(AA489:AG489,"作業")+COUNTIF(AA489:AG489,"休日")&lt;7,"対象外",IF(COUNTIF(AA489:AG489,"休日")&gt;3,"対象外","対象"))</f>
        <v>対象外</v>
      </c>
    </row>
    <row r="491" spans="1:52" ht="54.75" customHeight="1" x14ac:dyDescent="0.35">
      <c r="A491" s="599"/>
      <c r="B491" s="529" t="str">
        <f>IF(COUNTIF(F491:AG491,0)=28,"",B$51)</f>
        <v/>
      </c>
      <c r="C491" s="530"/>
      <c r="D491" s="531"/>
      <c r="E491" s="295" t="s">
        <v>158</v>
      </c>
      <c r="F491" s="314">
        <f>VLOOKUP(F462,'14'!$B$11:$D$598,3,0)</f>
        <v>0</v>
      </c>
      <c r="G491" s="219">
        <f>VLOOKUP(G462,'14'!$B$11:$D$598,3,0)</f>
        <v>0</v>
      </c>
      <c r="H491" s="219">
        <f>VLOOKUP(H462,'14'!$B$11:$D$598,3,0)</f>
        <v>0</v>
      </c>
      <c r="I491" s="219">
        <f>VLOOKUP(I462,'14'!$B$11:$D$598,3,0)</f>
        <v>0</v>
      </c>
      <c r="J491" s="219">
        <f>VLOOKUP(J462,'14'!$B$11:$D$598,3,0)</f>
        <v>0</v>
      </c>
      <c r="K491" s="219">
        <f>VLOOKUP(K462,'14'!$B$11:$D$598,3,0)</f>
        <v>0</v>
      </c>
      <c r="L491" s="315">
        <f>VLOOKUP(L462,'14'!$B$11:$D$598,3,0)</f>
        <v>0</v>
      </c>
      <c r="M491" s="303">
        <f>VLOOKUP(M462,'14'!$B$11:$D$598,3,0)</f>
        <v>0</v>
      </c>
      <c r="N491" s="219">
        <f>VLOOKUP(N462,'14'!$B$11:$D$598,3,0)</f>
        <v>0</v>
      </c>
      <c r="O491" s="219">
        <f>VLOOKUP(O462,'14'!$B$11:$D$598,3,0)</f>
        <v>0</v>
      </c>
      <c r="P491" s="219">
        <f>VLOOKUP(P462,'14'!$B$11:$D$598,3,0)</f>
        <v>0</v>
      </c>
      <c r="Q491" s="219">
        <f>VLOOKUP(Q462,'14'!$B$11:$D$598,3,0)</f>
        <v>0</v>
      </c>
      <c r="R491" s="219">
        <f>VLOOKUP(R462,'14'!$B$11:$D$598,3,0)</f>
        <v>0</v>
      </c>
      <c r="S491" s="322">
        <f>VLOOKUP(S462,'14'!$B$11:$D$598,3,0)</f>
        <v>0</v>
      </c>
      <c r="T491" s="314">
        <f>VLOOKUP(T462,'14'!$B$11:$D$598,3,0)</f>
        <v>0</v>
      </c>
      <c r="U491" s="219">
        <f>VLOOKUP(U462,'14'!$B$11:$D$598,3,0)</f>
        <v>0</v>
      </c>
      <c r="V491" s="219">
        <f>VLOOKUP(V462,'14'!$B$11:$D$598,3,0)</f>
        <v>0</v>
      </c>
      <c r="W491" s="219">
        <f>VLOOKUP(W462,'14'!$B$11:$D$598,3,0)</f>
        <v>0</v>
      </c>
      <c r="X491" s="219">
        <f>VLOOKUP(X462,'14'!$B$11:$D$598,3,0)</f>
        <v>0</v>
      </c>
      <c r="Y491" s="219">
        <f>VLOOKUP(Y462,'14'!$B$11:$D$598,3,0)</f>
        <v>0</v>
      </c>
      <c r="Z491" s="315">
        <f>VLOOKUP(Z462,'14'!$B$11:$D$598,3,0)</f>
        <v>0</v>
      </c>
      <c r="AA491" s="303">
        <f>VLOOKUP(AA462,'14'!$B$11:$D$598,3,0)</f>
        <v>0</v>
      </c>
      <c r="AB491" s="219">
        <f>VLOOKUP(AB462,'14'!$B$11:$D$598,3,0)</f>
        <v>0</v>
      </c>
      <c r="AC491" s="219">
        <f>VLOOKUP(AC462,'14'!$B$11:$D$598,3,0)</f>
        <v>0</v>
      </c>
      <c r="AD491" s="219">
        <f>VLOOKUP(AD462,'14'!$B$11:$D$598,3,0)</f>
        <v>0</v>
      </c>
      <c r="AE491" s="219">
        <f>VLOOKUP(AE462,'14'!$B$11:$D$598,3,0)</f>
        <v>0</v>
      </c>
      <c r="AF491" s="219">
        <f>VLOOKUP(AF462,'14'!$B$11:$D$598,3,0)</f>
        <v>0</v>
      </c>
      <c r="AG491" s="219">
        <f>VLOOKUP(AG462,'14'!$B$11:$D$598,3,0)</f>
        <v>0</v>
      </c>
      <c r="AH491" s="198">
        <f t="shared" ref="AH491" si="777">COUNTIF(F492:AG492,"作業")+COUNTIF(F492:AG492,"休日")</f>
        <v>0</v>
      </c>
      <c r="AI491" s="291">
        <f t="shared" ref="AI491" si="778">(COUNTIF(F492:AG492,"休日"))</f>
        <v>0</v>
      </c>
      <c r="AJ491" s="189"/>
      <c r="AL491" s="290"/>
      <c r="AM491" s="290"/>
      <c r="AN491" s="290"/>
      <c r="AW491" s="278">
        <v>1</v>
      </c>
      <c r="AX491" s="278">
        <v>2</v>
      </c>
      <c r="AY491" s="278">
        <v>3</v>
      </c>
      <c r="AZ491" s="278">
        <v>4</v>
      </c>
    </row>
    <row r="492" spans="1:52" ht="54.75" customHeight="1" x14ac:dyDescent="0.35">
      <c r="A492" s="599"/>
      <c r="B492" s="532"/>
      <c r="C492" s="533"/>
      <c r="D492" s="534"/>
      <c r="E492" s="296" t="s">
        <v>159</v>
      </c>
      <c r="F492" s="314" t="str">
        <f>IF(B491="","",IF(AW492="対象外","対象外",F491))</f>
        <v/>
      </c>
      <c r="G492" s="219" t="str">
        <f>IF(B491="","",IF(AW492="対象外","対象外",G491))</f>
        <v/>
      </c>
      <c r="H492" s="219" t="str">
        <f>IF(B491="","",IF(AW492="対象外","対象外",H491))</f>
        <v/>
      </c>
      <c r="I492" s="219" t="str">
        <f>IF(B491="","",IF(AW492="対象外","対象外",I491))</f>
        <v/>
      </c>
      <c r="J492" s="219" t="str">
        <f>IF(B491="","",IF(AW492="対象外","対象外",J491))</f>
        <v/>
      </c>
      <c r="K492" s="219" t="str">
        <f>IF(B491="","",IF(AW492="対象外","対象外",K491))</f>
        <v/>
      </c>
      <c r="L492" s="315" t="str">
        <f>IF(B491="","",IF(AW492="対象外","対象外",L491))</f>
        <v/>
      </c>
      <c r="M492" s="303" t="str">
        <f>IF(B491="","",IF(AX492="対象外","対象外",M491))</f>
        <v/>
      </c>
      <c r="N492" s="219" t="str">
        <f>IF(B491="","",IF(AX492="対象外","対象外",N491))</f>
        <v/>
      </c>
      <c r="O492" s="219" t="str">
        <f>IF(B491="","",IF(AX492="対象外","対象外",O491))</f>
        <v/>
      </c>
      <c r="P492" s="219" t="str">
        <f>IF(B491="","",IF(AX492="対象外","対象外",P491))</f>
        <v/>
      </c>
      <c r="Q492" s="219" t="str">
        <f>IF(B491="","",IF(AX492="対象外","対象外",Q491))</f>
        <v/>
      </c>
      <c r="R492" s="219" t="str">
        <f>IF(B491="","",IF(AX492="対象外","対象外",R491))</f>
        <v/>
      </c>
      <c r="S492" s="322" t="str">
        <f>IF(B491="","",IF(AX492="対象外","対象外",S491))</f>
        <v/>
      </c>
      <c r="T492" s="314" t="str">
        <f>IF(B491="","",IF(AY492="対象外","対象外",T491))</f>
        <v/>
      </c>
      <c r="U492" s="219" t="str">
        <f>IF(B491="","",IF(AY492="対象外","対象外",U491))</f>
        <v/>
      </c>
      <c r="V492" s="219" t="str">
        <f>IF(B491="","",IF(AY492="対象外","対象外",V491))</f>
        <v/>
      </c>
      <c r="W492" s="219" t="str">
        <f>IF(B491="","",IF(AY492="対象外","対象外",W491))</f>
        <v/>
      </c>
      <c r="X492" s="219" t="str">
        <f>IF(B491="","",IF(AY492="対象外","対象外",X491))</f>
        <v/>
      </c>
      <c r="Y492" s="219" t="str">
        <f>IF(B491="","",IF(AY492="対象外","対象外",Y491))</f>
        <v/>
      </c>
      <c r="Z492" s="315" t="str">
        <f>IF(B491="","",IF(AY492="対象外","対象外",Z491))</f>
        <v/>
      </c>
      <c r="AA492" s="303" t="str">
        <f>IF(B491="","",IF(AZ492="対象外","対象外",AA491))</f>
        <v/>
      </c>
      <c r="AB492" s="219" t="str">
        <f>IF(B491="","",IF(AZ492="対象外","対象外",AB491))</f>
        <v/>
      </c>
      <c r="AC492" s="219" t="str">
        <f>IF(B491="","",IF(AZ492="対象外","対象外",AC491))</f>
        <v/>
      </c>
      <c r="AD492" s="219" t="str">
        <f>IF(B491="","",IF(AZ492="対象外","対象外",AD491))</f>
        <v/>
      </c>
      <c r="AE492" s="219" t="str">
        <f>IF(B491="","",IF(AZ492="対象外","対象外",AE491))</f>
        <v/>
      </c>
      <c r="AF492" s="219" t="str">
        <f>IF(B491="","",IF(AZ492="対象外","対象外",AF491))</f>
        <v/>
      </c>
      <c r="AG492" s="219" t="str">
        <f>IF(B491="","",IF(AZ492="対象外","対象外",AG491))</f>
        <v/>
      </c>
      <c r="AH492" s="523" t="str">
        <f t="shared" ref="AH492" si="779">IF(B491="","",IF(AH491&lt;1,"対象外",ROUND(AI491/AH491,3)))</f>
        <v/>
      </c>
      <c r="AI492" s="524"/>
      <c r="AJ492" s="189"/>
      <c r="AL492" s="290"/>
      <c r="AM492" s="184">
        <f>IF(AH492="",0,IF(AH492="対象外",0,1))</f>
        <v>0</v>
      </c>
      <c r="AN492" s="187">
        <f>IF(AM492=1,AH492,0)</f>
        <v>0</v>
      </c>
      <c r="AO492" s="184">
        <f>AH491</f>
        <v>0</v>
      </c>
      <c r="AP492" s="170">
        <f>AI491</f>
        <v>0</v>
      </c>
      <c r="AQ492" s="152"/>
      <c r="AR492" s="170">
        <f>IF(AS492&gt;1,1,0)</f>
        <v>0</v>
      </c>
      <c r="AS492" s="170">
        <f>AO492+AS448</f>
        <v>0</v>
      </c>
      <c r="AT492" s="170">
        <f>AP492+AT448</f>
        <v>0</v>
      </c>
      <c r="AU492" s="152"/>
      <c r="AW492" s="198" t="str">
        <f>IF(COUNTIF(F491:L491,"作業")+COUNTIF(F491:L491,"休日")&lt;7,"対象外",IF(COUNTIF(F491:L491,"休日")&gt;3,"対象外","対象"))</f>
        <v>対象外</v>
      </c>
      <c r="AX492" s="198" t="str">
        <f>IF(COUNTIF(M491:S491,"作業")+COUNTIF(M491:S491,"休日")&lt;7,"対象外",IF(COUNTIF(M491:S491,"休日")&gt;3,"対象外","対象"))</f>
        <v>対象外</v>
      </c>
      <c r="AY492" s="198" t="str">
        <f>IF(COUNTIF(T491:Z491,"作業")+COUNTIF(T491:Z491,"休日")&lt;7,"対象外",IF(COUNTIF(T491:Z491,"休日")&gt;3,"対象外","対象"))</f>
        <v>対象外</v>
      </c>
      <c r="AZ492" s="198" t="str">
        <f>IF(COUNTIF(AA491:AG491,"作業")+COUNTIF(AA491:AG491,"休日")&lt;7,"対象外",IF(COUNTIF(AA491:AG491,"休日")&gt;3,"対象外","対象"))</f>
        <v>対象外</v>
      </c>
    </row>
    <row r="493" spans="1:52" ht="54.75" customHeight="1" x14ac:dyDescent="0.35">
      <c r="A493" s="599"/>
      <c r="B493" s="529" t="str">
        <f>IF(COUNTIF(F493:AG493,0)=28,"",B$53)</f>
        <v/>
      </c>
      <c r="C493" s="530"/>
      <c r="D493" s="531"/>
      <c r="E493" s="295" t="s">
        <v>158</v>
      </c>
      <c r="F493" s="314">
        <f>VLOOKUP(F462,'15'!$B$11:$D$598,3,0)</f>
        <v>0</v>
      </c>
      <c r="G493" s="219">
        <f>VLOOKUP(G462,'15'!$B$11:$D$598,3,0)</f>
        <v>0</v>
      </c>
      <c r="H493" s="219">
        <f>VLOOKUP(H462,'15'!$B$11:$D$598,3,0)</f>
        <v>0</v>
      </c>
      <c r="I493" s="219">
        <f>VLOOKUP(I462,'15'!$B$11:$D$598,3,0)</f>
        <v>0</v>
      </c>
      <c r="J493" s="219">
        <f>VLOOKUP(J462,'15'!$B$11:$D$598,3,0)</f>
        <v>0</v>
      </c>
      <c r="K493" s="219">
        <f>VLOOKUP(K462,'15'!$B$11:$D$598,3,0)</f>
        <v>0</v>
      </c>
      <c r="L493" s="315">
        <f>VLOOKUP(L462,'15'!$B$11:$D$598,3,0)</f>
        <v>0</v>
      </c>
      <c r="M493" s="303">
        <f>VLOOKUP(M462,'15'!$B$11:$D$598,3,0)</f>
        <v>0</v>
      </c>
      <c r="N493" s="219">
        <f>VLOOKUP(N462,'15'!$B$11:$D$598,3,0)</f>
        <v>0</v>
      </c>
      <c r="O493" s="219">
        <f>VLOOKUP(O462,'15'!$B$11:$D$598,3,0)</f>
        <v>0</v>
      </c>
      <c r="P493" s="219">
        <f>VLOOKUP(P462,'15'!$B$11:$D$598,3,0)</f>
        <v>0</v>
      </c>
      <c r="Q493" s="219">
        <f>VLOOKUP(Q462,'15'!$B$11:$D$598,3,0)</f>
        <v>0</v>
      </c>
      <c r="R493" s="219">
        <f>VLOOKUP(R462,'15'!$B$11:$D$598,3,0)</f>
        <v>0</v>
      </c>
      <c r="S493" s="322">
        <f>VLOOKUP(S462,'15'!$B$11:$D$598,3,0)</f>
        <v>0</v>
      </c>
      <c r="T493" s="314">
        <f>VLOOKUP(T462,'15'!$B$11:$D$598,3,0)</f>
        <v>0</v>
      </c>
      <c r="U493" s="219">
        <f>VLOOKUP(U462,'15'!$B$11:$D$598,3,0)</f>
        <v>0</v>
      </c>
      <c r="V493" s="219">
        <f>VLOOKUP(V462,'15'!$B$11:$D$598,3,0)</f>
        <v>0</v>
      </c>
      <c r="W493" s="219">
        <f>VLOOKUP(W462,'15'!$B$11:$D$598,3,0)</f>
        <v>0</v>
      </c>
      <c r="X493" s="219">
        <f>VLOOKUP(X462,'15'!$B$11:$D$598,3,0)</f>
        <v>0</v>
      </c>
      <c r="Y493" s="219">
        <f>VLOOKUP(Y462,'15'!$B$11:$D$598,3,0)</f>
        <v>0</v>
      </c>
      <c r="Z493" s="315">
        <f>VLOOKUP(Z462,'15'!$B$11:$D$598,3,0)</f>
        <v>0</v>
      </c>
      <c r="AA493" s="303">
        <f>VLOOKUP(AA462,'15'!$B$11:$D$598,3,0)</f>
        <v>0</v>
      </c>
      <c r="AB493" s="219">
        <f>VLOOKUP(AB462,'15'!$B$11:$D$598,3,0)</f>
        <v>0</v>
      </c>
      <c r="AC493" s="219">
        <f>VLOOKUP(AC462,'15'!$B$11:$D$598,3,0)</f>
        <v>0</v>
      </c>
      <c r="AD493" s="219">
        <f>VLOOKUP(AD462,'15'!$B$11:$D$598,3,0)</f>
        <v>0</v>
      </c>
      <c r="AE493" s="219">
        <f>VLOOKUP(AE462,'15'!$B$11:$D$598,3,0)</f>
        <v>0</v>
      </c>
      <c r="AF493" s="219">
        <f>VLOOKUP(AF462,'15'!$B$11:$D$598,3,0)</f>
        <v>0</v>
      </c>
      <c r="AG493" s="219">
        <f>VLOOKUP(AG462,'15'!$B$11:$D$598,3,0)</f>
        <v>0</v>
      </c>
      <c r="AH493" s="198">
        <f t="shared" ref="AH493" si="780">COUNTIF(F494:AG494,"作業")+COUNTIF(F494:AG494,"休日")</f>
        <v>0</v>
      </c>
      <c r="AI493" s="291">
        <f t="shared" ref="AI493" si="781">(COUNTIF(F494:AG494,"休日"))</f>
        <v>0</v>
      </c>
      <c r="AJ493" s="189"/>
      <c r="AL493" s="290"/>
      <c r="AM493" s="290"/>
      <c r="AN493" s="290"/>
      <c r="AW493" s="278">
        <v>1</v>
      </c>
      <c r="AX493" s="278">
        <v>2</v>
      </c>
      <c r="AY493" s="278">
        <v>3</v>
      </c>
      <c r="AZ493" s="278">
        <v>4</v>
      </c>
    </row>
    <row r="494" spans="1:52" ht="54.75" customHeight="1" x14ac:dyDescent="0.35">
      <c r="A494" s="599"/>
      <c r="B494" s="532"/>
      <c r="C494" s="533"/>
      <c r="D494" s="534"/>
      <c r="E494" s="296" t="s">
        <v>159</v>
      </c>
      <c r="F494" s="314" t="str">
        <f>IF(B493="","",IF(AW494="対象外","対象外",F493))</f>
        <v/>
      </c>
      <c r="G494" s="219" t="str">
        <f>IF(B493="","",IF(AW494="対象外","対象外",G493))</f>
        <v/>
      </c>
      <c r="H494" s="219" t="str">
        <f>IF(B493="","",IF(AW494="対象外","対象外",H493))</f>
        <v/>
      </c>
      <c r="I494" s="219" t="str">
        <f>IF(B493="","",IF(AW494="対象外","対象外",I493))</f>
        <v/>
      </c>
      <c r="J494" s="219" t="str">
        <f>IF(B493="","",IF(AW494="対象外","対象外",J493))</f>
        <v/>
      </c>
      <c r="K494" s="219" t="str">
        <f>IF(B493="","",IF(AW494="対象外","対象外",K493))</f>
        <v/>
      </c>
      <c r="L494" s="315" t="str">
        <f>IF(B493="","",IF(AW494="対象外","対象外",L493))</f>
        <v/>
      </c>
      <c r="M494" s="303" t="str">
        <f>IF(B493="","",IF(AX494="対象外","対象外",M493))</f>
        <v/>
      </c>
      <c r="N494" s="219" t="str">
        <f>IF(B493="","",IF(AX494="対象外","対象外",N493))</f>
        <v/>
      </c>
      <c r="O494" s="219" t="str">
        <f>IF(B493="","",IF(AX494="対象外","対象外",O493))</f>
        <v/>
      </c>
      <c r="P494" s="219" t="str">
        <f>IF(B493="","",IF(AX494="対象外","対象外",P493))</f>
        <v/>
      </c>
      <c r="Q494" s="219" t="str">
        <f>IF(B493="","",IF(AX494="対象外","対象外",Q493))</f>
        <v/>
      </c>
      <c r="R494" s="219" t="str">
        <f>IF(B493="","",IF(AX494="対象外","対象外",R493))</f>
        <v/>
      </c>
      <c r="S494" s="322" t="str">
        <f>IF(B493="","",IF(AX494="対象外","対象外",S493))</f>
        <v/>
      </c>
      <c r="T494" s="314" t="str">
        <f>IF(B493="","",IF(AY494="対象外","対象外",T493))</f>
        <v/>
      </c>
      <c r="U494" s="219" t="str">
        <f>IF(B493="","",IF(AY494="対象外","対象外",U493))</f>
        <v/>
      </c>
      <c r="V494" s="219" t="str">
        <f>IF(B493="","",IF(AY494="対象外","対象外",V493))</f>
        <v/>
      </c>
      <c r="W494" s="219" t="str">
        <f>IF(B493="","",IF(AY494="対象外","対象外",W493))</f>
        <v/>
      </c>
      <c r="X494" s="219" t="str">
        <f>IF(B493="","",IF(AY494="対象外","対象外",X493))</f>
        <v/>
      </c>
      <c r="Y494" s="219" t="str">
        <f>IF(B493="","",IF(AY494="対象外","対象外",Y493))</f>
        <v/>
      </c>
      <c r="Z494" s="315" t="str">
        <f>IF(B493="","",IF(AY494="対象外","対象外",Z493))</f>
        <v/>
      </c>
      <c r="AA494" s="303" t="str">
        <f>IF(B493="","",IF(AZ494="対象外","対象外",AA493))</f>
        <v/>
      </c>
      <c r="AB494" s="219" t="str">
        <f>IF(B493="","",IF(AZ494="対象外","対象外",AB493))</f>
        <v/>
      </c>
      <c r="AC494" s="219" t="str">
        <f>IF(B493="","",IF(AZ494="対象外","対象外",AC493))</f>
        <v/>
      </c>
      <c r="AD494" s="219" t="str">
        <f>IF(B493="","",IF(AZ494="対象外","対象外",AD493))</f>
        <v/>
      </c>
      <c r="AE494" s="219" t="str">
        <f>IF(B493="","",IF(AZ494="対象外","対象外",AE493))</f>
        <v/>
      </c>
      <c r="AF494" s="219" t="str">
        <f>IF(B493="","",IF(AZ494="対象外","対象外",AF493))</f>
        <v/>
      </c>
      <c r="AG494" s="219" t="str">
        <f>IF(B493="","",IF(AZ494="対象外","対象外",AG493))</f>
        <v/>
      </c>
      <c r="AH494" s="523" t="str">
        <f t="shared" ref="AH494" si="782">IF(B493="","",IF(AH493&lt;1,"対象外",ROUND(AI493/AH493,3)))</f>
        <v/>
      </c>
      <c r="AI494" s="524"/>
      <c r="AJ494" s="189"/>
      <c r="AL494" s="290"/>
      <c r="AM494" s="184">
        <f>IF(AH494="",0,IF(AH494="対象外",0,1))</f>
        <v>0</v>
      </c>
      <c r="AN494" s="187">
        <f>IF(AM494=1,AH494,0)</f>
        <v>0</v>
      </c>
      <c r="AO494" s="184">
        <f>AH493</f>
        <v>0</v>
      </c>
      <c r="AP494" s="170">
        <f>AI493</f>
        <v>0</v>
      </c>
      <c r="AQ494" s="152"/>
      <c r="AR494" s="170">
        <f>IF(AS494&gt;1,1,0)</f>
        <v>0</v>
      </c>
      <c r="AS494" s="170">
        <f>AO494+AS450</f>
        <v>0</v>
      </c>
      <c r="AT494" s="170">
        <f>AP494+AT450</f>
        <v>0</v>
      </c>
      <c r="AU494" s="152"/>
      <c r="AW494" s="198" t="str">
        <f>IF(COUNTIF(F493:L493,"作業")+COUNTIF(F493:L493,"休日")&lt;7,"対象外",IF(COUNTIF(F493:L493,"休日")&gt;3,"対象外","対象"))</f>
        <v>対象外</v>
      </c>
      <c r="AX494" s="198" t="str">
        <f>IF(COUNTIF(M493:S493,"作業")+COUNTIF(M493:S493,"休日")&lt;7,"対象外",IF(COUNTIF(M493:S493,"休日")&gt;3,"対象外","対象"))</f>
        <v>対象外</v>
      </c>
      <c r="AY494" s="198" t="str">
        <f>IF(COUNTIF(T493:Z493,"作業")+COUNTIF(T493:Z493,"休日")&lt;7,"対象外",IF(COUNTIF(T493:Z493,"休日")&gt;3,"対象外","対象"))</f>
        <v>対象外</v>
      </c>
      <c r="AZ494" s="198" t="str">
        <f>IF(COUNTIF(AA493:AG493,"作業")+COUNTIF(AA493:AG493,"休日")&lt;7,"対象外",IF(COUNTIF(AA493:AG493,"休日")&gt;3,"対象外","対象"))</f>
        <v>対象外</v>
      </c>
    </row>
    <row r="495" spans="1:52" ht="54.75" customHeight="1" x14ac:dyDescent="0.35">
      <c r="A495" s="599"/>
      <c r="B495" s="529" t="str">
        <f>IF(COUNTIF(F495:AG495,0)=28,"",B$55)</f>
        <v/>
      </c>
      <c r="C495" s="530"/>
      <c r="D495" s="531"/>
      <c r="E495" s="295" t="s">
        <v>158</v>
      </c>
      <c r="F495" s="314">
        <f>VLOOKUP(F462,'16'!$B$11:$D$598,3,0)</f>
        <v>0</v>
      </c>
      <c r="G495" s="219">
        <f>VLOOKUP(G462,'16'!$B$11:$D$598,3,0)</f>
        <v>0</v>
      </c>
      <c r="H495" s="219">
        <f>VLOOKUP(H462,'16'!$B$11:$D$598,3,0)</f>
        <v>0</v>
      </c>
      <c r="I495" s="219">
        <f>VLOOKUP(I462,'16'!$B$11:$D$598,3,0)</f>
        <v>0</v>
      </c>
      <c r="J495" s="219">
        <f>VLOOKUP(J462,'16'!$B$11:$D$598,3,0)</f>
        <v>0</v>
      </c>
      <c r="K495" s="219">
        <f>VLOOKUP(K462,'16'!$B$11:$D$598,3,0)</f>
        <v>0</v>
      </c>
      <c r="L495" s="315">
        <f>VLOOKUP(L462,'16'!$B$11:$D$598,3,0)</f>
        <v>0</v>
      </c>
      <c r="M495" s="303">
        <f>VLOOKUP(M462,'16'!$B$11:$D$598,3,0)</f>
        <v>0</v>
      </c>
      <c r="N495" s="219">
        <f>VLOOKUP(N462,'16'!$B$11:$D$598,3,0)</f>
        <v>0</v>
      </c>
      <c r="O495" s="219">
        <f>VLOOKUP(O462,'16'!$B$11:$D$598,3,0)</f>
        <v>0</v>
      </c>
      <c r="P495" s="219">
        <f>VLOOKUP(P462,'16'!$B$11:$D$598,3,0)</f>
        <v>0</v>
      </c>
      <c r="Q495" s="219">
        <f>VLOOKUP(Q462,'16'!$B$11:$D$598,3,0)</f>
        <v>0</v>
      </c>
      <c r="R495" s="219">
        <f>VLOOKUP(R462,'16'!$B$11:$D$598,3,0)</f>
        <v>0</v>
      </c>
      <c r="S495" s="322">
        <f>VLOOKUP(S462,'16'!$B$11:$D$598,3,0)</f>
        <v>0</v>
      </c>
      <c r="T495" s="314">
        <f>VLOOKUP(T462,'16'!$B$11:$D$598,3,0)</f>
        <v>0</v>
      </c>
      <c r="U495" s="219">
        <f>VLOOKUP(U462,'16'!$B$11:$D$598,3,0)</f>
        <v>0</v>
      </c>
      <c r="V495" s="219">
        <f>VLOOKUP(V462,'16'!$B$11:$D$598,3,0)</f>
        <v>0</v>
      </c>
      <c r="W495" s="219">
        <f>VLOOKUP(W462,'16'!$B$11:$D$598,3,0)</f>
        <v>0</v>
      </c>
      <c r="X495" s="219">
        <f>VLOOKUP(X462,'16'!$B$11:$D$598,3,0)</f>
        <v>0</v>
      </c>
      <c r="Y495" s="219">
        <f>VLOOKUP(Y462,'16'!$B$11:$D$598,3,0)</f>
        <v>0</v>
      </c>
      <c r="Z495" s="315">
        <f>VLOOKUP(Z462,'16'!$B$11:$D$598,3,0)</f>
        <v>0</v>
      </c>
      <c r="AA495" s="303">
        <f>VLOOKUP(AA462,'16'!$B$11:$D$598,3,0)</f>
        <v>0</v>
      </c>
      <c r="AB495" s="219">
        <f>VLOOKUP(AB462,'16'!$B$11:$D$598,3,0)</f>
        <v>0</v>
      </c>
      <c r="AC495" s="219">
        <f>VLOOKUP(AC462,'16'!$B$11:$D$598,3,0)</f>
        <v>0</v>
      </c>
      <c r="AD495" s="219">
        <f>VLOOKUP(AD462,'16'!$B$11:$D$598,3,0)</f>
        <v>0</v>
      </c>
      <c r="AE495" s="219">
        <f>VLOOKUP(AE462,'16'!$B$11:$D$598,3,0)</f>
        <v>0</v>
      </c>
      <c r="AF495" s="219">
        <f>VLOOKUP(AF462,'16'!$B$11:$D$598,3,0)</f>
        <v>0</v>
      </c>
      <c r="AG495" s="219">
        <f>VLOOKUP(AG462,'16'!$B$11:$D$598,3,0)</f>
        <v>0</v>
      </c>
      <c r="AH495" s="198">
        <f t="shared" ref="AH495" si="783">COUNTIF(F496:AG496,"作業")+COUNTIF(F496:AG496,"休日")</f>
        <v>0</v>
      </c>
      <c r="AI495" s="291">
        <f t="shared" ref="AI495" si="784">(COUNTIF(F496:AG496,"休日"))</f>
        <v>0</v>
      </c>
      <c r="AJ495" s="189"/>
      <c r="AL495" s="290"/>
      <c r="AM495" s="290"/>
      <c r="AN495" s="290"/>
      <c r="AW495" s="278">
        <v>1</v>
      </c>
      <c r="AX495" s="278">
        <v>2</v>
      </c>
      <c r="AY495" s="278">
        <v>3</v>
      </c>
      <c r="AZ495" s="278">
        <v>4</v>
      </c>
    </row>
    <row r="496" spans="1:52" ht="54.75" customHeight="1" x14ac:dyDescent="0.35">
      <c r="A496" s="599"/>
      <c r="B496" s="532"/>
      <c r="C496" s="533"/>
      <c r="D496" s="534"/>
      <c r="E496" s="296" t="s">
        <v>159</v>
      </c>
      <c r="F496" s="314" t="str">
        <f>IF(B495="","",IF(AW496="対象外","対象外",F495))</f>
        <v/>
      </c>
      <c r="G496" s="219" t="str">
        <f>IF(B495="","",IF(AW496="対象外","対象外",G495))</f>
        <v/>
      </c>
      <c r="H496" s="219" t="str">
        <f>IF(B495="","",IF(AW496="対象外","対象外",H495))</f>
        <v/>
      </c>
      <c r="I496" s="219" t="str">
        <f>IF(B495="","",IF(AW496="対象外","対象外",I495))</f>
        <v/>
      </c>
      <c r="J496" s="219" t="str">
        <f>IF(B495="","",IF(AW496="対象外","対象外",J495))</f>
        <v/>
      </c>
      <c r="K496" s="219" t="str">
        <f>IF(B495="","",IF(AW496="対象外","対象外",K495))</f>
        <v/>
      </c>
      <c r="L496" s="315" t="str">
        <f>IF(B495="","",IF(AW496="対象外","対象外",L495))</f>
        <v/>
      </c>
      <c r="M496" s="303" t="str">
        <f>IF(B495="","",IF(AX496="対象外","対象外",M495))</f>
        <v/>
      </c>
      <c r="N496" s="219" t="str">
        <f>IF(B495="","",IF(AX496="対象外","対象外",N495))</f>
        <v/>
      </c>
      <c r="O496" s="219" t="str">
        <f>IF(B495="","",IF(AX496="対象外","対象外",O495))</f>
        <v/>
      </c>
      <c r="P496" s="219" t="str">
        <f>IF(B495="","",IF(AX496="対象外","対象外",P495))</f>
        <v/>
      </c>
      <c r="Q496" s="219" t="str">
        <f>IF(B495="","",IF(AX496="対象外","対象外",Q495))</f>
        <v/>
      </c>
      <c r="R496" s="219" t="str">
        <f>IF(B495="","",IF(AX496="対象外","対象外",R495))</f>
        <v/>
      </c>
      <c r="S496" s="322" t="str">
        <f>IF(B495="","",IF(AX496="対象外","対象外",S495))</f>
        <v/>
      </c>
      <c r="T496" s="314" t="str">
        <f>IF(B495="","",IF(AY496="対象外","対象外",T495))</f>
        <v/>
      </c>
      <c r="U496" s="219" t="str">
        <f>IF(B495="","",IF(AY496="対象外","対象外",U495))</f>
        <v/>
      </c>
      <c r="V496" s="219" t="str">
        <f>IF(B495="","",IF(AY496="対象外","対象外",V495))</f>
        <v/>
      </c>
      <c r="W496" s="219" t="str">
        <f>IF(B495="","",IF(AY496="対象外","対象外",W495))</f>
        <v/>
      </c>
      <c r="X496" s="219" t="str">
        <f>IF(B495="","",IF(AY496="対象外","対象外",X495))</f>
        <v/>
      </c>
      <c r="Y496" s="219" t="str">
        <f>IF(B495="","",IF(AY496="対象外","対象外",Y495))</f>
        <v/>
      </c>
      <c r="Z496" s="315" t="str">
        <f>IF(B495="","",IF(AY496="対象外","対象外",Z495))</f>
        <v/>
      </c>
      <c r="AA496" s="303" t="str">
        <f>IF(B495="","",IF(AZ496="対象外","対象外",AA495))</f>
        <v/>
      </c>
      <c r="AB496" s="219" t="str">
        <f>IF(B495="","",IF(AZ496="対象外","対象外",AB495))</f>
        <v/>
      </c>
      <c r="AC496" s="219" t="str">
        <f>IF(B495="","",IF(AZ496="対象外","対象外",AC495))</f>
        <v/>
      </c>
      <c r="AD496" s="219" t="str">
        <f>IF(B495="","",IF(AZ496="対象外","対象外",AD495))</f>
        <v/>
      </c>
      <c r="AE496" s="219" t="str">
        <f>IF(B495="","",IF(AZ496="対象外","対象外",AE495))</f>
        <v/>
      </c>
      <c r="AF496" s="219" t="str">
        <f>IF(B495="","",IF(AZ496="対象外","対象外",AF495))</f>
        <v/>
      </c>
      <c r="AG496" s="219" t="str">
        <f>IF(B495="","",IF(AZ496="対象外","対象外",AG495))</f>
        <v/>
      </c>
      <c r="AH496" s="523" t="str">
        <f t="shared" ref="AH496" si="785">IF(B495="","",IF(AH495&lt;1,"対象外",ROUND(AI495/AH495,3)))</f>
        <v/>
      </c>
      <c r="AI496" s="524"/>
      <c r="AJ496" s="189"/>
      <c r="AL496" s="290"/>
      <c r="AM496" s="184">
        <f>IF(AH496="",0,IF(AH496="対象外",0,1))</f>
        <v>0</v>
      </c>
      <c r="AN496" s="187">
        <f>IF(AM496=1,AH496,0)</f>
        <v>0</v>
      </c>
      <c r="AO496" s="184">
        <f>AH495</f>
        <v>0</v>
      </c>
      <c r="AP496" s="170">
        <f>AI495</f>
        <v>0</v>
      </c>
      <c r="AQ496" s="152"/>
      <c r="AR496" s="170">
        <f>IF(AS496&gt;1,1,0)</f>
        <v>0</v>
      </c>
      <c r="AS496" s="170">
        <f>AO496+AS452</f>
        <v>0</v>
      </c>
      <c r="AT496" s="170">
        <f>AP496+AT452</f>
        <v>0</v>
      </c>
      <c r="AU496" s="152"/>
      <c r="AW496" s="198" t="str">
        <f>IF(COUNTIF(F495:L495,"作業")+COUNTIF(F495:L495,"休日")&lt;7,"対象外",IF(COUNTIF(F495:L495,"休日")&gt;3,"対象外","対象"))</f>
        <v>対象外</v>
      </c>
      <c r="AX496" s="198" t="str">
        <f>IF(COUNTIF(M495:S495,"作業")+COUNTIF(M495:S495,"休日")&lt;7,"対象外",IF(COUNTIF(M495:S495,"休日")&gt;3,"対象外","対象"))</f>
        <v>対象外</v>
      </c>
      <c r="AY496" s="198" t="str">
        <f>IF(COUNTIF(T495:Z495,"作業")+COUNTIF(T495:Z495,"休日")&lt;7,"対象外",IF(COUNTIF(T495:Z495,"休日")&gt;3,"対象外","対象"))</f>
        <v>対象外</v>
      </c>
      <c r="AZ496" s="198" t="str">
        <f>IF(COUNTIF(AA495:AG495,"作業")+COUNTIF(AA495:AG495,"休日")&lt;7,"対象外",IF(COUNTIF(AA495:AG495,"休日")&gt;3,"対象外","対象"))</f>
        <v>対象外</v>
      </c>
    </row>
    <row r="497" spans="1:52" ht="54.75" customHeight="1" x14ac:dyDescent="0.35">
      <c r="A497" s="599"/>
      <c r="B497" s="529" t="str">
        <f t="shared" ref="B497" si="786">IF(COUNTIF(F497:AG497,0)=28,"",B$25)</f>
        <v/>
      </c>
      <c r="C497" s="530"/>
      <c r="D497" s="531"/>
      <c r="E497" s="295" t="s">
        <v>158</v>
      </c>
      <c r="F497" s="314">
        <f>VLOOKUP(F462,'17'!$B$11:$D$598,3,0)</f>
        <v>0</v>
      </c>
      <c r="G497" s="219">
        <f>VLOOKUP(G462,'17'!$B$11:$D$598,3,0)</f>
        <v>0</v>
      </c>
      <c r="H497" s="219">
        <f>VLOOKUP(H462,'17'!$B$11:$D$598,3,0)</f>
        <v>0</v>
      </c>
      <c r="I497" s="219">
        <f>VLOOKUP(I462,'17'!$B$11:$D$598,3,0)</f>
        <v>0</v>
      </c>
      <c r="J497" s="219">
        <f>VLOOKUP(J462,'17'!$B$11:$D$598,3,0)</f>
        <v>0</v>
      </c>
      <c r="K497" s="219">
        <f>VLOOKUP(K462,'17'!$B$11:$D$598,3,0)</f>
        <v>0</v>
      </c>
      <c r="L497" s="315">
        <f>VLOOKUP(L462,'17'!$B$11:$D$598,3,0)</f>
        <v>0</v>
      </c>
      <c r="M497" s="303">
        <f>VLOOKUP(M462,'17'!$B$11:$D$598,3,0)</f>
        <v>0</v>
      </c>
      <c r="N497" s="219">
        <f>VLOOKUP(N462,'17'!$B$11:$D$598,3,0)</f>
        <v>0</v>
      </c>
      <c r="O497" s="219">
        <f>VLOOKUP(O462,'17'!$B$11:$D$598,3,0)</f>
        <v>0</v>
      </c>
      <c r="P497" s="219">
        <f>VLOOKUP(P462,'17'!$B$11:$D$598,3,0)</f>
        <v>0</v>
      </c>
      <c r="Q497" s="219">
        <f>VLOOKUP(Q462,'17'!$B$11:$D$598,3,0)</f>
        <v>0</v>
      </c>
      <c r="R497" s="219">
        <f>VLOOKUP(R462,'17'!$B$11:$D$598,3,0)</f>
        <v>0</v>
      </c>
      <c r="S497" s="322">
        <f>VLOOKUP(S462,'17'!$B$11:$D$598,3,0)</f>
        <v>0</v>
      </c>
      <c r="T497" s="314">
        <f>VLOOKUP(T462,'17'!$B$11:$D$598,3,0)</f>
        <v>0</v>
      </c>
      <c r="U497" s="219">
        <f>VLOOKUP(U462,'17'!$B$11:$D$598,3,0)</f>
        <v>0</v>
      </c>
      <c r="V497" s="219">
        <f>VLOOKUP(V462,'17'!$B$11:$D$598,3,0)</f>
        <v>0</v>
      </c>
      <c r="W497" s="219">
        <f>VLOOKUP(W462,'17'!$B$11:$D$598,3,0)</f>
        <v>0</v>
      </c>
      <c r="X497" s="219">
        <f>VLOOKUP(X462,'17'!$B$11:$D$598,3,0)</f>
        <v>0</v>
      </c>
      <c r="Y497" s="219">
        <f>VLOOKUP(Y462,'17'!$B$11:$D$598,3,0)</f>
        <v>0</v>
      </c>
      <c r="Z497" s="315">
        <f>VLOOKUP(Z462,'17'!$B$11:$D$598,3,0)</f>
        <v>0</v>
      </c>
      <c r="AA497" s="303">
        <f>VLOOKUP(AA462,'17'!$B$11:$D$598,3,0)</f>
        <v>0</v>
      </c>
      <c r="AB497" s="219">
        <f>VLOOKUP(AB462,'17'!$B$11:$D$598,3,0)</f>
        <v>0</v>
      </c>
      <c r="AC497" s="219">
        <f>VLOOKUP(AC462,'17'!$B$11:$D$598,3,0)</f>
        <v>0</v>
      </c>
      <c r="AD497" s="219">
        <f>VLOOKUP(AD462,'17'!$B$11:$D$598,3,0)</f>
        <v>0</v>
      </c>
      <c r="AE497" s="219">
        <f>VLOOKUP(AE462,'17'!$B$11:$D$598,3,0)</f>
        <v>0</v>
      </c>
      <c r="AF497" s="219">
        <f>VLOOKUP(AF462,'17'!$B$11:$D$598,3,0)</f>
        <v>0</v>
      </c>
      <c r="AG497" s="219">
        <f>VLOOKUP(AG462,'17'!$B$11:$D$598,3,0)</f>
        <v>0</v>
      </c>
      <c r="AH497" s="198">
        <f t="shared" ref="AH497" si="787">COUNTIF(F498:AG498,"作業")+COUNTIF(F498:AG498,"休日")</f>
        <v>0</v>
      </c>
      <c r="AI497" s="291">
        <f t="shared" ref="AI497" si="788">(COUNTIF(F498:AG498,"休日"))</f>
        <v>0</v>
      </c>
      <c r="AJ497" s="189"/>
      <c r="AL497" s="290"/>
      <c r="AM497" s="290"/>
      <c r="AN497" s="290"/>
      <c r="AW497" s="278">
        <v>1</v>
      </c>
      <c r="AX497" s="278">
        <v>2</v>
      </c>
      <c r="AY497" s="278">
        <v>3</v>
      </c>
      <c r="AZ497" s="278">
        <v>4</v>
      </c>
    </row>
    <row r="498" spans="1:52" ht="54.75" customHeight="1" x14ac:dyDescent="0.35">
      <c r="A498" s="599"/>
      <c r="B498" s="532"/>
      <c r="C498" s="533"/>
      <c r="D498" s="534"/>
      <c r="E498" s="296" t="s">
        <v>159</v>
      </c>
      <c r="F498" s="314" t="str">
        <f>IF(B497="","",IF(AW498="対象外","対象外",F497))</f>
        <v/>
      </c>
      <c r="G498" s="219" t="str">
        <f>IF(B497="","",IF(AW498="対象外","対象外",G497))</f>
        <v/>
      </c>
      <c r="H498" s="219" t="str">
        <f>IF(B497="","",IF(AW498="対象外","対象外",H497))</f>
        <v/>
      </c>
      <c r="I498" s="219" t="str">
        <f>IF(B497="","",IF(AW498="対象外","対象外",I497))</f>
        <v/>
      </c>
      <c r="J498" s="219" t="str">
        <f>IF(B497="","",IF(AW498="対象外","対象外",J497))</f>
        <v/>
      </c>
      <c r="K498" s="219" t="str">
        <f>IF(B497="","",IF(AW498="対象外","対象外",K497))</f>
        <v/>
      </c>
      <c r="L498" s="315" t="str">
        <f>IF(B497="","",IF(AW498="対象外","対象外",L497))</f>
        <v/>
      </c>
      <c r="M498" s="303" t="str">
        <f>IF(B497="","",IF(AX498="対象外","対象外",M497))</f>
        <v/>
      </c>
      <c r="N498" s="219" t="str">
        <f>IF(B497="","",IF(AX498="対象外","対象外",N497))</f>
        <v/>
      </c>
      <c r="O498" s="219" t="str">
        <f>IF(B497="","",IF(AX498="対象外","対象外",O497))</f>
        <v/>
      </c>
      <c r="P498" s="219" t="str">
        <f>IF(B497="","",IF(AX498="対象外","対象外",P497))</f>
        <v/>
      </c>
      <c r="Q498" s="219" t="str">
        <f>IF(B497="","",IF(AX498="対象外","対象外",Q497))</f>
        <v/>
      </c>
      <c r="R498" s="219" t="str">
        <f>IF(B497="","",IF(AX498="対象外","対象外",R497))</f>
        <v/>
      </c>
      <c r="S498" s="322" t="str">
        <f>IF(B497="","",IF(AX498="対象外","対象外",S497))</f>
        <v/>
      </c>
      <c r="T498" s="314" t="str">
        <f>IF(B497="","",IF(AY498="対象外","対象外",T497))</f>
        <v/>
      </c>
      <c r="U498" s="219" t="str">
        <f>IF(B497="","",IF(AY498="対象外","対象外",U497))</f>
        <v/>
      </c>
      <c r="V498" s="219" t="str">
        <f>IF(B497="","",IF(AY498="対象外","対象外",V497))</f>
        <v/>
      </c>
      <c r="W498" s="219" t="str">
        <f>IF(B497="","",IF(AY498="対象外","対象外",W497))</f>
        <v/>
      </c>
      <c r="X498" s="219" t="str">
        <f>IF(B497="","",IF(AY498="対象外","対象外",X497))</f>
        <v/>
      </c>
      <c r="Y498" s="219" t="str">
        <f>IF(B497="","",IF(AY498="対象外","対象外",Y497))</f>
        <v/>
      </c>
      <c r="Z498" s="315" t="str">
        <f>IF(B497="","",IF(AY498="対象外","対象外",Z497))</f>
        <v/>
      </c>
      <c r="AA498" s="303" t="str">
        <f>IF(B497="","",IF(AZ498="対象外","対象外",AA497))</f>
        <v/>
      </c>
      <c r="AB498" s="219" t="str">
        <f>IF(B497="","",IF(AZ498="対象外","対象外",AB497))</f>
        <v/>
      </c>
      <c r="AC498" s="219" t="str">
        <f>IF(B497="","",IF(AZ498="対象外","対象外",AC497))</f>
        <v/>
      </c>
      <c r="AD498" s="219" t="str">
        <f>IF(B497="","",IF(AZ498="対象外","対象外",AD497))</f>
        <v/>
      </c>
      <c r="AE498" s="219" t="str">
        <f>IF(B497="","",IF(AZ498="対象外","対象外",AE497))</f>
        <v/>
      </c>
      <c r="AF498" s="219" t="str">
        <f>IF(B497="","",IF(AZ498="対象外","対象外",AF497))</f>
        <v/>
      </c>
      <c r="AG498" s="219" t="str">
        <f>IF(B497="","",IF(AZ498="対象外","対象外",AG497))</f>
        <v/>
      </c>
      <c r="AH498" s="523" t="str">
        <f t="shared" ref="AH498" si="789">IF(B497="","",IF(AH497&lt;1,"対象外",ROUND(AI497/AH497,3)))</f>
        <v/>
      </c>
      <c r="AI498" s="524"/>
      <c r="AJ498" s="189"/>
      <c r="AL498" s="290"/>
      <c r="AM498" s="184">
        <f>IF(AH498="",0,IF(AH498="対象外",0,1))</f>
        <v>0</v>
      </c>
      <c r="AN498" s="187">
        <f>IF(AM498=1,AH498,0)</f>
        <v>0</v>
      </c>
      <c r="AO498" s="184">
        <f>AH497</f>
        <v>0</v>
      </c>
      <c r="AP498" s="170">
        <f>AI497</f>
        <v>0</v>
      </c>
      <c r="AQ498" s="152"/>
      <c r="AR498" s="170">
        <f>IF(AS498&gt;1,1,0)</f>
        <v>0</v>
      </c>
      <c r="AS498" s="170">
        <f>AO498+AS454</f>
        <v>0</v>
      </c>
      <c r="AT498" s="170">
        <f>AP498+AT454</f>
        <v>0</v>
      </c>
      <c r="AU498" s="152"/>
      <c r="AW498" s="198" t="str">
        <f>IF(COUNTIF(F497:L497,"作業")+COUNTIF(F497:L497,"休日")&lt;7,"対象外",IF(COUNTIF(F497:L497,"休日")&gt;3,"対象外","対象"))</f>
        <v>対象外</v>
      </c>
      <c r="AX498" s="198" t="str">
        <f>IF(COUNTIF(M497:S497,"作業")+COUNTIF(M497:S497,"休日")&lt;7,"対象外",IF(COUNTIF(M497:S497,"休日")&gt;3,"対象外","対象"))</f>
        <v>対象外</v>
      </c>
      <c r="AY498" s="198" t="str">
        <f>IF(COUNTIF(T497:Z497,"作業")+COUNTIF(T497:Z497,"休日")&lt;7,"対象外",IF(COUNTIF(T497:Z497,"休日")&gt;3,"対象外","対象"))</f>
        <v>対象外</v>
      </c>
      <c r="AZ498" s="198" t="str">
        <f>IF(COUNTIF(AA497:AG497,"作業")+COUNTIF(AA497:AG497,"休日")&lt;7,"対象外",IF(COUNTIF(AA497:AG497,"休日")&gt;3,"対象外","対象"))</f>
        <v>対象外</v>
      </c>
    </row>
    <row r="499" spans="1:52" ht="54.75" customHeight="1" x14ac:dyDescent="0.35">
      <c r="A499" s="599"/>
      <c r="B499" s="529" t="str">
        <f>IF(COUNTIF(F499:AG499,0)=28,"",B$57)</f>
        <v/>
      </c>
      <c r="C499" s="530"/>
      <c r="D499" s="531"/>
      <c r="E499" s="295" t="s">
        <v>158</v>
      </c>
      <c r="F499" s="314">
        <f>VLOOKUP(F462,'18'!$B$11:$D$598,3,0)</f>
        <v>0</v>
      </c>
      <c r="G499" s="219">
        <f>VLOOKUP(G462,'18'!$B$11:$D$598,3,0)</f>
        <v>0</v>
      </c>
      <c r="H499" s="219">
        <f>VLOOKUP(H462,'18'!$B$11:$D$598,3,0)</f>
        <v>0</v>
      </c>
      <c r="I499" s="219">
        <f>VLOOKUP(I462,'18'!$B$11:$D$598,3,0)</f>
        <v>0</v>
      </c>
      <c r="J499" s="219">
        <f>VLOOKUP(J462,'18'!$B$11:$D$598,3,0)</f>
        <v>0</v>
      </c>
      <c r="K499" s="219">
        <f>VLOOKUP(K462,'18'!$B$11:$D$598,3,0)</f>
        <v>0</v>
      </c>
      <c r="L499" s="315">
        <f>VLOOKUP(L462,'18'!$B$11:$D$598,3,0)</f>
        <v>0</v>
      </c>
      <c r="M499" s="303">
        <f>VLOOKUP(M462,'18'!$B$11:$D$598,3,0)</f>
        <v>0</v>
      </c>
      <c r="N499" s="219">
        <f>VLOOKUP(N462,'18'!$B$11:$D$598,3,0)</f>
        <v>0</v>
      </c>
      <c r="O499" s="219">
        <f>VLOOKUP(O462,'18'!$B$11:$D$598,3,0)</f>
        <v>0</v>
      </c>
      <c r="P499" s="219">
        <f>VLOOKUP(P462,'18'!$B$11:$D$598,3,0)</f>
        <v>0</v>
      </c>
      <c r="Q499" s="219">
        <f>VLOOKUP(Q462,'18'!$B$11:$D$598,3,0)</f>
        <v>0</v>
      </c>
      <c r="R499" s="219">
        <f>VLOOKUP(R462,'18'!$B$11:$D$598,3,0)</f>
        <v>0</v>
      </c>
      <c r="S499" s="322">
        <f>VLOOKUP(S462,'18'!$B$11:$D$598,3,0)</f>
        <v>0</v>
      </c>
      <c r="T499" s="314">
        <f>VLOOKUP(T462,'18'!$B$11:$D$598,3,0)</f>
        <v>0</v>
      </c>
      <c r="U499" s="219">
        <f>VLOOKUP(U462,'18'!$B$11:$D$598,3,0)</f>
        <v>0</v>
      </c>
      <c r="V499" s="219">
        <f>VLOOKUP(V462,'18'!$B$11:$D$598,3,0)</f>
        <v>0</v>
      </c>
      <c r="W499" s="219">
        <f>VLOOKUP(W462,'18'!$B$11:$D$598,3,0)</f>
        <v>0</v>
      </c>
      <c r="X499" s="219">
        <f>VLOOKUP(X462,'18'!$B$11:$D$598,3,0)</f>
        <v>0</v>
      </c>
      <c r="Y499" s="219">
        <f>VLOOKUP(Y462,'18'!$B$11:$D$598,3,0)</f>
        <v>0</v>
      </c>
      <c r="Z499" s="315">
        <f>VLOOKUP(Z462,'18'!$B$11:$D$598,3,0)</f>
        <v>0</v>
      </c>
      <c r="AA499" s="303">
        <f>VLOOKUP(AA462,'18'!$B$11:$D$598,3,0)</f>
        <v>0</v>
      </c>
      <c r="AB499" s="219">
        <f>VLOOKUP(AB462,'18'!$B$11:$D$598,3,0)</f>
        <v>0</v>
      </c>
      <c r="AC499" s="219">
        <f>VLOOKUP(AC462,'18'!$B$11:$D$598,3,0)</f>
        <v>0</v>
      </c>
      <c r="AD499" s="219">
        <f>VLOOKUP(AD462,'18'!$B$11:$D$598,3,0)</f>
        <v>0</v>
      </c>
      <c r="AE499" s="219">
        <f>VLOOKUP(AE462,'18'!$B$11:$D$598,3,0)</f>
        <v>0</v>
      </c>
      <c r="AF499" s="219">
        <f>VLOOKUP(AF462,'18'!$B$11:$D$598,3,0)</f>
        <v>0</v>
      </c>
      <c r="AG499" s="219">
        <f>VLOOKUP(AG462,'18'!$B$11:$D$598,3,0)</f>
        <v>0</v>
      </c>
      <c r="AH499" s="198">
        <f t="shared" ref="AH499" si="790">COUNTIF(F500:AG500,"作業")+COUNTIF(F500:AG500,"休日")</f>
        <v>0</v>
      </c>
      <c r="AI499" s="291">
        <f t="shared" ref="AI499" si="791">(COUNTIF(F500:AG500,"休日"))</f>
        <v>0</v>
      </c>
      <c r="AJ499" s="189"/>
      <c r="AL499" s="290"/>
      <c r="AM499" s="290"/>
      <c r="AN499" s="290"/>
      <c r="AW499" s="278">
        <v>1</v>
      </c>
      <c r="AX499" s="278">
        <v>2</v>
      </c>
      <c r="AY499" s="278">
        <v>3</v>
      </c>
      <c r="AZ499" s="278">
        <v>4</v>
      </c>
    </row>
    <row r="500" spans="1:52" ht="54.75" customHeight="1" x14ac:dyDescent="0.35">
      <c r="A500" s="599"/>
      <c r="B500" s="532"/>
      <c r="C500" s="533"/>
      <c r="D500" s="534"/>
      <c r="E500" s="296" t="s">
        <v>159</v>
      </c>
      <c r="F500" s="314" t="str">
        <f>IF(B499="","",IF(AW500="対象外","対象外",F499))</f>
        <v/>
      </c>
      <c r="G500" s="219" t="str">
        <f>IF(B499="","",IF(AW500="対象外","対象外",G499))</f>
        <v/>
      </c>
      <c r="H500" s="219" t="str">
        <f>IF(B499="","",IF(AW500="対象外","対象外",H499))</f>
        <v/>
      </c>
      <c r="I500" s="219" t="str">
        <f>IF(B499="","",IF(AW500="対象外","対象外",I499))</f>
        <v/>
      </c>
      <c r="J500" s="219" t="str">
        <f>IF(B499="","",IF(AW500="対象外","対象外",J499))</f>
        <v/>
      </c>
      <c r="K500" s="219" t="str">
        <f>IF(B499="","",IF(AW500="対象外","対象外",K499))</f>
        <v/>
      </c>
      <c r="L500" s="315" t="str">
        <f>IF(B499="","",IF(AW500="対象外","対象外",L499))</f>
        <v/>
      </c>
      <c r="M500" s="303" t="str">
        <f>IF(B499="","",IF(AX500="対象外","対象外",M499))</f>
        <v/>
      </c>
      <c r="N500" s="219" t="str">
        <f>IF(B499="","",IF(AX500="対象外","対象外",N499))</f>
        <v/>
      </c>
      <c r="O500" s="219" t="str">
        <f>IF(B499="","",IF(AX500="対象外","対象外",O499))</f>
        <v/>
      </c>
      <c r="P500" s="219" t="str">
        <f>IF(B499="","",IF(AX500="対象外","対象外",P499))</f>
        <v/>
      </c>
      <c r="Q500" s="219" t="str">
        <f>IF(B499="","",IF(AX500="対象外","対象外",Q499))</f>
        <v/>
      </c>
      <c r="R500" s="219" t="str">
        <f>IF(B499="","",IF(AX500="対象外","対象外",R499))</f>
        <v/>
      </c>
      <c r="S500" s="322" t="str">
        <f>IF(B499="","",IF(AX500="対象外","対象外",S499))</f>
        <v/>
      </c>
      <c r="T500" s="314" t="str">
        <f>IF(B499="","",IF(AY500="対象外","対象外",T499))</f>
        <v/>
      </c>
      <c r="U500" s="219" t="str">
        <f>IF(B499="","",IF(AY500="対象外","対象外",U499))</f>
        <v/>
      </c>
      <c r="V500" s="219" t="str">
        <f>IF(B499="","",IF(AY500="対象外","対象外",V499))</f>
        <v/>
      </c>
      <c r="W500" s="219" t="str">
        <f>IF(B499="","",IF(AY500="対象外","対象外",W499))</f>
        <v/>
      </c>
      <c r="X500" s="219" t="str">
        <f>IF(B499="","",IF(AY500="対象外","対象外",X499))</f>
        <v/>
      </c>
      <c r="Y500" s="219" t="str">
        <f>IF(B499="","",IF(AY500="対象外","対象外",Y499))</f>
        <v/>
      </c>
      <c r="Z500" s="315" t="str">
        <f>IF(B499="","",IF(AY500="対象外","対象外",Z499))</f>
        <v/>
      </c>
      <c r="AA500" s="303" t="str">
        <f>IF(B499="","",IF(AZ500="対象外","対象外",AA499))</f>
        <v/>
      </c>
      <c r="AB500" s="219" t="str">
        <f>IF(B499="","",IF(AZ500="対象外","対象外",AB499))</f>
        <v/>
      </c>
      <c r="AC500" s="219" t="str">
        <f>IF(B499="","",IF(AZ500="対象外","対象外",AC499))</f>
        <v/>
      </c>
      <c r="AD500" s="219" t="str">
        <f>IF(B499="","",IF(AZ500="対象外","対象外",AD499))</f>
        <v/>
      </c>
      <c r="AE500" s="219" t="str">
        <f>IF(B499="","",IF(AZ500="対象外","対象外",AE499))</f>
        <v/>
      </c>
      <c r="AF500" s="219" t="str">
        <f>IF(B499="","",IF(AZ500="対象外","対象外",AF499))</f>
        <v/>
      </c>
      <c r="AG500" s="219" t="str">
        <f>IF(B499="","",IF(AZ500="対象外","対象外",AG499))</f>
        <v/>
      </c>
      <c r="AH500" s="523" t="str">
        <f t="shared" ref="AH500" si="792">IF(B499="","",IF(AH499&lt;1,"対象外",ROUND(AI499/AH499,3)))</f>
        <v/>
      </c>
      <c r="AI500" s="524"/>
      <c r="AJ500" s="189"/>
      <c r="AL500" s="290"/>
      <c r="AM500" s="184">
        <f>IF(AH500="",0,IF(AH500="対象外",0,1))</f>
        <v>0</v>
      </c>
      <c r="AN500" s="187">
        <f>IF(AM500=1,AH500,0)</f>
        <v>0</v>
      </c>
      <c r="AO500" s="184">
        <f>AH499</f>
        <v>0</v>
      </c>
      <c r="AP500" s="170">
        <f>AI499</f>
        <v>0</v>
      </c>
      <c r="AQ500" s="152"/>
      <c r="AR500" s="170">
        <f>IF(AS500&gt;1,1,0)</f>
        <v>0</v>
      </c>
      <c r="AS500" s="170">
        <f>AO500+AS456</f>
        <v>0</v>
      </c>
      <c r="AT500" s="170">
        <f>AP500+AT456</f>
        <v>0</v>
      </c>
      <c r="AU500" s="152"/>
      <c r="AW500" s="198" t="str">
        <f>IF(COUNTIF(F499:L499,"作業")+COUNTIF(F499:L499,"休日")&lt;7,"対象外",IF(COUNTIF(F499:L499,"休日")&gt;3,"対象外","対象"))</f>
        <v>対象外</v>
      </c>
      <c r="AX500" s="198" t="str">
        <f>IF(COUNTIF(M499:S499,"作業")+COUNTIF(M499:S499,"休日")&lt;7,"対象外",IF(COUNTIF(M499:S499,"休日")&gt;3,"対象外","対象"))</f>
        <v>対象外</v>
      </c>
      <c r="AY500" s="198" t="str">
        <f>IF(COUNTIF(T499:Z499,"作業")+COUNTIF(T499:Z499,"休日")&lt;7,"対象外",IF(COUNTIF(T499:Z499,"休日")&gt;3,"対象外","対象"))</f>
        <v>対象外</v>
      </c>
      <c r="AZ500" s="198" t="str">
        <f>IF(COUNTIF(AA499:AG499,"作業")+COUNTIF(AA499:AG499,"休日")&lt;7,"対象外",IF(COUNTIF(AA499:AG499,"休日")&gt;3,"対象外","対象"))</f>
        <v>対象外</v>
      </c>
    </row>
    <row r="501" spans="1:52" ht="54.75" customHeight="1" x14ac:dyDescent="0.35">
      <c r="A501" s="599"/>
      <c r="B501" s="529" t="str">
        <f>IF(COUNTIF(F501:AG501,0)=28,"",B$59)</f>
        <v/>
      </c>
      <c r="C501" s="530"/>
      <c r="D501" s="531"/>
      <c r="E501" s="295" t="s">
        <v>158</v>
      </c>
      <c r="F501" s="314">
        <f>VLOOKUP(F462,'19'!$B$11:$D$598,3,0)</f>
        <v>0</v>
      </c>
      <c r="G501" s="219">
        <f>VLOOKUP(G462,'19'!$B$11:$D$598,3,0)</f>
        <v>0</v>
      </c>
      <c r="H501" s="219">
        <f>VLOOKUP(H462,'19'!$B$11:$D$598,3,0)</f>
        <v>0</v>
      </c>
      <c r="I501" s="219">
        <f>VLOOKUP(I462,'19'!$B$11:$D$598,3,0)</f>
        <v>0</v>
      </c>
      <c r="J501" s="219">
        <f>VLOOKUP(J462,'19'!$B$11:$D$598,3,0)</f>
        <v>0</v>
      </c>
      <c r="K501" s="219">
        <f>VLOOKUP(K462,'19'!$B$11:$D$598,3,0)</f>
        <v>0</v>
      </c>
      <c r="L501" s="315">
        <f>VLOOKUP(L462,'19'!$B$11:$D$598,3,0)</f>
        <v>0</v>
      </c>
      <c r="M501" s="303">
        <f>VLOOKUP(M462,'19'!$B$11:$D$598,3,0)</f>
        <v>0</v>
      </c>
      <c r="N501" s="219">
        <f>VLOOKUP(N462,'19'!$B$11:$D$598,3,0)</f>
        <v>0</v>
      </c>
      <c r="O501" s="219">
        <f>VLOOKUP(O462,'19'!$B$11:$D$598,3,0)</f>
        <v>0</v>
      </c>
      <c r="P501" s="219">
        <f>VLOOKUP(P462,'19'!$B$11:$D$598,3,0)</f>
        <v>0</v>
      </c>
      <c r="Q501" s="219">
        <f>VLOOKUP(Q462,'19'!$B$11:$D$598,3,0)</f>
        <v>0</v>
      </c>
      <c r="R501" s="219">
        <f>VLOOKUP(R462,'19'!$B$11:$D$598,3,0)</f>
        <v>0</v>
      </c>
      <c r="S501" s="322">
        <f>VLOOKUP(S462,'19'!$B$11:$D$598,3,0)</f>
        <v>0</v>
      </c>
      <c r="T501" s="314">
        <f>VLOOKUP(T462,'19'!$B$11:$D$598,3,0)</f>
        <v>0</v>
      </c>
      <c r="U501" s="219">
        <f>VLOOKUP(U462,'19'!$B$11:$D$598,3,0)</f>
        <v>0</v>
      </c>
      <c r="V501" s="219">
        <f>VLOOKUP(V462,'19'!$B$11:$D$598,3,0)</f>
        <v>0</v>
      </c>
      <c r="W501" s="219">
        <f>VLOOKUP(W462,'19'!$B$11:$D$598,3,0)</f>
        <v>0</v>
      </c>
      <c r="X501" s="219">
        <f>VLOOKUP(X462,'19'!$B$11:$D$598,3,0)</f>
        <v>0</v>
      </c>
      <c r="Y501" s="219">
        <f>VLOOKUP(Y462,'19'!$B$11:$D$598,3,0)</f>
        <v>0</v>
      </c>
      <c r="Z501" s="315">
        <f>VLOOKUP(Z462,'19'!$B$11:$D$598,3,0)</f>
        <v>0</v>
      </c>
      <c r="AA501" s="303">
        <f>VLOOKUP(AA462,'19'!$B$11:$D$598,3,0)</f>
        <v>0</v>
      </c>
      <c r="AB501" s="219">
        <f>VLOOKUP(AB462,'19'!$B$11:$D$598,3,0)</f>
        <v>0</v>
      </c>
      <c r="AC501" s="219">
        <f>VLOOKUP(AC462,'19'!$B$11:$D$598,3,0)</f>
        <v>0</v>
      </c>
      <c r="AD501" s="219">
        <f>VLOOKUP(AD462,'19'!$B$11:$D$598,3,0)</f>
        <v>0</v>
      </c>
      <c r="AE501" s="219">
        <f>VLOOKUP(AE462,'19'!$B$11:$D$598,3,0)</f>
        <v>0</v>
      </c>
      <c r="AF501" s="219">
        <f>VLOOKUP(AF462,'19'!$B$11:$D$598,3,0)</f>
        <v>0</v>
      </c>
      <c r="AG501" s="219">
        <f>VLOOKUP(AG462,'19'!$B$11:$D$598,3,0)</f>
        <v>0</v>
      </c>
      <c r="AH501" s="198">
        <f t="shared" ref="AH501" si="793">COUNTIF(F502:AG502,"作業")+COUNTIF(F502:AG502,"休日")</f>
        <v>0</v>
      </c>
      <c r="AI501" s="291">
        <f t="shared" ref="AI501" si="794">(COUNTIF(F502:AG502,"休日"))</f>
        <v>0</v>
      </c>
      <c r="AJ501" s="189"/>
      <c r="AL501" s="290"/>
      <c r="AM501" s="290"/>
      <c r="AN501" s="290"/>
      <c r="AW501" s="278">
        <v>1</v>
      </c>
      <c r="AX501" s="278">
        <v>2</v>
      </c>
      <c r="AY501" s="278">
        <v>3</v>
      </c>
      <c r="AZ501" s="278">
        <v>4</v>
      </c>
    </row>
    <row r="502" spans="1:52" ht="54.75" customHeight="1" x14ac:dyDescent="0.35">
      <c r="A502" s="599"/>
      <c r="B502" s="532"/>
      <c r="C502" s="533"/>
      <c r="D502" s="534"/>
      <c r="E502" s="296" t="s">
        <v>159</v>
      </c>
      <c r="F502" s="314" t="str">
        <f>IF(B501="","",IF(AW502="対象外","対象外",F501))</f>
        <v/>
      </c>
      <c r="G502" s="219" t="str">
        <f>IF(B501="","",IF(AW502="対象外","対象外",G501))</f>
        <v/>
      </c>
      <c r="H502" s="219" t="str">
        <f>IF(B501="","",IF(AW502="対象外","対象外",H501))</f>
        <v/>
      </c>
      <c r="I502" s="219" t="str">
        <f>IF(B501="","",IF(AW502="対象外","対象外",I501))</f>
        <v/>
      </c>
      <c r="J502" s="219" t="str">
        <f>IF(B501="","",IF(AW502="対象外","対象外",J501))</f>
        <v/>
      </c>
      <c r="K502" s="219" t="str">
        <f>IF(B501="","",IF(AW502="対象外","対象外",K501))</f>
        <v/>
      </c>
      <c r="L502" s="315" t="str">
        <f>IF(B501="","",IF(AW502="対象外","対象外",L501))</f>
        <v/>
      </c>
      <c r="M502" s="303" t="str">
        <f>IF(B501="","",IF(AX502="対象外","対象外",M501))</f>
        <v/>
      </c>
      <c r="N502" s="219" t="str">
        <f>IF(B501="","",IF(AX502="対象外","対象外",N501))</f>
        <v/>
      </c>
      <c r="O502" s="219" t="str">
        <f>IF(B501="","",IF(AX502="対象外","対象外",O501))</f>
        <v/>
      </c>
      <c r="P502" s="219" t="str">
        <f>IF(B501="","",IF(AX502="対象外","対象外",P501))</f>
        <v/>
      </c>
      <c r="Q502" s="219" t="str">
        <f>IF(B501="","",IF(AX502="対象外","対象外",Q501))</f>
        <v/>
      </c>
      <c r="R502" s="219" t="str">
        <f>IF(B501="","",IF(AX502="対象外","対象外",R501))</f>
        <v/>
      </c>
      <c r="S502" s="322" t="str">
        <f>IF(B501="","",IF(AX502="対象外","対象外",S501))</f>
        <v/>
      </c>
      <c r="T502" s="314" t="str">
        <f>IF(B501="","",IF(AY502="対象外","対象外",T501))</f>
        <v/>
      </c>
      <c r="U502" s="219" t="str">
        <f>IF(B501="","",IF(AY502="対象外","対象外",U501))</f>
        <v/>
      </c>
      <c r="V502" s="219" t="str">
        <f>IF(B501="","",IF(AY502="対象外","対象外",V501))</f>
        <v/>
      </c>
      <c r="W502" s="219" t="str">
        <f>IF(B501="","",IF(AY502="対象外","対象外",W501))</f>
        <v/>
      </c>
      <c r="X502" s="219" t="str">
        <f>IF(B501="","",IF(AY502="対象外","対象外",X501))</f>
        <v/>
      </c>
      <c r="Y502" s="219" t="str">
        <f>IF(B501="","",IF(AY502="対象外","対象外",Y501))</f>
        <v/>
      </c>
      <c r="Z502" s="315" t="str">
        <f>IF(B501="","",IF(AY502="対象外","対象外",Z501))</f>
        <v/>
      </c>
      <c r="AA502" s="303" t="str">
        <f>IF(B501="","",IF(AZ502="対象外","対象外",AA501))</f>
        <v/>
      </c>
      <c r="AB502" s="219" t="str">
        <f>IF(B501="","",IF(AZ502="対象外","対象外",AB501))</f>
        <v/>
      </c>
      <c r="AC502" s="219" t="str">
        <f>IF(B501="","",IF(AZ502="対象外","対象外",AC501))</f>
        <v/>
      </c>
      <c r="AD502" s="219" t="str">
        <f>IF(B501="","",IF(AZ502="対象外","対象外",AD501))</f>
        <v/>
      </c>
      <c r="AE502" s="219" t="str">
        <f>IF(B501="","",IF(AZ502="対象外","対象外",AE501))</f>
        <v/>
      </c>
      <c r="AF502" s="219" t="str">
        <f>IF(B501="","",IF(AZ502="対象外","対象外",AF501))</f>
        <v/>
      </c>
      <c r="AG502" s="219" t="str">
        <f>IF(B501="","",IF(AZ502="対象外","対象外",AG501))</f>
        <v/>
      </c>
      <c r="AH502" s="523" t="str">
        <f t="shared" ref="AH502" si="795">IF(B501="","",IF(AH501&lt;1,"対象外",ROUND(AI501/AH501,3)))</f>
        <v/>
      </c>
      <c r="AI502" s="524"/>
      <c r="AJ502" s="189"/>
      <c r="AL502" s="290"/>
      <c r="AM502" s="184">
        <f>IF(AH502="",0,IF(AH502="対象外",0,1))</f>
        <v>0</v>
      </c>
      <c r="AN502" s="187">
        <f>IF(AM502=1,AH502,0)</f>
        <v>0</v>
      </c>
      <c r="AO502" s="184">
        <f>AH501</f>
        <v>0</v>
      </c>
      <c r="AP502" s="170">
        <f>AI501</f>
        <v>0</v>
      </c>
      <c r="AQ502" s="152"/>
      <c r="AR502" s="170">
        <f>IF(AS502&gt;1,1,0)</f>
        <v>0</v>
      </c>
      <c r="AS502" s="170">
        <f>AO502+AS458</f>
        <v>0</v>
      </c>
      <c r="AT502" s="170">
        <f>AP502+AT458</f>
        <v>0</v>
      </c>
      <c r="AU502" s="152"/>
      <c r="AW502" s="198" t="str">
        <f>IF(COUNTIF(F501:L501,"作業")+COUNTIF(F501:L501,"休日")&lt;7,"対象外",IF(COUNTIF(F501:L501,"休日")&gt;3,"対象外","対象"))</f>
        <v>対象外</v>
      </c>
      <c r="AX502" s="198" t="str">
        <f>IF(COUNTIF(M501:S501,"作業")+COUNTIF(M501:S501,"休日")&lt;7,"対象外",IF(COUNTIF(M501:S501,"休日")&gt;3,"対象外","対象"))</f>
        <v>対象外</v>
      </c>
      <c r="AY502" s="198" t="str">
        <f>IF(COUNTIF(T501:Z501,"作業")+COUNTIF(T501:Z501,"休日")&lt;7,"対象外",IF(COUNTIF(T501:Z501,"休日")&gt;3,"対象外","対象"))</f>
        <v>対象外</v>
      </c>
      <c r="AZ502" s="198" t="str">
        <f>IF(COUNTIF(AA501:AG501,"作業")+COUNTIF(AA501:AG501,"休日")&lt;7,"対象外",IF(COUNTIF(AA501:AG501,"休日")&gt;3,"対象外","対象"))</f>
        <v>対象外</v>
      </c>
    </row>
    <row r="503" spans="1:52" ht="54.75" customHeight="1" x14ac:dyDescent="0.35">
      <c r="A503" s="599"/>
      <c r="B503" s="529" t="str">
        <f>IF(COUNTIF(F503:AG503,0)=28,"",B$61)</f>
        <v/>
      </c>
      <c r="C503" s="530"/>
      <c r="D503" s="531"/>
      <c r="E503" s="295" t="s">
        <v>158</v>
      </c>
      <c r="F503" s="314">
        <f>VLOOKUP(F462,'20'!$B$11:$D$598,3,0)</f>
        <v>0</v>
      </c>
      <c r="G503" s="219">
        <f>VLOOKUP(G462,'20'!$B$11:$D$598,3,0)</f>
        <v>0</v>
      </c>
      <c r="H503" s="219">
        <f>VLOOKUP(H462,'20'!$B$11:$D$598,3,0)</f>
        <v>0</v>
      </c>
      <c r="I503" s="219">
        <f>VLOOKUP(I462,'20'!$B$11:$D$598,3,0)</f>
        <v>0</v>
      </c>
      <c r="J503" s="219">
        <f>VLOOKUP(J462,'20'!$B$11:$D$598,3,0)</f>
        <v>0</v>
      </c>
      <c r="K503" s="219">
        <f>VLOOKUP(K462,'20'!$B$11:$D$598,3,0)</f>
        <v>0</v>
      </c>
      <c r="L503" s="315">
        <f>VLOOKUP(L462,'20'!$B$11:$D$598,3,0)</f>
        <v>0</v>
      </c>
      <c r="M503" s="303">
        <f>VLOOKUP(M462,'20'!$B$11:$D$598,3,0)</f>
        <v>0</v>
      </c>
      <c r="N503" s="219">
        <f>VLOOKUP(N462,'20'!$B$11:$D$598,3,0)</f>
        <v>0</v>
      </c>
      <c r="O503" s="219">
        <f>VLOOKUP(O462,'20'!$B$11:$D$598,3,0)</f>
        <v>0</v>
      </c>
      <c r="P503" s="219">
        <f>VLOOKUP(P462,'20'!$B$11:$D$598,3,0)</f>
        <v>0</v>
      </c>
      <c r="Q503" s="219">
        <f>VLOOKUP(Q462,'20'!$B$11:$D$598,3,0)</f>
        <v>0</v>
      </c>
      <c r="R503" s="219">
        <f>VLOOKUP(R462,'20'!$B$11:$D$598,3,0)</f>
        <v>0</v>
      </c>
      <c r="S503" s="322">
        <f>VLOOKUP(S462,'20'!$B$11:$D$598,3,0)</f>
        <v>0</v>
      </c>
      <c r="T503" s="314">
        <f>VLOOKUP(T462,'20'!$B$11:$D$598,3,0)</f>
        <v>0</v>
      </c>
      <c r="U503" s="219">
        <f>VLOOKUP(U462,'20'!$B$11:$D$598,3,0)</f>
        <v>0</v>
      </c>
      <c r="V503" s="219">
        <f>VLOOKUP(V462,'20'!$B$11:$D$598,3,0)</f>
        <v>0</v>
      </c>
      <c r="W503" s="219">
        <f>VLOOKUP(W462,'20'!$B$11:$D$598,3,0)</f>
        <v>0</v>
      </c>
      <c r="X503" s="219">
        <f>VLOOKUP(X462,'20'!$B$11:$D$598,3,0)</f>
        <v>0</v>
      </c>
      <c r="Y503" s="219">
        <f>VLOOKUP(Y462,'20'!$B$11:$D$598,3,0)</f>
        <v>0</v>
      </c>
      <c r="Z503" s="315">
        <f>VLOOKUP(Z462,'20'!$B$11:$D$598,3,0)</f>
        <v>0</v>
      </c>
      <c r="AA503" s="303">
        <f>VLOOKUP(AA462,'20'!$B$11:$D$598,3,0)</f>
        <v>0</v>
      </c>
      <c r="AB503" s="219">
        <f>VLOOKUP(AB462,'20'!$B$11:$D$598,3,0)</f>
        <v>0</v>
      </c>
      <c r="AC503" s="219">
        <f>VLOOKUP(AC462,'20'!$B$11:$D$598,3,0)</f>
        <v>0</v>
      </c>
      <c r="AD503" s="219">
        <f>VLOOKUP(AD462,'20'!$B$11:$D$598,3,0)</f>
        <v>0</v>
      </c>
      <c r="AE503" s="219">
        <f>VLOOKUP(AE462,'20'!$B$11:$D$598,3,0)</f>
        <v>0</v>
      </c>
      <c r="AF503" s="219">
        <f>VLOOKUP(AF462,'20'!$B$11:$D$598,3,0)</f>
        <v>0</v>
      </c>
      <c r="AG503" s="219">
        <f>VLOOKUP(AG462,'20'!$B$11:$D$598,3,0)</f>
        <v>0</v>
      </c>
      <c r="AH503" s="198">
        <f t="shared" ref="AH503" si="796">COUNTIF(F504:AG504,"作業")+COUNTIF(F504:AG504,"休日")</f>
        <v>0</v>
      </c>
      <c r="AI503" s="291">
        <f t="shared" ref="AI503" si="797">(COUNTIF(F504:AG504,"休日"))</f>
        <v>0</v>
      </c>
      <c r="AJ503" s="189"/>
      <c r="AL503" s="290"/>
      <c r="AM503" s="290"/>
      <c r="AN503" s="290"/>
      <c r="AW503" s="278">
        <v>1</v>
      </c>
      <c r="AX503" s="278">
        <v>2</v>
      </c>
      <c r="AY503" s="278">
        <v>3</v>
      </c>
      <c r="AZ503" s="278">
        <v>4</v>
      </c>
    </row>
    <row r="504" spans="1:52" ht="54.75" customHeight="1" thickBot="1" x14ac:dyDescent="0.4">
      <c r="A504" s="600"/>
      <c r="B504" s="532"/>
      <c r="C504" s="533"/>
      <c r="D504" s="534"/>
      <c r="E504" s="297" t="s">
        <v>159</v>
      </c>
      <c r="F504" s="316" t="str">
        <f>IF(B503="","",IF(AW504="対象外","対象外",F503))</f>
        <v/>
      </c>
      <c r="G504" s="284" t="str">
        <f>IF(B503="","",IF(AW504="対象外","対象外",G503))</f>
        <v/>
      </c>
      <c r="H504" s="284" t="str">
        <f>IF(B503="","",IF(AW504="対象外","対象外",H503))</f>
        <v/>
      </c>
      <c r="I504" s="284" t="str">
        <f>IF(B503="","",IF(AW504="対象外","対象外",I503))</f>
        <v/>
      </c>
      <c r="J504" s="284" t="str">
        <f>IF(B503="","",IF(AW504="対象外","対象外",J503))</f>
        <v/>
      </c>
      <c r="K504" s="284" t="str">
        <f>IF(B503="","",IF(AW504="対象外","対象外",K503))</f>
        <v/>
      </c>
      <c r="L504" s="317" t="str">
        <f>IF(B503="","",IF(AW504="対象外","対象外",L503))</f>
        <v/>
      </c>
      <c r="M504" s="304" t="str">
        <f>IF(B503="","",IF(AX504="対象外","対象外",M503))</f>
        <v/>
      </c>
      <c r="N504" s="284" t="str">
        <f>IF(B503="","",IF(AX504="対象外","対象外",N503))</f>
        <v/>
      </c>
      <c r="O504" s="284" t="str">
        <f>IF(B503="","",IF(AX504="対象外","対象外",O503))</f>
        <v/>
      </c>
      <c r="P504" s="284" t="str">
        <f>IF(B503="","",IF(AX504="対象外","対象外",P503))</f>
        <v/>
      </c>
      <c r="Q504" s="284" t="str">
        <f>IF(B503="","",IF(AX504="対象外","対象外",Q503))</f>
        <v/>
      </c>
      <c r="R504" s="284" t="str">
        <f>IF(B503="","",IF(AX504="対象外","対象外",R503))</f>
        <v/>
      </c>
      <c r="S504" s="323" t="str">
        <f>IF(B503="","",IF(AX504="対象外","対象外",S503))</f>
        <v/>
      </c>
      <c r="T504" s="316" t="str">
        <f>IF(B503="","",IF(AY504="対象外","対象外",T503))</f>
        <v/>
      </c>
      <c r="U504" s="284" t="str">
        <f>IF(B503="","",IF(AY504="対象外","対象外",U503))</f>
        <v/>
      </c>
      <c r="V504" s="284" t="str">
        <f>IF(B503="","",IF(AY504="対象外","対象外",V503))</f>
        <v/>
      </c>
      <c r="W504" s="284" t="str">
        <f>IF(B503="","",IF(AY504="対象外","対象外",W503))</f>
        <v/>
      </c>
      <c r="X504" s="284" t="str">
        <f>IF(B503="","",IF(AY504="対象外","対象外",X503))</f>
        <v/>
      </c>
      <c r="Y504" s="284" t="str">
        <f>IF(B503="","",IF(AY504="対象外","対象外",Y503))</f>
        <v/>
      </c>
      <c r="Z504" s="317" t="str">
        <f>IF(B503="","",IF(AY504="対象外","対象外",Z503))</f>
        <v/>
      </c>
      <c r="AA504" s="304" t="str">
        <f>IF(B503="","",IF(AZ504="対象外","対象外",AA503))</f>
        <v/>
      </c>
      <c r="AB504" s="284" t="str">
        <f>IF(B503="","",IF(AZ504="対象外","対象外",AB503))</f>
        <v/>
      </c>
      <c r="AC504" s="284" t="str">
        <f>IF(B503="","",IF(AZ504="対象外","対象外",AC503))</f>
        <v/>
      </c>
      <c r="AD504" s="284" t="str">
        <f>IF(B503="","",IF(AZ504="対象外","対象外",AD503))</f>
        <v/>
      </c>
      <c r="AE504" s="284" t="str">
        <f>IF(B503="","",IF(AZ504="対象外","対象外",AE503))</f>
        <v/>
      </c>
      <c r="AF504" s="284" t="str">
        <f>IF(B503="","",IF(AZ504="対象外","対象外",AF503))</f>
        <v/>
      </c>
      <c r="AG504" s="284" t="str">
        <f>IF(B503="","",IF(AZ504="対象外","対象外",AG503))</f>
        <v/>
      </c>
      <c r="AH504" s="523" t="str">
        <f t="shared" ref="AH504" si="798">IF(B503="","",IF(AH503&lt;1,"対象外",ROUND(AI503/AH503,3)))</f>
        <v/>
      </c>
      <c r="AI504" s="524"/>
      <c r="AJ504" s="285"/>
      <c r="AL504" s="290"/>
      <c r="AM504" s="184">
        <f>IF(AH504="",0,IF(AH504="対象外",0,1))</f>
        <v>0</v>
      </c>
      <c r="AN504" s="187">
        <f>IF(AM504=1,AH504,0)</f>
        <v>0</v>
      </c>
      <c r="AO504" s="184">
        <f>AH503</f>
        <v>0</v>
      </c>
      <c r="AP504" s="170">
        <f>AI503</f>
        <v>0</v>
      </c>
      <c r="AQ504" s="152"/>
      <c r="AR504" s="170">
        <f>IF(AS504&gt;1,1,0)</f>
        <v>0</v>
      </c>
      <c r="AS504" s="170">
        <f>AO504+AS460</f>
        <v>0</v>
      </c>
      <c r="AT504" s="170">
        <f>AP504+AT460</f>
        <v>0</v>
      </c>
      <c r="AU504" s="152"/>
      <c r="AW504" s="198" t="str">
        <f>IF(COUNTIF(F503:L503,"作業")+COUNTIF(F503:L503,"休日")&lt;7,"対象外",IF(COUNTIF(F503:L503,"休日")&gt;3,"対象外","対象"))</f>
        <v>対象外</v>
      </c>
      <c r="AX504" s="198" t="str">
        <f>IF(COUNTIF(M503:S503,"作業")+COUNTIF(M503:S503,"休日")&lt;7,"対象外",IF(COUNTIF(M503:S503,"休日")&gt;3,"対象外","対象"))</f>
        <v>対象外</v>
      </c>
      <c r="AY504" s="198" t="str">
        <f>IF(COUNTIF(T503:Z503,"作業")+COUNTIF(T503:Z503,"休日")&lt;7,"対象外",IF(COUNTIF(T503:Z503,"休日")&gt;3,"対象外","対象"))</f>
        <v>対象外</v>
      </c>
      <c r="AZ504" s="198" t="str">
        <f>IF(COUNTIF(AA503:AG503,"作業")+COUNTIF(AA503:AG503,"休日")&lt;7,"対象外",IF(COUNTIF(AA503:AG503,"休日")&gt;3,"対象外","対象"))</f>
        <v>対象外</v>
      </c>
    </row>
    <row r="505" spans="1:52" ht="35.25" customHeight="1" x14ac:dyDescent="0.4">
      <c r="A505" s="598" t="s">
        <v>73</v>
      </c>
      <c r="B505" s="549" t="s">
        <v>0</v>
      </c>
      <c r="C505" s="550"/>
      <c r="D505" s="550"/>
      <c r="E505" s="550"/>
      <c r="F505" s="307">
        <f>AG461+1</f>
        <v>46239</v>
      </c>
      <c r="G505" s="199">
        <f>F505+1</f>
        <v>46240</v>
      </c>
      <c r="H505" s="199">
        <f t="shared" ref="H505:AG505" si="799">G505+1</f>
        <v>46241</v>
      </c>
      <c r="I505" s="199">
        <f t="shared" si="799"/>
        <v>46242</v>
      </c>
      <c r="J505" s="199">
        <f t="shared" si="799"/>
        <v>46243</v>
      </c>
      <c r="K505" s="199">
        <f t="shared" si="799"/>
        <v>46244</v>
      </c>
      <c r="L505" s="308">
        <f t="shared" si="799"/>
        <v>46245</v>
      </c>
      <c r="M505" s="299">
        <f t="shared" si="799"/>
        <v>46246</v>
      </c>
      <c r="N505" s="199">
        <f t="shared" si="799"/>
        <v>46247</v>
      </c>
      <c r="O505" s="199">
        <f t="shared" si="799"/>
        <v>46248</v>
      </c>
      <c r="P505" s="199">
        <f t="shared" si="799"/>
        <v>46249</v>
      </c>
      <c r="Q505" s="199">
        <f t="shared" si="799"/>
        <v>46250</v>
      </c>
      <c r="R505" s="199">
        <f t="shared" si="799"/>
        <v>46251</v>
      </c>
      <c r="S505" s="318">
        <f t="shared" si="799"/>
        <v>46252</v>
      </c>
      <c r="T505" s="307">
        <f t="shared" si="799"/>
        <v>46253</v>
      </c>
      <c r="U505" s="199">
        <f t="shared" si="799"/>
        <v>46254</v>
      </c>
      <c r="V505" s="199">
        <f t="shared" si="799"/>
        <v>46255</v>
      </c>
      <c r="W505" s="199">
        <f t="shared" si="799"/>
        <v>46256</v>
      </c>
      <c r="X505" s="199">
        <f t="shared" si="799"/>
        <v>46257</v>
      </c>
      <c r="Y505" s="199">
        <f t="shared" si="799"/>
        <v>46258</v>
      </c>
      <c r="Z505" s="308">
        <f t="shared" si="799"/>
        <v>46259</v>
      </c>
      <c r="AA505" s="299">
        <f t="shared" si="799"/>
        <v>46260</v>
      </c>
      <c r="AB505" s="199">
        <f t="shared" si="799"/>
        <v>46261</v>
      </c>
      <c r="AC505" s="199">
        <f t="shared" si="799"/>
        <v>46262</v>
      </c>
      <c r="AD505" s="199">
        <f t="shared" si="799"/>
        <v>46263</v>
      </c>
      <c r="AE505" s="199">
        <f t="shared" si="799"/>
        <v>46264</v>
      </c>
      <c r="AF505" s="199">
        <f t="shared" si="799"/>
        <v>46265</v>
      </c>
      <c r="AG505" s="199">
        <f t="shared" si="799"/>
        <v>46266</v>
      </c>
      <c r="AH505" s="545" t="s">
        <v>11</v>
      </c>
      <c r="AI505" s="547" t="s">
        <v>123</v>
      </c>
      <c r="AJ505" s="527" t="s">
        <v>134</v>
      </c>
      <c r="AL505" s="290"/>
      <c r="AM505" s="290"/>
      <c r="AN505" s="290"/>
    </row>
    <row r="506" spans="1:52" ht="35.25" customHeight="1" x14ac:dyDescent="0.4">
      <c r="A506" s="599"/>
      <c r="B506" s="541" t="s">
        <v>1</v>
      </c>
      <c r="C506" s="542"/>
      <c r="D506" s="542"/>
      <c r="E506" s="542"/>
      <c r="F506" s="309">
        <f>AG462+1</f>
        <v>46239</v>
      </c>
      <c r="G506" s="200">
        <f>F506+1</f>
        <v>46240</v>
      </c>
      <c r="H506" s="200">
        <f t="shared" ref="H506:AG506" si="800">G506+1</f>
        <v>46241</v>
      </c>
      <c r="I506" s="200">
        <f t="shared" si="800"/>
        <v>46242</v>
      </c>
      <c r="J506" s="200">
        <f t="shared" si="800"/>
        <v>46243</v>
      </c>
      <c r="K506" s="200">
        <f t="shared" si="800"/>
        <v>46244</v>
      </c>
      <c r="L506" s="310">
        <f t="shared" si="800"/>
        <v>46245</v>
      </c>
      <c r="M506" s="300">
        <f t="shared" si="800"/>
        <v>46246</v>
      </c>
      <c r="N506" s="200">
        <f t="shared" si="800"/>
        <v>46247</v>
      </c>
      <c r="O506" s="200">
        <f t="shared" si="800"/>
        <v>46248</v>
      </c>
      <c r="P506" s="200">
        <f t="shared" si="800"/>
        <v>46249</v>
      </c>
      <c r="Q506" s="200">
        <f t="shared" si="800"/>
        <v>46250</v>
      </c>
      <c r="R506" s="200">
        <f t="shared" si="800"/>
        <v>46251</v>
      </c>
      <c r="S506" s="319">
        <f t="shared" si="800"/>
        <v>46252</v>
      </c>
      <c r="T506" s="309">
        <f t="shared" si="800"/>
        <v>46253</v>
      </c>
      <c r="U506" s="200">
        <f t="shared" si="800"/>
        <v>46254</v>
      </c>
      <c r="V506" s="200">
        <f t="shared" si="800"/>
        <v>46255</v>
      </c>
      <c r="W506" s="200">
        <f t="shared" si="800"/>
        <v>46256</v>
      </c>
      <c r="X506" s="200">
        <f t="shared" si="800"/>
        <v>46257</v>
      </c>
      <c r="Y506" s="200">
        <f t="shared" si="800"/>
        <v>46258</v>
      </c>
      <c r="Z506" s="310">
        <f t="shared" si="800"/>
        <v>46259</v>
      </c>
      <c r="AA506" s="300">
        <f t="shared" si="800"/>
        <v>46260</v>
      </c>
      <c r="AB506" s="200">
        <f t="shared" si="800"/>
        <v>46261</v>
      </c>
      <c r="AC506" s="200">
        <f t="shared" si="800"/>
        <v>46262</v>
      </c>
      <c r="AD506" s="200">
        <f t="shared" si="800"/>
        <v>46263</v>
      </c>
      <c r="AE506" s="200">
        <f t="shared" si="800"/>
        <v>46264</v>
      </c>
      <c r="AF506" s="200">
        <f t="shared" si="800"/>
        <v>46265</v>
      </c>
      <c r="AG506" s="200">
        <f t="shared" si="800"/>
        <v>46266</v>
      </c>
      <c r="AH506" s="546"/>
      <c r="AI506" s="548"/>
      <c r="AJ506" s="528"/>
      <c r="AL506" s="290"/>
      <c r="AM506" s="290"/>
      <c r="AN506" s="290"/>
    </row>
    <row r="507" spans="1:52" ht="35.25" customHeight="1" x14ac:dyDescent="0.4">
      <c r="A507" s="599"/>
      <c r="B507" s="541" t="s">
        <v>2</v>
      </c>
      <c r="C507" s="542"/>
      <c r="D507" s="542"/>
      <c r="E507" s="542"/>
      <c r="F507" s="311">
        <f>AG463+1</f>
        <v>46239</v>
      </c>
      <c r="G507" s="201">
        <f>F506+1</f>
        <v>46240</v>
      </c>
      <c r="H507" s="201">
        <f t="shared" ref="H507" si="801">G506+1</f>
        <v>46241</v>
      </c>
      <c r="I507" s="201">
        <f t="shared" ref="I507" si="802">H506+1</f>
        <v>46242</v>
      </c>
      <c r="J507" s="201">
        <f t="shared" ref="J507" si="803">I506+1</f>
        <v>46243</v>
      </c>
      <c r="K507" s="201">
        <f t="shared" ref="K507" si="804">J506+1</f>
        <v>46244</v>
      </c>
      <c r="L507" s="312">
        <f t="shared" ref="L507" si="805">K506+1</f>
        <v>46245</v>
      </c>
      <c r="M507" s="301">
        <f t="shared" ref="M507" si="806">L506+1</f>
        <v>46246</v>
      </c>
      <c r="N507" s="201">
        <f t="shared" ref="N507" si="807">M506+1</f>
        <v>46247</v>
      </c>
      <c r="O507" s="201">
        <f t="shared" ref="O507" si="808">N506+1</f>
        <v>46248</v>
      </c>
      <c r="P507" s="201">
        <f t="shared" ref="P507" si="809">O506+1</f>
        <v>46249</v>
      </c>
      <c r="Q507" s="201">
        <f t="shared" ref="Q507" si="810">P506+1</f>
        <v>46250</v>
      </c>
      <c r="R507" s="201">
        <f t="shared" ref="R507" si="811">Q506+1</f>
        <v>46251</v>
      </c>
      <c r="S507" s="320">
        <f t="shared" ref="S507" si="812">R506+1</f>
        <v>46252</v>
      </c>
      <c r="T507" s="311">
        <f t="shared" ref="T507" si="813">S506+1</f>
        <v>46253</v>
      </c>
      <c r="U507" s="201">
        <f t="shared" ref="U507" si="814">T506+1</f>
        <v>46254</v>
      </c>
      <c r="V507" s="201">
        <f t="shared" ref="V507" si="815">U506+1</f>
        <v>46255</v>
      </c>
      <c r="W507" s="201">
        <f t="shared" ref="W507" si="816">V506+1</f>
        <v>46256</v>
      </c>
      <c r="X507" s="201">
        <f t="shared" ref="X507" si="817">W506+1</f>
        <v>46257</v>
      </c>
      <c r="Y507" s="201">
        <f t="shared" ref="Y507" si="818">X506+1</f>
        <v>46258</v>
      </c>
      <c r="Z507" s="312">
        <f t="shared" ref="Z507" si="819">Y506+1</f>
        <v>46259</v>
      </c>
      <c r="AA507" s="301">
        <f t="shared" ref="AA507" si="820">Z506+1</f>
        <v>46260</v>
      </c>
      <c r="AB507" s="201">
        <f t="shared" ref="AB507" si="821">AA506+1</f>
        <v>46261</v>
      </c>
      <c r="AC507" s="201">
        <f t="shared" ref="AC507" si="822">AB506+1</f>
        <v>46262</v>
      </c>
      <c r="AD507" s="201">
        <f t="shared" ref="AD507" si="823">AC506+1</f>
        <v>46263</v>
      </c>
      <c r="AE507" s="201">
        <f t="shared" ref="AE507" si="824">AD506+1</f>
        <v>46264</v>
      </c>
      <c r="AF507" s="201">
        <f t="shared" ref="AF507" si="825">AE506+1</f>
        <v>46265</v>
      </c>
      <c r="AG507" s="201">
        <f t="shared" ref="AG507" si="826">AF506+1</f>
        <v>46266</v>
      </c>
      <c r="AH507" s="546"/>
      <c r="AI507" s="548"/>
      <c r="AJ507" s="528"/>
      <c r="AK507" s="159"/>
      <c r="AL507" s="290"/>
      <c r="AM507" s="290"/>
      <c r="AN507" s="290"/>
      <c r="AO507" s="290"/>
      <c r="AP507" s="290"/>
      <c r="AQ507" s="290"/>
      <c r="AR507" s="290"/>
      <c r="AS507" s="290"/>
      <c r="AT507" s="290"/>
      <c r="AU507" s="290"/>
      <c r="AV507" s="290"/>
      <c r="AW507" s="290"/>
      <c r="AX507" s="290"/>
      <c r="AY507" s="290"/>
      <c r="AZ507" s="290"/>
    </row>
    <row r="508" spans="1:52" ht="119.25" customHeight="1" x14ac:dyDescent="0.4">
      <c r="A508" s="599"/>
      <c r="B508" s="543" t="s">
        <v>157</v>
      </c>
      <c r="C508" s="544"/>
      <c r="D508" s="544"/>
      <c r="E508" s="544"/>
      <c r="F508" s="292" t="str">
        <f>IF(F506=$T$9,"完了日","")</f>
        <v/>
      </c>
      <c r="G508" s="197" t="str">
        <f>IF(G506=$T$9,"完了日","")</f>
        <v/>
      </c>
      <c r="H508" s="197" t="str">
        <f t="shared" ref="H508:AG508" si="827">IF(H506=$T$9,"完了日","")</f>
        <v/>
      </c>
      <c r="I508" s="197" t="str">
        <f t="shared" si="827"/>
        <v/>
      </c>
      <c r="J508" s="197" t="str">
        <f t="shared" si="827"/>
        <v/>
      </c>
      <c r="K508" s="197" t="str">
        <f t="shared" si="827"/>
        <v/>
      </c>
      <c r="L508" s="313" t="str">
        <f t="shared" si="827"/>
        <v/>
      </c>
      <c r="M508" s="302" t="str">
        <f t="shared" si="827"/>
        <v/>
      </c>
      <c r="N508" s="197" t="str">
        <f t="shared" si="827"/>
        <v/>
      </c>
      <c r="O508" s="197" t="str">
        <f t="shared" si="827"/>
        <v/>
      </c>
      <c r="P508" s="197" t="str">
        <f t="shared" si="827"/>
        <v/>
      </c>
      <c r="Q508" s="197" t="str">
        <f t="shared" si="827"/>
        <v/>
      </c>
      <c r="R508" s="197" t="str">
        <f t="shared" si="827"/>
        <v/>
      </c>
      <c r="S508" s="321" t="str">
        <f t="shared" si="827"/>
        <v/>
      </c>
      <c r="T508" s="292" t="str">
        <f t="shared" si="827"/>
        <v/>
      </c>
      <c r="U508" s="197" t="str">
        <f t="shared" si="827"/>
        <v/>
      </c>
      <c r="V508" s="197" t="str">
        <f t="shared" si="827"/>
        <v/>
      </c>
      <c r="W508" s="197" t="str">
        <f t="shared" si="827"/>
        <v/>
      </c>
      <c r="X508" s="197" t="str">
        <f t="shared" si="827"/>
        <v/>
      </c>
      <c r="Y508" s="197" t="str">
        <f t="shared" si="827"/>
        <v/>
      </c>
      <c r="Z508" s="313" t="str">
        <f t="shared" si="827"/>
        <v/>
      </c>
      <c r="AA508" s="302" t="str">
        <f t="shared" si="827"/>
        <v/>
      </c>
      <c r="AB508" s="197" t="str">
        <f t="shared" si="827"/>
        <v/>
      </c>
      <c r="AC508" s="197" t="str">
        <f t="shared" si="827"/>
        <v/>
      </c>
      <c r="AD508" s="197" t="str">
        <f t="shared" si="827"/>
        <v/>
      </c>
      <c r="AE508" s="197" t="str">
        <f t="shared" si="827"/>
        <v/>
      </c>
      <c r="AF508" s="197" t="str">
        <f t="shared" si="827"/>
        <v/>
      </c>
      <c r="AG508" s="197" t="str">
        <f t="shared" si="827"/>
        <v/>
      </c>
      <c r="AH508" s="546"/>
      <c r="AI508" s="548"/>
      <c r="AJ508" s="528"/>
      <c r="AL508" s="290"/>
      <c r="AM508" s="290"/>
      <c r="AN508" s="516" t="s">
        <v>126</v>
      </c>
      <c r="AO508" s="516"/>
      <c r="AR508" s="146" t="s">
        <v>146</v>
      </c>
      <c r="AX508" s="517" t="s">
        <v>160</v>
      </c>
      <c r="AY508" s="517"/>
      <c r="AZ508" s="517"/>
    </row>
    <row r="509" spans="1:52" ht="54" customHeight="1" x14ac:dyDescent="0.4">
      <c r="A509" s="599"/>
      <c r="B509" s="529" t="str">
        <f>IF(COUNTIF(F509:AG509,0)=28,"",B$25)</f>
        <v/>
      </c>
      <c r="C509" s="530"/>
      <c r="D509" s="531"/>
      <c r="E509" s="295" t="s">
        <v>158</v>
      </c>
      <c r="F509" s="314">
        <f>VLOOKUP(F506,'1'!$B$11:$D$598,3,0)</f>
        <v>0</v>
      </c>
      <c r="G509" s="219">
        <f>VLOOKUP(G506,'1'!$B$11:$D$598,3,0)</f>
        <v>0</v>
      </c>
      <c r="H509" s="219">
        <f>VLOOKUP(H506,'1'!$B$11:$D$598,3,0)</f>
        <v>0</v>
      </c>
      <c r="I509" s="219">
        <f>VLOOKUP(I506,'1'!$B$11:$D$598,3,0)</f>
        <v>0</v>
      </c>
      <c r="J509" s="219">
        <f>VLOOKUP(J506,'1'!$B$11:$D$598,3,0)</f>
        <v>0</v>
      </c>
      <c r="K509" s="219">
        <f>VLOOKUP(K506,'1'!$B$11:$D$598,3,0)</f>
        <v>0</v>
      </c>
      <c r="L509" s="315">
        <f>VLOOKUP(L506,'1'!$B$11:$D$598,3,0)</f>
        <v>0</v>
      </c>
      <c r="M509" s="303">
        <f>VLOOKUP(M506,'1'!$B$11:$D$598,3,0)</f>
        <v>0</v>
      </c>
      <c r="N509" s="219">
        <f>VLOOKUP(N506,'1'!$B$11:$D$598,3,0)</f>
        <v>0</v>
      </c>
      <c r="O509" s="219">
        <f>VLOOKUP(O506,'1'!$B$11:$D$598,3,0)</f>
        <v>0</v>
      </c>
      <c r="P509" s="219">
        <f>VLOOKUP(P506,'1'!$B$11:$D$598,3,0)</f>
        <v>0</v>
      </c>
      <c r="Q509" s="219">
        <f>VLOOKUP(Q506,'1'!$B$11:$D$598,3,0)</f>
        <v>0</v>
      </c>
      <c r="R509" s="219">
        <f>VLOOKUP(R506,'1'!$B$11:$D$598,3,0)</f>
        <v>0</v>
      </c>
      <c r="S509" s="322">
        <f>VLOOKUP(S506,'1'!$B$11:$D$598,3,0)</f>
        <v>0</v>
      </c>
      <c r="T509" s="314">
        <f>VLOOKUP(T506,'1'!$B$11:$D$598,3,0)</f>
        <v>0</v>
      </c>
      <c r="U509" s="219">
        <f>VLOOKUP(U506,'1'!$B$11:$D$598,3,0)</f>
        <v>0</v>
      </c>
      <c r="V509" s="219">
        <f>VLOOKUP(V506,'1'!$B$11:$D$598,3,0)</f>
        <v>0</v>
      </c>
      <c r="W509" s="219">
        <f>VLOOKUP(W506,'1'!$B$11:$D$598,3,0)</f>
        <v>0</v>
      </c>
      <c r="X509" s="219">
        <f>VLOOKUP(X506,'1'!$B$11:$D$598,3,0)</f>
        <v>0</v>
      </c>
      <c r="Y509" s="219">
        <f>VLOOKUP(Y506,'1'!$B$11:$D$598,3,0)</f>
        <v>0</v>
      </c>
      <c r="Z509" s="315">
        <f>VLOOKUP(Z506,'1'!$B$11:$D$598,3,0)</f>
        <v>0</v>
      </c>
      <c r="AA509" s="303">
        <f>VLOOKUP(AA506,'1'!$B$11:$D$598,3,0)</f>
        <v>0</v>
      </c>
      <c r="AB509" s="219">
        <f>VLOOKUP(AB506,'1'!$B$11:$D$598,3,0)</f>
        <v>0</v>
      </c>
      <c r="AC509" s="219">
        <f>VLOOKUP(AC506,'1'!$B$11:$D$598,3,0)</f>
        <v>0</v>
      </c>
      <c r="AD509" s="219">
        <f>VLOOKUP(AD506,'1'!$B$11:$D$598,3,0)</f>
        <v>0</v>
      </c>
      <c r="AE509" s="219">
        <f>VLOOKUP(AE506,'1'!$B$11:$D$598,3,0)</f>
        <v>0</v>
      </c>
      <c r="AF509" s="219">
        <f>VLOOKUP(AF506,'1'!$B$11:$D$598,3,0)</f>
        <v>0</v>
      </c>
      <c r="AG509" s="219">
        <f>VLOOKUP(AG506,'1'!$B$11:$D$598,3,0)</f>
        <v>0</v>
      </c>
      <c r="AH509" s="198">
        <f>COUNTIF(F510:AG510,"作業")+COUNTIF(F510:AG510,"休日")</f>
        <v>0</v>
      </c>
      <c r="AI509" s="291">
        <f>(COUNTIF(F510:AG510,"休日"))</f>
        <v>0</v>
      </c>
      <c r="AJ509" s="526" t="str">
        <f>IF(AN509&gt;0.01,ROUND(AN509/AM509,3),"")</f>
        <v/>
      </c>
      <c r="AL509" s="290"/>
      <c r="AM509" s="290">
        <f>SUM(AM510:AM548)</f>
        <v>0</v>
      </c>
      <c r="AN509" s="188">
        <f>SUM(AN510:AN548)</f>
        <v>0</v>
      </c>
      <c r="AS509" s="146" t="s">
        <v>162</v>
      </c>
      <c r="AT509" s="146" t="s">
        <v>19</v>
      </c>
      <c r="AW509" s="278"/>
      <c r="AX509" s="278"/>
      <c r="AY509" s="278"/>
      <c r="AZ509" s="278"/>
    </row>
    <row r="510" spans="1:52" ht="54" customHeight="1" x14ac:dyDescent="0.4">
      <c r="A510" s="599"/>
      <c r="B510" s="532"/>
      <c r="C510" s="533"/>
      <c r="D510" s="534"/>
      <c r="E510" s="296" t="s">
        <v>159</v>
      </c>
      <c r="F510" s="314" t="str">
        <f>IF(B509="","",IF(AW510="対象外","対象外",F509))</f>
        <v/>
      </c>
      <c r="G510" s="219" t="str">
        <f>IF(B509="","",IF(AW510="対象外","対象外",G509))</f>
        <v/>
      </c>
      <c r="H510" s="219" t="str">
        <f>IF(B509="","",IF(AW510="対象外","対象外",H509))</f>
        <v/>
      </c>
      <c r="I510" s="219" t="str">
        <f>IF(B509="","",IF(AW510="対象外","対象外",I509))</f>
        <v/>
      </c>
      <c r="J510" s="219" t="str">
        <f>IF(B509="","",IF(AW510="対象外","対象外",J509))</f>
        <v/>
      </c>
      <c r="K510" s="219" t="str">
        <f>IF(B509="","",IF(AW510="対象外","対象外",K509))</f>
        <v/>
      </c>
      <c r="L510" s="315" t="str">
        <f>IF(B509="","",IF(AW510="対象外","対象外",L509))</f>
        <v/>
      </c>
      <c r="M510" s="303" t="str">
        <f>IF(B509="","",IF(AX510="対象外","対象外",M509))</f>
        <v/>
      </c>
      <c r="N510" s="219" t="str">
        <f>IF(B509="","",IF(AX510="対象外","対象外",N509))</f>
        <v/>
      </c>
      <c r="O510" s="219" t="str">
        <f>IF(B509="","",IF(AX510="対象外","対象外",O509))</f>
        <v/>
      </c>
      <c r="P510" s="219" t="str">
        <f>IF(B509="","",IF(AX510="対象外","対象外",P509))</f>
        <v/>
      </c>
      <c r="Q510" s="219" t="str">
        <f>IF(B509="","",IF(AX510="対象外","対象外",Q509))</f>
        <v/>
      </c>
      <c r="R510" s="219" t="str">
        <f>IF(B509="","",IF(AX510="対象外","対象外",R509))</f>
        <v/>
      </c>
      <c r="S510" s="322" t="str">
        <f>IF(B509="","",IF(AX510="対象外","対象外",S509))</f>
        <v/>
      </c>
      <c r="T510" s="314" t="str">
        <f>IF(B509="","",IF(AY510="対象外","対象外",T509))</f>
        <v/>
      </c>
      <c r="U510" s="219" t="str">
        <f>IF(B509="","",IF(AY510="対象外","対象外",U509))</f>
        <v/>
      </c>
      <c r="V510" s="219" t="str">
        <f>IF(B509="","",IF(AY510="対象外","対象外",V509))</f>
        <v/>
      </c>
      <c r="W510" s="219" t="str">
        <f>IF(B509="","",IF(AY510="対象外","対象外",W509))</f>
        <v/>
      </c>
      <c r="X510" s="219" t="str">
        <f>IF(B509="","",IF(AY510="対象外","対象外",X509))</f>
        <v/>
      </c>
      <c r="Y510" s="219" t="str">
        <f>IF(B509="","",IF(AY510="対象外","対象外",Y509))</f>
        <v/>
      </c>
      <c r="Z510" s="315" t="str">
        <f>IF(B509="","",IF(AY510="対象外","対象外",Z509))</f>
        <v/>
      </c>
      <c r="AA510" s="303" t="str">
        <f>IF(B509="","",IF(AZ510="対象外","対象外",AA509))</f>
        <v/>
      </c>
      <c r="AB510" s="219" t="str">
        <f>IF(B509="","",IF(AZ510="対象外","対象外",AB509))</f>
        <v/>
      </c>
      <c r="AC510" s="219" t="str">
        <f>IF(B509="","",IF(AZ510="対象外","対象外",AC509))</f>
        <v/>
      </c>
      <c r="AD510" s="219" t="str">
        <f>IF(B509="","",IF(AZ510="対象外","対象外",AD509))</f>
        <v/>
      </c>
      <c r="AE510" s="219" t="str">
        <f>IF(B509="","",IF(AZ510="対象外","対象外",AE509))</f>
        <v/>
      </c>
      <c r="AF510" s="219" t="str">
        <f>IF(B509="","",IF(AZ510="対象外","対象外",AF509))</f>
        <v/>
      </c>
      <c r="AG510" s="219" t="str">
        <f>IF(B509="","",IF(AZ510="対象外","対象外",AG509))</f>
        <v/>
      </c>
      <c r="AH510" s="523" t="str">
        <f>IF(B509="","",IF(AH509&lt;1,"対象外",ROUND(AI509/AH509,3)))</f>
        <v/>
      </c>
      <c r="AI510" s="524"/>
      <c r="AJ510" s="526"/>
      <c r="AL510" s="146"/>
      <c r="AM510" s="184">
        <f>IF(AH510="",0,IF(AH510="対象外",0,1))</f>
        <v>0</v>
      </c>
      <c r="AN510" s="187">
        <f>IF(AM510=1,AH510,0)</f>
        <v>0</v>
      </c>
      <c r="AO510" s="184">
        <f>AH509</f>
        <v>0</v>
      </c>
      <c r="AP510" s="170">
        <f>AI509</f>
        <v>0</v>
      </c>
      <c r="AQ510" s="152"/>
      <c r="AR510" s="170">
        <f>IF(AS510&gt;1,1,0)</f>
        <v>0</v>
      </c>
      <c r="AS510" s="170">
        <f>AO510+AS466</f>
        <v>0</v>
      </c>
      <c r="AT510" s="170">
        <f>AP510+AT466</f>
        <v>0</v>
      </c>
      <c r="AU510" s="152"/>
      <c r="AW510" s="198" t="str">
        <f>IF(COUNTIF(F509:L509,"作業")+COUNTIF(F509:L509,"休日")&lt;7,"対象外",IF(COUNTIF(F509:L509,"休日")&gt;3,"対象外","対象"))</f>
        <v>対象外</v>
      </c>
      <c r="AX510" s="198" t="str">
        <f>IF(COUNTIF(M509:S509,"作業")+COUNTIF(M509:S509,"休日")&lt;7,"対象外",IF(COUNTIF(M509:S509,"休日")&gt;3,"対象外","対象"))</f>
        <v>対象外</v>
      </c>
      <c r="AY510" s="198" t="str">
        <f>IF(COUNTIF(T509:Z509,"作業")+COUNTIF(T509:Z509,"休日")&lt;7,"対象外",IF(COUNTIF(T509:Z509,"休日")&gt;3,"対象外","対象"))</f>
        <v>対象外</v>
      </c>
      <c r="AZ510" s="198" t="str">
        <f>IF(COUNTIF(AA509:AG509,"作業")+COUNTIF(AA509:AG509,"休日")&lt;7,"対象外",IF(COUNTIF(AA509:AG509,"休日")&gt;3,"対象外","対象"))</f>
        <v>対象外</v>
      </c>
    </row>
    <row r="511" spans="1:52" ht="54" customHeight="1" x14ac:dyDescent="0.4">
      <c r="A511" s="599"/>
      <c r="B511" s="529" t="str">
        <f>IF(COUNTIF(F511:AG511,0)=28,"",B$27)</f>
        <v/>
      </c>
      <c r="C511" s="530"/>
      <c r="D511" s="531"/>
      <c r="E511" s="295" t="s">
        <v>158</v>
      </c>
      <c r="F511" s="314">
        <f>VLOOKUP(F506,'2'!$B$11:$D$598,3,0)</f>
        <v>0</v>
      </c>
      <c r="G511" s="219">
        <f>VLOOKUP(G506,'2'!$B$11:$D$598,3,0)</f>
        <v>0</v>
      </c>
      <c r="H511" s="219">
        <f>VLOOKUP(H506,'2'!$B$11:$D$598,3,0)</f>
        <v>0</v>
      </c>
      <c r="I511" s="219">
        <f>VLOOKUP(I506,'2'!$B$11:$D$598,3,0)</f>
        <v>0</v>
      </c>
      <c r="J511" s="219">
        <f>VLOOKUP(J506,'2'!$B$11:$D$598,3,0)</f>
        <v>0</v>
      </c>
      <c r="K511" s="219">
        <f>VLOOKUP(K506,'2'!$B$11:$D$598,3,0)</f>
        <v>0</v>
      </c>
      <c r="L511" s="315">
        <f>VLOOKUP(L506,'2'!$B$11:$D$598,3,0)</f>
        <v>0</v>
      </c>
      <c r="M511" s="303">
        <f>VLOOKUP(M506,'2'!$B$11:$D$598,3,0)</f>
        <v>0</v>
      </c>
      <c r="N511" s="219">
        <f>VLOOKUP(N506,'2'!$B$11:$D$598,3,0)</f>
        <v>0</v>
      </c>
      <c r="O511" s="219">
        <f>VLOOKUP(O506,'2'!$B$11:$D$598,3,0)</f>
        <v>0</v>
      </c>
      <c r="P511" s="219">
        <f>VLOOKUP(P506,'2'!$B$11:$D$598,3,0)</f>
        <v>0</v>
      </c>
      <c r="Q511" s="219">
        <f>VLOOKUP(Q506,'2'!$B$11:$D$598,3,0)</f>
        <v>0</v>
      </c>
      <c r="R511" s="219">
        <f>VLOOKUP(R506,'2'!$B$11:$D$598,3,0)</f>
        <v>0</v>
      </c>
      <c r="S511" s="322">
        <f>VLOOKUP(S506,'2'!$B$11:$D$598,3,0)</f>
        <v>0</v>
      </c>
      <c r="T511" s="314">
        <f>VLOOKUP(T506,'2'!$B$11:$D$598,3,0)</f>
        <v>0</v>
      </c>
      <c r="U511" s="219">
        <f>VLOOKUP(U506,'2'!$B$11:$D$598,3,0)</f>
        <v>0</v>
      </c>
      <c r="V511" s="219">
        <f>VLOOKUP(V506,'2'!$B$11:$D$598,3,0)</f>
        <v>0</v>
      </c>
      <c r="W511" s="219">
        <f>VLOOKUP(W506,'2'!$B$11:$D$598,3,0)</f>
        <v>0</v>
      </c>
      <c r="X511" s="219">
        <f>VLOOKUP(X506,'2'!$B$11:$D$598,3,0)</f>
        <v>0</v>
      </c>
      <c r="Y511" s="219">
        <f>VLOOKUP(Y506,'2'!$B$11:$D$598,3,0)</f>
        <v>0</v>
      </c>
      <c r="Z511" s="315">
        <f>VLOOKUP(Z506,'2'!$B$11:$D$598,3,0)</f>
        <v>0</v>
      </c>
      <c r="AA511" s="303">
        <f>VLOOKUP(AA506,'2'!$B$11:$D$598,3,0)</f>
        <v>0</v>
      </c>
      <c r="AB511" s="219">
        <f>VLOOKUP(AB506,'2'!$B$11:$D$598,3,0)</f>
        <v>0</v>
      </c>
      <c r="AC511" s="219">
        <f>VLOOKUP(AC506,'2'!$B$11:$D$598,3,0)</f>
        <v>0</v>
      </c>
      <c r="AD511" s="219">
        <f>VLOOKUP(AD506,'2'!$B$11:$D$598,3,0)</f>
        <v>0</v>
      </c>
      <c r="AE511" s="219">
        <f>VLOOKUP(AE506,'2'!$B$11:$D$598,3,0)</f>
        <v>0</v>
      </c>
      <c r="AF511" s="219">
        <f>VLOOKUP(AF506,'2'!$B$11:$D$598,3,0)</f>
        <v>0</v>
      </c>
      <c r="AG511" s="219">
        <f>VLOOKUP(AG506,'2'!$B$11:$D$598,3,0)</f>
        <v>0</v>
      </c>
      <c r="AH511" s="198">
        <f>COUNTIF(F512:AG512,"作業")+COUNTIF(F512:AG512,"休日")</f>
        <v>0</v>
      </c>
      <c r="AI511" s="291">
        <f>(COUNTIF(F512:AG512,"休日"))</f>
        <v>0</v>
      </c>
      <c r="AJ511" s="525" t="str">
        <f>IF(AJ509="","",IF(AJ509&gt;=0.285,"達成","未達成"))</f>
        <v/>
      </c>
      <c r="AL511" s="290"/>
      <c r="AM511" s="290"/>
      <c r="AN511" s="290"/>
      <c r="AW511" s="278">
        <v>1</v>
      </c>
      <c r="AX511" s="278">
        <v>2</v>
      </c>
      <c r="AY511" s="278">
        <v>3</v>
      </c>
      <c r="AZ511" s="278">
        <v>4</v>
      </c>
    </row>
    <row r="512" spans="1:52" ht="54" customHeight="1" x14ac:dyDescent="0.4">
      <c r="A512" s="599"/>
      <c r="B512" s="532"/>
      <c r="C512" s="533"/>
      <c r="D512" s="534"/>
      <c r="E512" s="296" t="s">
        <v>159</v>
      </c>
      <c r="F512" s="314" t="str">
        <f>IF(B511="","",IF(AW512="対象外","対象外",F511))</f>
        <v/>
      </c>
      <c r="G512" s="219" t="str">
        <f>IF(B511="","",IF(AW512="対象外","対象外",G511))</f>
        <v/>
      </c>
      <c r="H512" s="219" t="str">
        <f>IF(B511="","",IF(AW512="対象外","対象外",H511))</f>
        <v/>
      </c>
      <c r="I512" s="219" t="str">
        <f>IF(B511="","",IF(AW512="対象外","対象外",I511))</f>
        <v/>
      </c>
      <c r="J512" s="219" t="str">
        <f>IF(B511="","",IF(AW512="対象外","対象外",J511))</f>
        <v/>
      </c>
      <c r="K512" s="219" t="str">
        <f>IF(B511="","",IF(AW512="対象外","対象外",K511))</f>
        <v/>
      </c>
      <c r="L512" s="315" t="str">
        <f>IF(B511="","",IF(AW512="対象外","対象外",L511))</f>
        <v/>
      </c>
      <c r="M512" s="303" t="str">
        <f>IF(B511="","",IF(AX512="対象外","対象外",M511))</f>
        <v/>
      </c>
      <c r="N512" s="219" t="str">
        <f>IF(B511="","",IF(AX512="対象外","対象外",N511))</f>
        <v/>
      </c>
      <c r="O512" s="219" t="str">
        <f>IF(B511="","",IF(AX512="対象外","対象外",O511))</f>
        <v/>
      </c>
      <c r="P512" s="219" t="str">
        <f>IF(B511="","",IF(AX512="対象外","対象外",P511))</f>
        <v/>
      </c>
      <c r="Q512" s="219" t="str">
        <f>IF(B511="","",IF(AX512="対象外","対象外",Q511))</f>
        <v/>
      </c>
      <c r="R512" s="219" t="str">
        <f>IF(B511="","",IF(AX512="対象外","対象外",R511))</f>
        <v/>
      </c>
      <c r="S512" s="322" t="str">
        <f>IF(B511="","",IF(AX512="対象外","対象外",S511))</f>
        <v/>
      </c>
      <c r="T512" s="314" t="str">
        <f>IF(B511="","",IF(AY512="対象外","対象外",T511))</f>
        <v/>
      </c>
      <c r="U512" s="219" t="str">
        <f>IF(B511="","",IF(AY512="対象外","対象外",U511))</f>
        <v/>
      </c>
      <c r="V512" s="219" t="str">
        <f>IF(B511="","",IF(AY512="対象外","対象外",V511))</f>
        <v/>
      </c>
      <c r="W512" s="219" t="str">
        <f>IF(B511="","",IF(AY512="対象外","対象外",W511))</f>
        <v/>
      </c>
      <c r="X512" s="219" t="str">
        <f>IF(B511="","",IF(AY512="対象外","対象外",X511))</f>
        <v/>
      </c>
      <c r="Y512" s="219" t="str">
        <f>IF(B511="","",IF(AY512="対象外","対象外",Y511))</f>
        <v/>
      </c>
      <c r="Z512" s="315" t="str">
        <f>IF(B511="","",IF(AY512="対象外","対象外",Z511))</f>
        <v/>
      </c>
      <c r="AA512" s="303" t="str">
        <f>IF(B511="","",IF(AZ512="対象外","対象外",AA511))</f>
        <v/>
      </c>
      <c r="AB512" s="219" t="str">
        <f>IF(B511="","",IF(AZ512="対象外","対象外",AB511))</f>
        <v/>
      </c>
      <c r="AC512" s="219" t="str">
        <f>IF(B511="","",IF(AZ512="対象外","対象外",AC511))</f>
        <v/>
      </c>
      <c r="AD512" s="219" t="str">
        <f>IF(B511="","",IF(AZ512="対象外","対象外",AD511))</f>
        <v/>
      </c>
      <c r="AE512" s="219" t="str">
        <f>IF(B511="","",IF(AZ512="対象外","対象外",AE511))</f>
        <v/>
      </c>
      <c r="AF512" s="219" t="str">
        <f>IF(B511="","",IF(AZ512="対象外","対象外",AF511))</f>
        <v/>
      </c>
      <c r="AG512" s="219" t="str">
        <f>IF(B511="","",IF(AZ512="対象外","対象外",AG511))</f>
        <v/>
      </c>
      <c r="AH512" s="523" t="str">
        <f>IF(B511="","",IF(AH511&lt;1,"対象外",ROUND(AI511/AH511,3)))</f>
        <v/>
      </c>
      <c r="AI512" s="524"/>
      <c r="AJ512" s="525"/>
      <c r="AL512" s="290"/>
      <c r="AM512" s="184">
        <f>IF(AH512="",0,IF(AH512="対象外",0,1))</f>
        <v>0</v>
      </c>
      <c r="AN512" s="187">
        <f>IF(AM512=1,AH512,0)</f>
        <v>0</v>
      </c>
      <c r="AO512" s="184">
        <f>AH511</f>
        <v>0</v>
      </c>
      <c r="AP512" s="170">
        <f>AI511</f>
        <v>0</v>
      </c>
      <c r="AQ512" s="152"/>
      <c r="AR512" s="170">
        <f>IF(AS512&gt;1,1,0)</f>
        <v>0</v>
      </c>
      <c r="AS512" s="170">
        <f>AO512+AS468</f>
        <v>0</v>
      </c>
      <c r="AT512" s="170">
        <f>AP512+AT468</f>
        <v>0</v>
      </c>
      <c r="AU512" s="152"/>
      <c r="AW512" s="198" t="str">
        <f>IF(COUNTIF(F511:L511,"作業")+COUNTIF(F511:L511,"休日")&lt;7,"対象外",IF(COUNTIF(F511:L511,"休日")&gt;3,"対象外","対象"))</f>
        <v>対象外</v>
      </c>
      <c r="AX512" s="198" t="str">
        <f>IF(COUNTIF(M511:S511,"作業")+COUNTIF(M511:S511,"休日")&lt;7,"対象外",IF(COUNTIF(M511:S511,"休日")&gt;3,"対象外","対象"))</f>
        <v>対象外</v>
      </c>
      <c r="AY512" s="198" t="str">
        <f>IF(COUNTIF(T511:Z511,"作業")+COUNTIF(T511:Z511,"休日")&lt;7,"対象外",IF(COUNTIF(T511:Z511,"休日")&gt;3,"対象外","対象"))</f>
        <v>対象外</v>
      </c>
      <c r="AZ512" s="198" t="str">
        <f>IF(COUNTIF(AA511:AG511,"作業")+COUNTIF(AA511:AG511,"休日")&lt;7,"対象外",IF(COUNTIF(AA511:AG511,"休日")&gt;3,"対象外","対象"))</f>
        <v>対象外</v>
      </c>
    </row>
    <row r="513" spans="1:52" ht="54" customHeight="1" x14ac:dyDescent="0.35">
      <c r="A513" s="599"/>
      <c r="B513" s="529" t="str">
        <f>IF(COUNTIF(F513:AG513,0)=28,"",B$29)</f>
        <v/>
      </c>
      <c r="C513" s="530"/>
      <c r="D513" s="531"/>
      <c r="E513" s="295" t="s">
        <v>158</v>
      </c>
      <c r="F513" s="314">
        <f>VLOOKUP(F506,'3'!$B$11:$D$598,3,0)</f>
        <v>0</v>
      </c>
      <c r="G513" s="219">
        <f>VLOOKUP(G506,'3'!$B$11:$D$598,3,0)</f>
        <v>0</v>
      </c>
      <c r="H513" s="219">
        <f>VLOOKUP(H506,'3'!$B$11:$D$598,3,0)</f>
        <v>0</v>
      </c>
      <c r="I513" s="219">
        <f>VLOOKUP(I506,'3'!$B$11:$D$598,3,0)</f>
        <v>0</v>
      </c>
      <c r="J513" s="219">
        <f>VLOOKUP(J506,'3'!$B$11:$D$598,3,0)</f>
        <v>0</v>
      </c>
      <c r="K513" s="219">
        <f>VLOOKUP(K506,'3'!$B$11:$D$598,3,0)</f>
        <v>0</v>
      </c>
      <c r="L513" s="315">
        <f>VLOOKUP(L506,'3'!$B$11:$D$598,3,0)</f>
        <v>0</v>
      </c>
      <c r="M513" s="303">
        <f>VLOOKUP(M506,'3'!$B$11:$D$598,3,0)</f>
        <v>0</v>
      </c>
      <c r="N513" s="219">
        <f>VLOOKUP(N506,'3'!$B$11:$D$598,3,0)</f>
        <v>0</v>
      </c>
      <c r="O513" s="219">
        <f>VLOOKUP(O506,'3'!$B$11:$D$598,3,0)</f>
        <v>0</v>
      </c>
      <c r="P513" s="219">
        <f>VLOOKUP(P506,'3'!$B$11:$D$598,3,0)</f>
        <v>0</v>
      </c>
      <c r="Q513" s="219">
        <f>VLOOKUP(Q506,'3'!$B$11:$D$598,3,0)</f>
        <v>0</v>
      </c>
      <c r="R513" s="219">
        <f>VLOOKUP(R506,'3'!$B$11:$D$598,3,0)</f>
        <v>0</v>
      </c>
      <c r="S513" s="322">
        <f>VLOOKUP(S506,'3'!$B$11:$D$598,3,0)</f>
        <v>0</v>
      </c>
      <c r="T513" s="314">
        <f>VLOOKUP(T506,'3'!$B$11:$D$598,3,0)</f>
        <v>0</v>
      </c>
      <c r="U513" s="219">
        <f>VLOOKUP(U506,'3'!$B$11:$D$598,3,0)</f>
        <v>0</v>
      </c>
      <c r="V513" s="219">
        <f>VLOOKUP(V506,'3'!$B$11:$D$598,3,0)</f>
        <v>0</v>
      </c>
      <c r="W513" s="219">
        <f>VLOOKUP(W506,'3'!$B$11:$D$598,3,0)</f>
        <v>0</v>
      </c>
      <c r="X513" s="219">
        <f>VLOOKUP(X506,'3'!$B$11:$D$598,3,0)</f>
        <v>0</v>
      </c>
      <c r="Y513" s="219">
        <f>VLOOKUP(Y506,'3'!$B$11:$D$598,3,0)</f>
        <v>0</v>
      </c>
      <c r="Z513" s="315">
        <f>VLOOKUP(Z506,'3'!$B$11:$D$598,3,0)</f>
        <v>0</v>
      </c>
      <c r="AA513" s="303">
        <f>VLOOKUP(AA506,'3'!$B$11:$D$598,3,0)</f>
        <v>0</v>
      </c>
      <c r="AB513" s="219">
        <f>VLOOKUP(AB506,'3'!$B$11:$D$598,3,0)</f>
        <v>0</v>
      </c>
      <c r="AC513" s="219">
        <f>VLOOKUP(AC506,'3'!$B$11:$D$598,3,0)</f>
        <v>0</v>
      </c>
      <c r="AD513" s="219">
        <f>VLOOKUP(AD506,'3'!$B$11:$D$598,3,0)</f>
        <v>0</v>
      </c>
      <c r="AE513" s="219">
        <f>VLOOKUP(AE506,'3'!$B$11:$D$598,3,0)</f>
        <v>0</v>
      </c>
      <c r="AF513" s="219">
        <f>VLOOKUP(AF506,'3'!$B$11:$D$598,3,0)</f>
        <v>0</v>
      </c>
      <c r="AG513" s="219">
        <f>VLOOKUP(AG506,'3'!$B$11:$D$598,3,0)</f>
        <v>0</v>
      </c>
      <c r="AH513" s="198">
        <f>COUNTIF(F514:AG514,"作業")+COUNTIF(F514:AG514,"休日")</f>
        <v>0</v>
      </c>
      <c r="AI513" s="291">
        <f>(COUNTIF(F514:AG514,"休日"))</f>
        <v>0</v>
      </c>
      <c r="AJ513" s="189"/>
      <c r="AL513" s="290"/>
      <c r="AM513" s="290"/>
      <c r="AN513" s="290"/>
      <c r="AW513" s="278">
        <v>1</v>
      </c>
      <c r="AX513" s="278">
        <v>2</v>
      </c>
      <c r="AY513" s="278">
        <v>3</v>
      </c>
      <c r="AZ513" s="278">
        <v>4</v>
      </c>
    </row>
    <row r="514" spans="1:52" ht="54" customHeight="1" x14ac:dyDescent="0.35">
      <c r="A514" s="599"/>
      <c r="B514" s="532"/>
      <c r="C514" s="533"/>
      <c r="D514" s="534"/>
      <c r="E514" s="296" t="s">
        <v>159</v>
      </c>
      <c r="F514" s="314" t="str">
        <f>IF(B513="","",IF(AW514="対象外","対象外",F513))</f>
        <v/>
      </c>
      <c r="G514" s="219" t="str">
        <f>IF(B513="","",IF(AW514="対象外","対象外",G513))</f>
        <v/>
      </c>
      <c r="H514" s="219" t="str">
        <f>IF(B513="","",IF(AW514="対象外","対象外",H513))</f>
        <v/>
      </c>
      <c r="I514" s="219" t="str">
        <f>IF(B513="","",IF(AW514="対象外","対象外",I513))</f>
        <v/>
      </c>
      <c r="J514" s="219" t="str">
        <f>IF(B513="","",IF(AW514="対象外","対象外",J513))</f>
        <v/>
      </c>
      <c r="K514" s="219" t="str">
        <f>IF(B513="","",IF(AW514="対象外","対象外",K513))</f>
        <v/>
      </c>
      <c r="L514" s="315" t="str">
        <f>IF(B513="","",IF(AW514="対象外","対象外",L513))</f>
        <v/>
      </c>
      <c r="M514" s="303" t="str">
        <f>IF(B513="","",IF(AX514="対象外","対象外",M513))</f>
        <v/>
      </c>
      <c r="N514" s="219" t="str">
        <f>IF(B513="","",IF(AX514="対象外","対象外",N513))</f>
        <v/>
      </c>
      <c r="O514" s="219" t="str">
        <f>IF(B513="","",IF(AX514="対象外","対象外",O513))</f>
        <v/>
      </c>
      <c r="P514" s="219" t="str">
        <f>IF(B513="","",IF(AX514="対象外","対象外",P513))</f>
        <v/>
      </c>
      <c r="Q514" s="219" t="str">
        <f>IF(B513="","",IF(AX514="対象外","対象外",Q513))</f>
        <v/>
      </c>
      <c r="R514" s="219" t="str">
        <f>IF(B513="","",IF(AX514="対象外","対象外",R513))</f>
        <v/>
      </c>
      <c r="S514" s="322" t="str">
        <f>IF(B513="","",IF(AX514="対象外","対象外",S513))</f>
        <v/>
      </c>
      <c r="T514" s="314" t="str">
        <f>IF(B513="","",IF(AY514="対象外","対象外",T513))</f>
        <v/>
      </c>
      <c r="U514" s="219" t="str">
        <f>IF(B513="","",IF(AY514="対象外","対象外",U513))</f>
        <v/>
      </c>
      <c r="V514" s="219" t="str">
        <f>IF(B513="","",IF(AY514="対象外","対象外",V513))</f>
        <v/>
      </c>
      <c r="W514" s="219" t="str">
        <f>IF(B513="","",IF(AY514="対象外","対象外",W513))</f>
        <v/>
      </c>
      <c r="X514" s="219" t="str">
        <f>IF(B513="","",IF(AY514="対象外","対象外",X513))</f>
        <v/>
      </c>
      <c r="Y514" s="219" t="str">
        <f>IF(B513="","",IF(AY514="対象外","対象外",Y513))</f>
        <v/>
      </c>
      <c r="Z514" s="315" t="str">
        <f>IF(B513="","",IF(AY514="対象外","対象外",Z513))</f>
        <v/>
      </c>
      <c r="AA514" s="303" t="str">
        <f>IF(B513="","",IF(AZ514="対象外","対象外",AA513))</f>
        <v/>
      </c>
      <c r="AB514" s="219" t="str">
        <f>IF(B513="","",IF(AZ514="対象外","対象外",AB513))</f>
        <v/>
      </c>
      <c r="AC514" s="219" t="str">
        <f>IF(B513="","",IF(AZ514="対象外","対象外",AC513))</f>
        <v/>
      </c>
      <c r="AD514" s="219" t="str">
        <f>IF(B513="","",IF(AZ514="対象外","対象外",AD513))</f>
        <v/>
      </c>
      <c r="AE514" s="219" t="str">
        <f>IF(B513="","",IF(AZ514="対象外","対象外",AE513))</f>
        <v/>
      </c>
      <c r="AF514" s="219" t="str">
        <f>IF(B513="","",IF(AZ514="対象外","対象外",AF513))</f>
        <v/>
      </c>
      <c r="AG514" s="219" t="str">
        <f>IF(B513="","",IF(AZ514="対象外","対象外",AG513))</f>
        <v/>
      </c>
      <c r="AH514" s="523" t="str">
        <f>IF(B513="","",IF(AH513&lt;1,"対象外",ROUND(AI513/AH513,3)))</f>
        <v/>
      </c>
      <c r="AI514" s="524"/>
      <c r="AJ514" s="189"/>
      <c r="AL514" s="290"/>
      <c r="AM514" s="184">
        <f>IF(AH514="",0,IF(AH514="対象外",0,1))</f>
        <v>0</v>
      </c>
      <c r="AN514" s="187">
        <f>IF(AM514=1,AH514,0)</f>
        <v>0</v>
      </c>
      <c r="AO514" s="184">
        <f>AH513</f>
        <v>0</v>
      </c>
      <c r="AP514" s="170">
        <f>AI513</f>
        <v>0</v>
      </c>
      <c r="AQ514" s="152"/>
      <c r="AR514" s="170">
        <f>IF(AS514&gt;1,1,0)</f>
        <v>0</v>
      </c>
      <c r="AS514" s="170">
        <f>AO514+AS470</f>
        <v>0</v>
      </c>
      <c r="AT514" s="170">
        <f>AP514+AT470</f>
        <v>0</v>
      </c>
      <c r="AU514" s="152"/>
      <c r="AW514" s="198" t="str">
        <f>IF(COUNTIF(F513:L513,"作業")+COUNTIF(F513:L513,"休日")&lt;7,"対象外",IF(COUNTIF(F513:L513,"休日")&gt;3,"対象外","対象"))</f>
        <v>対象外</v>
      </c>
      <c r="AX514" s="198" t="str">
        <f>IF(COUNTIF(M513:S513,"作業")+COUNTIF(M513:S513,"休日")&lt;7,"対象外",IF(COUNTIF(M513:S513,"休日")&gt;3,"対象外","対象"))</f>
        <v>対象外</v>
      </c>
      <c r="AY514" s="198" t="str">
        <f>IF(COUNTIF(T513:Z513,"作業")+COUNTIF(T513:Z513,"休日")&lt;7,"対象外",IF(COUNTIF(T513:Z513,"休日")&gt;3,"対象外","対象"))</f>
        <v>対象外</v>
      </c>
      <c r="AZ514" s="198" t="str">
        <f>IF(COUNTIF(AA513:AG513,"作業")+COUNTIF(AA513:AG513,"休日")&lt;7,"対象外",IF(COUNTIF(AA513:AG513,"休日")&gt;3,"対象外","対象"))</f>
        <v>対象外</v>
      </c>
    </row>
    <row r="515" spans="1:52" ht="54" customHeight="1" x14ac:dyDescent="0.35">
      <c r="A515" s="599"/>
      <c r="B515" s="529" t="str">
        <f>IF(COUNTIF(F515:AG515,0)=28,"",B$31)</f>
        <v/>
      </c>
      <c r="C515" s="530"/>
      <c r="D515" s="531"/>
      <c r="E515" s="295" t="s">
        <v>158</v>
      </c>
      <c r="F515" s="314">
        <f>VLOOKUP(F506,'4'!$B$11:$D$598,3,0)</f>
        <v>0</v>
      </c>
      <c r="G515" s="219">
        <f>VLOOKUP(G506,'4'!$B$11:$D$598,3,0)</f>
        <v>0</v>
      </c>
      <c r="H515" s="219">
        <f>VLOOKUP(H506,'4'!$B$11:$D$598,3,0)</f>
        <v>0</v>
      </c>
      <c r="I515" s="219">
        <f>VLOOKUP(I506,'4'!$B$11:$D$598,3,0)</f>
        <v>0</v>
      </c>
      <c r="J515" s="219">
        <f>VLOOKUP(J506,'4'!$B$11:$D$598,3,0)</f>
        <v>0</v>
      </c>
      <c r="K515" s="219">
        <f>VLOOKUP(K506,'4'!$B$11:$D$598,3,0)</f>
        <v>0</v>
      </c>
      <c r="L515" s="315">
        <f>VLOOKUP(L506,'4'!$B$11:$D$598,3,0)</f>
        <v>0</v>
      </c>
      <c r="M515" s="303">
        <f>VLOOKUP(M506,'4'!$B$11:$D$598,3,0)</f>
        <v>0</v>
      </c>
      <c r="N515" s="219">
        <f>VLOOKUP(N506,'4'!$B$11:$D$598,3,0)</f>
        <v>0</v>
      </c>
      <c r="O515" s="219">
        <f>VLOOKUP(O506,'4'!$B$11:$D$598,3,0)</f>
        <v>0</v>
      </c>
      <c r="P515" s="219">
        <f>VLOOKUP(P506,'4'!$B$11:$D$598,3,0)</f>
        <v>0</v>
      </c>
      <c r="Q515" s="219">
        <f>VLOOKUP(Q506,'4'!$B$11:$D$598,3,0)</f>
        <v>0</v>
      </c>
      <c r="R515" s="219">
        <f>VLOOKUP(R506,'4'!$B$11:$D$598,3,0)</f>
        <v>0</v>
      </c>
      <c r="S515" s="322">
        <f>VLOOKUP(S506,'4'!$B$11:$D$598,3,0)</f>
        <v>0</v>
      </c>
      <c r="T515" s="314">
        <f>VLOOKUP(T506,'4'!$B$11:$D$598,3,0)</f>
        <v>0</v>
      </c>
      <c r="U515" s="219">
        <f>VLOOKUP(U506,'4'!$B$11:$D$598,3,0)</f>
        <v>0</v>
      </c>
      <c r="V515" s="219">
        <f>VLOOKUP(V506,'4'!$B$11:$D$598,3,0)</f>
        <v>0</v>
      </c>
      <c r="W515" s="219">
        <f>VLOOKUP(W506,'4'!$B$11:$D$598,3,0)</f>
        <v>0</v>
      </c>
      <c r="X515" s="219">
        <f>VLOOKUP(X506,'4'!$B$11:$D$598,3,0)</f>
        <v>0</v>
      </c>
      <c r="Y515" s="219">
        <f>VLOOKUP(Y506,'4'!$B$11:$D$598,3,0)</f>
        <v>0</v>
      </c>
      <c r="Z515" s="315">
        <f>VLOOKUP(Z506,'4'!$B$11:$D$598,3,0)</f>
        <v>0</v>
      </c>
      <c r="AA515" s="303">
        <f>VLOOKUP(AA506,'4'!$B$11:$D$598,3,0)</f>
        <v>0</v>
      </c>
      <c r="AB515" s="219">
        <f>VLOOKUP(AB506,'4'!$B$11:$D$598,3,0)</f>
        <v>0</v>
      </c>
      <c r="AC515" s="219">
        <f>VLOOKUP(AC506,'4'!$B$11:$D$598,3,0)</f>
        <v>0</v>
      </c>
      <c r="AD515" s="219">
        <f>VLOOKUP(AD506,'4'!$B$11:$D$598,3,0)</f>
        <v>0</v>
      </c>
      <c r="AE515" s="219">
        <f>VLOOKUP(AE506,'4'!$B$11:$D$598,3,0)</f>
        <v>0</v>
      </c>
      <c r="AF515" s="219">
        <f>VLOOKUP(AF506,'4'!$B$11:$D$598,3,0)</f>
        <v>0</v>
      </c>
      <c r="AG515" s="219">
        <f>VLOOKUP(AG506,'4'!$B$11:$D$598,3,0)</f>
        <v>0</v>
      </c>
      <c r="AH515" s="198">
        <f>COUNTIF(F516:AG516,"作業")+COUNTIF(F516:AG516,"休日")</f>
        <v>0</v>
      </c>
      <c r="AI515" s="291">
        <f>(COUNTIF(F516:AG516,"休日"))</f>
        <v>0</v>
      </c>
      <c r="AJ515" s="189"/>
      <c r="AL515" s="290"/>
      <c r="AM515" s="290"/>
      <c r="AN515" s="290"/>
      <c r="AW515" s="278">
        <v>1</v>
      </c>
      <c r="AX515" s="278">
        <v>2</v>
      </c>
      <c r="AY515" s="278">
        <v>3</v>
      </c>
      <c r="AZ515" s="278">
        <v>4</v>
      </c>
    </row>
    <row r="516" spans="1:52" ht="54" customHeight="1" x14ac:dyDescent="0.35">
      <c r="A516" s="599"/>
      <c r="B516" s="532"/>
      <c r="C516" s="533"/>
      <c r="D516" s="534"/>
      <c r="E516" s="296" t="s">
        <v>159</v>
      </c>
      <c r="F516" s="314" t="str">
        <f>IF(B515="","",IF(AW516="対象外","対象外",F515))</f>
        <v/>
      </c>
      <c r="G516" s="219" t="str">
        <f>IF(B515="","",IF(AW516="対象外","対象外",G515))</f>
        <v/>
      </c>
      <c r="H516" s="219" t="str">
        <f>IF(B515="","",IF(AW516="対象外","対象外",H515))</f>
        <v/>
      </c>
      <c r="I516" s="219" t="str">
        <f>IF(B515="","",IF(AW516="対象外","対象外",I515))</f>
        <v/>
      </c>
      <c r="J516" s="219" t="str">
        <f>IF(B515="","",IF(AW516="対象外","対象外",J515))</f>
        <v/>
      </c>
      <c r="K516" s="219" t="str">
        <f>IF(B515="","",IF(AW516="対象外","対象外",K515))</f>
        <v/>
      </c>
      <c r="L516" s="315" t="str">
        <f>IF(B515="","",IF(AW516="対象外","対象外",L515))</f>
        <v/>
      </c>
      <c r="M516" s="303" t="str">
        <f>IF(B515="","",IF(AX516="対象外","対象外",M515))</f>
        <v/>
      </c>
      <c r="N516" s="219" t="str">
        <f>IF(B515="","",IF(AX516="対象外","対象外",N515))</f>
        <v/>
      </c>
      <c r="O516" s="219" t="str">
        <f>IF(B515="","",IF(AX516="対象外","対象外",O515))</f>
        <v/>
      </c>
      <c r="P516" s="219" t="str">
        <f>IF(B515="","",IF(AX516="対象外","対象外",P515))</f>
        <v/>
      </c>
      <c r="Q516" s="219" t="str">
        <f>IF(B515="","",IF(AX516="対象外","対象外",Q515))</f>
        <v/>
      </c>
      <c r="R516" s="219" t="str">
        <f>IF(B515="","",IF(AX516="対象外","対象外",R515))</f>
        <v/>
      </c>
      <c r="S516" s="322" t="str">
        <f>IF(B515="","",IF(AX516="対象外","対象外",S515))</f>
        <v/>
      </c>
      <c r="T516" s="314" t="str">
        <f>IF(B515="","",IF(AY516="対象外","対象外",T515))</f>
        <v/>
      </c>
      <c r="U516" s="219" t="str">
        <f>IF(B515="","",IF(AY516="対象外","対象外",U515))</f>
        <v/>
      </c>
      <c r="V516" s="219" t="str">
        <f>IF(B515="","",IF(AY516="対象外","対象外",V515))</f>
        <v/>
      </c>
      <c r="W516" s="219" t="str">
        <f>IF(B515="","",IF(AY516="対象外","対象外",W515))</f>
        <v/>
      </c>
      <c r="X516" s="219" t="str">
        <f>IF(B515="","",IF(AY516="対象外","対象外",X515))</f>
        <v/>
      </c>
      <c r="Y516" s="219" t="str">
        <f>IF(B515="","",IF(AY516="対象外","対象外",Y515))</f>
        <v/>
      </c>
      <c r="Z516" s="315" t="str">
        <f>IF(B515="","",IF(AY516="対象外","対象外",Z515))</f>
        <v/>
      </c>
      <c r="AA516" s="303" t="str">
        <f>IF(B515="","",IF(AZ516="対象外","対象外",AA515))</f>
        <v/>
      </c>
      <c r="AB516" s="219" t="str">
        <f>IF(B515="","",IF(AZ516="対象外","対象外",AB515))</f>
        <v/>
      </c>
      <c r="AC516" s="219" t="str">
        <f>IF(B515="","",IF(AZ516="対象外","対象外",AC515))</f>
        <v/>
      </c>
      <c r="AD516" s="219" t="str">
        <f>IF(B515="","",IF(AZ516="対象外","対象外",AD515))</f>
        <v/>
      </c>
      <c r="AE516" s="219" t="str">
        <f>IF(B515="","",IF(AZ516="対象外","対象外",AE515))</f>
        <v/>
      </c>
      <c r="AF516" s="219" t="str">
        <f>IF(B515="","",IF(AZ516="対象外","対象外",AF515))</f>
        <v/>
      </c>
      <c r="AG516" s="219" t="str">
        <f>IF(B515="","",IF(AZ516="対象外","対象外",AG515))</f>
        <v/>
      </c>
      <c r="AH516" s="523" t="str">
        <f>IF(B515="","",IF(AH515&lt;1,"対象外",ROUND(AI515/AH515,3)))</f>
        <v/>
      </c>
      <c r="AI516" s="524"/>
      <c r="AJ516" s="189"/>
      <c r="AL516" s="290"/>
      <c r="AM516" s="184">
        <f>IF(AH516="",0,IF(AH516="対象外",0,1))</f>
        <v>0</v>
      </c>
      <c r="AN516" s="187">
        <f>IF(AM516=1,AH516,0)</f>
        <v>0</v>
      </c>
      <c r="AO516" s="184">
        <f>AH515</f>
        <v>0</v>
      </c>
      <c r="AP516" s="170">
        <f>AI515</f>
        <v>0</v>
      </c>
      <c r="AQ516" s="152"/>
      <c r="AR516" s="170">
        <f>IF(AS516&gt;1,1,0)</f>
        <v>0</v>
      </c>
      <c r="AS516" s="170">
        <f>AO516+AS472</f>
        <v>0</v>
      </c>
      <c r="AT516" s="170">
        <f>AP516+AT472</f>
        <v>0</v>
      </c>
      <c r="AU516" s="152"/>
      <c r="AW516" s="198" t="str">
        <f>IF(COUNTIF(F515:L515,"作業")+COUNTIF(F515:L515,"休日")&lt;7,"対象外",IF(COUNTIF(F515:L515,"休日")&gt;3,"対象外","対象"))</f>
        <v>対象外</v>
      </c>
      <c r="AX516" s="198" t="str">
        <f>IF(COUNTIF(M515:S515,"作業")+COUNTIF(M515:S515,"休日")&lt;7,"対象外",IF(COUNTIF(M515:S515,"休日")&gt;3,"対象外","対象"))</f>
        <v>対象外</v>
      </c>
      <c r="AY516" s="198" t="str">
        <f>IF(COUNTIF(T515:Z515,"作業")+COUNTIF(T515:Z515,"休日")&lt;7,"対象外",IF(COUNTIF(T515:Z515,"休日")&gt;3,"対象外","対象"))</f>
        <v>対象外</v>
      </c>
      <c r="AZ516" s="198" t="str">
        <f>IF(COUNTIF(AA515:AG515,"作業")+COUNTIF(AA515:AG515,"休日")&lt;7,"対象外",IF(COUNTIF(AA515:AG515,"休日")&gt;3,"対象外","対象"))</f>
        <v>対象外</v>
      </c>
    </row>
    <row r="517" spans="1:52" ht="54" customHeight="1" x14ac:dyDescent="0.35">
      <c r="A517" s="599"/>
      <c r="B517" s="529" t="str">
        <f>IF(COUNTIF(F517:AG517,0)=28,"",B$33)</f>
        <v/>
      </c>
      <c r="C517" s="530"/>
      <c r="D517" s="531"/>
      <c r="E517" s="295" t="s">
        <v>158</v>
      </c>
      <c r="F517" s="314">
        <f>VLOOKUP(F506,'5'!$B$11:$D$598,3,0)</f>
        <v>0</v>
      </c>
      <c r="G517" s="219">
        <f>VLOOKUP(G506,'5'!$B$11:$D$598,3,0)</f>
        <v>0</v>
      </c>
      <c r="H517" s="219">
        <f>VLOOKUP(H506,'5'!$B$11:$D$598,3,0)</f>
        <v>0</v>
      </c>
      <c r="I517" s="219">
        <f>VLOOKUP(I506,'5'!$B$11:$D$598,3,0)</f>
        <v>0</v>
      </c>
      <c r="J517" s="219">
        <f>VLOOKUP(J506,'5'!$B$11:$D$598,3,0)</f>
        <v>0</v>
      </c>
      <c r="K517" s="219">
        <f>VLOOKUP(K506,'5'!$B$11:$D$598,3,0)</f>
        <v>0</v>
      </c>
      <c r="L517" s="315">
        <f>VLOOKUP(L506,'5'!$B$11:$D$598,3,0)</f>
        <v>0</v>
      </c>
      <c r="M517" s="303">
        <f>VLOOKUP(M506,'5'!$B$11:$D$598,3,0)</f>
        <v>0</v>
      </c>
      <c r="N517" s="219">
        <f>VLOOKUP(N506,'5'!$B$11:$D$598,3,0)</f>
        <v>0</v>
      </c>
      <c r="O517" s="219">
        <f>VLOOKUP(O506,'5'!$B$11:$D$598,3,0)</f>
        <v>0</v>
      </c>
      <c r="P517" s="219">
        <f>VLOOKUP(P506,'5'!$B$11:$D$598,3,0)</f>
        <v>0</v>
      </c>
      <c r="Q517" s="219">
        <f>VLOOKUP(Q506,'5'!$B$11:$D$598,3,0)</f>
        <v>0</v>
      </c>
      <c r="R517" s="219">
        <f>VLOOKUP(R506,'5'!$B$11:$D$598,3,0)</f>
        <v>0</v>
      </c>
      <c r="S517" s="322">
        <f>VLOOKUP(S506,'5'!$B$11:$D$598,3,0)</f>
        <v>0</v>
      </c>
      <c r="T517" s="314">
        <f>VLOOKUP(T506,'5'!$B$11:$D$598,3,0)</f>
        <v>0</v>
      </c>
      <c r="U517" s="219">
        <f>VLOOKUP(U506,'5'!$B$11:$D$598,3,0)</f>
        <v>0</v>
      </c>
      <c r="V517" s="219">
        <f>VLOOKUP(V506,'5'!$B$11:$D$598,3,0)</f>
        <v>0</v>
      </c>
      <c r="W517" s="219">
        <f>VLOOKUP(W506,'5'!$B$11:$D$598,3,0)</f>
        <v>0</v>
      </c>
      <c r="X517" s="219">
        <f>VLOOKUP(X506,'5'!$B$11:$D$598,3,0)</f>
        <v>0</v>
      </c>
      <c r="Y517" s="219">
        <f>VLOOKUP(Y506,'5'!$B$11:$D$598,3,0)</f>
        <v>0</v>
      </c>
      <c r="Z517" s="315">
        <f>VLOOKUP(Z506,'5'!$B$11:$D$598,3,0)</f>
        <v>0</v>
      </c>
      <c r="AA517" s="303">
        <f>VLOOKUP(AA506,'5'!$B$11:$D$598,3,0)</f>
        <v>0</v>
      </c>
      <c r="AB517" s="219">
        <f>VLOOKUP(AB506,'5'!$B$11:$D$598,3,0)</f>
        <v>0</v>
      </c>
      <c r="AC517" s="219">
        <f>VLOOKUP(AC506,'5'!$B$11:$D$598,3,0)</f>
        <v>0</v>
      </c>
      <c r="AD517" s="219">
        <f>VLOOKUP(AD506,'5'!$B$11:$D$598,3,0)</f>
        <v>0</v>
      </c>
      <c r="AE517" s="219">
        <f>VLOOKUP(AE506,'5'!$B$11:$D$598,3,0)</f>
        <v>0</v>
      </c>
      <c r="AF517" s="219">
        <f>VLOOKUP(AF506,'5'!$B$11:$D$598,3,0)</f>
        <v>0</v>
      </c>
      <c r="AG517" s="219">
        <f>VLOOKUP(AG506,'5'!$B$11:$D$598,3,0)</f>
        <v>0</v>
      </c>
      <c r="AH517" s="198">
        <f>COUNTIF(F518:AG518,"作業")+COUNTIF(F518:AG518,"休日")</f>
        <v>0</v>
      </c>
      <c r="AI517" s="291">
        <f>(COUNTIF(F518:AG518,"休日"))</f>
        <v>0</v>
      </c>
      <c r="AJ517" s="189"/>
      <c r="AL517" s="290"/>
      <c r="AM517" s="290"/>
      <c r="AN517" s="290"/>
      <c r="AW517" s="278">
        <v>1</v>
      </c>
      <c r="AX517" s="278">
        <v>2</v>
      </c>
      <c r="AY517" s="278">
        <v>3</v>
      </c>
      <c r="AZ517" s="278">
        <v>4</v>
      </c>
    </row>
    <row r="518" spans="1:52" ht="54" customHeight="1" x14ac:dyDescent="0.35">
      <c r="A518" s="599"/>
      <c r="B518" s="532"/>
      <c r="C518" s="533"/>
      <c r="D518" s="534"/>
      <c r="E518" s="296" t="s">
        <v>159</v>
      </c>
      <c r="F518" s="314" t="str">
        <f>IF(B517="","",IF(AW518="対象外","対象外",F517))</f>
        <v/>
      </c>
      <c r="G518" s="219" t="str">
        <f>IF(B517="","",IF(AW518="対象外","対象外",G517))</f>
        <v/>
      </c>
      <c r="H518" s="219" t="str">
        <f>IF(B517="","",IF(AW518="対象外","対象外",H517))</f>
        <v/>
      </c>
      <c r="I518" s="219" t="str">
        <f>IF(B517="","",IF(AW518="対象外","対象外",I517))</f>
        <v/>
      </c>
      <c r="J518" s="219" t="str">
        <f>IF(B517="","",IF(AW518="対象外","対象外",J517))</f>
        <v/>
      </c>
      <c r="K518" s="219" t="str">
        <f>IF(B517="","",IF(AW518="対象外","対象外",K517))</f>
        <v/>
      </c>
      <c r="L518" s="315" t="str">
        <f>IF(B517="","",IF(AW518="対象外","対象外",L517))</f>
        <v/>
      </c>
      <c r="M518" s="303" t="str">
        <f>IF(B517="","",IF(AX518="対象外","対象外",M517))</f>
        <v/>
      </c>
      <c r="N518" s="219" t="str">
        <f>IF(B517="","",IF(AX518="対象外","対象外",N517))</f>
        <v/>
      </c>
      <c r="O518" s="219" t="str">
        <f>IF(B517="","",IF(AX518="対象外","対象外",O517))</f>
        <v/>
      </c>
      <c r="P518" s="219" t="str">
        <f>IF(B517="","",IF(AX518="対象外","対象外",P517))</f>
        <v/>
      </c>
      <c r="Q518" s="219" t="str">
        <f>IF(B517="","",IF(AX518="対象外","対象外",Q517))</f>
        <v/>
      </c>
      <c r="R518" s="219" t="str">
        <f>IF(B517="","",IF(AX518="対象外","対象外",R517))</f>
        <v/>
      </c>
      <c r="S518" s="322" t="str">
        <f>IF(B517="","",IF(AX518="対象外","対象外",S517))</f>
        <v/>
      </c>
      <c r="T518" s="314" t="str">
        <f>IF(B517="","",IF(AY518="対象外","対象外",T517))</f>
        <v/>
      </c>
      <c r="U518" s="219" t="str">
        <f>IF(B517="","",IF(AY518="対象外","対象外",U517))</f>
        <v/>
      </c>
      <c r="V518" s="219" t="str">
        <f>IF(B517="","",IF(AY518="対象外","対象外",V517))</f>
        <v/>
      </c>
      <c r="W518" s="219" t="str">
        <f>IF(B517="","",IF(AY518="対象外","対象外",W517))</f>
        <v/>
      </c>
      <c r="X518" s="219" t="str">
        <f>IF(B517="","",IF(AY518="対象外","対象外",X517))</f>
        <v/>
      </c>
      <c r="Y518" s="219" t="str">
        <f>IF(B517="","",IF(AY518="対象外","対象外",Y517))</f>
        <v/>
      </c>
      <c r="Z518" s="315" t="str">
        <f>IF(B517="","",IF(AY518="対象外","対象外",Z517))</f>
        <v/>
      </c>
      <c r="AA518" s="303" t="str">
        <f>IF(B517="","",IF(AZ518="対象外","対象外",AA517))</f>
        <v/>
      </c>
      <c r="AB518" s="219" t="str">
        <f>IF(B517="","",IF(AZ518="対象外","対象外",AB517))</f>
        <v/>
      </c>
      <c r="AC518" s="219" t="str">
        <f>IF(B517="","",IF(AZ518="対象外","対象外",AC517))</f>
        <v/>
      </c>
      <c r="AD518" s="219" t="str">
        <f>IF(B517="","",IF(AZ518="対象外","対象外",AD517))</f>
        <v/>
      </c>
      <c r="AE518" s="219" t="str">
        <f>IF(B517="","",IF(AZ518="対象外","対象外",AE517))</f>
        <v/>
      </c>
      <c r="AF518" s="219" t="str">
        <f>IF(B517="","",IF(AZ518="対象外","対象外",AF517))</f>
        <v/>
      </c>
      <c r="AG518" s="219" t="str">
        <f>IF(B517="","",IF(AZ518="対象外","対象外",AG517))</f>
        <v/>
      </c>
      <c r="AH518" s="523" t="str">
        <f>IF(B517="","",IF(AH517&lt;1,"対象外",ROUND(AI517/AH517,3)))</f>
        <v/>
      </c>
      <c r="AI518" s="524"/>
      <c r="AJ518" s="189"/>
      <c r="AL518" s="290"/>
      <c r="AM518" s="184">
        <f>IF(AH518="",0,IF(AH518="対象外",0,1))</f>
        <v>0</v>
      </c>
      <c r="AN518" s="187">
        <f>IF(AM518=1,AH518,0)</f>
        <v>0</v>
      </c>
      <c r="AO518" s="184">
        <f>AH517</f>
        <v>0</v>
      </c>
      <c r="AP518" s="170">
        <f>AI517</f>
        <v>0</v>
      </c>
      <c r="AQ518" s="152"/>
      <c r="AR518" s="170">
        <f>IF(AS518&gt;1,1,0)</f>
        <v>0</v>
      </c>
      <c r="AS518" s="170">
        <f>AO518+AS474</f>
        <v>0</v>
      </c>
      <c r="AT518" s="170">
        <f>AP518+AT474</f>
        <v>0</v>
      </c>
      <c r="AU518" s="152"/>
      <c r="AW518" s="198" t="str">
        <f>IF(COUNTIF(F517:L517,"作業")+COUNTIF(F517:L517,"休日")&lt;7,"対象外",IF(COUNTIF(F517:L517,"休日")&gt;3,"対象外","対象"))</f>
        <v>対象外</v>
      </c>
      <c r="AX518" s="198" t="str">
        <f>IF(COUNTIF(M517:S517,"作業")+COUNTIF(M517:S517,"休日")&lt;7,"対象外",IF(COUNTIF(M517:S517,"休日")&gt;3,"対象外","対象"))</f>
        <v>対象外</v>
      </c>
      <c r="AY518" s="198" t="str">
        <f>IF(COUNTIF(T517:Z517,"作業")+COUNTIF(T517:Z517,"休日")&lt;7,"対象外",IF(COUNTIF(T517:Z517,"休日")&gt;3,"対象外","対象"))</f>
        <v>対象外</v>
      </c>
      <c r="AZ518" s="198" t="str">
        <f>IF(COUNTIF(AA517:AG517,"作業")+COUNTIF(AA517:AG517,"休日")&lt;7,"対象外",IF(COUNTIF(AA517:AG517,"休日")&gt;3,"対象外","対象"))</f>
        <v>対象外</v>
      </c>
    </row>
    <row r="519" spans="1:52" ht="54" customHeight="1" x14ac:dyDescent="0.35">
      <c r="A519" s="599"/>
      <c r="B519" s="529" t="str">
        <f>IF(COUNTIF(F519:AG519,0)=28,"",B$35)</f>
        <v/>
      </c>
      <c r="C519" s="530"/>
      <c r="D519" s="531"/>
      <c r="E519" s="295" t="s">
        <v>158</v>
      </c>
      <c r="F519" s="314">
        <f>VLOOKUP(F506,'6'!$B$11:$D$598,3,0)</f>
        <v>0</v>
      </c>
      <c r="G519" s="219">
        <f>VLOOKUP(G506,'6'!$B$11:$D$598,3,0)</f>
        <v>0</v>
      </c>
      <c r="H519" s="219">
        <f>VLOOKUP(H506,'6'!$B$11:$D$598,3,0)</f>
        <v>0</v>
      </c>
      <c r="I519" s="219">
        <f>VLOOKUP(I506,'6'!$B$11:$D$598,3,0)</f>
        <v>0</v>
      </c>
      <c r="J519" s="219">
        <f>VLOOKUP(J506,'6'!$B$11:$D$598,3,0)</f>
        <v>0</v>
      </c>
      <c r="K519" s="219">
        <f>VLOOKUP(K506,'6'!$B$11:$D$598,3,0)</f>
        <v>0</v>
      </c>
      <c r="L519" s="315">
        <f>VLOOKUP(L506,'6'!$B$11:$D$598,3,0)</f>
        <v>0</v>
      </c>
      <c r="M519" s="303">
        <f>VLOOKUP(M506,'6'!$B$11:$D$598,3,0)</f>
        <v>0</v>
      </c>
      <c r="N519" s="219">
        <f>VLOOKUP(N506,'6'!$B$11:$D$598,3,0)</f>
        <v>0</v>
      </c>
      <c r="O519" s="219">
        <f>VLOOKUP(O506,'6'!$B$11:$D$598,3,0)</f>
        <v>0</v>
      </c>
      <c r="P519" s="219">
        <f>VLOOKUP(P506,'6'!$B$11:$D$598,3,0)</f>
        <v>0</v>
      </c>
      <c r="Q519" s="219">
        <f>VLOOKUP(Q506,'6'!$B$11:$D$598,3,0)</f>
        <v>0</v>
      </c>
      <c r="R519" s="219">
        <f>VLOOKUP(R506,'6'!$B$11:$D$598,3,0)</f>
        <v>0</v>
      </c>
      <c r="S519" s="322">
        <f>VLOOKUP(S506,'6'!$B$11:$D$598,3,0)</f>
        <v>0</v>
      </c>
      <c r="T519" s="314">
        <f>VLOOKUP(T506,'6'!$B$11:$D$598,3,0)</f>
        <v>0</v>
      </c>
      <c r="U519" s="219">
        <f>VLOOKUP(U506,'6'!$B$11:$D$598,3,0)</f>
        <v>0</v>
      </c>
      <c r="V519" s="219">
        <f>VLOOKUP(V506,'6'!$B$11:$D$598,3,0)</f>
        <v>0</v>
      </c>
      <c r="W519" s="219">
        <f>VLOOKUP(W506,'6'!$B$11:$D$598,3,0)</f>
        <v>0</v>
      </c>
      <c r="X519" s="219">
        <f>VLOOKUP(X506,'6'!$B$11:$D$598,3,0)</f>
        <v>0</v>
      </c>
      <c r="Y519" s="219">
        <f>VLOOKUP(Y506,'6'!$B$11:$D$598,3,0)</f>
        <v>0</v>
      </c>
      <c r="Z519" s="315">
        <f>VLOOKUP(Z506,'6'!$B$11:$D$598,3,0)</f>
        <v>0</v>
      </c>
      <c r="AA519" s="303">
        <f>VLOOKUP(AA506,'6'!$B$11:$D$598,3,0)</f>
        <v>0</v>
      </c>
      <c r="AB519" s="219">
        <f>VLOOKUP(AB506,'6'!$B$11:$D$598,3,0)</f>
        <v>0</v>
      </c>
      <c r="AC519" s="219">
        <f>VLOOKUP(AC506,'6'!$B$11:$D$598,3,0)</f>
        <v>0</v>
      </c>
      <c r="AD519" s="219">
        <f>VLOOKUP(AD506,'6'!$B$11:$D$598,3,0)</f>
        <v>0</v>
      </c>
      <c r="AE519" s="219">
        <f>VLOOKUP(AE506,'6'!$B$11:$D$598,3,0)</f>
        <v>0</v>
      </c>
      <c r="AF519" s="219">
        <f>VLOOKUP(AF506,'6'!$B$11:$D$598,3,0)</f>
        <v>0</v>
      </c>
      <c r="AG519" s="219">
        <f>VLOOKUP(AG506,'6'!$B$11:$D$598,3,0)</f>
        <v>0</v>
      </c>
      <c r="AH519" s="198">
        <f t="shared" ref="AH519" si="828">COUNTIF(F520:AG520,"作業")+COUNTIF(F520:AG520,"休日")</f>
        <v>0</v>
      </c>
      <c r="AI519" s="291">
        <f t="shared" ref="AI519" si="829">(COUNTIF(F520:AG520,"休日"))</f>
        <v>0</v>
      </c>
      <c r="AJ519" s="189"/>
      <c r="AL519" s="290"/>
      <c r="AM519" s="290"/>
      <c r="AN519" s="290"/>
      <c r="AW519" s="278">
        <v>1</v>
      </c>
      <c r="AX519" s="278">
        <v>2</v>
      </c>
      <c r="AY519" s="278">
        <v>3</v>
      </c>
      <c r="AZ519" s="278">
        <v>4</v>
      </c>
    </row>
    <row r="520" spans="1:52" ht="54" customHeight="1" x14ac:dyDescent="0.35">
      <c r="A520" s="599"/>
      <c r="B520" s="532"/>
      <c r="C520" s="533"/>
      <c r="D520" s="534"/>
      <c r="E520" s="296" t="s">
        <v>159</v>
      </c>
      <c r="F520" s="314" t="str">
        <f>IF(B519="","",IF(AW520="対象外","対象外",F519))</f>
        <v/>
      </c>
      <c r="G520" s="219" t="str">
        <f>IF(B519="","",IF(AW520="対象外","対象外",G519))</f>
        <v/>
      </c>
      <c r="H520" s="219" t="str">
        <f>IF(B519="","",IF(AW520="対象外","対象外",H519))</f>
        <v/>
      </c>
      <c r="I520" s="219" t="str">
        <f>IF(B519="","",IF(AW520="対象外","対象外",I519))</f>
        <v/>
      </c>
      <c r="J520" s="219" t="str">
        <f>IF(B519="","",IF(AW520="対象外","対象外",J519))</f>
        <v/>
      </c>
      <c r="K520" s="219" t="str">
        <f>IF(B519="","",IF(AW520="対象外","対象外",K519))</f>
        <v/>
      </c>
      <c r="L520" s="315" t="str">
        <f>IF(B519="","",IF(AW520="対象外","対象外",L519))</f>
        <v/>
      </c>
      <c r="M520" s="303" t="str">
        <f>IF(B519="","",IF(AX520="対象外","対象外",M519))</f>
        <v/>
      </c>
      <c r="N520" s="219" t="str">
        <f>IF(B519="","",IF(AX520="対象外","対象外",N519))</f>
        <v/>
      </c>
      <c r="O520" s="219" t="str">
        <f>IF(B519="","",IF(AX520="対象外","対象外",O519))</f>
        <v/>
      </c>
      <c r="P520" s="219" t="str">
        <f>IF(B519="","",IF(AX520="対象外","対象外",P519))</f>
        <v/>
      </c>
      <c r="Q520" s="219" t="str">
        <f>IF(B519="","",IF(AX520="対象外","対象外",Q519))</f>
        <v/>
      </c>
      <c r="R520" s="219" t="str">
        <f>IF(B519="","",IF(AX520="対象外","対象外",R519))</f>
        <v/>
      </c>
      <c r="S520" s="322" t="str">
        <f>IF(B519="","",IF(AX520="対象外","対象外",S519))</f>
        <v/>
      </c>
      <c r="T520" s="314" t="str">
        <f>IF(B519="","",IF(AY520="対象外","対象外",T519))</f>
        <v/>
      </c>
      <c r="U520" s="219" t="str">
        <f>IF(B519="","",IF(AY520="対象外","対象外",U519))</f>
        <v/>
      </c>
      <c r="V520" s="219" t="str">
        <f>IF(B519="","",IF(AY520="対象外","対象外",V519))</f>
        <v/>
      </c>
      <c r="W520" s="219" t="str">
        <f>IF(B519="","",IF(AY520="対象外","対象外",W519))</f>
        <v/>
      </c>
      <c r="X520" s="219" t="str">
        <f>IF(B519="","",IF(AY520="対象外","対象外",X519))</f>
        <v/>
      </c>
      <c r="Y520" s="219" t="str">
        <f>IF(B519="","",IF(AY520="対象外","対象外",Y519))</f>
        <v/>
      </c>
      <c r="Z520" s="315" t="str">
        <f>IF(B519="","",IF(AY520="対象外","対象外",Z519))</f>
        <v/>
      </c>
      <c r="AA520" s="303" t="str">
        <f>IF(B519="","",IF(AZ520="対象外","対象外",AA519))</f>
        <v/>
      </c>
      <c r="AB520" s="219" t="str">
        <f>IF(B519="","",IF(AZ520="対象外","対象外",AB519))</f>
        <v/>
      </c>
      <c r="AC520" s="219" t="str">
        <f>IF(B519="","",IF(AZ520="対象外","対象外",AC519))</f>
        <v/>
      </c>
      <c r="AD520" s="219" t="str">
        <f>IF(B519="","",IF(AZ520="対象外","対象外",AD519))</f>
        <v/>
      </c>
      <c r="AE520" s="219" t="str">
        <f>IF(B519="","",IF(AZ520="対象外","対象外",AE519))</f>
        <v/>
      </c>
      <c r="AF520" s="219" t="str">
        <f>IF(B519="","",IF(AZ520="対象外","対象外",AF519))</f>
        <v/>
      </c>
      <c r="AG520" s="219" t="str">
        <f>IF(B519="","",IF(AZ520="対象外","対象外",AG519))</f>
        <v/>
      </c>
      <c r="AH520" s="523" t="str">
        <f t="shared" ref="AH520" si="830">IF(B519="","",IF(AH519&lt;1,"対象外",ROUND(AI519/AH519,3)))</f>
        <v/>
      </c>
      <c r="AI520" s="524"/>
      <c r="AJ520" s="189"/>
      <c r="AL520" s="290"/>
      <c r="AM520" s="184">
        <f>IF(AH520="",0,IF(AH520="対象外",0,1))</f>
        <v>0</v>
      </c>
      <c r="AN520" s="187">
        <f>IF(AM520=1,AH520,0)</f>
        <v>0</v>
      </c>
      <c r="AO520" s="184">
        <f>AH519</f>
        <v>0</v>
      </c>
      <c r="AP520" s="170">
        <f>AI519</f>
        <v>0</v>
      </c>
      <c r="AQ520" s="152"/>
      <c r="AR520" s="170">
        <f>IF(AS520&gt;1,1,0)</f>
        <v>0</v>
      </c>
      <c r="AS520" s="170">
        <f>AO520+AS476</f>
        <v>0</v>
      </c>
      <c r="AT520" s="170">
        <f>AP520+AT476</f>
        <v>0</v>
      </c>
      <c r="AU520" s="152"/>
      <c r="AW520" s="198" t="str">
        <f>IF(COUNTIF(F519:L519,"作業")+COUNTIF(F519:L519,"休日")&lt;7,"対象外",IF(COUNTIF(F519:L519,"休日")&gt;3,"対象外","対象"))</f>
        <v>対象外</v>
      </c>
      <c r="AX520" s="198" t="str">
        <f>IF(COUNTIF(M519:S519,"作業")+COUNTIF(M519:S519,"休日")&lt;7,"対象外",IF(COUNTIF(M519:S519,"休日")&gt;3,"対象外","対象"))</f>
        <v>対象外</v>
      </c>
      <c r="AY520" s="198" t="str">
        <f>IF(COUNTIF(T519:Z519,"作業")+COUNTIF(T519:Z519,"休日")&lt;7,"対象外",IF(COUNTIF(T519:Z519,"休日")&gt;3,"対象外","対象"))</f>
        <v>対象外</v>
      </c>
      <c r="AZ520" s="198" t="str">
        <f>IF(COUNTIF(AA519:AG519,"作業")+COUNTIF(AA519:AG519,"休日")&lt;7,"対象外",IF(COUNTIF(AA519:AG519,"休日")&gt;3,"対象外","対象"))</f>
        <v>対象外</v>
      </c>
    </row>
    <row r="521" spans="1:52" ht="54" customHeight="1" x14ac:dyDescent="0.35">
      <c r="A521" s="599"/>
      <c r="B521" s="529" t="str">
        <f>IF(COUNTIF(F521:AG521,0)=28,"",B$37)</f>
        <v/>
      </c>
      <c r="C521" s="530"/>
      <c r="D521" s="531"/>
      <c r="E521" s="295" t="s">
        <v>158</v>
      </c>
      <c r="F521" s="314">
        <f>VLOOKUP(F506,'7'!$B$11:$D$598,3,0)</f>
        <v>0</v>
      </c>
      <c r="G521" s="219">
        <f>VLOOKUP(G506,'7'!$B$11:$D$598,3,0)</f>
        <v>0</v>
      </c>
      <c r="H521" s="219">
        <f>VLOOKUP(H506,'7'!$B$11:$D$598,3,0)</f>
        <v>0</v>
      </c>
      <c r="I521" s="219">
        <f>VLOOKUP(I506,'7'!$B$11:$D$598,3,0)</f>
        <v>0</v>
      </c>
      <c r="J521" s="219">
        <f>VLOOKUP(J506,'7'!$B$11:$D$598,3,0)</f>
        <v>0</v>
      </c>
      <c r="K521" s="219">
        <f>VLOOKUP(K506,'7'!$B$11:$D$598,3,0)</f>
        <v>0</v>
      </c>
      <c r="L521" s="315">
        <f>VLOOKUP(L506,'7'!$B$11:$D$598,3,0)</f>
        <v>0</v>
      </c>
      <c r="M521" s="303">
        <f>VLOOKUP(M506,'7'!$B$11:$D$598,3,0)</f>
        <v>0</v>
      </c>
      <c r="N521" s="219">
        <f>VLOOKUP(N506,'7'!$B$11:$D$598,3,0)</f>
        <v>0</v>
      </c>
      <c r="O521" s="219">
        <f>VLOOKUP(O506,'7'!$B$11:$D$598,3,0)</f>
        <v>0</v>
      </c>
      <c r="P521" s="219">
        <f>VLOOKUP(P506,'7'!$B$11:$D$598,3,0)</f>
        <v>0</v>
      </c>
      <c r="Q521" s="219">
        <f>VLOOKUP(Q506,'7'!$B$11:$D$598,3,0)</f>
        <v>0</v>
      </c>
      <c r="R521" s="219">
        <f>VLOOKUP(R506,'7'!$B$11:$D$598,3,0)</f>
        <v>0</v>
      </c>
      <c r="S521" s="322">
        <f>VLOOKUP(S506,'7'!$B$11:$D$598,3,0)</f>
        <v>0</v>
      </c>
      <c r="T521" s="314">
        <f>VLOOKUP(T506,'7'!$B$11:$D$598,3,0)</f>
        <v>0</v>
      </c>
      <c r="U521" s="219">
        <f>VLOOKUP(U506,'7'!$B$11:$D$598,3,0)</f>
        <v>0</v>
      </c>
      <c r="V521" s="219">
        <f>VLOOKUP(V506,'7'!$B$11:$D$598,3,0)</f>
        <v>0</v>
      </c>
      <c r="W521" s="219">
        <f>VLOOKUP(W506,'7'!$B$11:$D$598,3,0)</f>
        <v>0</v>
      </c>
      <c r="X521" s="219">
        <f>VLOOKUP(X506,'7'!$B$11:$D$598,3,0)</f>
        <v>0</v>
      </c>
      <c r="Y521" s="219">
        <f>VLOOKUP(Y506,'7'!$B$11:$D$598,3,0)</f>
        <v>0</v>
      </c>
      <c r="Z521" s="315">
        <f>VLOOKUP(Z506,'7'!$B$11:$D$598,3,0)</f>
        <v>0</v>
      </c>
      <c r="AA521" s="303">
        <f>VLOOKUP(AA506,'7'!$B$11:$D$598,3,0)</f>
        <v>0</v>
      </c>
      <c r="AB521" s="219">
        <f>VLOOKUP(AB506,'7'!$B$11:$D$598,3,0)</f>
        <v>0</v>
      </c>
      <c r="AC521" s="219">
        <f>VLOOKUP(AC506,'7'!$B$11:$D$598,3,0)</f>
        <v>0</v>
      </c>
      <c r="AD521" s="219">
        <f>VLOOKUP(AD506,'7'!$B$11:$D$598,3,0)</f>
        <v>0</v>
      </c>
      <c r="AE521" s="219">
        <f>VLOOKUP(AE506,'7'!$B$11:$D$598,3,0)</f>
        <v>0</v>
      </c>
      <c r="AF521" s="219">
        <f>VLOOKUP(AF506,'7'!$B$11:$D$598,3,0)</f>
        <v>0</v>
      </c>
      <c r="AG521" s="219">
        <f>VLOOKUP(AG506,'7'!$B$11:$D$598,3,0)</f>
        <v>0</v>
      </c>
      <c r="AH521" s="198">
        <f t="shared" ref="AH521" si="831">COUNTIF(F522:AG522,"作業")+COUNTIF(F522:AG522,"休日")</f>
        <v>0</v>
      </c>
      <c r="AI521" s="291">
        <f t="shared" ref="AI521" si="832">(COUNTIF(F522:AG522,"休日"))</f>
        <v>0</v>
      </c>
      <c r="AJ521" s="189"/>
      <c r="AL521" s="290"/>
      <c r="AM521" s="290"/>
      <c r="AN521" s="290"/>
      <c r="AW521" s="278">
        <v>1</v>
      </c>
      <c r="AX521" s="278">
        <v>2</v>
      </c>
      <c r="AY521" s="278">
        <v>3</v>
      </c>
      <c r="AZ521" s="278">
        <v>4</v>
      </c>
    </row>
    <row r="522" spans="1:52" ht="54" customHeight="1" x14ac:dyDescent="0.35">
      <c r="A522" s="599"/>
      <c r="B522" s="532"/>
      <c r="C522" s="533"/>
      <c r="D522" s="534"/>
      <c r="E522" s="296" t="s">
        <v>159</v>
      </c>
      <c r="F522" s="314" t="str">
        <f>IF(B521="","",IF(AW522="対象外","対象外",F521))</f>
        <v/>
      </c>
      <c r="G522" s="219" t="str">
        <f>IF(B521="","",IF(AW522="対象外","対象外",G521))</f>
        <v/>
      </c>
      <c r="H522" s="219" t="str">
        <f>IF(B521="","",IF(AW522="対象外","対象外",H521))</f>
        <v/>
      </c>
      <c r="I522" s="219" t="str">
        <f>IF(B521="","",IF(AW522="対象外","対象外",I521))</f>
        <v/>
      </c>
      <c r="J522" s="219" t="str">
        <f>IF(B521="","",IF(AW522="対象外","対象外",J521))</f>
        <v/>
      </c>
      <c r="K522" s="219" t="str">
        <f>IF(B521="","",IF(AW522="対象外","対象外",K521))</f>
        <v/>
      </c>
      <c r="L522" s="315" t="str">
        <f>IF(B521="","",IF(AW522="対象外","対象外",L521))</f>
        <v/>
      </c>
      <c r="M522" s="303" t="str">
        <f>IF(B521="","",IF(AX522="対象外","対象外",M521))</f>
        <v/>
      </c>
      <c r="N522" s="219" t="str">
        <f>IF(B521="","",IF(AX522="対象外","対象外",N521))</f>
        <v/>
      </c>
      <c r="O522" s="219" t="str">
        <f>IF(B521="","",IF(AX522="対象外","対象外",O521))</f>
        <v/>
      </c>
      <c r="P522" s="219" t="str">
        <f>IF(B521="","",IF(AX522="対象外","対象外",P521))</f>
        <v/>
      </c>
      <c r="Q522" s="219" t="str">
        <f>IF(B521="","",IF(AX522="対象外","対象外",Q521))</f>
        <v/>
      </c>
      <c r="R522" s="219" t="str">
        <f>IF(B521="","",IF(AX522="対象外","対象外",R521))</f>
        <v/>
      </c>
      <c r="S522" s="322" t="str">
        <f>IF(B521="","",IF(AX522="対象外","対象外",S521))</f>
        <v/>
      </c>
      <c r="T522" s="314" t="str">
        <f>IF(B521="","",IF(AY522="対象外","対象外",T521))</f>
        <v/>
      </c>
      <c r="U522" s="219" t="str">
        <f>IF(B521="","",IF(AY522="対象外","対象外",U521))</f>
        <v/>
      </c>
      <c r="V522" s="219" t="str">
        <f>IF(B521="","",IF(AY522="対象外","対象外",V521))</f>
        <v/>
      </c>
      <c r="W522" s="219" t="str">
        <f>IF(B521="","",IF(AY522="対象外","対象外",W521))</f>
        <v/>
      </c>
      <c r="X522" s="219" t="str">
        <f>IF(B521="","",IF(AY522="対象外","対象外",X521))</f>
        <v/>
      </c>
      <c r="Y522" s="219" t="str">
        <f>IF(B521="","",IF(AY522="対象外","対象外",Y521))</f>
        <v/>
      </c>
      <c r="Z522" s="315" t="str">
        <f>IF(B521="","",IF(AY522="対象外","対象外",Z521))</f>
        <v/>
      </c>
      <c r="AA522" s="303" t="str">
        <f>IF(B521="","",IF(AZ522="対象外","対象外",AA521))</f>
        <v/>
      </c>
      <c r="AB522" s="219" t="str">
        <f>IF(B521="","",IF(AZ522="対象外","対象外",AB521))</f>
        <v/>
      </c>
      <c r="AC522" s="219" t="str">
        <f>IF(B521="","",IF(AZ522="対象外","対象外",AC521))</f>
        <v/>
      </c>
      <c r="AD522" s="219" t="str">
        <f>IF(B521="","",IF(AZ522="対象外","対象外",AD521))</f>
        <v/>
      </c>
      <c r="AE522" s="219" t="str">
        <f>IF(B521="","",IF(AZ522="対象外","対象外",AE521))</f>
        <v/>
      </c>
      <c r="AF522" s="219" t="str">
        <f>IF(B521="","",IF(AZ522="対象外","対象外",AF521))</f>
        <v/>
      </c>
      <c r="AG522" s="219" t="str">
        <f>IF(B521="","",IF(AZ522="対象外","対象外",AG521))</f>
        <v/>
      </c>
      <c r="AH522" s="523" t="str">
        <f t="shared" ref="AH522" si="833">IF(B521="","",IF(AH521&lt;1,"対象外",ROUND(AI521/AH521,3)))</f>
        <v/>
      </c>
      <c r="AI522" s="524"/>
      <c r="AJ522" s="189"/>
      <c r="AL522" s="290"/>
      <c r="AM522" s="184">
        <f>IF(AH522="",0,IF(AH522="対象外",0,1))</f>
        <v>0</v>
      </c>
      <c r="AN522" s="187">
        <f>IF(AM522=1,AH522,0)</f>
        <v>0</v>
      </c>
      <c r="AO522" s="184">
        <f>AH521</f>
        <v>0</v>
      </c>
      <c r="AP522" s="170">
        <f>AI521</f>
        <v>0</v>
      </c>
      <c r="AQ522" s="152"/>
      <c r="AR522" s="170">
        <f>IF(AS522&gt;1,1,0)</f>
        <v>0</v>
      </c>
      <c r="AS522" s="170">
        <f>AO522+AS478</f>
        <v>0</v>
      </c>
      <c r="AT522" s="170">
        <f>AP522+AT478</f>
        <v>0</v>
      </c>
      <c r="AU522" s="152"/>
      <c r="AW522" s="198" t="str">
        <f>IF(COUNTIF(F521:L521,"作業")+COUNTIF(F521:L521,"休日")&lt;7,"対象外",IF(COUNTIF(F521:L521,"休日")&gt;3,"対象外","対象"))</f>
        <v>対象外</v>
      </c>
      <c r="AX522" s="198" t="str">
        <f>IF(COUNTIF(M521:S521,"作業")+COUNTIF(M521:S521,"休日")&lt;7,"対象外",IF(COUNTIF(M521:S521,"休日")&gt;3,"対象外","対象"))</f>
        <v>対象外</v>
      </c>
      <c r="AY522" s="198" t="str">
        <f>IF(COUNTIF(T521:Z521,"作業")+COUNTIF(T521:Z521,"休日")&lt;7,"対象外",IF(COUNTIF(T521:Z521,"休日")&gt;3,"対象外","対象"))</f>
        <v>対象外</v>
      </c>
      <c r="AZ522" s="198" t="str">
        <f>IF(COUNTIF(AA521:AG521,"作業")+COUNTIF(AA521:AG521,"休日")&lt;7,"対象外",IF(COUNTIF(AA521:AG521,"休日")&gt;3,"対象外","対象"))</f>
        <v>対象外</v>
      </c>
    </row>
    <row r="523" spans="1:52" ht="54" customHeight="1" x14ac:dyDescent="0.35">
      <c r="A523" s="599"/>
      <c r="B523" s="529" t="str">
        <f>IF(COUNTIF(F523:AG523,0)=28,"",B$39)</f>
        <v/>
      </c>
      <c r="C523" s="530"/>
      <c r="D523" s="531"/>
      <c r="E523" s="295" t="s">
        <v>158</v>
      </c>
      <c r="F523" s="314">
        <f>VLOOKUP(F506,'8'!$B$11:$D$598,3,0)</f>
        <v>0</v>
      </c>
      <c r="G523" s="219">
        <f>VLOOKUP(G506,'8'!$B$11:$D$598,3,0)</f>
        <v>0</v>
      </c>
      <c r="H523" s="219">
        <f>VLOOKUP(H506,'8'!$B$11:$D$598,3,0)</f>
        <v>0</v>
      </c>
      <c r="I523" s="219">
        <f>VLOOKUP(I506,'8'!$B$11:$D$598,3,0)</f>
        <v>0</v>
      </c>
      <c r="J523" s="219">
        <f>VLOOKUP(J506,'8'!$B$11:$D$598,3,0)</f>
        <v>0</v>
      </c>
      <c r="K523" s="219">
        <f>VLOOKUP(K506,'8'!$B$11:$D$598,3,0)</f>
        <v>0</v>
      </c>
      <c r="L523" s="315">
        <f>VLOOKUP(L506,'8'!$B$11:$D$598,3,0)</f>
        <v>0</v>
      </c>
      <c r="M523" s="303">
        <f>VLOOKUP(M506,'8'!$B$11:$D$598,3,0)</f>
        <v>0</v>
      </c>
      <c r="N523" s="219">
        <f>VLOOKUP(N506,'8'!$B$11:$D$598,3,0)</f>
        <v>0</v>
      </c>
      <c r="O523" s="219">
        <f>VLOOKUP(O506,'8'!$B$11:$D$598,3,0)</f>
        <v>0</v>
      </c>
      <c r="P523" s="219">
        <f>VLOOKUP(P506,'8'!$B$11:$D$598,3,0)</f>
        <v>0</v>
      </c>
      <c r="Q523" s="219">
        <f>VLOOKUP(Q506,'8'!$B$11:$D$598,3,0)</f>
        <v>0</v>
      </c>
      <c r="R523" s="219">
        <f>VLOOKUP(R506,'8'!$B$11:$D$598,3,0)</f>
        <v>0</v>
      </c>
      <c r="S523" s="322">
        <f>VLOOKUP(S506,'8'!$B$11:$D$598,3,0)</f>
        <v>0</v>
      </c>
      <c r="T523" s="314">
        <f>VLOOKUP(T506,'8'!$B$11:$D$598,3,0)</f>
        <v>0</v>
      </c>
      <c r="U523" s="219">
        <f>VLOOKUP(U506,'8'!$B$11:$D$598,3,0)</f>
        <v>0</v>
      </c>
      <c r="V523" s="219">
        <f>VLOOKUP(V506,'8'!$B$11:$D$598,3,0)</f>
        <v>0</v>
      </c>
      <c r="W523" s="219">
        <f>VLOOKUP(W506,'8'!$B$11:$D$598,3,0)</f>
        <v>0</v>
      </c>
      <c r="X523" s="219">
        <f>VLOOKUP(X506,'8'!$B$11:$D$598,3,0)</f>
        <v>0</v>
      </c>
      <c r="Y523" s="219">
        <f>VLOOKUP(Y506,'8'!$B$11:$D$598,3,0)</f>
        <v>0</v>
      </c>
      <c r="Z523" s="315">
        <f>VLOOKUP(Z506,'8'!$B$11:$D$598,3,0)</f>
        <v>0</v>
      </c>
      <c r="AA523" s="303">
        <f>VLOOKUP(AA506,'8'!$B$11:$D$598,3,0)</f>
        <v>0</v>
      </c>
      <c r="AB523" s="219">
        <f>VLOOKUP(AB506,'8'!$B$11:$D$598,3,0)</f>
        <v>0</v>
      </c>
      <c r="AC523" s="219">
        <f>VLOOKUP(AC506,'8'!$B$11:$D$598,3,0)</f>
        <v>0</v>
      </c>
      <c r="AD523" s="219">
        <f>VLOOKUP(AD506,'8'!$B$11:$D$598,3,0)</f>
        <v>0</v>
      </c>
      <c r="AE523" s="219">
        <f>VLOOKUP(AE506,'8'!$B$11:$D$598,3,0)</f>
        <v>0</v>
      </c>
      <c r="AF523" s="219">
        <f>VLOOKUP(AF506,'8'!$B$11:$D$598,3,0)</f>
        <v>0</v>
      </c>
      <c r="AG523" s="219">
        <f>VLOOKUP(AG506,'8'!$B$11:$D$598,3,0)</f>
        <v>0</v>
      </c>
      <c r="AH523" s="198">
        <f t="shared" ref="AH523" si="834">COUNTIF(F524:AG524,"作業")+COUNTIF(F524:AG524,"休日")</f>
        <v>0</v>
      </c>
      <c r="AI523" s="291">
        <f t="shared" ref="AI523" si="835">(COUNTIF(F524:AG524,"休日"))</f>
        <v>0</v>
      </c>
      <c r="AJ523" s="189"/>
      <c r="AL523" s="290"/>
      <c r="AM523" s="290"/>
      <c r="AN523" s="290"/>
      <c r="AW523" s="278">
        <v>1</v>
      </c>
      <c r="AX523" s="278">
        <v>2</v>
      </c>
      <c r="AY523" s="278">
        <v>3</v>
      </c>
      <c r="AZ523" s="278">
        <v>4</v>
      </c>
    </row>
    <row r="524" spans="1:52" ht="54" customHeight="1" x14ac:dyDescent="0.35">
      <c r="A524" s="599"/>
      <c r="B524" s="532"/>
      <c r="C524" s="533"/>
      <c r="D524" s="534"/>
      <c r="E524" s="296" t="s">
        <v>159</v>
      </c>
      <c r="F524" s="314" t="str">
        <f>IF(B523="","",IF(AW524="対象外","対象外",F523))</f>
        <v/>
      </c>
      <c r="G524" s="219" t="str">
        <f>IF(B523="","",IF(AW524="対象外","対象外",G523))</f>
        <v/>
      </c>
      <c r="H524" s="219" t="str">
        <f>IF(B523="","",IF(AW524="対象外","対象外",H523))</f>
        <v/>
      </c>
      <c r="I524" s="219" t="str">
        <f>IF(B523="","",IF(AW524="対象外","対象外",I523))</f>
        <v/>
      </c>
      <c r="J524" s="219" t="str">
        <f>IF(B523="","",IF(AW524="対象外","対象外",J523))</f>
        <v/>
      </c>
      <c r="K524" s="219" t="str">
        <f>IF(B523="","",IF(AW524="対象外","対象外",K523))</f>
        <v/>
      </c>
      <c r="L524" s="315" t="str">
        <f>IF(B523="","",IF(AW524="対象外","対象外",L523))</f>
        <v/>
      </c>
      <c r="M524" s="303" t="str">
        <f>IF(B523="","",IF(AX524="対象外","対象外",M523))</f>
        <v/>
      </c>
      <c r="N524" s="219" t="str">
        <f>IF(B523="","",IF(AX524="対象外","対象外",N523))</f>
        <v/>
      </c>
      <c r="O524" s="219" t="str">
        <f>IF(B523="","",IF(AX524="対象外","対象外",O523))</f>
        <v/>
      </c>
      <c r="P524" s="219" t="str">
        <f>IF(B523="","",IF(AX524="対象外","対象外",P523))</f>
        <v/>
      </c>
      <c r="Q524" s="219" t="str">
        <f>IF(B523="","",IF(AX524="対象外","対象外",Q523))</f>
        <v/>
      </c>
      <c r="R524" s="219" t="str">
        <f>IF(B523="","",IF(AX524="対象外","対象外",R523))</f>
        <v/>
      </c>
      <c r="S524" s="322" t="str">
        <f>IF(B523="","",IF(AX524="対象外","対象外",S523))</f>
        <v/>
      </c>
      <c r="T524" s="314" t="str">
        <f>IF(B523="","",IF(AY524="対象外","対象外",T523))</f>
        <v/>
      </c>
      <c r="U524" s="219" t="str">
        <f>IF(B523="","",IF(AY524="対象外","対象外",U523))</f>
        <v/>
      </c>
      <c r="V524" s="219" t="str">
        <f>IF(B523="","",IF(AY524="対象外","対象外",V523))</f>
        <v/>
      </c>
      <c r="W524" s="219" t="str">
        <f>IF(B523="","",IF(AY524="対象外","対象外",W523))</f>
        <v/>
      </c>
      <c r="X524" s="219" t="str">
        <f>IF(B523="","",IF(AY524="対象外","対象外",X523))</f>
        <v/>
      </c>
      <c r="Y524" s="219" t="str">
        <f>IF(B523="","",IF(AY524="対象外","対象外",Y523))</f>
        <v/>
      </c>
      <c r="Z524" s="315" t="str">
        <f>IF(B523="","",IF(AY524="対象外","対象外",Z523))</f>
        <v/>
      </c>
      <c r="AA524" s="303" t="str">
        <f>IF(B523="","",IF(AZ524="対象外","対象外",AA523))</f>
        <v/>
      </c>
      <c r="AB524" s="219" t="str">
        <f>IF(B523="","",IF(AZ524="対象外","対象外",AB523))</f>
        <v/>
      </c>
      <c r="AC524" s="219" t="str">
        <f>IF(B523="","",IF(AZ524="対象外","対象外",AC523))</f>
        <v/>
      </c>
      <c r="AD524" s="219" t="str">
        <f>IF(B523="","",IF(AZ524="対象外","対象外",AD523))</f>
        <v/>
      </c>
      <c r="AE524" s="219" t="str">
        <f>IF(B523="","",IF(AZ524="対象外","対象外",AE523))</f>
        <v/>
      </c>
      <c r="AF524" s="219" t="str">
        <f>IF(B523="","",IF(AZ524="対象外","対象外",AF523))</f>
        <v/>
      </c>
      <c r="AG524" s="219" t="str">
        <f>IF(B523="","",IF(AZ524="対象外","対象外",AG523))</f>
        <v/>
      </c>
      <c r="AH524" s="523" t="str">
        <f t="shared" ref="AH524" si="836">IF(B523="","",IF(AH523&lt;1,"対象外",ROUND(AI523/AH523,3)))</f>
        <v/>
      </c>
      <c r="AI524" s="524"/>
      <c r="AJ524" s="189"/>
      <c r="AL524" s="290"/>
      <c r="AM524" s="184">
        <f>IF(AH524="",0,IF(AH524="対象外",0,1))</f>
        <v>0</v>
      </c>
      <c r="AN524" s="187">
        <f>IF(AM524=1,AH524,0)</f>
        <v>0</v>
      </c>
      <c r="AO524" s="184">
        <f>AH523</f>
        <v>0</v>
      </c>
      <c r="AP524" s="170">
        <f>AI523</f>
        <v>0</v>
      </c>
      <c r="AQ524" s="152"/>
      <c r="AR524" s="170">
        <f>IF(AS524&gt;1,1,0)</f>
        <v>0</v>
      </c>
      <c r="AS524" s="170">
        <f>AO524+AS480</f>
        <v>0</v>
      </c>
      <c r="AT524" s="170">
        <f>AP524+AT480</f>
        <v>0</v>
      </c>
      <c r="AU524" s="152"/>
      <c r="AW524" s="198" t="str">
        <f>IF(COUNTIF(F523:L523,"作業")+COUNTIF(F523:L523,"休日")&lt;7,"対象外",IF(COUNTIF(F523:L523,"休日")&gt;3,"対象外","対象"))</f>
        <v>対象外</v>
      </c>
      <c r="AX524" s="198" t="str">
        <f>IF(COUNTIF(M523:S523,"作業")+COUNTIF(M523:S523,"休日")&lt;7,"対象外",IF(COUNTIF(M523:S523,"休日")&gt;3,"対象外","対象"))</f>
        <v>対象外</v>
      </c>
      <c r="AY524" s="198" t="str">
        <f>IF(COUNTIF(T523:Z523,"作業")+COUNTIF(T523:Z523,"休日")&lt;7,"対象外",IF(COUNTIF(T523:Z523,"休日")&gt;3,"対象外","対象"))</f>
        <v>対象外</v>
      </c>
      <c r="AZ524" s="198" t="str">
        <f>IF(COUNTIF(AA523:AG523,"作業")+COUNTIF(AA523:AG523,"休日")&lt;7,"対象外",IF(COUNTIF(AA523:AG523,"休日")&gt;3,"対象外","対象"))</f>
        <v>対象外</v>
      </c>
    </row>
    <row r="525" spans="1:52" ht="54" customHeight="1" x14ac:dyDescent="0.35">
      <c r="A525" s="599"/>
      <c r="B525" s="529" t="str">
        <f>IF(COUNTIF(F525:AG525,0)=28,"",B$41)</f>
        <v/>
      </c>
      <c r="C525" s="530"/>
      <c r="D525" s="531"/>
      <c r="E525" s="295" t="s">
        <v>158</v>
      </c>
      <c r="F525" s="314">
        <f>VLOOKUP(F506,'9'!$B$11:$D$598,3,0)</f>
        <v>0</v>
      </c>
      <c r="G525" s="219">
        <f>VLOOKUP(G506,'9'!$B$11:$D$598,3,0)</f>
        <v>0</v>
      </c>
      <c r="H525" s="219">
        <f>VLOOKUP(H506,'9'!$B$11:$D$598,3,0)</f>
        <v>0</v>
      </c>
      <c r="I525" s="219">
        <f>VLOOKUP(I506,'9'!$B$11:$D$598,3,0)</f>
        <v>0</v>
      </c>
      <c r="J525" s="219">
        <f>VLOOKUP(J506,'9'!$B$11:$D$598,3,0)</f>
        <v>0</v>
      </c>
      <c r="K525" s="219">
        <f>VLOOKUP(K506,'9'!$B$11:$D$598,3,0)</f>
        <v>0</v>
      </c>
      <c r="L525" s="315">
        <f>VLOOKUP(L506,'9'!$B$11:$D$598,3,0)</f>
        <v>0</v>
      </c>
      <c r="M525" s="303">
        <f>VLOOKUP(M506,'9'!$B$11:$D$598,3,0)</f>
        <v>0</v>
      </c>
      <c r="N525" s="219">
        <f>VLOOKUP(N506,'9'!$B$11:$D$598,3,0)</f>
        <v>0</v>
      </c>
      <c r="O525" s="219">
        <f>VLOOKUP(O506,'9'!$B$11:$D$598,3,0)</f>
        <v>0</v>
      </c>
      <c r="P525" s="219">
        <f>VLOOKUP(P506,'9'!$B$11:$D$598,3,0)</f>
        <v>0</v>
      </c>
      <c r="Q525" s="219">
        <f>VLOOKUP(Q506,'9'!$B$11:$D$598,3,0)</f>
        <v>0</v>
      </c>
      <c r="R525" s="219">
        <f>VLOOKUP(R506,'9'!$B$11:$D$598,3,0)</f>
        <v>0</v>
      </c>
      <c r="S525" s="322">
        <f>VLOOKUP(S506,'9'!$B$11:$D$598,3,0)</f>
        <v>0</v>
      </c>
      <c r="T525" s="314">
        <f>VLOOKUP(T506,'9'!$B$11:$D$598,3,0)</f>
        <v>0</v>
      </c>
      <c r="U525" s="219">
        <f>VLOOKUP(U506,'9'!$B$11:$D$598,3,0)</f>
        <v>0</v>
      </c>
      <c r="V525" s="219">
        <f>VLOOKUP(V506,'9'!$B$11:$D$598,3,0)</f>
        <v>0</v>
      </c>
      <c r="W525" s="219">
        <f>VLOOKUP(W506,'9'!$B$11:$D$598,3,0)</f>
        <v>0</v>
      </c>
      <c r="X525" s="219">
        <f>VLOOKUP(X506,'9'!$B$11:$D$598,3,0)</f>
        <v>0</v>
      </c>
      <c r="Y525" s="219">
        <f>VLOOKUP(Y506,'9'!$B$11:$D$598,3,0)</f>
        <v>0</v>
      </c>
      <c r="Z525" s="315">
        <f>VLOOKUP(Z506,'9'!$B$11:$D$598,3,0)</f>
        <v>0</v>
      </c>
      <c r="AA525" s="303">
        <f>VLOOKUP(AA506,'9'!$B$11:$D$598,3,0)</f>
        <v>0</v>
      </c>
      <c r="AB525" s="219">
        <f>VLOOKUP(AB506,'9'!$B$11:$D$598,3,0)</f>
        <v>0</v>
      </c>
      <c r="AC525" s="219">
        <f>VLOOKUP(AC506,'9'!$B$11:$D$598,3,0)</f>
        <v>0</v>
      </c>
      <c r="AD525" s="219">
        <f>VLOOKUP(AD506,'9'!$B$11:$D$598,3,0)</f>
        <v>0</v>
      </c>
      <c r="AE525" s="219">
        <f>VLOOKUP(AE506,'9'!$B$11:$D$598,3,0)</f>
        <v>0</v>
      </c>
      <c r="AF525" s="219">
        <f>VLOOKUP(AF506,'9'!$B$11:$D$598,3,0)</f>
        <v>0</v>
      </c>
      <c r="AG525" s="219">
        <f>VLOOKUP(AG506,'9'!$B$11:$D$598,3,0)</f>
        <v>0</v>
      </c>
      <c r="AH525" s="198">
        <f t="shared" ref="AH525" si="837">COUNTIF(F526:AG526,"作業")+COUNTIF(F526:AG526,"休日")</f>
        <v>0</v>
      </c>
      <c r="AI525" s="291">
        <f t="shared" ref="AI525" si="838">(COUNTIF(F526:AG526,"休日"))</f>
        <v>0</v>
      </c>
      <c r="AJ525" s="189"/>
      <c r="AL525" s="290"/>
      <c r="AM525" s="290"/>
      <c r="AN525" s="290"/>
      <c r="AW525" s="278">
        <v>1</v>
      </c>
      <c r="AX525" s="278">
        <v>2</v>
      </c>
      <c r="AY525" s="278">
        <v>3</v>
      </c>
      <c r="AZ525" s="278">
        <v>4</v>
      </c>
    </row>
    <row r="526" spans="1:52" ht="54" customHeight="1" x14ac:dyDescent="0.35">
      <c r="A526" s="599"/>
      <c r="B526" s="532"/>
      <c r="C526" s="533"/>
      <c r="D526" s="534"/>
      <c r="E526" s="296" t="s">
        <v>159</v>
      </c>
      <c r="F526" s="314" t="str">
        <f>IF(B525="","",IF(AW526="対象外","対象外",F525))</f>
        <v/>
      </c>
      <c r="G526" s="219" t="str">
        <f>IF(B525="","",IF(AW526="対象外","対象外",G525))</f>
        <v/>
      </c>
      <c r="H526" s="219" t="str">
        <f>IF(B525="","",IF(AW526="対象外","対象外",H525))</f>
        <v/>
      </c>
      <c r="I526" s="219" t="str">
        <f>IF(B525="","",IF(AW526="対象外","対象外",I525))</f>
        <v/>
      </c>
      <c r="J526" s="219" t="str">
        <f>IF(B525="","",IF(AW526="対象外","対象外",J525))</f>
        <v/>
      </c>
      <c r="K526" s="219" t="str">
        <f>IF(B525="","",IF(AW526="対象外","対象外",K525))</f>
        <v/>
      </c>
      <c r="L526" s="315" t="str">
        <f>IF(B525="","",IF(AW526="対象外","対象外",L525))</f>
        <v/>
      </c>
      <c r="M526" s="303" t="str">
        <f>IF(B525="","",IF(AX526="対象外","対象外",M525))</f>
        <v/>
      </c>
      <c r="N526" s="219" t="str">
        <f>IF(B525="","",IF(AX526="対象外","対象外",N525))</f>
        <v/>
      </c>
      <c r="O526" s="219" t="str">
        <f>IF(B525="","",IF(AX526="対象外","対象外",O525))</f>
        <v/>
      </c>
      <c r="P526" s="219" t="str">
        <f>IF(B525="","",IF(AX526="対象外","対象外",P525))</f>
        <v/>
      </c>
      <c r="Q526" s="219" t="str">
        <f>IF(B525="","",IF(AX526="対象外","対象外",Q525))</f>
        <v/>
      </c>
      <c r="R526" s="219" t="str">
        <f>IF(B525="","",IF(AX526="対象外","対象外",R525))</f>
        <v/>
      </c>
      <c r="S526" s="322" t="str">
        <f>IF(B525="","",IF(AX526="対象外","対象外",S525))</f>
        <v/>
      </c>
      <c r="T526" s="314" t="str">
        <f>IF(B525="","",IF(AY526="対象外","対象外",T525))</f>
        <v/>
      </c>
      <c r="U526" s="219" t="str">
        <f>IF(B525="","",IF(AY526="対象外","対象外",U525))</f>
        <v/>
      </c>
      <c r="V526" s="219" t="str">
        <f>IF(B525="","",IF(AY526="対象外","対象外",V525))</f>
        <v/>
      </c>
      <c r="W526" s="219" t="str">
        <f>IF(B525="","",IF(AY526="対象外","対象外",W525))</f>
        <v/>
      </c>
      <c r="X526" s="219" t="str">
        <f>IF(B525="","",IF(AY526="対象外","対象外",X525))</f>
        <v/>
      </c>
      <c r="Y526" s="219" t="str">
        <f>IF(B525="","",IF(AY526="対象外","対象外",Y525))</f>
        <v/>
      </c>
      <c r="Z526" s="315" t="str">
        <f>IF(B525="","",IF(AY526="対象外","対象外",Z525))</f>
        <v/>
      </c>
      <c r="AA526" s="303" t="str">
        <f>IF(B525="","",IF(AZ526="対象外","対象外",AA525))</f>
        <v/>
      </c>
      <c r="AB526" s="219" t="str">
        <f>IF(B525="","",IF(AZ526="対象外","対象外",AB525))</f>
        <v/>
      </c>
      <c r="AC526" s="219" t="str">
        <f>IF(B525="","",IF(AZ526="対象外","対象外",AC525))</f>
        <v/>
      </c>
      <c r="AD526" s="219" t="str">
        <f>IF(B525="","",IF(AZ526="対象外","対象外",AD525))</f>
        <v/>
      </c>
      <c r="AE526" s="219" t="str">
        <f>IF(B525="","",IF(AZ526="対象外","対象外",AE525))</f>
        <v/>
      </c>
      <c r="AF526" s="219" t="str">
        <f>IF(B525="","",IF(AZ526="対象外","対象外",AF525))</f>
        <v/>
      </c>
      <c r="AG526" s="219" t="str">
        <f>IF(B525="","",IF(AZ526="対象外","対象外",AG525))</f>
        <v/>
      </c>
      <c r="AH526" s="523" t="str">
        <f t="shared" ref="AH526" si="839">IF(B525="","",IF(AH525&lt;1,"対象外",ROUND(AI525/AH525,3)))</f>
        <v/>
      </c>
      <c r="AI526" s="524"/>
      <c r="AJ526" s="189"/>
      <c r="AL526" s="290"/>
      <c r="AM526" s="184">
        <f>IF(AH526="",0,IF(AH526="対象外",0,1))</f>
        <v>0</v>
      </c>
      <c r="AN526" s="187">
        <f>IF(AM526=1,AH526,0)</f>
        <v>0</v>
      </c>
      <c r="AO526" s="184">
        <f>AH525</f>
        <v>0</v>
      </c>
      <c r="AP526" s="170">
        <f>AI525</f>
        <v>0</v>
      </c>
      <c r="AQ526" s="152"/>
      <c r="AR526" s="170">
        <f>IF(AS526&gt;1,1,0)</f>
        <v>0</v>
      </c>
      <c r="AS526" s="170">
        <f>AO526+AS482</f>
        <v>0</v>
      </c>
      <c r="AT526" s="170">
        <f>AP526+AT482</f>
        <v>0</v>
      </c>
      <c r="AU526" s="152"/>
      <c r="AW526" s="198" t="str">
        <f>IF(COUNTIF(F525:L525,"作業")+COUNTIF(F525:L525,"休日")&lt;7,"対象外",IF(COUNTIF(F525:L525,"休日")&gt;3,"対象外","対象"))</f>
        <v>対象外</v>
      </c>
      <c r="AX526" s="198" t="str">
        <f>IF(COUNTIF(M525:S525,"作業")+COUNTIF(M525:S525,"休日")&lt;7,"対象外",IF(COUNTIF(M525:S525,"休日")&gt;3,"対象外","対象"))</f>
        <v>対象外</v>
      </c>
      <c r="AY526" s="198" t="str">
        <f>IF(COUNTIF(T525:Z525,"作業")+COUNTIF(T525:Z525,"休日")&lt;7,"対象外",IF(COUNTIF(T525:Z525,"休日")&gt;3,"対象外","対象"))</f>
        <v>対象外</v>
      </c>
      <c r="AZ526" s="198" t="str">
        <f>IF(COUNTIF(AA525:AG525,"作業")+COUNTIF(AA525:AG525,"休日")&lt;7,"対象外",IF(COUNTIF(AA525:AG525,"休日")&gt;3,"対象外","対象"))</f>
        <v>対象外</v>
      </c>
    </row>
    <row r="527" spans="1:52" ht="54" customHeight="1" x14ac:dyDescent="0.35">
      <c r="A527" s="599"/>
      <c r="B527" s="529" t="str">
        <f>IF(COUNTIF(F527:AG527,0)=28,"",B$43)</f>
        <v/>
      </c>
      <c r="C527" s="530"/>
      <c r="D527" s="531"/>
      <c r="E527" s="295" t="s">
        <v>158</v>
      </c>
      <c r="F527" s="314">
        <f>VLOOKUP(F506,'10'!$B$11:$D$598,3,0)</f>
        <v>0</v>
      </c>
      <c r="G527" s="219">
        <f>VLOOKUP(G506,'10'!$B$11:$D$598,3,0)</f>
        <v>0</v>
      </c>
      <c r="H527" s="219">
        <f>VLOOKUP(H506,'10'!$B$11:$D$598,3,0)</f>
        <v>0</v>
      </c>
      <c r="I527" s="219">
        <f>VLOOKUP(I506,'10'!$B$11:$D$598,3,0)</f>
        <v>0</v>
      </c>
      <c r="J527" s="219">
        <f>VLOOKUP(J506,'10'!$B$11:$D$598,3,0)</f>
        <v>0</v>
      </c>
      <c r="K527" s="219">
        <f>VLOOKUP(K506,'10'!$B$11:$D$598,3,0)</f>
        <v>0</v>
      </c>
      <c r="L527" s="315">
        <f>VLOOKUP(L506,'10'!$B$11:$D$598,3,0)</f>
        <v>0</v>
      </c>
      <c r="M527" s="303">
        <f>VLOOKUP(M506,'10'!$B$11:$D$598,3,0)</f>
        <v>0</v>
      </c>
      <c r="N527" s="219">
        <f>VLOOKUP(N506,'10'!$B$11:$D$598,3,0)</f>
        <v>0</v>
      </c>
      <c r="O527" s="219">
        <f>VLOOKUP(O506,'10'!$B$11:$D$598,3,0)</f>
        <v>0</v>
      </c>
      <c r="P527" s="219">
        <f>VLOOKUP(P506,'10'!$B$11:$D$598,3,0)</f>
        <v>0</v>
      </c>
      <c r="Q527" s="219">
        <f>VLOOKUP(Q506,'10'!$B$11:$D$598,3,0)</f>
        <v>0</v>
      </c>
      <c r="R527" s="219">
        <f>VLOOKUP(R506,'10'!$B$11:$D$598,3,0)</f>
        <v>0</v>
      </c>
      <c r="S527" s="322">
        <f>VLOOKUP(S506,'10'!$B$11:$D$598,3,0)</f>
        <v>0</v>
      </c>
      <c r="T527" s="314">
        <f>VLOOKUP(T506,'10'!$B$11:$D$598,3,0)</f>
        <v>0</v>
      </c>
      <c r="U527" s="219">
        <f>VLOOKUP(U506,'10'!$B$11:$D$598,3,0)</f>
        <v>0</v>
      </c>
      <c r="V527" s="219">
        <f>VLOOKUP(V506,'10'!$B$11:$D$598,3,0)</f>
        <v>0</v>
      </c>
      <c r="W527" s="219">
        <f>VLOOKUP(W506,'10'!$B$11:$D$598,3,0)</f>
        <v>0</v>
      </c>
      <c r="X527" s="219">
        <f>VLOOKUP(X506,'10'!$B$11:$D$598,3,0)</f>
        <v>0</v>
      </c>
      <c r="Y527" s="219">
        <f>VLOOKUP(Y506,'10'!$B$11:$D$598,3,0)</f>
        <v>0</v>
      </c>
      <c r="Z527" s="315">
        <f>VLOOKUP(Z506,'10'!$B$11:$D$598,3,0)</f>
        <v>0</v>
      </c>
      <c r="AA527" s="303">
        <f>VLOOKUP(AA506,'10'!$B$11:$D$598,3,0)</f>
        <v>0</v>
      </c>
      <c r="AB527" s="219">
        <f>VLOOKUP(AB506,'10'!$B$11:$D$598,3,0)</f>
        <v>0</v>
      </c>
      <c r="AC527" s="219">
        <f>VLOOKUP(AC506,'10'!$B$11:$D$598,3,0)</f>
        <v>0</v>
      </c>
      <c r="AD527" s="219">
        <f>VLOOKUP(AD506,'10'!$B$11:$D$598,3,0)</f>
        <v>0</v>
      </c>
      <c r="AE527" s="219">
        <f>VLOOKUP(AE506,'10'!$B$11:$D$598,3,0)</f>
        <v>0</v>
      </c>
      <c r="AF527" s="219">
        <f>VLOOKUP(AF506,'10'!$B$11:$D$598,3,0)</f>
        <v>0</v>
      </c>
      <c r="AG527" s="219">
        <f>VLOOKUP(AG506,'10'!$B$11:$D$598,3,0)</f>
        <v>0</v>
      </c>
      <c r="AH527" s="198">
        <f t="shared" ref="AH527" si="840">COUNTIF(F528:AG528,"作業")+COUNTIF(F528:AG528,"休日")</f>
        <v>0</v>
      </c>
      <c r="AI527" s="291">
        <f t="shared" ref="AI527" si="841">(COUNTIF(F528:AG528,"休日"))</f>
        <v>0</v>
      </c>
      <c r="AJ527" s="189"/>
      <c r="AL527" s="290"/>
      <c r="AM527" s="290"/>
      <c r="AN527" s="290"/>
      <c r="AW527" s="278">
        <v>1</v>
      </c>
      <c r="AX527" s="278">
        <v>2</v>
      </c>
      <c r="AY527" s="278">
        <v>3</v>
      </c>
      <c r="AZ527" s="278">
        <v>4</v>
      </c>
    </row>
    <row r="528" spans="1:52" ht="54" customHeight="1" x14ac:dyDescent="0.35">
      <c r="A528" s="599"/>
      <c r="B528" s="532"/>
      <c r="C528" s="533"/>
      <c r="D528" s="534"/>
      <c r="E528" s="296" t="s">
        <v>159</v>
      </c>
      <c r="F528" s="314" t="str">
        <f>IF(B527="","",IF(AW528="対象外","対象外",F527))</f>
        <v/>
      </c>
      <c r="G528" s="219" t="str">
        <f>IF(B527="","",IF(AW528="対象外","対象外",G527))</f>
        <v/>
      </c>
      <c r="H528" s="219" t="str">
        <f>IF(B527="","",IF(AW528="対象外","対象外",H527))</f>
        <v/>
      </c>
      <c r="I528" s="219" t="str">
        <f>IF(B527="","",IF(AW528="対象外","対象外",I527))</f>
        <v/>
      </c>
      <c r="J528" s="219" t="str">
        <f>IF(B527="","",IF(AW528="対象外","対象外",J527))</f>
        <v/>
      </c>
      <c r="K528" s="219" t="str">
        <f>IF(B527="","",IF(AW528="対象外","対象外",K527))</f>
        <v/>
      </c>
      <c r="L528" s="315" t="str">
        <f>IF(B527="","",IF(AW528="対象外","対象外",L527))</f>
        <v/>
      </c>
      <c r="M528" s="303" t="str">
        <f>IF(B527="","",IF(AX528="対象外","対象外",M527))</f>
        <v/>
      </c>
      <c r="N528" s="219" t="str">
        <f>IF(B527="","",IF(AX528="対象外","対象外",N527))</f>
        <v/>
      </c>
      <c r="O528" s="219" t="str">
        <f>IF(B527="","",IF(AX528="対象外","対象外",O527))</f>
        <v/>
      </c>
      <c r="P528" s="219" t="str">
        <f>IF(B527="","",IF(AX528="対象外","対象外",P527))</f>
        <v/>
      </c>
      <c r="Q528" s="219" t="str">
        <f>IF(B527="","",IF(AX528="対象外","対象外",Q527))</f>
        <v/>
      </c>
      <c r="R528" s="219" t="str">
        <f>IF(B527="","",IF(AX528="対象外","対象外",R527))</f>
        <v/>
      </c>
      <c r="S528" s="322" t="str">
        <f>IF(B527="","",IF(AX528="対象外","対象外",S527))</f>
        <v/>
      </c>
      <c r="T528" s="314" t="str">
        <f>IF(B527="","",IF(AY528="対象外","対象外",T527))</f>
        <v/>
      </c>
      <c r="U528" s="219" t="str">
        <f>IF(B527="","",IF(AY528="対象外","対象外",U527))</f>
        <v/>
      </c>
      <c r="V528" s="219" t="str">
        <f>IF(B527="","",IF(AY528="対象外","対象外",V527))</f>
        <v/>
      </c>
      <c r="W528" s="219" t="str">
        <f>IF(B527="","",IF(AY528="対象外","対象外",W527))</f>
        <v/>
      </c>
      <c r="X528" s="219" t="str">
        <f>IF(B527="","",IF(AY528="対象外","対象外",X527))</f>
        <v/>
      </c>
      <c r="Y528" s="219" t="str">
        <f>IF(B527="","",IF(AY528="対象外","対象外",Y527))</f>
        <v/>
      </c>
      <c r="Z528" s="315" t="str">
        <f>IF(B527="","",IF(AY528="対象外","対象外",Z527))</f>
        <v/>
      </c>
      <c r="AA528" s="303" t="str">
        <f>IF(B527="","",IF(AZ528="対象外","対象外",AA527))</f>
        <v/>
      </c>
      <c r="AB528" s="219" t="str">
        <f>IF(B527="","",IF(AZ528="対象外","対象外",AB527))</f>
        <v/>
      </c>
      <c r="AC528" s="219" t="str">
        <f>IF(B527="","",IF(AZ528="対象外","対象外",AC527))</f>
        <v/>
      </c>
      <c r="AD528" s="219" t="str">
        <f>IF(B527="","",IF(AZ528="対象外","対象外",AD527))</f>
        <v/>
      </c>
      <c r="AE528" s="219" t="str">
        <f>IF(B527="","",IF(AZ528="対象外","対象外",AE527))</f>
        <v/>
      </c>
      <c r="AF528" s="219" t="str">
        <f>IF(B527="","",IF(AZ528="対象外","対象外",AF527))</f>
        <v/>
      </c>
      <c r="AG528" s="219" t="str">
        <f>IF(B527="","",IF(AZ528="対象外","対象外",AG527))</f>
        <v/>
      </c>
      <c r="AH528" s="523" t="str">
        <f t="shared" ref="AH528" si="842">IF(B527="","",IF(AH527&lt;1,"対象外",ROUND(AI527/AH527,3)))</f>
        <v/>
      </c>
      <c r="AI528" s="524"/>
      <c r="AJ528" s="189"/>
      <c r="AL528" s="290"/>
      <c r="AM528" s="184">
        <f>IF(AH528="",0,IF(AH528="対象外",0,1))</f>
        <v>0</v>
      </c>
      <c r="AN528" s="187">
        <f>IF(AM528=1,AH528,0)</f>
        <v>0</v>
      </c>
      <c r="AO528" s="184">
        <f>AH527</f>
        <v>0</v>
      </c>
      <c r="AP528" s="170">
        <f>AI527</f>
        <v>0</v>
      </c>
      <c r="AQ528" s="152"/>
      <c r="AR528" s="170">
        <f>IF(AS528&gt;1,1,0)</f>
        <v>0</v>
      </c>
      <c r="AS528" s="170">
        <f>AO528+AS484</f>
        <v>0</v>
      </c>
      <c r="AT528" s="170">
        <f>AP528+AT484</f>
        <v>0</v>
      </c>
      <c r="AU528" s="152"/>
      <c r="AW528" s="198" t="str">
        <f>IF(COUNTIF(F527:L527,"作業")+COUNTIF(F527:L527,"休日")&lt;7,"対象外",IF(COUNTIF(F527:L527,"休日")&gt;3,"対象外","対象"))</f>
        <v>対象外</v>
      </c>
      <c r="AX528" s="198" t="str">
        <f>IF(COUNTIF(M527:S527,"作業")+COUNTIF(M527:S527,"休日")&lt;7,"対象外",IF(COUNTIF(M527:S527,"休日")&gt;3,"対象外","対象"))</f>
        <v>対象外</v>
      </c>
      <c r="AY528" s="198" t="str">
        <f>IF(COUNTIF(T527:Z527,"作業")+COUNTIF(T527:Z527,"休日")&lt;7,"対象外",IF(COUNTIF(T527:Z527,"休日")&gt;3,"対象外","対象"))</f>
        <v>対象外</v>
      </c>
      <c r="AZ528" s="198" t="str">
        <f>IF(COUNTIF(AA527:AG527,"作業")+COUNTIF(AA527:AG527,"休日")&lt;7,"対象外",IF(COUNTIF(AA527:AG527,"休日")&gt;3,"対象外","対象"))</f>
        <v>対象外</v>
      </c>
    </row>
    <row r="529" spans="1:52" ht="54" customHeight="1" x14ac:dyDescent="0.35">
      <c r="A529" s="599"/>
      <c r="B529" s="529" t="str">
        <f>IF(COUNTIF(F529:AG529,0)=28,"",B$45)</f>
        <v/>
      </c>
      <c r="C529" s="530"/>
      <c r="D529" s="531"/>
      <c r="E529" s="295" t="s">
        <v>158</v>
      </c>
      <c r="F529" s="314">
        <f>VLOOKUP(F506,'11'!$B$11:$D$598,3,0)</f>
        <v>0</v>
      </c>
      <c r="G529" s="219">
        <f>VLOOKUP(G506,'11'!$B$11:$D$598,3,0)</f>
        <v>0</v>
      </c>
      <c r="H529" s="219">
        <f>VLOOKUP(H506,'11'!$B$11:$D$598,3,0)</f>
        <v>0</v>
      </c>
      <c r="I529" s="219">
        <f>VLOOKUP(I506,'11'!$B$11:$D$598,3,0)</f>
        <v>0</v>
      </c>
      <c r="J529" s="219">
        <f>VLOOKUP(J506,'11'!$B$11:$D$598,3,0)</f>
        <v>0</v>
      </c>
      <c r="K529" s="219">
        <f>VLOOKUP(K506,'11'!$B$11:$D$598,3,0)</f>
        <v>0</v>
      </c>
      <c r="L529" s="315">
        <f>VLOOKUP(L506,'11'!$B$11:$D$598,3,0)</f>
        <v>0</v>
      </c>
      <c r="M529" s="303">
        <f>VLOOKUP(M506,'11'!$B$11:$D$598,3,0)</f>
        <v>0</v>
      </c>
      <c r="N529" s="219">
        <f>VLOOKUP(N506,'11'!$B$11:$D$598,3,0)</f>
        <v>0</v>
      </c>
      <c r="O529" s="219">
        <f>VLOOKUP(O506,'11'!$B$11:$D$598,3,0)</f>
        <v>0</v>
      </c>
      <c r="P529" s="219">
        <f>VLOOKUP(P506,'11'!$B$11:$D$598,3,0)</f>
        <v>0</v>
      </c>
      <c r="Q529" s="219">
        <f>VLOOKUP(Q506,'11'!$B$11:$D$598,3,0)</f>
        <v>0</v>
      </c>
      <c r="R529" s="219">
        <f>VLOOKUP(R506,'11'!$B$11:$D$598,3,0)</f>
        <v>0</v>
      </c>
      <c r="S529" s="322">
        <f>VLOOKUP(S506,'11'!$B$11:$D$598,3,0)</f>
        <v>0</v>
      </c>
      <c r="T529" s="314">
        <f>VLOOKUP(T506,'11'!$B$11:$D$598,3,0)</f>
        <v>0</v>
      </c>
      <c r="U529" s="219">
        <f>VLOOKUP(U506,'11'!$B$11:$D$598,3,0)</f>
        <v>0</v>
      </c>
      <c r="V529" s="219">
        <f>VLOOKUP(V506,'11'!$B$11:$D$598,3,0)</f>
        <v>0</v>
      </c>
      <c r="W529" s="219">
        <f>VLOOKUP(W506,'11'!$B$11:$D$598,3,0)</f>
        <v>0</v>
      </c>
      <c r="X529" s="219">
        <f>VLOOKUP(X506,'11'!$B$11:$D$598,3,0)</f>
        <v>0</v>
      </c>
      <c r="Y529" s="219">
        <f>VLOOKUP(Y506,'11'!$B$11:$D$598,3,0)</f>
        <v>0</v>
      </c>
      <c r="Z529" s="315">
        <f>VLOOKUP(Z506,'11'!$B$11:$D$598,3,0)</f>
        <v>0</v>
      </c>
      <c r="AA529" s="303">
        <f>VLOOKUP(AA506,'11'!$B$11:$D$598,3,0)</f>
        <v>0</v>
      </c>
      <c r="AB529" s="219">
        <f>VLOOKUP(AB506,'11'!$B$11:$D$598,3,0)</f>
        <v>0</v>
      </c>
      <c r="AC529" s="219">
        <f>VLOOKUP(AC506,'11'!$B$11:$D$598,3,0)</f>
        <v>0</v>
      </c>
      <c r="AD529" s="219">
        <f>VLOOKUP(AD506,'11'!$B$11:$D$598,3,0)</f>
        <v>0</v>
      </c>
      <c r="AE529" s="219">
        <f>VLOOKUP(AE506,'11'!$B$11:$D$598,3,0)</f>
        <v>0</v>
      </c>
      <c r="AF529" s="219">
        <f>VLOOKUP(AF506,'11'!$B$11:$D$598,3,0)</f>
        <v>0</v>
      </c>
      <c r="AG529" s="219">
        <f>VLOOKUP(AG506,'11'!$B$11:$D$598,3,0)</f>
        <v>0</v>
      </c>
      <c r="AH529" s="198">
        <f t="shared" ref="AH529" si="843">COUNTIF(F530:AG530,"作業")+COUNTIF(F530:AG530,"休日")</f>
        <v>0</v>
      </c>
      <c r="AI529" s="291">
        <f t="shared" ref="AI529" si="844">(COUNTIF(F530:AG530,"休日"))</f>
        <v>0</v>
      </c>
      <c r="AJ529" s="189"/>
      <c r="AL529" s="290"/>
      <c r="AM529" s="290"/>
      <c r="AN529" s="290"/>
      <c r="AW529" s="278">
        <v>1</v>
      </c>
      <c r="AX529" s="278">
        <v>2</v>
      </c>
      <c r="AY529" s="278">
        <v>3</v>
      </c>
      <c r="AZ529" s="278">
        <v>4</v>
      </c>
    </row>
    <row r="530" spans="1:52" ht="54" customHeight="1" x14ac:dyDescent="0.35">
      <c r="A530" s="599"/>
      <c r="B530" s="532"/>
      <c r="C530" s="533"/>
      <c r="D530" s="534"/>
      <c r="E530" s="296" t="s">
        <v>159</v>
      </c>
      <c r="F530" s="314" t="str">
        <f>IF(B529="","",IF(AW530="対象外","対象外",F529))</f>
        <v/>
      </c>
      <c r="G530" s="219" t="str">
        <f>IF(B529="","",IF(AW530="対象外","対象外",G529))</f>
        <v/>
      </c>
      <c r="H530" s="219" t="str">
        <f>IF(B529="","",IF(AW530="対象外","対象外",H529))</f>
        <v/>
      </c>
      <c r="I530" s="219" t="str">
        <f>IF(B529="","",IF(AW530="対象外","対象外",I529))</f>
        <v/>
      </c>
      <c r="J530" s="219" t="str">
        <f>IF(B529="","",IF(AW530="対象外","対象外",J529))</f>
        <v/>
      </c>
      <c r="K530" s="219" t="str">
        <f>IF(B529="","",IF(AW530="対象外","対象外",K529))</f>
        <v/>
      </c>
      <c r="L530" s="315" t="str">
        <f>IF(B529="","",IF(AW530="対象外","対象外",L529))</f>
        <v/>
      </c>
      <c r="M530" s="303" t="str">
        <f>IF(B529="","",IF(AX530="対象外","対象外",M529))</f>
        <v/>
      </c>
      <c r="N530" s="219" t="str">
        <f>IF(B529="","",IF(AX530="対象外","対象外",N529))</f>
        <v/>
      </c>
      <c r="O530" s="219" t="str">
        <f>IF(B529="","",IF(AX530="対象外","対象外",O529))</f>
        <v/>
      </c>
      <c r="P530" s="219" t="str">
        <f>IF(B529="","",IF(AX530="対象外","対象外",P529))</f>
        <v/>
      </c>
      <c r="Q530" s="219" t="str">
        <f>IF(B529="","",IF(AX530="対象外","対象外",Q529))</f>
        <v/>
      </c>
      <c r="R530" s="219" t="str">
        <f>IF(B529="","",IF(AX530="対象外","対象外",R529))</f>
        <v/>
      </c>
      <c r="S530" s="322" t="str">
        <f>IF(B529="","",IF(AX530="対象外","対象外",S529))</f>
        <v/>
      </c>
      <c r="T530" s="314" t="str">
        <f>IF(B529="","",IF(AY530="対象外","対象外",T529))</f>
        <v/>
      </c>
      <c r="U530" s="219" t="str">
        <f>IF(B529="","",IF(AY530="対象外","対象外",U529))</f>
        <v/>
      </c>
      <c r="V530" s="219" t="str">
        <f>IF(B529="","",IF(AY530="対象外","対象外",V529))</f>
        <v/>
      </c>
      <c r="W530" s="219" t="str">
        <f>IF(B529="","",IF(AY530="対象外","対象外",W529))</f>
        <v/>
      </c>
      <c r="X530" s="219" t="str">
        <f>IF(B529="","",IF(AY530="対象外","対象外",X529))</f>
        <v/>
      </c>
      <c r="Y530" s="219" t="str">
        <f>IF(B529="","",IF(AY530="対象外","対象外",Y529))</f>
        <v/>
      </c>
      <c r="Z530" s="315" t="str">
        <f>IF(B529="","",IF(AY530="対象外","対象外",Z529))</f>
        <v/>
      </c>
      <c r="AA530" s="303" t="str">
        <f>IF(B529="","",IF(AZ530="対象外","対象外",AA529))</f>
        <v/>
      </c>
      <c r="AB530" s="219" t="str">
        <f>IF(B529="","",IF(AZ530="対象外","対象外",AB529))</f>
        <v/>
      </c>
      <c r="AC530" s="219" t="str">
        <f>IF(B529="","",IF(AZ530="対象外","対象外",AC529))</f>
        <v/>
      </c>
      <c r="AD530" s="219" t="str">
        <f>IF(B529="","",IF(AZ530="対象外","対象外",AD529))</f>
        <v/>
      </c>
      <c r="AE530" s="219" t="str">
        <f>IF(B529="","",IF(AZ530="対象外","対象外",AE529))</f>
        <v/>
      </c>
      <c r="AF530" s="219" t="str">
        <f>IF(B529="","",IF(AZ530="対象外","対象外",AF529))</f>
        <v/>
      </c>
      <c r="AG530" s="219" t="str">
        <f>IF(B529="","",IF(AZ530="対象外","対象外",AG529))</f>
        <v/>
      </c>
      <c r="AH530" s="523" t="str">
        <f t="shared" ref="AH530" si="845">IF(B529="","",IF(AH529&lt;1,"対象外",ROUND(AI529/AH529,3)))</f>
        <v/>
      </c>
      <c r="AI530" s="524"/>
      <c r="AJ530" s="189"/>
      <c r="AL530" s="290"/>
      <c r="AM530" s="184">
        <f>IF(AH530="",0,IF(AH530="対象外",0,1))</f>
        <v>0</v>
      </c>
      <c r="AN530" s="187">
        <f>IF(AM530=1,AH530,0)</f>
        <v>0</v>
      </c>
      <c r="AO530" s="184">
        <f>AH529</f>
        <v>0</v>
      </c>
      <c r="AP530" s="170">
        <f>AI529</f>
        <v>0</v>
      </c>
      <c r="AQ530" s="152"/>
      <c r="AR530" s="170">
        <f>IF(AS530&gt;1,1,0)</f>
        <v>0</v>
      </c>
      <c r="AS530" s="170">
        <f>AO530+AS486</f>
        <v>0</v>
      </c>
      <c r="AT530" s="170">
        <f>AP530+AT486</f>
        <v>0</v>
      </c>
      <c r="AU530" s="152"/>
      <c r="AW530" s="198" t="str">
        <f>IF(COUNTIF(F529:L529,"作業")+COUNTIF(F529:L529,"休日")&lt;7,"対象外",IF(COUNTIF(F529:L529,"休日")&gt;3,"対象外","対象"))</f>
        <v>対象外</v>
      </c>
      <c r="AX530" s="198" t="str">
        <f>IF(COUNTIF(M529:S529,"作業")+COUNTIF(M529:S529,"休日")&lt;7,"対象外",IF(COUNTIF(M529:S529,"休日")&gt;3,"対象外","対象"))</f>
        <v>対象外</v>
      </c>
      <c r="AY530" s="198" t="str">
        <f>IF(COUNTIF(T529:Z529,"作業")+COUNTIF(T529:Z529,"休日")&lt;7,"対象外",IF(COUNTIF(T529:Z529,"休日")&gt;3,"対象外","対象"))</f>
        <v>対象外</v>
      </c>
      <c r="AZ530" s="198" t="str">
        <f>IF(COUNTIF(AA529:AG529,"作業")+COUNTIF(AA529:AG529,"休日")&lt;7,"対象外",IF(COUNTIF(AA529:AG529,"休日")&gt;3,"対象外","対象"))</f>
        <v>対象外</v>
      </c>
    </row>
    <row r="531" spans="1:52" ht="54" customHeight="1" x14ac:dyDescent="0.35">
      <c r="A531" s="599"/>
      <c r="B531" s="529" t="str">
        <f>IF(COUNTIF(F531:AG531,0)=28,"",B$47)</f>
        <v/>
      </c>
      <c r="C531" s="530"/>
      <c r="D531" s="531"/>
      <c r="E531" s="295" t="s">
        <v>158</v>
      </c>
      <c r="F531" s="314">
        <f>VLOOKUP(F506,'12'!$B$11:$D$598,3,0)</f>
        <v>0</v>
      </c>
      <c r="G531" s="219">
        <f>VLOOKUP(G506,'12'!$B$11:$D$598,3,0)</f>
        <v>0</v>
      </c>
      <c r="H531" s="219">
        <f>VLOOKUP(H506,'12'!$B$11:$D$598,3,0)</f>
        <v>0</v>
      </c>
      <c r="I531" s="219">
        <f>VLOOKUP(I506,'12'!$B$11:$D$598,3,0)</f>
        <v>0</v>
      </c>
      <c r="J531" s="219">
        <f>VLOOKUP(J506,'12'!$B$11:$D$598,3,0)</f>
        <v>0</v>
      </c>
      <c r="K531" s="219">
        <f>VLOOKUP(K506,'12'!$B$11:$D$598,3,0)</f>
        <v>0</v>
      </c>
      <c r="L531" s="315">
        <f>VLOOKUP(L506,'12'!$B$11:$D$598,3,0)</f>
        <v>0</v>
      </c>
      <c r="M531" s="303">
        <f>VLOOKUP(M506,'12'!$B$11:$D$598,3,0)</f>
        <v>0</v>
      </c>
      <c r="N531" s="219">
        <f>VLOOKUP(N506,'12'!$B$11:$D$598,3,0)</f>
        <v>0</v>
      </c>
      <c r="O531" s="219">
        <f>VLOOKUP(O506,'12'!$B$11:$D$598,3,0)</f>
        <v>0</v>
      </c>
      <c r="P531" s="219">
        <f>VLOOKUP(P506,'12'!$B$11:$D$598,3,0)</f>
        <v>0</v>
      </c>
      <c r="Q531" s="219">
        <f>VLOOKUP(Q506,'12'!$B$11:$D$598,3,0)</f>
        <v>0</v>
      </c>
      <c r="R531" s="219">
        <f>VLOOKUP(R506,'12'!$B$11:$D$598,3,0)</f>
        <v>0</v>
      </c>
      <c r="S531" s="322">
        <f>VLOOKUP(S506,'12'!$B$11:$D$598,3,0)</f>
        <v>0</v>
      </c>
      <c r="T531" s="314">
        <f>VLOOKUP(T506,'12'!$B$11:$D$598,3,0)</f>
        <v>0</v>
      </c>
      <c r="U531" s="219">
        <f>VLOOKUP(U506,'12'!$B$11:$D$598,3,0)</f>
        <v>0</v>
      </c>
      <c r="V531" s="219">
        <f>VLOOKUP(V506,'12'!$B$11:$D$598,3,0)</f>
        <v>0</v>
      </c>
      <c r="W531" s="219">
        <f>VLOOKUP(W506,'12'!$B$11:$D$598,3,0)</f>
        <v>0</v>
      </c>
      <c r="X531" s="219">
        <f>VLOOKUP(X506,'12'!$B$11:$D$598,3,0)</f>
        <v>0</v>
      </c>
      <c r="Y531" s="219">
        <f>VLOOKUP(Y506,'12'!$B$11:$D$598,3,0)</f>
        <v>0</v>
      </c>
      <c r="Z531" s="315">
        <f>VLOOKUP(Z506,'12'!$B$11:$D$598,3,0)</f>
        <v>0</v>
      </c>
      <c r="AA531" s="303">
        <f>VLOOKUP(AA506,'12'!$B$11:$D$598,3,0)</f>
        <v>0</v>
      </c>
      <c r="AB531" s="219">
        <f>VLOOKUP(AB506,'12'!$B$11:$D$598,3,0)</f>
        <v>0</v>
      </c>
      <c r="AC531" s="219">
        <f>VLOOKUP(AC506,'12'!$B$11:$D$598,3,0)</f>
        <v>0</v>
      </c>
      <c r="AD531" s="219">
        <f>VLOOKUP(AD506,'12'!$B$11:$D$598,3,0)</f>
        <v>0</v>
      </c>
      <c r="AE531" s="219">
        <f>VLOOKUP(AE506,'12'!$B$11:$D$598,3,0)</f>
        <v>0</v>
      </c>
      <c r="AF531" s="219">
        <f>VLOOKUP(AF506,'12'!$B$11:$D$598,3,0)</f>
        <v>0</v>
      </c>
      <c r="AG531" s="219">
        <f>VLOOKUP(AG506,'12'!$B$11:$D$598,3,0)</f>
        <v>0</v>
      </c>
      <c r="AH531" s="198">
        <f t="shared" ref="AH531" si="846">COUNTIF(F532:AG532,"作業")+COUNTIF(F532:AG532,"休日")</f>
        <v>0</v>
      </c>
      <c r="AI531" s="291">
        <f t="shared" ref="AI531" si="847">(COUNTIF(F532:AG532,"休日"))</f>
        <v>0</v>
      </c>
      <c r="AJ531" s="189"/>
      <c r="AL531" s="290"/>
      <c r="AM531" s="290"/>
      <c r="AN531" s="290"/>
      <c r="AW531" s="278">
        <v>1</v>
      </c>
      <c r="AX531" s="278">
        <v>2</v>
      </c>
      <c r="AY531" s="278">
        <v>3</v>
      </c>
      <c r="AZ531" s="278">
        <v>4</v>
      </c>
    </row>
    <row r="532" spans="1:52" ht="54" customHeight="1" x14ac:dyDescent="0.35">
      <c r="A532" s="599"/>
      <c r="B532" s="532"/>
      <c r="C532" s="533"/>
      <c r="D532" s="534"/>
      <c r="E532" s="296" t="s">
        <v>159</v>
      </c>
      <c r="F532" s="314" t="str">
        <f>IF(B531="","",IF(AW532="対象外","対象外",F531))</f>
        <v/>
      </c>
      <c r="G532" s="219" t="str">
        <f>IF(B531="","",IF(AW532="対象外","対象外",G531))</f>
        <v/>
      </c>
      <c r="H532" s="219" t="str">
        <f>IF(B531="","",IF(AW532="対象外","対象外",H531))</f>
        <v/>
      </c>
      <c r="I532" s="219" t="str">
        <f>IF(B531="","",IF(AW532="対象外","対象外",I531))</f>
        <v/>
      </c>
      <c r="J532" s="219" t="str">
        <f>IF(B531="","",IF(AW532="対象外","対象外",J531))</f>
        <v/>
      </c>
      <c r="K532" s="219" t="str">
        <f>IF(B531="","",IF(AW532="対象外","対象外",K531))</f>
        <v/>
      </c>
      <c r="L532" s="315" t="str">
        <f>IF(B531="","",IF(AW532="対象外","対象外",L531))</f>
        <v/>
      </c>
      <c r="M532" s="303" t="str">
        <f>IF(B531="","",IF(AX532="対象外","対象外",M531))</f>
        <v/>
      </c>
      <c r="N532" s="219" t="str">
        <f>IF(B531="","",IF(AX532="対象外","対象外",N531))</f>
        <v/>
      </c>
      <c r="O532" s="219" t="str">
        <f>IF(B531="","",IF(AX532="対象外","対象外",O531))</f>
        <v/>
      </c>
      <c r="P532" s="219" t="str">
        <f>IF(B531="","",IF(AX532="対象外","対象外",P531))</f>
        <v/>
      </c>
      <c r="Q532" s="219" t="str">
        <f>IF(B531="","",IF(AX532="対象外","対象外",Q531))</f>
        <v/>
      </c>
      <c r="R532" s="219" t="str">
        <f>IF(B531="","",IF(AX532="対象外","対象外",R531))</f>
        <v/>
      </c>
      <c r="S532" s="322" t="str">
        <f>IF(B531="","",IF(AX532="対象外","対象外",S531))</f>
        <v/>
      </c>
      <c r="T532" s="314" t="str">
        <f>IF(B531="","",IF(AY532="対象外","対象外",T531))</f>
        <v/>
      </c>
      <c r="U532" s="219" t="str">
        <f>IF(B531="","",IF(AY532="対象外","対象外",U531))</f>
        <v/>
      </c>
      <c r="V532" s="219" t="str">
        <f>IF(B531="","",IF(AY532="対象外","対象外",V531))</f>
        <v/>
      </c>
      <c r="W532" s="219" t="str">
        <f>IF(B531="","",IF(AY532="対象外","対象外",W531))</f>
        <v/>
      </c>
      <c r="X532" s="219" t="str">
        <f>IF(B531="","",IF(AY532="対象外","対象外",X531))</f>
        <v/>
      </c>
      <c r="Y532" s="219" t="str">
        <f>IF(B531="","",IF(AY532="対象外","対象外",Y531))</f>
        <v/>
      </c>
      <c r="Z532" s="315" t="str">
        <f>IF(B531="","",IF(AY532="対象外","対象外",Z531))</f>
        <v/>
      </c>
      <c r="AA532" s="303" t="str">
        <f>IF(B531="","",IF(AZ532="対象外","対象外",AA531))</f>
        <v/>
      </c>
      <c r="AB532" s="219" t="str">
        <f>IF(B531="","",IF(AZ532="対象外","対象外",AB531))</f>
        <v/>
      </c>
      <c r="AC532" s="219" t="str">
        <f>IF(B531="","",IF(AZ532="対象外","対象外",AC531))</f>
        <v/>
      </c>
      <c r="AD532" s="219" t="str">
        <f>IF(B531="","",IF(AZ532="対象外","対象外",AD531))</f>
        <v/>
      </c>
      <c r="AE532" s="219" t="str">
        <f>IF(B531="","",IF(AZ532="対象外","対象外",AE531))</f>
        <v/>
      </c>
      <c r="AF532" s="219" t="str">
        <f>IF(B531="","",IF(AZ532="対象外","対象外",AF531))</f>
        <v/>
      </c>
      <c r="AG532" s="219" t="str">
        <f>IF(B531="","",IF(AZ532="対象外","対象外",AG531))</f>
        <v/>
      </c>
      <c r="AH532" s="523" t="str">
        <f t="shared" ref="AH532" si="848">IF(B531="","",IF(AH531&lt;1,"対象外",ROUND(AI531/AH531,3)))</f>
        <v/>
      </c>
      <c r="AI532" s="524"/>
      <c r="AJ532" s="189"/>
      <c r="AL532" s="290"/>
      <c r="AM532" s="184">
        <f>IF(AH532="",0,IF(AH532="対象外",0,1))</f>
        <v>0</v>
      </c>
      <c r="AN532" s="187">
        <f>IF(AM532=1,AH532,0)</f>
        <v>0</v>
      </c>
      <c r="AO532" s="184">
        <f>AH531</f>
        <v>0</v>
      </c>
      <c r="AP532" s="170">
        <f>AI531</f>
        <v>0</v>
      </c>
      <c r="AQ532" s="152"/>
      <c r="AR532" s="170">
        <f>IF(AS532&gt;1,1,0)</f>
        <v>0</v>
      </c>
      <c r="AS532" s="170">
        <f>AO532+AS488</f>
        <v>0</v>
      </c>
      <c r="AT532" s="170">
        <f>AP532+AT488</f>
        <v>0</v>
      </c>
      <c r="AU532" s="152"/>
      <c r="AW532" s="198" t="str">
        <f>IF(COUNTIF(F531:L531,"作業")+COUNTIF(F531:L531,"休日")&lt;7,"対象外",IF(COUNTIF(F531:L531,"休日")&gt;3,"対象外","対象"))</f>
        <v>対象外</v>
      </c>
      <c r="AX532" s="198" t="str">
        <f>IF(COUNTIF(M531:S531,"作業")+COUNTIF(M531:S531,"休日")&lt;7,"対象外",IF(COUNTIF(M531:S531,"休日")&gt;3,"対象外","対象"))</f>
        <v>対象外</v>
      </c>
      <c r="AY532" s="198" t="str">
        <f>IF(COUNTIF(T531:Z531,"作業")+COUNTIF(T531:Z531,"休日")&lt;7,"対象外",IF(COUNTIF(T531:Z531,"休日")&gt;3,"対象外","対象"))</f>
        <v>対象外</v>
      </c>
      <c r="AZ532" s="198" t="str">
        <f>IF(COUNTIF(AA531:AG531,"作業")+COUNTIF(AA531:AG531,"休日")&lt;7,"対象外",IF(COUNTIF(AA531:AG531,"休日")&gt;3,"対象外","対象"))</f>
        <v>対象外</v>
      </c>
    </row>
    <row r="533" spans="1:52" ht="54" customHeight="1" x14ac:dyDescent="0.35">
      <c r="A533" s="599"/>
      <c r="B533" s="529" t="str">
        <f>IF(COUNTIF(F533:AG533,0)=28,"",B$49)</f>
        <v/>
      </c>
      <c r="C533" s="530"/>
      <c r="D533" s="531"/>
      <c r="E533" s="295" t="s">
        <v>158</v>
      </c>
      <c r="F533" s="314">
        <f>VLOOKUP(F506,'13'!$B$11:$D$598,3,0)</f>
        <v>0</v>
      </c>
      <c r="G533" s="219">
        <f>VLOOKUP(G506,'13'!$B$11:$D$598,3,0)</f>
        <v>0</v>
      </c>
      <c r="H533" s="219">
        <f>VLOOKUP(H506,'13'!$B$11:$D$598,3,0)</f>
        <v>0</v>
      </c>
      <c r="I533" s="219">
        <f>VLOOKUP(I506,'13'!$B$11:$D$598,3,0)</f>
        <v>0</v>
      </c>
      <c r="J533" s="219">
        <f>VLOOKUP(J506,'13'!$B$11:$D$598,3,0)</f>
        <v>0</v>
      </c>
      <c r="K533" s="219">
        <f>VLOOKUP(K506,'13'!$B$11:$D$598,3,0)</f>
        <v>0</v>
      </c>
      <c r="L533" s="315">
        <f>VLOOKUP(L506,'13'!$B$11:$D$598,3,0)</f>
        <v>0</v>
      </c>
      <c r="M533" s="303">
        <f>VLOOKUP(M506,'13'!$B$11:$D$598,3,0)</f>
        <v>0</v>
      </c>
      <c r="N533" s="219">
        <f>VLOOKUP(N506,'13'!$B$11:$D$598,3,0)</f>
        <v>0</v>
      </c>
      <c r="O533" s="219">
        <f>VLOOKUP(O506,'13'!$B$11:$D$598,3,0)</f>
        <v>0</v>
      </c>
      <c r="P533" s="219">
        <f>VLOOKUP(P506,'13'!$B$11:$D$598,3,0)</f>
        <v>0</v>
      </c>
      <c r="Q533" s="219">
        <f>VLOOKUP(Q506,'13'!$B$11:$D$598,3,0)</f>
        <v>0</v>
      </c>
      <c r="R533" s="219">
        <f>VLOOKUP(R506,'13'!$B$11:$D$598,3,0)</f>
        <v>0</v>
      </c>
      <c r="S533" s="322">
        <f>VLOOKUP(S506,'13'!$B$11:$D$598,3,0)</f>
        <v>0</v>
      </c>
      <c r="T533" s="314">
        <f>VLOOKUP(T506,'13'!$B$11:$D$598,3,0)</f>
        <v>0</v>
      </c>
      <c r="U533" s="219">
        <f>VLOOKUP(U506,'13'!$B$11:$D$598,3,0)</f>
        <v>0</v>
      </c>
      <c r="V533" s="219">
        <f>VLOOKUP(V506,'13'!$B$11:$D$598,3,0)</f>
        <v>0</v>
      </c>
      <c r="W533" s="219">
        <f>VLOOKUP(W506,'13'!$B$11:$D$598,3,0)</f>
        <v>0</v>
      </c>
      <c r="X533" s="219">
        <f>VLOOKUP(X506,'13'!$B$11:$D$598,3,0)</f>
        <v>0</v>
      </c>
      <c r="Y533" s="219">
        <f>VLOOKUP(Y506,'13'!$B$11:$D$598,3,0)</f>
        <v>0</v>
      </c>
      <c r="Z533" s="315">
        <f>VLOOKUP(Z506,'13'!$B$11:$D$598,3,0)</f>
        <v>0</v>
      </c>
      <c r="AA533" s="303">
        <f>VLOOKUP(AA506,'13'!$B$11:$D$598,3,0)</f>
        <v>0</v>
      </c>
      <c r="AB533" s="219">
        <f>VLOOKUP(AB506,'13'!$B$11:$D$598,3,0)</f>
        <v>0</v>
      </c>
      <c r="AC533" s="219">
        <f>VLOOKUP(AC506,'13'!$B$11:$D$598,3,0)</f>
        <v>0</v>
      </c>
      <c r="AD533" s="219">
        <f>VLOOKUP(AD506,'13'!$B$11:$D$598,3,0)</f>
        <v>0</v>
      </c>
      <c r="AE533" s="219">
        <f>VLOOKUP(AE506,'13'!$B$11:$D$598,3,0)</f>
        <v>0</v>
      </c>
      <c r="AF533" s="219">
        <f>VLOOKUP(AF506,'13'!$B$11:$D$598,3,0)</f>
        <v>0</v>
      </c>
      <c r="AG533" s="219">
        <f>VLOOKUP(AG506,'13'!$B$11:$D$598,3,0)</f>
        <v>0</v>
      </c>
      <c r="AH533" s="198">
        <f t="shared" ref="AH533" si="849">COUNTIF(F534:AG534,"作業")+COUNTIF(F534:AG534,"休日")</f>
        <v>0</v>
      </c>
      <c r="AI533" s="291">
        <f t="shared" ref="AI533" si="850">(COUNTIF(F534:AG534,"休日"))</f>
        <v>0</v>
      </c>
      <c r="AJ533" s="189"/>
      <c r="AL533" s="290"/>
      <c r="AM533" s="290"/>
      <c r="AN533" s="290"/>
      <c r="AW533" s="278">
        <v>1</v>
      </c>
      <c r="AX533" s="278">
        <v>2</v>
      </c>
      <c r="AY533" s="278">
        <v>3</v>
      </c>
      <c r="AZ533" s="278">
        <v>4</v>
      </c>
    </row>
    <row r="534" spans="1:52" ht="54" customHeight="1" x14ac:dyDescent="0.35">
      <c r="A534" s="599"/>
      <c r="B534" s="532"/>
      <c r="C534" s="533"/>
      <c r="D534" s="534"/>
      <c r="E534" s="296" t="s">
        <v>159</v>
      </c>
      <c r="F534" s="314" t="str">
        <f>IF(B533="","",IF(AW534="対象外","対象外",F533))</f>
        <v/>
      </c>
      <c r="G534" s="219" t="str">
        <f>IF(B533="","",IF(AW534="対象外","対象外",G533))</f>
        <v/>
      </c>
      <c r="H534" s="219" t="str">
        <f>IF(B533="","",IF(AW534="対象外","対象外",H533))</f>
        <v/>
      </c>
      <c r="I534" s="219" t="str">
        <f>IF(B533="","",IF(AW534="対象外","対象外",I533))</f>
        <v/>
      </c>
      <c r="J534" s="219" t="str">
        <f>IF(B533="","",IF(AW534="対象外","対象外",J533))</f>
        <v/>
      </c>
      <c r="K534" s="219" t="str">
        <f>IF(B533="","",IF(AW534="対象外","対象外",K533))</f>
        <v/>
      </c>
      <c r="L534" s="315" t="str">
        <f>IF(B533="","",IF(AW534="対象外","対象外",L533))</f>
        <v/>
      </c>
      <c r="M534" s="303" t="str">
        <f>IF(B533="","",IF(AX534="対象外","対象外",M533))</f>
        <v/>
      </c>
      <c r="N534" s="219" t="str">
        <f>IF(B533="","",IF(AX534="対象外","対象外",N533))</f>
        <v/>
      </c>
      <c r="O534" s="219" t="str">
        <f>IF(B533="","",IF(AX534="対象外","対象外",O533))</f>
        <v/>
      </c>
      <c r="P534" s="219" t="str">
        <f>IF(B533="","",IF(AX534="対象外","対象外",P533))</f>
        <v/>
      </c>
      <c r="Q534" s="219" t="str">
        <f>IF(B533="","",IF(AX534="対象外","対象外",Q533))</f>
        <v/>
      </c>
      <c r="R534" s="219" t="str">
        <f>IF(B533="","",IF(AX534="対象外","対象外",R533))</f>
        <v/>
      </c>
      <c r="S534" s="322" t="str">
        <f>IF(B533="","",IF(AX534="対象外","対象外",S533))</f>
        <v/>
      </c>
      <c r="T534" s="314" t="str">
        <f>IF(B533="","",IF(AY534="対象外","対象外",T533))</f>
        <v/>
      </c>
      <c r="U534" s="219" t="str">
        <f>IF(B533="","",IF(AY534="対象外","対象外",U533))</f>
        <v/>
      </c>
      <c r="V534" s="219" t="str">
        <f>IF(B533="","",IF(AY534="対象外","対象外",V533))</f>
        <v/>
      </c>
      <c r="W534" s="219" t="str">
        <f>IF(B533="","",IF(AY534="対象外","対象外",W533))</f>
        <v/>
      </c>
      <c r="X534" s="219" t="str">
        <f>IF(B533="","",IF(AY534="対象外","対象外",X533))</f>
        <v/>
      </c>
      <c r="Y534" s="219" t="str">
        <f>IF(B533="","",IF(AY534="対象外","対象外",Y533))</f>
        <v/>
      </c>
      <c r="Z534" s="315" t="str">
        <f>IF(B533="","",IF(AY534="対象外","対象外",Z533))</f>
        <v/>
      </c>
      <c r="AA534" s="303" t="str">
        <f>IF(B533="","",IF(AZ534="対象外","対象外",AA533))</f>
        <v/>
      </c>
      <c r="AB534" s="219" t="str">
        <f>IF(B533="","",IF(AZ534="対象外","対象外",AB533))</f>
        <v/>
      </c>
      <c r="AC534" s="219" t="str">
        <f>IF(B533="","",IF(AZ534="対象外","対象外",AC533))</f>
        <v/>
      </c>
      <c r="AD534" s="219" t="str">
        <f>IF(B533="","",IF(AZ534="対象外","対象外",AD533))</f>
        <v/>
      </c>
      <c r="AE534" s="219" t="str">
        <f>IF(B533="","",IF(AZ534="対象外","対象外",AE533))</f>
        <v/>
      </c>
      <c r="AF534" s="219" t="str">
        <f>IF(B533="","",IF(AZ534="対象外","対象外",AF533))</f>
        <v/>
      </c>
      <c r="AG534" s="219" t="str">
        <f>IF(B533="","",IF(AZ534="対象外","対象外",AG533))</f>
        <v/>
      </c>
      <c r="AH534" s="523" t="str">
        <f t="shared" ref="AH534" si="851">IF(B533="","",IF(AH533&lt;1,"対象外",ROUND(AI533/AH533,3)))</f>
        <v/>
      </c>
      <c r="AI534" s="524"/>
      <c r="AJ534" s="189"/>
      <c r="AL534" s="290"/>
      <c r="AM534" s="184">
        <f>IF(AH534="",0,IF(AH534="対象外",0,1))</f>
        <v>0</v>
      </c>
      <c r="AN534" s="187">
        <f>IF(AM534=1,AH534,0)</f>
        <v>0</v>
      </c>
      <c r="AO534" s="184">
        <f>AH533</f>
        <v>0</v>
      </c>
      <c r="AP534" s="170">
        <f>AI533</f>
        <v>0</v>
      </c>
      <c r="AQ534" s="152"/>
      <c r="AR534" s="170">
        <f>IF(AS534&gt;1,1,0)</f>
        <v>0</v>
      </c>
      <c r="AS534" s="170">
        <f>AO534+AS490</f>
        <v>0</v>
      </c>
      <c r="AT534" s="170">
        <f>AP534+AT490</f>
        <v>0</v>
      </c>
      <c r="AU534" s="152"/>
      <c r="AW534" s="198" t="str">
        <f>IF(COUNTIF(F533:L533,"作業")+COUNTIF(F533:L533,"休日")&lt;7,"対象外",IF(COUNTIF(F533:L533,"休日")&gt;3,"対象外","対象"))</f>
        <v>対象外</v>
      </c>
      <c r="AX534" s="198" t="str">
        <f>IF(COUNTIF(M533:S533,"作業")+COUNTIF(M533:S533,"休日")&lt;7,"対象外",IF(COUNTIF(M533:S533,"休日")&gt;3,"対象外","対象"))</f>
        <v>対象外</v>
      </c>
      <c r="AY534" s="198" t="str">
        <f>IF(COUNTIF(T533:Z533,"作業")+COUNTIF(T533:Z533,"休日")&lt;7,"対象外",IF(COUNTIF(T533:Z533,"休日")&gt;3,"対象外","対象"))</f>
        <v>対象外</v>
      </c>
      <c r="AZ534" s="198" t="str">
        <f>IF(COUNTIF(AA533:AG533,"作業")+COUNTIF(AA533:AG533,"休日")&lt;7,"対象外",IF(COUNTIF(AA533:AG533,"休日")&gt;3,"対象外","対象"))</f>
        <v>対象外</v>
      </c>
    </row>
    <row r="535" spans="1:52" ht="54" customHeight="1" x14ac:dyDescent="0.35">
      <c r="A535" s="599"/>
      <c r="B535" s="529" t="str">
        <f>IF(COUNTIF(F535:AG535,0)=28,"",B$51)</f>
        <v/>
      </c>
      <c r="C535" s="530"/>
      <c r="D535" s="531"/>
      <c r="E535" s="295" t="s">
        <v>158</v>
      </c>
      <c r="F535" s="314">
        <f>VLOOKUP(F506,'14'!$B$11:$D$598,3,0)</f>
        <v>0</v>
      </c>
      <c r="G535" s="219">
        <f>VLOOKUP(G506,'14'!$B$11:$D$598,3,0)</f>
        <v>0</v>
      </c>
      <c r="H535" s="219">
        <f>VLOOKUP(H506,'14'!$B$11:$D$598,3,0)</f>
        <v>0</v>
      </c>
      <c r="I535" s="219">
        <f>VLOOKUP(I506,'14'!$B$11:$D$598,3,0)</f>
        <v>0</v>
      </c>
      <c r="J535" s="219">
        <f>VLOOKUP(J506,'14'!$B$11:$D$598,3,0)</f>
        <v>0</v>
      </c>
      <c r="K535" s="219">
        <f>VLOOKUP(K506,'14'!$B$11:$D$598,3,0)</f>
        <v>0</v>
      </c>
      <c r="L535" s="315">
        <f>VLOOKUP(L506,'14'!$B$11:$D$598,3,0)</f>
        <v>0</v>
      </c>
      <c r="M535" s="303">
        <f>VLOOKUP(M506,'14'!$B$11:$D$598,3,0)</f>
        <v>0</v>
      </c>
      <c r="N535" s="219">
        <f>VLOOKUP(N506,'14'!$B$11:$D$598,3,0)</f>
        <v>0</v>
      </c>
      <c r="O535" s="219">
        <f>VLOOKUP(O506,'14'!$B$11:$D$598,3,0)</f>
        <v>0</v>
      </c>
      <c r="P535" s="219">
        <f>VLOOKUP(P506,'14'!$B$11:$D$598,3,0)</f>
        <v>0</v>
      </c>
      <c r="Q535" s="219">
        <f>VLOOKUP(Q506,'14'!$B$11:$D$598,3,0)</f>
        <v>0</v>
      </c>
      <c r="R535" s="219">
        <f>VLOOKUP(R506,'14'!$B$11:$D$598,3,0)</f>
        <v>0</v>
      </c>
      <c r="S535" s="322">
        <f>VLOOKUP(S506,'14'!$B$11:$D$598,3,0)</f>
        <v>0</v>
      </c>
      <c r="T535" s="314">
        <f>VLOOKUP(T506,'14'!$B$11:$D$598,3,0)</f>
        <v>0</v>
      </c>
      <c r="U535" s="219">
        <f>VLOOKUP(U506,'14'!$B$11:$D$598,3,0)</f>
        <v>0</v>
      </c>
      <c r="V535" s="219">
        <f>VLOOKUP(V506,'14'!$B$11:$D$598,3,0)</f>
        <v>0</v>
      </c>
      <c r="W535" s="219">
        <f>VLOOKUP(W506,'14'!$B$11:$D$598,3,0)</f>
        <v>0</v>
      </c>
      <c r="X535" s="219">
        <f>VLOOKUP(X506,'14'!$B$11:$D$598,3,0)</f>
        <v>0</v>
      </c>
      <c r="Y535" s="219">
        <f>VLOOKUP(Y506,'14'!$B$11:$D$598,3,0)</f>
        <v>0</v>
      </c>
      <c r="Z535" s="315">
        <f>VLOOKUP(Z506,'14'!$B$11:$D$598,3,0)</f>
        <v>0</v>
      </c>
      <c r="AA535" s="303">
        <f>VLOOKUP(AA506,'14'!$B$11:$D$598,3,0)</f>
        <v>0</v>
      </c>
      <c r="AB535" s="219">
        <f>VLOOKUP(AB506,'14'!$B$11:$D$598,3,0)</f>
        <v>0</v>
      </c>
      <c r="AC535" s="219">
        <f>VLOOKUP(AC506,'14'!$B$11:$D$598,3,0)</f>
        <v>0</v>
      </c>
      <c r="AD535" s="219">
        <f>VLOOKUP(AD506,'14'!$B$11:$D$598,3,0)</f>
        <v>0</v>
      </c>
      <c r="AE535" s="219">
        <f>VLOOKUP(AE506,'14'!$B$11:$D$598,3,0)</f>
        <v>0</v>
      </c>
      <c r="AF535" s="219">
        <f>VLOOKUP(AF506,'14'!$B$11:$D$598,3,0)</f>
        <v>0</v>
      </c>
      <c r="AG535" s="219">
        <f>VLOOKUP(AG506,'14'!$B$11:$D$598,3,0)</f>
        <v>0</v>
      </c>
      <c r="AH535" s="198">
        <f t="shared" ref="AH535" si="852">COUNTIF(F536:AG536,"作業")+COUNTIF(F536:AG536,"休日")</f>
        <v>0</v>
      </c>
      <c r="AI535" s="291">
        <f t="shared" ref="AI535" si="853">(COUNTIF(F536:AG536,"休日"))</f>
        <v>0</v>
      </c>
      <c r="AJ535" s="189"/>
      <c r="AL535" s="290"/>
      <c r="AM535" s="290"/>
      <c r="AN535" s="290"/>
      <c r="AW535" s="278">
        <v>1</v>
      </c>
      <c r="AX535" s="278">
        <v>2</v>
      </c>
      <c r="AY535" s="278">
        <v>3</v>
      </c>
      <c r="AZ535" s="278">
        <v>4</v>
      </c>
    </row>
    <row r="536" spans="1:52" ht="54" customHeight="1" x14ac:dyDescent="0.35">
      <c r="A536" s="599"/>
      <c r="B536" s="532"/>
      <c r="C536" s="533"/>
      <c r="D536" s="534"/>
      <c r="E536" s="296" t="s">
        <v>159</v>
      </c>
      <c r="F536" s="314" t="str">
        <f>IF(B535="","",IF(AW536="対象外","対象外",F535))</f>
        <v/>
      </c>
      <c r="G536" s="219" t="str">
        <f>IF(B535="","",IF(AW536="対象外","対象外",G535))</f>
        <v/>
      </c>
      <c r="H536" s="219" t="str">
        <f>IF(B535="","",IF(AW536="対象外","対象外",H535))</f>
        <v/>
      </c>
      <c r="I536" s="219" t="str">
        <f>IF(B535="","",IF(AW536="対象外","対象外",I535))</f>
        <v/>
      </c>
      <c r="J536" s="219" t="str">
        <f>IF(B535="","",IF(AW536="対象外","対象外",J535))</f>
        <v/>
      </c>
      <c r="K536" s="219" t="str">
        <f>IF(B535="","",IF(AW536="対象外","対象外",K535))</f>
        <v/>
      </c>
      <c r="L536" s="315" t="str">
        <f>IF(B535="","",IF(AW536="対象外","対象外",L535))</f>
        <v/>
      </c>
      <c r="M536" s="303" t="str">
        <f>IF(B535="","",IF(AX536="対象外","対象外",M535))</f>
        <v/>
      </c>
      <c r="N536" s="219" t="str">
        <f>IF(B535="","",IF(AX536="対象外","対象外",N535))</f>
        <v/>
      </c>
      <c r="O536" s="219" t="str">
        <f>IF(B535="","",IF(AX536="対象外","対象外",O535))</f>
        <v/>
      </c>
      <c r="P536" s="219" t="str">
        <f>IF(B535="","",IF(AX536="対象外","対象外",P535))</f>
        <v/>
      </c>
      <c r="Q536" s="219" t="str">
        <f>IF(B535="","",IF(AX536="対象外","対象外",Q535))</f>
        <v/>
      </c>
      <c r="R536" s="219" t="str">
        <f>IF(B535="","",IF(AX536="対象外","対象外",R535))</f>
        <v/>
      </c>
      <c r="S536" s="322" t="str">
        <f>IF(B535="","",IF(AX536="対象外","対象外",S535))</f>
        <v/>
      </c>
      <c r="T536" s="314" t="str">
        <f>IF(B535="","",IF(AY536="対象外","対象外",T535))</f>
        <v/>
      </c>
      <c r="U536" s="219" t="str">
        <f>IF(B535="","",IF(AY536="対象外","対象外",U535))</f>
        <v/>
      </c>
      <c r="V536" s="219" t="str">
        <f>IF(B535="","",IF(AY536="対象外","対象外",V535))</f>
        <v/>
      </c>
      <c r="W536" s="219" t="str">
        <f>IF(B535="","",IF(AY536="対象外","対象外",W535))</f>
        <v/>
      </c>
      <c r="X536" s="219" t="str">
        <f>IF(B535="","",IF(AY536="対象外","対象外",X535))</f>
        <v/>
      </c>
      <c r="Y536" s="219" t="str">
        <f>IF(B535="","",IF(AY536="対象外","対象外",Y535))</f>
        <v/>
      </c>
      <c r="Z536" s="315" t="str">
        <f>IF(B535="","",IF(AY536="対象外","対象外",Z535))</f>
        <v/>
      </c>
      <c r="AA536" s="303" t="str">
        <f>IF(B535="","",IF(AZ536="対象外","対象外",AA535))</f>
        <v/>
      </c>
      <c r="AB536" s="219" t="str">
        <f>IF(B535="","",IF(AZ536="対象外","対象外",AB535))</f>
        <v/>
      </c>
      <c r="AC536" s="219" t="str">
        <f>IF(B535="","",IF(AZ536="対象外","対象外",AC535))</f>
        <v/>
      </c>
      <c r="AD536" s="219" t="str">
        <f>IF(B535="","",IF(AZ536="対象外","対象外",AD535))</f>
        <v/>
      </c>
      <c r="AE536" s="219" t="str">
        <f>IF(B535="","",IF(AZ536="対象外","対象外",AE535))</f>
        <v/>
      </c>
      <c r="AF536" s="219" t="str">
        <f>IF(B535="","",IF(AZ536="対象外","対象外",AF535))</f>
        <v/>
      </c>
      <c r="AG536" s="219" t="str">
        <f>IF(B535="","",IF(AZ536="対象外","対象外",AG535))</f>
        <v/>
      </c>
      <c r="AH536" s="523" t="str">
        <f t="shared" ref="AH536" si="854">IF(B535="","",IF(AH535&lt;1,"対象外",ROUND(AI535/AH535,3)))</f>
        <v/>
      </c>
      <c r="AI536" s="524"/>
      <c r="AJ536" s="189"/>
      <c r="AL536" s="290"/>
      <c r="AM536" s="184">
        <f>IF(AH536="",0,IF(AH536="対象外",0,1))</f>
        <v>0</v>
      </c>
      <c r="AN536" s="187">
        <f>IF(AM536=1,AH536,0)</f>
        <v>0</v>
      </c>
      <c r="AO536" s="184">
        <f>AH535</f>
        <v>0</v>
      </c>
      <c r="AP536" s="170">
        <f>AI535</f>
        <v>0</v>
      </c>
      <c r="AQ536" s="152"/>
      <c r="AR536" s="170">
        <f>IF(AS536&gt;1,1,0)</f>
        <v>0</v>
      </c>
      <c r="AS536" s="170">
        <f>AO536+AS492</f>
        <v>0</v>
      </c>
      <c r="AT536" s="170">
        <f>AP536+AT492</f>
        <v>0</v>
      </c>
      <c r="AU536" s="152"/>
      <c r="AW536" s="198" t="str">
        <f>IF(COUNTIF(F535:L535,"作業")+COUNTIF(F535:L535,"休日")&lt;7,"対象外",IF(COUNTIF(F535:L535,"休日")&gt;3,"対象外","対象"))</f>
        <v>対象外</v>
      </c>
      <c r="AX536" s="198" t="str">
        <f>IF(COUNTIF(M535:S535,"作業")+COUNTIF(M535:S535,"休日")&lt;7,"対象外",IF(COUNTIF(M535:S535,"休日")&gt;3,"対象外","対象"))</f>
        <v>対象外</v>
      </c>
      <c r="AY536" s="198" t="str">
        <f>IF(COUNTIF(T535:Z535,"作業")+COUNTIF(T535:Z535,"休日")&lt;7,"対象外",IF(COUNTIF(T535:Z535,"休日")&gt;3,"対象外","対象"))</f>
        <v>対象外</v>
      </c>
      <c r="AZ536" s="198" t="str">
        <f>IF(COUNTIF(AA535:AG535,"作業")+COUNTIF(AA535:AG535,"休日")&lt;7,"対象外",IF(COUNTIF(AA535:AG535,"休日")&gt;3,"対象外","対象"))</f>
        <v>対象外</v>
      </c>
    </row>
    <row r="537" spans="1:52" ht="54" customHeight="1" x14ac:dyDescent="0.35">
      <c r="A537" s="599"/>
      <c r="B537" s="529" t="str">
        <f>IF(COUNTIF(F537:AG537,0)=28,"",B$53)</f>
        <v/>
      </c>
      <c r="C537" s="530"/>
      <c r="D537" s="531"/>
      <c r="E537" s="295" t="s">
        <v>158</v>
      </c>
      <c r="F537" s="314">
        <f>VLOOKUP(F506,'15'!$B$11:$D$598,3,0)</f>
        <v>0</v>
      </c>
      <c r="G537" s="219">
        <f>VLOOKUP(G506,'15'!$B$11:$D$598,3,0)</f>
        <v>0</v>
      </c>
      <c r="H537" s="219">
        <f>VLOOKUP(H506,'15'!$B$11:$D$598,3,0)</f>
        <v>0</v>
      </c>
      <c r="I537" s="219">
        <f>VLOOKUP(I506,'15'!$B$11:$D$598,3,0)</f>
        <v>0</v>
      </c>
      <c r="J537" s="219">
        <f>VLOOKUP(J506,'15'!$B$11:$D$598,3,0)</f>
        <v>0</v>
      </c>
      <c r="K537" s="219">
        <f>VLOOKUP(K506,'15'!$B$11:$D$598,3,0)</f>
        <v>0</v>
      </c>
      <c r="L537" s="315">
        <f>VLOOKUP(L506,'15'!$B$11:$D$598,3,0)</f>
        <v>0</v>
      </c>
      <c r="M537" s="303">
        <f>VLOOKUP(M506,'15'!$B$11:$D$598,3,0)</f>
        <v>0</v>
      </c>
      <c r="N537" s="219">
        <f>VLOOKUP(N506,'15'!$B$11:$D$598,3,0)</f>
        <v>0</v>
      </c>
      <c r="O537" s="219">
        <f>VLOOKUP(O506,'15'!$B$11:$D$598,3,0)</f>
        <v>0</v>
      </c>
      <c r="P537" s="219">
        <f>VLOOKUP(P506,'15'!$B$11:$D$598,3,0)</f>
        <v>0</v>
      </c>
      <c r="Q537" s="219">
        <f>VLOOKUP(Q506,'15'!$B$11:$D$598,3,0)</f>
        <v>0</v>
      </c>
      <c r="R537" s="219">
        <f>VLOOKUP(R506,'15'!$B$11:$D$598,3,0)</f>
        <v>0</v>
      </c>
      <c r="S537" s="322">
        <f>VLOOKUP(S506,'15'!$B$11:$D$598,3,0)</f>
        <v>0</v>
      </c>
      <c r="T537" s="314">
        <f>VLOOKUP(T506,'15'!$B$11:$D$598,3,0)</f>
        <v>0</v>
      </c>
      <c r="U537" s="219">
        <f>VLOOKUP(U506,'15'!$B$11:$D$598,3,0)</f>
        <v>0</v>
      </c>
      <c r="V537" s="219">
        <f>VLOOKUP(V506,'15'!$B$11:$D$598,3,0)</f>
        <v>0</v>
      </c>
      <c r="W537" s="219">
        <f>VLOOKUP(W506,'15'!$B$11:$D$598,3,0)</f>
        <v>0</v>
      </c>
      <c r="X537" s="219">
        <f>VLOOKUP(X506,'15'!$B$11:$D$598,3,0)</f>
        <v>0</v>
      </c>
      <c r="Y537" s="219">
        <f>VLOOKUP(Y506,'15'!$B$11:$D$598,3,0)</f>
        <v>0</v>
      </c>
      <c r="Z537" s="315">
        <f>VLOOKUP(Z506,'15'!$B$11:$D$598,3,0)</f>
        <v>0</v>
      </c>
      <c r="AA537" s="303">
        <f>VLOOKUP(AA506,'15'!$B$11:$D$598,3,0)</f>
        <v>0</v>
      </c>
      <c r="AB537" s="219">
        <f>VLOOKUP(AB506,'15'!$B$11:$D$598,3,0)</f>
        <v>0</v>
      </c>
      <c r="AC537" s="219">
        <f>VLOOKUP(AC506,'15'!$B$11:$D$598,3,0)</f>
        <v>0</v>
      </c>
      <c r="AD537" s="219">
        <f>VLOOKUP(AD506,'15'!$B$11:$D$598,3,0)</f>
        <v>0</v>
      </c>
      <c r="AE537" s="219">
        <f>VLOOKUP(AE506,'15'!$B$11:$D$598,3,0)</f>
        <v>0</v>
      </c>
      <c r="AF537" s="219">
        <f>VLOOKUP(AF506,'15'!$B$11:$D$598,3,0)</f>
        <v>0</v>
      </c>
      <c r="AG537" s="219">
        <f>VLOOKUP(AG506,'15'!$B$11:$D$598,3,0)</f>
        <v>0</v>
      </c>
      <c r="AH537" s="198">
        <f t="shared" ref="AH537" si="855">COUNTIF(F538:AG538,"作業")+COUNTIF(F538:AG538,"休日")</f>
        <v>0</v>
      </c>
      <c r="AI537" s="291">
        <f t="shared" ref="AI537" si="856">(COUNTIF(F538:AG538,"休日"))</f>
        <v>0</v>
      </c>
      <c r="AJ537" s="189"/>
      <c r="AL537" s="290"/>
      <c r="AM537" s="290"/>
      <c r="AN537" s="290"/>
      <c r="AW537" s="278">
        <v>1</v>
      </c>
      <c r="AX537" s="278">
        <v>2</v>
      </c>
      <c r="AY537" s="278">
        <v>3</v>
      </c>
      <c r="AZ537" s="278">
        <v>4</v>
      </c>
    </row>
    <row r="538" spans="1:52" ht="54" customHeight="1" x14ac:dyDescent="0.35">
      <c r="A538" s="599"/>
      <c r="B538" s="532"/>
      <c r="C538" s="533"/>
      <c r="D538" s="534"/>
      <c r="E538" s="296" t="s">
        <v>159</v>
      </c>
      <c r="F538" s="314" t="str">
        <f>IF(B537="","",IF(AW538="対象外","対象外",F537))</f>
        <v/>
      </c>
      <c r="G538" s="219" t="str">
        <f>IF(B537="","",IF(AW538="対象外","対象外",G537))</f>
        <v/>
      </c>
      <c r="H538" s="219" t="str">
        <f>IF(B537="","",IF(AW538="対象外","対象外",H537))</f>
        <v/>
      </c>
      <c r="I538" s="219" t="str">
        <f>IF(B537="","",IF(AW538="対象外","対象外",I537))</f>
        <v/>
      </c>
      <c r="J538" s="219" t="str">
        <f>IF(B537="","",IF(AW538="対象外","対象外",J537))</f>
        <v/>
      </c>
      <c r="K538" s="219" t="str">
        <f>IF(B537="","",IF(AW538="対象外","対象外",K537))</f>
        <v/>
      </c>
      <c r="L538" s="315" t="str">
        <f>IF(B537="","",IF(AW538="対象外","対象外",L537))</f>
        <v/>
      </c>
      <c r="M538" s="303" t="str">
        <f>IF(B537="","",IF(AX538="対象外","対象外",M537))</f>
        <v/>
      </c>
      <c r="N538" s="219" t="str">
        <f>IF(B537="","",IF(AX538="対象外","対象外",N537))</f>
        <v/>
      </c>
      <c r="O538" s="219" t="str">
        <f>IF(B537="","",IF(AX538="対象外","対象外",O537))</f>
        <v/>
      </c>
      <c r="P538" s="219" t="str">
        <f>IF(B537="","",IF(AX538="対象外","対象外",P537))</f>
        <v/>
      </c>
      <c r="Q538" s="219" t="str">
        <f>IF(B537="","",IF(AX538="対象外","対象外",Q537))</f>
        <v/>
      </c>
      <c r="R538" s="219" t="str">
        <f>IF(B537="","",IF(AX538="対象外","対象外",R537))</f>
        <v/>
      </c>
      <c r="S538" s="322" t="str">
        <f>IF(B537="","",IF(AX538="対象外","対象外",S537))</f>
        <v/>
      </c>
      <c r="T538" s="314" t="str">
        <f>IF(B537="","",IF(AY538="対象外","対象外",T537))</f>
        <v/>
      </c>
      <c r="U538" s="219" t="str">
        <f>IF(B537="","",IF(AY538="対象外","対象外",U537))</f>
        <v/>
      </c>
      <c r="V538" s="219" t="str">
        <f>IF(B537="","",IF(AY538="対象外","対象外",V537))</f>
        <v/>
      </c>
      <c r="W538" s="219" t="str">
        <f>IF(B537="","",IF(AY538="対象外","対象外",W537))</f>
        <v/>
      </c>
      <c r="X538" s="219" t="str">
        <f>IF(B537="","",IF(AY538="対象外","対象外",X537))</f>
        <v/>
      </c>
      <c r="Y538" s="219" t="str">
        <f>IF(B537="","",IF(AY538="対象外","対象外",Y537))</f>
        <v/>
      </c>
      <c r="Z538" s="315" t="str">
        <f>IF(B537="","",IF(AY538="対象外","対象外",Z537))</f>
        <v/>
      </c>
      <c r="AA538" s="303" t="str">
        <f>IF(B537="","",IF(AZ538="対象外","対象外",AA537))</f>
        <v/>
      </c>
      <c r="AB538" s="219" t="str">
        <f>IF(B537="","",IF(AZ538="対象外","対象外",AB537))</f>
        <v/>
      </c>
      <c r="AC538" s="219" t="str">
        <f>IF(B537="","",IF(AZ538="対象外","対象外",AC537))</f>
        <v/>
      </c>
      <c r="AD538" s="219" t="str">
        <f>IF(B537="","",IF(AZ538="対象外","対象外",AD537))</f>
        <v/>
      </c>
      <c r="AE538" s="219" t="str">
        <f>IF(B537="","",IF(AZ538="対象外","対象外",AE537))</f>
        <v/>
      </c>
      <c r="AF538" s="219" t="str">
        <f>IF(B537="","",IF(AZ538="対象外","対象外",AF537))</f>
        <v/>
      </c>
      <c r="AG538" s="219" t="str">
        <f>IF(B537="","",IF(AZ538="対象外","対象外",AG537))</f>
        <v/>
      </c>
      <c r="AH538" s="523" t="str">
        <f t="shared" ref="AH538" si="857">IF(B537="","",IF(AH537&lt;1,"対象外",ROUND(AI537/AH537,3)))</f>
        <v/>
      </c>
      <c r="AI538" s="524"/>
      <c r="AJ538" s="189"/>
      <c r="AL538" s="290"/>
      <c r="AM538" s="184">
        <f>IF(AH538="",0,IF(AH538="対象外",0,1))</f>
        <v>0</v>
      </c>
      <c r="AN538" s="187">
        <f>IF(AM538=1,AH538,0)</f>
        <v>0</v>
      </c>
      <c r="AO538" s="184">
        <f>AH537</f>
        <v>0</v>
      </c>
      <c r="AP538" s="170">
        <f>AI537</f>
        <v>0</v>
      </c>
      <c r="AQ538" s="152"/>
      <c r="AR538" s="170">
        <f>IF(AS538&gt;1,1,0)</f>
        <v>0</v>
      </c>
      <c r="AS538" s="170">
        <f>AO538+AS494</f>
        <v>0</v>
      </c>
      <c r="AT538" s="170">
        <f>AP538+AT494</f>
        <v>0</v>
      </c>
      <c r="AU538" s="152"/>
      <c r="AW538" s="198" t="str">
        <f>IF(COUNTIF(F537:L537,"作業")+COUNTIF(F537:L537,"休日")&lt;7,"対象外",IF(COUNTIF(F537:L537,"休日")&gt;3,"対象外","対象"))</f>
        <v>対象外</v>
      </c>
      <c r="AX538" s="198" t="str">
        <f>IF(COUNTIF(M537:S537,"作業")+COUNTIF(M537:S537,"休日")&lt;7,"対象外",IF(COUNTIF(M537:S537,"休日")&gt;3,"対象外","対象"))</f>
        <v>対象外</v>
      </c>
      <c r="AY538" s="198" t="str">
        <f>IF(COUNTIF(T537:Z537,"作業")+COUNTIF(T537:Z537,"休日")&lt;7,"対象外",IF(COUNTIF(T537:Z537,"休日")&gt;3,"対象外","対象"))</f>
        <v>対象外</v>
      </c>
      <c r="AZ538" s="198" t="str">
        <f>IF(COUNTIF(AA537:AG537,"作業")+COUNTIF(AA537:AG537,"休日")&lt;7,"対象外",IF(COUNTIF(AA537:AG537,"休日")&gt;3,"対象外","対象"))</f>
        <v>対象外</v>
      </c>
    </row>
    <row r="539" spans="1:52" ht="54" customHeight="1" x14ac:dyDescent="0.35">
      <c r="A539" s="599"/>
      <c r="B539" s="529" t="str">
        <f>IF(COUNTIF(F539:AG539,0)=28,"",B$55)</f>
        <v/>
      </c>
      <c r="C539" s="530"/>
      <c r="D539" s="531"/>
      <c r="E539" s="295" t="s">
        <v>158</v>
      </c>
      <c r="F539" s="314">
        <f>VLOOKUP(F506,'16'!$B$11:$D$598,3,0)</f>
        <v>0</v>
      </c>
      <c r="G539" s="219">
        <f>VLOOKUP(G506,'16'!$B$11:$D$598,3,0)</f>
        <v>0</v>
      </c>
      <c r="H539" s="219">
        <f>VLOOKUP(H506,'16'!$B$11:$D$598,3,0)</f>
        <v>0</v>
      </c>
      <c r="I539" s="219">
        <f>VLOOKUP(I506,'16'!$B$11:$D$598,3,0)</f>
        <v>0</v>
      </c>
      <c r="J539" s="219">
        <f>VLOOKUP(J506,'16'!$B$11:$D$598,3,0)</f>
        <v>0</v>
      </c>
      <c r="K539" s="219">
        <f>VLOOKUP(K506,'16'!$B$11:$D$598,3,0)</f>
        <v>0</v>
      </c>
      <c r="L539" s="315">
        <f>VLOOKUP(L506,'16'!$B$11:$D$598,3,0)</f>
        <v>0</v>
      </c>
      <c r="M539" s="303">
        <f>VLOOKUP(M506,'16'!$B$11:$D$598,3,0)</f>
        <v>0</v>
      </c>
      <c r="N539" s="219">
        <f>VLOOKUP(N506,'16'!$B$11:$D$598,3,0)</f>
        <v>0</v>
      </c>
      <c r="O539" s="219">
        <f>VLOOKUP(O506,'16'!$B$11:$D$598,3,0)</f>
        <v>0</v>
      </c>
      <c r="P539" s="219">
        <f>VLOOKUP(P506,'16'!$B$11:$D$598,3,0)</f>
        <v>0</v>
      </c>
      <c r="Q539" s="219">
        <f>VLOOKUP(Q506,'16'!$B$11:$D$598,3,0)</f>
        <v>0</v>
      </c>
      <c r="R539" s="219">
        <f>VLOOKUP(R506,'16'!$B$11:$D$598,3,0)</f>
        <v>0</v>
      </c>
      <c r="S539" s="322">
        <f>VLOOKUP(S506,'16'!$B$11:$D$598,3,0)</f>
        <v>0</v>
      </c>
      <c r="T539" s="314">
        <f>VLOOKUP(T506,'16'!$B$11:$D$598,3,0)</f>
        <v>0</v>
      </c>
      <c r="U539" s="219">
        <f>VLOOKUP(U506,'16'!$B$11:$D$598,3,0)</f>
        <v>0</v>
      </c>
      <c r="V539" s="219">
        <f>VLOOKUP(V506,'16'!$B$11:$D$598,3,0)</f>
        <v>0</v>
      </c>
      <c r="W539" s="219">
        <f>VLOOKUP(W506,'16'!$B$11:$D$598,3,0)</f>
        <v>0</v>
      </c>
      <c r="X539" s="219">
        <f>VLOOKUP(X506,'16'!$B$11:$D$598,3,0)</f>
        <v>0</v>
      </c>
      <c r="Y539" s="219">
        <f>VLOOKUP(Y506,'16'!$B$11:$D$598,3,0)</f>
        <v>0</v>
      </c>
      <c r="Z539" s="315">
        <f>VLOOKUP(Z506,'16'!$B$11:$D$598,3,0)</f>
        <v>0</v>
      </c>
      <c r="AA539" s="303">
        <f>VLOOKUP(AA506,'16'!$B$11:$D$598,3,0)</f>
        <v>0</v>
      </c>
      <c r="AB539" s="219">
        <f>VLOOKUP(AB506,'16'!$B$11:$D$598,3,0)</f>
        <v>0</v>
      </c>
      <c r="AC539" s="219">
        <f>VLOOKUP(AC506,'16'!$B$11:$D$598,3,0)</f>
        <v>0</v>
      </c>
      <c r="AD539" s="219">
        <f>VLOOKUP(AD506,'16'!$B$11:$D$598,3,0)</f>
        <v>0</v>
      </c>
      <c r="AE539" s="219">
        <f>VLOOKUP(AE506,'16'!$B$11:$D$598,3,0)</f>
        <v>0</v>
      </c>
      <c r="AF539" s="219">
        <f>VLOOKUP(AF506,'16'!$B$11:$D$598,3,0)</f>
        <v>0</v>
      </c>
      <c r="AG539" s="219">
        <f>VLOOKUP(AG506,'16'!$B$11:$D$598,3,0)</f>
        <v>0</v>
      </c>
      <c r="AH539" s="198">
        <f t="shared" ref="AH539" si="858">COUNTIF(F540:AG540,"作業")+COUNTIF(F540:AG540,"休日")</f>
        <v>0</v>
      </c>
      <c r="AI539" s="291">
        <f t="shared" ref="AI539" si="859">(COUNTIF(F540:AG540,"休日"))</f>
        <v>0</v>
      </c>
      <c r="AJ539" s="189"/>
      <c r="AL539" s="290"/>
      <c r="AM539" s="290"/>
      <c r="AN539" s="290"/>
      <c r="AW539" s="278">
        <v>1</v>
      </c>
      <c r="AX539" s="278">
        <v>2</v>
      </c>
      <c r="AY539" s="278">
        <v>3</v>
      </c>
      <c r="AZ539" s="278">
        <v>4</v>
      </c>
    </row>
    <row r="540" spans="1:52" ht="54" customHeight="1" x14ac:dyDescent="0.35">
      <c r="A540" s="599"/>
      <c r="B540" s="532"/>
      <c r="C540" s="533"/>
      <c r="D540" s="534"/>
      <c r="E540" s="296" t="s">
        <v>159</v>
      </c>
      <c r="F540" s="314" t="str">
        <f>IF(B539="","",IF(AW540="対象外","対象外",F539))</f>
        <v/>
      </c>
      <c r="G540" s="219" t="str">
        <f>IF(B539="","",IF(AW540="対象外","対象外",G539))</f>
        <v/>
      </c>
      <c r="H540" s="219" t="str">
        <f>IF(B539="","",IF(AW540="対象外","対象外",H539))</f>
        <v/>
      </c>
      <c r="I540" s="219" t="str">
        <f>IF(B539="","",IF(AW540="対象外","対象外",I539))</f>
        <v/>
      </c>
      <c r="J540" s="219" t="str">
        <f>IF(B539="","",IF(AW540="対象外","対象外",J539))</f>
        <v/>
      </c>
      <c r="K540" s="219" t="str">
        <f>IF(B539="","",IF(AW540="対象外","対象外",K539))</f>
        <v/>
      </c>
      <c r="L540" s="315" t="str">
        <f>IF(B539="","",IF(AW540="対象外","対象外",L539))</f>
        <v/>
      </c>
      <c r="M540" s="303" t="str">
        <f>IF(B539="","",IF(AX540="対象外","対象外",M539))</f>
        <v/>
      </c>
      <c r="N540" s="219" t="str">
        <f>IF(B539="","",IF(AX540="対象外","対象外",N539))</f>
        <v/>
      </c>
      <c r="O540" s="219" t="str">
        <f>IF(B539="","",IF(AX540="対象外","対象外",O539))</f>
        <v/>
      </c>
      <c r="P540" s="219" t="str">
        <f>IF(B539="","",IF(AX540="対象外","対象外",P539))</f>
        <v/>
      </c>
      <c r="Q540" s="219" t="str">
        <f>IF(B539="","",IF(AX540="対象外","対象外",Q539))</f>
        <v/>
      </c>
      <c r="R540" s="219" t="str">
        <f>IF(B539="","",IF(AX540="対象外","対象外",R539))</f>
        <v/>
      </c>
      <c r="S540" s="322" t="str">
        <f>IF(B539="","",IF(AX540="対象外","対象外",S539))</f>
        <v/>
      </c>
      <c r="T540" s="314" t="str">
        <f>IF(B539="","",IF(AY540="対象外","対象外",T539))</f>
        <v/>
      </c>
      <c r="U540" s="219" t="str">
        <f>IF(B539="","",IF(AY540="対象外","対象外",U539))</f>
        <v/>
      </c>
      <c r="V540" s="219" t="str">
        <f>IF(B539="","",IF(AY540="対象外","対象外",V539))</f>
        <v/>
      </c>
      <c r="W540" s="219" t="str">
        <f>IF(B539="","",IF(AY540="対象外","対象外",W539))</f>
        <v/>
      </c>
      <c r="X540" s="219" t="str">
        <f>IF(B539="","",IF(AY540="対象外","対象外",X539))</f>
        <v/>
      </c>
      <c r="Y540" s="219" t="str">
        <f>IF(B539="","",IF(AY540="対象外","対象外",Y539))</f>
        <v/>
      </c>
      <c r="Z540" s="315" t="str">
        <f>IF(B539="","",IF(AY540="対象外","対象外",Z539))</f>
        <v/>
      </c>
      <c r="AA540" s="303" t="str">
        <f>IF(B539="","",IF(AZ540="対象外","対象外",AA539))</f>
        <v/>
      </c>
      <c r="AB540" s="219" t="str">
        <f>IF(B539="","",IF(AZ540="対象外","対象外",AB539))</f>
        <v/>
      </c>
      <c r="AC540" s="219" t="str">
        <f>IF(B539="","",IF(AZ540="対象外","対象外",AC539))</f>
        <v/>
      </c>
      <c r="AD540" s="219" t="str">
        <f>IF(B539="","",IF(AZ540="対象外","対象外",AD539))</f>
        <v/>
      </c>
      <c r="AE540" s="219" t="str">
        <f>IF(B539="","",IF(AZ540="対象外","対象外",AE539))</f>
        <v/>
      </c>
      <c r="AF540" s="219" t="str">
        <f>IF(B539="","",IF(AZ540="対象外","対象外",AF539))</f>
        <v/>
      </c>
      <c r="AG540" s="219" t="str">
        <f>IF(B539="","",IF(AZ540="対象外","対象外",AG539))</f>
        <v/>
      </c>
      <c r="AH540" s="523" t="str">
        <f t="shared" ref="AH540" si="860">IF(B539="","",IF(AH539&lt;1,"対象外",ROUND(AI539/AH539,3)))</f>
        <v/>
      </c>
      <c r="AI540" s="524"/>
      <c r="AJ540" s="189"/>
      <c r="AL540" s="290"/>
      <c r="AM540" s="184">
        <f>IF(AH540="",0,IF(AH540="対象外",0,1))</f>
        <v>0</v>
      </c>
      <c r="AN540" s="187">
        <f>IF(AM540=1,AH540,0)</f>
        <v>0</v>
      </c>
      <c r="AO540" s="184">
        <f>AH539</f>
        <v>0</v>
      </c>
      <c r="AP540" s="170">
        <f>AI539</f>
        <v>0</v>
      </c>
      <c r="AQ540" s="152"/>
      <c r="AR540" s="170">
        <f>IF(AS540&gt;1,1,0)</f>
        <v>0</v>
      </c>
      <c r="AS540" s="170">
        <f>AO540+AS496</f>
        <v>0</v>
      </c>
      <c r="AT540" s="170">
        <f>AP540+AT496</f>
        <v>0</v>
      </c>
      <c r="AU540" s="152"/>
      <c r="AW540" s="198" t="str">
        <f>IF(COUNTIF(F539:L539,"作業")+COUNTIF(F539:L539,"休日")&lt;7,"対象外",IF(COUNTIF(F539:L539,"休日")&gt;3,"対象外","対象"))</f>
        <v>対象外</v>
      </c>
      <c r="AX540" s="198" t="str">
        <f>IF(COUNTIF(M539:S539,"作業")+COUNTIF(M539:S539,"休日")&lt;7,"対象外",IF(COUNTIF(M539:S539,"休日")&gt;3,"対象外","対象"))</f>
        <v>対象外</v>
      </c>
      <c r="AY540" s="198" t="str">
        <f>IF(COUNTIF(T539:Z539,"作業")+COUNTIF(T539:Z539,"休日")&lt;7,"対象外",IF(COUNTIF(T539:Z539,"休日")&gt;3,"対象外","対象"))</f>
        <v>対象外</v>
      </c>
      <c r="AZ540" s="198" t="str">
        <f>IF(COUNTIF(AA539:AG539,"作業")+COUNTIF(AA539:AG539,"休日")&lt;7,"対象外",IF(COUNTIF(AA539:AG539,"休日")&gt;3,"対象外","対象"))</f>
        <v>対象外</v>
      </c>
    </row>
    <row r="541" spans="1:52" ht="54" customHeight="1" x14ac:dyDescent="0.35">
      <c r="A541" s="599"/>
      <c r="B541" s="529" t="str">
        <f t="shared" ref="B541" si="861">IF(COUNTIF(F541:AG541,0)=28,"",B$25)</f>
        <v/>
      </c>
      <c r="C541" s="530"/>
      <c r="D541" s="531"/>
      <c r="E541" s="295" t="s">
        <v>158</v>
      </c>
      <c r="F541" s="314">
        <f>VLOOKUP(F506,'17'!$B$11:$D$598,3,0)</f>
        <v>0</v>
      </c>
      <c r="G541" s="219">
        <f>VLOOKUP(G506,'17'!$B$11:$D$598,3,0)</f>
        <v>0</v>
      </c>
      <c r="H541" s="219">
        <f>VLOOKUP(H506,'17'!$B$11:$D$598,3,0)</f>
        <v>0</v>
      </c>
      <c r="I541" s="219">
        <f>VLOOKUP(I506,'17'!$B$11:$D$598,3,0)</f>
        <v>0</v>
      </c>
      <c r="J541" s="219">
        <f>VLOOKUP(J506,'17'!$B$11:$D$598,3,0)</f>
        <v>0</v>
      </c>
      <c r="K541" s="219">
        <f>VLOOKUP(K506,'17'!$B$11:$D$598,3,0)</f>
        <v>0</v>
      </c>
      <c r="L541" s="315">
        <f>VLOOKUP(L506,'17'!$B$11:$D$598,3,0)</f>
        <v>0</v>
      </c>
      <c r="M541" s="303">
        <f>VLOOKUP(M506,'17'!$B$11:$D$598,3,0)</f>
        <v>0</v>
      </c>
      <c r="N541" s="219">
        <f>VLOOKUP(N506,'17'!$B$11:$D$598,3,0)</f>
        <v>0</v>
      </c>
      <c r="O541" s="219">
        <f>VLOOKUP(O506,'17'!$B$11:$D$598,3,0)</f>
        <v>0</v>
      </c>
      <c r="P541" s="219">
        <f>VLOOKUP(P506,'17'!$B$11:$D$598,3,0)</f>
        <v>0</v>
      </c>
      <c r="Q541" s="219">
        <f>VLOOKUP(Q506,'17'!$B$11:$D$598,3,0)</f>
        <v>0</v>
      </c>
      <c r="R541" s="219">
        <f>VLOOKUP(R506,'17'!$B$11:$D$598,3,0)</f>
        <v>0</v>
      </c>
      <c r="S541" s="322">
        <f>VLOOKUP(S506,'17'!$B$11:$D$598,3,0)</f>
        <v>0</v>
      </c>
      <c r="T541" s="314">
        <f>VLOOKUP(T506,'17'!$B$11:$D$598,3,0)</f>
        <v>0</v>
      </c>
      <c r="U541" s="219">
        <f>VLOOKUP(U506,'17'!$B$11:$D$598,3,0)</f>
        <v>0</v>
      </c>
      <c r="V541" s="219">
        <f>VLOOKUP(V506,'17'!$B$11:$D$598,3,0)</f>
        <v>0</v>
      </c>
      <c r="W541" s="219">
        <f>VLOOKUP(W506,'17'!$B$11:$D$598,3,0)</f>
        <v>0</v>
      </c>
      <c r="X541" s="219">
        <f>VLOOKUP(X506,'17'!$B$11:$D$598,3,0)</f>
        <v>0</v>
      </c>
      <c r="Y541" s="219">
        <f>VLOOKUP(Y506,'17'!$B$11:$D$598,3,0)</f>
        <v>0</v>
      </c>
      <c r="Z541" s="315">
        <f>VLOOKUP(Z506,'17'!$B$11:$D$598,3,0)</f>
        <v>0</v>
      </c>
      <c r="AA541" s="303">
        <f>VLOOKUP(AA506,'17'!$B$11:$D$598,3,0)</f>
        <v>0</v>
      </c>
      <c r="AB541" s="219">
        <f>VLOOKUP(AB506,'17'!$B$11:$D$598,3,0)</f>
        <v>0</v>
      </c>
      <c r="AC541" s="219">
        <f>VLOOKUP(AC506,'17'!$B$11:$D$598,3,0)</f>
        <v>0</v>
      </c>
      <c r="AD541" s="219">
        <f>VLOOKUP(AD506,'17'!$B$11:$D$598,3,0)</f>
        <v>0</v>
      </c>
      <c r="AE541" s="219">
        <f>VLOOKUP(AE506,'17'!$B$11:$D$598,3,0)</f>
        <v>0</v>
      </c>
      <c r="AF541" s="219">
        <f>VLOOKUP(AF506,'17'!$B$11:$D$598,3,0)</f>
        <v>0</v>
      </c>
      <c r="AG541" s="219">
        <f>VLOOKUP(AG506,'17'!$B$11:$D$598,3,0)</f>
        <v>0</v>
      </c>
      <c r="AH541" s="198">
        <f t="shared" ref="AH541" si="862">COUNTIF(F542:AG542,"作業")+COUNTIF(F542:AG542,"休日")</f>
        <v>0</v>
      </c>
      <c r="AI541" s="291">
        <f t="shared" ref="AI541" si="863">(COUNTIF(F542:AG542,"休日"))</f>
        <v>0</v>
      </c>
      <c r="AJ541" s="189"/>
      <c r="AL541" s="290"/>
      <c r="AM541" s="290"/>
      <c r="AN541" s="290"/>
      <c r="AW541" s="278">
        <v>1</v>
      </c>
      <c r="AX541" s="278">
        <v>2</v>
      </c>
      <c r="AY541" s="278">
        <v>3</v>
      </c>
      <c r="AZ541" s="278">
        <v>4</v>
      </c>
    </row>
    <row r="542" spans="1:52" ht="54" customHeight="1" x14ac:dyDescent="0.35">
      <c r="A542" s="599"/>
      <c r="B542" s="532"/>
      <c r="C542" s="533"/>
      <c r="D542" s="534"/>
      <c r="E542" s="296" t="s">
        <v>159</v>
      </c>
      <c r="F542" s="314" t="str">
        <f>IF(B541="","",IF(AW542="対象外","対象外",F541))</f>
        <v/>
      </c>
      <c r="G542" s="219" t="str">
        <f>IF(B541="","",IF(AW542="対象外","対象外",G541))</f>
        <v/>
      </c>
      <c r="H542" s="219" t="str">
        <f>IF(B541="","",IF(AW542="対象外","対象外",H541))</f>
        <v/>
      </c>
      <c r="I542" s="219" t="str">
        <f>IF(B541="","",IF(AW542="対象外","対象外",I541))</f>
        <v/>
      </c>
      <c r="J542" s="219" t="str">
        <f>IF(B541="","",IF(AW542="対象外","対象外",J541))</f>
        <v/>
      </c>
      <c r="K542" s="219" t="str">
        <f>IF(B541="","",IF(AW542="対象外","対象外",K541))</f>
        <v/>
      </c>
      <c r="L542" s="315" t="str">
        <f>IF(B541="","",IF(AW542="対象外","対象外",L541))</f>
        <v/>
      </c>
      <c r="M542" s="303" t="str">
        <f>IF(B541="","",IF(AX542="対象外","対象外",M541))</f>
        <v/>
      </c>
      <c r="N542" s="219" t="str">
        <f>IF(B541="","",IF(AX542="対象外","対象外",N541))</f>
        <v/>
      </c>
      <c r="O542" s="219" t="str">
        <f>IF(B541="","",IF(AX542="対象外","対象外",O541))</f>
        <v/>
      </c>
      <c r="P542" s="219" t="str">
        <f>IF(B541="","",IF(AX542="対象外","対象外",P541))</f>
        <v/>
      </c>
      <c r="Q542" s="219" t="str">
        <f>IF(B541="","",IF(AX542="対象外","対象外",Q541))</f>
        <v/>
      </c>
      <c r="R542" s="219" t="str">
        <f>IF(B541="","",IF(AX542="対象外","対象外",R541))</f>
        <v/>
      </c>
      <c r="S542" s="322" t="str">
        <f>IF(B541="","",IF(AX542="対象外","対象外",S541))</f>
        <v/>
      </c>
      <c r="T542" s="314" t="str">
        <f>IF(B541="","",IF(AY542="対象外","対象外",T541))</f>
        <v/>
      </c>
      <c r="U542" s="219" t="str">
        <f>IF(B541="","",IF(AY542="対象外","対象外",U541))</f>
        <v/>
      </c>
      <c r="V542" s="219" t="str">
        <f>IF(B541="","",IF(AY542="対象外","対象外",V541))</f>
        <v/>
      </c>
      <c r="W542" s="219" t="str">
        <f>IF(B541="","",IF(AY542="対象外","対象外",W541))</f>
        <v/>
      </c>
      <c r="X542" s="219" t="str">
        <f>IF(B541="","",IF(AY542="対象外","対象外",X541))</f>
        <v/>
      </c>
      <c r="Y542" s="219" t="str">
        <f>IF(B541="","",IF(AY542="対象外","対象外",Y541))</f>
        <v/>
      </c>
      <c r="Z542" s="315" t="str">
        <f>IF(B541="","",IF(AY542="対象外","対象外",Z541))</f>
        <v/>
      </c>
      <c r="AA542" s="303" t="str">
        <f>IF(B541="","",IF(AZ542="対象外","対象外",AA541))</f>
        <v/>
      </c>
      <c r="AB542" s="219" t="str">
        <f>IF(B541="","",IF(AZ542="対象外","対象外",AB541))</f>
        <v/>
      </c>
      <c r="AC542" s="219" t="str">
        <f>IF(B541="","",IF(AZ542="対象外","対象外",AC541))</f>
        <v/>
      </c>
      <c r="AD542" s="219" t="str">
        <f>IF(B541="","",IF(AZ542="対象外","対象外",AD541))</f>
        <v/>
      </c>
      <c r="AE542" s="219" t="str">
        <f>IF(B541="","",IF(AZ542="対象外","対象外",AE541))</f>
        <v/>
      </c>
      <c r="AF542" s="219" t="str">
        <f>IF(B541="","",IF(AZ542="対象外","対象外",AF541))</f>
        <v/>
      </c>
      <c r="AG542" s="219" t="str">
        <f>IF(B541="","",IF(AZ542="対象外","対象外",AG541))</f>
        <v/>
      </c>
      <c r="AH542" s="523" t="str">
        <f t="shared" ref="AH542" si="864">IF(B541="","",IF(AH541&lt;1,"対象外",ROUND(AI541/AH541,3)))</f>
        <v/>
      </c>
      <c r="AI542" s="524"/>
      <c r="AJ542" s="189"/>
      <c r="AL542" s="290"/>
      <c r="AM542" s="184">
        <f>IF(AH542="",0,IF(AH542="対象外",0,1))</f>
        <v>0</v>
      </c>
      <c r="AN542" s="187">
        <f>IF(AM542=1,AH542,0)</f>
        <v>0</v>
      </c>
      <c r="AO542" s="184">
        <f>AH541</f>
        <v>0</v>
      </c>
      <c r="AP542" s="170">
        <f>AI541</f>
        <v>0</v>
      </c>
      <c r="AQ542" s="152"/>
      <c r="AR542" s="170">
        <f>IF(AS542&gt;1,1,0)</f>
        <v>0</v>
      </c>
      <c r="AS542" s="170">
        <f>AO542+AS498</f>
        <v>0</v>
      </c>
      <c r="AT542" s="170">
        <f>AP542+AT498</f>
        <v>0</v>
      </c>
      <c r="AU542" s="152"/>
      <c r="AW542" s="198" t="str">
        <f>IF(COUNTIF(F541:L541,"作業")+COUNTIF(F541:L541,"休日")&lt;7,"対象外",IF(COUNTIF(F541:L541,"休日")&gt;3,"対象外","対象"))</f>
        <v>対象外</v>
      </c>
      <c r="AX542" s="198" t="str">
        <f>IF(COUNTIF(M541:S541,"作業")+COUNTIF(M541:S541,"休日")&lt;7,"対象外",IF(COUNTIF(M541:S541,"休日")&gt;3,"対象外","対象"))</f>
        <v>対象外</v>
      </c>
      <c r="AY542" s="198" t="str">
        <f>IF(COUNTIF(T541:Z541,"作業")+COUNTIF(T541:Z541,"休日")&lt;7,"対象外",IF(COUNTIF(T541:Z541,"休日")&gt;3,"対象外","対象"))</f>
        <v>対象外</v>
      </c>
      <c r="AZ542" s="198" t="str">
        <f>IF(COUNTIF(AA541:AG541,"作業")+COUNTIF(AA541:AG541,"休日")&lt;7,"対象外",IF(COUNTIF(AA541:AG541,"休日")&gt;3,"対象外","対象"))</f>
        <v>対象外</v>
      </c>
    </row>
    <row r="543" spans="1:52" ht="54" customHeight="1" x14ac:dyDescent="0.35">
      <c r="A543" s="599"/>
      <c r="B543" s="529" t="str">
        <f>IF(COUNTIF(F543:AG543,0)=28,"",B$57)</f>
        <v/>
      </c>
      <c r="C543" s="530"/>
      <c r="D543" s="531"/>
      <c r="E543" s="295" t="s">
        <v>158</v>
      </c>
      <c r="F543" s="314">
        <f>VLOOKUP(F506,'18'!$B$11:$D$598,3,0)</f>
        <v>0</v>
      </c>
      <c r="G543" s="219">
        <f>VLOOKUP(G506,'18'!$B$11:$D$598,3,0)</f>
        <v>0</v>
      </c>
      <c r="H543" s="219">
        <f>VLOOKUP(H506,'18'!$B$11:$D$598,3,0)</f>
        <v>0</v>
      </c>
      <c r="I543" s="219">
        <f>VLOOKUP(I506,'18'!$B$11:$D$598,3,0)</f>
        <v>0</v>
      </c>
      <c r="J543" s="219">
        <f>VLOOKUP(J506,'18'!$B$11:$D$598,3,0)</f>
        <v>0</v>
      </c>
      <c r="K543" s="219">
        <f>VLOOKUP(K506,'18'!$B$11:$D$598,3,0)</f>
        <v>0</v>
      </c>
      <c r="L543" s="315">
        <f>VLOOKUP(L506,'18'!$B$11:$D$598,3,0)</f>
        <v>0</v>
      </c>
      <c r="M543" s="303">
        <f>VLOOKUP(M506,'18'!$B$11:$D$598,3,0)</f>
        <v>0</v>
      </c>
      <c r="N543" s="219">
        <f>VLOOKUP(N506,'18'!$B$11:$D$598,3,0)</f>
        <v>0</v>
      </c>
      <c r="O543" s="219">
        <f>VLOOKUP(O506,'18'!$B$11:$D$598,3,0)</f>
        <v>0</v>
      </c>
      <c r="P543" s="219">
        <f>VLOOKUP(P506,'18'!$B$11:$D$598,3,0)</f>
        <v>0</v>
      </c>
      <c r="Q543" s="219">
        <f>VLOOKUP(Q506,'18'!$B$11:$D$598,3,0)</f>
        <v>0</v>
      </c>
      <c r="R543" s="219">
        <f>VLOOKUP(R506,'18'!$B$11:$D$598,3,0)</f>
        <v>0</v>
      </c>
      <c r="S543" s="322">
        <f>VLOOKUP(S506,'18'!$B$11:$D$598,3,0)</f>
        <v>0</v>
      </c>
      <c r="T543" s="314">
        <f>VLOOKUP(T506,'18'!$B$11:$D$598,3,0)</f>
        <v>0</v>
      </c>
      <c r="U543" s="219">
        <f>VLOOKUP(U506,'18'!$B$11:$D$598,3,0)</f>
        <v>0</v>
      </c>
      <c r="V543" s="219">
        <f>VLOOKUP(V506,'18'!$B$11:$D$598,3,0)</f>
        <v>0</v>
      </c>
      <c r="W543" s="219">
        <f>VLOOKUP(W506,'18'!$B$11:$D$598,3,0)</f>
        <v>0</v>
      </c>
      <c r="X543" s="219">
        <f>VLOOKUP(X506,'18'!$B$11:$D$598,3,0)</f>
        <v>0</v>
      </c>
      <c r="Y543" s="219">
        <f>VLOOKUP(Y506,'18'!$B$11:$D$598,3,0)</f>
        <v>0</v>
      </c>
      <c r="Z543" s="315">
        <f>VLOOKUP(Z506,'18'!$B$11:$D$598,3,0)</f>
        <v>0</v>
      </c>
      <c r="AA543" s="303">
        <f>VLOOKUP(AA506,'18'!$B$11:$D$598,3,0)</f>
        <v>0</v>
      </c>
      <c r="AB543" s="219">
        <f>VLOOKUP(AB506,'18'!$B$11:$D$598,3,0)</f>
        <v>0</v>
      </c>
      <c r="AC543" s="219">
        <f>VLOOKUP(AC506,'18'!$B$11:$D$598,3,0)</f>
        <v>0</v>
      </c>
      <c r="AD543" s="219">
        <f>VLOOKUP(AD506,'18'!$B$11:$D$598,3,0)</f>
        <v>0</v>
      </c>
      <c r="AE543" s="219">
        <f>VLOOKUP(AE506,'18'!$B$11:$D$598,3,0)</f>
        <v>0</v>
      </c>
      <c r="AF543" s="219">
        <f>VLOOKUP(AF506,'18'!$B$11:$D$598,3,0)</f>
        <v>0</v>
      </c>
      <c r="AG543" s="219">
        <f>VLOOKUP(AG506,'18'!$B$11:$D$598,3,0)</f>
        <v>0</v>
      </c>
      <c r="AH543" s="198">
        <f t="shared" ref="AH543" si="865">COUNTIF(F544:AG544,"作業")+COUNTIF(F544:AG544,"休日")</f>
        <v>0</v>
      </c>
      <c r="AI543" s="291">
        <f t="shared" ref="AI543" si="866">(COUNTIF(F544:AG544,"休日"))</f>
        <v>0</v>
      </c>
      <c r="AJ543" s="189"/>
      <c r="AL543" s="290"/>
      <c r="AM543" s="290"/>
      <c r="AN543" s="290"/>
      <c r="AW543" s="278">
        <v>1</v>
      </c>
      <c r="AX543" s="278">
        <v>2</v>
      </c>
      <c r="AY543" s="278">
        <v>3</v>
      </c>
      <c r="AZ543" s="278">
        <v>4</v>
      </c>
    </row>
    <row r="544" spans="1:52" ht="54" customHeight="1" x14ac:dyDescent="0.35">
      <c r="A544" s="599"/>
      <c r="B544" s="532"/>
      <c r="C544" s="533"/>
      <c r="D544" s="534"/>
      <c r="E544" s="296" t="s">
        <v>159</v>
      </c>
      <c r="F544" s="314" t="str">
        <f>IF(B543="","",IF(AW544="対象外","対象外",F543))</f>
        <v/>
      </c>
      <c r="G544" s="219" t="str">
        <f>IF(B543="","",IF(AW544="対象外","対象外",G543))</f>
        <v/>
      </c>
      <c r="H544" s="219" t="str">
        <f>IF(B543="","",IF(AW544="対象外","対象外",H543))</f>
        <v/>
      </c>
      <c r="I544" s="219" t="str">
        <f>IF(B543="","",IF(AW544="対象外","対象外",I543))</f>
        <v/>
      </c>
      <c r="J544" s="219" t="str">
        <f>IF(B543="","",IF(AW544="対象外","対象外",J543))</f>
        <v/>
      </c>
      <c r="K544" s="219" t="str">
        <f>IF(B543="","",IF(AW544="対象外","対象外",K543))</f>
        <v/>
      </c>
      <c r="L544" s="315" t="str">
        <f>IF(B543="","",IF(AW544="対象外","対象外",L543))</f>
        <v/>
      </c>
      <c r="M544" s="303" t="str">
        <f>IF(B543="","",IF(AX544="対象外","対象外",M543))</f>
        <v/>
      </c>
      <c r="N544" s="219" t="str">
        <f>IF(B543="","",IF(AX544="対象外","対象外",N543))</f>
        <v/>
      </c>
      <c r="O544" s="219" t="str">
        <f>IF(B543="","",IF(AX544="対象外","対象外",O543))</f>
        <v/>
      </c>
      <c r="P544" s="219" t="str">
        <f>IF(B543="","",IF(AX544="対象外","対象外",P543))</f>
        <v/>
      </c>
      <c r="Q544" s="219" t="str">
        <f>IF(B543="","",IF(AX544="対象外","対象外",Q543))</f>
        <v/>
      </c>
      <c r="R544" s="219" t="str">
        <f>IF(B543="","",IF(AX544="対象外","対象外",R543))</f>
        <v/>
      </c>
      <c r="S544" s="322" t="str">
        <f>IF(B543="","",IF(AX544="対象外","対象外",S543))</f>
        <v/>
      </c>
      <c r="T544" s="314" t="str">
        <f>IF(B543="","",IF(AY544="対象外","対象外",T543))</f>
        <v/>
      </c>
      <c r="U544" s="219" t="str">
        <f>IF(B543="","",IF(AY544="対象外","対象外",U543))</f>
        <v/>
      </c>
      <c r="V544" s="219" t="str">
        <f>IF(B543="","",IF(AY544="対象外","対象外",V543))</f>
        <v/>
      </c>
      <c r="W544" s="219" t="str">
        <f>IF(B543="","",IF(AY544="対象外","対象外",W543))</f>
        <v/>
      </c>
      <c r="X544" s="219" t="str">
        <f>IF(B543="","",IF(AY544="対象外","対象外",X543))</f>
        <v/>
      </c>
      <c r="Y544" s="219" t="str">
        <f>IF(B543="","",IF(AY544="対象外","対象外",Y543))</f>
        <v/>
      </c>
      <c r="Z544" s="315" t="str">
        <f>IF(B543="","",IF(AY544="対象外","対象外",Z543))</f>
        <v/>
      </c>
      <c r="AA544" s="303" t="str">
        <f>IF(B543="","",IF(AZ544="対象外","対象外",AA543))</f>
        <v/>
      </c>
      <c r="AB544" s="219" t="str">
        <f>IF(B543="","",IF(AZ544="対象外","対象外",AB543))</f>
        <v/>
      </c>
      <c r="AC544" s="219" t="str">
        <f>IF(B543="","",IF(AZ544="対象外","対象外",AC543))</f>
        <v/>
      </c>
      <c r="AD544" s="219" t="str">
        <f>IF(B543="","",IF(AZ544="対象外","対象外",AD543))</f>
        <v/>
      </c>
      <c r="AE544" s="219" t="str">
        <f>IF(B543="","",IF(AZ544="対象外","対象外",AE543))</f>
        <v/>
      </c>
      <c r="AF544" s="219" t="str">
        <f>IF(B543="","",IF(AZ544="対象外","対象外",AF543))</f>
        <v/>
      </c>
      <c r="AG544" s="219" t="str">
        <f>IF(B543="","",IF(AZ544="対象外","対象外",AG543))</f>
        <v/>
      </c>
      <c r="AH544" s="523" t="str">
        <f t="shared" ref="AH544" si="867">IF(B543="","",IF(AH543&lt;1,"対象外",ROUND(AI543/AH543,3)))</f>
        <v/>
      </c>
      <c r="AI544" s="524"/>
      <c r="AJ544" s="189"/>
      <c r="AL544" s="290"/>
      <c r="AM544" s="184">
        <f>IF(AH544="",0,IF(AH544="対象外",0,1))</f>
        <v>0</v>
      </c>
      <c r="AN544" s="187">
        <f>IF(AM544=1,AH544,0)</f>
        <v>0</v>
      </c>
      <c r="AO544" s="184">
        <f>AH543</f>
        <v>0</v>
      </c>
      <c r="AP544" s="170">
        <f>AI543</f>
        <v>0</v>
      </c>
      <c r="AQ544" s="152"/>
      <c r="AR544" s="170">
        <f>IF(AS544&gt;1,1,0)</f>
        <v>0</v>
      </c>
      <c r="AS544" s="170">
        <f>AO544+AS500</f>
        <v>0</v>
      </c>
      <c r="AT544" s="170">
        <f>AP544+AT500</f>
        <v>0</v>
      </c>
      <c r="AU544" s="152"/>
      <c r="AW544" s="198" t="str">
        <f>IF(COUNTIF(F543:L543,"作業")+COUNTIF(F543:L543,"休日")&lt;7,"対象外",IF(COUNTIF(F543:L543,"休日")&gt;3,"対象外","対象"))</f>
        <v>対象外</v>
      </c>
      <c r="AX544" s="198" t="str">
        <f>IF(COUNTIF(M543:S543,"作業")+COUNTIF(M543:S543,"休日")&lt;7,"対象外",IF(COUNTIF(M543:S543,"休日")&gt;3,"対象外","対象"))</f>
        <v>対象外</v>
      </c>
      <c r="AY544" s="198" t="str">
        <f>IF(COUNTIF(T543:Z543,"作業")+COUNTIF(T543:Z543,"休日")&lt;7,"対象外",IF(COUNTIF(T543:Z543,"休日")&gt;3,"対象外","対象"))</f>
        <v>対象外</v>
      </c>
      <c r="AZ544" s="198" t="str">
        <f>IF(COUNTIF(AA543:AG543,"作業")+COUNTIF(AA543:AG543,"休日")&lt;7,"対象外",IF(COUNTIF(AA543:AG543,"休日")&gt;3,"対象外","対象"))</f>
        <v>対象外</v>
      </c>
    </row>
    <row r="545" spans="1:52" ht="54" customHeight="1" x14ac:dyDescent="0.35">
      <c r="A545" s="599"/>
      <c r="B545" s="529" t="str">
        <f>IF(COUNTIF(F545:AG545,0)=28,"",B$59)</f>
        <v/>
      </c>
      <c r="C545" s="530"/>
      <c r="D545" s="531"/>
      <c r="E545" s="295" t="s">
        <v>158</v>
      </c>
      <c r="F545" s="314">
        <f>VLOOKUP(F506,'19'!$B$11:$D$598,3,0)</f>
        <v>0</v>
      </c>
      <c r="G545" s="219">
        <f>VLOOKUP(G506,'19'!$B$11:$D$598,3,0)</f>
        <v>0</v>
      </c>
      <c r="H545" s="219">
        <f>VLOOKUP(H506,'19'!$B$11:$D$598,3,0)</f>
        <v>0</v>
      </c>
      <c r="I545" s="219">
        <f>VLOOKUP(I506,'19'!$B$11:$D$598,3,0)</f>
        <v>0</v>
      </c>
      <c r="J545" s="219">
        <f>VLOOKUP(J506,'19'!$B$11:$D$598,3,0)</f>
        <v>0</v>
      </c>
      <c r="K545" s="219">
        <f>VLOOKUP(K506,'19'!$B$11:$D$598,3,0)</f>
        <v>0</v>
      </c>
      <c r="L545" s="315">
        <f>VLOOKUP(L506,'19'!$B$11:$D$598,3,0)</f>
        <v>0</v>
      </c>
      <c r="M545" s="303">
        <f>VLOOKUP(M506,'19'!$B$11:$D$598,3,0)</f>
        <v>0</v>
      </c>
      <c r="N545" s="219">
        <f>VLOOKUP(N506,'19'!$B$11:$D$598,3,0)</f>
        <v>0</v>
      </c>
      <c r="O545" s="219">
        <f>VLOOKUP(O506,'19'!$B$11:$D$598,3,0)</f>
        <v>0</v>
      </c>
      <c r="P545" s="219">
        <f>VLOOKUP(P506,'19'!$B$11:$D$598,3,0)</f>
        <v>0</v>
      </c>
      <c r="Q545" s="219">
        <f>VLOOKUP(Q506,'19'!$B$11:$D$598,3,0)</f>
        <v>0</v>
      </c>
      <c r="R545" s="219">
        <f>VLOOKUP(R506,'19'!$B$11:$D$598,3,0)</f>
        <v>0</v>
      </c>
      <c r="S545" s="322">
        <f>VLOOKUP(S506,'19'!$B$11:$D$598,3,0)</f>
        <v>0</v>
      </c>
      <c r="T545" s="314">
        <f>VLOOKUP(T506,'19'!$B$11:$D$598,3,0)</f>
        <v>0</v>
      </c>
      <c r="U545" s="219">
        <f>VLOOKUP(U506,'19'!$B$11:$D$598,3,0)</f>
        <v>0</v>
      </c>
      <c r="V545" s="219">
        <f>VLOOKUP(V506,'19'!$B$11:$D$598,3,0)</f>
        <v>0</v>
      </c>
      <c r="W545" s="219">
        <f>VLOOKUP(W506,'19'!$B$11:$D$598,3,0)</f>
        <v>0</v>
      </c>
      <c r="X545" s="219">
        <f>VLOOKUP(X506,'19'!$B$11:$D$598,3,0)</f>
        <v>0</v>
      </c>
      <c r="Y545" s="219">
        <f>VLOOKUP(Y506,'19'!$B$11:$D$598,3,0)</f>
        <v>0</v>
      </c>
      <c r="Z545" s="315">
        <f>VLOOKUP(Z506,'19'!$B$11:$D$598,3,0)</f>
        <v>0</v>
      </c>
      <c r="AA545" s="303">
        <f>VLOOKUP(AA506,'19'!$B$11:$D$598,3,0)</f>
        <v>0</v>
      </c>
      <c r="AB545" s="219">
        <f>VLOOKUP(AB506,'19'!$B$11:$D$598,3,0)</f>
        <v>0</v>
      </c>
      <c r="AC545" s="219">
        <f>VLOOKUP(AC506,'19'!$B$11:$D$598,3,0)</f>
        <v>0</v>
      </c>
      <c r="AD545" s="219">
        <f>VLOOKUP(AD506,'19'!$B$11:$D$598,3,0)</f>
        <v>0</v>
      </c>
      <c r="AE545" s="219">
        <f>VLOOKUP(AE506,'19'!$B$11:$D$598,3,0)</f>
        <v>0</v>
      </c>
      <c r="AF545" s="219">
        <f>VLOOKUP(AF506,'19'!$B$11:$D$598,3,0)</f>
        <v>0</v>
      </c>
      <c r="AG545" s="219">
        <f>VLOOKUP(AG506,'19'!$B$11:$D$598,3,0)</f>
        <v>0</v>
      </c>
      <c r="AH545" s="198">
        <f t="shared" ref="AH545" si="868">COUNTIF(F546:AG546,"作業")+COUNTIF(F546:AG546,"休日")</f>
        <v>0</v>
      </c>
      <c r="AI545" s="291">
        <f t="shared" ref="AI545" si="869">(COUNTIF(F546:AG546,"休日"))</f>
        <v>0</v>
      </c>
      <c r="AJ545" s="189"/>
      <c r="AL545" s="290"/>
      <c r="AM545" s="290"/>
      <c r="AN545" s="290"/>
      <c r="AW545" s="278">
        <v>1</v>
      </c>
      <c r="AX545" s="278">
        <v>2</v>
      </c>
      <c r="AY545" s="278">
        <v>3</v>
      </c>
      <c r="AZ545" s="278">
        <v>4</v>
      </c>
    </row>
    <row r="546" spans="1:52" ht="54" customHeight="1" x14ac:dyDescent="0.35">
      <c r="A546" s="599"/>
      <c r="B546" s="532"/>
      <c r="C546" s="533"/>
      <c r="D546" s="534"/>
      <c r="E546" s="296" t="s">
        <v>159</v>
      </c>
      <c r="F546" s="314" t="str">
        <f>IF(B545="","",IF(AW546="対象外","対象外",F545))</f>
        <v/>
      </c>
      <c r="G546" s="219" t="str">
        <f>IF(B545="","",IF(AW546="対象外","対象外",G545))</f>
        <v/>
      </c>
      <c r="H546" s="219" t="str">
        <f>IF(B545="","",IF(AW546="対象外","対象外",H545))</f>
        <v/>
      </c>
      <c r="I546" s="219" t="str">
        <f>IF(B545="","",IF(AW546="対象外","対象外",I545))</f>
        <v/>
      </c>
      <c r="J546" s="219" t="str">
        <f>IF(B545="","",IF(AW546="対象外","対象外",J545))</f>
        <v/>
      </c>
      <c r="K546" s="219" t="str">
        <f>IF(B545="","",IF(AW546="対象外","対象外",K545))</f>
        <v/>
      </c>
      <c r="L546" s="315" t="str">
        <f>IF(B545="","",IF(AW546="対象外","対象外",L545))</f>
        <v/>
      </c>
      <c r="M546" s="303" t="str">
        <f>IF(B545="","",IF(AX546="対象外","対象外",M545))</f>
        <v/>
      </c>
      <c r="N546" s="219" t="str">
        <f>IF(B545="","",IF(AX546="対象外","対象外",N545))</f>
        <v/>
      </c>
      <c r="O546" s="219" t="str">
        <f>IF(B545="","",IF(AX546="対象外","対象外",O545))</f>
        <v/>
      </c>
      <c r="P546" s="219" t="str">
        <f>IF(B545="","",IF(AX546="対象外","対象外",P545))</f>
        <v/>
      </c>
      <c r="Q546" s="219" t="str">
        <f>IF(B545="","",IF(AX546="対象外","対象外",Q545))</f>
        <v/>
      </c>
      <c r="R546" s="219" t="str">
        <f>IF(B545="","",IF(AX546="対象外","対象外",R545))</f>
        <v/>
      </c>
      <c r="S546" s="322" t="str">
        <f>IF(B545="","",IF(AX546="対象外","対象外",S545))</f>
        <v/>
      </c>
      <c r="T546" s="314" t="str">
        <f>IF(B545="","",IF(AY546="対象外","対象外",T545))</f>
        <v/>
      </c>
      <c r="U546" s="219" t="str">
        <f>IF(B545="","",IF(AY546="対象外","対象外",U545))</f>
        <v/>
      </c>
      <c r="V546" s="219" t="str">
        <f>IF(B545="","",IF(AY546="対象外","対象外",V545))</f>
        <v/>
      </c>
      <c r="W546" s="219" t="str">
        <f>IF(B545="","",IF(AY546="対象外","対象外",W545))</f>
        <v/>
      </c>
      <c r="X546" s="219" t="str">
        <f>IF(B545="","",IF(AY546="対象外","対象外",X545))</f>
        <v/>
      </c>
      <c r="Y546" s="219" t="str">
        <f>IF(B545="","",IF(AY546="対象外","対象外",Y545))</f>
        <v/>
      </c>
      <c r="Z546" s="315" t="str">
        <f>IF(B545="","",IF(AY546="対象外","対象外",Z545))</f>
        <v/>
      </c>
      <c r="AA546" s="303" t="str">
        <f>IF(B545="","",IF(AZ546="対象外","対象外",AA545))</f>
        <v/>
      </c>
      <c r="AB546" s="219" t="str">
        <f>IF(B545="","",IF(AZ546="対象外","対象外",AB545))</f>
        <v/>
      </c>
      <c r="AC546" s="219" t="str">
        <f>IF(B545="","",IF(AZ546="対象外","対象外",AC545))</f>
        <v/>
      </c>
      <c r="AD546" s="219" t="str">
        <f>IF(B545="","",IF(AZ546="対象外","対象外",AD545))</f>
        <v/>
      </c>
      <c r="AE546" s="219" t="str">
        <f>IF(B545="","",IF(AZ546="対象外","対象外",AE545))</f>
        <v/>
      </c>
      <c r="AF546" s="219" t="str">
        <f>IF(B545="","",IF(AZ546="対象外","対象外",AF545))</f>
        <v/>
      </c>
      <c r="AG546" s="219" t="str">
        <f>IF(B545="","",IF(AZ546="対象外","対象外",AG545))</f>
        <v/>
      </c>
      <c r="AH546" s="523" t="str">
        <f t="shared" ref="AH546" si="870">IF(B545="","",IF(AH545&lt;1,"対象外",ROUND(AI545/AH545,3)))</f>
        <v/>
      </c>
      <c r="AI546" s="524"/>
      <c r="AJ546" s="189"/>
      <c r="AL546" s="290"/>
      <c r="AM546" s="184">
        <f>IF(AH546="",0,IF(AH546="対象外",0,1))</f>
        <v>0</v>
      </c>
      <c r="AN546" s="187">
        <f>IF(AM546=1,AH546,0)</f>
        <v>0</v>
      </c>
      <c r="AO546" s="184">
        <f>AH545</f>
        <v>0</v>
      </c>
      <c r="AP546" s="170">
        <f>AI545</f>
        <v>0</v>
      </c>
      <c r="AQ546" s="152"/>
      <c r="AR546" s="170">
        <f>IF(AS546&gt;1,1,0)</f>
        <v>0</v>
      </c>
      <c r="AS546" s="170">
        <f>AO546+AS502</f>
        <v>0</v>
      </c>
      <c r="AT546" s="170">
        <f>AP546+AT502</f>
        <v>0</v>
      </c>
      <c r="AU546" s="152"/>
      <c r="AW546" s="198" t="str">
        <f>IF(COUNTIF(F545:L545,"作業")+COUNTIF(F545:L545,"休日")&lt;7,"対象外",IF(COUNTIF(F545:L545,"休日")&gt;3,"対象外","対象"))</f>
        <v>対象外</v>
      </c>
      <c r="AX546" s="198" t="str">
        <f>IF(COUNTIF(M545:S545,"作業")+COUNTIF(M545:S545,"休日")&lt;7,"対象外",IF(COUNTIF(M545:S545,"休日")&gt;3,"対象外","対象"))</f>
        <v>対象外</v>
      </c>
      <c r="AY546" s="198" t="str">
        <f>IF(COUNTIF(T545:Z545,"作業")+COUNTIF(T545:Z545,"休日")&lt;7,"対象外",IF(COUNTIF(T545:Z545,"休日")&gt;3,"対象外","対象"))</f>
        <v>対象外</v>
      </c>
      <c r="AZ546" s="198" t="str">
        <f>IF(COUNTIF(AA545:AG545,"作業")+COUNTIF(AA545:AG545,"休日")&lt;7,"対象外",IF(COUNTIF(AA545:AG545,"休日")&gt;3,"対象外","対象"))</f>
        <v>対象外</v>
      </c>
    </row>
    <row r="547" spans="1:52" ht="54" customHeight="1" x14ac:dyDescent="0.35">
      <c r="A547" s="599"/>
      <c r="B547" s="529" t="str">
        <f>IF(COUNTIF(F547:AG547,0)=28,"",B$61)</f>
        <v/>
      </c>
      <c r="C547" s="530"/>
      <c r="D547" s="531"/>
      <c r="E547" s="295" t="s">
        <v>158</v>
      </c>
      <c r="F547" s="314">
        <f>VLOOKUP(F506,'20'!$B$11:$D$598,3,0)</f>
        <v>0</v>
      </c>
      <c r="G547" s="219">
        <f>VLOOKUP(G506,'20'!$B$11:$D$598,3,0)</f>
        <v>0</v>
      </c>
      <c r="H547" s="219">
        <f>VLOOKUP(H506,'20'!$B$11:$D$598,3,0)</f>
        <v>0</v>
      </c>
      <c r="I547" s="219">
        <f>VLOOKUP(I506,'20'!$B$11:$D$598,3,0)</f>
        <v>0</v>
      </c>
      <c r="J547" s="219">
        <f>VLOOKUP(J506,'20'!$B$11:$D$598,3,0)</f>
        <v>0</v>
      </c>
      <c r="K547" s="219">
        <f>VLOOKUP(K506,'20'!$B$11:$D$598,3,0)</f>
        <v>0</v>
      </c>
      <c r="L547" s="315">
        <f>VLOOKUP(L506,'20'!$B$11:$D$598,3,0)</f>
        <v>0</v>
      </c>
      <c r="M547" s="303">
        <f>VLOOKUP(M506,'20'!$B$11:$D$598,3,0)</f>
        <v>0</v>
      </c>
      <c r="N547" s="219">
        <f>VLOOKUP(N506,'20'!$B$11:$D$598,3,0)</f>
        <v>0</v>
      </c>
      <c r="O547" s="219">
        <f>VLOOKUP(O506,'20'!$B$11:$D$598,3,0)</f>
        <v>0</v>
      </c>
      <c r="P547" s="219">
        <f>VLOOKUP(P506,'20'!$B$11:$D$598,3,0)</f>
        <v>0</v>
      </c>
      <c r="Q547" s="219">
        <f>VLOOKUP(Q506,'20'!$B$11:$D$598,3,0)</f>
        <v>0</v>
      </c>
      <c r="R547" s="219">
        <f>VLOOKUP(R506,'20'!$B$11:$D$598,3,0)</f>
        <v>0</v>
      </c>
      <c r="S547" s="322">
        <f>VLOOKUP(S506,'20'!$B$11:$D$598,3,0)</f>
        <v>0</v>
      </c>
      <c r="T547" s="314">
        <f>VLOOKUP(T506,'20'!$B$11:$D$598,3,0)</f>
        <v>0</v>
      </c>
      <c r="U547" s="219">
        <f>VLOOKUP(U506,'20'!$B$11:$D$598,3,0)</f>
        <v>0</v>
      </c>
      <c r="V547" s="219">
        <f>VLOOKUP(V506,'20'!$B$11:$D$598,3,0)</f>
        <v>0</v>
      </c>
      <c r="W547" s="219">
        <f>VLOOKUP(W506,'20'!$B$11:$D$598,3,0)</f>
        <v>0</v>
      </c>
      <c r="X547" s="219">
        <f>VLOOKUP(X506,'20'!$B$11:$D$598,3,0)</f>
        <v>0</v>
      </c>
      <c r="Y547" s="219">
        <f>VLOOKUP(Y506,'20'!$B$11:$D$598,3,0)</f>
        <v>0</v>
      </c>
      <c r="Z547" s="315">
        <f>VLOOKUP(Z506,'20'!$B$11:$D$598,3,0)</f>
        <v>0</v>
      </c>
      <c r="AA547" s="303">
        <f>VLOOKUP(AA506,'20'!$B$11:$D$598,3,0)</f>
        <v>0</v>
      </c>
      <c r="AB547" s="219">
        <f>VLOOKUP(AB506,'20'!$B$11:$D$598,3,0)</f>
        <v>0</v>
      </c>
      <c r="AC547" s="219">
        <f>VLOOKUP(AC506,'20'!$B$11:$D$598,3,0)</f>
        <v>0</v>
      </c>
      <c r="AD547" s="219">
        <f>VLOOKUP(AD506,'20'!$B$11:$D$598,3,0)</f>
        <v>0</v>
      </c>
      <c r="AE547" s="219">
        <f>VLOOKUP(AE506,'20'!$B$11:$D$598,3,0)</f>
        <v>0</v>
      </c>
      <c r="AF547" s="219">
        <f>VLOOKUP(AF506,'20'!$B$11:$D$598,3,0)</f>
        <v>0</v>
      </c>
      <c r="AG547" s="219">
        <f>VLOOKUP(AG506,'20'!$B$11:$D$598,3,0)</f>
        <v>0</v>
      </c>
      <c r="AH547" s="198">
        <f t="shared" ref="AH547" si="871">COUNTIF(F548:AG548,"作業")+COUNTIF(F548:AG548,"休日")</f>
        <v>0</v>
      </c>
      <c r="AI547" s="291">
        <f t="shared" ref="AI547" si="872">(COUNTIF(F548:AG548,"休日"))</f>
        <v>0</v>
      </c>
      <c r="AJ547" s="189"/>
      <c r="AL547" s="290"/>
      <c r="AM547" s="290"/>
      <c r="AN547" s="290"/>
      <c r="AW547" s="278">
        <v>1</v>
      </c>
      <c r="AX547" s="278">
        <v>2</v>
      </c>
      <c r="AY547" s="278">
        <v>3</v>
      </c>
      <c r="AZ547" s="278">
        <v>4</v>
      </c>
    </row>
    <row r="548" spans="1:52" ht="54" customHeight="1" thickBot="1" x14ac:dyDescent="0.4">
      <c r="A548" s="600"/>
      <c r="B548" s="532"/>
      <c r="C548" s="533"/>
      <c r="D548" s="534"/>
      <c r="E548" s="297" t="s">
        <v>159</v>
      </c>
      <c r="F548" s="316" t="str">
        <f>IF(B547="","",IF(AW548="対象外","対象外",F547))</f>
        <v/>
      </c>
      <c r="G548" s="284" t="str">
        <f>IF(B547="","",IF(AW548="対象外","対象外",G547))</f>
        <v/>
      </c>
      <c r="H548" s="284" t="str">
        <f>IF(B547="","",IF(AW548="対象外","対象外",H547))</f>
        <v/>
      </c>
      <c r="I548" s="284" t="str">
        <f>IF(B547="","",IF(AW548="対象外","対象外",I547))</f>
        <v/>
      </c>
      <c r="J548" s="284" t="str">
        <f>IF(B547="","",IF(AW548="対象外","対象外",J547))</f>
        <v/>
      </c>
      <c r="K548" s="284" t="str">
        <f>IF(B547="","",IF(AW548="対象外","対象外",K547))</f>
        <v/>
      </c>
      <c r="L548" s="317" t="str">
        <f>IF(B547="","",IF(AW548="対象外","対象外",L547))</f>
        <v/>
      </c>
      <c r="M548" s="304" t="str">
        <f>IF(B547="","",IF(AX548="対象外","対象外",M547))</f>
        <v/>
      </c>
      <c r="N548" s="284" t="str">
        <f>IF(B547="","",IF(AX548="対象外","対象外",N547))</f>
        <v/>
      </c>
      <c r="O548" s="284" t="str">
        <f>IF(B547="","",IF(AX548="対象外","対象外",O547))</f>
        <v/>
      </c>
      <c r="P548" s="284" t="str">
        <f>IF(B547="","",IF(AX548="対象外","対象外",P547))</f>
        <v/>
      </c>
      <c r="Q548" s="284" t="str">
        <f>IF(B547="","",IF(AX548="対象外","対象外",Q547))</f>
        <v/>
      </c>
      <c r="R548" s="284" t="str">
        <f>IF(B547="","",IF(AX548="対象外","対象外",R547))</f>
        <v/>
      </c>
      <c r="S548" s="323" t="str">
        <f>IF(B547="","",IF(AX548="対象外","対象外",S547))</f>
        <v/>
      </c>
      <c r="T548" s="316" t="str">
        <f>IF(B547="","",IF(AY548="対象外","対象外",T547))</f>
        <v/>
      </c>
      <c r="U548" s="284" t="str">
        <f>IF(B547="","",IF(AY548="対象外","対象外",U547))</f>
        <v/>
      </c>
      <c r="V548" s="284" t="str">
        <f>IF(B547="","",IF(AY548="対象外","対象外",V547))</f>
        <v/>
      </c>
      <c r="W548" s="284" t="str">
        <f>IF(B547="","",IF(AY548="対象外","対象外",W547))</f>
        <v/>
      </c>
      <c r="X548" s="284" t="str">
        <f>IF(B547="","",IF(AY548="対象外","対象外",X547))</f>
        <v/>
      </c>
      <c r="Y548" s="284" t="str">
        <f>IF(B547="","",IF(AY548="対象外","対象外",Y547))</f>
        <v/>
      </c>
      <c r="Z548" s="317" t="str">
        <f>IF(B547="","",IF(AY548="対象外","対象外",Z547))</f>
        <v/>
      </c>
      <c r="AA548" s="304" t="str">
        <f>IF(B547="","",IF(AZ548="対象外","対象外",AA547))</f>
        <v/>
      </c>
      <c r="AB548" s="284" t="str">
        <f>IF(B547="","",IF(AZ548="対象外","対象外",AB547))</f>
        <v/>
      </c>
      <c r="AC548" s="284" t="str">
        <f>IF(B547="","",IF(AZ548="対象外","対象外",AC547))</f>
        <v/>
      </c>
      <c r="AD548" s="284" t="str">
        <f>IF(B547="","",IF(AZ548="対象外","対象外",AD547))</f>
        <v/>
      </c>
      <c r="AE548" s="284" t="str">
        <f>IF(B547="","",IF(AZ548="対象外","対象外",AE547))</f>
        <v/>
      </c>
      <c r="AF548" s="284" t="str">
        <f>IF(B547="","",IF(AZ548="対象外","対象外",AF547))</f>
        <v/>
      </c>
      <c r="AG548" s="284" t="str">
        <f>IF(B547="","",IF(AZ548="対象外","対象外",AG547))</f>
        <v/>
      </c>
      <c r="AH548" s="523" t="str">
        <f t="shared" ref="AH548" si="873">IF(B547="","",IF(AH547&lt;1,"対象外",ROUND(AI547/AH547,3)))</f>
        <v/>
      </c>
      <c r="AI548" s="524"/>
      <c r="AJ548" s="285"/>
      <c r="AL548" s="290"/>
      <c r="AM548" s="184">
        <f>IF(AH548="",0,IF(AH548="対象外",0,1))</f>
        <v>0</v>
      </c>
      <c r="AN548" s="187">
        <f>IF(AM548=1,AH548,0)</f>
        <v>0</v>
      </c>
      <c r="AO548" s="184">
        <f>AH547</f>
        <v>0</v>
      </c>
      <c r="AP548" s="170">
        <f>AI547</f>
        <v>0</v>
      </c>
      <c r="AQ548" s="152"/>
      <c r="AR548" s="170">
        <f>IF(AS548&gt;1,1,0)</f>
        <v>0</v>
      </c>
      <c r="AS548" s="170">
        <f>AO548+AS504</f>
        <v>0</v>
      </c>
      <c r="AT548" s="170">
        <f>AP548+AT504</f>
        <v>0</v>
      </c>
      <c r="AU548" s="152"/>
      <c r="AW548" s="198" t="str">
        <f>IF(COUNTIF(F547:L547,"作業")+COUNTIF(F547:L547,"休日")&lt;7,"対象外",IF(COUNTIF(F547:L547,"休日")&gt;3,"対象外","対象"))</f>
        <v>対象外</v>
      </c>
      <c r="AX548" s="198" t="str">
        <f>IF(COUNTIF(M547:S547,"作業")+COUNTIF(M547:S547,"休日")&lt;7,"対象外",IF(COUNTIF(M547:S547,"休日")&gt;3,"対象外","対象"))</f>
        <v>対象外</v>
      </c>
      <c r="AY548" s="198" t="str">
        <f>IF(COUNTIF(T547:Z547,"作業")+COUNTIF(T547:Z547,"休日")&lt;7,"対象外",IF(COUNTIF(T547:Z547,"休日")&gt;3,"対象外","対象"))</f>
        <v>対象外</v>
      </c>
      <c r="AZ548" s="198" t="str">
        <f>IF(COUNTIF(AA547:AG547,"作業")+COUNTIF(AA547:AG547,"休日")&lt;7,"対象外",IF(COUNTIF(AA547:AG547,"休日")&gt;3,"対象外","対象"))</f>
        <v>対象外</v>
      </c>
    </row>
    <row r="549" spans="1:52" ht="35.25" customHeight="1" x14ac:dyDescent="0.4">
      <c r="A549" s="598" t="s">
        <v>74</v>
      </c>
      <c r="B549" s="549" t="s">
        <v>0</v>
      </c>
      <c r="C549" s="550"/>
      <c r="D549" s="550"/>
      <c r="E549" s="550"/>
      <c r="F549" s="307">
        <f>AG505+1</f>
        <v>46267</v>
      </c>
      <c r="G549" s="199">
        <f>F549+1</f>
        <v>46268</v>
      </c>
      <c r="H549" s="199">
        <f t="shared" ref="H549:AG549" si="874">G549+1</f>
        <v>46269</v>
      </c>
      <c r="I549" s="199">
        <f t="shared" si="874"/>
        <v>46270</v>
      </c>
      <c r="J549" s="199">
        <f t="shared" si="874"/>
        <v>46271</v>
      </c>
      <c r="K549" s="199">
        <f t="shared" si="874"/>
        <v>46272</v>
      </c>
      <c r="L549" s="308">
        <f t="shared" si="874"/>
        <v>46273</v>
      </c>
      <c r="M549" s="299">
        <f t="shared" si="874"/>
        <v>46274</v>
      </c>
      <c r="N549" s="199">
        <f t="shared" si="874"/>
        <v>46275</v>
      </c>
      <c r="O549" s="199">
        <f t="shared" si="874"/>
        <v>46276</v>
      </c>
      <c r="P549" s="199">
        <f t="shared" si="874"/>
        <v>46277</v>
      </c>
      <c r="Q549" s="199">
        <f t="shared" si="874"/>
        <v>46278</v>
      </c>
      <c r="R549" s="199">
        <f t="shared" si="874"/>
        <v>46279</v>
      </c>
      <c r="S549" s="318">
        <f t="shared" si="874"/>
        <v>46280</v>
      </c>
      <c r="T549" s="307">
        <f t="shared" si="874"/>
        <v>46281</v>
      </c>
      <c r="U549" s="199">
        <f t="shared" si="874"/>
        <v>46282</v>
      </c>
      <c r="V549" s="199">
        <f t="shared" si="874"/>
        <v>46283</v>
      </c>
      <c r="W549" s="199">
        <f t="shared" si="874"/>
        <v>46284</v>
      </c>
      <c r="X549" s="199">
        <f t="shared" si="874"/>
        <v>46285</v>
      </c>
      <c r="Y549" s="199">
        <f t="shared" si="874"/>
        <v>46286</v>
      </c>
      <c r="Z549" s="308">
        <f t="shared" si="874"/>
        <v>46287</v>
      </c>
      <c r="AA549" s="299">
        <f t="shared" si="874"/>
        <v>46288</v>
      </c>
      <c r="AB549" s="199">
        <f t="shared" si="874"/>
        <v>46289</v>
      </c>
      <c r="AC549" s="199">
        <f t="shared" si="874"/>
        <v>46290</v>
      </c>
      <c r="AD549" s="199">
        <f t="shared" si="874"/>
        <v>46291</v>
      </c>
      <c r="AE549" s="199">
        <f t="shared" si="874"/>
        <v>46292</v>
      </c>
      <c r="AF549" s="199">
        <f t="shared" si="874"/>
        <v>46293</v>
      </c>
      <c r="AG549" s="199">
        <f t="shared" si="874"/>
        <v>46294</v>
      </c>
      <c r="AH549" s="545" t="s">
        <v>11</v>
      </c>
      <c r="AI549" s="547" t="s">
        <v>123</v>
      </c>
      <c r="AJ549" s="527" t="s">
        <v>134</v>
      </c>
      <c r="AL549" s="290"/>
      <c r="AM549" s="290"/>
      <c r="AN549" s="290"/>
    </row>
    <row r="550" spans="1:52" ht="35.25" customHeight="1" x14ac:dyDescent="0.4">
      <c r="A550" s="599"/>
      <c r="B550" s="541" t="s">
        <v>1</v>
      </c>
      <c r="C550" s="542"/>
      <c r="D550" s="542"/>
      <c r="E550" s="542"/>
      <c r="F550" s="309">
        <f>AG506+1</f>
        <v>46267</v>
      </c>
      <c r="G550" s="200">
        <f>F550+1</f>
        <v>46268</v>
      </c>
      <c r="H550" s="200">
        <f t="shared" ref="H550:AG550" si="875">G550+1</f>
        <v>46269</v>
      </c>
      <c r="I550" s="200">
        <f t="shared" si="875"/>
        <v>46270</v>
      </c>
      <c r="J550" s="200">
        <f t="shared" si="875"/>
        <v>46271</v>
      </c>
      <c r="K550" s="200">
        <f t="shared" si="875"/>
        <v>46272</v>
      </c>
      <c r="L550" s="310">
        <f t="shared" si="875"/>
        <v>46273</v>
      </c>
      <c r="M550" s="300">
        <f t="shared" si="875"/>
        <v>46274</v>
      </c>
      <c r="N550" s="200">
        <f t="shared" si="875"/>
        <v>46275</v>
      </c>
      <c r="O550" s="200">
        <f t="shared" si="875"/>
        <v>46276</v>
      </c>
      <c r="P550" s="200">
        <f t="shared" si="875"/>
        <v>46277</v>
      </c>
      <c r="Q550" s="200">
        <f t="shared" si="875"/>
        <v>46278</v>
      </c>
      <c r="R550" s="200">
        <f t="shared" si="875"/>
        <v>46279</v>
      </c>
      <c r="S550" s="319">
        <f t="shared" si="875"/>
        <v>46280</v>
      </c>
      <c r="T550" s="309">
        <f t="shared" si="875"/>
        <v>46281</v>
      </c>
      <c r="U550" s="200">
        <f t="shared" si="875"/>
        <v>46282</v>
      </c>
      <c r="V550" s="200">
        <f t="shared" si="875"/>
        <v>46283</v>
      </c>
      <c r="W550" s="200">
        <f t="shared" si="875"/>
        <v>46284</v>
      </c>
      <c r="X550" s="200">
        <f t="shared" si="875"/>
        <v>46285</v>
      </c>
      <c r="Y550" s="200">
        <f t="shared" si="875"/>
        <v>46286</v>
      </c>
      <c r="Z550" s="310">
        <f t="shared" si="875"/>
        <v>46287</v>
      </c>
      <c r="AA550" s="300">
        <f t="shared" si="875"/>
        <v>46288</v>
      </c>
      <c r="AB550" s="200">
        <f t="shared" si="875"/>
        <v>46289</v>
      </c>
      <c r="AC550" s="200">
        <f t="shared" si="875"/>
        <v>46290</v>
      </c>
      <c r="AD550" s="200">
        <f t="shared" si="875"/>
        <v>46291</v>
      </c>
      <c r="AE550" s="200">
        <f t="shared" si="875"/>
        <v>46292</v>
      </c>
      <c r="AF550" s="200">
        <f t="shared" si="875"/>
        <v>46293</v>
      </c>
      <c r="AG550" s="200">
        <f t="shared" si="875"/>
        <v>46294</v>
      </c>
      <c r="AH550" s="546"/>
      <c r="AI550" s="548"/>
      <c r="AJ550" s="528"/>
      <c r="AL550" s="290"/>
      <c r="AM550" s="290"/>
      <c r="AN550" s="290"/>
    </row>
    <row r="551" spans="1:52" ht="35.25" customHeight="1" x14ac:dyDescent="0.4">
      <c r="A551" s="599"/>
      <c r="B551" s="541" t="s">
        <v>2</v>
      </c>
      <c r="C551" s="542"/>
      <c r="D551" s="542"/>
      <c r="E551" s="542"/>
      <c r="F551" s="311">
        <f>AG507+1</f>
        <v>46267</v>
      </c>
      <c r="G551" s="201">
        <f>F550+1</f>
        <v>46268</v>
      </c>
      <c r="H551" s="201">
        <f t="shared" ref="H551" si="876">G550+1</f>
        <v>46269</v>
      </c>
      <c r="I551" s="201">
        <f t="shared" ref="I551" si="877">H550+1</f>
        <v>46270</v>
      </c>
      <c r="J551" s="201">
        <f t="shared" ref="J551" si="878">I550+1</f>
        <v>46271</v>
      </c>
      <c r="K551" s="201">
        <f t="shared" ref="K551" si="879">J550+1</f>
        <v>46272</v>
      </c>
      <c r="L551" s="312">
        <f t="shared" ref="L551" si="880">K550+1</f>
        <v>46273</v>
      </c>
      <c r="M551" s="301">
        <f t="shared" ref="M551" si="881">L550+1</f>
        <v>46274</v>
      </c>
      <c r="N551" s="201">
        <f t="shared" ref="N551" si="882">M550+1</f>
        <v>46275</v>
      </c>
      <c r="O551" s="201">
        <f t="shared" ref="O551" si="883">N550+1</f>
        <v>46276</v>
      </c>
      <c r="P551" s="201">
        <f t="shared" ref="P551" si="884">O550+1</f>
        <v>46277</v>
      </c>
      <c r="Q551" s="201">
        <f t="shared" ref="Q551" si="885">P550+1</f>
        <v>46278</v>
      </c>
      <c r="R551" s="201">
        <f t="shared" ref="R551" si="886">Q550+1</f>
        <v>46279</v>
      </c>
      <c r="S551" s="320">
        <f t="shared" ref="S551" si="887">R550+1</f>
        <v>46280</v>
      </c>
      <c r="T551" s="311">
        <f t="shared" ref="T551" si="888">S550+1</f>
        <v>46281</v>
      </c>
      <c r="U551" s="201">
        <f t="shared" ref="U551" si="889">T550+1</f>
        <v>46282</v>
      </c>
      <c r="V551" s="201">
        <f t="shared" ref="V551" si="890">U550+1</f>
        <v>46283</v>
      </c>
      <c r="W551" s="201">
        <f t="shared" ref="W551" si="891">V550+1</f>
        <v>46284</v>
      </c>
      <c r="X551" s="201">
        <f t="shared" ref="X551" si="892">W550+1</f>
        <v>46285</v>
      </c>
      <c r="Y551" s="201">
        <f t="shared" ref="Y551" si="893">X550+1</f>
        <v>46286</v>
      </c>
      <c r="Z551" s="312">
        <f t="shared" ref="Z551" si="894">Y550+1</f>
        <v>46287</v>
      </c>
      <c r="AA551" s="301">
        <f t="shared" ref="AA551" si="895">Z550+1</f>
        <v>46288</v>
      </c>
      <c r="AB551" s="201">
        <f t="shared" ref="AB551" si="896">AA550+1</f>
        <v>46289</v>
      </c>
      <c r="AC551" s="201">
        <f t="shared" ref="AC551" si="897">AB550+1</f>
        <v>46290</v>
      </c>
      <c r="AD551" s="201">
        <f t="shared" ref="AD551" si="898">AC550+1</f>
        <v>46291</v>
      </c>
      <c r="AE551" s="201">
        <f t="shared" ref="AE551" si="899">AD550+1</f>
        <v>46292</v>
      </c>
      <c r="AF551" s="201">
        <f t="shared" ref="AF551" si="900">AE550+1</f>
        <v>46293</v>
      </c>
      <c r="AG551" s="201">
        <f t="shared" ref="AG551" si="901">AF550+1</f>
        <v>46294</v>
      </c>
      <c r="AH551" s="546"/>
      <c r="AI551" s="548"/>
      <c r="AJ551" s="528"/>
      <c r="AK551" s="159"/>
      <c r="AL551" s="290"/>
      <c r="AM551" s="290"/>
      <c r="AN551" s="290"/>
      <c r="AO551" s="290"/>
      <c r="AP551" s="290"/>
      <c r="AQ551" s="290"/>
      <c r="AR551" s="290"/>
      <c r="AS551" s="290"/>
      <c r="AT551" s="290"/>
      <c r="AU551" s="290"/>
      <c r="AV551" s="290"/>
      <c r="AW551" s="290"/>
      <c r="AX551" s="290"/>
      <c r="AY551" s="290"/>
      <c r="AZ551" s="290"/>
    </row>
    <row r="552" spans="1:52" ht="119.25" customHeight="1" x14ac:dyDescent="0.4">
      <c r="A552" s="599"/>
      <c r="B552" s="543" t="s">
        <v>157</v>
      </c>
      <c r="C552" s="544"/>
      <c r="D552" s="544"/>
      <c r="E552" s="544"/>
      <c r="F552" s="292" t="str">
        <f>IF(F550=$T$9,"完了日","")</f>
        <v/>
      </c>
      <c r="G552" s="197" t="str">
        <f>IF(G550=$T$9,"完了日","")</f>
        <v/>
      </c>
      <c r="H552" s="197" t="str">
        <f t="shared" ref="H552:AG552" si="902">IF(H550=$T$9,"完了日","")</f>
        <v/>
      </c>
      <c r="I552" s="197" t="str">
        <f t="shared" si="902"/>
        <v/>
      </c>
      <c r="J552" s="197" t="str">
        <f t="shared" si="902"/>
        <v/>
      </c>
      <c r="K552" s="197" t="str">
        <f t="shared" si="902"/>
        <v/>
      </c>
      <c r="L552" s="313" t="str">
        <f t="shared" si="902"/>
        <v/>
      </c>
      <c r="M552" s="302" t="str">
        <f t="shared" si="902"/>
        <v/>
      </c>
      <c r="N552" s="197" t="str">
        <f t="shared" si="902"/>
        <v/>
      </c>
      <c r="O552" s="197" t="str">
        <f t="shared" si="902"/>
        <v/>
      </c>
      <c r="P552" s="197" t="str">
        <f t="shared" si="902"/>
        <v/>
      </c>
      <c r="Q552" s="197" t="str">
        <f t="shared" si="902"/>
        <v/>
      </c>
      <c r="R552" s="197" t="str">
        <f t="shared" si="902"/>
        <v/>
      </c>
      <c r="S552" s="321" t="str">
        <f t="shared" si="902"/>
        <v/>
      </c>
      <c r="T552" s="292" t="str">
        <f t="shared" si="902"/>
        <v/>
      </c>
      <c r="U552" s="197" t="str">
        <f t="shared" si="902"/>
        <v/>
      </c>
      <c r="V552" s="197" t="str">
        <f t="shared" si="902"/>
        <v/>
      </c>
      <c r="W552" s="197" t="str">
        <f t="shared" si="902"/>
        <v/>
      </c>
      <c r="X552" s="197" t="str">
        <f t="shared" si="902"/>
        <v/>
      </c>
      <c r="Y552" s="197" t="str">
        <f t="shared" si="902"/>
        <v/>
      </c>
      <c r="Z552" s="313" t="str">
        <f t="shared" si="902"/>
        <v/>
      </c>
      <c r="AA552" s="302" t="str">
        <f t="shared" si="902"/>
        <v/>
      </c>
      <c r="AB552" s="197" t="str">
        <f t="shared" si="902"/>
        <v/>
      </c>
      <c r="AC552" s="197" t="str">
        <f t="shared" si="902"/>
        <v/>
      </c>
      <c r="AD552" s="197" t="str">
        <f t="shared" si="902"/>
        <v/>
      </c>
      <c r="AE552" s="197" t="str">
        <f t="shared" si="902"/>
        <v/>
      </c>
      <c r="AF552" s="197" t="str">
        <f t="shared" si="902"/>
        <v/>
      </c>
      <c r="AG552" s="197" t="str">
        <f t="shared" si="902"/>
        <v/>
      </c>
      <c r="AH552" s="546"/>
      <c r="AI552" s="548"/>
      <c r="AJ552" s="528"/>
      <c r="AL552" s="290"/>
      <c r="AM552" s="290"/>
      <c r="AN552" s="516" t="s">
        <v>126</v>
      </c>
      <c r="AO552" s="516"/>
      <c r="AR552" s="146" t="s">
        <v>146</v>
      </c>
      <c r="AX552" s="517" t="s">
        <v>160</v>
      </c>
      <c r="AY552" s="517"/>
      <c r="AZ552" s="517"/>
    </row>
    <row r="553" spans="1:52" ht="54.75" customHeight="1" x14ac:dyDescent="0.4">
      <c r="A553" s="599"/>
      <c r="B553" s="529" t="str">
        <f>IF(COUNTIF(F553:AG553,0)=28,"",B$25)</f>
        <v/>
      </c>
      <c r="C553" s="530"/>
      <c r="D553" s="531"/>
      <c r="E553" s="295" t="s">
        <v>158</v>
      </c>
      <c r="F553" s="314">
        <f>VLOOKUP(F550,'1'!$B$11:$D$598,3,0)</f>
        <v>0</v>
      </c>
      <c r="G553" s="219">
        <f>VLOOKUP(G550,'1'!$B$11:$D$598,3,0)</f>
        <v>0</v>
      </c>
      <c r="H553" s="219">
        <f>VLOOKUP(H550,'1'!$B$11:$D$598,3,0)</f>
        <v>0</v>
      </c>
      <c r="I553" s="219">
        <f>VLOOKUP(I550,'1'!$B$11:$D$598,3,0)</f>
        <v>0</v>
      </c>
      <c r="J553" s="219">
        <f>VLOOKUP(J550,'1'!$B$11:$D$598,3,0)</f>
        <v>0</v>
      </c>
      <c r="K553" s="219">
        <f>VLOOKUP(K550,'1'!$B$11:$D$598,3,0)</f>
        <v>0</v>
      </c>
      <c r="L553" s="315">
        <f>VLOOKUP(L550,'1'!$B$11:$D$598,3,0)</f>
        <v>0</v>
      </c>
      <c r="M553" s="303">
        <f>VLOOKUP(M550,'1'!$B$11:$D$598,3,0)</f>
        <v>0</v>
      </c>
      <c r="N553" s="219">
        <f>VLOOKUP(N550,'1'!$B$11:$D$598,3,0)</f>
        <v>0</v>
      </c>
      <c r="O553" s="219">
        <f>VLOOKUP(O550,'1'!$B$11:$D$598,3,0)</f>
        <v>0</v>
      </c>
      <c r="P553" s="219">
        <f>VLOOKUP(P550,'1'!$B$11:$D$598,3,0)</f>
        <v>0</v>
      </c>
      <c r="Q553" s="219">
        <f>VLOOKUP(Q550,'1'!$B$11:$D$598,3,0)</f>
        <v>0</v>
      </c>
      <c r="R553" s="219">
        <f>VLOOKUP(R550,'1'!$B$11:$D$598,3,0)</f>
        <v>0</v>
      </c>
      <c r="S553" s="322">
        <f>VLOOKUP(S550,'1'!$B$11:$D$598,3,0)</f>
        <v>0</v>
      </c>
      <c r="T553" s="314">
        <f>VLOOKUP(T550,'1'!$B$11:$D$598,3,0)</f>
        <v>0</v>
      </c>
      <c r="U553" s="219">
        <f>VLOOKUP(U550,'1'!$B$11:$D$598,3,0)</f>
        <v>0</v>
      </c>
      <c r="V553" s="219">
        <f>VLOOKUP(V550,'1'!$B$11:$D$598,3,0)</f>
        <v>0</v>
      </c>
      <c r="W553" s="219">
        <f>VLOOKUP(W550,'1'!$B$11:$D$598,3,0)</f>
        <v>0</v>
      </c>
      <c r="X553" s="219">
        <f>VLOOKUP(X550,'1'!$B$11:$D$598,3,0)</f>
        <v>0</v>
      </c>
      <c r="Y553" s="219">
        <f>VLOOKUP(Y550,'1'!$B$11:$D$598,3,0)</f>
        <v>0</v>
      </c>
      <c r="Z553" s="315">
        <f>VLOOKUP(Z550,'1'!$B$11:$D$598,3,0)</f>
        <v>0</v>
      </c>
      <c r="AA553" s="303">
        <f>VLOOKUP(AA550,'1'!$B$11:$D$598,3,0)</f>
        <v>0</v>
      </c>
      <c r="AB553" s="219">
        <f>VLOOKUP(AB550,'1'!$B$11:$D$598,3,0)</f>
        <v>0</v>
      </c>
      <c r="AC553" s="219">
        <f>VLOOKUP(AC550,'1'!$B$11:$D$598,3,0)</f>
        <v>0</v>
      </c>
      <c r="AD553" s="219">
        <f>VLOOKUP(AD550,'1'!$B$11:$D$598,3,0)</f>
        <v>0</v>
      </c>
      <c r="AE553" s="219">
        <f>VLOOKUP(AE550,'1'!$B$11:$D$598,3,0)</f>
        <v>0</v>
      </c>
      <c r="AF553" s="219">
        <f>VLOOKUP(AF550,'1'!$B$11:$D$598,3,0)</f>
        <v>0</v>
      </c>
      <c r="AG553" s="219">
        <f>VLOOKUP(AG550,'1'!$B$11:$D$598,3,0)</f>
        <v>0</v>
      </c>
      <c r="AH553" s="198">
        <f>COUNTIF(F554:AG554,"作業")+COUNTIF(F554:AG554,"休日")</f>
        <v>0</v>
      </c>
      <c r="AI553" s="291">
        <f>(COUNTIF(F554:AG554,"休日"))</f>
        <v>0</v>
      </c>
      <c r="AJ553" s="526" t="str">
        <f>IF(AN553&gt;0.01,ROUND(AN553/AM553,3),"")</f>
        <v/>
      </c>
      <c r="AL553" s="290"/>
      <c r="AM553" s="290">
        <f>SUM(AM554:AM592)</f>
        <v>0</v>
      </c>
      <c r="AN553" s="188">
        <f>SUM(AN554:AN592)</f>
        <v>0</v>
      </c>
      <c r="AS553" s="146" t="s">
        <v>162</v>
      </c>
      <c r="AT553" s="146" t="s">
        <v>19</v>
      </c>
      <c r="AW553" s="278"/>
      <c r="AX553" s="278"/>
      <c r="AY553" s="278"/>
      <c r="AZ553" s="278"/>
    </row>
    <row r="554" spans="1:52" ht="54.75" customHeight="1" x14ac:dyDescent="0.4">
      <c r="A554" s="599"/>
      <c r="B554" s="532"/>
      <c r="C554" s="533"/>
      <c r="D554" s="534"/>
      <c r="E554" s="296" t="s">
        <v>159</v>
      </c>
      <c r="F554" s="314" t="str">
        <f>IF(B553="","",IF(AW554="対象外","対象外",F553))</f>
        <v/>
      </c>
      <c r="G554" s="219" t="str">
        <f>IF(B553="","",IF(AW554="対象外","対象外",G553))</f>
        <v/>
      </c>
      <c r="H554" s="219" t="str">
        <f>IF(B553="","",IF(AW554="対象外","対象外",H553))</f>
        <v/>
      </c>
      <c r="I554" s="219" t="str">
        <f>IF(B553="","",IF(AW554="対象外","対象外",I553))</f>
        <v/>
      </c>
      <c r="J554" s="219" t="str">
        <f>IF(B553="","",IF(AW554="対象外","対象外",J553))</f>
        <v/>
      </c>
      <c r="K554" s="219" t="str">
        <f>IF(B553="","",IF(AW554="対象外","対象外",K553))</f>
        <v/>
      </c>
      <c r="L554" s="315" t="str">
        <f>IF(B553="","",IF(AW554="対象外","対象外",L553))</f>
        <v/>
      </c>
      <c r="M554" s="303" t="str">
        <f>IF(B553="","",IF(AX554="対象外","対象外",M553))</f>
        <v/>
      </c>
      <c r="N554" s="219" t="str">
        <f>IF(B553="","",IF(AX554="対象外","対象外",N553))</f>
        <v/>
      </c>
      <c r="O554" s="219" t="str">
        <f>IF(B553="","",IF(AX554="対象外","対象外",O553))</f>
        <v/>
      </c>
      <c r="P554" s="219" t="str">
        <f>IF(B553="","",IF(AX554="対象外","対象外",P553))</f>
        <v/>
      </c>
      <c r="Q554" s="219" t="str">
        <f>IF(B553="","",IF(AX554="対象外","対象外",Q553))</f>
        <v/>
      </c>
      <c r="R554" s="219" t="str">
        <f>IF(B553="","",IF(AX554="対象外","対象外",R553))</f>
        <v/>
      </c>
      <c r="S554" s="322" t="str">
        <f>IF(B553="","",IF(AX554="対象外","対象外",S553))</f>
        <v/>
      </c>
      <c r="T554" s="314" t="str">
        <f>IF(B553="","",IF(AY554="対象外","対象外",T553))</f>
        <v/>
      </c>
      <c r="U554" s="219" t="str">
        <f>IF(B553="","",IF(AY554="対象外","対象外",U553))</f>
        <v/>
      </c>
      <c r="V554" s="219" t="str">
        <f>IF(B553="","",IF(AY554="対象外","対象外",V553))</f>
        <v/>
      </c>
      <c r="W554" s="219" t="str">
        <f>IF(B553="","",IF(AY554="対象外","対象外",W553))</f>
        <v/>
      </c>
      <c r="X554" s="219" t="str">
        <f>IF(B553="","",IF(AY554="対象外","対象外",X553))</f>
        <v/>
      </c>
      <c r="Y554" s="219" t="str">
        <f>IF(B553="","",IF(AY554="対象外","対象外",Y553))</f>
        <v/>
      </c>
      <c r="Z554" s="315" t="str">
        <f>IF(B553="","",IF(AY554="対象外","対象外",Z553))</f>
        <v/>
      </c>
      <c r="AA554" s="303" t="str">
        <f>IF(B553="","",IF(AZ554="対象外","対象外",AA553))</f>
        <v/>
      </c>
      <c r="AB554" s="219" t="str">
        <f>IF(B553="","",IF(AZ554="対象外","対象外",AB553))</f>
        <v/>
      </c>
      <c r="AC554" s="219" t="str">
        <f>IF(B553="","",IF(AZ554="対象外","対象外",AC553))</f>
        <v/>
      </c>
      <c r="AD554" s="219" t="str">
        <f>IF(B553="","",IF(AZ554="対象外","対象外",AD553))</f>
        <v/>
      </c>
      <c r="AE554" s="219" t="str">
        <f>IF(B553="","",IF(AZ554="対象外","対象外",AE553))</f>
        <v/>
      </c>
      <c r="AF554" s="219" t="str">
        <f>IF(B553="","",IF(AZ554="対象外","対象外",AF553))</f>
        <v/>
      </c>
      <c r="AG554" s="219" t="str">
        <f>IF(B553="","",IF(AZ554="対象外","対象外",AG553))</f>
        <v/>
      </c>
      <c r="AH554" s="523" t="str">
        <f>IF(B553="","",IF(AH553&lt;1,"対象外",ROUND(AI553/AH553,3)))</f>
        <v/>
      </c>
      <c r="AI554" s="524"/>
      <c r="AJ554" s="526"/>
      <c r="AL554" s="146"/>
      <c r="AM554" s="184">
        <f>IF(AH554="",0,IF(AH554="対象外",0,1))</f>
        <v>0</v>
      </c>
      <c r="AN554" s="187">
        <f>IF(AM554=1,AH554,0)</f>
        <v>0</v>
      </c>
      <c r="AO554" s="184">
        <f>AH553</f>
        <v>0</v>
      </c>
      <c r="AP554" s="170">
        <f>AI553</f>
        <v>0</v>
      </c>
      <c r="AQ554" s="152"/>
      <c r="AR554" s="170">
        <f>IF(AS554&gt;1,1,0)</f>
        <v>0</v>
      </c>
      <c r="AS554" s="170">
        <f>AO554+AS510</f>
        <v>0</v>
      </c>
      <c r="AT554" s="170">
        <f>AP554+AT510</f>
        <v>0</v>
      </c>
      <c r="AU554" s="152"/>
      <c r="AW554" s="198" t="str">
        <f>IF(COUNTIF(F553:L553,"作業")+COUNTIF(F553:L553,"休日")&lt;7,"対象外",IF(COUNTIF(F553:L553,"休日")&gt;3,"対象外","対象"))</f>
        <v>対象外</v>
      </c>
      <c r="AX554" s="198" t="str">
        <f>IF(COUNTIF(M553:S553,"作業")+COUNTIF(M553:S553,"休日")&lt;7,"対象外",IF(COUNTIF(M553:S553,"休日")&gt;3,"対象外","対象"))</f>
        <v>対象外</v>
      </c>
      <c r="AY554" s="198" t="str">
        <f>IF(COUNTIF(T553:Z553,"作業")+COUNTIF(T553:Z553,"休日")&lt;7,"対象外",IF(COUNTIF(T553:Z553,"休日")&gt;3,"対象外","対象"))</f>
        <v>対象外</v>
      </c>
      <c r="AZ554" s="198" t="str">
        <f>IF(COUNTIF(AA553:AG553,"作業")+COUNTIF(AA553:AG553,"休日")&lt;7,"対象外",IF(COUNTIF(AA553:AG553,"休日")&gt;3,"対象外","対象"))</f>
        <v>対象外</v>
      </c>
    </row>
    <row r="555" spans="1:52" ht="54.75" customHeight="1" x14ac:dyDescent="0.4">
      <c r="A555" s="599"/>
      <c r="B555" s="529" t="str">
        <f>IF(COUNTIF(F555:AG555,0)=28,"",B$27)</f>
        <v/>
      </c>
      <c r="C555" s="530"/>
      <c r="D555" s="531"/>
      <c r="E555" s="295" t="s">
        <v>158</v>
      </c>
      <c r="F555" s="314">
        <f>VLOOKUP(F550,'2'!$B$11:$D$598,3,0)</f>
        <v>0</v>
      </c>
      <c r="G555" s="219">
        <f>VLOOKUP(G550,'2'!$B$11:$D$598,3,0)</f>
        <v>0</v>
      </c>
      <c r="H555" s="219">
        <f>VLOOKUP(H550,'2'!$B$11:$D$598,3,0)</f>
        <v>0</v>
      </c>
      <c r="I555" s="219">
        <f>VLOOKUP(I550,'2'!$B$11:$D$598,3,0)</f>
        <v>0</v>
      </c>
      <c r="J555" s="219">
        <f>VLOOKUP(J550,'2'!$B$11:$D$598,3,0)</f>
        <v>0</v>
      </c>
      <c r="K555" s="219">
        <f>VLOOKUP(K550,'2'!$B$11:$D$598,3,0)</f>
        <v>0</v>
      </c>
      <c r="L555" s="315">
        <f>VLOOKUP(L550,'2'!$B$11:$D$598,3,0)</f>
        <v>0</v>
      </c>
      <c r="M555" s="303">
        <f>VLOOKUP(M550,'2'!$B$11:$D$598,3,0)</f>
        <v>0</v>
      </c>
      <c r="N555" s="219">
        <f>VLOOKUP(N550,'2'!$B$11:$D$598,3,0)</f>
        <v>0</v>
      </c>
      <c r="O555" s="219">
        <f>VLOOKUP(O550,'2'!$B$11:$D$598,3,0)</f>
        <v>0</v>
      </c>
      <c r="P555" s="219">
        <f>VLOOKUP(P550,'2'!$B$11:$D$598,3,0)</f>
        <v>0</v>
      </c>
      <c r="Q555" s="219">
        <f>VLOOKUP(Q550,'2'!$B$11:$D$598,3,0)</f>
        <v>0</v>
      </c>
      <c r="R555" s="219">
        <f>VLOOKUP(R550,'2'!$B$11:$D$598,3,0)</f>
        <v>0</v>
      </c>
      <c r="S555" s="322">
        <f>VLOOKUP(S550,'2'!$B$11:$D$598,3,0)</f>
        <v>0</v>
      </c>
      <c r="T555" s="314">
        <f>VLOOKUP(T550,'2'!$B$11:$D$598,3,0)</f>
        <v>0</v>
      </c>
      <c r="U555" s="219">
        <f>VLOOKUP(U550,'2'!$B$11:$D$598,3,0)</f>
        <v>0</v>
      </c>
      <c r="V555" s="219">
        <f>VLOOKUP(V550,'2'!$B$11:$D$598,3,0)</f>
        <v>0</v>
      </c>
      <c r="W555" s="219">
        <f>VLOOKUP(W550,'2'!$B$11:$D$598,3,0)</f>
        <v>0</v>
      </c>
      <c r="X555" s="219">
        <f>VLOOKUP(X550,'2'!$B$11:$D$598,3,0)</f>
        <v>0</v>
      </c>
      <c r="Y555" s="219">
        <f>VLOOKUP(Y550,'2'!$B$11:$D$598,3,0)</f>
        <v>0</v>
      </c>
      <c r="Z555" s="315">
        <f>VLOOKUP(Z550,'2'!$B$11:$D$598,3,0)</f>
        <v>0</v>
      </c>
      <c r="AA555" s="303">
        <f>VLOOKUP(AA550,'2'!$B$11:$D$598,3,0)</f>
        <v>0</v>
      </c>
      <c r="AB555" s="219">
        <f>VLOOKUP(AB550,'2'!$B$11:$D$598,3,0)</f>
        <v>0</v>
      </c>
      <c r="AC555" s="219">
        <f>VLOOKUP(AC550,'2'!$B$11:$D$598,3,0)</f>
        <v>0</v>
      </c>
      <c r="AD555" s="219">
        <f>VLOOKUP(AD550,'2'!$B$11:$D$598,3,0)</f>
        <v>0</v>
      </c>
      <c r="AE555" s="219">
        <f>VLOOKUP(AE550,'2'!$B$11:$D$598,3,0)</f>
        <v>0</v>
      </c>
      <c r="AF555" s="219">
        <f>VLOOKUP(AF550,'2'!$B$11:$D$598,3,0)</f>
        <v>0</v>
      </c>
      <c r="AG555" s="219">
        <f>VLOOKUP(AG550,'2'!$B$11:$D$598,3,0)</f>
        <v>0</v>
      </c>
      <c r="AH555" s="198">
        <f>COUNTIF(F556:AG556,"作業")+COUNTIF(F556:AG556,"休日")</f>
        <v>0</v>
      </c>
      <c r="AI555" s="291">
        <f>(COUNTIF(F556:AG556,"休日"))</f>
        <v>0</v>
      </c>
      <c r="AJ555" s="525" t="str">
        <f>IF(AJ553="","",IF(AJ553&gt;=0.285,"達成","未達成"))</f>
        <v/>
      </c>
      <c r="AL555" s="290"/>
      <c r="AM555" s="290"/>
      <c r="AN555" s="290"/>
      <c r="AW555" s="278">
        <v>1</v>
      </c>
      <c r="AX555" s="278">
        <v>2</v>
      </c>
      <c r="AY555" s="278">
        <v>3</v>
      </c>
      <c r="AZ555" s="278">
        <v>4</v>
      </c>
    </row>
    <row r="556" spans="1:52" ht="54.75" customHeight="1" x14ac:dyDescent="0.4">
      <c r="A556" s="599"/>
      <c r="B556" s="532"/>
      <c r="C556" s="533"/>
      <c r="D556" s="534"/>
      <c r="E556" s="296" t="s">
        <v>159</v>
      </c>
      <c r="F556" s="314" t="str">
        <f>IF(B555="","",IF(AW556="対象外","対象外",F555))</f>
        <v/>
      </c>
      <c r="G556" s="219" t="str">
        <f>IF(B555="","",IF(AW556="対象外","対象外",G555))</f>
        <v/>
      </c>
      <c r="H556" s="219" t="str">
        <f>IF(B555="","",IF(AW556="対象外","対象外",H555))</f>
        <v/>
      </c>
      <c r="I556" s="219" t="str">
        <f>IF(B555="","",IF(AW556="対象外","対象外",I555))</f>
        <v/>
      </c>
      <c r="J556" s="219" t="str">
        <f>IF(B555="","",IF(AW556="対象外","対象外",J555))</f>
        <v/>
      </c>
      <c r="K556" s="219" t="str">
        <f>IF(B555="","",IF(AW556="対象外","対象外",K555))</f>
        <v/>
      </c>
      <c r="L556" s="315" t="str">
        <f>IF(B555="","",IF(AW556="対象外","対象外",L555))</f>
        <v/>
      </c>
      <c r="M556" s="303" t="str">
        <f>IF(B555="","",IF(AX556="対象外","対象外",M555))</f>
        <v/>
      </c>
      <c r="N556" s="219" t="str">
        <f>IF(B555="","",IF(AX556="対象外","対象外",N555))</f>
        <v/>
      </c>
      <c r="O556" s="219" t="str">
        <f>IF(B555="","",IF(AX556="対象外","対象外",O555))</f>
        <v/>
      </c>
      <c r="P556" s="219" t="str">
        <f>IF(B555="","",IF(AX556="対象外","対象外",P555))</f>
        <v/>
      </c>
      <c r="Q556" s="219" t="str">
        <f>IF(B555="","",IF(AX556="対象外","対象外",Q555))</f>
        <v/>
      </c>
      <c r="R556" s="219" t="str">
        <f>IF(B555="","",IF(AX556="対象外","対象外",R555))</f>
        <v/>
      </c>
      <c r="S556" s="322" t="str">
        <f>IF(B555="","",IF(AX556="対象外","対象外",S555))</f>
        <v/>
      </c>
      <c r="T556" s="314" t="str">
        <f>IF(B555="","",IF(AY556="対象外","対象外",T555))</f>
        <v/>
      </c>
      <c r="U556" s="219" t="str">
        <f>IF(B555="","",IF(AY556="対象外","対象外",U555))</f>
        <v/>
      </c>
      <c r="V556" s="219" t="str">
        <f>IF(B555="","",IF(AY556="対象外","対象外",V555))</f>
        <v/>
      </c>
      <c r="W556" s="219" t="str">
        <f>IF(B555="","",IF(AY556="対象外","対象外",W555))</f>
        <v/>
      </c>
      <c r="X556" s="219" t="str">
        <f>IF(B555="","",IF(AY556="対象外","対象外",X555))</f>
        <v/>
      </c>
      <c r="Y556" s="219" t="str">
        <f>IF(B555="","",IF(AY556="対象外","対象外",Y555))</f>
        <v/>
      </c>
      <c r="Z556" s="315" t="str">
        <f>IF(B555="","",IF(AY556="対象外","対象外",Z555))</f>
        <v/>
      </c>
      <c r="AA556" s="303" t="str">
        <f>IF(B555="","",IF(AZ556="対象外","対象外",AA555))</f>
        <v/>
      </c>
      <c r="AB556" s="219" t="str">
        <f>IF(B555="","",IF(AZ556="対象外","対象外",AB555))</f>
        <v/>
      </c>
      <c r="AC556" s="219" t="str">
        <f>IF(B555="","",IF(AZ556="対象外","対象外",AC555))</f>
        <v/>
      </c>
      <c r="AD556" s="219" t="str">
        <f>IF(B555="","",IF(AZ556="対象外","対象外",AD555))</f>
        <v/>
      </c>
      <c r="AE556" s="219" t="str">
        <f>IF(B555="","",IF(AZ556="対象外","対象外",AE555))</f>
        <v/>
      </c>
      <c r="AF556" s="219" t="str">
        <f>IF(B555="","",IF(AZ556="対象外","対象外",AF555))</f>
        <v/>
      </c>
      <c r="AG556" s="219" t="str">
        <f>IF(B555="","",IF(AZ556="対象外","対象外",AG555))</f>
        <v/>
      </c>
      <c r="AH556" s="523" t="str">
        <f>IF(B555="","",IF(AH555&lt;1,"対象外",ROUND(AI555/AH555,3)))</f>
        <v/>
      </c>
      <c r="AI556" s="524"/>
      <c r="AJ556" s="525"/>
      <c r="AL556" s="290"/>
      <c r="AM556" s="184">
        <f>IF(AH556="",0,IF(AH556="対象外",0,1))</f>
        <v>0</v>
      </c>
      <c r="AN556" s="187">
        <f>IF(AM556=1,AH556,0)</f>
        <v>0</v>
      </c>
      <c r="AO556" s="184">
        <f>AH555</f>
        <v>0</v>
      </c>
      <c r="AP556" s="170">
        <f>AI555</f>
        <v>0</v>
      </c>
      <c r="AQ556" s="152"/>
      <c r="AR556" s="170">
        <f>IF(AS556&gt;1,1,0)</f>
        <v>0</v>
      </c>
      <c r="AS556" s="170">
        <f>AO556+AS512</f>
        <v>0</v>
      </c>
      <c r="AT556" s="170">
        <f>AP556+AT512</f>
        <v>0</v>
      </c>
      <c r="AU556" s="152"/>
      <c r="AW556" s="198" t="str">
        <f>IF(COUNTIF(F555:L555,"作業")+COUNTIF(F555:L555,"休日")&lt;7,"対象外",IF(COUNTIF(F555:L555,"休日")&gt;3,"対象外","対象"))</f>
        <v>対象外</v>
      </c>
      <c r="AX556" s="198" t="str">
        <f>IF(COUNTIF(M555:S555,"作業")+COUNTIF(M555:S555,"休日")&lt;7,"対象外",IF(COUNTIF(M555:S555,"休日")&gt;3,"対象外","対象"))</f>
        <v>対象外</v>
      </c>
      <c r="AY556" s="198" t="str">
        <f>IF(COUNTIF(T555:Z555,"作業")+COUNTIF(T555:Z555,"休日")&lt;7,"対象外",IF(COUNTIF(T555:Z555,"休日")&gt;3,"対象外","対象"))</f>
        <v>対象外</v>
      </c>
      <c r="AZ556" s="198" t="str">
        <f>IF(COUNTIF(AA555:AG555,"作業")+COUNTIF(AA555:AG555,"休日")&lt;7,"対象外",IF(COUNTIF(AA555:AG555,"休日")&gt;3,"対象外","対象"))</f>
        <v>対象外</v>
      </c>
    </row>
    <row r="557" spans="1:52" ht="54.75" customHeight="1" x14ac:dyDescent="0.35">
      <c r="A557" s="599"/>
      <c r="B557" s="529" t="str">
        <f>IF(COUNTIF(F557:AG557,0)=28,"",B$29)</f>
        <v/>
      </c>
      <c r="C557" s="530"/>
      <c r="D557" s="531"/>
      <c r="E557" s="295" t="s">
        <v>158</v>
      </c>
      <c r="F557" s="314">
        <f>VLOOKUP(F550,'3'!$B$11:$D$598,3,0)</f>
        <v>0</v>
      </c>
      <c r="G557" s="219">
        <f>VLOOKUP(G550,'3'!$B$11:$D$598,3,0)</f>
        <v>0</v>
      </c>
      <c r="H557" s="219">
        <f>VLOOKUP(H550,'3'!$B$11:$D$598,3,0)</f>
        <v>0</v>
      </c>
      <c r="I557" s="219">
        <f>VLOOKUP(I550,'3'!$B$11:$D$598,3,0)</f>
        <v>0</v>
      </c>
      <c r="J557" s="219">
        <f>VLOOKUP(J550,'3'!$B$11:$D$598,3,0)</f>
        <v>0</v>
      </c>
      <c r="K557" s="219">
        <f>VLOOKUP(K550,'3'!$B$11:$D$598,3,0)</f>
        <v>0</v>
      </c>
      <c r="L557" s="315">
        <f>VLOOKUP(L550,'3'!$B$11:$D$598,3,0)</f>
        <v>0</v>
      </c>
      <c r="M557" s="303">
        <f>VLOOKUP(M550,'3'!$B$11:$D$598,3,0)</f>
        <v>0</v>
      </c>
      <c r="N557" s="219">
        <f>VLOOKUP(N550,'3'!$B$11:$D$598,3,0)</f>
        <v>0</v>
      </c>
      <c r="O557" s="219">
        <f>VLOOKUP(O550,'3'!$B$11:$D$598,3,0)</f>
        <v>0</v>
      </c>
      <c r="P557" s="219">
        <f>VLOOKUP(P550,'3'!$B$11:$D$598,3,0)</f>
        <v>0</v>
      </c>
      <c r="Q557" s="219">
        <f>VLOOKUP(Q550,'3'!$B$11:$D$598,3,0)</f>
        <v>0</v>
      </c>
      <c r="R557" s="219">
        <f>VLOOKUP(R550,'3'!$B$11:$D$598,3,0)</f>
        <v>0</v>
      </c>
      <c r="S557" s="322">
        <f>VLOOKUP(S550,'3'!$B$11:$D$598,3,0)</f>
        <v>0</v>
      </c>
      <c r="T557" s="314">
        <f>VLOOKUP(T550,'3'!$B$11:$D$598,3,0)</f>
        <v>0</v>
      </c>
      <c r="U557" s="219">
        <f>VLOOKUP(U550,'3'!$B$11:$D$598,3,0)</f>
        <v>0</v>
      </c>
      <c r="V557" s="219">
        <f>VLOOKUP(V550,'3'!$B$11:$D$598,3,0)</f>
        <v>0</v>
      </c>
      <c r="W557" s="219">
        <f>VLOOKUP(W550,'3'!$B$11:$D$598,3,0)</f>
        <v>0</v>
      </c>
      <c r="X557" s="219">
        <f>VLOOKUP(X550,'3'!$B$11:$D$598,3,0)</f>
        <v>0</v>
      </c>
      <c r="Y557" s="219">
        <f>VLOOKUP(Y550,'3'!$B$11:$D$598,3,0)</f>
        <v>0</v>
      </c>
      <c r="Z557" s="315">
        <f>VLOOKUP(Z550,'3'!$B$11:$D$598,3,0)</f>
        <v>0</v>
      </c>
      <c r="AA557" s="303">
        <f>VLOOKUP(AA550,'3'!$B$11:$D$598,3,0)</f>
        <v>0</v>
      </c>
      <c r="AB557" s="219">
        <f>VLOOKUP(AB550,'3'!$B$11:$D$598,3,0)</f>
        <v>0</v>
      </c>
      <c r="AC557" s="219">
        <f>VLOOKUP(AC550,'3'!$B$11:$D$598,3,0)</f>
        <v>0</v>
      </c>
      <c r="AD557" s="219">
        <f>VLOOKUP(AD550,'3'!$B$11:$D$598,3,0)</f>
        <v>0</v>
      </c>
      <c r="AE557" s="219">
        <f>VLOOKUP(AE550,'3'!$B$11:$D$598,3,0)</f>
        <v>0</v>
      </c>
      <c r="AF557" s="219">
        <f>VLOOKUP(AF550,'3'!$B$11:$D$598,3,0)</f>
        <v>0</v>
      </c>
      <c r="AG557" s="219">
        <f>VLOOKUP(AG550,'3'!$B$11:$D$598,3,0)</f>
        <v>0</v>
      </c>
      <c r="AH557" s="198">
        <f>COUNTIF(F558:AG558,"作業")+COUNTIF(F558:AG558,"休日")</f>
        <v>0</v>
      </c>
      <c r="AI557" s="291">
        <f>(COUNTIF(F558:AG558,"休日"))</f>
        <v>0</v>
      </c>
      <c r="AJ557" s="189"/>
      <c r="AL557" s="290"/>
      <c r="AM557" s="290"/>
      <c r="AN557" s="290"/>
      <c r="AW557" s="278">
        <v>1</v>
      </c>
      <c r="AX557" s="278">
        <v>2</v>
      </c>
      <c r="AY557" s="278">
        <v>3</v>
      </c>
      <c r="AZ557" s="278">
        <v>4</v>
      </c>
    </row>
    <row r="558" spans="1:52" ht="54.75" customHeight="1" x14ac:dyDescent="0.35">
      <c r="A558" s="599"/>
      <c r="B558" s="532"/>
      <c r="C558" s="533"/>
      <c r="D558" s="534"/>
      <c r="E558" s="296" t="s">
        <v>159</v>
      </c>
      <c r="F558" s="314" t="str">
        <f>IF(B557="","",IF(AW558="対象外","対象外",F557))</f>
        <v/>
      </c>
      <c r="G558" s="219" t="str">
        <f>IF(B557="","",IF(AW558="対象外","対象外",G557))</f>
        <v/>
      </c>
      <c r="H558" s="219" t="str">
        <f>IF(B557="","",IF(AW558="対象外","対象外",H557))</f>
        <v/>
      </c>
      <c r="I558" s="219" t="str">
        <f>IF(B557="","",IF(AW558="対象外","対象外",I557))</f>
        <v/>
      </c>
      <c r="J558" s="219" t="str">
        <f>IF(B557="","",IF(AW558="対象外","対象外",J557))</f>
        <v/>
      </c>
      <c r="K558" s="219" t="str">
        <f>IF(B557="","",IF(AW558="対象外","対象外",K557))</f>
        <v/>
      </c>
      <c r="L558" s="315" t="str">
        <f>IF(B557="","",IF(AW558="対象外","対象外",L557))</f>
        <v/>
      </c>
      <c r="M558" s="303" t="str">
        <f>IF(B557="","",IF(AX558="対象外","対象外",M557))</f>
        <v/>
      </c>
      <c r="N558" s="219" t="str">
        <f>IF(B557="","",IF(AX558="対象外","対象外",N557))</f>
        <v/>
      </c>
      <c r="O558" s="219" t="str">
        <f>IF(B557="","",IF(AX558="対象外","対象外",O557))</f>
        <v/>
      </c>
      <c r="P558" s="219" t="str">
        <f>IF(B557="","",IF(AX558="対象外","対象外",P557))</f>
        <v/>
      </c>
      <c r="Q558" s="219" t="str">
        <f>IF(B557="","",IF(AX558="対象外","対象外",Q557))</f>
        <v/>
      </c>
      <c r="R558" s="219" t="str">
        <f>IF(B557="","",IF(AX558="対象外","対象外",R557))</f>
        <v/>
      </c>
      <c r="S558" s="322" t="str">
        <f>IF(B557="","",IF(AX558="対象外","対象外",S557))</f>
        <v/>
      </c>
      <c r="T558" s="314" t="str">
        <f>IF(B557="","",IF(AY558="対象外","対象外",T557))</f>
        <v/>
      </c>
      <c r="U558" s="219" t="str">
        <f>IF(B557="","",IF(AY558="対象外","対象外",U557))</f>
        <v/>
      </c>
      <c r="V558" s="219" t="str">
        <f>IF(B557="","",IF(AY558="対象外","対象外",V557))</f>
        <v/>
      </c>
      <c r="W558" s="219" t="str">
        <f>IF(B557="","",IF(AY558="対象外","対象外",W557))</f>
        <v/>
      </c>
      <c r="X558" s="219" t="str">
        <f>IF(B557="","",IF(AY558="対象外","対象外",X557))</f>
        <v/>
      </c>
      <c r="Y558" s="219" t="str">
        <f>IF(B557="","",IF(AY558="対象外","対象外",Y557))</f>
        <v/>
      </c>
      <c r="Z558" s="315" t="str">
        <f>IF(B557="","",IF(AY558="対象外","対象外",Z557))</f>
        <v/>
      </c>
      <c r="AA558" s="303" t="str">
        <f>IF(B557="","",IF(AZ558="対象外","対象外",AA557))</f>
        <v/>
      </c>
      <c r="AB558" s="219" t="str">
        <f>IF(B557="","",IF(AZ558="対象外","対象外",AB557))</f>
        <v/>
      </c>
      <c r="AC558" s="219" t="str">
        <f>IF(B557="","",IF(AZ558="対象外","対象外",AC557))</f>
        <v/>
      </c>
      <c r="AD558" s="219" t="str">
        <f>IF(B557="","",IF(AZ558="対象外","対象外",AD557))</f>
        <v/>
      </c>
      <c r="AE558" s="219" t="str">
        <f>IF(B557="","",IF(AZ558="対象外","対象外",AE557))</f>
        <v/>
      </c>
      <c r="AF558" s="219" t="str">
        <f>IF(B557="","",IF(AZ558="対象外","対象外",AF557))</f>
        <v/>
      </c>
      <c r="AG558" s="219" t="str">
        <f>IF(B557="","",IF(AZ558="対象外","対象外",AG557))</f>
        <v/>
      </c>
      <c r="AH558" s="523" t="str">
        <f>IF(B557="","",IF(AH557&lt;1,"対象外",ROUND(AI557/AH557,3)))</f>
        <v/>
      </c>
      <c r="AI558" s="524"/>
      <c r="AJ558" s="189"/>
      <c r="AL558" s="290"/>
      <c r="AM558" s="184">
        <f>IF(AH558="",0,IF(AH558="対象外",0,1))</f>
        <v>0</v>
      </c>
      <c r="AN558" s="187">
        <f>IF(AM558=1,AH558,0)</f>
        <v>0</v>
      </c>
      <c r="AO558" s="184">
        <f>AH557</f>
        <v>0</v>
      </c>
      <c r="AP558" s="170">
        <f>AI557</f>
        <v>0</v>
      </c>
      <c r="AQ558" s="152"/>
      <c r="AR558" s="170">
        <f>IF(AS558&gt;1,1,0)</f>
        <v>0</v>
      </c>
      <c r="AS558" s="170">
        <f>AO558+AS514</f>
        <v>0</v>
      </c>
      <c r="AT558" s="170">
        <f>AP558+AT514</f>
        <v>0</v>
      </c>
      <c r="AU558" s="152"/>
      <c r="AW558" s="198" t="str">
        <f>IF(COUNTIF(F557:L557,"作業")+COUNTIF(F557:L557,"休日")&lt;7,"対象外",IF(COUNTIF(F557:L557,"休日")&gt;3,"対象外","対象"))</f>
        <v>対象外</v>
      </c>
      <c r="AX558" s="198" t="str">
        <f>IF(COUNTIF(M557:S557,"作業")+COUNTIF(M557:S557,"休日")&lt;7,"対象外",IF(COUNTIF(M557:S557,"休日")&gt;3,"対象外","対象"))</f>
        <v>対象外</v>
      </c>
      <c r="AY558" s="198" t="str">
        <f>IF(COUNTIF(T557:Z557,"作業")+COUNTIF(T557:Z557,"休日")&lt;7,"対象外",IF(COUNTIF(T557:Z557,"休日")&gt;3,"対象外","対象"))</f>
        <v>対象外</v>
      </c>
      <c r="AZ558" s="198" t="str">
        <f>IF(COUNTIF(AA557:AG557,"作業")+COUNTIF(AA557:AG557,"休日")&lt;7,"対象外",IF(COUNTIF(AA557:AG557,"休日")&gt;3,"対象外","対象"))</f>
        <v>対象外</v>
      </c>
    </row>
    <row r="559" spans="1:52" ht="54.75" customHeight="1" x14ac:dyDescent="0.35">
      <c r="A559" s="599"/>
      <c r="B559" s="529" t="str">
        <f>IF(COUNTIF(F559:AG559,0)=28,"",B$31)</f>
        <v/>
      </c>
      <c r="C559" s="530"/>
      <c r="D559" s="531"/>
      <c r="E559" s="295" t="s">
        <v>158</v>
      </c>
      <c r="F559" s="314">
        <f>VLOOKUP(F550,'4'!$B$11:$D$598,3,0)</f>
        <v>0</v>
      </c>
      <c r="G559" s="219">
        <f>VLOOKUP(G550,'4'!$B$11:$D$598,3,0)</f>
        <v>0</v>
      </c>
      <c r="H559" s="219">
        <f>VLOOKUP(H550,'4'!$B$11:$D$598,3,0)</f>
        <v>0</v>
      </c>
      <c r="I559" s="219">
        <f>VLOOKUP(I550,'4'!$B$11:$D$598,3,0)</f>
        <v>0</v>
      </c>
      <c r="J559" s="219">
        <f>VLOOKUP(J550,'4'!$B$11:$D$598,3,0)</f>
        <v>0</v>
      </c>
      <c r="K559" s="219">
        <f>VLOOKUP(K550,'4'!$B$11:$D$598,3,0)</f>
        <v>0</v>
      </c>
      <c r="L559" s="315">
        <f>VLOOKUP(L550,'4'!$B$11:$D$598,3,0)</f>
        <v>0</v>
      </c>
      <c r="M559" s="303">
        <f>VLOOKUP(M550,'4'!$B$11:$D$598,3,0)</f>
        <v>0</v>
      </c>
      <c r="N559" s="219">
        <f>VLOOKUP(N550,'4'!$B$11:$D$598,3,0)</f>
        <v>0</v>
      </c>
      <c r="O559" s="219">
        <f>VLOOKUP(O550,'4'!$B$11:$D$598,3,0)</f>
        <v>0</v>
      </c>
      <c r="P559" s="219">
        <f>VLOOKUP(P550,'4'!$B$11:$D$598,3,0)</f>
        <v>0</v>
      </c>
      <c r="Q559" s="219">
        <f>VLOOKUP(Q550,'4'!$B$11:$D$598,3,0)</f>
        <v>0</v>
      </c>
      <c r="R559" s="219">
        <f>VLOOKUP(R550,'4'!$B$11:$D$598,3,0)</f>
        <v>0</v>
      </c>
      <c r="S559" s="322">
        <f>VLOOKUP(S550,'4'!$B$11:$D$598,3,0)</f>
        <v>0</v>
      </c>
      <c r="T559" s="314">
        <f>VLOOKUP(T550,'4'!$B$11:$D$598,3,0)</f>
        <v>0</v>
      </c>
      <c r="U559" s="219">
        <f>VLOOKUP(U550,'4'!$B$11:$D$598,3,0)</f>
        <v>0</v>
      </c>
      <c r="V559" s="219">
        <f>VLOOKUP(V550,'4'!$B$11:$D$598,3,0)</f>
        <v>0</v>
      </c>
      <c r="W559" s="219">
        <f>VLOOKUP(W550,'4'!$B$11:$D$598,3,0)</f>
        <v>0</v>
      </c>
      <c r="X559" s="219">
        <f>VLOOKUP(X550,'4'!$B$11:$D$598,3,0)</f>
        <v>0</v>
      </c>
      <c r="Y559" s="219">
        <f>VLOOKUP(Y550,'4'!$B$11:$D$598,3,0)</f>
        <v>0</v>
      </c>
      <c r="Z559" s="315">
        <f>VLOOKUP(Z550,'4'!$B$11:$D$598,3,0)</f>
        <v>0</v>
      </c>
      <c r="AA559" s="303">
        <f>VLOOKUP(AA550,'4'!$B$11:$D$598,3,0)</f>
        <v>0</v>
      </c>
      <c r="AB559" s="219">
        <f>VLOOKUP(AB550,'4'!$B$11:$D$598,3,0)</f>
        <v>0</v>
      </c>
      <c r="AC559" s="219">
        <f>VLOOKUP(AC550,'4'!$B$11:$D$598,3,0)</f>
        <v>0</v>
      </c>
      <c r="AD559" s="219">
        <f>VLOOKUP(AD550,'4'!$B$11:$D$598,3,0)</f>
        <v>0</v>
      </c>
      <c r="AE559" s="219">
        <f>VLOOKUP(AE550,'4'!$B$11:$D$598,3,0)</f>
        <v>0</v>
      </c>
      <c r="AF559" s="219">
        <f>VLOOKUP(AF550,'4'!$B$11:$D$598,3,0)</f>
        <v>0</v>
      </c>
      <c r="AG559" s="219">
        <f>VLOOKUP(AG550,'4'!$B$11:$D$598,3,0)</f>
        <v>0</v>
      </c>
      <c r="AH559" s="198">
        <f>COUNTIF(F560:AG560,"作業")+COUNTIF(F560:AG560,"休日")</f>
        <v>0</v>
      </c>
      <c r="AI559" s="291">
        <f>(COUNTIF(F560:AG560,"休日"))</f>
        <v>0</v>
      </c>
      <c r="AJ559" s="189"/>
      <c r="AL559" s="290"/>
      <c r="AM559" s="290"/>
      <c r="AN559" s="290"/>
      <c r="AW559" s="278">
        <v>1</v>
      </c>
      <c r="AX559" s="278">
        <v>2</v>
      </c>
      <c r="AY559" s="278">
        <v>3</v>
      </c>
      <c r="AZ559" s="278">
        <v>4</v>
      </c>
    </row>
    <row r="560" spans="1:52" ht="54.75" customHeight="1" x14ac:dyDescent="0.35">
      <c r="A560" s="599"/>
      <c r="B560" s="532"/>
      <c r="C560" s="533"/>
      <c r="D560" s="534"/>
      <c r="E560" s="296" t="s">
        <v>159</v>
      </c>
      <c r="F560" s="314" t="str">
        <f>IF(B559="","",IF(AW560="対象外","対象外",F559))</f>
        <v/>
      </c>
      <c r="G560" s="219" t="str">
        <f>IF(B559="","",IF(AW560="対象外","対象外",G559))</f>
        <v/>
      </c>
      <c r="H560" s="219" t="str">
        <f>IF(B559="","",IF(AW560="対象外","対象外",H559))</f>
        <v/>
      </c>
      <c r="I560" s="219" t="str">
        <f>IF(B559="","",IF(AW560="対象外","対象外",I559))</f>
        <v/>
      </c>
      <c r="J560" s="219" t="str">
        <f>IF(B559="","",IF(AW560="対象外","対象外",J559))</f>
        <v/>
      </c>
      <c r="K560" s="219" t="str">
        <f>IF(B559="","",IF(AW560="対象外","対象外",K559))</f>
        <v/>
      </c>
      <c r="L560" s="315" t="str">
        <f>IF(B559="","",IF(AW560="対象外","対象外",L559))</f>
        <v/>
      </c>
      <c r="M560" s="303" t="str">
        <f>IF(B559="","",IF(AX560="対象外","対象外",M559))</f>
        <v/>
      </c>
      <c r="N560" s="219" t="str">
        <f>IF(B559="","",IF(AX560="対象外","対象外",N559))</f>
        <v/>
      </c>
      <c r="O560" s="219" t="str">
        <f>IF(B559="","",IF(AX560="対象外","対象外",O559))</f>
        <v/>
      </c>
      <c r="P560" s="219" t="str">
        <f>IF(B559="","",IF(AX560="対象外","対象外",P559))</f>
        <v/>
      </c>
      <c r="Q560" s="219" t="str">
        <f>IF(B559="","",IF(AX560="対象外","対象外",Q559))</f>
        <v/>
      </c>
      <c r="R560" s="219" t="str">
        <f>IF(B559="","",IF(AX560="対象外","対象外",R559))</f>
        <v/>
      </c>
      <c r="S560" s="322" t="str">
        <f>IF(B559="","",IF(AX560="対象外","対象外",S559))</f>
        <v/>
      </c>
      <c r="T560" s="314" t="str">
        <f>IF(B559="","",IF(AY560="対象外","対象外",T559))</f>
        <v/>
      </c>
      <c r="U560" s="219" t="str">
        <f>IF(B559="","",IF(AY560="対象外","対象外",U559))</f>
        <v/>
      </c>
      <c r="V560" s="219" t="str">
        <f>IF(B559="","",IF(AY560="対象外","対象外",V559))</f>
        <v/>
      </c>
      <c r="W560" s="219" t="str">
        <f>IF(B559="","",IF(AY560="対象外","対象外",W559))</f>
        <v/>
      </c>
      <c r="X560" s="219" t="str">
        <f>IF(B559="","",IF(AY560="対象外","対象外",X559))</f>
        <v/>
      </c>
      <c r="Y560" s="219" t="str">
        <f>IF(B559="","",IF(AY560="対象外","対象外",Y559))</f>
        <v/>
      </c>
      <c r="Z560" s="315" t="str">
        <f>IF(B559="","",IF(AY560="対象外","対象外",Z559))</f>
        <v/>
      </c>
      <c r="AA560" s="303" t="str">
        <f>IF(B559="","",IF(AZ560="対象外","対象外",AA559))</f>
        <v/>
      </c>
      <c r="AB560" s="219" t="str">
        <f>IF(B559="","",IF(AZ560="対象外","対象外",AB559))</f>
        <v/>
      </c>
      <c r="AC560" s="219" t="str">
        <f>IF(B559="","",IF(AZ560="対象外","対象外",AC559))</f>
        <v/>
      </c>
      <c r="AD560" s="219" t="str">
        <f>IF(B559="","",IF(AZ560="対象外","対象外",AD559))</f>
        <v/>
      </c>
      <c r="AE560" s="219" t="str">
        <f>IF(B559="","",IF(AZ560="対象外","対象外",AE559))</f>
        <v/>
      </c>
      <c r="AF560" s="219" t="str">
        <f>IF(B559="","",IF(AZ560="対象外","対象外",AF559))</f>
        <v/>
      </c>
      <c r="AG560" s="219" t="str">
        <f>IF(B559="","",IF(AZ560="対象外","対象外",AG559))</f>
        <v/>
      </c>
      <c r="AH560" s="523" t="str">
        <f>IF(B559="","",IF(AH559&lt;1,"対象外",ROUND(AI559/AH559,3)))</f>
        <v/>
      </c>
      <c r="AI560" s="524"/>
      <c r="AJ560" s="189"/>
      <c r="AL560" s="290"/>
      <c r="AM560" s="184">
        <f>IF(AH560="",0,IF(AH560="対象外",0,1))</f>
        <v>0</v>
      </c>
      <c r="AN560" s="187">
        <f>IF(AM560=1,AH560,0)</f>
        <v>0</v>
      </c>
      <c r="AO560" s="184">
        <f>AH559</f>
        <v>0</v>
      </c>
      <c r="AP560" s="170">
        <f>AI559</f>
        <v>0</v>
      </c>
      <c r="AQ560" s="152"/>
      <c r="AR560" s="170">
        <f>IF(AS560&gt;1,1,0)</f>
        <v>0</v>
      </c>
      <c r="AS560" s="170">
        <f>AO560+AS516</f>
        <v>0</v>
      </c>
      <c r="AT560" s="170">
        <f>AP560+AT516</f>
        <v>0</v>
      </c>
      <c r="AU560" s="152"/>
      <c r="AW560" s="198" t="str">
        <f>IF(COUNTIF(F559:L559,"作業")+COUNTIF(F559:L559,"休日")&lt;7,"対象外",IF(COUNTIF(F559:L559,"休日")&gt;3,"対象外","対象"))</f>
        <v>対象外</v>
      </c>
      <c r="AX560" s="198" t="str">
        <f>IF(COUNTIF(M559:S559,"作業")+COUNTIF(M559:S559,"休日")&lt;7,"対象外",IF(COUNTIF(M559:S559,"休日")&gt;3,"対象外","対象"))</f>
        <v>対象外</v>
      </c>
      <c r="AY560" s="198" t="str">
        <f>IF(COUNTIF(T559:Z559,"作業")+COUNTIF(T559:Z559,"休日")&lt;7,"対象外",IF(COUNTIF(T559:Z559,"休日")&gt;3,"対象外","対象"))</f>
        <v>対象外</v>
      </c>
      <c r="AZ560" s="198" t="str">
        <f>IF(COUNTIF(AA559:AG559,"作業")+COUNTIF(AA559:AG559,"休日")&lt;7,"対象外",IF(COUNTIF(AA559:AG559,"休日")&gt;3,"対象外","対象"))</f>
        <v>対象外</v>
      </c>
    </row>
    <row r="561" spans="1:52" ht="54.75" customHeight="1" x14ac:dyDescent="0.35">
      <c r="A561" s="599"/>
      <c r="B561" s="529" t="str">
        <f>IF(COUNTIF(F561:AG561,0)=28,"",B$33)</f>
        <v/>
      </c>
      <c r="C561" s="530"/>
      <c r="D561" s="531"/>
      <c r="E561" s="295" t="s">
        <v>158</v>
      </c>
      <c r="F561" s="314">
        <f>VLOOKUP(F550,'5'!$B$11:$D$598,3,0)</f>
        <v>0</v>
      </c>
      <c r="G561" s="219">
        <f>VLOOKUP(G550,'5'!$B$11:$D$598,3,0)</f>
        <v>0</v>
      </c>
      <c r="H561" s="219">
        <f>VLOOKUP(H550,'5'!$B$11:$D$598,3,0)</f>
        <v>0</v>
      </c>
      <c r="I561" s="219">
        <f>VLOOKUP(I550,'5'!$B$11:$D$598,3,0)</f>
        <v>0</v>
      </c>
      <c r="J561" s="219">
        <f>VLOOKUP(J550,'5'!$B$11:$D$598,3,0)</f>
        <v>0</v>
      </c>
      <c r="K561" s="219">
        <f>VLOOKUP(K550,'5'!$B$11:$D$598,3,0)</f>
        <v>0</v>
      </c>
      <c r="L561" s="315">
        <f>VLOOKUP(L550,'5'!$B$11:$D$598,3,0)</f>
        <v>0</v>
      </c>
      <c r="M561" s="303">
        <f>VLOOKUP(M550,'5'!$B$11:$D$598,3,0)</f>
        <v>0</v>
      </c>
      <c r="N561" s="219">
        <f>VLOOKUP(N550,'5'!$B$11:$D$598,3,0)</f>
        <v>0</v>
      </c>
      <c r="O561" s="219">
        <f>VLOOKUP(O550,'5'!$B$11:$D$598,3,0)</f>
        <v>0</v>
      </c>
      <c r="P561" s="219">
        <f>VLOOKUP(P550,'5'!$B$11:$D$598,3,0)</f>
        <v>0</v>
      </c>
      <c r="Q561" s="219">
        <f>VLOOKUP(Q550,'5'!$B$11:$D$598,3,0)</f>
        <v>0</v>
      </c>
      <c r="R561" s="219">
        <f>VLOOKUP(R550,'5'!$B$11:$D$598,3,0)</f>
        <v>0</v>
      </c>
      <c r="S561" s="322">
        <f>VLOOKUP(S550,'5'!$B$11:$D$598,3,0)</f>
        <v>0</v>
      </c>
      <c r="T561" s="314">
        <f>VLOOKUP(T550,'5'!$B$11:$D$598,3,0)</f>
        <v>0</v>
      </c>
      <c r="U561" s="219">
        <f>VLOOKUP(U550,'5'!$B$11:$D$598,3,0)</f>
        <v>0</v>
      </c>
      <c r="V561" s="219">
        <f>VLOOKUP(V550,'5'!$B$11:$D$598,3,0)</f>
        <v>0</v>
      </c>
      <c r="W561" s="219">
        <f>VLOOKUP(W550,'5'!$B$11:$D$598,3,0)</f>
        <v>0</v>
      </c>
      <c r="X561" s="219">
        <f>VLOOKUP(X550,'5'!$B$11:$D$598,3,0)</f>
        <v>0</v>
      </c>
      <c r="Y561" s="219">
        <f>VLOOKUP(Y550,'5'!$B$11:$D$598,3,0)</f>
        <v>0</v>
      </c>
      <c r="Z561" s="315">
        <f>VLOOKUP(Z550,'5'!$B$11:$D$598,3,0)</f>
        <v>0</v>
      </c>
      <c r="AA561" s="303">
        <f>VLOOKUP(AA550,'5'!$B$11:$D$598,3,0)</f>
        <v>0</v>
      </c>
      <c r="AB561" s="219">
        <f>VLOOKUP(AB550,'5'!$B$11:$D$598,3,0)</f>
        <v>0</v>
      </c>
      <c r="AC561" s="219">
        <f>VLOOKUP(AC550,'5'!$B$11:$D$598,3,0)</f>
        <v>0</v>
      </c>
      <c r="AD561" s="219">
        <f>VLOOKUP(AD550,'5'!$B$11:$D$598,3,0)</f>
        <v>0</v>
      </c>
      <c r="AE561" s="219">
        <f>VLOOKUP(AE550,'5'!$B$11:$D$598,3,0)</f>
        <v>0</v>
      </c>
      <c r="AF561" s="219">
        <f>VLOOKUP(AF550,'5'!$B$11:$D$598,3,0)</f>
        <v>0</v>
      </c>
      <c r="AG561" s="219">
        <f>VLOOKUP(AG550,'5'!$B$11:$D$598,3,0)</f>
        <v>0</v>
      </c>
      <c r="AH561" s="198">
        <f>COUNTIF(F562:AG562,"作業")+COUNTIF(F562:AG562,"休日")</f>
        <v>0</v>
      </c>
      <c r="AI561" s="291">
        <f>(COUNTIF(F562:AG562,"休日"))</f>
        <v>0</v>
      </c>
      <c r="AJ561" s="189"/>
      <c r="AL561" s="290"/>
      <c r="AM561" s="290"/>
      <c r="AN561" s="290"/>
      <c r="AW561" s="278">
        <v>1</v>
      </c>
      <c r="AX561" s="278">
        <v>2</v>
      </c>
      <c r="AY561" s="278">
        <v>3</v>
      </c>
      <c r="AZ561" s="278">
        <v>4</v>
      </c>
    </row>
    <row r="562" spans="1:52" ht="54.75" customHeight="1" x14ac:dyDescent="0.35">
      <c r="A562" s="599"/>
      <c r="B562" s="532"/>
      <c r="C562" s="533"/>
      <c r="D562" s="534"/>
      <c r="E562" s="296" t="s">
        <v>159</v>
      </c>
      <c r="F562" s="314" t="str">
        <f>IF(B561="","",IF(AW562="対象外","対象外",F561))</f>
        <v/>
      </c>
      <c r="G562" s="219" t="str">
        <f>IF(B561="","",IF(AW562="対象外","対象外",G561))</f>
        <v/>
      </c>
      <c r="H562" s="219" t="str">
        <f>IF(B561="","",IF(AW562="対象外","対象外",H561))</f>
        <v/>
      </c>
      <c r="I562" s="219" t="str">
        <f>IF(B561="","",IF(AW562="対象外","対象外",I561))</f>
        <v/>
      </c>
      <c r="J562" s="219" t="str">
        <f>IF(B561="","",IF(AW562="対象外","対象外",J561))</f>
        <v/>
      </c>
      <c r="K562" s="219" t="str">
        <f>IF(B561="","",IF(AW562="対象外","対象外",K561))</f>
        <v/>
      </c>
      <c r="L562" s="315" t="str">
        <f>IF(B561="","",IF(AW562="対象外","対象外",L561))</f>
        <v/>
      </c>
      <c r="M562" s="303" t="str">
        <f>IF(B561="","",IF(AX562="対象外","対象外",M561))</f>
        <v/>
      </c>
      <c r="N562" s="219" t="str">
        <f>IF(B561="","",IF(AX562="対象外","対象外",N561))</f>
        <v/>
      </c>
      <c r="O562" s="219" t="str">
        <f>IF(B561="","",IF(AX562="対象外","対象外",O561))</f>
        <v/>
      </c>
      <c r="P562" s="219" t="str">
        <f>IF(B561="","",IF(AX562="対象外","対象外",P561))</f>
        <v/>
      </c>
      <c r="Q562" s="219" t="str">
        <f>IF(B561="","",IF(AX562="対象外","対象外",Q561))</f>
        <v/>
      </c>
      <c r="R562" s="219" t="str">
        <f>IF(B561="","",IF(AX562="対象外","対象外",R561))</f>
        <v/>
      </c>
      <c r="S562" s="322" t="str">
        <f>IF(B561="","",IF(AX562="対象外","対象外",S561))</f>
        <v/>
      </c>
      <c r="T562" s="314" t="str">
        <f>IF(B561="","",IF(AY562="対象外","対象外",T561))</f>
        <v/>
      </c>
      <c r="U562" s="219" t="str">
        <f>IF(B561="","",IF(AY562="対象外","対象外",U561))</f>
        <v/>
      </c>
      <c r="V562" s="219" t="str">
        <f>IF(B561="","",IF(AY562="対象外","対象外",V561))</f>
        <v/>
      </c>
      <c r="W562" s="219" t="str">
        <f>IF(B561="","",IF(AY562="対象外","対象外",W561))</f>
        <v/>
      </c>
      <c r="X562" s="219" t="str">
        <f>IF(B561="","",IF(AY562="対象外","対象外",X561))</f>
        <v/>
      </c>
      <c r="Y562" s="219" t="str">
        <f>IF(B561="","",IF(AY562="対象外","対象外",Y561))</f>
        <v/>
      </c>
      <c r="Z562" s="315" t="str">
        <f>IF(B561="","",IF(AY562="対象外","対象外",Z561))</f>
        <v/>
      </c>
      <c r="AA562" s="303" t="str">
        <f>IF(B561="","",IF(AZ562="対象外","対象外",AA561))</f>
        <v/>
      </c>
      <c r="AB562" s="219" t="str">
        <f>IF(B561="","",IF(AZ562="対象外","対象外",AB561))</f>
        <v/>
      </c>
      <c r="AC562" s="219" t="str">
        <f>IF(B561="","",IF(AZ562="対象外","対象外",AC561))</f>
        <v/>
      </c>
      <c r="AD562" s="219" t="str">
        <f>IF(B561="","",IF(AZ562="対象外","対象外",AD561))</f>
        <v/>
      </c>
      <c r="AE562" s="219" t="str">
        <f>IF(B561="","",IF(AZ562="対象外","対象外",AE561))</f>
        <v/>
      </c>
      <c r="AF562" s="219" t="str">
        <f>IF(B561="","",IF(AZ562="対象外","対象外",AF561))</f>
        <v/>
      </c>
      <c r="AG562" s="219" t="str">
        <f>IF(B561="","",IF(AZ562="対象外","対象外",AG561))</f>
        <v/>
      </c>
      <c r="AH562" s="523" t="str">
        <f>IF(B561="","",IF(AH561&lt;1,"対象外",ROUND(AI561/AH561,3)))</f>
        <v/>
      </c>
      <c r="AI562" s="524"/>
      <c r="AJ562" s="189"/>
      <c r="AL562" s="290"/>
      <c r="AM562" s="184">
        <f>IF(AH562="",0,IF(AH562="対象外",0,1))</f>
        <v>0</v>
      </c>
      <c r="AN562" s="187">
        <f>IF(AM562=1,AH562,0)</f>
        <v>0</v>
      </c>
      <c r="AO562" s="184">
        <f>AH561</f>
        <v>0</v>
      </c>
      <c r="AP562" s="170">
        <f>AI561</f>
        <v>0</v>
      </c>
      <c r="AQ562" s="152"/>
      <c r="AR562" s="170">
        <f>IF(AS562&gt;1,1,0)</f>
        <v>0</v>
      </c>
      <c r="AS562" s="170">
        <f>AO562+AS518</f>
        <v>0</v>
      </c>
      <c r="AT562" s="170">
        <f>AP562+AT518</f>
        <v>0</v>
      </c>
      <c r="AU562" s="152"/>
      <c r="AW562" s="198" t="str">
        <f>IF(COUNTIF(F561:L561,"作業")+COUNTIF(F561:L561,"休日")&lt;7,"対象外",IF(COUNTIF(F561:L561,"休日")&gt;3,"対象外","対象"))</f>
        <v>対象外</v>
      </c>
      <c r="AX562" s="198" t="str">
        <f>IF(COUNTIF(M561:S561,"作業")+COUNTIF(M561:S561,"休日")&lt;7,"対象外",IF(COUNTIF(M561:S561,"休日")&gt;3,"対象外","対象"))</f>
        <v>対象外</v>
      </c>
      <c r="AY562" s="198" t="str">
        <f>IF(COUNTIF(T561:Z561,"作業")+COUNTIF(T561:Z561,"休日")&lt;7,"対象外",IF(COUNTIF(T561:Z561,"休日")&gt;3,"対象外","対象"))</f>
        <v>対象外</v>
      </c>
      <c r="AZ562" s="198" t="str">
        <f>IF(COUNTIF(AA561:AG561,"作業")+COUNTIF(AA561:AG561,"休日")&lt;7,"対象外",IF(COUNTIF(AA561:AG561,"休日")&gt;3,"対象外","対象"))</f>
        <v>対象外</v>
      </c>
    </row>
    <row r="563" spans="1:52" ht="54.75" customHeight="1" x14ac:dyDescent="0.35">
      <c r="A563" s="599"/>
      <c r="B563" s="529" t="str">
        <f>IF(COUNTIF(F563:AG563,0)=28,"",B$35)</f>
        <v/>
      </c>
      <c r="C563" s="530"/>
      <c r="D563" s="531"/>
      <c r="E563" s="295" t="s">
        <v>158</v>
      </c>
      <c r="F563" s="314">
        <f>VLOOKUP(F550,'6'!$B$11:$D$598,3,0)</f>
        <v>0</v>
      </c>
      <c r="G563" s="219">
        <f>VLOOKUP(G550,'6'!$B$11:$D$598,3,0)</f>
        <v>0</v>
      </c>
      <c r="H563" s="219">
        <f>VLOOKUP(H550,'6'!$B$11:$D$598,3,0)</f>
        <v>0</v>
      </c>
      <c r="I563" s="219">
        <f>VLOOKUP(I550,'6'!$B$11:$D$598,3,0)</f>
        <v>0</v>
      </c>
      <c r="J563" s="219">
        <f>VLOOKUP(J550,'6'!$B$11:$D$598,3,0)</f>
        <v>0</v>
      </c>
      <c r="K563" s="219">
        <f>VLOOKUP(K550,'6'!$B$11:$D$598,3,0)</f>
        <v>0</v>
      </c>
      <c r="L563" s="315">
        <f>VLOOKUP(L550,'6'!$B$11:$D$598,3,0)</f>
        <v>0</v>
      </c>
      <c r="M563" s="303">
        <f>VLOOKUP(M550,'6'!$B$11:$D$598,3,0)</f>
        <v>0</v>
      </c>
      <c r="N563" s="219">
        <f>VLOOKUP(N550,'6'!$B$11:$D$598,3,0)</f>
        <v>0</v>
      </c>
      <c r="O563" s="219">
        <f>VLOOKUP(O550,'6'!$B$11:$D$598,3,0)</f>
        <v>0</v>
      </c>
      <c r="P563" s="219">
        <f>VLOOKUP(P550,'6'!$B$11:$D$598,3,0)</f>
        <v>0</v>
      </c>
      <c r="Q563" s="219">
        <f>VLOOKUP(Q550,'6'!$B$11:$D$598,3,0)</f>
        <v>0</v>
      </c>
      <c r="R563" s="219">
        <f>VLOOKUP(R550,'6'!$B$11:$D$598,3,0)</f>
        <v>0</v>
      </c>
      <c r="S563" s="322">
        <f>VLOOKUP(S550,'6'!$B$11:$D$598,3,0)</f>
        <v>0</v>
      </c>
      <c r="T563" s="314">
        <f>VLOOKUP(T550,'6'!$B$11:$D$598,3,0)</f>
        <v>0</v>
      </c>
      <c r="U563" s="219">
        <f>VLOOKUP(U550,'6'!$B$11:$D$598,3,0)</f>
        <v>0</v>
      </c>
      <c r="V563" s="219">
        <f>VLOOKUP(V550,'6'!$B$11:$D$598,3,0)</f>
        <v>0</v>
      </c>
      <c r="W563" s="219">
        <f>VLOOKUP(W550,'6'!$B$11:$D$598,3,0)</f>
        <v>0</v>
      </c>
      <c r="X563" s="219">
        <f>VLOOKUP(X550,'6'!$B$11:$D$598,3,0)</f>
        <v>0</v>
      </c>
      <c r="Y563" s="219">
        <f>VLOOKUP(Y550,'6'!$B$11:$D$598,3,0)</f>
        <v>0</v>
      </c>
      <c r="Z563" s="315">
        <f>VLOOKUP(Z550,'6'!$B$11:$D$598,3,0)</f>
        <v>0</v>
      </c>
      <c r="AA563" s="303">
        <f>VLOOKUP(AA550,'6'!$B$11:$D$598,3,0)</f>
        <v>0</v>
      </c>
      <c r="AB563" s="219">
        <f>VLOOKUP(AB550,'6'!$B$11:$D$598,3,0)</f>
        <v>0</v>
      </c>
      <c r="AC563" s="219">
        <f>VLOOKUP(AC550,'6'!$B$11:$D$598,3,0)</f>
        <v>0</v>
      </c>
      <c r="AD563" s="219">
        <f>VLOOKUP(AD550,'6'!$B$11:$D$598,3,0)</f>
        <v>0</v>
      </c>
      <c r="AE563" s="219">
        <f>VLOOKUP(AE550,'6'!$B$11:$D$598,3,0)</f>
        <v>0</v>
      </c>
      <c r="AF563" s="219">
        <f>VLOOKUP(AF550,'6'!$B$11:$D$598,3,0)</f>
        <v>0</v>
      </c>
      <c r="AG563" s="219">
        <f>VLOOKUP(AG550,'6'!$B$11:$D$598,3,0)</f>
        <v>0</v>
      </c>
      <c r="AH563" s="198">
        <f t="shared" ref="AH563" si="903">COUNTIF(F564:AG564,"作業")+COUNTIF(F564:AG564,"休日")</f>
        <v>0</v>
      </c>
      <c r="AI563" s="291">
        <f t="shared" ref="AI563" si="904">(COUNTIF(F564:AG564,"休日"))</f>
        <v>0</v>
      </c>
      <c r="AJ563" s="189"/>
      <c r="AL563" s="290"/>
      <c r="AM563" s="290"/>
      <c r="AN563" s="290"/>
      <c r="AW563" s="278">
        <v>1</v>
      </c>
      <c r="AX563" s="278">
        <v>2</v>
      </c>
      <c r="AY563" s="278">
        <v>3</v>
      </c>
      <c r="AZ563" s="278">
        <v>4</v>
      </c>
    </row>
    <row r="564" spans="1:52" ht="54.75" customHeight="1" x14ac:dyDescent="0.35">
      <c r="A564" s="599"/>
      <c r="B564" s="532"/>
      <c r="C564" s="533"/>
      <c r="D564" s="534"/>
      <c r="E564" s="296" t="s">
        <v>159</v>
      </c>
      <c r="F564" s="314" t="str">
        <f>IF(B563="","",IF(AW564="対象外","対象外",F563))</f>
        <v/>
      </c>
      <c r="G564" s="219" t="str">
        <f>IF(B563="","",IF(AW564="対象外","対象外",G563))</f>
        <v/>
      </c>
      <c r="H564" s="219" t="str">
        <f>IF(B563="","",IF(AW564="対象外","対象外",H563))</f>
        <v/>
      </c>
      <c r="I564" s="219" t="str">
        <f>IF(B563="","",IF(AW564="対象外","対象外",I563))</f>
        <v/>
      </c>
      <c r="J564" s="219" t="str">
        <f>IF(B563="","",IF(AW564="対象外","対象外",J563))</f>
        <v/>
      </c>
      <c r="K564" s="219" t="str">
        <f>IF(B563="","",IF(AW564="対象外","対象外",K563))</f>
        <v/>
      </c>
      <c r="L564" s="315" t="str">
        <f>IF(B563="","",IF(AW564="対象外","対象外",L563))</f>
        <v/>
      </c>
      <c r="M564" s="303" t="str">
        <f>IF(B563="","",IF(AX564="対象外","対象外",M563))</f>
        <v/>
      </c>
      <c r="N564" s="219" t="str">
        <f>IF(B563="","",IF(AX564="対象外","対象外",N563))</f>
        <v/>
      </c>
      <c r="O564" s="219" t="str">
        <f>IF(B563="","",IF(AX564="対象外","対象外",O563))</f>
        <v/>
      </c>
      <c r="P564" s="219" t="str">
        <f>IF(B563="","",IF(AX564="対象外","対象外",P563))</f>
        <v/>
      </c>
      <c r="Q564" s="219" t="str">
        <f>IF(B563="","",IF(AX564="対象外","対象外",Q563))</f>
        <v/>
      </c>
      <c r="R564" s="219" t="str">
        <f>IF(B563="","",IF(AX564="対象外","対象外",R563))</f>
        <v/>
      </c>
      <c r="S564" s="322" t="str">
        <f>IF(B563="","",IF(AX564="対象外","対象外",S563))</f>
        <v/>
      </c>
      <c r="T564" s="314" t="str">
        <f>IF(B563="","",IF(AY564="対象外","対象外",T563))</f>
        <v/>
      </c>
      <c r="U564" s="219" t="str">
        <f>IF(B563="","",IF(AY564="対象外","対象外",U563))</f>
        <v/>
      </c>
      <c r="V564" s="219" t="str">
        <f>IF(B563="","",IF(AY564="対象外","対象外",V563))</f>
        <v/>
      </c>
      <c r="W564" s="219" t="str">
        <f>IF(B563="","",IF(AY564="対象外","対象外",W563))</f>
        <v/>
      </c>
      <c r="X564" s="219" t="str">
        <f>IF(B563="","",IF(AY564="対象外","対象外",X563))</f>
        <v/>
      </c>
      <c r="Y564" s="219" t="str">
        <f>IF(B563="","",IF(AY564="対象外","対象外",Y563))</f>
        <v/>
      </c>
      <c r="Z564" s="315" t="str">
        <f>IF(B563="","",IF(AY564="対象外","対象外",Z563))</f>
        <v/>
      </c>
      <c r="AA564" s="303" t="str">
        <f>IF(B563="","",IF(AZ564="対象外","対象外",AA563))</f>
        <v/>
      </c>
      <c r="AB564" s="219" t="str">
        <f>IF(B563="","",IF(AZ564="対象外","対象外",AB563))</f>
        <v/>
      </c>
      <c r="AC564" s="219" t="str">
        <f>IF(B563="","",IF(AZ564="対象外","対象外",AC563))</f>
        <v/>
      </c>
      <c r="AD564" s="219" t="str">
        <f>IF(B563="","",IF(AZ564="対象外","対象外",AD563))</f>
        <v/>
      </c>
      <c r="AE564" s="219" t="str">
        <f>IF(B563="","",IF(AZ564="対象外","対象外",AE563))</f>
        <v/>
      </c>
      <c r="AF564" s="219" t="str">
        <f>IF(B563="","",IF(AZ564="対象外","対象外",AF563))</f>
        <v/>
      </c>
      <c r="AG564" s="219" t="str">
        <f>IF(B563="","",IF(AZ564="対象外","対象外",AG563))</f>
        <v/>
      </c>
      <c r="AH564" s="523" t="str">
        <f t="shared" ref="AH564" si="905">IF(B563="","",IF(AH563&lt;1,"対象外",ROUND(AI563/AH563,3)))</f>
        <v/>
      </c>
      <c r="AI564" s="524"/>
      <c r="AJ564" s="189"/>
      <c r="AL564" s="290"/>
      <c r="AM564" s="184">
        <f>IF(AH564="",0,IF(AH564="対象外",0,1))</f>
        <v>0</v>
      </c>
      <c r="AN564" s="187">
        <f>IF(AM564=1,AH564,0)</f>
        <v>0</v>
      </c>
      <c r="AO564" s="184">
        <f>AH563</f>
        <v>0</v>
      </c>
      <c r="AP564" s="170">
        <f>AI563</f>
        <v>0</v>
      </c>
      <c r="AQ564" s="152"/>
      <c r="AR564" s="170">
        <f>IF(AS564&gt;1,1,0)</f>
        <v>0</v>
      </c>
      <c r="AS564" s="170">
        <f>AO564+AS520</f>
        <v>0</v>
      </c>
      <c r="AT564" s="170">
        <f>AP564+AT520</f>
        <v>0</v>
      </c>
      <c r="AU564" s="152"/>
      <c r="AW564" s="198" t="str">
        <f>IF(COUNTIF(F563:L563,"作業")+COUNTIF(F563:L563,"休日")&lt;7,"対象外",IF(COUNTIF(F563:L563,"休日")&gt;3,"対象外","対象"))</f>
        <v>対象外</v>
      </c>
      <c r="AX564" s="198" t="str">
        <f>IF(COUNTIF(M563:S563,"作業")+COUNTIF(M563:S563,"休日")&lt;7,"対象外",IF(COUNTIF(M563:S563,"休日")&gt;3,"対象外","対象"))</f>
        <v>対象外</v>
      </c>
      <c r="AY564" s="198" t="str">
        <f>IF(COUNTIF(T563:Z563,"作業")+COUNTIF(T563:Z563,"休日")&lt;7,"対象外",IF(COUNTIF(T563:Z563,"休日")&gt;3,"対象外","対象"))</f>
        <v>対象外</v>
      </c>
      <c r="AZ564" s="198" t="str">
        <f>IF(COUNTIF(AA563:AG563,"作業")+COUNTIF(AA563:AG563,"休日")&lt;7,"対象外",IF(COUNTIF(AA563:AG563,"休日")&gt;3,"対象外","対象"))</f>
        <v>対象外</v>
      </c>
    </row>
    <row r="565" spans="1:52" ht="54.75" customHeight="1" x14ac:dyDescent="0.35">
      <c r="A565" s="599"/>
      <c r="B565" s="529" t="str">
        <f>IF(COUNTIF(F565:AG565,0)=28,"",B$37)</f>
        <v/>
      </c>
      <c r="C565" s="530"/>
      <c r="D565" s="531"/>
      <c r="E565" s="295" t="s">
        <v>158</v>
      </c>
      <c r="F565" s="314">
        <f>VLOOKUP(F550,'7'!$B$11:$D$598,3,0)</f>
        <v>0</v>
      </c>
      <c r="G565" s="219">
        <f>VLOOKUP(G550,'7'!$B$11:$D$598,3,0)</f>
        <v>0</v>
      </c>
      <c r="H565" s="219">
        <f>VLOOKUP(H550,'7'!$B$11:$D$598,3,0)</f>
        <v>0</v>
      </c>
      <c r="I565" s="219">
        <f>VLOOKUP(I550,'7'!$B$11:$D$598,3,0)</f>
        <v>0</v>
      </c>
      <c r="J565" s="219">
        <f>VLOOKUP(J550,'7'!$B$11:$D$598,3,0)</f>
        <v>0</v>
      </c>
      <c r="K565" s="219">
        <f>VLOOKUP(K550,'7'!$B$11:$D$598,3,0)</f>
        <v>0</v>
      </c>
      <c r="L565" s="315">
        <f>VLOOKUP(L550,'7'!$B$11:$D$598,3,0)</f>
        <v>0</v>
      </c>
      <c r="M565" s="303">
        <f>VLOOKUP(M550,'7'!$B$11:$D$598,3,0)</f>
        <v>0</v>
      </c>
      <c r="N565" s="219">
        <f>VLOOKUP(N550,'7'!$B$11:$D$598,3,0)</f>
        <v>0</v>
      </c>
      <c r="O565" s="219">
        <f>VLOOKUP(O550,'7'!$B$11:$D$598,3,0)</f>
        <v>0</v>
      </c>
      <c r="P565" s="219">
        <f>VLOOKUP(P550,'7'!$B$11:$D$598,3,0)</f>
        <v>0</v>
      </c>
      <c r="Q565" s="219">
        <f>VLOOKUP(Q550,'7'!$B$11:$D$598,3,0)</f>
        <v>0</v>
      </c>
      <c r="R565" s="219">
        <f>VLOOKUP(R550,'7'!$B$11:$D$598,3,0)</f>
        <v>0</v>
      </c>
      <c r="S565" s="322">
        <f>VLOOKUP(S550,'7'!$B$11:$D$598,3,0)</f>
        <v>0</v>
      </c>
      <c r="T565" s="314">
        <f>VLOOKUP(T550,'7'!$B$11:$D$598,3,0)</f>
        <v>0</v>
      </c>
      <c r="U565" s="219">
        <f>VLOOKUP(U550,'7'!$B$11:$D$598,3,0)</f>
        <v>0</v>
      </c>
      <c r="V565" s="219">
        <f>VLOOKUP(V550,'7'!$B$11:$D$598,3,0)</f>
        <v>0</v>
      </c>
      <c r="W565" s="219">
        <f>VLOOKUP(W550,'7'!$B$11:$D$598,3,0)</f>
        <v>0</v>
      </c>
      <c r="X565" s="219">
        <f>VLOOKUP(X550,'7'!$B$11:$D$598,3,0)</f>
        <v>0</v>
      </c>
      <c r="Y565" s="219">
        <f>VLOOKUP(Y550,'7'!$B$11:$D$598,3,0)</f>
        <v>0</v>
      </c>
      <c r="Z565" s="315">
        <f>VLOOKUP(Z550,'7'!$B$11:$D$598,3,0)</f>
        <v>0</v>
      </c>
      <c r="AA565" s="303">
        <f>VLOOKUP(AA550,'7'!$B$11:$D$598,3,0)</f>
        <v>0</v>
      </c>
      <c r="AB565" s="219">
        <f>VLOOKUP(AB550,'7'!$B$11:$D$598,3,0)</f>
        <v>0</v>
      </c>
      <c r="AC565" s="219">
        <f>VLOOKUP(AC550,'7'!$B$11:$D$598,3,0)</f>
        <v>0</v>
      </c>
      <c r="AD565" s="219">
        <f>VLOOKUP(AD550,'7'!$B$11:$D$598,3,0)</f>
        <v>0</v>
      </c>
      <c r="AE565" s="219">
        <f>VLOOKUP(AE550,'7'!$B$11:$D$598,3,0)</f>
        <v>0</v>
      </c>
      <c r="AF565" s="219">
        <f>VLOOKUP(AF550,'7'!$B$11:$D$598,3,0)</f>
        <v>0</v>
      </c>
      <c r="AG565" s="219">
        <f>VLOOKUP(AG550,'7'!$B$11:$D$598,3,0)</f>
        <v>0</v>
      </c>
      <c r="AH565" s="198">
        <f t="shared" ref="AH565" si="906">COUNTIF(F566:AG566,"作業")+COUNTIF(F566:AG566,"休日")</f>
        <v>0</v>
      </c>
      <c r="AI565" s="291">
        <f t="shared" ref="AI565" si="907">(COUNTIF(F566:AG566,"休日"))</f>
        <v>0</v>
      </c>
      <c r="AJ565" s="189"/>
      <c r="AL565" s="290"/>
      <c r="AM565" s="290"/>
      <c r="AN565" s="290"/>
      <c r="AW565" s="278">
        <v>1</v>
      </c>
      <c r="AX565" s="278">
        <v>2</v>
      </c>
      <c r="AY565" s="278">
        <v>3</v>
      </c>
      <c r="AZ565" s="278">
        <v>4</v>
      </c>
    </row>
    <row r="566" spans="1:52" ht="54.75" customHeight="1" x14ac:dyDescent="0.35">
      <c r="A566" s="599"/>
      <c r="B566" s="532"/>
      <c r="C566" s="533"/>
      <c r="D566" s="534"/>
      <c r="E566" s="296" t="s">
        <v>159</v>
      </c>
      <c r="F566" s="314" t="str">
        <f>IF(B565="","",IF(AW566="対象外","対象外",F565))</f>
        <v/>
      </c>
      <c r="G566" s="219" t="str">
        <f>IF(B565="","",IF(AW566="対象外","対象外",G565))</f>
        <v/>
      </c>
      <c r="H566" s="219" t="str">
        <f>IF(B565="","",IF(AW566="対象外","対象外",H565))</f>
        <v/>
      </c>
      <c r="I566" s="219" t="str">
        <f>IF(B565="","",IF(AW566="対象外","対象外",I565))</f>
        <v/>
      </c>
      <c r="J566" s="219" t="str">
        <f>IF(B565="","",IF(AW566="対象外","対象外",J565))</f>
        <v/>
      </c>
      <c r="K566" s="219" t="str">
        <f>IF(B565="","",IF(AW566="対象外","対象外",K565))</f>
        <v/>
      </c>
      <c r="L566" s="315" t="str">
        <f>IF(B565="","",IF(AW566="対象外","対象外",L565))</f>
        <v/>
      </c>
      <c r="M566" s="303" t="str">
        <f>IF(B565="","",IF(AX566="対象外","対象外",M565))</f>
        <v/>
      </c>
      <c r="N566" s="219" t="str">
        <f>IF(B565="","",IF(AX566="対象外","対象外",N565))</f>
        <v/>
      </c>
      <c r="O566" s="219" t="str">
        <f>IF(B565="","",IF(AX566="対象外","対象外",O565))</f>
        <v/>
      </c>
      <c r="P566" s="219" t="str">
        <f>IF(B565="","",IF(AX566="対象外","対象外",P565))</f>
        <v/>
      </c>
      <c r="Q566" s="219" t="str">
        <f>IF(B565="","",IF(AX566="対象外","対象外",Q565))</f>
        <v/>
      </c>
      <c r="R566" s="219" t="str">
        <f>IF(B565="","",IF(AX566="対象外","対象外",R565))</f>
        <v/>
      </c>
      <c r="S566" s="322" t="str">
        <f>IF(B565="","",IF(AX566="対象外","対象外",S565))</f>
        <v/>
      </c>
      <c r="T566" s="314" t="str">
        <f>IF(B565="","",IF(AY566="対象外","対象外",T565))</f>
        <v/>
      </c>
      <c r="U566" s="219" t="str">
        <f>IF(B565="","",IF(AY566="対象外","対象外",U565))</f>
        <v/>
      </c>
      <c r="V566" s="219" t="str">
        <f>IF(B565="","",IF(AY566="対象外","対象外",V565))</f>
        <v/>
      </c>
      <c r="W566" s="219" t="str">
        <f>IF(B565="","",IF(AY566="対象外","対象外",W565))</f>
        <v/>
      </c>
      <c r="X566" s="219" t="str">
        <f>IF(B565="","",IF(AY566="対象外","対象外",X565))</f>
        <v/>
      </c>
      <c r="Y566" s="219" t="str">
        <f>IF(B565="","",IF(AY566="対象外","対象外",Y565))</f>
        <v/>
      </c>
      <c r="Z566" s="315" t="str">
        <f>IF(B565="","",IF(AY566="対象外","対象外",Z565))</f>
        <v/>
      </c>
      <c r="AA566" s="303" t="str">
        <f>IF(B565="","",IF(AZ566="対象外","対象外",AA565))</f>
        <v/>
      </c>
      <c r="AB566" s="219" t="str">
        <f>IF(B565="","",IF(AZ566="対象外","対象外",AB565))</f>
        <v/>
      </c>
      <c r="AC566" s="219" t="str">
        <f>IF(B565="","",IF(AZ566="対象外","対象外",AC565))</f>
        <v/>
      </c>
      <c r="AD566" s="219" t="str">
        <f>IF(B565="","",IF(AZ566="対象外","対象外",AD565))</f>
        <v/>
      </c>
      <c r="AE566" s="219" t="str">
        <f>IF(B565="","",IF(AZ566="対象外","対象外",AE565))</f>
        <v/>
      </c>
      <c r="AF566" s="219" t="str">
        <f>IF(B565="","",IF(AZ566="対象外","対象外",AF565))</f>
        <v/>
      </c>
      <c r="AG566" s="219" t="str">
        <f>IF(B565="","",IF(AZ566="対象外","対象外",AG565))</f>
        <v/>
      </c>
      <c r="AH566" s="523" t="str">
        <f t="shared" ref="AH566" si="908">IF(B565="","",IF(AH565&lt;1,"対象外",ROUND(AI565/AH565,3)))</f>
        <v/>
      </c>
      <c r="AI566" s="524"/>
      <c r="AJ566" s="189"/>
      <c r="AL566" s="290"/>
      <c r="AM566" s="184">
        <f>IF(AH566="",0,IF(AH566="対象外",0,1))</f>
        <v>0</v>
      </c>
      <c r="AN566" s="187">
        <f>IF(AM566=1,AH566,0)</f>
        <v>0</v>
      </c>
      <c r="AO566" s="184">
        <f>AH565</f>
        <v>0</v>
      </c>
      <c r="AP566" s="170">
        <f>AI565</f>
        <v>0</v>
      </c>
      <c r="AQ566" s="152"/>
      <c r="AR566" s="170">
        <f>IF(AS566&gt;1,1,0)</f>
        <v>0</v>
      </c>
      <c r="AS566" s="170">
        <f>AO566+AS522</f>
        <v>0</v>
      </c>
      <c r="AT566" s="170">
        <f>AP566+AT522</f>
        <v>0</v>
      </c>
      <c r="AU566" s="152"/>
      <c r="AW566" s="198" t="str">
        <f>IF(COUNTIF(F565:L565,"作業")+COUNTIF(F565:L565,"休日")&lt;7,"対象外",IF(COUNTIF(F565:L565,"休日")&gt;3,"対象外","対象"))</f>
        <v>対象外</v>
      </c>
      <c r="AX566" s="198" t="str">
        <f>IF(COUNTIF(M565:S565,"作業")+COUNTIF(M565:S565,"休日")&lt;7,"対象外",IF(COUNTIF(M565:S565,"休日")&gt;3,"対象外","対象"))</f>
        <v>対象外</v>
      </c>
      <c r="AY566" s="198" t="str">
        <f>IF(COUNTIF(T565:Z565,"作業")+COUNTIF(T565:Z565,"休日")&lt;7,"対象外",IF(COUNTIF(T565:Z565,"休日")&gt;3,"対象外","対象"))</f>
        <v>対象外</v>
      </c>
      <c r="AZ566" s="198" t="str">
        <f>IF(COUNTIF(AA565:AG565,"作業")+COUNTIF(AA565:AG565,"休日")&lt;7,"対象外",IF(COUNTIF(AA565:AG565,"休日")&gt;3,"対象外","対象"))</f>
        <v>対象外</v>
      </c>
    </row>
    <row r="567" spans="1:52" ht="54.75" customHeight="1" x14ac:dyDescent="0.35">
      <c r="A567" s="599"/>
      <c r="B567" s="529" t="str">
        <f>IF(COUNTIF(F567:AG567,0)=28,"",B$39)</f>
        <v/>
      </c>
      <c r="C567" s="530"/>
      <c r="D567" s="531"/>
      <c r="E567" s="295" t="s">
        <v>158</v>
      </c>
      <c r="F567" s="314">
        <f>VLOOKUP(F550,'8'!$B$11:$D$598,3,0)</f>
        <v>0</v>
      </c>
      <c r="G567" s="219">
        <f>VLOOKUP(G550,'8'!$B$11:$D$598,3,0)</f>
        <v>0</v>
      </c>
      <c r="H567" s="219">
        <f>VLOOKUP(H550,'8'!$B$11:$D$598,3,0)</f>
        <v>0</v>
      </c>
      <c r="I567" s="219">
        <f>VLOOKUP(I550,'8'!$B$11:$D$598,3,0)</f>
        <v>0</v>
      </c>
      <c r="J567" s="219">
        <f>VLOOKUP(J550,'8'!$B$11:$D$598,3,0)</f>
        <v>0</v>
      </c>
      <c r="K567" s="219">
        <f>VLOOKUP(K550,'8'!$B$11:$D$598,3,0)</f>
        <v>0</v>
      </c>
      <c r="L567" s="315">
        <f>VLOOKUP(L550,'8'!$B$11:$D$598,3,0)</f>
        <v>0</v>
      </c>
      <c r="M567" s="303">
        <f>VLOOKUP(M550,'8'!$B$11:$D$598,3,0)</f>
        <v>0</v>
      </c>
      <c r="N567" s="219">
        <f>VLOOKUP(N550,'8'!$B$11:$D$598,3,0)</f>
        <v>0</v>
      </c>
      <c r="O567" s="219">
        <f>VLOOKUP(O550,'8'!$B$11:$D$598,3,0)</f>
        <v>0</v>
      </c>
      <c r="P567" s="219">
        <f>VLOOKUP(P550,'8'!$B$11:$D$598,3,0)</f>
        <v>0</v>
      </c>
      <c r="Q567" s="219">
        <f>VLOOKUP(Q550,'8'!$B$11:$D$598,3,0)</f>
        <v>0</v>
      </c>
      <c r="R567" s="219">
        <f>VLOOKUP(R550,'8'!$B$11:$D$598,3,0)</f>
        <v>0</v>
      </c>
      <c r="S567" s="322">
        <f>VLOOKUP(S550,'8'!$B$11:$D$598,3,0)</f>
        <v>0</v>
      </c>
      <c r="T567" s="314">
        <f>VLOOKUP(T550,'8'!$B$11:$D$598,3,0)</f>
        <v>0</v>
      </c>
      <c r="U567" s="219">
        <f>VLOOKUP(U550,'8'!$B$11:$D$598,3,0)</f>
        <v>0</v>
      </c>
      <c r="V567" s="219">
        <f>VLOOKUP(V550,'8'!$B$11:$D$598,3,0)</f>
        <v>0</v>
      </c>
      <c r="W567" s="219">
        <f>VLOOKUP(W550,'8'!$B$11:$D$598,3,0)</f>
        <v>0</v>
      </c>
      <c r="X567" s="219">
        <f>VLOOKUP(X550,'8'!$B$11:$D$598,3,0)</f>
        <v>0</v>
      </c>
      <c r="Y567" s="219">
        <f>VLOOKUP(Y550,'8'!$B$11:$D$598,3,0)</f>
        <v>0</v>
      </c>
      <c r="Z567" s="315">
        <f>VLOOKUP(Z550,'8'!$B$11:$D$598,3,0)</f>
        <v>0</v>
      </c>
      <c r="AA567" s="303">
        <f>VLOOKUP(AA550,'8'!$B$11:$D$598,3,0)</f>
        <v>0</v>
      </c>
      <c r="AB567" s="219">
        <f>VLOOKUP(AB550,'8'!$B$11:$D$598,3,0)</f>
        <v>0</v>
      </c>
      <c r="AC567" s="219">
        <f>VLOOKUP(AC550,'8'!$B$11:$D$598,3,0)</f>
        <v>0</v>
      </c>
      <c r="AD567" s="219">
        <f>VLOOKUP(AD550,'8'!$B$11:$D$598,3,0)</f>
        <v>0</v>
      </c>
      <c r="AE567" s="219">
        <f>VLOOKUP(AE550,'8'!$B$11:$D$598,3,0)</f>
        <v>0</v>
      </c>
      <c r="AF567" s="219">
        <f>VLOOKUP(AF550,'8'!$B$11:$D$598,3,0)</f>
        <v>0</v>
      </c>
      <c r="AG567" s="219">
        <f>VLOOKUP(AG550,'8'!$B$11:$D$598,3,0)</f>
        <v>0</v>
      </c>
      <c r="AH567" s="198">
        <f t="shared" ref="AH567" si="909">COUNTIF(F568:AG568,"作業")+COUNTIF(F568:AG568,"休日")</f>
        <v>0</v>
      </c>
      <c r="AI567" s="291">
        <f t="shared" ref="AI567" si="910">(COUNTIF(F568:AG568,"休日"))</f>
        <v>0</v>
      </c>
      <c r="AJ567" s="189"/>
      <c r="AL567" s="290"/>
      <c r="AM567" s="290"/>
      <c r="AN567" s="290"/>
      <c r="AW567" s="278">
        <v>1</v>
      </c>
      <c r="AX567" s="278">
        <v>2</v>
      </c>
      <c r="AY567" s="278">
        <v>3</v>
      </c>
      <c r="AZ567" s="278">
        <v>4</v>
      </c>
    </row>
    <row r="568" spans="1:52" ht="54.75" customHeight="1" x14ac:dyDescent="0.35">
      <c r="A568" s="599"/>
      <c r="B568" s="532"/>
      <c r="C568" s="533"/>
      <c r="D568" s="534"/>
      <c r="E568" s="296" t="s">
        <v>159</v>
      </c>
      <c r="F568" s="314" t="str">
        <f>IF(B567="","",IF(AW568="対象外","対象外",F567))</f>
        <v/>
      </c>
      <c r="G568" s="219" t="str">
        <f>IF(B567="","",IF(AW568="対象外","対象外",G567))</f>
        <v/>
      </c>
      <c r="H568" s="219" t="str">
        <f>IF(B567="","",IF(AW568="対象外","対象外",H567))</f>
        <v/>
      </c>
      <c r="I568" s="219" t="str">
        <f>IF(B567="","",IF(AW568="対象外","対象外",I567))</f>
        <v/>
      </c>
      <c r="J568" s="219" t="str">
        <f>IF(B567="","",IF(AW568="対象外","対象外",J567))</f>
        <v/>
      </c>
      <c r="K568" s="219" t="str">
        <f>IF(B567="","",IF(AW568="対象外","対象外",K567))</f>
        <v/>
      </c>
      <c r="L568" s="315" t="str">
        <f>IF(B567="","",IF(AW568="対象外","対象外",L567))</f>
        <v/>
      </c>
      <c r="M568" s="303" t="str">
        <f>IF(B567="","",IF(AX568="対象外","対象外",M567))</f>
        <v/>
      </c>
      <c r="N568" s="219" t="str">
        <f>IF(B567="","",IF(AX568="対象外","対象外",N567))</f>
        <v/>
      </c>
      <c r="O568" s="219" t="str">
        <f>IF(B567="","",IF(AX568="対象外","対象外",O567))</f>
        <v/>
      </c>
      <c r="P568" s="219" t="str">
        <f>IF(B567="","",IF(AX568="対象外","対象外",P567))</f>
        <v/>
      </c>
      <c r="Q568" s="219" t="str">
        <f>IF(B567="","",IF(AX568="対象外","対象外",Q567))</f>
        <v/>
      </c>
      <c r="R568" s="219" t="str">
        <f>IF(B567="","",IF(AX568="対象外","対象外",R567))</f>
        <v/>
      </c>
      <c r="S568" s="322" t="str">
        <f>IF(B567="","",IF(AX568="対象外","対象外",S567))</f>
        <v/>
      </c>
      <c r="T568" s="314" t="str">
        <f>IF(B567="","",IF(AY568="対象外","対象外",T567))</f>
        <v/>
      </c>
      <c r="U568" s="219" t="str">
        <f>IF(B567="","",IF(AY568="対象外","対象外",U567))</f>
        <v/>
      </c>
      <c r="V568" s="219" t="str">
        <f>IF(B567="","",IF(AY568="対象外","対象外",V567))</f>
        <v/>
      </c>
      <c r="W568" s="219" t="str">
        <f>IF(B567="","",IF(AY568="対象外","対象外",W567))</f>
        <v/>
      </c>
      <c r="X568" s="219" t="str">
        <f>IF(B567="","",IF(AY568="対象外","対象外",X567))</f>
        <v/>
      </c>
      <c r="Y568" s="219" t="str">
        <f>IF(B567="","",IF(AY568="対象外","対象外",Y567))</f>
        <v/>
      </c>
      <c r="Z568" s="315" t="str">
        <f>IF(B567="","",IF(AY568="対象外","対象外",Z567))</f>
        <v/>
      </c>
      <c r="AA568" s="303" t="str">
        <f>IF(B567="","",IF(AZ568="対象外","対象外",AA567))</f>
        <v/>
      </c>
      <c r="AB568" s="219" t="str">
        <f>IF(B567="","",IF(AZ568="対象外","対象外",AB567))</f>
        <v/>
      </c>
      <c r="AC568" s="219" t="str">
        <f>IF(B567="","",IF(AZ568="対象外","対象外",AC567))</f>
        <v/>
      </c>
      <c r="AD568" s="219" t="str">
        <f>IF(B567="","",IF(AZ568="対象外","対象外",AD567))</f>
        <v/>
      </c>
      <c r="AE568" s="219" t="str">
        <f>IF(B567="","",IF(AZ568="対象外","対象外",AE567))</f>
        <v/>
      </c>
      <c r="AF568" s="219" t="str">
        <f>IF(B567="","",IF(AZ568="対象外","対象外",AF567))</f>
        <v/>
      </c>
      <c r="AG568" s="219" t="str">
        <f>IF(B567="","",IF(AZ568="対象外","対象外",AG567))</f>
        <v/>
      </c>
      <c r="AH568" s="523" t="str">
        <f t="shared" ref="AH568" si="911">IF(B567="","",IF(AH567&lt;1,"対象外",ROUND(AI567/AH567,3)))</f>
        <v/>
      </c>
      <c r="AI568" s="524"/>
      <c r="AJ568" s="189"/>
      <c r="AL568" s="290"/>
      <c r="AM568" s="184">
        <f>IF(AH568="",0,IF(AH568="対象外",0,1))</f>
        <v>0</v>
      </c>
      <c r="AN568" s="187">
        <f>IF(AM568=1,AH568,0)</f>
        <v>0</v>
      </c>
      <c r="AO568" s="184">
        <f>AH567</f>
        <v>0</v>
      </c>
      <c r="AP568" s="170">
        <f>AI567</f>
        <v>0</v>
      </c>
      <c r="AQ568" s="152"/>
      <c r="AR568" s="170">
        <f>IF(AS568&gt;1,1,0)</f>
        <v>0</v>
      </c>
      <c r="AS568" s="170">
        <f>AO568+AS524</f>
        <v>0</v>
      </c>
      <c r="AT568" s="170">
        <f>AP568+AT524</f>
        <v>0</v>
      </c>
      <c r="AU568" s="152"/>
      <c r="AW568" s="198" t="str">
        <f>IF(COUNTIF(F567:L567,"作業")+COUNTIF(F567:L567,"休日")&lt;7,"対象外",IF(COUNTIF(F567:L567,"休日")&gt;3,"対象外","対象"))</f>
        <v>対象外</v>
      </c>
      <c r="AX568" s="198" t="str">
        <f>IF(COUNTIF(M567:S567,"作業")+COUNTIF(M567:S567,"休日")&lt;7,"対象外",IF(COUNTIF(M567:S567,"休日")&gt;3,"対象外","対象"))</f>
        <v>対象外</v>
      </c>
      <c r="AY568" s="198" t="str">
        <f>IF(COUNTIF(T567:Z567,"作業")+COUNTIF(T567:Z567,"休日")&lt;7,"対象外",IF(COUNTIF(T567:Z567,"休日")&gt;3,"対象外","対象"))</f>
        <v>対象外</v>
      </c>
      <c r="AZ568" s="198" t="str">
        <f>IF(COUNTIF(AA567:AG567,"作業")+COUNTIF(AA567:AG567,"休日")&lt;7,"対象外",IF(COUNTIF(AA567:AG567,"休日")&gt;3,"対象外","対象"))</f>
        <v>対象外</v>
      </c>
    </row>
    <row r="569" spans="1:52" ht="54.75" customHeight="1" x14ac:dyDescent="0.35">
      <c r="A569" s="599"/>
      <c r="B569" s="529" t="str">
        <f>IF(COUNTIF(F569:AG569,0)=28,"",B$41)</f>
        <v/>
      </c>
      <c r="C569" s="530"/>
      <c r="D569" s="531"/>
      <c r="E569" s="295" t="s">
        <v>158</v>
      </c>
      <c r="F569" s="314">
        <f>VLOOKUP(F550,'9'!$B$11:$D$598,3,0)</f>
        <v>0</v>
      </c>
      <c r="G569" s="219">
        <f>VLOOKUP(G550,'9'!$B$11:$D$598,3,0)</f>
        <v>0</v>
      </c>
      <c r="H569" s="219">
        <f>VLOOKUP(H550,'9'!$B$11:$D$598,3,0)</f>
        <v>0</v>
      </c>
      <c r="I569" s="219">
        <f>VLOOKUP(I550,'9'!$B$11:$D$598,3,0)</f>
        <v>0</v>
      </c>
      <c r="J569" s="219">
        <f>VLOOKUP(J550,'9'!$B$11:$D$598,3,0)</f>
        <v>0</v>
      </c>
      <c r="K569" s="219">
        <f>VLOOKUP(K550,'9'!$B$11:$D$598,3,0)</f>
        <v>0</v>
      </c>
      <c r="L569" s="315">
        <f>VLOOKUP(L550,'9'!$B$11:$D$598,3,0)</f>
        <v>0</v>
      </c>
      <c r="M569" s="303">
        <f>VLOOKUP(M550,'9'!$B$11:$D$598,3,0)</f>
        <v>0</v>
      </c>
      <c r="N569" s="219">
        <f>VLOOKUP(N550,'9'!$B$11:$D$598,3,0)</f>
        <v>0</v>
      </c>
      <c r="O569" s="219">
        <f>VLOOKUP(O550,'9'!$B$11:$D$598,3,0)</f>
        <v>0</v>
      </c>
      <c r="P569" s="219">
        <f>VLOOKUP(P550,'9'!$B$11:$D$598,3,0)</f>
        <v>0</v>
      </c>
      <c r="Q569" s="219">
        <f>VLOOKUP(Q550,'9'!$B$11:$D$598,3,0)</f>
        <v>0</v>
      </c>
      <c r="R569" s="219">
        <f>VLOOKUP(R550,'9'!$B$11:$D$598,3,0)</f>
        <v>0</v>
      </c>
      <c r="S569" s="322">
        <f>VLOOKUP(S550,'9'!$B$11:$D$598,3,0)</f>
        <v>0</v>
      </c>
      <c r="T569" s="314">
        <f>VLOOKUP(T550,'9'!$B$11:$D$598,3,0)</f>
        <v>0</v>
      </c>
      <c r="U569" s="219">
        <f>VLOOKUP(U550,'9'!$B$11:$D$598,3,0)</f>
        <v>0</v>
      </c>
      <c r="V569" s="219">
        <f>VLOOKUP(V550,'9'!$B$11:$D$598,3,0)</f>
        <v>0</v>
      </c>
      <c r="W569" s="219">
        <f>VLOOKUP(W550,'9'!$B$11:$D$598,3,0)</f>
        <v>0</v>
      </c>
      <c r="X569" s="219">
        <f>VLOOKUP(X550,'9'!$B$11:$D$598,3,0)</f>
        <v>0</v>
      </c>
      <c r="Y569" s="219">
        <f>VLOOKUP(Y550,'9'!$B$11:$D$598,3,0)</f>
        <v>0</v>
      </c>
      <c r="Z569" s="315">
        <f>VLOOKUP(Z550,'9'!$B$11:$D$598,3,0)</f>
        <v>0</v>
      </c>
      <c r="AA569" s="303">
        <f>VLOOKUP(AA550,'9'!$B$11:$D$598,3,0)</f>
        <v>0</v>
      </c>
      <c r="AB569" s="219">
        <f>VLOOKUP(AB550,'9'!$B$11:$D$598,3,0)</f>
        <v>0</v>
      </c>
      <c r="AC569" s="219">
        <f>VLOOKUP(AC550,'9'!$B$11:$D$598,3,0)</f>
        <v>0</v>
      </c>
      <c r="AD569" s="219">
        <f>VLOOKUP(AD550,'9'!$B$11:$D$598,3,0)</f>
        <v>0</v>
      </c>
      <c r="AE569" s="219">
        <f>VLOOKUP(AE550,'9'!$B$11:$D$598,3,0)</f>
        <v>0</v>
      </c>
      <c r="AF569" s="219">
        <f>VLOOKUP(AF550,'9'!$B$11:$D$598,3,0)</f>
        <v>0</v>
      </c>
      <c r="AG569" s="219">
        <f>VLOOKUP(AG550,'9'!$B$11:$D$598,3,0)</f>
        <v>0</v>
      </c>
      <c r="AH569" s="198">
        <f t="shared" ref="AH569" si="912">COUNTIF(F570:AG570,"作業")+COUNTIF(F570:AG570,"休日")</f>
        <v>0</v>
      </c>
      <c r="AI569" s="291">
        <f t="shared" ref="AI569" si="913">(COUNTIF(F570:AG570,"休日"))</f>
        <v>0</v>
      </c>
      <c r="AJ569" s="189"/>
      <c r="AL569" s="290"/>
      <c r="AM569" s="290"/>
      <c r="AN569" s="290"/>
      <c r="AW569" s="278">
        <v>1</v>
      </c>
      <c r="AX569" s="278">
        <v>2</v>
      </c>
      <c r="AY569" s="278">
        <v>3</v>
      </c>
      <c r="AZ569" s="278">
        <v>4</v>
      </c>
    </row>
    <row r="570" spans="1:52" ht="54.75" customHeight="1" x14ac:dyDescent="0.35">
      <c r="A570" s="599"/>
      <c r="B570" s="532"/>
      <c r="C570" s="533"/>
      <c r="D570" s="534"/>
      <c r="E570" s="296" t="s">
        <v>159</v>
      </c>
      <c r="F570" s="314" t="str">
        <f>IF(B569="","",IF(AW570="対象外","対象外",F569))</f>
        <v/>
      </c>
      <c r="G570" s="219" t="str">
        <f>IF(B569="","",IF(AW570="対象外","対象外",G569))</f>
        <v/>
      </c>
      <c r="H570" s="219" t="str">
        <f>IF(B569="","",IF(AW570="対象外","対象外",H569))</f>
        <v/>
      </c>
      <c r="I570" s="219" t="str">
        <f>IF(B569="","",IF(AW570="対象外","対象外",I569))</f>
        <v/>
      </c>
      <c r="J570" s="219" t="str">
        <f>IF(B569="","",IF(AW570="対象外","対象外",J569))</f>
        <v/>
      </c>
      <c r="K570" s="219" t="str">
        <f>IF(B569="","",IF(AW570="対象外","対象外",K569))</f>
        <v/>
      </c>
      <c r="L570" s="315" t="str">
        <f>IF(B569="","",IF(AW570="対象外","対象外",L569))</f>
        <v/>
      </c>
      <c r="M570" s="303" t="str">
        <f>IF(B569="","",IF(AX570="対象外","対象外",M569))</f>
        <v/>
      </c>
      <c r="N570" s="219" t="str">
        <f>IF(B569="","",IF(AX570="対象外","対象外",N569))</f>
        <v/>
      </c>
      <c r="O570" s="219" t="str">
        <f>IF(B569="","",IF(AX570="対象外","対象外",O569))</f>
        <v/>
      </c>
      <c r="P570" s="219" t="str">
        <f>IF(B569="","",IF(AX570="対象外","対象外",P569))</f>
        <v/>
      </c>
      <c r="Q570" s="219" t="str">
        <f>IF(B569="","",IF(AX570="対象外","対象外",Q569))</f>
        <v/>
      </c>
      <c r="R570" s="219" t="str">
        <f>IF(B569="","",IF(AX570="対象外","対象外",R569))</f>
        <v/>
      </c>
      <c r="S570" s="322" t="str">
        <f>IF(B569="","",IF(AX570="対象外","対象外",S569))</f>
        <v/>
      </c>
      <c r="T570" s="314" t="str">
        <f>IF(B569="","",IF(AY570="対象外","対象外",T569))</f>
        <v/>
      </c>
      <c r="U570" s="219" t="str">
        <f>IF(B569="","",IF(AY570="対象外","対象外",U569))</f>
        <v/>
      </c>
      <c r="V570" s="219" t="str">
        <f>IF(B569="","",IF(AY570="対象外","対象外",V569))</f>
        <v/>
      </c>
      <c r="W570" s="219" t="str">
        <f>IF(B569="","",IF(AY570="対象外","対象外",W569))</f>
        <v/>
      </c>
      <c r="X570" s="219" t="str">
        <f>IF(B569="","",IF(AY570="対象外","対象外",X569))</f>
        <v/>
      </c>
      <c r="Y570" s="219" t="str">
        <f>IF(B569="","",IF(AY570="対象外","対象外",Y569))</f>
        <v/>
      </c>
      <c r="Z570" s="315" t="str">
        <f>IF(B569="","",IF(AY570="対象外","対象外",Z569))</f>
        <v/>
      </c>
      <c r="AA570" s="303" t="str">
        <f>IF(B569="","",IF(AZ570="対象外","対象外",AA569))</f>
        <v/>
      </c>
      <c r="AB570" s="219" t="str">
        <f>IF(B569="","",IF(AZ570="対象外","対象外",AB569))</f>
        <v/>
      </c>
      <c r="AC570" s="219" t="str">
        <f>IF(B569="","",IF(AZ570="対象外","対象外",AC569))</f>
        <v/>
      </c>
      <c r="AD570" s="219" t="str">
        <f>IF(B569="","",IF(AZ570="対象外","対象外",AD569))</f>
        <v/>
      </c>
      <c r="AE570" s="219" t="str">
        <f>IF(B569="","",IF(AZ570="対象外","対象外",AE569))</f>
        <v/>
      </c>
      <c r="AF570" s="219" t="str">
        <f>IF(B569="","",IF(AZ570="対象外","対象外",AF569))</f>
        <v/>
      </c>
      <c r="AG570" s="219" t="str">
        <f>IF(B569="","",IF(AZ570="対象外","対象外",AG569))</f>
        <v/>
      </c>
      <c r="AH570" s="523" t="str">
        <f t="shared" ref="AH570" si="914">IF(B569="","",IF(AH569&lt;1,"対象外",ROUND(AI569/AH569,3)))</f>
        <v/>
      </c>
      <c r="AI570" s="524"/>
      <c r="AJ570" s="189"/>
      <c r="AL570" s="290"/>
      <c r="AM570" s="184">
        <f>IF(AH570="",0,IF(AH570="対象外",0,1))</f>
        <v>0</v>
      </c>
      <c r="AN570" s="187">
        <f>IF(AM570=1,AH570,0)</f>
        <v>0</v>
      </c>
      <c r="AO570" s="184">
        <f>AH569</f>
        <v>0</v>
      </c>
      <c r="AP570" s="170">
        <f>AI569</f>
        <v>0</v>
      </c>
      <c r="AQ570" s="152"/>
      <c r="AR570" s="170">
        <f>IF(AS570&gt;1,1,0)</f>
        <v>0</v>
      </c>
      <c r="AS570" s="170">
        <f>AO570+AS526</f>
        <v>0</v>
      </c>
      <c r="AT570" s="170">
        <f>AP570+AT526</f>
        <v>0</v>
      </c>
      <c r="AU570" s="152"/>
      <c r="AW570" s="198" t="str">
        <f>IF(COUNTIF(F569:L569,"作業")+COUNTIF(F569:L569,"休日")&lt;7,"対象外",IF(COUNTIF(F569:L569,"休日")&gt;3,"対象外","対象"))</f>
        <v>対象外</v>
      </c>
      <c r="AX570" s="198" t="str">
        <f>IF(COUNTIF(M569:S569,"作業")+COUNTIF(M569:S569,"休日")&lt;7,"対象外",IF(COUNTIF(M569:S569,"休日")&gt;3,"対象外","対象"))</f>
        <v>対象外</v>
      </c>
      <c r="AY570" s="198" t="str">
        <f>IF(COUNTIF(T569:Z569,"作業")+COUNTIF(T569:Z569,"休日")&lt;7,"対象外",IF(COUNTIF(T569:Z569,"休日")&gt;3,"対象外","対象"))</f>
        <v>対象外</v>
      </c>
      <c r="AZ570" s="198" t="str">
        <f>IF(COUNTIF(AA569:AG569,"作業")+COUNTIF(AA569:AG569,"休日")&lt;7,"対象外",IF(COUNTIF(AA569:AG569,"休日")&gt;3,"対象外","対象"))</f>
        <v>対象外</v>
      </c>
    </row>
    <row r="571" spans="1:52" ht="54.75" customHeight="1" x14ac:dyDescent="0.35">
      <c r="A571" s="599"/>
      <c r="B571" s="529" t="str">
        <f>IF(COUNTIF(F571:AG571,0)=28,"",B$43)</f>
        <v/>
      </c>
      <c r="C571" s="530"/>
      <c r="D571" s="531"/>
      <c r="E571" s="295" t="s">
        <v>158</v>
      </c>
      <c r="F571" s="314">
        <f>VLOOKUP(F550,'10'!$B$11:$D$598,3,0)</f>
        <v>0</v>
      </c>
      <c r="G571" s="219">
        <f>VLOOKUP(G550,'10'!$B$11:$D$598,3,0)</f>
        <v>0</v>
      </c>
      <c r="H571" s="219">
        <f>VLOOKUP(H550,'10'!$B$11:$D$598,3,0)</f>
        <v>0</v>
      </c>
      <c r="I571" s="219">
        <f>VLOOKUP(I550,'10'!$B$11:$D$598,3,0)</f>
        <v>0</v>
      </c>
      <c r="J571" s="219">
        <f>VLOOKUP(J550,'10'!$B$11:$D$598,3,0)</f>
        <v>0</v>
      </c>
      <c r="K571" s="219">
        <f>VLOOKUP(K550,'10'!$B$11:$D$598,3,0)</f>
        <v>0</v>
      </c>
      <c r="L571" s="315">
        <f>VLOOKUP(L550,'10'!$B$11:$D$598,3,0)</f>
        <v>0</v>
      </c>
      <c r="M571" s="303">
        <f>VLOOKUP(M550,'10'!$B$11:$D$598,3,0)</f>
        <v>0</v>
      </c>
      <c r="N571" s="219">
        <f>VLOOKUP(N550,'10'!$B$11:$D$598,3,0)</f>
        <v>0</v>
      </c>
      <c r="O571" s="219">
        <f>VLOOKUP(O550,'10'!$B$11:$D$598,3,0)</f>
        <v>0</v>
      </c>
      <c r="P571" s="219">
        <f>VLOOKUP(P550,'10'!$B$11:$D$598,3,0)</f>
        <v>0</v>
      </c>
      <c r="Q571" s="219">
        <f>VLOOKUP(Q550,'10'!$B$11:$D$598,3,0)</f>
        <v>0</v>
      </c>
      <c r="R571" s="219">
        <f>VLOOKUP(R550,'10'!$B$11:$D$598,3,0)</f>
        <v>0</v>
      </c>
      <c r="S571" s="322">
        <f>VLOOKUP(S550,'10'!$B$11:$D$598,3,0)</f>
        <v>0</v>
      </c>
      <c r="T571" s="314">
        <f>VLOOKUP(T550,'10'!$B$11:$D$598,3,0)</f>
        <v>0</v>
      </c>
      <c r="U571" s="219">
        <f>VLOOKUP(U550,'10'!$B$11:$D$598,3,0)</f>
        <v>0</v>
      </c>
      <c r="V571" s="219">
        <f>VLOOKUP(V550,'10'!$B$11:$D$598,3,0)</f>
        <v>0</v>
      </c>
      <c r="W571" s="219">
        <f>VLOOKUP(W550,'10'!$B$11:$D$598,3,0)</f>
        <v>0</v>
      </c>
      <c r="X571" s="219">
        <f>VLOOKUP(X550,'10'!$B$11:$D$598,3,0)</f>
        <v>0</v>
      </c>
      <c r="Y571" s="219">
        <f>VLOOKUP(Y550,'10'!$B$11:$D$598,3,0)</f>
        <v>0</v>
      </c>
      <c r="Z571" s="315">
        <f>VLOOKUP(Z550,'10'!$B$11:$D$598,3,0)</f>
        <v>0</v>
      </c>
      <c r="AA571" s="303">
        <f>VLOOKUP(AA550,'10'!$B$11:$D$598,3,0)</f>
        <v>0</v>
      </c>
      <c r="AB571" s="219">
        <f>VLOOKUP(AB550,'10'!$B$11:$D$598,3,0)</f>
        <v>0</v>
      </c>
      <c r="AC571" s="219">
        <f>VLOOKUP(AC550,'10'!$B$11:$D$598,3,0)</f>
        <v>0</v>
      </c>
      <c r="AD571" s="219">
        <f>VLOOKUP(AD550,'10'!$B$11:$D$598,3,0)</f>
        <v>0</v>
      </c>
      <c r="AE571" s="219">
        <f>VLOOKUP(AE550,'10'!$B$11:$D$598,3,0)</f>
        <v>0</v>
      </c>
      <c r="AF571" s="219">
        <f>VLOOKUP(AF550,'10'!$B$11:$D$598,3,0)</f>
        <v>0</v>
      </c>
      <c r="AG571" s="219">
        <f>VLOOKUP(AG550,'10'!$B$11:$D$598,3,0)</f>
        <v>0</v>
      </c>
      <c r="AH571" s="198">
        <f t="shared" ref="AH571" si="915">COUNTIF(F572:AG572,"作業")+COUNTIF(F572:AG572,"休日")</f>
        <v>0</v>
      </c>
      <c r="AI571" s="291">
        <f t="shared" ref="AI571" si="916">(COUNTIF(F572:AG572,"休日"))</f>
        <v>0</v>
      </c>
      <c r="AJ571" s="189"/>
      <c r="AL571" s="290"/>
      <c r="AM571" s="290"/>
      <c r="AN571" s="290"/>
      <c r="AW571" s="278">
        <v>1</v>
      </c>
      <c r="AX571" s="278">
        <v>2</v>
      </c>
      <c r="AY571" s="278">
        <v>3</v>
      </c>
      <c r="AZ571" s="278">
        <v>4</v>
      </c>
    </row>
    <row r="572" spans="1:52" ht="54.75" customHeight="1" x14ac:dyDescent="0.35">
      <c r="A572" s="599"/>
      <c r="B572" s="532"/>
      <c r="C572" s="533"/>
      <c r="D572" s="534"/>
      <c r="E572" s="296" t="s">
        <v>159</v>
      </c>
      <c r="F572" s="314" t="str">
        <f>IF(B571="","",IF(AW572="対象外","対象外",F571))</f>
        <v/>
      </c>
      <c r="G572" s="219" t="str">
        <f>IF(B571="","",IF(AW572="対象外","対象外",G571))</f>
        <v/>
      </c>
      <c r="H572" s="219" t="str">
        <f>IF(B571="","",IF(AW572="対象外","対象外",H571))</f>
        <v/>
      </c>
      <c r="I572" s="219" t="str">
        <f>IF(B571="","",IF(AW572="対象外","対象外",I571))</f>
        <v/>
      </c>
      <c r="J572" s="219" t="str">
        <f>IF(B571="","",IF(AW572="対象外","対象外",J571))</f>
        <v/>
      </c>
      <c r="K572" s="219" t="str">
        <f>IF(B571="","",IF(AW572="対象外","対象外",K571))</f>
        <v/>
      </c>
      <c r="L572" s="315" t="str">
        <f>IF(B571="","",IF(AW572="対象外","対象外",L571))</f>
        <v/>
      </c>
      <c r="M572" s="303" t="str">
        <f>IF(B571="","",IF(AX572="対象外","対象外",M571))</f>
        <v/>
      </c>
      <c r="N572" s="219" t="str">
        <f>IF(B571="","",IF(AX572="対象外","対象外",N571))</f>
        <v/>
      </c>
      <c r="O572" s="219" t="str">
        <f>IF(B571="","",IF(AX572="対象外","対象外",O571))</f>
        <v/>
      </c>
      <c r="P572" s="219" t="str">
        <f>IF(B571="","",IF(AX572="対象外","対象外",P571))</f>
        <v/>
      </c>
      <c r="Q572" s="219" t="str">
        <f>IF(B571="","",IF(AX572="対象外","対象外",Q571))</f>
        <v/>
      </c>
      <c r="R572" s="219" t="str">
        <f>IF(B571="","",IF(AX572="対象外","対象外",R571))</f>
        <v/>
      </c>
      <c r="S572" s="322" t="str">
        <f>IF(B571="","",IF(AX572="対象外","対象外",S571))</f>
        <v/>
      </c>
      <c r="T572" s="314" t="str">
        <f>IF(B571="","",IF(AY572="対象外","対象外",T571))</f>
        <v/>
      </c>
      <c r="U572" s="219" t="str">
        <f>IF(B571="","",IF(AY572="対象外","対象外",U571))</f>
        <v/>
      </c>
      <c r="V572" s="219" t="str">
        <f>IF(B571="","",IF(AY572="対象外","対象外",V571))</f>
        <v/>
      </c>
      <c r="W572" s="219" t="str">
        <f>IF(B571="","",IF(AY572="対象外","対象外",W571))</f>
        <v/>
      </c>
      <c r="X572" s="219" t="str">
        <f>IF(B571="","",IF(AY572="対象外","対象外",X571))</f>
        <v/>
      </c>
      <c r="Y572" s="219" t="str">
        <f>IF(B571="","",IF(AY572="対象外","対象外",Y571))</f>
        <v/>
      </c>
      <c r="Z572" s="315" t="str">
        <f>IF(B571="","",IF(AY572="対象外","対象外",Z571))</f>
        <v/>
      </c>
      <c r="AA572" s="303" t="str">
        <f>IF(B571="","",IF(AZ572="対象外","対象外",AA571))</f>
        <v/>
      </c>
      <c r="AB572" s="219" t="str">
        <f>IF(B571="","",IF(AZ572="対象外","対象外",AB571))</f>
        <v/>
      </c>
      <c r="AC572" s="219" t="str">
        <f>IF(B571="","",IF(AZ572="対象外","対象外",AC571))</f>
        <v/>
      </c>
      <c r="AD572" s="219" t="str">
        <f>IF(B571="","",IF(AZ572="対象外","対象外",AD571))</f>
        <v/>
      </c>
      <c r="AE572" s="219" t="str">
        <f>IF(B571="","",IF(AZ572="対象外","対象外",AE571))</f>
        <v/>
      </c>
      <c r="AF572" s="219" t="str">
        <f>IF(B571="","",IF(AZ572="対象外","対象外",AF571))</f>
        <v/>
      </c>
      <c r="AG572" s="219" t="str">
        <f>IF(B571="","",IF(AZ572="対象外","対象外",AG571))</f>
        <v/>
      </c>
      <c r="AH572" s="523" t="str">
        <f t="shared" ref="AH572" si="917">IF(B571="","",IF(AH571&lt;1,"対象外",ROUND(AI571/AH571,3)))</f>
        <v/>
      </c>
      <c r="AI572" s="524"/>
      <c r="AJ572" s="189"/>
      <c r="AL572" s="290"/>
      <c r="AM572" s="184">
        <f>IF(AH572="",0,IF(AH572="対象外",0,1))</f>
        <v>0</v>
      </c>
      <c r="AN572" s="187">
        <f>IF(AM572=1,AH572,0)</f>
        <v>0</v>
      </c>
      <c r="AO572" s="184">
        <f>AH571</f>
        <v>0</v>
      </c>
      <c r="AP572" s="170">
        <f>AI571</f>
        <v>0</v>
      </c>
      <c r="AQ572" s="152"/>
      <c r="AR572" s="170">
        <f>IF(AS572&gt;1,1,0)</f>
        <v>0</v>
      </c>
      <c r="AS572" s="170">
        <f>AO572+AS528</f>
        <v>0</v>
      </c>
      <c r="AT572" s="170">
        <f>AP572+AT528</f>
        <v>0</v>
      </c>
      <c r="AU572" s="152"/>
      <c r="AW572" s="198" t="str">
        <f>IF(COUNTIF(F571:L571,"作業")+COUNTIF(F571:L571,"休日")&lt;7,"対象外",IF(COUNTIF(F571:L571,"休日")&gt;3,"対象外","対象"))</f>
        <v>対象外</v>
      </c>
      <c r="AX572" s="198" t="str">
        <f>IF(COUNTIF(M571:S571,"作業")+COUNTIF(M571:S571,"休日")&lt;7,"対象外",IF(COUNTIF(M571:S571,"休日")&gt;3,"対象外","対象"))</f>
        <v>対象外</v>
      </c>
      <c r="AY572" s="198" t="str">
        <f>IF(COUNTIF(T571:Z571,"作業")+COUNTIF(T571:Z571,"休日")&lt;7,"対象外",IF(COUNTIF(T571:Z571,"休日")&gt;3,"対象外","対象"))</f>
        <v>対象外</v>
      </c>
      <c r="AZ572" s="198" t="str">
        <f>IF(COUNTIF(AA571:AG571,"作業")+COUNTIF(AA571:AG571,"休日")&lt;7,"対象外",IF(COUNTIF(AA571:AG571,"休日")&gt;3,"対象外","対象"))</f>
        <v>対象外</v>
      </c>
    </row>
    <row r="573" spans="1:52" ht="54.75" customHeight="1" x14ac:dyDescent="0.35">
      <c r="A573" s="599"/>
      <c r="B573" s="529" t="str">
        <f>IF(COUNTIF(F573:AG573,0)=28,"",B$45)</f>
        <v/>
      </c>
      <c r="C573" s="530"/>
      <c r="D573" s="531"/>
      <c r="E573" s="295" t="s">
        <v>158</v>
      </c>
      <c r="F573" s="314">
        <f>VLOOKUP(F550,'11'!$B$11:$D$598,3,0)</f>
        <v>0</v>
      </c>
      <c r="G573" s="219">
        <f>VLOOKUP(G550,'11'!$B$11:$D$598,3,0)</f>
        <v>0</v>
      </c>
      <c r="H573" s="219">
        <f>VLOOKUP(H550,'11'!$B$11:$D$598,3,0)</f>
        <v>0</v>
      </c>
      <c r="I573" s="219">
        <f>VLOOKUP(I550,'11'!$B$11:$D$598,3,0)</f>
        <v>0</v>
      </c>
      <c r="J573" s="219">
        <f>VLOOKUP(J550,'11'!$B$11:$D$598,3,0)</f>
        <v>0</v>
      </c>
      <c r="K573" s="219">
        <f>VLOOKUP(K550,'11'!$B$11:$D$598,3,0)</f>
        <v>0</v>
      </c>
      <c r="L573" s="315">
        <f>VLOOKUP(L550,'11'!$B$11:$D$598,3,0)</f>
        <v>0</v>
      </c>
      <c r="M573" s="303">
        <f>VLOOKUP(M550,'11'!$B$11:$D$598,3,0)</f>
        <v>0</v>
      </c>
      <c r="N573" s="219">
        <f>VLOOKUP(N550,'11'!$B$11:$D$598,3,0)</f>
        <v>0</v>
      </c>
      <c r="O573" s="219">
        <f>VLOOKUP(O550,'11'!$B$11:$D$598,3,0)</f>
        <v>0</v>
      </c>
      <c r="P573" s="219">
        <f>VLOOKUP(P550,'11'!$B$11:$D$598,3,0)</f>
        <v>0</v>
      </c>
      <c r="Q573" s="219">
        <f>VLOOKUP(Q550,'11'!$B$11:$D$598,3,0)</f>
        <v>0</v>
      </c>
      <c r="R573" s="219">
        <f>VLOOKUP(R550,'11'!$B$11:$D$598,3,0)</f>
        <v>0</v>
      </c>
      <c r="S573" s="322">
        <f>VLOOKUP(S550,'11'!$B$11:$D$598,3,0)</f>
        <v>0</v>
      </c>
      <c r="T573" s="314">
        <f>VLOOKUP(T550,'11'!$B$11:$D$598,3,0)</f>
        <v>0</v>
      </c>
      <c r="U573" s="219">
        <f>VLOOKUP(U550,'11'!$B$11:$D$598,3,0)</f>
        <v>0</v>
      </c>
      <c r="V573" s="219">
        <f>VLOOKUP(V550,'11'!$B$11:$D$598,3,0)</f>
        <v>0</v>
      </c>
      <c r="W573" s="219">
        <f>VLOOKUP(W550,'11'!$B$11:$D$598,3,0)</f>
        <v>0</v>
      </c>
      <c r="X573" s="219">
        <f>VLOOKUP(X550,'11'!$B$11:$D$598,3,0)</f>
        <v>0</v>
      </c>
      <c r="Y573" s="219">
        <f>VLOOKUP(Y550,'11'!$B$11:$D$598,3,0)</f>
        <v>0</v>
      </c>
      <c r="Z573" s="315">
        <f>VLOOKUP(Z550,'11'!$B$11:$D$598,3,0)</f>
        <v>0</v>
      </c>
      <c r="AA573" s="303">
        <f>VLOOKUP(AA550,'11'!$B$11:$D$598,3,0)</f>
        <v>0</v>
      </c>
      <c r="AB573" s="219">
        <f>VLOOKUP(AB550,'11'!$B$11:$D$598,3,0)</f>
        <v>0</v>
      </c>
      <c r="AC573" s="219">
        <f>VLOOKUP(AC550,'11'!$B$11:$D$598,3,0)</f>
        <v>0</v>
      </c>
      <c r="AD573" s="219">
        <f>VLOOKUP(AD550,'11'!$B$11:$D$598,3,0)</f>
        <v>0</v>
      </c>
      <c r="AE573" s="219">
        <f>VLOOKUP(AE550,'11'!$B$11:$D$598,3,0)</f>
        <v>0</v>
      </c>
      <c r="AF573" s="219">
        <f>VLOOKUP(AF550,'11'!$B$11:$D$598,3,0)</f>
        <v>0</v>
      </c>
      <c r="AG573" s="219">
        <f>VLOOKUP(AG550,'11'!$B$11:$D$598,3,0)</f>
        <v>0</v>
      </c>
      <c r="AH573" s="198">
        <f t="shared" ref="AH573" si="918">COUNTIF(F574:AG574,"作業")+COUNTIF(F574:AG574,"休日")</f>
        <v>0</v>
      </c>
      <c r="AI573" s="291">
        <f t="shared" ref="AI573" si="919">(COUNTIF(F574:AG574,"休日"))</f>
        <v>0</v>
      </c>
      <c r="AJ573" s="189"/>
      <c r="AL573" s="290"/>
      <c r="AM573" s="290"/>
      <c r="AN573" s="290"/>
      <c r="AW573" s="278">
        <v>1</v>
      </c>
      <c r="AX573" s="278">
        <v>2</v>
      </c>
      <c r="AY573" s="278">
        <v>3</v>
      </c>
      <c r="AZ573" s="278">
        <v>4</v>
      </c>
    </row>
    <row r="574" spans="1:52" ht="54.75" customHeight="1" x14ac:dyDescent="0.35">
      <c r="A574" s="599"/>
      <c r="B574" s="532"/>
      <c r="C574" s="533"/>
      <c r="D574" s="534"/>
      <c r="E574" s="296" t="s">
        <v>159</v>
      </c>
      <c r="F574" s="314" t="str">
        <f>IF(B573="","",IF(AW574="対象外","対象外",F573))</f>
        <v/>
      </c>
      <c r="G574" s="219" t="str">
        <f>IF(B573="","",IF(AW574="対象外","対象外",G573))</f>
        <v/>
      </c>
      <c r="H574" s="219" t="str">
        <f>IF(B573="","",IF(AW574="対象外","対象外",H573))</f>
        <v/>
      </c>
      <c r="I574" s="219" t="str">
        <f>IF(B573="","",IF(AW574="対象外","対象外",I573))</f>
        <v/>
      </c>
      <c r="J574" s="219" t="str">
        <f>IF(B573="","",IF(AW574="対象外","対象外",J573))</f>
        <v/>
      </c>
      <c r="K574" s="219" t="str">
        <f>IF(B573="","",IF(AW574="対象外","対象外",K573))</f>
        <v/>
      </c>
      <c r="L574" s="315" t="str">
        <f>IF(B573="","",IF(AW574="対象外","対象外",L573))</f>
        <v/>
      </c>
      <c r="M574" s="303" t="str">
        <f>IF(B573="","",IF(AX574="対象外","対象外",M573))</f>
        <v/>
      </c>
      <c r="N574" s="219" t="str">
        <f>IF(B573="","",IF(AX574="対象外","対象外",N573))</f>
        <v/>
      </c>
      <c r="O574" s="219" t="str">
        <f>IF(B573="","",IF(AX574="対象外","対象外",O573))</f>
        <v/>
      </c>
      <c r="P574" s="219" t="str">
        <f>IF(B573="","",IF(AX574="対象外","対象外",P573))</f>
        <v/>
      </c>
      <c r="Q574" s="219" t="str">
        <f>IF(B573="","",IF(AX574="対象外","対象外",Q573))</f>
        <v/>
      </c>
      <c r="R574" s="219" t="str">
        <f>IF(B573="","",IF(AX574="対象外","対象外",R573))</f>
        <v/>
      </c>
      <c r="S574" s="322" t="str">
        <f>IF(B573="","",IF(AX574="対象外","対象外",S573))</f>
        <v/>
      </c>
      <c r="T574" s="314" t="str">
        <f>IF(B573="","",IF(AY574="対象外","対象外",T573))</f>
        <v/>
      </c>
      <c r="U574" s="219" t="str">
        <f>IF(B573="","",IF(AY574="対象外","対象外",U573))</f>
        <v/>
      </c>
      <c r="V574" s="219" t="str">
        <f>IF(B573="","",IF(AY574="対象外","対象外",V573))</f>
        <v/>
      </c>
      <c r="W574" s="219" t="str">
        <f>IF(B573="","",IF(AY574="対象外","対象外",W573))</f>
        <v/>
      </c>
      <c r="X574" s="219" t="str">
        <f>IF(B573="","",IF(AY574="対象外","対象外",X573))</f>
        <v/>
      </c>
      <c r="Y574" s="219" t="str">
        <f>IF(B573="","",IF(AY574="対象外","対象外",Y573))</f>
        <v/>
      </c>
      <c r="Z574" s="315" t="str">
        <f>IF(B573="","",IF(AY574="対象外","対象外",Z573))</f>
        <v/>
      </c>
      <c r="AA574" s="303" t="str">
        <f>IF(B573="","",IF(AZ574="対象外","対象外",AA573))</f>
        <v/>
      </c>
      <c r="AB574" s="219" t="str">
        <f>IF(B573="","",IF(AZ574="対象外","対象外",AB573))</f>
        <v/>
      </c>
      <c r="AC574" s="219" t="str">
        <f>IF(B573="","",IF(AZ574="対象外","対象外",AC573))</f>
        <v/>
      </c>
      <c r="AD574" s="219" t="str">
        <f>IF(B573="","",IF(AZ574="対象外","対象外",AD573))</f>
        <v/>
      </c>
      <c r="AE574" s="219" t="str">
        <f>IF(B573="","",IF(AZ574="対象外","対象外",AE573))</f>
        <v/>
      </c>
      <c r="AF574" s="219" t="str">
        <f>IF(B573="","",IF(AZ574="対象外","対象外",AF573))</f>
        <v/>
      </c>
      <c r="AG574" s="219" t="str">
        <f>IF(B573="","",IF(AZ574="対象外","対象外",AG573))</f>
        <v/>
      </c>
      <c r="AH574" s="523" t="str">
        <f t="shared" ref="AH574" si="920">IF(B573="","",IF(AH573&lt;1,"対象外",ROUND(AI573/AH573,3)))</f>
        <v/>
      </c>
      <c r="AI574" s="524"/>
      <c r="AJ574" s="189"/>
      <c r="AL574" s="290"/>
      <c r="AM574" s="184">
        <f>IF(AH574="",0,IF(AH574="対象外",0,1))</f>
        <v>0</v>
      </c>
      <c r="AN574" s="187">
        <f>IF(AM574=1,AH574,0)</f>
        <v>0</v>
      </c>
      <c r="AO574" s="184">
        <f>AH573</f>
        <v>0</v>
      </c>
      <c r="AP574" s="170">
        <f>AI573</f>
        <v>0</v>
      </c>
      <c r="AQ574" s="152"/>
      <c r="AR574" s="170">
        <f>IF(AS574&gt;1,1,0)</f>
        <v>0</v>
      </c>
      <c r="AS574" s="170">
        <f>AO574+AS530</f>
        <v>0</v>
      </c>
      <c r="AT574" s="170">
        <f>AP574+AT530</f>
        <v>0</v>
      </c>
      <c r="AU574" s="152"/>
      <c r="AW574" s="198" t="str">
        <f>IF(COUNTIF(F573:L573,"作業")+COUNTIF(F573:L573,"休日")&lt;7,"対象外",IF(COUNTIF(F573:L573,"休日")&gt;3,"対象外","対象"))</f>
        <v>対象外</v>
      </c>
      <c r="AX574" s="198" t="str">
        <f>IF(COUNTIF(M573:S573,"作業")+COUNTIF(M573:S573,"休日")&lt;7,"対象外",IF(COUNTIF(M573:S573,"休日")&gt;3,"対象外","対象"))</f>
        <v>対象外</v>
      </c>
      <c r="AY574" s="198" t="str">
        <f>IF(COUNTIF(T573:Z573,"作業")+COUNTIF(T573:Z573,"休日")&lt;7,"対象外",IF(COUNTIF(T573:Z573,"休日")&gt;3,"対象外","対象"))</f>
        <v>対象外</v>
      </c>
      <c r="AZ574" s="198" t="str">
        <f>IF(COUNTIF(AA573:AG573,"作業")+COUNTIF(AA573:AG573,"休日")&lt;7,"対象外",IF(COUNTIF(AA573:AG573,"休日")&gt;3,"対象外","対象"))</f>
        <v>対象外</v>
      </c>
    </row>
    <row r="575" spans="1:52" ht="54.75" customHeight="1" x14ac:dyDescent="0.35">
      <c r="A575" s="599"/>
      <c r="B575" s="529" t="str">
        <f>IF(COUNTIF(F575:AG575,0)=28,"",B$47)</f>
        <v/>
      </c>
      <c r="C575" s="530"/>
      <c r="D575" s="531"/>
      <c r="E575" s="295" t="s">
        <v>158</v>
      </c>
      <c r="F575" s="314">
        <f>VLOOKUP(F550,'12'!$B$11:$D$598,3,0)</f>
        <v>0</v>
      </c>
      <c r="G575" s="219">
        <f>VLOOKUP(G550,'12'!$B$11:$D$598,3,0)</f>
        <v>0</v>
      </c>
      <c r="H575" s="219">
        <f>VLOOKUP(H550,'12'!$B$11:$D$598,3,0)</f>
        <v>0</v>
      </c>
      <c r="I575" s="219">
        <f>VLOOKUP(I550,'12'!$B$11:$D$598,3,0)</f>
        <v>0</v>
      </c>
      <c r="J575" s="219">
        <f>VLOOKUP(J550,'12'!$B$11:$D$598,3,0)</f>
        <v>0</v>
      </c>
      <c r="K575" s="219">
        <f>VLOOKUP(K550,'12'!$B$11:$D$598,3,0)</f>
        <v>0</v>
      </c>
      <c r="L575" s="315">
        <f>VLOOKUP(L550,'12'!$B$11:$D$598,3,0)</f>
        <v>0</v>
      </c>
      <c r="M575" s="303">
        <f>VLOOKUP(M550,'12'!$B$11:$D$598,3,0)</f>
        <v>0</v>
      </c>
      <c r="N575" s="219">
        <f>VLOOKUP(N550,'12'!$B$11:$D$598,3,0)</f>
        <v>0</v>
      </c>
      <c r="O575" s="219">
        <f>VLOOKUP(O550,'12'!$B$11:$D$598,3,0)</f>
        <v>0</v>
      </c>
      <c r="P575" s="219">
        <f>VLOOKUP(P550,'12'!$B$11:$D$598,3,0)</f>
        <v>0</v>
      </c>
      <c r="Q575" s="219">
        <f>VLOOKUP(Q550,'12'!$B$11:$D$598,3,0)</f>
        <v>0</v>
      </c>
      <c r="R575" s="219">
        <f>VLOOKUP(R550,'12'!$B$11:$D$598,3,0)</f>
        <v>0</v>
      </c>
      <c r="S575" s="322">
        <f>VLOOKUP(S550,'12'!$B$11:$D$598,3,0)</f>
        <v>0</v>
      </c>
      <c r="T575" s="314">
        <f>VLOOKUP(T550,'12'!$B$11:$D$598,3,0)</f>
        <v>0</v>
      </c>
      <c r="U575" s="219">
        <f>VLOOKUP(U550,'12'!$B$11:$D$598,3,0)</f>
        <v>0</v>
      </c>
      <c r="V575" s="219">
        <f>VLOOKUP(V550,'12'!$B$11:$D$598,3,0)</f>
        <v>0</v>
      </c>
      <c r="W575" s="219">
        <f>VLOOKUP(W550,'12'!$B$11:$D$598,3,0)</f>
        <v>0</v>
      </c>
      <c r="X575" s="219">
        <f>VLOOKUP(X550,'12'!$B$11:$D$598,3,0)</f>
        <v>0</v>
      </c>
      <c r="Y575" s="219">
        <f>VLOOKUP(Y550,'12'!$B$11:$D$598,3,0)</f>
        <v>0</v>
      </c>
      <c r="Z575" s="315">
        <f>VLOOKUP(Z550,'12'!$B$11:$D$598,3,0)</f>
        <v>0</v>
      </c>
      <c r="AA575" s="303">
        <f>VLOOKUP(AA550,'12'!$B$11:$D$598,3,0)</f>
        <v>0</v>
      </c>
      <c r="AB575" s="219">
        <f>VLOOKUP(AB550,'12'!$B$11:$D$598,3,0)</f>
        <v>0</v>
      </c>
      <c r="AC575" s="219">
        <f>VLOOKUP(AC550,'12'!$B$11:$D$598,3,0)</f>
        <v>0</v>
      </c>
      <c r="AD575" s="219">
        <f>VLOOKUP(AD550,'12'!$B$11:$D$598,3,0)</f>
        <v>0</v>
      </c>
      <c r="AE575" s="219">
        <f>VLOOKUP(AE550,'12'!$B$11:$D$598,3,0)</f>
        <v>0</v>
      </c>
      <c r="AF575" s="219">
        <f>VLOOKUP(AF550,'12'!$B$11:$D$598,3,0)</f>
        <v>0</v>
      </c>
      <c r="AG575" s="219">
        <f>VLOOKUP(AG550,'12'!$B$11:$D$598,3,0)</f>
        <v>0</v>
      </c>
      <c r="AH575" s="198">
        <f t="shared" ref="AH575" si="921">COUNTIF(F576:AG576,"作業")+COUNTIF(F576:AG576,"休日")</f>
        <v>0</v>
      </c>
      <c r="AI575" s="291">
        <f t="shared" ref="AI575" si="922">(COUNTIF(F576:AG576,"休日"))</f>
        <v>0</v>
      </c>
      <c r="AJ575" s="189"/>
      <c r="AL575" s="290"/>
      <c r="AM575" s="290"/>
      <c r="AN575" s="290"/>
      <c r="AW575" s="278">
        <v>1</v>
      </c>
      <c r="AX575" s="278">
        <v>2</v>
      </c>
      <c r="AY575" s="278">
        <v>3</v>
      </c>
      <c r="AZ575" s="278">
        <v>4</v>
      </c>
    </row>
    <row r="576" spans="1:52" ht="54.75" customHeight="1" x14ac:dyDescent="0.35">
      <c r="A576" s="599"/>
      <c r="B576" s="532"/>
      <c r="C576" s="533"/>
      <c r="D576" s="534"/>
      <c r="E576" s="296" t="s">
        <v>159</v>
      </c>
      <c r="F576" s="314" t="str">
        <f>IF(B575="","",IF(AW576="対象外","対象外",F575))</f>
        <v/>
      </c>
      <c r="G576" s="219" t="str">
        <f>IF(B575="","",IF(AW576="対象外","対象外",G575))</f>
        <v/>
      </c>
      <c r="H576" s="219" t="str">
        <f>IF(B575="","",IF(AW576="対象外","対象外",H575))</f>
        <v/>
      </c>
      <c r="I576" s="219" t="str">
        <f>IF(B575="","",IF(AW576="対象外","対象外",I575))</f>
        <v/>
      </c>
      <c r="J576" s="219" t="str">
        <f>IF(B575="","",IF(AW576="対象外","対象外",J575))</f>
        <v/>
      </c>
      <c r="K576" s="219" t="str">
        <f>IF(B575="","",IF(AW576="対象外","対象外",K575))</f>
        <v/>
      </c>
      <c r="L576" s="315" t="str">
        <f>IF(B575="","",IF(AW576="対象外","対象外",L575))</f>
        <v/>
      </c>
      <c r="M576" s="303" t="str">
        <f>IF(B575="","",IF(AX576="対象外","対象外",M575))</f>
        <v/>
      </c>
      <c r="N576" s="219" t="str">
        <f>IF(B575="","",IF(AX576="対象外","対象外",N575))</f>
        <v/>
      </c>
      <c r="O576" s="219" t="str">
        <f>IF(B575="","",IF(AX576="対象外","対象外",O575))</f>
        <v/>
      </c>
      <c r="P576" s="219" t="str">
        <f>IF(B575="","",IF(AX576="対象外","対象外",P575))</f>
        <v/>
      </c>
      <c r="Q576" s="219" t="str">
        <f>IF(B575="","",IF(AX576="対象外","対象外",Q575))</f>
        <v/>
      </c>
      <c r="R576" s="219" t="str">
        <f>IF(B575="","",IF(AX576="対象外","対象外",R575))</f>
        <v/>
      </c>
      <c r="S576" s="322" t="str">
        <f>IF(B575="","",IF(AX576="対象外","対象外",S575))</f>
        <v/>
      </c>
      <c r="T576" s="314" t="str">
        <f>IF(B575="","",IF(AY576="対象外","対象外",T575))</f>
        <v/>
      </c>
      <c r="U576" s="219" t="str">
        <f>IF(B575="","",IF(AY576="対象外","対象外",U575))</f>
        <v/>
      </c>
      <c r="V576" s="219" t="str">
        <f>IF(B575="","",IF(AY576="対象外","対象外",V575))</f>
        <v/>
      </c>
      <c r="W576" s="219" t="str">
        <f>IF(B575="","",IF(AY576="対象外","対象外",W575))</f>
        <v/>
      </c>
      <c r="X576" s="219" t="str">
        <f>IF(B575="","",IF(AY576="対象外","対象外",X575))</f>
        <v/>
      </c>
      <c r="Y576" s="219" t="str">
        <f>IF(B575="","",IF(AY576="対象外","対象外",Y575))</f>
        <v/>
      </c>
      <c r="Z576" s="315" t="str">
        <f>IF(B575="","",IF(AY576="対象外","対象外",Z575))</f>
        <v/>
      </c>
      <c r="AA576" s="303" t="str">
        <f>IF(B575="","",IF(AZ576="対象外","対象外",AA575))</f>
        <v/>
      </c>
      <c r="AB576" s="219" t="str">
        <f>IF(B575="","",IF(AZ576="対象外","対象外",AB575))</f>
        <v/>
      </c>
      <c r="AC576" s="219" t="str">
        <f>IF(B575="","",IF(AZ576="対象外","対象外",AC575))</f>
        <v/>
      </c>
      <c r="AD576" s="219" t="str">
        <f>IF(B575="","",IF(AZ576="対象外","対象外",AD575))</f>
        <v/>
      </c>
      <c r="AE576" s="219" t="str">
        <f>IF(B575="","",IF(AZ576="対象外","対象外",AE575))</f>
        <v/>
      </c>
      <c r="AF576" s="219" t="str">
        <f>IF(B575="","",IF(AZ576="対象外","対象外",AF575))</f>
        <v/>
      </c>
      <c r="AG576" s="219" t="str">
        <f>IF(B575="","",IF(AZ576="対象外","対象外",AG575))</f>
        <v/>
      </c>
      <c r="AH576" s="523" t="str">
        <f t="shared" ref="AH576" si="923">IF(B575="","",IF(AH575&lt;1,"対象外",ROUND(AI575/AH575,3)))</f>
        <v/>
      </c>
      <c r="AI576" s="524"/>
      <c r="AJ576" s="189"/>
      <c r="AL576" s="290"/>
      <c r="AM576" s="184">
        <f>IF(AH576="",0,IF(AH576="対象外",0,1))</f>
        <v>0</v>
      </c>
      <c r="AN576" s="187">
        <f>IF(AM576=1,AH576,0)</f>
        <v>0</v>
      </c>
      <c r="AO576" s="184">
        <f>AH575</f>
        <v>0</v>
      </c>
      <c r="AP576" s="170">
        <f>AI575</f>
        <v>0</v>
      </c>
      <c r="AQ576" s="152"/>
      <c r="AR576" s="170">
        <f>IF(AS576&gt;1,1,0)</f>
        <v>0</v>
      </c>
      <c r="AS576" s="170">
        <f>AO576+AS532</f>
        <v>0</v>
      </c>
      <c r="AT576" s="170">
        <f>AP576+AT532</f>
        <v>0</v>
      </c>
      <c r="AU576" s="152"/>
      <c r="AW576" s="198" t="str">
        <f>IF(COUNTIF(F575:L575,"作業")+COUNTIF(F575:L575,"休日")&lt;7,"対象外",IF(COUNTIF(F575:L575,"休日")&gt;3,"対象外","対象"))</f>
        <v>対象外</v>
      </c>
      <c r="AX576" s="198" t="str">
        <f>IF(COUNTIF(M575:S575,"作業")+COUNTIF(M575:S575,"休日")&lt;7,"対象外",IF(COUNTIF(M575:S575,"休日")&gt;3,"対象外","対象"))</f>
        <v>対象外</v>
      </c>
      <c r="AY576" s="198" t="str">
        <f>IF(COUNTIF(T575:Z575,"作業")+COUNTIF(T575:Z575,"休日")&lt;7,"対象外",IF(COUNTIF(T575:Z575,"休日")&gt;3,"対象外","対象"))</f>
        <v>対象外</v>
      </c>
      <c r="AZ576" s="198" t="str">
        <f>IF(COUNTIF(AA575:AG575,"作業")+COUNTIF(AA575:AG575,"休日")&lt;7,"対象外",IF(COUNTIF(AA575:AG575,"休日")&gt;3,"対象外","対象"))</f>
        <v>対象外</v>
      </c>
    </row>
    <row r="577" spans="1:52" ht="54.75" customHeight="1" x14ac:dyDescent="0.35">
      <c r="A577" s="599"/>
      <c r="B577" s="529" t="str">
        <f>IF(COUNTIF(F577:AG577,0)=28,"",B$49)</f>
        <v/>
      </c>
      <c r="C577" s="530"/>
      <c r="D577" s="531"/>
      <c r="E577" s="295" t="s">
        <v>158</v>
      </c>
      <c r="F577" s="314">
        <f>VLOOKUP(F550,'13'!$B$11:$D$598,3,0)</f>
        <v>0</v>
      </c>
      <c r="G577" s="219">
        <f>VLOOKUP(G550,'13'!$B$11:$D$598,3,0)</f>
        <v>0</v>
      </c>
      <c r="H577" s="219">
        <f>VLOOKUP(H550,'13'!$B$11:$D$598,3,0)</f>
        <v>0</v>
      </c>
      <c r="I577" s="219">
        <f>VLOOKUP(I550,'13'!$B$11:$D$598,3,0)</f>
        <v>0</v>
      </c>
      <c r="J577" s="219">
        <f>VLOOKUP(J550,'13'!$B$11:$D$598,3,0)</f>
        <v>0</v>
      </c>
      <c r="K577" s="219">
        <f>VLOOKUP(K550,'13'!$B$11:$D$598,3,0)</f>
        <v>0</v>
      </c>
      <c r="L577" s="315">
        <f>VLOOKUP(L550,'13'!$B$11:$D$598,3,0)</f>
        <v>0</v>
      </c>
      <c r="M577" s="303">
        <f>VLOOKUP(M550,'13'!$B$11:$D$598,3,0)</f>
        <v>0</v>
      </c>
      <c r="N577" s="219">
        <f>VLOOKUP(N550,'13'!$B$11:$D$598,3,0)</f>
        <v>0</v>
      </c>
      <c r="O577" s="219">
        <f>VLOOKUP(O550,'13'!$B$11:$D$598,3,0)</f>
        <v>0</v>
      </c>
      <c r="P577" s="219">
        <f>VLOOKUP(P550,'13'!$B$11:$D$598,3,0)</f>
        <v>0</v>
      </c>
      <c r="Q577" s="219">
        <f>VLOOKUP(Q550,'13'!$B$11:$D$598,3,0)</f>
        <v>0</v>
      </c>
      <c r="R577" s="219">
        <f>VLOOKUP(R550,'13'!$B$11:$D$598,3,0)</f>
        <v>0</v>
      </c>
      <c r="S577" s="322">
        <f>VLOOKUP(S550,'13'!$B$11:$D$598,3,0)</f>
        <v>0</v>
      </c>
      <c r="T577" s="314">
        <f>VLOOKUP(T550,'13'!$B$11:$D$598,3,0)</f>
        <v>0</v>
      </c>
      <c r="U577" s="219">
        <f>VLOOKUP(U550,'13'!$B$11:$D$598,3,0)</f>
        <v>0</v>
      </c>
      <c r="V577" s="219">
        <f>VLOOKUP(V550,'13'!$B$11:$D$598,3,0)</f>
        <v>0</v>
      </c>
      <c r="W577" s="219">
        <f>VLOOKUP(W550,'13'!$B$11:$D$598,3,0)</f>
        <v>0</v>
      </c>
      <c r="X577" s="219">
        <f>VLOOKUP(X550,'13'!$B$11:$D$598,3,0)</f>
        <v>0</v>
      </c>
      <c r="Y577" s="219">
        <f>VLOOKUP(Y550,'13'!$B$11:$D$598,3,0)</f>
        <v>0</v>
      </c>
      <c r="Z577" s="315">
        <f>VLOOKUP(Z550,'13'!$B$11:$D$598,3,0)</f>
        <v>0</v>
      </c>
      <c r="AA577" s="303">
        <f>VLOOKUP(AA550,'13'!$B$11:$D$598,3,0)</f>
        <v>0</v>
      </c>
      <c r="AB577" s="219">
        <f>VLOOKUP(AB550,'13'!$B$11:$D$598,3,0)</f>
        <v>0</v>
      </c>
      <c r="AC577" s="219">
        <f>VLOOKUP(AC550,'13'!$B$11:$D$598,3,0)</f>
        <v>0</v>
      </c>
      <c r="AD577" s="219">
        <f>VLOOKUP(AD550,'13'!$B$11:$D$598,3,0)</f>
        <v>0</v>
      </c>
      <c r="AE577" s="219">
        <f>VLOOKUP(AE550,'13'!$B$11:$D$598,3,0)</f>
        <v>0</v>
      </c>
      <c r="AF577" s="219">
        <f>VLOOKUP(AF550,'13'!$B$11:$D$598,3,0)</f>
        <v>0</v>
      </c>
      <c r="AG577" s="219">
        <f>VLOOKUP(AG550,'13'!$B$11:$D$598,3,0)</f>
        <v>0</v>
      </c>
      <c r="AH577" s="198">
        <f t="shared" ref="AH577" si="924">COUNTIF(F578:AG578,"作業")+COUNTIF(F578:AG578,"休日")</f>
        <v>0</v>
      </c>
      <c r="AI577" s="291">
        <f t="shared" ref="AI577" si="925">(COUNTIF(F578:AG578,"休日"))</f>
        <v>0</v>
      </c>
      <c r="AJ577" s="189"/>
      <c r="AL577" s="290"/>
      <c r="AM577" s="290"/>
      <c r="AN577" s="290"/>
      <c r="AW577" s="278">
        <v>1</v>
      </c>
      <c r="AX577" s="278">
        <v>2</v>
      </c>
      <c r="AY577" s="278">
        <v>3</v>
      </c>
      <c r="AZ577" s="278">
        <v>4</v>
      </c>
    </row>
    <row r="578" spans="1:52" ht="54.75" customHeight="1" x14ac:dyDescent="0.35">
      <c r="A578" s="599"/>
      <c r="B578" s="532"/>
      <c r="C578" s="533"/>
      <c r="D578" s="534"/>
      <c r="E578" s="296" t="s">
        <v>159</v>
      </c>
      <c r="F578" s="314" t="str">
        <f>IF(B577="","",IF(AW578="対象外","対象外",F577))</f>
        <v/>
      </c>
      <c r="G578" s="219" t="str">
        <f>IF(B577="","",IF(AW578="対象外","対象外",G577))</f>
        <v/>
      </c>
      <c r="H578" s="219" t="str">
        <f>IF(B577="","",IF(AW578="対象外","対象外",H577))</f>
        <v/>
      </c>
      <c r="I578" s="219" t="str">
        <f>IF(B577="","",IF(AW578="対象外","対象外",I577))</f>
        <v/>
      </c>
      <c r="J578" s="219" t="str">
        <f>IF(B577="","",IF(AW578="対象外","対象外",J577))</f>
        <v/>
      </c>
      <c r="K578" s="219" t="str">
        <f>IF(B577="","",IF(AW578="対象外","対象外",K577))</f>
        <v/>
      </c>
      <c r="L578" s="315" t="str">
        <f>IF(B577="","",IF(AW578="対象外","対象外",L577))</f>
        <v/>
      </c>
      <c r="M578" s="303" t="str">
        <f>IF(B577="","",IF(AX578="対象外","対象外",M577))</f>
        <v/>
      </c>
      <c r="N578" s="219" t="str">
        <f>IF(B577="","",IF(AX578="対象外","対象外",N577))</f>
        <v/>
      </c>
      <c r="O578" s="219" t="str">
        <f>IF(B577="","",IF(AX578="対象外","対象外",O577))</f>
        <v/>
      </c>
      <c r="P578" s="219" t="str">
        <f>IF(B577="","",IF(AX578="対象外","対象外",P577))</f>
        <v/>
      </c>
      <c r="Q578" s="219" t="str">
        <f>IF(B577="","",IF(AX578="対象外","対象外",Q577))</f>
        <v/>
      </c>
      <c r="R578" s="219" t="str">
        <f>IF(B577="","",IF(AX578="対象外","対象外",R577))</f>
        <v/>
      </c>
      <c r="S578" s="322" t="str">
        <f>IF(B577="","",IF(AX578="対象外","対象外",S577))</f>
        <v/>
      </c>
      <c r="T578" s="314" t="str">
        <f>IF(B577="","",IF(AY578="対象外","対象外",T577))</f>
        <v/>
      </c>
      <c r="U578" s="219" t="str">
        <f>IF(B577="","",IF(AY578="対象外","対象外",U577))</f>
        <v/>
      </c>
      <c r="V578" s="219" t="str">
        <f>IF(B577="","",IF(AY578="対象外","対象外",V577))</f>
        <v/>
      </c>
      <c r="W578" s="219" t="str">
        <f>IF(B577="","",IF(AY578="対象外","対象外",W577))</f>
        <v/>
      </c>
      <c r="X578" s="219" t="str">
        <f>IF(B577="","",IF(AY578="対象外","対象外",X577))</f>
        <v/>
      </c>
      <c r="Y578" s="219" t="str">
        <f>IF(B577="","",IF(AY578="対象外","対象外",Y577))</f>
        <v/>
      </c>
      <c r="Z578" s="315" t="str">
        <f>IF(B577="","",IF(AY578="対象外","対象外",Z577))</f>
        <v/>
      </c>
      <c r="AA578" s="303" t="str">
        <f>IF(B577="","",IF(AZ578="対象外","対象外",AA577))</f>
        <v/>
      </c>
      <c r="AB578" s="219" t="str">
        <f>IF(B577="","",IF(AZ578="対象外","対象外",AB577))</f>
        <v/>
      </c>
      <c r="AC578" s="219" t="str">
        <f>IF(B577="","",IF(AZ578="対象外","対象外",AC577))</f>
        <v/>
      </c>
      <c r="AD578" s="219" t="str">
        <f>IF(B577="","",IF(AZ578="対象外","対象外",AD577))</f>
        <v/>
      </c>
      <c r="AE578" s="219" t="str">
        <f>IF(B577="","",IF(AZ578="対象外","対象外",AE577))</f>
        <v/>
      </c>
      <c r="AF578" s="219" t="str">
        <f>IF(B577="","",IF(AZ578="対象外","対象外",AF577))</f>
        <v/>
      </c>
      <c r="AG578" s="219" t="str">
        <f>IF(B577="","",IF(AZ578="対象外","対象外",AG577))</f>
        <v/>
      </c>
      <c r="AH578" s="523" t="str">
        <f t="shared" ref="AH578" si="926">IF(B577="","",IF(AH577&lt;1,"対象外",ROUND(AI577/AH577,3)))</f>
        <v/>
      </c>
      <c r="AI578" s="524"/>
      <c r="AJ578" s="189"/>
      <c r="AL578" s="290"/>
      <c r="AM578" s="184">
        <f>IF(AH578="",0,IF(AH578="対象外",0,1))</f>
        <v>0</v>
      </c>
      <c r="AN578" s="187">
        <f>IF(AM578=1,AH578,0)</f>
        <v>0</v>
      </c>
      <c r="AO578" s="184">
        <f>AH577</f>
        <v>0</v>
      </c>
      <c r="AP578" s="170">
        <f>AI577</f>
        <v>0</v>
      </c>
      <c r="AQ578" s="152"/>
      <c r="AR578" s="170">
        <f>IF(AS578&gt;1,1,0)</f>
        <v>0</v>
      </c>
      <c r="AS578" s="170">
        <f>AO578+AS534</f>
        <v>0</v>
      </c>
      <c r="AT578" s="170">
        <f>AP578+AT534</f>
        <v>0</v>
      </c>
      <c r="AU578" s="152"/>
      <c r="AW578" s="198" t="str">
        <f>IF(COUNTIF(F577:L577,"作業")+COUNTIF(F577:L577,"休日")&lt;7,"対象外",IF(COUNTIF(F577:L577,"休日")&gt;3,"対象外","対象"))</f>
        <v>対象外</v>
      </c>
      <c r="AX578" s="198" t="str">
        <f>IF(COUNTIF(M577:S577,"作業")+COUNTIF(M577:S577,"休日")&lt;7,"対象外",IF(COUNTIF(M577:S577,"休日")&gt;3,"対象外","対象"))</f>
        <v>対象外</v>
      </c>
      <c r="AY578" s="198" t="str">
        <f>IF(COUNTIF(T577:Z577,"作業")+COUNTIF(T577:Z577,"休日")&lt;7,"対象外",IF(COUNTIF(T577:Z577,"休日")&gt;3,"対象外","対象"))</f>
        <v>対象外</v>
      </c>
      <c r="AZ578" s="198" t="str">
        <f>IF(COUNTIF(AA577:AG577,"作業")+COUNTIF(AA577:AG577,"休日")&lt;7,"対象外",IF(COUNTIF(AA577:AG577,"休日")&gt;3,"対象外","対象"))</f>
        <v>対象外</v>
      </c>
    </row>
    <row r="579" spans="1:52" ht="54.75" customHeight="1" x14ac:dyDescent="0.35">
      <c r="A579" s="599"/>
      <c r="B579" s="529" t="str">
        <f>IF(COUNTIF(F579:AG579,0)=28,"",B$51)</f>
        <v/>
      </c>
      <c r="C579" s="530"/>
      <c r="D579" s="531"/>
      <c r="E579" s="295" t="s">
        <v>158</v>
      </c>
      <c r="F579" s="314">
        <f>VLOOKUP(F550,'14'!$B$11:$D$598,3,0)</f>
        <v>0</v>
      </c>
      <c r="G579" s="219">
        <f>VLOOKUP(G550,'14'!$B$11:$D$598,3,0)</f>
        <v>0</v>
      </c>
      <c r="H579" s="219">
        <f>VLOOKUP(H550,'14'!$B$11:$D$598,3,0)</f>
        <v>0</v>
      </c>
      <c r="I579" s="219">
        <f>VLOOKUP(I550,'14'!$B$11:$D$598,3,0)</f>
        <v>0</v>
      </c>
      <c r="J579" s="219">
        <f>VLOOKUP(J550,'14'!$B$11:$D$598,3,0)</f>
        <v>0</v>
      </c>
      <c r="K579" s="219">
        <f>VLOOKUP(K550,'14'!$B$11:$D$598,3,0)</f>
        <v>0</v>
      </c>
      <c r="L579" s="315">
        <f>VLOOKUP(L550,'14'!$B$11:$D$598,3,0)</f>
        <v>0</v>
      </c>
      <c r="M579" s="303">
        <f>VLOOKUP(M550,'14'!$B$11:$D$598,3,0)</f>
        <v>0</v>
      </c>
      <c r="N579" s="219">
        <f>VLOOKUP(N550,'14'!$B$11:$D$598,3,0)</f>
        <v>0</v>
      </c>
      <c r="O579" s="219">
        <f>VLOOKUP(O550,'14'!$B$11:$D$598,3,0)</f>
        <v>0</v>
      </c>
      <c r="P579" s="219">
        <f>VLOOKUP(P550,'14'!$B$11:$D$598,3,0)</f>
        <v>0</v>
      </c>
      <c r="Q579" s="219">
        <f>VLOOKUP(Q550,'14'!$B$11:$D$598,3,0)</f>
        <v>0</v>
      </c>
      <c r="R579" s="219">
        <f>VLOOKUP(R550,'14'!$B$11:$D$598,3,0)</f>
        <v>0</v>
      </c>
      <c r="S579" s="322">
        <f>VLOOKUP(S550,'14'!$B$11:$D$598,3,0)</f>
        <v>0</v>
      </c>
      <c r="T579" s="314">
        <f>VLOOKUP(T550,'14'!$B$11:$D$598,3,0)</f>
        <v>0</v>
      </c>
      <c r="U579" s="219">
        <f>VLOOKUP(U550,'14'!$B$11:$D$598,3,0)</f>
        <v>0</v>
      </c>
      <c r="V579" s="219">
        <f>VLOOKUP(V550,'14'!$B$11:$D$598,3,0)</f>
        <v>0</v>
      </c>
      <c r="W579" s="219">
        <f>VLOOKUP(W550,'14'!$B$11:$D$598,3,0)</f>
        <v>0</v>
      </c>
      <c r="X579" s="219">
        <f>VLOOKUP(X550,'14'!$B$11:$D$598,3,0)</f>
        <v>0</v>
      </c>
      <c r="Y579" s="219">
        <f>VLOOKUP(Y550,'14'!$B$11:$D$598,3,0)</f>
        <v>0</v>
      </c>
      <c r="Z579" s="315">
        <f>VLOOKUP(Z550,'14'!$B$11:$D$598,3,0)</f>
        <v>0</v>
      </c>
      <c r="AA579" s="303">
        <f>VLOOKUP(AA550,'14'!$B$11:$D$598,3,0)</f>
        <v>0</v>
      </c>
      <c r="AB579" s="219">
        <f>VLOOKUP(AB550,'14'!$B$11:$D$598,3,0)</f>
        <v>0</v>
      </c>
      <c r="AC579" s="219">
        <f>VLOOKUP(AC550,'14'!$B$11:$D$598,3,0)</f>
        <v>0</v>
      </c>
      <c r="AD579" s="219">
        <f>VLOOKUP(AD550,'14'!$B$11:$D$598,3,0)</f>
        <v>0</v>
      </c>
      <c r="AE579" s="219">
        <f>VLOOKUP(AE550,'14'!$B$11:$D$598,3,0)</f>
        <v>0</v>
      </c>
      <c r="AF579" s="219">
        <f>VLOOKUP(AF550,'14'!$B$11:$D$598,3,0)</f>
        <v>0</v>
      </c>
      <c r="AG579" s="219">
        <f>VLOOKUP(AG550,'14'!$B$11:$D$598,3,0)</f>
        <v>0</v>
      </c>
      <c r="AH579" s="198">
        <f t="shared" ref="AH579" si="927">COUNTIF(F580:AG580,"作業")+COUNTIF(F580:AG580,"休日")</f>
        <v>0</v>
      </c>
      <c r="AI579" s="291">
        <f t="shared" ref="AI579" si="928">(COUNTIF(F580:AG580,"休日"))</f>
        <v>0</v>
      </c>
      <c r="AJ579" s="189"/>
      <c r="AL579" s="290"/>
      <c r="AM579" s="290"/>
      <c r="AN579" s="290"/>
      <c r="AW579" s="278">
        <v>1</v>
      </c>
      <c r="AX579" s="278">
        <v>2</v>
      </c>
      <c r="AY579" s="278">
        <v>3</v>
      </c>
      <c r="AZ579" s="278">
        <v>4</v>
      </c>
    </row>
    <row r="580" spans="1:52" ht="54.75" customHeight="1" x14ac:dyDescent="0.35">
      <c r="A580" s="599"/>
      <c r="B580" s="532"/>
      <c r="C580" s="533"/>
      <c r="D580" s="534"/>
      <c r="E580" s="296" t="s">
        <v>159</v>
      </c>
      <c r="F580" s="314" t="str">
        <f>IF(B579="","",IF(AW580="対象外","対象外",F579))</f>
        <v/>
      </c>
      <c r="G580" s="219" t="str">
        <f>IF(B579="","",IF(AW580="対象外","対象外",G579))</f>
        <v/>
      </c>
      <c r="H580" s="219" t="str">
        <f>IF(B579="","",IF(AW580="対象外","対象外",H579))</f>
        <v/>
      </c>
      <c r="I580" s="219" t="str">
        <f>IF(B579="","",IF(AW580="対象外","対象外",I579))</f>
        <v/>
      </c>
      <c r="J580" s="219" t="str">
        <f>IF(B579="","",IF(AW580="対象外","対象外",J579))</f>
        <v/>
      </c>
      <c r="K580" s="219" t="str">
        <f>IF(B579="","",IF(AW580="対象外","対象外",K579))</f>
        <v/>
      </c>
      <c r="L580" s="315" t="str">
        <f>IF(B579="","",IF(AW580="対象外","対象外",L579))</f>
        <v/>
      </c>
      <c r="M580" s="303" t="str">
        <f>IF(B579="","",IF(AX580="対象外","対象外",M579))</f>
        <v/>
      </c>
      <c r="N580" s="219" t="str">
        <f>IF(B579="","",IF(AX580="対象外","対象外",N579))</f>
        <v/>
      </c>
      <c r="O580" s="219" t="str">
        <f>IF(B579="","",IF(AX580="対象外","対象外",O579))</f>
        <v/>
      </c>
      <c r="P580" s="219" t="str">
        <f>IF(B579="","",IF(AX580="対象外","対象外",P579))</f>
        <v/>
      </c>
      <c r="Q580" s="219" t="str">
        <f>IF(B579="","",IF(AX580="対象外","対象外",Q579))</f>
        <v/>
      </c>
      <c r="R580" s="219" t="str">
        <f>IF(B579="","",IF(AX580="対象外","対象外",R579))</f>
        <v/>
      </c>
      <c r="S580" s="322" t="str">
        <f>IF(B579="","",IF(AX580="対象外","対象外",S579))</f>
        <v/>
      </c>
      <c r="T580" s="314" t="str">
        <f>IF(B579="","",IF(AY580="対象外","対象外",T579))</f>
        <v/>
      </c>
      <c r="U580" s="219" t="str">
        <f>IF(B579="","",IF(AY580="対象外","対象外",U579))</f>
        <v/>
      </c>
      <c r="V580" s="219" t="str">
        <f>IF(B579="","",IF(AY580="対象外","対象外",V579))</f>
        <v/>
      </c>
      <c r="W580" s="219" t="str">
        <f>IF(B579="","",IF(AY580="対象外","対象外",W579))</f>
        <v/>
      </c>
      <c r="X580" s="219" t="str">
        <f>IF(B579="","",IF(AY580="対象外","対象外",X579))</f>
        <v/>
      </c>
      <c r="Y580" s="219" t="str">
        <f>IF(B579="","",IF(AY580="対象外","対象外",Y579))</f>
        <v/>
      </c>
      <c r="Z580" s="315" t="str">
        <f>IF(B579="","",IF(AY580="対象外","対象外",Z579))</f>
        <v/>
      </c>
      <c r="AA580" s="303" t="str">
        <f>IF(B579="","",IF(AZ580="対象外","対象外",AA579))</f>
        <v/>
      </c>
      <c r="AB580" s="219" t="str">
        <f>IF(B579="","",IF(AZ580="対象外","対象外",AB579))</f>
        <v/>
      </c>
      <c r="AC580" s="219" t="str">
        <f>IF(B579="","",IF(AZ580="対象外","対象外",AC579))</f>
        <v/>
      </c>
      <c r="AD580" s="219" t="str">
        <f>IF(B579="","",IF(AZ580="対象外","対象外",AD579))</f>
        <v/>
      </c>
      <c r="AE580" s="219" t="str">
        <f>IF(B579="","",IF(AZ580="対象外","対象外",AE579))</f>
        <v/>
      </c>
      <c r="AF580" s="219" t="str">
        <f>IF(B579="","",IF(AZ580="対象外","対象外",AF579))</f>
        <v/>
      </c>
      <c r="AG580" s="219" t="str">
        <f>IF(B579="","",IF(AZ580="対象外","対象外",AG579))</f>
        <v/>
      </c>
      <c r="AH580" s="523" t="str">
        <f t="shared" ref="AH580" si="929">IF(B579="","",IF(AH579&lt;1,"対象外",ROUND(AI579/AH579,3)))</f>
        <v/>
      </c>
      <c r="AI580" s="524"/>
      <c r="AJ580" s="189"/>
      <c r="AL580" s="290"/>
      <c r="AM580" s="184">
        <f>IF(AH580="",0,IF(AH580="対象外",0,1))</f>
        <v>0</v>
      </c>
      <c r="AN580" s="187">
        <f>IF(AM580=1,AH580,0)</f>
        <v>0</v>
      </c>
      <c r="AO580" s="184">
        <f>AH579</f>
        <v>0</v>
      </c>
      <c r="AP580" s="170">
        <f>AI579</f>
        <v>0</v>
      </c>
      <c r="AQ580" s="152"/>
      <c r="AR580" s="170">
        <f>IF(AS580&gt;1,1,0)</f>
        <v>0</v>
      </c>
      <c r="AS580" s="170">
        <f>AO580+AS536</f>
        <v>0</v>
      </c>
      <c r="AT580" s="170">
        <f>AP580+AT536</f>
        <v>0</v>
      </c>
      <c r="AU580" s="152"/>
      <c r="AW580" s="198" t="str">
        <f>IF(COUNTIF(F579:L579,"作業")+COUNTIF(F579:L579,"休日")&lt;7,"対象外",IF(COUNTIF(F579:L579,"休日")&gt;3,"対象外","対象"))</f>
        <v>対象外</v>
      </c>
      <c r="AX580" s="198" t="str">
        <f>IF(COUNTIF(M579:S579,"作業")+COUNTIF(M579:S579,"休日")&lt;7,"対象外",IF(COUNTIF(M579:S579,"休日")&gt;3,"対象外","対象"))</f>
        <v>対象外</v>
      </c>
      <c r="AY580" s="198" t="str">
        <f>IF(COUNTIF(T579:Z579,"作業")+COUNTIF(T579:Z579,"休日")&lt;7,"対象外",IF(COUNTIF(T579:Z579,"休日")&gt;3,"対象外","対象"))</f>
        <v>対象外</v>
      </c>
      <c r="AZ580" s="198" t="str">
        <f>IF(COUNTIF(AA579:AG579,"作業")+COUNTIF(AA579:AG579,"休日")&lt;7,"対象外",IF(COUNTIF(AA579:AG579,"休日")&gt;3,"対象外","対象"))</f>
        <v>対象外</v>
      </c>
    </row>
    <row r="581" spans="1:52" ht="54.75" customHeight="1" x14ac:dyDescent="0.35">
      <c r="A581" s="599"/>
      <c r="B581" s="529" t="str">
        <f>IF(COUNTIF(F581:AG581,0)=28,"",B$53)</f>
        <v/>
      </c>
      <c r="C581" s="530"/>
      <c r="D581" s="531"/>
      <c r="E581" s="295" t="s">
        <v>158</v>
      </c>
      <c r="F581" s="314">
        <f>VLOOKUP(F550,'15'!$B$11:$D$598,3,0)</f>
        <v>0</v>
      </c>
      <c r="G581" s="219">
        <f>VLOOKUP(G550,'15'!$B$11:$D$598,3,0)</f>
        <v>0</v>
      </c>
      <c r="H581" s="219">
        <f>VLOOKUP(H550,'15'!$B$11:$D$598,3,0)</f>
        <v>0</v>
      </c>
      <c r="I581" s="219">
        <f>VLOOKUP(I550,'15'!$B$11:$D$598,3,0)</f>
        <v>0</v>
      </c>
      <c r="J581" s="219">
        <f>VLOOKUP(J550,'15'!$B$11:$D$598,3,0)</f>
        <v>0</v>
      </c>
      <c r="K581" s="219">
        <f>VLOOKUP(K550,'15'!$B$11:$D$598,3,0)</f>
        <v>0</v>
      </c>
      <c r="L581" s="315">
        <f>VLOOKUP(L550,'15'!$B$11:$D$598,3,0)</f>
        <v>0</v>
      </c>
      <c r="M581" s="303">
        <f>VLOOKUP(M550,'15'!$B$11:$D$598,3,0)</f>
        <v>0</v>
      </c>
      <c r="N581" s="219">
        <f>VLOOKUP(N550,'15'!$B$11:$D$598,3,0)</f>
        <v>0</v>
      </c>
      <c r="O581" s="219">
        <f>VLOOKUP(O550,'15'!$B$11:$D$598,3,0)</f>
        <v>0</v>
      </c>
      <c r="P581" s="219">
        <f>VLOOKUP(P550,'15'!$B$11:$D$598,3,0)</f>
        <v>0</v>
      </c>
      <c r="Q581" s="219">
        <f>VLOOKUP(Q550,'15'!$B$11:$D$598,3,0)</f>
        <v>0</v>
      </c>
      <c r="R581" s="219">
        <f>VLOOKUP(R550,'15'!$B$11:$D$598,3,0)</f>
        <v>0</v>
      </c>
      <c r="S581" s="322">
        <f>VLOOKUP(S550,'15'!$B$11:$D$598,3,0)</f>
        <v>0</v>
      </c>
      <c r="T581" s="314">
        <f>VLOOKUP(T550,'15'!$B$11:$D$598,3,0)</f>
        <v>0</v>
      </c>
      <c r="U581" s="219">
        <f>VLOOKUP(U550,'15'!$B$11:$D$598,3,0)</f>
        <v>0</v>
      </c>
      <c r="V581" s="219">
        <f>VLOOKUP(V550,'15'!$B$11:$D$598,3,0)</f>
        <v>0</v>
      </c>
      <c r="W581" s="219">
        <f>VLOOKUP(W550,'15'!$B$11:$D$598,3,0)</f>
        <v>0</v>
      </c>
      <c r="X581" s="219">
        <f>VLOOKUP(X550,'15'!$B$11:$D$598,3,0)</f>
        <v>0</v>
      </c>
      <c r="Y581" s="219">
        <f>VLOOKUP(Y550,'15'!$B$11:$D$598,3,0)</f>
        <v>0</v>
      </c>
      <c r="Z581" s="315">
        <f>VLOOKUP(Z550,'15'!$B$11:$D$598,3,0)</f>
        <v>0</v>
      </c>
      <c r="AA581" s="303">
        <f>VLOOKUP(AA550,'15'!$B$11:$D$598,3,0)</f>
        <v>0</v>
      </c>
      <c r="AB581" s="219">
        <f>VLOOKUP(AB550,'15'!$B$11:$D$598,3,0)</f>
        <v>0</v>
      </c>
      <c r="AC581" s="219">
        <f>VLOOKUP(AC550,'15'!$B$11:$D$598,3,0)</f>
        <v>0</v>
      </c>
      <c r="AD581" s="219">
        <f>VLOOKUP(AD550,'15'!$B$11:$D$598,3,0)</f>
        <v>0</v>
      </c>
      <c r="AE581" s="219">
        <f>VLOOKUP(AE550,'15'!$B$11:$D$598,3,0)</f>
        <v>0</v>
      </c>
      <c r="AF581" s="219">
        <f>VLOOKUP(AF550,'15'!$B$11:$D$598,3,0)</f>
        <v>0</v>
      </c>
      <c r="AG581" s="219">
        <f>VLOOKUP(AG550,'15'!$B$11:$D$598,3,0)</f>
        <v>0</v>
      </c>
      <c r="AH581" s="198">
        <f t="shared" ref="AH581" si="930">COUNTIF(F582:AG582,"作業")+COUNTIF(F582:AG582,"休日")</f>
        <v>0</v>
      </c>
      <c r="AI581" s="291">
        <f t="shared" ref="AI581" si="931">(COUNTIF(F582:AG582,"休日"))</f>
        <v>0</v>
      </c>
      <c r="AJ581" s="189"/>
      <c r="AL581" s="290"/>
      <c r="AM581" s="290"/>
      <c r="AN581" s="290"/>
      <c r="AW581" s="278">
        <v>1</v>
      </c>
      <c r="AX581" s="278">
        <v>2</v>
      </c>
      <c r="AY581" s="278">
        <v>3</v>
      </c>
      <c r="AZ581" s="278">
        <v>4</v>
      </c>
    </row>
    <row r="582" spans="1:52" ht="54.75" customHeight="1" x14ac:dyDescent="0.35">
      <c r="A582" s="599"/>
      <c r="B582" s="532"/>
      <c r="C582" s="533"/>
      <c r="D582" s="534"/>
      <c r="E582" s="296" t="s">
        <v>159</v>
      </c>
      <c r="F582" s="314" t="str">
        <f>IF(B581="","",IF(AW582="対象外","対象外",F581))</f>
        <v/>
      </c>
      <c r="G582" s="219" t="str">
        <f>IF(B581="","",IF(AW582="対象外","対象外",G581))</f>
        <v/>
      </c>
      <c r="H582" s="219" t="str">
        <f>IF(B581="","",IF(AW582="対象外","対象外",H581))</f>
        <v/>
      </c>
      <c r="I582" s="219" t="str">
        <f>IF(B581="","",IF(AW582="対象外","対象外",I581))</f>
        <v/>
      </c>
      <c r="J582" s="219" t="str">
        <f>IF(B581="","",IF(AW582="対象外","対象外",J581))</f>
        <v/>
      </c>
      <c r="K582" s="219" t="str">
        <f>IF(B581="","",IF(AW582="対象外","対象外",K581))</f>
        <v/>
      </c>
      <c r="L582" s="315" t="str">
        <f>IF(B581="","",IF(AW582="対象外","対象外",L581))</f>
        <v/>
      </c>
      <c r="M582" s="303" t="str">
        <f>IF(B581="","",IF(AX582="対象外","対象外",M581))</f>
        <v/>
      </c>
      <c r="N582" s="219" t="str">
        <f>IF(B581="","",IF(AX582="対象外","対象外",N581))</f>
        <v/>
      </c>
      <c r="O582" s="219" t="str">
        <f>IF(B581="","",IF(AX582="対象外","対象外",O581))</f>
        <v/>
      </c>
      <c r="P582" s="219" t="str">
        <f>IF(B581="","",IF(AX582="対象外","対象外",P581))</f>
        <v/>
      </c>
      <c r="Q582" s="219" t="str">
        <f>IF(B581="","",IF(AX582="対象外","対象外",Q581))</f>
        <v/>
      </c>
      <c r="R582" s="219" t="str">
        <f>IF(B581="","",IF(AX582="対象外","対象外",R581))</f>
        <v/>
      </c>
      <c r="S582" s="322" t="str">
        <f>IF(B581="","",IF(AX582="対象外","対象外",S581))</f>
        <v/>
      </c>
      <c r="T582" s="314" t="str">
        <f>IF(B581="","",IF(AY582="対象外","対象外",T581))</f>
        <v/>
      </c>
      <c r="U582" s="219" t="str">
        <f>IF(B581="","",IF(AY582="対象外","対象外",U581))</f>
        <v/>
      </c>
      <c r="V582" s="219" t="str">
        <f>IF(B581="","",IF(AY582="対象外","対象外",V581))</f>
        <v/>
      </c>
      <c r="W582" s="219" t="str">
        <f>IF(B581="","",IF(AY582="対象外","対象外",W581))</f>
        <v/>
      </c>
      <c r="X582" s="219" t="str">
        <f>IF(B581="","",IF(AY582="対象外","対象外",X581))</f>
        <v/>
      </c>
      <c r="Y582" s="219" t="str">
        <f>IF(B581="","",IF(AY582="対象外","対象外",Y581))</f>
        <v/>
      </c>
      <c r="Z582" s="315" t="str">
        <f>IF(B581="","",IF(AY582="対象外","対象外",Z581))</f>
        <v/>
      </c>
      <c r="AA582" s="303" t="str">
        <f>IF(B581="","",IF(AZ582="対象外","対象外",AA581))</f>
        <v/>
      </c>
      <c r="AB582" s="219" t="str">
        <f>IF(B581="","",IF(AZ582="対象外","対象外",AB581))</f>
        <v/>
      </c>
      <c r="AC582" s="219" t="str">
        <f>IF(B581="","",IF(AZ582="対象外","対象外",AC581))</f>
        <v/>
      </c>
      <c r="AD582" s="219" t="str">
        <f>IF(B581="","",IF(AZ582="対象外","対象外",AD581))</f>
        <v/>
      </c>
      <c r="AE582" s="219" t="str">
        <f>IF(B581="","",IF(AZ582="対象外","対象外",AE581))</f>
        <v/>
      </c>
      <c r="AF582" s="219" t="str">
        <f>IF(B581="","",IF(AZ582="対象外","対象外",AF581))</f>
        <v/>
      </c>
      <c r="AG582" s="219" t="str">
        <f>IF(B581="","",IF(AZ582="対象外","対象外",AG581))</f>
        <v/>
      </c>
      <c r="AH582" s="523" t="str">
        <f t="shared" ref="AH582" si="932">IF(B581="","",IF(AH581&lt;1,"対象外",ROUND(AI581/AH581,3)))</f>
        <v/>
      </c>
      <c r="AI582" s="524"/>
      <c r="AJ582" s="189"/>
      <c r="AL582" s="290"/>
      <c r="AM582" s="184">
        <f>IF(AH582="",0,IF(AH582="対象外",0,1))</f>
        <v>0</v>
      </c>
      <c r="AN582" s="187">
        <f>IF(AM582=1,AH582,0)</f>
        <v>0</v>
      </c>
      <c r="AO582" s="184">
        <f>AH581</f>
        <v>0</v>
      </c>
      <c r="AP582" s="170">
        <f>AI581</f>
        <v>0</v>
      </c>
      <c r="AQ582" s="152"/>
      <c r="AR582" s="170">
        <f>IF(AS582&gt;1,1,0)</f>
        <v>0</v>
      </c>
      <c r="AS582" s="170">
        <f>AO582+AS538</f>
        <v>0</v>
      </c>
      <c r="AT582" s="170">
        <f>AP582+AT538</f>
        <v>0</v>
      </c>
      <c r="AU582" s="152"/>
      <c r="AW582" s="198" t="str">
        <f>IF(COUNTIF(F581:L581,"作業")+COUNTIF(F581:L581,"休日")&lt;7,"対象外",IF(COUNTIF(F581:L581,"休日")&gt;3,"対象外","対象"))</f>
        <v>対象外</v>
      </c>
      <c r="AX582" s="198" t="str">
        <f>IF(COUNTIF(M581:S581,"作業")+COUNTIF(M581:S581,"休日")&lt;7,"対象外",IF(COUNTIF(M581:S581,"休日")&gt;3,"対象外","対象"))</f>
        <v>対象外</v>
      </c>
      <c r="AY582" s="198" t="str">
        <f>IF(COUNTIF(T581:Z581,"作業")+COUNTIF(T581:Z581,"休日")&lt;7,"対象外",IF(COUNTIF(T581:Z581,"休日")&gt;3,"対象外","対象"))</f>
        <v>対象外</v>
      </c>
      <c r="AZ582" s="198" t="str">
        <f>IF(COUNTIF(AA581:AG581,"作業")+COUNTIF(AA581:AG581,"休日")&lt;7,"対象外",IF(COUNTIF(AA581:AG581,"休日")&gt;3,"対象外","対象"))</f>
        <v>対象外</v>
      </c>
    </row>
    <row r="583" spans="1:52" ht="54.75" customHeight="1" x14ac:dyDescent="0.35">
      <c r="A583" s="599"/>
      <c r="B583" s="529" t="str">
        <f>IF(COUNTIF(F583:AG583,0)=28,"",B$55)</f>
        <v/>
      </c>
      <c r="C583" s="530"/>
      <c r="D583" s="531"/>
      <c r="E583" s="295" t="s">
        <v>158</v>
      </c>
      <c r="F583" s="314">
        <f>VLOOKUP(F550,'16'!$B$11:$D$598,3,0)</f>
        <v>0</v>
      </c>
      <c r="G583" s="219">
        <f>VLOOKUP(G550,'16'!$B$11:$D$598,3,0)</f>
        <v>0</v>
      </c>
      <c r="H583" s="219">
        <f>VLOOKUP(H550,'16'!$B$11:$D$598,3,0)</f>
        <v>0</v>
      </c>
      <c r="I583" s="219">
        <f>VLOOKUP(I550,'16'!$B$11:$D$598,3,0)</f>
        <v>0</v>
      </c>
      <c r="J583" s="219">
        <f>VLOOKUP(J550,'16'!$B$11:$D$598,3,0)</f>
        <v>0</v>
      </c>
      <c r="K583" s="219">
        <f>VLOOKUP(K550,'16'!$B$11:$D$598,3,0)</f>
        <v>0</v>
      </c>
      <c r="L583" s="315">
        <f>VLOOKUP(L550,'16'!$B$11:$D$598,3,0)</f>
        <v>0</v>
      </c>
      <c r="M583" s="303">
        <f>VLOOKUP(M550,'16'!$B$11:$D$598,3,0)</f>
        <v>0</v>
      </c>
      <c r="N583" s="219">
        <f>VLOOKUP(N550,'16'!$B$11:$D$598,3,0)</f>
        <v>0</v>
      </c>
      <c r="O583" s="219">
        <f>VLOOKUP(O550,'16'!$B$11:$D$598,3,0)</f>
        <v>0</v>
      </c>
      <c r="P583" s="219">
        <f>VLOOKUP(P550,'16'!$B$11:$D$598,3,0)</f>
        <v>0</v>
      </c>
      <c r="Q583" s="219">
        <f>VLOOKUP(Q550,'16'!$B$11:$D$598,3,0)</f>
        <v>0</v>
      </c>
      <c r="R583" s="219">
        <f>VLOOKUP(R550,'16'!$B$11:$D$598,3,0)</f>
        <v>0</v>
      </c>
      <c r="S583" s="322">
        <f>VLOOKUP(S550,'16'!$B$11:$D$598,3,0)</f>
        <v>0</v>
      </c>
      <c r="T583" s="314">
        <f>VLOOKUP(T550,'16'!$B$11:$D$598,3,0)</f>
        <v>0</v>
      </c>
      <c r="U583" s="219">
        <f>VLOOKUP(U550,'16'!$B$11:$D$598,3,0)</f>
        <v>0</v>
      </c>
      <c r="V583" s="219">
        <f>VLOOKUP(V550,'16'!$B$11:$D$598,3,0)</f>
        <v>0</v>
      </c>
      <c r="W583" s="219">
        <f>VLOOKUP(W550,'16'!$B$11:$D$598,3,0)</f>
        <v>0</v>
      </c>
      <c r="X583" s="219">
        <f>VLOOKUP(X550,'16'!$B$11:$D$598,3,0)</f>
        <v>0</v>
      </c>
      <c r="Y583" s="219">
        <f>VLOOKUP(Y550,'16'!$B$11:$D$598,3,0)</f>
        <v>0</v>
      </c>
      <c r="Z583" s="315">
        <f>VLOOKUP(Z550,'16'!$B$11:$D$598,3,0)</f>
        <v>0</v>
      </c>
      <c r="AA583" s="303">
        <f>VLOOKUP(AA550,'16'!$B$11:$D$598,3,0)</f>
        <v>0</v>
      </c>
      <c r="AB583" s="219">
        <f>VLOOKUP(AB550,'16'!$B$11:$D$598,3,0)</f>
        <v>0</v>
      </c>
      <c r="AC583" s="219">
        <f>VLOOKUP(AC550,'16'!$B$11:$D$598,3,0)</f>
        <v>0</v>
      </c>
      <c r="AD583" s="219">
        <f>VLOOKUP(AD550,'16'!$B$11:$D$598,3,0)</f>
        <v>0</v>
      </c>
      <c r="AE583" s="219">
        <f>VLOOKUP(AE550,'16'!$B$11:$D$598,3,0)</f>
        <v>0</v>
      </c>
      <c r="AF583" s="219">
        <f>VLOOKUP(AF550,'16'!$B$11:$D$598,3,0)</f>
        <v>0</v>
      </c>
      <c r="AG583" s="219">
        <f>VLOOKUP(AG550,'16'!$B$11:$D$598,3,0)</f>
        <v>0</v>
      </c>
      <c r="AH583" s="198">
        <f t="shared" ref="AH583" si="933">COUNTIF(F584:AG584,"作業")+COUNTIF(F584:AG584,"休日")</f>
        <v>0</v>
      </c>
      <c r="AI583" s="291">
        <f t="shared" ref="AI583" si="934">(COUNTIF(F584:AG584,"休日"))</f>
        <v>0</v>
      </c>
      <c r="AJ583" s="189"/>
      <c r="AL583" s="290"/>
      <c r="AM583" s="290"/>
      <c r="AN583" s="290"/>
      <c r="AW583" s="278">
        <v>1</v>
      </c>
      <c r="AX583" s="278">
        <v>2</v>
      </c>
      <c r="AY583" s="278">
        <v>3</v>
      </c>
      <c r="AZ583" s="278">
        <v>4</v>
      </c>
    </row>
    <row r="584" spans="1:52" ht="54.75" customHeight="1" x14ac:dyDescent="0.35">
      <c r="A584" s="599"/>
      <c r="B584" s="532"/>
      <c r="C584" s="533"/>
      <c r="D584" s="534"/>
      <c r="E584" s="296" t="s">
        <v>159</v>
      </c>
      <c r="F584" s="314" t="str">
        <f>IF(B583="","",IF(AW584="対象外","対象外",F583))</f>
        <v/>
      </c>
      <c r="G584" s="219" t="str">
        <f>IF(B583="","",IF(AW584="対象外","対象外",G583))</f>
        <v/>
      </c>
      <c r="H584" s="219" t="str">
        <f>IF(B583="","",IF(AW584="対象外","対象外",H583))</f>
        <v/>
      </c>
      <c r="I584" s="219" t="str">
        <f>IF(B583="","",IF(AW584="対象外","対象外",I583))</f>
        <v/>
      </c>
      <c r="J584" s="219" t="str">
        <f>IF(B583="","",IF(AW584="対象外","対象外",J583))</f>
        <v/>
      </c>
      <c r="K584" s="219" t="str">
        <f>IF(B583="","",IF(AW584="対象外","対象外",K583))</f>
        <v/>
      </c>
      <c r="L584" s="315" t="str">
        <f>IF(B583="","",IF(AW584="対象外","対象外",L583))</f>
        <v/>
      </c>
      <c r="M584" s="303" t="str">
        <f>IF(B583="","",IF(AX584="対象外","対象外",M583))</f>
        <v/>
      </c>
      <c r="N584" s="219" t="str">
        <f>IF(B583="","",IF(AX584="対象外","対象外",N583))</f>
        <v/>
      </c>
      <c r="O584" s="219" t="str">
        <f>IF(B583="","",IF(AX584="対象外","対象外",O583))</f>
        <v/>
      </c>
      <c r="P584" s="219" t="str">
        <f>IF(B583="","",IF(AX584="対象外","対象外",P583))</f>
        <v/>
      </c>
      <c r="Q584" s="219" t="str">
        <f>IF(B583="","",IF(AX584="対象外","対象外",Q583))</f>
        <v/>
      </c>
      <c r="R584" s="219" t="str">
        <f>IF(B583="","",IF(AX584="対象外","対象外",R583))</f>
        <v/>
      </c>
      <c r="S584" s="322" t="str">
        <f>IF(B583="","",IF(AX584="対象外","対象外",S583))</f>
        <v/>
      </c>
      <c r="T584" s="314" t="str">
        <f>IF(B583="","",IF(AY584="対象外","対象外",T583))</f>
        <v/>
      </c>
      <c r="U584" s="219" t="str">
        <f>IF(B583="","",IF(AY584="対象外","対象外",U583))</f>
        <v/>
      </c>
      <c r="V584" s="219" t="str">
        <f>IF(B583="","",IF(AY584="対象外","対象外",V583))</f>
        <v/>
      </c>
      <c r="W584" s="219" t="str">
        <f>IF(B583="","",IF(AY584="対象外","対象外",W583))</f>
        <v/>
      </c>
      <c r="X584" s="219" t="str">
        <f>IF(B583="","",IF(AY584="対象外","対象外",X583))</f>
        <v/>
      </c>
      <c r="Y584" s="219" t="str">
        <f>IF(B583="","",IF(AY584="対象外","対象外",Y583))</f>
        <v/>
      </c>
      <c r="Z584" s="315" t="str">
        <f>IF(B583="","",IF(AY584="対象外","対象外",Z583))</f>
        <v/>
      </c>
      <c r="AA584" s="303" t="str">
        <f>IF(B583="","",IF(AZ584="対象外","対象外",AA583))</f>
        <v/>
      </c>
      <c r="AB584" s="219" t="str">
        <f>IF(B583="","",IF(AZ584="対象外","対象外",AB583))</f>
        <v/>
      </c>
      <c r="AC584" s="219" t="str">
        <f>IF(B583="","",IF(AZ584="対象外","対象外",AC583))</f>
        <v/>
      </c>
      <c r="AD584" s="219" t="str">
        <f>IF(B583="","",IF(AZ584="対象外","対象外",AD583))</f>
        <v/>
      </c>
      <c r="AE584" s="219" t="str">
        <f>IF(B583="","",IF(AZ584="対象外","対象外",AE583))</f>
        <v/>
      </c>
      <c r="AF584" s="219" t="str">
        <f>IF(B583="","",IF(AZ584="対象外","対象外",AF583))</f>
        <v/>
      </c>
      <c r="AG584" s="219" t="str">
        <f>IF(B583="","",IF(AZ584="対象外","対象外",AG583))</f>
        <v/>
      </c>
      <c r="AH584" s="523" t="str">
        <f t="shared" ref="AH584" si="935">IF(B583="","",IF(AH583&lt;1,"対象外",ROUND(AI583/AH583,3)))</f>
        <v/>
      </c>
      <c r="AI584" s="524"/>
      <c r="AJ584" s="189"/>
      <c r="AL584" s="290"/>
      <c r="AM584" s="184">
        <f>IF(AH584="",0,IF(AH584="対象外",0,1))</f>
        <v>0</v>
      </c>
      <c r="AN584" s="187">
        <f>IF(AM584=1,AH584,0)</f>
        <v>0</v>
      </c>
      <c r="AO584" s="184">
        <f>AH583</f>
        <v>0</v>
      </c>
      <c r="AP584" s="170">
        <f>AI583</f>
        <v>0</v>
      </c>
      <c r="AQ584" s="152"/>
      <c r="AR584" s="170">
        <f>IF(AS584&gt;1,1,0)</f>
        <v>0</v>
      </c>
      <c r="AS584" s="170">
        <f>AO584+AS540</f>
        <v>0</v>
      </c>
      <c r="AT584" s="170">
        <f>AP584+AT540</f>
        <v>0</v>
      </c>
      <c r="AU584" s="152"/>
      <c r="AW584" s="198" t="str">
        <f>IF(COUNTIF(F583:L583,"作業")+COUNTIF(F583:L583,"休日")&lt;7,"対象外",IF(COUNTIF(F583:L583,"休日")&gt;3,"対象外","対象"))</f>
        <v>対象外</v>
      </c>
      <c r="AX584" s="198" t="str">
        <f>IF(COUNTIF(M583:S583,"作業")+COUNTIF(M583:S583,"休日")&lt;7,"対象外",IF(COUNTIF(M583:S583,"休日")&gt;3,"対象外","対象"))</f>
        <v>対象外</v>
      </c>
      <c r="AY584" s="198" t="str">
        <f>IF(COUNTIF(T583:Z583,"作業")+COUNTIF(T583:Z583,"休日")&lt;7,"対象外",IF(COUNTIF(T583:Z583,"休日")&gt;3,"対象外","対象"))</f>
        <v>対象外</v>
      </c>
      <c r="AZ584" s="198" t="str">
        <f>IF(COUNTIF(AA583:AG583,"作業")+COUNTIF(AA583:AG583,"休日")&lt;7,"対象外",IF(COUNTIF(AA583:AG583,"休日")&gt;3,"対象外","対象"))</f>
        <v>対象外</v>
      </c>
    </row>
    <row r="585" spans="1:52" ht="54.75" customHeight="1" x14ac:dyDescent="0.35">
      <c r="A585" s="599"/>
      <c r="B585" s="529" t="str">
        <f t="shared" ref="B585" si="936">IF(COUNTIF(F585:AG585,0)=28,"",B$25)</f>
        <v/>
      </c>
      <c r="C585" s="530"/>
      <c r="D585" s="531"/>
      <c r="E585" s="295" t="s">
        <v>158</v>
      </c>
      <c r="F585" s="314">
        <f>VLOOKUP(F550,'17'!$B$11:$D$598,3,0)</f>
        <v>0</v>
      </c>
      <c r="G585" s="219">
        <f>VLOOKUP(G550,'17'!$B$11:$D$598,3,0)</f>
        <v>0</v>
      </c>
      <c r="H585" s="219">
        <f>VLOOKUP(H550,'17'!$B$11:$D$598,3,0)</f>
        <v>0</v>
      </c>
      <c r="I585" s="219">
        <f>VLOOKUP(I550,'17'!$B$11:$D$598,3,0)</f>
        <v>0</v>
      </c>
      <c r="J585" s="219">
        <f>VLOOKUP(J550,'17'!$B$11:$D$598,3,0)</f>
        <v>0</v>
      </c>
      <c r="K585" s="219">
        <f>VLOOKUP(K550,'17'!$B$11:$D$598,3,0)</f>
        <v>0</v>
      </c>
      <c r="L585" s="315">
        <f>VLOOKUP(L550,'17'!$B$11:$D$598,3,0)</f>
        <v>0</v>
      </c>
      <c r="M585" s="303">
        <f>VLOOKUP(M550,'17'!$B$11:$D$598,3,0)</f>
        <v>0</v>
      </c>
      <c r="N585" s="219">
        <f>VLOOKUP(N550,'17'!$B$11:$D$598,3,0)</f>
        <v>0</v>
      </c>
      <c r="O585" s="219">
        <f>VLOOKUP(O550,'17'!$B$11:$D$598,3,0)</f>
        <v>0</v>
      </c>
      <c r="P585" s="219">
        <f>VLOOKUP(P550,'17'!$B$11:$D$598,3,0)</f>
        <v>0</v>
      </c>
      <c r="Q585" s="219">
        <f>VLOOKUP(Q550,'17'!$B$11:$D$598,3,0)</f>
        <v>0</v>
      </c>
      <c r="R585" s="219">
        <f>VLOOKUP(R550,'17'!$B$11:$D$598,3,0)</f>
        <v>0</v>
      </c>
      <c r="S585" s="322">
        <f>VLOOKUP(S550,'17'!$B$11:$D$598,3,0)</f>
        <v>0</v>
      </c>
      <c r="T585" s="314">
        <f>VLOOKUP(T550,'17'!$B$11:$D$598,3,0)</f>
        <v>0</v>
      </c>
      <c r="U585" s="219">
        <f>VLOOKUP(U550,'17'!$B$11:$D$598,3,0)</f>
        <v>0</v>
      </c>
      <c r="V585" s="219">
        <f>VLOOKUP(V550,'17'!$B$11:$D$598,3,0)</f>
        <v>0</v>
      </c>
      <c r="W585" s="219">
        <f>VLOOKUP(W550,'17'!$B$11:$D$598,3,0)</f>
        <v>0</v>
      </c>
      <c r="X585" s="219">
        <f>VLOOKUP(X550,'17'!$B$11:$D$598,3,0)</f>
        <v>0</v>
      </c>
      <c r="Y585" s="219">
        <f>VLOOKUP(Y550,'17'!$B$11:$D$598,3,0)</f>
        <v>0</v>
      </c>
      <c r="Z585" s="315">
        <f>VLOOKUP(Z550,'17'!$B$11:$D$598,3,0)</f>
        <v>0</v>
      </c>
      <c r="AA585" s="303">
        <f>VLOOKUP(AA550,'17'!$B$11:$D$598,3,0)</f>
        <v>0</v>
      </c>
      <c r="AB585" s="219">
        <f>VLOOKUP(AB550,'17'!$B$11:$D$598,3,0)</f>
        <v>0</v>
      </c>
      <c r="AC585" s="219">
        <f>VLOOKUP(AC550,'17'!$B$11:$D$598,3,0)</f>
        <v>0</v>
      </c>
      <c r="AD585" s="219">
        <f>VLOOKUP(AD550,'17'!$B$11:$D$598,3,0)</f>
        <v>0</v>
      </c>
      <c r="AE585" s="219">
        <f>VLOOKUP(AE550,'17'!$B$11:$D$598,3,0)</f>
        <v>0</v>
      </c>
      <c r="AF585" s="219">
        <f>VLOOKUP(AF550,'17'!$B$11:$D$598,3,0)</f>
        <v>0</v>
      </c>
      <c r="AG585" s="219">
        <f>VLOOKUP(AG550,'17'!$B$11:$D$598,3,0)</f>
        <v>0</v>
      </c>
      <c r="AH585" s="198">
        <f t="shared" ref="AH585" si="937">COUNTIF(F586:AG586,"作業")+COUNTIF(F586:AG586,"休日")</f>
        <v>0</v>
      </c>
      <c r="AI585" s="291">
        <f t="shared" ref="AI585" si="938">(COUNTIF(F586:AG586,"休日"))</f>
        <v>0</v>
      </c>
      <c r="AJ585" s="189"/>
      <c r="AL585" s="290"/>
      <c r="AM585" s="290"/>
      <c r="AN585" s="290"/>
      <c r="AW585" s="278">
        <v>1</v>
      </c>
      <c r="AX585" s="278">
        <v>2</v>
      </c>
      <c r="AY585" s="278">
        <v>3</v>
      </c>
      <c r="AZ585" s="278">
        <v>4</v>
      </c>
    </row>
    <row r="586" spans="1:52" ht="54.75" customHeight="1" x14ac:dyDescent="0.35">
      <c r="A586" s="599"/>
      <c r="B586" s="532"/>
      <c r="C586" s="533"/>
      <c r="D586" s="534"/>
      <c r="E586" s="296" t="s">
        <v>159</v>
      </c>
      <c r="F586" s="314" t="str">
        <f>IF(B585="","",IF(AW586="対象外","対象外",F585))</f>
        <v/>
      </c>
      <c r="G586" s="219" t="str">
        <f>IF(B585="","",IF(AW586="対象外","対象外",G585))</f>
        <v/>
      </c>
      <c r="H586" s="219" t="str">
        <f>IF(B585="","",IF(AW586="対象外","対象外",H585))</f>
        <v/>
      </c>
      <c r="I586" s="219" t="str">
        <f>IF(B585="","",IF(AW586="対象外","対象外",I585))</f>
        <v/>
      </c>
      <c r="J586" s="219" t="str">
        <f>IF(B585="","",IF(AW586="対象外","対象外",J585))</f>
        <v/>
      </c>
      <c r="K586" s="219" t="str">
        <f>IF(B585="","",IF(AW586="対象外","対象外",K585))</f>
        <v/>
      </c>
      <c r="L586" s="315" t="str">
        <f>IF(B585="","",IF(AW586="対象外","対象外",L585))</f>
        <v/>
      </c>
      <c r="M586" s="303" t="str">
        <f>IF(B585="","",IF(AX586="対象外","対象外",M585))</f>
        <v/>
      </c>
      <c r="N586" s="219" t="str">
        <f>IF(B585="","",IF(AX586="対象外","対象外",N585))</f>
        <v/>
      </c>
      <c r="O586" s="219" t="str">
        <f>IF(B585="","",IF(AX586="対象外","対象外",O585))</f>
        <v/>
      </c>
      <c r="P586" s="219" t="str">
        <f>IF(B585="","",IF(AX586="対象外","対象外",P585))</f>
        <v/>
      </c>
      <c r="Q586" s="219" t="str">
        <f>IF(B585="","",IF(AX586="対象外","対象外",Q585))</f>
        <v/>
      </c>
      <c r="R586" s="219" t="str">
        <f>IF(B585="","",IF(AX586="対象外","対象外",R585))</f>
        <v/>
      </c>
      <c r="S586" s="322" t="str">
        <f>IF(B585="","",IF(AX586="対象外","対象外",S585))</f>
        <v/>
      </c>
      <c r="T586" s="314" t="str">
        <f>IF(B585="","",IF(AY586="対象外","対象外",T585))</f>
        <v/>
      </c>
      <c r="U586" s="219" t="str">
        <f>IF(B585="","",IF(AY586="対象外","対象外",U585))</f>
        <v/>
      </c>
      <c r="V586" s="219" t="str">
        <f>IF(B585="","",IF(AY586="対象外","対象外",V585))</f>
        <v/>
      </c>
      <c r="W586" s="219" t="str">
        <f>IF(B585="","",IF(AY586="対象外","対象外",W585))</f>
        <v/>
      </c>
      <c r="X586" s="219" t="str">
        <f>IF(B585="","",IF(AY586="対象外","対象外",X585))</f>
        <v/>
      </c>
      <c r="Y586" s="219" t="str">
        <f>IF(B585="","",IF(AY586="対象外","対象外",Y585))</f>
        <v/>
      </c>
      <c r="Z586" s="315" t="str">
        <f>IF(B585="","",IF(AY586="対象外","対象外",Z585))</f>
        <v/>
      </c>
      <c r="AA586" s="303" t="str">
        <f>IF(B585="","",IF(AZ586="対象外","対象外",AA585))</f>
        <v/>
      </c>
      <c r="AB586" s="219" t="str">
        <f>IF(B585="","",IF(AZ586="対象外","対象外",AB585))</f>
        <v/>
      </c>
      <c r="AC586" s="219" t="str">
        <f>IF(B585="","",IF(AZ586="対象外","対象外",AC585))</f>
        <v/>
      </c>
      <c r="AD586" s="219" t="str">
        <f>IF(B585="","",IF(AZ586="対象外","対象外",AD585))</f>
        <v/>
      </c>
      <c r="AE586" s="219" t="str">
        <f>IF(B585="","",IF(AZ586="対象外","対象外",AE585))</f>
        <v/>
      </c>
      <c r="AF586" s="219" t="str">
        <f>IF(B585="","",IF(AZ586="対象外","対象外",AF585))</f>
        <v/>
      </c>
      <c r="AG586" s="219" t="str">
        <f>IF(B585="","",IF(AZ586="対象外","対象外",AG585))</f>
        <v/>
      </c>
      <c r="AH586" s="523" t="str">
        <f t="shared" ref="AH586" si="939">IF(B585="","",IF(AH585&lt;1,"対象外",ROUND(AI585/AH585,3)))</f>
        <v/>
      </c>
      <c r="AI586" s="524"/>
      <c r="AJ586" s="189"/>
      <c r="AL586" s="290"/>
      <c r="AM586" s="184">
        <f>IF(AH586="",0,IF(AH586="対象外",0,1))</f>
        <v>0</v>
      </c>
      <c r="AN586" s="187">
        <f>IF(AM586=1,AH586,0)</f>
        <v>0</v>
      </c>
      <c r="AO586" s="184">
        <f>AH585</f>
        <v>0</v>
      </c>
      <c r="AP586" s="170">
        <f>AI585</f>
        <v>0</v>
      </c>
      <c r="AQ586" s="152"/>
      <c r="AR586" s="170">
        <f>IF(AS586&gt;1,1,0)</f>
        <v>0</v>
      </c>
      <c r="AS586" s="170">
        <f>AO586+AS542</f>
        <v>0</v>
      </c>
      <c r="AT586" s="170">
        <f>AP586+AT542</f>
        <v>0</v>
      </c>
      <c r="AU586" s="152"/>
      <c r="AW586" s="198" t="str">
        <f>IF(COUNTIF(F585:L585,"作業")+COUNTIF(F585:L585,"休日")&lt;7,"対象外",IF(COUNTIF(F585:L585,"休日")&gt;3,"対象外","対象"))</f>
        <v>対象外</v>
      </c>
      <c r="AX586" s="198" t="str">
        <f>IF(COUNTIF(M585:S585,"作業")+COUNTIF(M585:S585,"休日")&lt;7,"対象外",IF(COUNTIF(M585:S585,"休日")&gt;3,"対象外","対象"))</f>
        <v>対象外</v>
      </c>
      <c r="AY586" s="198" t="str">
        <f>IF(COUNTIF(T585:Z585,"作業")+COUNTIF(T585:Z585,"休日")&lt;7,"対象外",IF(COUNTIF(T585:Z585,"休日")&gt;3,"対象外","対象"))</f>
        <v>対象外</v>
      </c>
      <c r="AZ586" s="198" t="str">
        <f>IF(COUNTIF(AA585:AG585,"作業")+COUNTIF(AA585:AG585,"休日")&lt;7,"対象外",IF(COUNTIF(AA585:AG585,"休日")&gt;3,"対象外","対象"))</f>
        <v>対象外</v>
      </c>
    </row>
    <row r="587" spans="1:52" ht="54.75" customHeight="1" x14ac:dyDescent="0.35">
      <c r="A587" s="599"/>
      <c r="B587" s="529" t="str">
        <f>IF(COUNTIF(F587:AG587,0)=28,"",B$57)</f>
        <v/>
      </c>
      <c r="C587" s="530"/>
      <c r="D587" s="531"/>
      <c r="E587" s="295" t="s">
        <v>158</v>
      </c>
      <c r="F587" s="314">
        <f>VLOOKUP(F550,'18'!$B$11:$D$598,3,0)</f>
        <v>0</v>
      </c>
      <c r="G587" s="219">
        <f>VLOOKUP(G550,'18'!$B$11:$D$598,3,0)</f>
        <v>0</v>
      </c>
      <c r="H587" s="219">
        <f>VLOOKUP(H550,'18'!$B$11:$D$598,3,0)</f>
        <v>0</v>
      </c>
      <c r="I587" s="219">
        <f>VLOOKUP(I550,'18'!$B$11:$D$598,3,0)</f>
        <v>0</v>
      </c>
      <c r="J587" s="219">
        <f>VLOOKUP(J550,'18'!$B$11:$D$598,3,0)</f>
        <v>0</v>
      </c>
      <c r="K587" s="219">
        <f>VLOOKUP(K550,'18'!$B$11:$D$598,3,0)</f>
        <v>0</v>
      </c>
      <c r="L587" s="315">
        <f>VLOOKUP(L550,'18'!$B$11:$D$598,3,0)</f>
        <v>0</v>
      </c>
      <c r="M587" s="303">
        <f>VLOOKUP(M550,'18'!$B$11:$D$598,3,0)</f>
        <v>0</v>
      </c>
      <c r="N587" s="219">
        <f>VLOOKUP(N550,'18'!$B$11:$D$598,3,0)</f>
        <v>0</v>
      </c>
      <c r="O587" s="219">
        <f>VLOOKUP(O550,'18'!$B$11:$D$598,3,0)</f>
        <v>0</v>
      </c>
      <c r="P587" s="219">
        <f>VLOOKUP(P550,'18'!$B$11:$D$598,3,0)</f>
        <v>0</v>
      </c>
      <c r="Q587" s="219">
        <f>VLOOKUP(Q550,'18'!$B$11:$D$598,3,0)</f>
        <v>0</v>
      </c>
      <c r="R587" s="219">
        <f>VLOOKUP(R550,'18'!$B$11:$D$598,3,0)</f>
        <v>0</v>
      </c>
      <c r="S587" s="322">
        <f>VLOOKUP(S550,'18'!$B$11:$D$598,3,0)</f>
        <v>0</v>
      </c>
      <c r="T587" s="314">
        <f>VLOOKUP(T550,'18'!$B$11:$D$598,3,0)</f>
        <v>0</v>
      </c>
      <c r="U587" s="219">
        <f>VLOOKUP(U550,'18'!$B$11:$D$598,3,0)</f>
        <v>0</v>
      </c>
      <c r="V587" s="219">
        <f>VLOOKUP(V550,'18'!$B$11:$D$598,3,0)</f>
        <v>0</v>
      </c>
      <c r="W587" s="219">
        <f>VLOOKUP(W550,'18'!$B$11:$D$598,3,0)</f>
        <v>0</v>
      </c>
      <c r="X587" s="219">
        <f>VLOOKUP(X550,'18'!$B$11:$D$598,3,0)</f>
        <v>0</v>
      </c>
      <c r="Y587" s="219">
        <f>VLOOKUP(Y550,'18'!$B$11:$D$598,3,0)</f>
        <v>0</v>
      </c>
      <c r="Z587" s="315">
        <f>VLOOKUP(Z550,'18'!$B$11:$D$598,3,0)</f>
        <v>0</v>
      </c>
      <c r="AA587" s="303">
        <f>VLOOKUP(AA550,'18'!$B$11:$D$598,3,0)</f>
        <v>0</v>
      </c>
      <c r="AB587" s="219">
        <f>VLOOKUP(AB550,'18'!$B$11:$D$598,3,0)</f>
        <v>0</v>
      </c>
      <c r="AC587" s="219">
        <f>VLOOKUP(AC550,'18'!$B$11:$D$598,3,0)</f>
        <v>0</v>
      </c>
      <c r="AD587" s="219">
        <f>VLOOKUP(AD550,'18'!$B$11:$D$598,3,0)</f>
        <v>0</v>
      </c>
      <c r="AE587" s="219">
        <f>VLOOKUP(AE550,'18'!$B$11:$D$598,3,0)</f>
        <v>0</v>
      </c>
      <c r="AF587" s="219">
        <f>VLOOKUP(AF550,'18'!$B$11:$D$598,3,0)</f>
        <v>0</v>
      </c>
      <c r="AG587" s="219">
        <f>VLOOKUP(AG550,'18'!$B$11:$D$598,3,0)</f>
        <v>0</v>
      </c>
      <c r="AH587" s="198">
        <f t="shared" ref="AH587" si="940">COUNTIF(F588:AG588,"作業")+COUNTIF(F588:AG588,"休日")</f>
        <v>0</v>
      </c>
      <c r="AI587" s="291">
        <f t="shared" ref="AI587" si="941">(COUNTIF(F588:AG588,"休日"))</f>
        <v>0</v>
      </c>
      <c r="AJ587" s="189"/>
      <c r="AL587" s="290"/>
      <c r="AM587" s="290"/>
      <c r="AN587" s="290"/>
      <c r="AW587" s="278">
        <v>1</v>
      </c>
      <c r="AX587" s="278">
        <v>2</v>
      </c>
      <c r="AY587" s="278">
        <v>3</v>
      </c>
      <c r="AZ587" s="278">
        <v>4</v>
      </c>
    </row>
    <row r="588" spans="1:52" ht="54.75" customHeight="1" x14ac:dyDescent="0.35">
      <c r="A588" s="599"/>
      <c r="B588" s="532"/>
      <c r="C588" s="533"/>
      <c r="D588" s="534"/>
      <c r="E588" s="296" t="s">
        <v>159</v>
      </c>
      <c r="F588" s="314" t="str">
        <f>IF(B587="","",IF(AW588="対象外","対象外",F587))</f>
        <v/>
      </c>
      <c r="G588" s="219" t="str">
        <f>IF(B587="","",IF(AW588="対象外","対象外",G587))</f>
        <v/>
      </c>
      <c r="H588" s="219" t="str">
        <f>IF(B587="","",IF(AW588="対象外","対象外",H587))</f>
        <v/>
      </c>
      <c r="I588" s="219" t="str">
        <f>IF(B587="","",IF(AW588="対象外","対象外",I587))</f>
        <v/>
      </c>
      <c r="J588" s="219" t="str">
        <f>IF(B587="","",IF(AW588="対象外","対象外",J587))</f>
        <v/>
      </c>
      <c r="K588" s="219" t="str">
        <f>IF(B587="","",IF(AW588="対象外","対象外",K587))</f>
        <v/>
      </c>
      <c r="L588" s="315" t="str">
        <f>IF(B587="","",IF(AW588="対象外","対象外",L587))</f>
        <v/>
      </c>
      <c r="M588" s="303" t="str">
        <f>IF(B587="","",IF(AX588="対象外","対象外",M587))</f>
        <v/>
      </c>
      <c r="N588" s="219" t="str">
        <f>IF(B587="","",IF(AX588="対象外","対象外",N587))</f>
        <v/>
      </c>
      <c r="O588" s="219" t="str">
        <f>IF(B587="","",IF(AX588="対象外","対象外",O587))</f>
        <v/>
      </c>
      <c r="P588" s="219" t="str">
        <f>IF(B587="","",IF(AX588="対象外","対象外",P587))</f>
        <v/>
      </c>
      <c r="Q588" s="219" t="str">
        <f>IF(B587="","",IF(AX588="対象外","対象外",Q587))</f>
        <v/>
      </c>
      <c r="R588" s="219" t="str">
        <f>IF(B587="","",IF(AX588="対象外","対象外",R587))</f>
        <v/>
      </c>
      <c r="S588" s="322" t="str">
        <f>IF(B587="","",IF(AX588="対象外","対象外",S587))</f>
        <v/>
      </c>
      <c r="T588" s="314" t="str">
        <f>IF(B587="","",IF(AY588="対象外","対象外",T587))</f>
        <v/>
      </c>
      <c r="U588" s="219" t="str">
        <f>IF(B587="","",IF(AY588="対象外","対象外",U587))</f>
        <v/>
      </c>
      <c r="V588" s="219" t="str">
        <f>IF(B587="","",IF(AY588="対象外","対象外",V587))</f>
        <v/>
      </c>
      <c r="W588" s="219" t="str">
        <f>IF(B587="","",IF(AY588="対象外","対象外",W587))</f>
        <v/>
      </c>
      <c r="X588" s="219" t="str">
        <f>IF(B587="","",IF(AY588="対象外","対象外",X587))</f>
        <v/>
      </c>
      <c r="Y588" s="219" t="str">
        <f>IF(B587="","",IF(AY588="対象外","対象外",Y587))</f>
        <v/>
      </c>
      <c r="Z588" s="315" t="str">
        <f>IF(B587="","",IF(AY588="対象外","対象外",Z587))</f>
        <v/>
      </c>
      <c r="AA588" s="303" t="str">
        <f>IF(B587="","",IF(AZ588="対象外","対象外",AA587))</f>
        <v/>
      </c>
      <c r="AB588" s="219" t="str">
        <f>IF(B587="","",IF(AZ588="対象外","対象外",AB587))</f>
        <v/>
      </c>
      <c r="AC588" s="219" t="str">
        <f>IF(B587="","",IF(AZ588="対象外","対象外",AC587))</f>
        <v/>
      </c>
      <c r="AD588" s="219" t="str">
        <f>IF(B587="","",IF(AZ588="対象外","対象外",AD587))</f>
        <v/>
      </c>
      <c r="AE588" s="219" t="str">
        <f>IF(B587="","",IF(AZ588="対象外","対象外",AE587))</f>
        <v/>
      </c>
      <c r="AF588" s="219" t="str">
        <f>IF(B587="","",IF(AZ588="対象外","対象外",AF587))</f>
        <v/>
      </c>
      <c r="AG588" s="219" t="str">
        <f>IF(B587="","",IF(AZ588="対象外","対象外",AG587))</f>
        <v/>
      </c>
      <c r="AH588" s="523" t="str">
        <f t="shared" ref="AH588" si="942">IF(B587="","",IF(AH587&lt;1,"対象外",ROUND(AI587/AH587,3)))</f>
        <v/>
      </c>
      <c r="AI588" s="524"/>
      <c r="AJ588" s="189"/>
      <c r="AL588" s="290"/>
      <c r="AM588" s="184">
        <f>IF(AH588="",0,IF(AH588="対象外",0,1))</f>
        <v>0</v>
      </c>
      <c r="AN588" s="187">
        <f>IF(AM588=1,AH588,0)</f>
        <v>0</v>
      </c>
      <c r="AO588" s="184">
        <f>AH587</f>
        <v>0</v>
      </c>
      <c r="AP588" s="170">
        <f>AI587</f>
        <v>0</v>
      </c>
      <c r="AQ588" s="152"/>
      <c r="AR588" s="170">
        <f>IF(AS588&gt;1,1,0)</f>
        <v>0</v>
      </c>
      <c r="AS588" s="170">
        <f>AO588+AS544</f>
        <v>0</v>
      </c>
      <c r="AT588" s="170">
        <f>AP588+AT544</f>
        <v>0</v>
      </c>
      <c r="AU588" s="152"/>
      <c r="AW588" s="198" t="str">
        <f>IF(COUNTIF(F587:L587,"作業")+COUNTIF(F587:L587,"休日")&lt;7,"対象外",IF(COUNTIF(F587:L587,"休日")&gt;3,"対象外","対象"))</f>
        <v>対象外</v>
      </c>
      <c r="AX588" s="198" t="str">
        <f>IF(COUNTIF(M587:S587,"作業")+COUNTIF(M587:S587,"休日")&lt;7,"対象外",IF(COUNTIF(M587:S587,"休日")&gt;3,"対象外","対象"))</f>
        <v>対象外</v>
      </c>
      <c r="AY588" s="198" t="str">
        <f>IF(COUNTIF(T587:Z587,"作業")+COUNTIF(T587:Z587,"休日")&lt;7,"対象外",IF(COUNTIF(T587:Z587,"休日")&gt;3,"対象外","対象"))</f>
        <v>対象外</v>
      </c>
      <c r="AZ588" s="198" t="str">
        <f>IF(COUNTIF(AA587:AG587,"作業")+COUNTIF(AA587:AG587,"休日")&lt;7,"対象外",IF(COUNTIF(AA587:AG587,"休日")&gt;3,"対象外","対象"))</f>
        <v>対象外</v>
      </c>
    </row>
    <row r="589" spans="1:52" ht="54.75" customHeight="1" x14ac:dyDescent="0.35">
      <c r="A589" s="599"/>
      <c r="B589" s="529" t="str">
        <f>IF(COUNTIF(F589:AG589,0)=28,"",B$59)</f>
        <v/>
      </c>
      <c r="C589" s="530"/>
      <c r="D589" s="531"/>
      <c r="E589" s="295" t="s">
        <v>158</v>
      </c>
      <c r="F589" s="314">
        <f>VLOOKUP(F550,'19'!$B$11:$D$598,3,0)</f>
        <v>0</v>
      </c>
      <c r="G589" s="219">
        <f>VLOOKUP(G550,'19'!$B$11:$D$598,3,0)</f>
        <v>0</v>
      </c>
      <c r="H589" s="219">
        <f>VLOOKUP(H550,'19'!$B$11:$D$598,3,0)</f>
        <v>0</v>
      </c>
      <c r="I589" s="219">
        <f>VLOOKUP(I550,'19'!$B$11:$D$598,3,0)</f>
        <v>0</v>
      </c>
      <c r="J589" s="219">
        <f>VLOOKUP(J550,'19'!$B$11:$D$598,3,0)</f>
        <v>0</v>
      </c>
      <c r="K589" s="219">
        <f>VLOOKUP(K550,'19'!$B$11:$D$598,3,0)</f>
        <v>0</v>
      </c>
      <c r="L589" s="315">
        <f>VLOOKUP(L550,'19'!$B$11:$D$598,3,0)</f>
        <v>0</v>
      </c>
      <c r="M589" s="303">
        <f>VLOOKUP(M550,'19'!$B$11:$D$598,3,0)</f>
        <v>0</v>
      </c>
      <c r="N589" s="219">
        <f>VLOOKUP(N550,'19'!$B$11:$D$598,3,0)</f>
        <v>0</v>
      </c>
      <c r="O589" s="219">
        <f>VLOOKUP(O550,'19'!$B$11:$D$598,3,0)</f>
        <v>0</v>
      </c>
      <c r="P589" s="219">
        <f>VLOOKUP(P550,'19'!$B$11:$D$598,3,0)</f>
        <v>0</v>
      </c>
      <c r="Q589" s="219">
        <f>VLOOKUP(Q550,'19'!$B$11:$D$598,3,0)</f>
        <v>0</v>
      </c>
      <c r="R589" s="219">
        <f>VLOOKUP(R550,'19'!$B$11:$D$598,3,0)</f>
        <v>0</v>
      </c>
      <c r="S589" s="322">
        <f>VLOOKUP(S550,'19'!$B$11:$D$598,3,0)</f>
        <v>0</v>
      </c>
      <c r="T589" s="314">
        <f>VLOOKUP(T550,'19'!$B$11:$D$598,3,0)</f>
        <v>0</v>
      </c>
      <c r="U589" s="219">
        <f>VLOOKUP(U550,'19'!$B$11:$D$598,3,0)</f>
        <v>0</v>
      </c>
      <c r="V589" s="219">
        <f>VLOOKUP(V550,'19'!$B$11:$D$598,3,0)</f>
        <v>0</v>
      </c>
      <c r="W589" s="219">
        <f>VLOOKUP(W550,'19'!$B$11:$D$598,3,0)</f>
        <v>0</v>
      </c>
      <c r="X589" s="219">
        <f>VLOOKUP(X550,'19'!$B$11:$D$598,3,0)</f>
        <v>0</v>
      </c>
      <c r="Y589" s="219">
        <f>VLOOKUP(Y550,'19'!$B$11:$D$598,3,0)</f>
        <v>0</v>
      </c>
      <c r="Z589" s="315">
        <f>VLOOKUP(Z550,'19'!$B$11:$D$598,3,0)</f>
        <v>0</v>
      </c>
      <c r="AA589" s="303">
        <f>VLOOKUP(AA550,'19'!$B$11:$D$598,3,0)</f>
        <v>0</v>
      </c>
      <c r="AB589" s="219">
        <f>VLOOKUP(AB550,'19'!$B$11:$D$598,3,0)</f>
        <v>0</v>
      </c>
      <c r="AC589" s="219">
        <f>VLOOKUP(AC550,'19'!$B$11:$D$598,3,0)</f>
        <v>0</v>
      </c>
      <c r="AD589" s="219">
        <f>VLOOKUP(AD550,'19'!$B$11:$D$598,3,0)</f>
        <v>0</v>
      </c>
      <c r="AE589" s="219">
        <f>VLOOKUP(AE550,'19'!$B$11:$D$598,3,0)</f>
        <v>0</v>
      </c>
      <c r="AF589" s="219">
        <f>VLOOKUP(AF550,'19'!$B$11:$D$598,3,0)</f>
        <v>0</v>
      </c>
      <c r="AG589" s="219">
        <f>VLOOKUP(AG550,'19'!$B$11:$D$598,3,0)</f>
        <v>0</v>
      </c>
      <c r="AH589" s="198">
        <f t="shared" ref="AH589" si="943">COUNTIF(F590:AG590,"作業")+COUNTIF(F590:AG590,"休日")</f>
        <v>0</v>
      </c>
      <c r="AI589" s="291">
        <f t="shared" ref="AI589" si="944">(COUNTIF(F590:AG590,"休日"))</f>
        <v>0</v>
      </c>
      <c r="AJ589" s="189"/>
      <c r="AL589" s="290"/>
      <c r="AM589" s="290"/>
      <c r="AN589" s="290"/>
      <c r="AW589" s="278">
        <v>1</v>
      </c>
      <c r="AX589" s="278">
        <v>2</v>
      </c>
      <c r="AY589" s="278">
        <v>3</v>
      </c>
      <c r="AZ589" s="278">
        <v>4</v>
      </c>
    </row>
    <row r="590" spans="1:52" ht="54.75" customHeight="1" x14ac:dyDescent="0.35">
      <c r="A590" s="599"/>
      <c r="B590" s="532"/>
      <c r="C590" s="533"/>
      <c r="D590" s="534"/>
      <c r="E590" s="296" t="s">
        <v>159</v>
      </c>
      <c r="F590" s="314" t="str">
        <f>IF(B589="","",IF(AW590="対象外","対象外",F589))</f>
        <v/>
      </c>
      <c r="G590" s="219" t="str">
        <f>IF(B589="","",IF(AW590="対象外","対象外",G589))</f>
        <v/>
      </c>
      <c r="H590" s="219" t="str">
        <f>IF(B589="","",IF(AW590="対象外","対象外",H589))</f>
        <v/>
      </c>
      <c r="I590" s="219" t="str">
        <f>IF(B589="","",IF(AW590="対象外","対象外",I589))</f>
        <v/>
      </c>
      <c r="J590" s="219" t="str">
        <f>IF(B589="","",IF(AW590="対象外","対象外",J589))</f>
        <v/>
      </c>
      <c r="K590" s="219" t="str">
        <f>IF(B589="","",IF(AW590="対象外","対象外",K589))</f>
        <v/>
      </c>
      <c r="L590" s="315" t="str">
        <f>IF(B589="","",IF(AW590="対象外","対象外",L589))</f>
        <v/>
      </c>
      <c r="M590" s="303" t="str">
        <f>IF(B589="","",IF(AX590="対象外","対象外",M589))</f>
        <v/>
      </c>
      <c r="N590" s="219" t="str">
        <f>IF(B589="","",IF(AX590="対象外","対象外",N589))</f>
        <v/>
      </c>
      <c r="O590" s="219" t="str">
        <f>IF(B589="","",IF(AX590="対象外","対象外",O589))</f>
        <v/>
      </c>
      <c r="P590" s="219" t="str">
        <f>IF(B589="","",IF(AX590="対象外","対象外",P589))</f>
        <v/>
      </c>
      <c r="Q590" s="219" t="str">
        <f>IF(B589="","",IF(AX590="対象外","対象外",Q589))</f>
        <v/>
      </c>
      <c r="R590" s="219" t="str">
        <f>IF(B589="","",IF(AX590="対象外","対象外",R589))</f>
        <v/>
      </c>
      <c r="S590" s="322" t="str">
        <f>IF(B589="","",IF(AX590="対象外","対象外",S589))</f>
        <v/>
      </c>
      <c r="T590" s="314" t="str">
        <f>IF(B589="","",IF(AY590="対象外","対象外",T589))</f>
        <v/>
      </c>
      <c r="U590" s="219" t="str">
        <f>IF(B589="","",IF(AY590="対象外","対象外",U589))</f>
        <v/>
      </c>
      <c r="V590" s="219" t="str">
        <f>IF(B589="","",IF(AY590="対象外","対象外",V589))</f>
        <v/>
      </c>
      <c r="W590" s="219" t="str">
        <f>IF(B589="","",IF(AY590="対象外","対象外",W589))</f>
        <v/>
      </c>
      <c r="X590" s="219" t="str">
        <f>IF(B589="","",IF(AY590="対象外","対象外",X589))</f>
        <v/>
      </c>
      <c r="Y590" s="219" t="str">
        <f>IF(B589="","",IF(AY590="対象外","対象外",Y589))</f>
        <v/>
      </c>
      <c r="Z590" s="315" t="str">
        <f>IF(B589="","",IF(AY590="対象外","対象外",Z589))</f>
        <v/>
      </c>
      <c r="AA590" s="303" t="str">
        <f>IF(B589="","",IF(AZ590="対象外","対象外",AA589))</f>
        <v/>
      </c>
      <c r="AB590" s="219" t="str">
        <f>IF(B589="","",IF(AZ590="対象外","対象外",AB589))</f>
        <v/>
      </c>
      <c r="AC590" s="219" t="str">
        <f>IF(B589="","",IF(AZ590="対象外","対象外",AC589))</f>
        <v/>
      </c>
      <c r="AD590" s="219" t="str">
        <f>IF(B589="","",IF(AZ590="対象外","対象外",AD589))</f>
        <v/>
      </c>
      <c r="AE590" s="219" t="str">
        <f>IF(B589="","",IF(AZ590="対象外","対象外",AE589))</f>
        <v/>
      </c>
      <c r="AF590" s="219" t="str">
        <f>IF(B589="","",IF(AZ590="対象外","対象外",AF589))</f>
        <v/>
      </c>
      <c r="AG590" s="219" t="str">
        <f>IF(B589="","",IF(AZ590="対象外","対象外",AG589))</f>
        <v/>
      </c>
      <c r="AH590" s="523" t="str">
        <f t="shared" ref="AH590" si="945">IF(B589="","",IF(AH589&lt;1,"対象外",ROUND(AI589/AH589,3)))</f>
        <v/>
      </c>
      <c r="AI590" s="524"/>
      <c r="AJ590" s="189"/>
      <c r="AL590" s="290"/>
      <c r="AM590" s="184">
        <f>IF(AH590="",0,IF(AH590="対象外",0,1))</f>
        <v>0</v>
      </c>
      <c r="AN590" s="187">
        <f>IF(AM590=1,AH590,0)</f>
        <v>0</v>
      </c>
      <c r="AO590" s="184">
        <f>AH589</f>
        <v>0</v>
      </c>
      <c r="AP590" s="170">
        <f>AI589</f>
        <v>0</v>
      </c>
      <c r="AQ590" s="152"/>
      <c r="AR590" s="170">
        <f>IF(AS590&gt;1,1,0)</f>
        <v>0</v>
      </c>
      <c r="AS590" s="170">
        <f>AO590+AS546</f>
        <v>0</v>
      </c>
      <c r="AT590" s="170">
        <f>AP590+AT546</f>
        <v>0</v>
      </c>
      <c r="AU590" s="152"/>
      <c r="AW590" s="198" t="str">
        <f>IF(COUNTIF(F589:L589,"作業")+COUNTIF(F589:L589,"休日")&lt;7,"対象外",IF(COUNTIF(F589:L589,"休日")&gt;3,"対象外","対象"))</f>
        <v>対象外</v>
      </c>
      <c r="AX590" s="198" t="str">
        <f>IF(COUNTIF(M589:S589,"作業")+COUNTIF(M589:S589,"休日")&lt;7,"対象外",IF(COUNTIF(M589:S589,"休日")&gt;3,"対象外","対象"))</f>
        <v>対象外</v>
      </c>
      <c r="AY590" s="198" t="str">
        <f>IF(COUNTIF(T589:Z589,"作業")+COUNTIF(T589:Z589,"休日")&lt;7,"対象外",IF(COUNTIF(T589:Z589,"休日")&gt;3,"対象外","対象"))</f>
        <v>対象外</v>
      </c>
      <c r="AZ590" s="198" t="str">
        <f>IF(COUNTIF(AA589:AG589,"作業")+COUNTIF(AA589:AG589,"休日")&lt;7,"対象外",IF(COUNTIF(AA589:AG589,"休日")&gt;3,"対象外","対象"))</f>
        <v>対象外</v>
      </c>
    </row>
    <row r="591" spans="1:52" ht="54.75" customHeight="1" x14ac:dyDescent="0.35">
      <c r="A591" s="599"/>
      <c r="B591" s="529" t="str">
        <f>IF(COUNTIF(F591:AG591,0)=28,"",B$61)</f>
        <v/>
      </c>
      <c r="C591" s="530"/>
      <c r="D591" s="531"/>
      <c r="E591" s="295" t="s">
        <v>158</v>
      </c>
      <c r="F591" s="314">
        <f>VLOOKUP(F550,'20'!$B$11:$D$598,3,0)</f>
        <v>0</v>
      </c>
      <c r="G591" s="219">
        <f>VLOOKUP(G550,'20'!$B$11:$D$598,3,0)</f>
        <v>0</v>
      </c>
      <c r="H591" s="219">
        <f>VLOOKUP(H550,'20'!$B$11:$D$598,3,0)</f>
        <v>0</v>
      </c>
      <c r="I591" s="219">
        <f>VLOOKUP(I550,'20'!$B$11:$D$598,3,0)</f>
        <v>0</v>
      </c>
      <c r="J591" s="219">
        <f>VLOOKUP(J550,'20'!$B$11:$D$598,3,0)</f>
        <v>0</v>
      </c>
      <c r="K591" s="219">
        <f>VLOOKUP(K550,'20'!$B$11:$D$598,3,0)</f>
        <v>0</v>
      </c>
      <c r="L591" s="315">
        <f>VLOOKUP(L550,'20'!$B$11:$D$598,3,0)</f>
        <v>0</v>
      </c>
      <c r="M591" s="303">
        <f>VLOOKUP(M550,'20'!$B$11:$D$598,3,0)</f>
        <v>0</v>
      </c>
      <c r="N591" s="219">
        <f>VLOOKUP(N550,'20'!$B$11:$D$598,3,0)</f>
        <v>0</v>
      </c>
      <c r="O591" s="219">
        <f>VLOOKUP(O550,'20'!$B$11:$D$598,3,0)</f>
        <v>0</v>
      </c>
      <c r="P591" s="219">
        <f>VLOOKUP(P550,'20'!$B$11:$D$598,3,0)</f>
        <v>0</v>
      </c>
      <c r="Q591" s="219">
        <f>VLOOKUP(Q550,'20'!$B$11:$D$598,3,0)</f>
        <v>0</v>
      </c>
      <c r="R591" s="219">
        <f>VLOOKUP(R550,'20'!$B$11:$D$598,3,0)</f>
        <v>0</v>
      </c>
      <c r="S591" s="322">
        <f>VLOOKUP(S550,'20'!$B$11:$D$598,3,0)</f>
        <v>0</v>
      </c>
      <c r="T591" s="314">
        <f>VLOOKUP(T550,'20'!$B$11:$D$598,3,0)</f>
        <v>0</v>
      </c>
      <c r="U591" s="219">
        <f>VLOOKUP(U550,'20'!$B$11:$D$598,3,0)</f>
        <v>0</v>
      </c>
      <c r="V591" s="219">
        <f>VLOOKUP(V550,'20'!$B$11:$D$598,3,0)</f>
        <v>0</v>
      </c>
      <c r="W591" s="219">
        <f>VLOOKUP(W550,'20'!$B$11:$D$598,3,0)</f>
        <v>0</v>
      </c>
      <c r="X591" s="219">
        <f>VLOOKUP(X550,'20'!$B$11:$D$598,3,0)</f>
        <v>0</v>
      </c>
      <c r="Y591" s="219">
        <f>VLOOKUP(Y550,'20'!$B$11:$D$598,3,0)</f>
        <v>0</v>
      </c>
      <c r="Z591" s="315">
        <f>VLOOKUP(Z550,'20'!$B$11:$D$598,3,0)</f>
        <v>0</v>
      </c>
      <c r="AA591" s="303">
        <f>VLOOKUP(AA550,'20'!$B$11:$D$598,3,0)</f>
        <v>0</v>
      </c>
      <c r="AB591" s="219">
        <f>VLOOKUP(AB550,'20'!$B$11:$D$598,3,0)</f>
        <v>0</v>
      </c>
      <c r="AC591" s="219">
        <f>VLOOKUP(AC550,'20'!$B$11:$D$598,3,0)</f>
        <v>0</v>
      </c>
      <c r="AD591" s="219">
        <f>VLOOKUP(AD550,'20'!$B$11:$D$598,3,0)</f>
        <v>0</v>
      </c>
      <c r="AE591" s="219">
        <f>VLOOKUP(AE550,'20'!$B$11:$D$598,3,0)</f>
        <v>0</v>
      </c>
      <c r="AF591" s="219">
        <f>VLOOKUP(AF550,'20'!$B$11:$D$598,3,0)</f>
        <v>0</v>
      </c>
      <c r="AG591" s="219">
        <f>VLOOKUP(AG550,'20'!$B$11:$D$598,3,0)</f>
        <v>0</v>
      </c>
      <c r="AH591" s="198">
        <f t="shared" ref="AH591" si="946">COUNTIF(F592:AG592,"作業")+COUNTIF(F592:AG592,"休日")</f>
        <v>0</v>
      </c>
      <c r="AI591" s="291">
        <f t="shared" ref="AI591" si="947">(COUNTIF(F592:AG592,"休日"))</f>
        <v>0</v>
      </c>
      <c r="AJ591" s="189"/>
      <c r="AL591" s="290"/>
      <c r="AM591" s="290"/>
      <c r="AN591" s="290"/>
      <c r="AW591" s="278">
        <v>1</v>
      </c>
      <c r="AX591" s="278">
        <v>2</v>
      </c>
      <c r="AY591" s="278">
        <v>3</v>
      </c>
      <c r="AZ591" s="278">
        <v>4</v>
      </c>
    </row>
    <row r="592" spans="1:52" ht="54.75" customHeight="1" thickBot="1" x14ac:dyDescent="0.4">
      <c r="A592" s="600"/>
      <c r="B592" s="532"/>
      <c r="C592" s="533"/>
      <c r="D592" s="534"/>
      <c r="E592" s="297" t="s">
        <v>159</v>
      </c>
      <c r="F592" s="316" t="str">
        <f>IF(B591="","",IF(AW592="対象外","対象外",F591))</f>
        <v/>
      </c>
      <c r="G592" s="284" t="str">
        <f>IF(B591="","",IF(AW592="対象外","対象外",G591))</f>
        <v/>
      </c>
      <c r="H592" s="284" t="str">
        <f>IF(B591="","",IF(AW592="対象外","対象外",H591))</f>
        <v/>
      </c>
      <c r="I592" s="284" t="str">
        <f>IF(B591="","",IF(AW592="対象外","対象外",I591))</f>
        <v/>
      </c>
      <c r="J592" s="284" t="str">
        <f>IF(B591="","",IF(AW592="対象外","対象外",J591))</f>
        <v/>
      </c>
      <c r="K592" s="284" t="str">
        <f>IF(B591="","",IF(AW592="対象外","対象外",K591))</f>
        <v/>
      </c>
      <c r="L592" s="317" t="str">
        <f>IF(B591="","",IF(AW592="対象外","対象外",L591))</f>
        <v/>
      </c>
      <c r="M592" s="304" t="str">
        <f>IF(B591="","",IF(AX592="対象外","対象外",M591))</f>
        <v/>
      </c>
      <c r="N592" s="284" t="str">
        <f>IF(B591="","",IF(AX592="対象外","対象外",N591))</f>
        <v/>
      </c>
      <c r="O592" s="284" t="str">
        <f>IF(B591="","",IF(AX592="対象外","対象外",O591))</f>
        <v/>
      </c>
      <c r="P592" s="284" t="str">
        <f>IF(B591="","",IF(AX592="対象外","対象外",P591))</f>
        <v/>
      </c>
      <c r="Q592" s="284" t="str">
        <f>IF(B591="","",IF(AX592="対象外","対象外",Q591))</f>
        <v/>
      </c>
      <c r="R592" s="284" t="str">
        <f>IF(B591="","",IF(AX592="対象外","対象外",R591))</f>
        <v/>
      </c>
      <c r="S592" s="323" t="str">
        <f>IF(B591="","",IF(AX592="対象外","対象外",S591))</f>
        <v/>
      </c>
      <c r="T592" s="316" t="str">
        <f>IF(B591="","",IF(AY592="対象外","対象外",T591))</f>
        <v/>
      </c>
      <c r="U592" s="284" t="str">
        <f>IF(B591="","",IF(AY592="対象外","対象外",U591))</f>
        <v/>
      </c>
      <c r="V592" s="284" t="str">
        <f>IF(B591="","",IF(AY592="対象外","対象外",V591))</f>
        <v/>
      </c>
      <c r="W592" s="284" t="str">
        <f>IF(B591="","",IF(AY592="対象外","対象外",W591))</f>
        <v/>
      </c>
      <c r="X592" s="284" t="str">
        <f>IF(B591="","",IF(AY592="対象外","対象外",X591))</f>
        <v/>
      </c>
      <c r="Y592" s="284" t="str">
        <f>IF(B591="","",IF(AY592="対象外","対象外",Y591))</f>
        <v/>
      </c>
      <c r="Z592" s="317" t="str">
        <f>IF(B591="","",IF(AY592="対象外","対象外",Z591))</f>
        <v/>
      </c>
      <c r="AA592" s="304" t="str">
        <f>IF(B591="","",IF(AZ592="対象外","対象外",AA591))</f>
        <v/>
      </c>
      <c r="AB592" s="284" t="str">
        <f>IF(B591="","",IF(AZ592="対象外","対象外",AB591))</f>
        <v/>
      </c>
      <c r="AC592" s="284" t="str">
        <f>IF(B591="","",IF(AZ592="対象外","対象外",AC591))</f>
        <v/>
      </c>
      <c r="AD592" s="284" t="str">
        <f>IF(B591="","",IF(AZ592="対象外","対象外",AD591))</f>
        <v/>
      </c>
      <c r="AE592" s="284" t="str">
        <f>IF(B591="","",IF(AZ592="対象外","対象外",AE591))</f>
        <v/>
      </c>
      <c r="AF592" s="284" t="str">
        <f>IF(B591="","",IF(AZ592="対象外","対象外",AF591))</f>
        <v/>
      </c>
      <c r="AG592" s="284" t="str">
        <f>IF(B591="","",IF(AZ592="対象外","対象外",AG591))</f>
        <v/>
      </c>
      <c r="AH592" s="523" t="str">
        <f t="shared" ref="AH592" si="948">IF(B591="","",IF(AH591&lt;1,"対象外",ROUND(AI591/AH591,3)))</f>
        <v/>
      </c>
      <c r="AI592" s="524"/>
      <c r="AJ592" s="285"/>
      <c r="AL592" s="290"/>
      <c r="AM592" s="184">
        <f>IF(AH592="",0,IF(AH592="対象外",0,1))</f>
        <v>0</v>
      </c>
      <c r="AN592" s="187">
        <f>IF(AM592=1,AH592,0)</f>
        <v>0</v>
      </c>
      <c r="AO592" s="184">
        <f>AH591</f>
        <v>0</v>
      </c>
      <c r="AP592" s="170">
        <f>AI591</f>
        <v>0</v>
      </c>
      <c r="AQ592" s="152"/>
      <c r="AR592" s="170">
        <f>IF(AS592&gt;1,1,0)</f>
        <v>0</v>
      </c>
      <c r="AS592" s="170">
        <f>AO592+AS548</f>
        <v>0</v>
      </c>
      <c r="AT592" s="170">
        <f>AP592+AT548</f>
        <v>0</v>
      </c>
      <c r="AU592" s="152"/>
      <c r="AW592" s="198" t="str">
        <f>IF(COUNTIF(F591:L591,"作業")+COUNTIF(F591:L591,"休日")&lt;7,"対象外",IF(COUNTIF(F591:L591,"休日")&gt;3,"対象外","対象"))</f>
        <v>対象外</v>
      </c>
      <c r="AX592" s="198" t="str">
        <f>IF(COUNTIF(M591:S591,"作業")+COUNTIF(M591:S591,"休日")&lt;7,"対象外",IF(COUNTIF(M591:S591,"休日")&gt;3,"対象外","対象"))</f>
        <v>対象外</v>
      </c>
      <c r="AY592" s="198" t="str">
        <f>IF(COUNTIF(T591:Z591,"作業")+COUNTIF(T591:Z591,"休日")&lt;7,"対象外",IF(COUNTIF(T591:Z591,"休日")&gt;3,"対象外","対象"))</f>
        <v>対象外</v>
      </c>
      <c r="AZ592" s="198" t="str">
        <f>IF(COUNTIF(AA591:AG591,"作業")+COUNTIF(AA591:AG591,"休日")&lt;7,"対象外",IF(COUNTIF(AA591:AG591,"休日")&gt;3,"対象外","対象"))</f>
        <v>対象外</v>
      </c>
    </row>
    <row r="593" spans="1:52" ht="35.25" customHeight="1" x14ac:dyDescent="0.4">
      <c r="A593" s="598" t="s">
        <v>75</v>
      </c>
      <c r="B593" s="549" t="s">
        <v>0</v>
      </c>
      <c r="C593" s="550"/>
      <c r="D593" s="550"/>
      <c r="E593" s="550"/>
      <c r="F593" s="307">
        <f>AG549+1</f>
        <v>46295</v>
      </c>
      <c r="G593" s="199">
        <f>F593+1</f>
        <v>46296</v>
      </c>
      <c r="H593" s="199">
        <f t="shared" ref="H593:AG593" si="949">G593+1</f>
        <v>46297</v>
      </c>
      <c r="I593" s="199">
        <f t="shared" si="949"/>
        <v>46298</v>
      </c>
      <c r="J593" s="199">
        <f t="shared" si="949"/>
        <v>46299</v>
      </c>
      <c r="K593" s="199">
        <f t="shared" si="949"/>
        <v>46300</v>
      </c>
      <c r="L593" s="308">
        <f t="shared" si="949"/>
        <v>46301</v>
      </c>
      <c r="M593" s="299">
        <f t="shared" si="949"/>
        <v>46302</v>
      </c>
      <c r="N593" s="199">
        <f t="shared" si="949"/>
        <v>46303</v>
      </c>
      <c r="O593" s="199">
        <f t="shared" si="949"/>
        <v>46304</v>
      </c>
      <c r="P593" s="199">
        <f t="shared" si="949"/>
        <v>46305</v>
      </c>
      <c r="Q593" s="199">
        <f t="shared" si="949"/>
        <v>46306</v>
      </c>
      <c r="R593" s="199">
        <f t="shared" si="949"/>
        <v>46307</v>
      </c>
      <c r="S593" s="318">
        <f t="shared" si="949"/>
        <v>46308</v>
      </c>
      <c r="T593" s="307">
        <f t="shared" si="949"/>
        <v>46309</v>
      </c>
      <c r="U593" s="199">
        <f t="shared" si="949"/>
        <v>46310</v>
      </c>
      <c r="V593" s="199">
        <f t="shared" si="949"/>
        <v>46311</v>
      </c>
      <c r="W593" s="199">
        <f t="shared" si="949"/>
        <v>46312</v>
      </c>
      <c r="X593" s="199">
        <f t="shared" si="949"/>
        <v>46313</v>
      </c>
      <c r="Y593" s="199">
        <f t="shared" si="949"/>
        <v>46314</v>
      </c>
      <c r="Z593" s="308">
        <f t="shared" si="949"/>
        <v>46315</v>
      </c>
      <c r="AA593" s="299">
        <f t="shared" si="949"/>
        <v>46316</v>
      </c>
      <c r="AB593" s="199">
        <f t="shared" si="949"/>
        <v>46317</v>
      </c>
      <c r="AC593" s="199">
        <f t="shared" si="949"/>
        <v>46318</v>
      </c>
      <c r="AD593" s="199">
        <f t="shared" si="949"/>
        <v>46319</v>
      </c>
      <c r="AE593" s="199">
        <f t="shared" si="949"/>
        <v>46320</v>
      </c>
      <c r="AF593" s="199">
        <f t="shared" si="949"/>
        <v>46321</v>
      </c>
      <c r="AG593" s="199">
        <f t="shared" si="949"/>
        <v>46322</v>
      </c>
      <c r="AH593" s="545" t="s">
        <v>11</v>
      </c>
      <c r="AI593" s="547" t="s">
        <v>123</v>
      </c>
      <c r="AJ593" s="527" t="s">
        <v>134</v>
      </c>
      <c r="AL593" s="290"/>
      <c r="AM593" s="290"/>
      <c r="AN593" s="290"/>
    </row>
    <row r="594" spans="1:52" ht="35.25" customHeight="1" x14ac:dyDescent="0.4">
      <c r="A594" s="599"/>
      <c r="B594" s="541" t="s">
        <v>1</v>
      </c>
      <c r="C594" s="542"/>
      <c r="D594" s="542"/>
      <c r="E594" s="542"/>
      <c r="F594" s="309">
        <f>AG550+1</f>
        <v>46295</v>
      </c>
      <c r="G594" s="200">
        <f>F594+1</f>
        <v>46296</v>
      </c>
      <c r="H594" s="200">
        <f t="shared" ref="H594:AG594" si="950">G594+1</f>
        <v>46297</v>
      </c>
      <c r="I594" s="200">
        <f t="shared" si="950"/>
        <v>46298</v>
      </c>
      <c r="J594" s="200">
        <f t="shared" si="950"/>
        <v>46299</v>
      </c>
      <c r="K594" s="200">
        <f t="shared" si="950"/>
        <v>46300</v>
      </c>
      <c r="L594" s="310">
        <f t="shared" si="950"/>
        <v>46301</v>
      </c>
      <c r="M594" s="300">
        <f t="shared" si="950"/>
        <v>46302</v>
      </c>
      <c r="N594" s="200">
        <f t="shared" si="950"/>
        <v>46303</v>
      </c>
      <c r="O594" s="200">
        <f t="shared" si="950"/>
        <v>46304</v>
      </c>
      <c r="P594" s="200">
        <f t="shared" si="950"/>
        <v>46305</v>
      </c>
      <c r="Q594" s="200">
        <f t="shared" si="950"/>
        <v>46306</v>
      </c>
      <c r="R594" s="200">
        <f t="shared" si="950"/>
        <v>46307</v>
      </c>
      <c r="S594" s="319">
        <f t="shared" si="950"/>
        <v>46308</v>
      </c>
      <c r="T594" s="309">
        <f t="shared" si="950"/>
        <v>46309</v>
      </c>
      <c r="U594" s="200">
        <f t="shared" si="950"/>
        <v>46310</v>
      </c>
      <c r="V594" s="200">
        <f t="shared" si="950"/>
        <v>46311</v>
      </c>
      <c r="W594" s="200">
        <f t="shared" si="950"/>
        <v>46312</v>
      </c>
      <c r="X594" s="200">
        <f t="shared" si="950"/>
        <v>46313</v>
      </c>
      <c r="Y594" s="200">
        <f t="shared" si="950"/>
        <v>46314</v>
      </c>
      <c r="Z594" s="310">
        <f t="shared" si="950"/>
        <v>46315</v>
      </c>
      <c r="AA594" s="300">
        <f t="shared" si="950"/>
        <v>46316</v>
      </c>
      <c r="AB594" s="200">
        <f t="shared" si="950"/>
        <v>46317</v>
      </c>
      <c r="AC594" s="200">
        <f t="shared" si="950"/>
        <v>46318</v>
      </c>
      <c r="AD594" s="200">
        <f t="shared" si="950"/>
        <v>46319</v>
      </c>
      <c r="AE594" s="200">
        <f t="shared" si="950"/>
        <v>46320</v>
      </c>
      <c r="AF594" s="200">
        <f t="shared" si="950"/>
        <v>46321</v>
      </c>
      <c r="AG594" s="200">
        <f t="shared" si="950"/>
        <v>46322</v>
      </c>
      <c r="AH594" s="546"/>
      <c r="AI594" s="548"/>
      <c r="AJ594" s="528"/>
      <c r="AL594" s="290"/>
      <c r="AM594" s="290"/>
      <c r="AN594" s="290"/>
    </row>
    <row r="595" spans="1:52" ht="35.25" customHeight="1" x14ac:dyDescent="0.4">
      <c r="A595" s="599"/>
      <c r="B595" s="541" t="s">
        <v>2</v>
      </c>
      <c r="C595" s="542"/>
      <c r="D595" s="542"/>
      <c r="E595" s="542"/>
      <c r="F595" s="311">
        <f>AG551+1</f>
        <v>46295</v>
      </c>
      <c r="G595" s="201">
        <f>F594+1</f>
        <v>46296</v>
      </c>
      <c r="H595" s="201">
        <f t="shared" ref="H595" si="951">G594+1</f>
        <v>46297</v>
      </c>
      <c r="I595" s="201">
        <f t="shared" ref="I595" si="952">H594+1</f>
        <v>46298</v>
      </c>
      <c r="J595" s="201">
        <f t="shared" ref="J595" si="953">I594+1</f>
        <v>46299</v>
      </c>
      <c r="K595" s="201">
        <f t="shared" ref="K595" si="954">J594+1</f>
        <v>46300</v>
      </c>
      <c r="L595" s="312">
        <f t="shared" ref="L595" si="955">K594+1</f>
        <v>46301</v>
      </c>
      <c r="M595" s="301">
        <f t="shared" ref="M595" si="956">L594+1</f>
        <v>46302</v>
      </c>
      <c r="N595" s="201">
        <f t="shared" ref="N595" si="957">M594+1</f>
        <v>46303</v>
      </c>
      <c r="O595" s="201">
        <f t="shared" ref="O595" si="958">N594+1</f>
        <v>46304</v>
      </c>
      <c r="P595" s="201">
        <f t="shared" ref="P595" si="959">O594+1</f>
        <v>46305</v>
      </c>
      <c r="Q595" s="201">
        <f t="shared" ref="Q595" si="960">P594+1</f>
        <v>46306</v>
      </c>
      <c r="R595" s="201">
        <f t="shared" ref="R595" si="961">Q594+1</f>
        <v>46307</v>
      </c>
      <c r="S595" s="320">
        <f t="shared" ref="S595" si="962">R594+1</f>
        <v>46308</v>
      </c>
      <c r="T595" s="311">
        <f t="shared" ref="T595" si="963">S594+1</f>
        <v>46309</v>
      </c>
      <c r="U595" s="201">
        <f t="shared" ref="U595" si="964">T594+1</f>
        <v>46310</v>
      </c>
      <c r="V595" s="201">
        <f t="shared" ref="V595" si="965">U594+1</f>
        <v>46311</v>
      </c>
      <c r="W595" s="201">
        <f t="shared" ref="W595" si="966">V594+1</f>
        <v>46312</v>
      </c>
      <c r="X595" s="201">
        <f t="shared" ref="X595" si="967">W594+1</f>
        <v>46313</v>
      </c>
      <c r="Y595" s="201">
        <f t="shared" ref="Y595" si="968">X594+1</f>
        <v>46314</v>
      </c>
      <c r="Z595" s="312">
        <f t="shared" ref="Z595" si="969">Y594+1</f>
        <v>46315</v>
      </c>
      <c r="AA595" s="301">
        <f t="shared" ref="AA595" si="970">Z594+1</f>
        <v>46316</v>
      </c>
      <c r="AB595" s="201">
        <f t="shared" ref="AB595" si="971">AA594+1</f>
        <v>46317</v>
      </c>
      <c r="AC595" s="201">
        <f t="shared" ref="AC595" si="972">AB594+1</f>
        <v>46318</v>
      </c>
      <c r="AD595" s="201">
        <f t="shared" ref="AD595" si="973">AC594+1</f>
        <v>46319</v>
      </c>
      <c r="AE595" s="201">
        <f t="shared" ref="AE595" si="974">AD594+1</f>
        <v>46320</v>
      </c>
      <c r="AF595" s="201">
        <f t="shared" ref="AF595" si="975">AE594+1</f>
        <v>46321</v>
      </c>
      <c r="AG595" s="201">
        <f t="shared" ref="AG595" si="976">AF594+1</f>
        <v>46322</v>
      </c>
      <c r="AH595" s="546"/>
      <c r="AI595" s="548"/>
      <c r="AJ595" s="528"/>
      <c r="AK595" s="159"/>
      <c r="AL595" s="290"/>
      <c r="AM595" s="290"/>
      <c r="AN595" s="290"/>
      <c r="AO595" s="290"/>
      <c r="AP595" s="290"/>
      <c r="AQ595" s="290"/>
      <c r="AR595" s="290"/>
      <c r="AS595" s="290"/>
      <c r="AT595" s="290"/>
      <c r="AU595" s="290"/>
      <c r="AV595" s="290"/>
      <c r="AW595" s="290"/>
      <c r="AX595" s="290"/>
      <c r="AY595" s="290"/>
      <c r="AZ595" s="290"/>
    </row>
    <row r="596" spans="1:52" ht="119.25" customHeight="1" x14ac:dyDescent="0.4">
      <c r="A596" s="599"/>
      <c r="B596" s="543" t="s">
        <v>157</v>
      </c>
      <c r="C596" s="544"/>
      <c r="D596" s="544"/>
      <c r="E596" s="544"/>
      <c r="F596" s="292" t="str">
        <f>IF(F594=$T$9,"完了日","")</f>
        <v/>
      </c>
      <c r="G596" s="197" t="str">
        <f>IF(G594=$T$9,"完了日","")</f>
        <v>完了日</v>
      </c>
      <c r="H596" s="197" t="str">
        <f t="shared" ref="H596:AG596" si="977">IF(H594=$T$9,"完了日","")</f>
        <v/>
      </c>
      <c r="I596" s="197" t="str">
        <f t="shared" si="977"/>
        <v/>
      </c>
      <c r="J596" s="197" t="str">
        <f t="shared" si="977"/>
        <v/>
      </c>
      <c r="K596" s="197" t="str">
        <f t="shared" si="977"/>
        <v/>
      </c>
      <c r="L596" s="313" t="str">
        <f t="shared" si="977"/>
        <v/>
      </c>
      <c r="M596" s="302" t="str">
        <f t="shared" si="977"/>
        <v/>
      </c>
      <c r="N596" s="197" t="str">
        <f t="shared" si="977"/>
        <v/>
      </c>
      <c r="O596" s="197" t="str">
        <f t="shared" si="977"/>
        <v/>
      </c>
      <c r="P596" s="197" t="str">
        <f t="shared" si="977"/>
        <v/>
      </c>
      <c r="Q596" s="197" t="str">
        <f t="shared" si="977"/>
        <v/>
      </c>
      <c r="R596" s="197" t="str">
        <f t="shared" si="977"/>
        <v/>
      </c>
      <c r="S596" s="321" t="str">
        <f t="shared" si="977"/>
        <v/>
      </c>
      <c r="T596" s="292" t="str">
        <f t="shared" si="977"/>
        <v/>
      </c>
      <c r="U596" s="197" t="str">
        <f t="shared" si="977"/>
        <v/>
      </c>
      <c r="V596" s="197" t="str">
        <f t="shared" si="977"/>
        <v/>
      </c>
      <c r="W596" s="197" t="str">
        <f t="shared" si="977"/>
        <v/>
      </c>
      <c r="X596" s="197" t="str">
        <f t="shared" si="977"/>
        <v/>
      </c>
      <c r="Y596" s="197" t="str">
        <f t="shared" si="977"/>
        <v/>
      </c>
      <c r="Z596" s="313" t="str">
        <f t="shared" si="977"/>
        <v/>
      </c>
      <c r="AA596" s="302" t="str">
        <f t="shared" si="977"/>
        <v/>
      </c>
      <c r="AB596" s="197" t="str">
        <f t="shared" si="977"/>
        <v/>
      </c>
      <c r="AC596" s="197" t="str">
        <f t="shared" si="977"/>
        <v/>
      </c>
      <c r="AD596" s="197" t="str">
        <f t="shared" si="977"/>
        <v/>
      </c>
      <c r="AE596" s="197" t="str">
        <f t="shared" si="977"/>
        <v/>
      </c>
      <c r="AF596" s="197" t="str">
        <f t="shared" si="977"/>
        <v/>
      </c>
      <c r="AG596" s="197" t="str">
        <f t="shared" si="977"/>
        <v/>
      </c>
      <c r="AH596" s="546"/>
      <c r="AI596" s="548"/>
      <c r="AJ596" s="528"/>
      <c r="AL596" s="290"/>
      <c r="AM596" s="290"/>
      <c r="AN596" s="516" t="s">
        <v>126</v>
      </c>
      <c r="AO596" s="516"/>
      <c r="AR596" s="146" t="s">
        <v>146</v>
      </c>
      <c r="AX596" s="517" t="s">
        <v>160</v>
      </c>
      <c r="AY596" s="517"/>
      <c r="AZ596" s="517"/>
    </row>
    <row r="597" spans="1:52" ht="54.75" customHeight="1" x14ac:dyDescent="0.4">
      <c r="A597" s="599"/>
      <c r="B597" s="529" t="str">
        <f>IF(COUNTIF(F597:AG597,0)=28,"",B$25)</f>
        <v/>
      </c>
      <c r="C597" s="530"/>
      <c r="D597" s="531"/>
      <c r="E597" s="295" t="s">
        <v>158</v>
      </c>
      <c r="F597" s="314">
        <f>VLOOKUP(F594,'1'!$B$11:$D$598,3,0)</f>
        <v>0</v>
      </c>
      <c r="G597" s="219">
        <f>VLOOKUP(G594,'1'!$B$11:$D$598,3,0)</f>
        <v>0</v>
      </c>
      <c r="H597" s="219">
        <f>VLOOKUP(H594,'1'!$B$11:$D$598,3,0)</f>
        <v>0</v>
      </c>
      <c r="I597" s="219">
        <f>VLOOKUP(I594,'1'!$B$11:$D$598,3,0)</f>
        <v>0</v>
      </c>
      <c r="J597" s="219">
        <f>VLOOKUP(J594,'1'!$B$11:$D$598,3,0)</f>
        <v>0</v>
      </c>
      <c r="K597" s="219">
        <f>VLOOKUP(K594,'1'!$B$11:$D$598,3,0)</f>
        <v>0</v>
      </c>
      <c r="L597" s="315">
        <f>VLOOKUP(L594,'1'!$B$11:$D$598,3,0)</f>
        <v>0</v>
      </c>
      <c r="M597" s="303">
        <f>VLOOKUP(M594,'1'!$B$11:$D$598,3,0)</f>
        <v>0</v>
      </c>
      <c r="N597" s="219">
        <f>VLOOKUP(N594,'1'!$B$11:$D$598,3,0)</f>
        <v>0</v>
      </c>
      <c r="O597" s="219">
        <f>VLOOKUP(O594,'1'!$B$11:$D$598,3,0)</f>
        <v>0</v>
      </c>
      <c r="P597" s="219">
        <f>VLOOKUP(P594,'1'!$B$11:$D$598,3,0)</f>
        <v>0</v>
      </c>
      <c r="Q597" s="219">
        <f>VLOOKUP(Q594,'1'!$B$11:$D$598,3,0)</f>
        <v>0</v>
      </c>
      <c r="R597" s="219">
        <f>VLOOKUP(R594,'1'!$B$11:$D$598,3,0)</f>
        <v>0</v>
      </c>
      <c r="S597" s="322">
        <f>VLOOKUP(S594,'1'!$B$11:$D$598,3,0)</f>
        <v>0</v>
      </c>
      <c r="T597" s="314">
        <f>VLOOKUP(T594,'1'!$B$11:$D$598,3,0)</f>
        <v>0</v>
      </c>
      <c r="U597" s="219">
        <f>VLOOKUP(U594,'1'!$B$11:$D$598,3,0)</f>
        <v>0</v>
      </c>
      <c r="V597" s="219">
        <f>VLOOKUP(V594,'1'!$B$11:$D$598,3,0)</f>
        <v>0</v>
      </c>
      <c r="W597" s="219">
        <f>VLOOKUP(W594,'1'!$B$11:$D$598,3,0)</f>
        <v>0</v>
      </c>
      <c r="X597" s="219">
        <f>VLOOKUP(X594,'1'!$B$11:$D$598,3,0)</f>
        <v>0</v>
      </c>
      <c r="Y597" s="219">
        <f>VLOOKUP(Y594,'1'!$B$11:$D$598,3,0)</f>
        <v>0</v>
      </c>
      <c r="Z597" s="315">
        <f>VLOOKUP(Z594,'1'!$B$11:$D$598,3,0)</f>
        <v>0</v>
      </c>
      <c r="AA597" s="303">
        <f>VLOOKUP(AA594,'1'!$B$11:$D$598,3,0)</f>
        <v>0</v>
      </c>
      <c r="AB597" s="219">
        <f>VLOOKUP(AB594,'1'!$B$11:$D$598,3,0)</f>
        <v>0</v>
      </c>
      <c r="AC597" s="219">
        <f>VLOOKUP(AC594,'1'!$B$11:$D$598,3,0)</f>
        <v>0</v>
      </c>
      <c r="AD597" s="219">
        <f>VLOOKUP(AD594,'1'!$B$11:$D$598,3,0)</f>
        <v>0</v>
      </c>
      <c r="AE597" s="219">
        <f>VLOOKUP(AE594,'1'!$B$11:$D$598,3,0)</f>
        <v>0</v>
      </c>
      <c r="AF597" s="219">
        <f>VLOOKUP(AF594,'1'!$B$11:$D$598,3,0)</f>
        <v>0</v>
      </c>
      <c r="AG597" s="219">
        <f>VLOOKUP(AG594,'1'!$B$11:$D$598,3,0)</f>
        <v>0</v>
      </c>
      <c r="AH597" s="198">
        <f>COUNTIF(F598:AG598,"作業")+COUNTIF(F598:AG598,"休日")</f>
        <v>0</v>
      </c>
      <c r="AI597" s="291">
        <f>(COUNTIF(F598:AG598,"休日"))</f>
        <v>0</v>
      </c>
      <c r="AJ597" s="526" t="str">
        <f>IF(AN597&gt;0.01,ROUND(AN597/AM597,3),"")</f>
        <v/>
      </c>
      <c r="AL597" s="290"/>
      <c r="AM597" s="290">
        <f>SUM(AM598:AM636)</f>
        <v>0</v>
      </c>
      <c r="AN597" s="188">
        <f>SUM(AN598:AN636)</f>
        <v>0</v>
      </c>
      <c r="AS597" s="146" t="s">
        <v>162</v>
      </c>
      <c r="AT597" s="146" t="s">
        <v>19</v>
      </c>
      <c r="AW597" s="278"/>
      <c r="AX597" s="278"/>
      <c r="AY597" s="278"/>
      <c r="AZ597" s="278"/>
    </row>
    <row r="598" spans="1:52" ht="54.75" customHeight="1" x14ac:dyDescent="0.4">
      <c r="A598" s="599"/>
      <c r="B598" s="532"/>
      <c r="C598" s="533"/>
      <c r="D598" s="534"/>
      <c r="E598" s="296" t="s">
        <v>159</v>
      </c>
      <c r="F598" s="314" t="str">
        <f>IF(B597="","",IF(AW598="対象外","対象外",F597))</f>
        <v/>
      </c>
      <c r="G598" s="219" t="str">
        <f>IF(B597="","",IF(AW598="対象外","対象外",G597))</f>
        <v/>
      </c>
      <c r="H598" s="219" t="str">
        <f>IF(B597="","",IF(AW598="対象外","対象外",H597))</f>
        <v/>
      </c>
      <c r="I598" s="219" t="str">
        <f>IF(B597="","",IF(AW598="対象外","対象外",I597))</f>
        <v/>
      </c>
      <c r="J598" s="219" t="str">
        <f>IF(B597="","",IF(AW598="対象外","対象外",J597))</f>
        <v/>
      </c>
      <c r="K598" s="219" t="str">
        <f>IF(B597="","",IF(AW598="対象外","対象外",K597))</f>
        <v/>
      </c>
      <c r="L598" s="315" t="str">
        <f>IF(B597="","",IF(AW598="対象外","対象外",L597))</f>
        <v/>
      </c>
      <c r="M598" s="303" t="str">
        <f>IF(B597="","",IF(AX598="対象外","対象外",M597))</f>
        <v/>
      </c>
      <c r="N598" s="219" t="str">
        <f>IF(B597="","",IF(AX598="対象外","対象外",N597))</f>
        <v/>
      </c>
      <c r="O598" s="219" t="str">
        <f>IF(B597="","",IF(AX598="対象外","対象外",O597))</f>
        <v/>
      </c>
      <c r="P598" s="219" t="str">
        <f>IF(B597="","",IF(AX598="対象外","対象外",P597))</f>
        <v/>
      </c>
      <c r="Q598" s="219" t="str">
        <f>IF(B597="","",IF(AX598="対象外","対象外",Q597))</f>
        <v/>
      </c>
      <c r="R598" s="219" t="str">
        <f>IF(B597="","",IF(AX598="対象外","対象外",R597))</f>
        <v/>
      </c>
      <c r="S598" s="322" t="str">
        <f>IF(B597="","",IF(AX598="対象外","対象外",S597))</f>
        <v/>
      </c>
      <c r="T598" s="314" t="str">
        <f>IF(B597="","",IF(AY598="対象外","対象外",T597))</f>
        <v/>
      </c>
      <c r="U598" s="219" t="str">
        <f>IF(B597="","",IF(AY598="対象外","対象外",U597))</f>
        <v/>
      </c>
      <c r="V598" s="219" t="str">
        <f>IF(B597="","",IF(AY598="対象外","対象外",V597))</f>
        <v/>
      </c>
      <c r="W598" s="219" t="str">
        <f>IF(B597="","",IF(AY598="対象外","対象外",W597))</f>
        <v/>
      </c>
      <c r="X598" s="219" t="str">
        <f>IF(B597="","",IF(AY598="対象外","対象外",X597))</f>
        <v/>
      </c>
      <c r="Y598" s="219" t="str">
        <f>IF(B597="","",IF(AY598="対象外","対象外",Y597))</f>
        <v/>
      </c>
      <c r="Z598" s="315" t="str">
        <f>IF(B597="","",IF(AY598="対象外","対象外",Z597))</f>
        <v/>
      </c>
      <c r="AA598" s="303" t="str">
        <f>IF(B597="","",IF(AZ598="対象外","対象外",AA597))</f>
        <v/>
      </c>
      <c r="AB598" s="219" t="str">
        <f>IF(B597="","",IF(AZ598="対象外","対象外",AB597))</f>
        <v/>
      </c>
      <c r="AC598" s="219" t="str">
        <f>IF(B597="","",IF(AZ598="対象外","対象外",AC597))</f>
        <v/>
      </c>
      <c r="AD598" s="219" t="str">
        <f>IF(B597="","",IF(AZ598="対象外","対象外",AD597))</f>
        <v/>
      </c>
      <c r="AE598" s="219" t="str">
        <f>IF(B597="","",IF(AZ598="対象外","対象外",AE597))</f>
        <v/>
      </c>
      <c r="AF598" s="219" t="str">
        <f>IF(B597="","",IF(AZ598="対象外","対象外",AF597))</f>
        <v/>
      </c>
      <c r="AG598" s="219" t="str">
        <f>IF(B597="","",IF(AZ598="対象外","対象外",AG597))</f>
        <v/>
      </c>
      <c r="AH598" s="523" t="str">
        <f>IF(B597="","",IF(AH597&lt;1,"対象外",ROUND(AI597/AH597,3)))</f>
        <v/>
      </c>
      <c r="AI598" s="524"/>
      <c r="AJ598" s="526"/>
      <c r="AL598" s="146"/>
      <c r="AM598" s="184">
        <f>IF(AH598="",0,IF(AH598="対象外",0,1))</f>
        <v>0</v>
      </c>
      <c r="AN598" s="187">
        <f>IF(AM598=1,AH598,0)</f>
        <v>0</v>
      </c>
      <c r="AO598" s="184">
        <f>AH597</f>
        <v>0</v>
      </c>
      <c r="AP598" s="170">
        <f>AI597</f>
        <v>0</v>
      </c>
      <c r="AQ598" s="152"/>
      <c r="AR598" s="170">
        <f>IF(AS598&gt;1,1,0)</f>
        <v>0</v>
      </c>
      <c r="AS598" s="170">
        <f>AO598+AS554</f>
        <v>0</v>
      </c>
      <c r="AT598" s="170">
        <f>AP598+AT554</f>
        <v>0</v>
      </c>
      <c r="AU598" s="152"/>
      <c r="AW598" s="198" t="str">
        <f>IF(COUNTIF(F597:L597,"作業")+COUNTIF(F597:L597,"休日")&lt;7,"対象外",IF(COUNTIF(F597:L597,"休日")&gt;3,"対象外","対象"))</f>
        <v>対象外</v>
      </c>
      <c r="AX598" s="198" t="str">
        <f>IF(COUNTIF(M597:S597,"作業")+COUNTIF(M597:S597,"休日")&lt;7,"対象外",IF(COUNTIF(M597:S597,"休日")&gt;3,"対象外","対象"))</f>
        <v>対象外</v>
      </c>
      <c r="AY598" s="198" t="str">
        <f>IF(COUNTIF(T597:Z597,"作業")+COUNTIF(T597:Z597,"休日")&lt;7,"対象外",IF(COUNTIF(T597:Z597,"休日")&gt;3,"対象外","対象"))</f>
        <v>対象外</v>
      </c>
      <c r="AZ598" s="198" t="str">
        <f>IF(COUNTIF(AA597:AG597,"作業")+COUNTIF(AA597:AG597,"休日")&lt;7,"対象外",IF(COUNTIF(AA597:AG597,"休日")&gt;3,"対象外","対象"))</f>
        <v>対象外</v>
      </c>
    </row>
    <row r="599" spans="1:52" ht="54.75" customHeight="1" x14ac:dyDescent="0.4">
      <c r="A599" s="599"/>
      <c r="B599" s="529" t="str">
        <f>IF(COUNTIF(F599:AG599,0)=28,"",B$27)</f>
        <v/>
      </c>
      <c r="C599" s="530"/>
      <c r="D599" s="531"/>
      <c r="E599" s="295" t="s">
        <v>158</v>
      </c>
      <c r="F599" s="314">
        <f>VLOOKUP(F594,'2'!$B$11:$D$598,3,0)</f>
        <v>0</v>
      </c>
      <c r="G599" s="219">
        <f>VLOOKUP(G594,'2'!$B$11:$D$598,3,0)</f>
        <v>0</v>
      </c>
      <c r="H599" s="219">
        <f>VLOOKUP(H594,'2'!$B$11:$D$598,3,0)</f>
        <v>0</v>
      </c>
      <c r="I599" s="219">
        <f>VLOOKUP(I594,'2'!$B$11:$D$598,3,0)</f>
        <v>0</v>
      </c>
      <c r="J599" s="219">
        <f>VLOOKUP(J594,'2'!$B$11:$D$598,3,0)</f>
        <v>0</v>
      </c>
      <c r="K599" s="219">
        <f>VLOOKUP(K594,'2'!$B$11:$D$598,3,0)</f>
        <v>0</v>
      </c>
      <c r="L599" s="315">
        <f>VLOOKUP(L594,'2'!$B$11:$D$598,3,0)</f>
        <v>0</v>
      </c>
      <c r="M599" s="303">
        <f>VLOOKUP(M594,'2'!$B$11:$D$598,3,0)</f>
        <v>0</v>
      </c>
      <c r="N599" s="219">
        <f>VLOOKUP(N594,'2'!$B$11:$D$598,3,0)</f>
        <v>0</v>
      </c>
      <c r="O599" s="219">
        <f>VLOOKUP(O594,'2'!$B$11:$D$598,3,0)</f>
        <v>0</v>
      </c>
      <c r="P599" s="219">
        <f>VLOOKUP(P594,'2'!$B$11:$D$598,3,0)</f>
        <v>0</v>
      </c>
      <c r="Q599" s="219">
        <f>VLOOKUP(Q594,'2'!$B$11:$D$598,3,0)</f>
        <v>0</v>
      </c>
      <c r="R599" s="219">
        <f>VLOOKUP(R594,'2'!$B$11:$D$598,3,0)</f>
        <v>0</v>
      </c>
      <c r="S599" s="322">
        <f>VLOOKUP(S594,'2'!$B$11:$D$598,3,0)</f>
        <v>0</v>
      </c>
      <c r="T599" s="314">
        <f>VLOOKUP(T594,'2'!$B$11:$D$598,3,0)</f>
        <v>0</v>
      </c>
      <c r="U599" s="219">
        <f>VLOOKUP(U594,'2'!$B$11:$D$598,3,0)</f>
        <v>0</v>
      </c>
      <c r="V599" s="219">
        <f>VLOOKUP(V594,'2'!$B$11:$D$598,3,0)</f>
        <v>0</v>
      </c>
      <c r="W599" s="219">
        <f>VLOOKUP(W594,'2'!$B$11:$D$598,3,0)</f>
        <v>0</v>
      </c>
      <c r="X599" s="219">
        <f>VLOOKUP(X594,'2'!$B$11:$D$598,3,0)</f>
        <v>0</v>
      </c>
      <c r="Y599" s="219">
        <f>VLOOKUP(Y594,'2'!$B$11:$D$598,3,0)</f>
        <v>0</v>
      </c>
      <c r="Z599" s="315">
        <f>VLOOKUP(Z594,'2'!$B$11:$D$598,3,0)</f>
        <v>0</v>
      </c>
      <c r="AA599" s="303">
        <f>VLOOKUP(AA594,'2'!$B$11:$D$598,3,0)</f>
        <v>0</v>
      </c>
      <c r="AB599" s="219">
        <f>VLOOKUP(AB594,'2'!$B$11:$D$598,3,0)</f>
        <v>0</v>
      </c>
      <c r="AC599" s="219">
        <f>VLOOKUP(AC594,'2'!$B$11:$D$598,3,0)</f>
        <v>0</v>
      </c>
      <c r="AD599" s="219">
        <f>VLOOKUP(AD594,'2'!$B$11:$D$598,3,0)</f>
        <v>0</v>
      </c>
      <c r="AE599" s="219">
        <f>VLOOKUP(AE594,'2'!$B$11:$D$598,3,0)</f>
        <v>0</v>
      </c>
      <c r="AF599" s="219">
        <f>VLOOKUP(AF594,'2'!$B$11:$D$598,3,0)</f>
        <v>0</v>
      </c>
      <c r="AG599" s="219">
        <f>VLOOKUP(AG594,'2'!$B$11:$D$598,3,0)</f>
        <v>0</v>
      </c>
      <c r="AH599" s="198">
        <f>COUNTIF(F600:AG600,"作業")+COUNTIF(F600:AG600,"休日")</f>
        <v>0</v>
      </c>
      <c r="AI599" s="291">
        <f>(COUNTIF(F600:AG600,"休日"))</f>
        <v>0</v>
      </c>
      <c r="AJ599" s="525" t="str">
        <f>IF(AJ597="","",IF(AJ597&gt;=0.285,"達成","未達成"))</f>
        <v/>
      </c>
      <c r="AL599" s="290"/>
      <c r="AM599" s="290"/>
      <c r="AN599" s="290"/>
      <c r="AW599" s="278">
        <v>1</v>
      </c>
      <c r="AX599" s="278">
        <v>2</v>
      </c>
      <c r="AY599" s="278">
        <v>3</v>
      </c>
      <c r="AZ599" s="278">
        <v>4</v>
      </c>
    </row>
    <row r="600" spans="1:52" ht="54.75" customHeight="1" x14ac:dyDescent="0.4">
      <c r="A600" s="599"/>
      <c r="B600" s="532"/>
      <c r="C600" s="533"/>
      <c r="D600" s="534"/>
      <c r="E600" s="296" t="s">
        <v>159</v>
      </c>
      <c r="F600" s="314" t="str">
        <f>IF(B599="","",IF(AW600="対象外","対象外",F599))</f>
        <v/>
      </c>
      <c r="G600" s="219" t="str">
        <f>IF(B599="","",IF(AW600="対象外","対象外",G599))</f>
        <v/>
      </c>
      <c r="H600" s="219" t="str">
        <f>IF(B599="","",IF(AW600="対象外","対象外",H599))</f>
        <v/>
      </c>
      <c r="I600" s="219" t="str">
        <f>IF(B599="","",IF(AW600="対象外","対象外",I599))</f>
        <v/>
      </c>
      <c r="J600" s="219" t="str">
        <f>IF(B599="","",IF(AW600="対象外","対象外",J599))</f>
        <v/>
      </c>
      <c r="K600" s="219" t="str">
        <f>IF(B599="","",IF(AW600="対象外","対象外",K599))</f>
        <v/>
      </c>
      <c r="L600" s="315" t="str">
        <f>IF(B599="","",IF(AW600="対象外","対象外",L599))</f>
        <v/>
      </c>
      <c r="M600" s="303" t="str">
        <f>IF(B599="","",IF(AX600="対象外","対象外",M599))</f>
        <v/>
      </c>
      <c r="N600" s="219" t="str">
        <f>IF(B599="","",IF(AX600="対象外","対象外",N599))</f>
        <v/>
      </c>
      <c r="O600" s="219" t="str">
        <f>IF(B599="","",IF(AX600="対象外","対象外",O599))</f>
        <v/>
      </c>
      <c r="P600" s="219" t="str">
        <f>IF(B599="","",IF(AX600="対象外","対象外",P599))</f>
        <v/>
      </c>
      <c r="Q600" s="219" t="str">
        <f>IF(B599="","",IF(AX600="対象外","対象外",Q599))</f>
        <v/>
      </c>
      <c r="R600" s="219" t="str">
        <f>IF(B599="","",IF(AX600="対象外","対象外",R599))</f>
        <v/>
      </c>
      <c r="S600" s="322" t="str">
        <f>IF(B599="","",IF(AX600="対象外","対象外",S599))</f>
        <v/>
      </c>
      <c r="T600" s="314" t="str">
        <f>IF(B599="","",IF(AY600="対象外","対象外",T599))</f>
        <v/>
      </c>
      <c r="U600" s="219" t="str">
        <f>IF(B599="","",IF(AY600="対象外","対象外",U599))</f>
        <v/>
      </c>
      <c r="V600" s="219" t="str">
        <f>IF(B599="","",IF(AY600="対象外","対象外",V599))</f>
        <v/>
      </c>
      <c r="W600" s="219" t="str">
        <f>IF(B599="","",IF(AY600="対象外","対象外",W599))</f>
        <v/>
      </c>
      <c r="X600" s="219" t="str">
        <f>IF(B599="","",IF(AY600="対象外","対象外",X599))</f>
        <v/>
      </c>
      <c r="Y600" s="219" t="str">
        <f>IF(B599="","",IF(AY600="対象外","対象外",Y599))</f>
        <v/>
      </c>
      <c r="Z600" s="315" t="str">
        <f>IF(B599="","",IF(AY600="対象外","対象外",Z599))</f>
        <v/>
      </c>
      <c r="AA600" s="303" t="str">
        <f>IF(B599="","",IF(AZ600="対象外","対象外",AA599))</f>
        <v/>
      </c>
      <c r="AB600" s="219" t="str">
        <f>IF(B599="","",IF(AZ600="対象外","対象外",AB599))</f>
        <v/>
      </c>
      <c r="AC600" s="219" t="str">
        <f>IF(B599="","",IF(AZ600="対象外","対象外",AC599))</f>
        <v/>
      </c>
      <c r="AD600" s="219" t="str">
        <f>IF(B599="","",IF(AZ600="対象外","対象外",AD599))</f>
        <v/>
      </c>
      <c r="AE600" s="219" t="str">
        <f>IF(B599="","",IF(AZ600="対象外","対象外",AE599))</f>
        <v/>
      </c>
      <c r="AF600" s="219" t="str">
        <f>IF(B599="","",IF(AZ600="対象外","対象外",AF599))</f>
        <v/>
      </c>
      <c r="AG600" s="219" t="str">
        <f>IF(B599="","",IF(AZ600="対象外","対象外",AG599))</f>
        <v/>
      </c>
      <c r="AH600" s="523" t="str">
        <f>IF(B599="","",IF(AH599&lt;1,"対象外",ROUND(AI599/AH599,3)))</f>
        <v/>
      </c>
      <c r="AI600" s="524"/>
      <c r="AJ600" s="525"/>
      <c r="AL600" s="290"/>
      <c r="AM600" s="184">
        <f>IF(AH600="",0,IF(AH600="対象外",0,1))</f>
        <v>0</v>
      </c>
      <c r="AN600" s="187">
        <f>IF(AM600=1,AH600,0)</f>
        <v>0</v>
      </c>
      <c r="AO600" s="184">
        <f>AH599</f>
        <v>0</v>
      </c>
      <c r="AP600" s="170">
        <f>AI599</f>
        <v>0</v>
      </c>
      <c r="AQ600" s="152"/>
      <c r="AR600" s="170">
        <f>IF(AS600&gt;1,1,0)</f>
        <v>0</v>
      </c>
      <c r="AS600" s="170">
        <f>AO600+AS556</f>
        <v>0</v>
      </c>
      <c r="AT600" s="170">
        <f>AP600+AT556</f>
        <v>0</v>
      </c>
      <c r="AU600" s="152"/>
      <c r="AW600" s="198" t="str">
        <f>IF(COUNTIF(F599:L599,"作業")+COUNTIF(F599:L599,"休日")&lt;7,"対象外",IF(COUNTIF(F599:L599,"休日")&gt;3,"対象外","対象"))</f>
        <v>対象外</v>
      </c>
      <c r="AX600" s="198" t="str">
        <f>IF(COUNTIF(M599:S599,"作業")+COUNTIF(M599:S599,"休日")&lt;7,"対象外",IF(COUNTIF(M599:S599,"休日")&gt;3,"対象外","対象"))</f>
        <v>対象外</v>
      </c>
      <c r="AY600" s="198" t="str">
        <f>IF(COUNTIF(T599:Z599,"作業")+COUNTIF(T599:Z599,"休日")&lt;7,"対象外",IF(COUNTIF(T599:Z599,"休日")&gt;3,"対象外","対象"))</f>
        <v>対象外</v>
      </c>
      <c r="AZ600" s="198" t="str">
        <f>IF(COUNTIF(AA599:AG599,"作業")+COUNTIF(AA599:AG599,"休日")&lt;7,"対象外",IF(COUNTIF(AA599:AG599,"休日")&gt;3,"対象外","対象"))</f>
        <v>対象外</v>
      </c>
    </row>
    <row r="601" spans="1:52" ht="54.75" customHeight="1" x14ac:dyDescent="0.35">
      <c r="A601" s="599"/>
      <c r="B601" s="529" t="str">
        <f>IF(COUNTIF(F601:AG601,0)=28,"",B$29)</f>
        <v/>
      </c>
      <c r="C601" s="530"/>
      <c r="D601" s="531"/>
      <c r="E601" s="295" t="s">
        <v>158</v>
      </c>
      <c r="F601" s="314">
        <f>VLOOKUP(F594,'3'!$B$11:$D$598,3,0)</f>
        <v>0</v>
      </c>
      <c r="G601" s="219">
        <f>VLOOKUP(G594,'3'!$B$11:$D$598,3,0)</f>
        <v>0</v>
      </c>
      <c r="H601" s="219">
        <f>VLOOKUP(H594,'3'!$B$11:$D$598,3,0)</f>
        <v>0</v>
      </c>
      <c r="I601" s="219">
        <f>VLOOKUP(I594,'3'!$B$11:$D$598,3,0)</f>
        <v>0</v>
      </c>
      <c r="J601" s="219">
        <f>VLOOKUP(J594,'3'!$B$11:$D$598,3,0)</f>
        <v>0</v>
      </c>
      <c r="K601" s="219">
        <f>VLOOKUP(K594,'3'!$B$11:$D$598,3,0)</f>
        <v>0</v>
      </c>
      <c r="L601" s="315">
        <f>VLOOKUP(L594,'3'!$B$11:$D$598,3,0)</f>
        <v>0</v>
      </c>
      <c r="M601" s="303">
        <f>VLOOKUP(M594,'3'!$B$11:$D$598,3,0)</f>
        <v>0</v>
      </c>
      <c r="N601" s="219">
        <f>VLOOKUP(N594,'3'!$B$11:$D$598,3,0)</f>
        <v>0</v>
      </c>
      <c r="O601" s="219">
        <f>VLOOKUP(O594,'3'!$B$11:$D$598,3,0)</f>
        <v>0</v>
      </c>
      <c r="P601" s="219">
        <f>VLOOKUP(P594,'3'!$B$11:$D$598,3,0)</f>
        <v>0</v>
      </c>
      <c r="Q601" s="219">
        <f>VLOOKUP(Q594,'3'!$B$11:$D$598,3,0)</f>
        <v>0</v>
      </c>
      <c r="R601" s="219">
        <f>VLOOKUP(R594,'3'!$B$11:$D$598,3,0)</f>
        <v>0</v>
      </c>
      <c r="S601" s="322">
        <f>VLOOKUP(S594,'3'!$B$11:$D$598,3,0)</f>
        <v>0</v>
      </c>
      <c r="T601" s="314">
        <f>VLOOKUP(T594,'3'!$B$11:$D$598,3,0)</f>
        <v>0</v>
      </c>
      <c r="U601" s="219">
        <f>VLOOKUP(U594,'3'!$B$11:$D$598,3,0)</f>
        <v>0</v>
      </c>
      <c r="V601" s="219">
        <f>VLOOKUP(V594,'3'!$B$11:$D$598,3,0)</f>
        <v>0</v>
      </c>
      <c r="W601" s="219">
        <f>VLOOKUP(W594,'3'!$B$11:$D$598,3,0)</f>
        <v>0</v>
      </c>
      <c r="X601" s="219">
        <f>VLOOKUP(X594,'3'!$B$11:$D$598,3,0)</f>
        <v>0</v>
      </c>
      <c r="Y601" s="219">
        <f>VLOOKUP(Y594,'3'!$B$11:$D$598,3,0)</f>
        <v>0</v>
      </c>
      <c r="Z601" s="315">
        <f>VLOOKUP(Z594,'3'!$B$11:$D$598,3,0)</f>
        <v>0</v>
      </c>
      <c r="AA601" s="303">
        <f>VLOOKUP(AA594,'3'!$B$11:$D$598,3,0)</f>
        <v>0</v>
      </c>
      <c r="AB601" s="219">
        <f>VLOOKUP(AB594,'3'!$B$11:$D$598,3,0)</f>
        <v>0</v>
      </c>
      <c r="AC601" s="219">
        <f>VLOOKUP(AC594,'3'!$B$11:$D$598,3,0)</f>
        <v>0</v>
      </c>
      <c r="AD601" s="219">
        <f>VLOOKUP(AD594,'3'!$B$11:$D$598,3,0)</f>
        <v>0</v>
      </c>
      <c r="AE601" s="219">
        <f>VLOOKUP(AE594,'3'!$B$11:$D$598,3,0)</f>
        <v>0</v>
      </c>
      <c r="AF601" s="219">
        <f>VLOOKUP(AF594,'3'!$B$11:$D$598,3,0)</f>
        <v>0</v>
      </c>
      <c r="AG601" s="219">
        <f>VLOOKUP(AG594,'3'!$B$11:$D$598,3,0)</f>
        <v>0</v>
      </c>
      <c r="AH601" s="198">
        <f>COUNTIF(F602:AG602,"作業")+COUNTIF(F602:AG602,"休日")</f>
        <v>0</v>
      </c>
      <c r="AI601" s="291">
        <f>(COUNTIF(F602:AG602,"休日"))</f>
        <v>0</v>
      </c>
      <c r="AJ601" s="189"/>
      <c r="AL601" s="290"/>
      <c r="AM601" s="290"/>
      <c r="AN601" s="290"/>
      <c r="AW601" s="278">
        <v>1</v>
      </c>
      <c r="AX601" s="278">
        <v>2</v>
      </c>
      <c r="AY601" s="278">
        <v>3</v>
      </c>
      <c r="AZ601" s="278">
        <v>4</v>
      </c>
    </row>
    <row r="602" spans="1:52" ht="54.75" customHeight="1" x14ac:dyDescent="0.35">
      <c r="A602" s="599"/>
      <c r="B602" s="532"/>
      <c r="C602" s="533"/>
      <c r="D602" s="534"/>
      <c r="E602" s="296" t="s">
        <v>159</v>
      </c>
      <c r="F602" s="314" t="str">
        <f>IF(B601="","",IF(AW602="対象外","対象外",F601))</f>
        <v/>
      </c>
      <c r="G602" s="219" t="str">
        <f>IF(B601="","",IF(AW602="対象外","対象外",G601))</f>
        <v/>
      </c>
      <c r="H602" s="219" t="str">
        <f>IF(B601="","",IF(AW602="対象外","対象外",H601))</f>
        <v/>
      </c>
      <c r="I602" s="219" t="str">
        <f>IF(B601="","",IF(AW602="対象外","対象外",I601))</f>
        <v/>
      </c>
      <c r="J602" s="219" t="str">
        <f>IF(B601="","",IF(AW602="対象外","対象外",J601))</f>
        <v/>
      </c>
      <c r="K602" s="219" t="str">
        <f>IF(B601="","",IF(AW602="対象外","対象外",K601))</f>
        <v/>
      </c>
      <c r="L602" s="315" t="str">
        <f>IF(B601="","",IF(AW602="対象外","対象外",L601))</f>
        <v/>
      </c>
      <c r="M602" s="303" t="str">
        <f>IF(B601="","",IF(AX602="対象外","対象外",M601))</f>
        <v/>
      </c>
      <c r="N602" s="219" t="str">
        <f>IF(B601="","",IF(AX602="対象外","対象外",N601))</f>
        <v/>
      </c>
      <c r="O602" s="219" t="str">
        <f>IF(B601="","",IF(AX602="対象外","対象外",O601))</f>
        <v/>
      </c>
      <c r="P602" s="219" t="str">
        <f>IF(B601="","",IF(AX602="対象外","対象外",P601))</f>
        <v/>
      </c>
      <c r="Q602" s="219" t="str">
        <f>IF(B601="","",IF(AX602="対象外","対象外",Q601))</f>
        <v/>
      </c>
      <c r="R602" s="219" t="str">
        <f>IF(B601="","",IF(AX602="対象外","対象外",R601))</f>
        <v/>
      </c>
      <c r="S602" s="322" t="str">
        <f>IF(B601="","",IF(AX602="対象外","対象外",S601))</f>
        <v/>
      </c>
      <c r="T602" s="314" t="str">
        <f>IF(B601="","",IF(AY602="対象外","対象外",T601))</f>
        <v/>
      </c>
      <c r="U602" s="219" t="str">
        <f>IF(B601="","",IF(AY602="対象外","対象外",U601))</f>
        <v/>
      </c>
      <c r="V602" s="219" t="str">
        <f>IF(B601="","",IF(AY602="対象外","対象外",V601))</f>
        <v/>
      </c>
      <c r="W602" s="219" t="str">
        <f>IF(B601="","",IF(AY602="対象外","対象外",W601))</f>
        <v/>
      </c>
      <c r="X602" s="219" t="str">
        <f>IF(B601="","",IF(AY602="対象外","対象外",X601))</f>
        <v/>
      </c>
      <c r="Y602" s="219" t="str">
        <f>IF(B601="","",IF(AY602="対象外","対象外",Y601))</f>
        <v/>
      </c>
      <c r="Z602" s="315" t="str">
        <f>IF(B601="","",IF(AY602="対象外","対象外",Z601))</f>
        <v/>
      </c>
      <c r="AA602" s="303" t="str">
        <f>IF(B601="","",IF(AZ602="対象外","対象外",AA601))</f>
        <v/>
      </c>
      <c r="AB602" s="219" t="str">
        <f>IF(B601="","",IF(AZ602="対象外","対象外",AB601))</f>
        <v/>
      </c>
      <c r="AC602" s="219" t="str">
        <f>IF(B601="","",IF(AZ602="対象外","対象外",AC601))</f>
        <v/>
      </c>
      <c r="AD602" s="219" t="str">
        <f>IF(B601="","",IF(AZ602="対象外","対象外",AD601))</f>
        <v/>
      </c>
      <c r="AE602" s="219" t="str">
        <f>IF(B601="","",IF(AZ602="対象外","対象外",AE601))</f>
        <v/>
      </c>
      <c r="AF602" s="219" t="str">
        <f>IF(B601="","",IF(AZ602="対象外","対象外",AF601))</f>
        <v/>
      </c>
      <c r="AG602" s="219" t="str">
        <f>IF(B601="","",IF(AZ602="対象外","対象外",AG601))</f>
        <v/>
      </c>
      <c r="AH602" s="523" t="str">
        <f>IF(B601="","",IF(AH601&lt;1,"対象外",ROUND(AI601/AH601,3)))</f>
        <v/>
      </c>
      <c r="AI602" s="524"/>
      <c r="AJ602" s="189"/>
      <c r="AL602" s="290"/>
      <c r="AM602" s="184">
        <f>IF(AH602="",0,IF(AH602="対象外",0,1))</f>
        <v>0</v>
      </c>
      <c r="AN602" s="187">
        <f>IF(AM602=1,AH602,0)</f>
        <v>0</v>
      </c>
      <c r="AO602" s="184">
        <f>AH601</f>
        <v>0</v>
      </c>
      <c r="AP602" s="170">
        <f>AI601</f>
        <v>0</v>
      </c>
      <c r="AQ602" s="152"/>
      <c r="AR602" s="170">
        <f>IF(AS602&gt;1,1,0)</f>
        <v>0</v>
      </c>
      <c r="AS602" s="170">
        <f>AO602+AS558</f>
        <v>0</v>
      </c>
      <c r="AT602" s="170">
        <f>AP602+AT558</f>
        <v>0</v>
      </c>
      <c r="AU602" s="152"/>
      <c r="AW602" s="198" t="str">
        <f>IF(COUNTIF(F601:L601,"作業")+COUNTIF(F601:L601,"休日")&lt;7,"対象外",IF(COUNTIF(F601:L601,"休日")&gt;3,"対象外","対象"))</f>
        <v>対象外</v>
      </c>
      <c r="AX602" s="198" t="str">
        <f>IF(COUNTIF(M601:S601,"作業")+COUNTIF(M601:S601,"休日")&lt;7,"対象外",IF(COUNTIF(M601:S601,"休日")&gt;3,"対象外","対象"))</f>
        <v>対象外</v>
      </c>
      <c r="AY602" s="198" t="str">
        <f>IF(COUNTIF(T601:Z601,"作業")+COUNTIF(T601:Z601,"休日")&lt;7,"対象外",IF(COUNTIF(T601:Z601,"休日")&gt;3,"対象外","対象"))</f>
        <v>対象外</v>
      </c>
      <c r="AZ602" s="198" t="str">
        <f>IF(COUNTIF(AA601:AG601,"作業")+COUNTIF(AA601:AG601,"休日")&lt;7,"対象外",IF(COUNTIF(AA601:AG601,"休日")&gt;3,"対象外","対象"))</f>
        <v>対象外</v>
      </c>
    </row>
    <row r="603" spans="1:52" ht="54.75" customHeight="1" x14ac:dyDescent="0.35">
      <c r="A603" s="599"/>
      <c r="B603" s="529" t="str">
        <f>IF(COUNTIF(F603:AG603,0)=28,"",B$31)</f>
        <v/>
      </c>
      <c r="C603" s="530"/>
      <c r="D603" s="531"/>
      <c r="E603" s="295" t="s">
        <v>158</v>
      </c>
      <c r="F603" s="314">
        <f>VLOOKUP(F594,'4'!$B$11:$D$598,3,0)</f>
        <v>0</v>
      </c>
      <c r="G603" s="219">
        <f>VLOOKUP(G594,'4'!$B$11:$D$598,3,0)</f>
        <v>0</v>
      </c>
      <c r="H603" s="219">
        <f>VLOOKUP(H594,'4'!$B$11:$D$598,3,0)</f>
        <v>0</v>
      </c>
      <c r="I603" s="219">
        <f>VLOOKUP(I594,'4'!$B$11:$D$598,3,0)</f>
        <v>0</v>
      </c>
      <c r="J603" s="219">
        <f>VLOOKUP(J594,'4'!$B$11:$D$598,3,0)</f>
        <v>0</v>
      </c>
      <c r="K603" s="219">
        <f>VLOOKUP(K594,'4'!$B$11:$D$598,3,0)</f>
        <v>0</v>
      </c>
      <c r="L603" s="315">
        <f>VLOOKUP(L594,'4'!$B$11:$D$598,3,0)</f>
        <v>0</v>
      </c>
      <c r="M603" s="303">
        <f>VLOOKUP(M594,'4'!$B$11:$D$598,3,0)</f>
        <v>0</v>
      </c>
      <c r="N603" s="219">
        <f>VLOOKUP(N594,'4'!$B$11:$D$598,3,0)</f>
        <v>0</v>
      </c>
      <c r="O603" s="219">
        <f>VLOOKUP(O594,'4'!$B$11:$D$598,3,0)</f>
        <v>0</v>
      </c>
      <c r="P603" s="219">
        <f>VLOOKUP(P594,'4'!$B$11:$D$598,3,0)</f>
        <v>0</v>
      </c>
      <c r="Q603" s="219">
        <f>VLOOKUP(Q594,'4'!$B$11:$D$598,3,0)</f>
        <v>0</v>
      </c>
      <c r="R603" s="219">
        <f>VLOOKUP(R594,'4'!$B$11:$D$598,3,0)</f>
        <v>0</v>
      </c>
      <c r="S603" s="322">
        <f>VLOOKUP(S594,'4'!$B$11:$D$598,3,0)</f>
        <v>0</v>
      </c>
      <c r="T603" s="314">
        <f>VLOOKUP(T594,'4'!$B$11:$D$598,3,0)</f>
        <v>0</v>
      </c>
      <c r="U603" s="219">
        <f>VLOOKUP(U594,'4'!$B$11:$D$598,3,0)</f>
        <v>0</v>
      </c>
      <c r="V603" s="219">
        <f>VLOOKUP(V594,'4'!$B$11:$D$598,3,0)</f>
        <v>0</v>
      </c>
      <c r="W603" s="219">
        <f>VLOOKUP(W594,'4'!$B$11:$D$598,3,0)</f>
        <v>0</v>
      </c>
      <c r="X603" s="219">
        <f>VLOOKUP(X594,'4'!$B$11:$D$598,3,0)</f>
        <v>0</v>
      </c>
      <c r="Y603" s="219">
        <f>VLOOKUP(Y594,'4'!$B$11:$D$598,3,0)</f>
        <v>0</v>
      </c>
      <c r="Z603" s="315">
        <f>VLOOKUP(Z594,'4'!$B$11:$D$598,3,0)</f>
        <v>0</v>
      </c>
      <c r="AA603" s="303">
        <f>VLOOKUP(AA594,'4'!$B$11:$D$598,3,0)</f>
        <v>0</v>
      </c>
      <c r="AB603" s="219">
        <f>VLOOKUP(AB594,'4'!$B$11:$D$598,3,0)</f>
        <v>0</v>
      </c>
      <c r="AC603" s="219">
        <f>VLOOKUP(AC594,'4'!$B$11:$D$598,3,0)</f>
        <v>0</v>
      </c>
      <c r="AD603" s="219">
        <f>VLOOKUP(AD594,'4'!$B$11:$D$598,3,0)</f>
        <v>0</v>
      </c>
      <c r="AE603" s="219">
        <f>VLOOKUP(AE594,'4'!$B$11:$D$598,3,0)</f>
        <v>0</v>
      </c>
      <c r="AF603" s="219">
        <f>VLOOKUP(AF594,'4'!$B$11:$D$598,3,0)</f>
        <v>0</v>
      </c>
      <c r="AG603" s="219">
        <f>VLOOKUP(AG594,'4'!$B$11:$D$598,3,0)</f>
        <v>0</v>
      </c>
      <c r="AH603" s="198">
        <f>COUNTIF(F604:AG604,"作業")+COUNTIF(F604:AG604,"休日")</f>
        <v>0</v>
      </c>
      <c r="AI603" s="291">
        <f>(COUNTIF(F604:AG604,"休日"))</f>
        <v>0</v>
      </c>
      <c r="AJ603" s="189"/>
      <c r="AL603" s="290"/>
      <c r="AM603" s="290"/>
      <c r="AN603" s="290"/>
      <c r="AW603" s="278">
        <v>1</v>
      </c>
      <c r="AX603" s="278">
        <v>2</v>
      </c>
      <c r="AY603" s="278">
        <v>3</v>
      </c>
      <c r="AZ603" s="278">
        <v>4</v>
      </c>
    </row>
    <row r="604" spans="1:52" ht="54.75" customHeight="1" x14ac:dyDescent="0.35">
      <c r="A604" s="599"/>
      <c r="B604" s="532"/>
      <c r="C604" s="533"/>
      <c r="D604" s="534"/>
      <c r="E604" s="296" t="s">
        <v>159</v>
      </c>
      <c r="F604" s="314" t="str">
        <f>IF(B603="","",IF(AW604="対象外","対象外",F603))</f>
        <v/>
      </c>
      <c r="G604" s="219" t="str">
        <f>IF(B603="","",IF(AW604="対象外","対象外",G603))</f>
        <v/>
      </c>
      <c r="H604" s="219" t="str">
        <f>IF(B603="","",IF(AW604="対象外","対象外",H603))</f>
        <v/>
      </c>
      <c r="I604" s="219" t="str">
        <f>IF(B603="","",IF(AW604="対象外","対象外",I603))</f>
        <v/>
      </c>
      <c r="J604" s="219" t="str">
        <f>IF(B603="","",IF(AW604="対象外","対象外",J603))</f>
        <v/>
      </c>
      <c r="K604" s="219" t="str">
        <f>IF(B603="","",IF(AW604="対象外","対象外",K603))</f>
        <v/>
      </c>
      <c r="L604" s="315" t="str">
        <f>IF(B603="","",IF(AW604="対象外","対象外",L603))</f>
        <v/>
      </c>
      <c r="M604" s="303" t="str">
        <f>IF(B603="","",IF(AX604="対象外","対象外",M603))</f>
        <v/>
      </c>
      <c r="N604" s="219" t="str">
        <f>IF(B603="","",IF(AX604="対象外","対象外",N603))</f>
        <v/>
      </c>
      <c r="O604" s="219" t="str">
        <f>IF(B603="","",IF(AX604="対象外","対象外",O603))</f>
        <v/>
      </c>
      <c r="P604" s="219" t="str">
        <f>IF(B603="","",IF(AX604="対象外","対象外",P603))</f>
        <v/>
      </c>
      <c r="Q604" s="219" t="str">
        <f>IF(B603="","",IF(AX604="対象外","対象外",Q603))</f>
        <v/>
      </c>
      <c r="R604" s="219" t="str">
        <f>IF(B603="","",IF(AX604="対象外","対象外",R603))</f>
        <v/>
      </c>
      <c r="S604" s="322" t="str">
        <f>IF(B603="","",IF(AX604="対象外","対象外",S603))</f>
        <v/>
      </c>
      <c r="T604" s="314" t="str">
        <f>IF(B603="","",IF(AY604="対象外","対象外",T603))</f>
        <v/>
      </c>
      <c r="U604" s="219" t="str">
        <f>IF(B603="","",IF(AY604="対象外","対象外",U603))</f>
        <v/>
      </c>
      <c r="V604" s="219" t="str">
        <f>IF(B603="","",IF(AY604="対象外","対象外",V603))</f>
        <v/>
      </c>
      <c r="W604" s="219" t="str">
        <f>IF(B603="","",IF(AY604="対象外","対象外",W603))</f>
        <v/>
      </c>
      <c r="X604" s="219" t="str">
        <f>IF(B603="","",IF(AY604="対象外","対象外",X603))</f>
        <v/>
      </c>
      <c r="Y604" s="219" t="str">
        <f>IF(B603="","",IF(AY604="対象外","対象外",Y603))</f>
        <v/>
      </c>
      <c r="Z604" s="315" t="str">
        <f>IF(B603="","",IF(AY604="対象外","対象外",Z603))</f>
        <v/>
      </c>
      <c r="AA604" s="303" t="str">
        <f>IF(B603="","",IF(AZ604="対象外","対象外",AA603))</f>
        <v/>
      </c>
      <c r="AB604" s="219" t="str">
        <f>IF(B603="","",IF(AZ604="対象外","対象外",AB603))</f>
        <v/>
      </c>
      <c r="AC604" s="219" t="str">
        <f>IF(B603="","",IF(AZ604="対象外","対象外",AC603))</f>
        <v/>
      </c>
      <c r="AD604" s="219" t="str">
        <f>IF(B603="","",IF(AZ604="対象外","対象外",AD603))</f>
        <v/>
      </c>
      <c r="AE604" s="219" t="str">
        <f>IF(B603="","",IF(AZ604="対象外","対象外",AE603))</f>
        <v/>
      </c>
      <c r="AF604" s="219" t="str">
        <f>IF(B603="","",IF(AZ604="対象外","対象外",AF603))</f>
        <v/>
      </c>
      <c r="AG604" s="219" t="str">
        <f>IF(B603="","",IF(AZ604="対象外","対象外",AG603))</f>
        <v/>
      </c>
      <c r="AH604" s="523" t="str">
        <f>IF(B603="","",IF(AH603&lt;1,"対象外",ROUND(AI603/AH603,3)))</f>
        <v/>
      </c>
      <c r="AI604" s="524"/>
      <c r="AJ604" s="189"/>
      <c r="AL604" s="290"/>
      <c r="AM604" s="184">
        <f>IF(AH604="",0,IF(AH604="対象外",0,1))</f>
        <v>0</v>
      </c>
      <c r="AN604" s="187">
        <f>IF(AM604=1,AH604,0)</f>
        <v>0</v>
      </c>
      <c r="AO604" s="184">
        <f>AH603</f>
        <v>0</v>
      </c>
      <c r="AP604" s="170">
        <f>AI603</f>
        <v>0</v>
      </c>
      <c r="AQ604" s="152"/>
      <c r="AR604" s="170">
        <f>IF(AS604&gt;1,1,0)</f>
        <v>0</v>
      </c>
      <c r="AS604" s="170">
        <f>AO604+AS560</f>
        <v>0</v>
      </c>
      <c r="AT604" s="170">
        <f>AP604+AT560</f>
        <v>0</v>
      </c>
      <c r="AU604" s="152"/>
      <c r="AW604" s="198" t="str">
        <f>IF(COUNTIF(F603:L603,"作業")+COUNTIF(F603:L603,"休日")&lt;7,"対象外",IF(COUNTIF(F603:L603,"休日")&gt;3,"対象外","対象"))</f>
        <v>対象外</v>
      </c>
      <c r="AX604" s="198" t="str">
        <f>IF(COUNTIF(M603:S603,"作業")+COUNTIF(M603:S603,"休日")&lt;7,"対象外",IF(COUNTIF(M603:S603,"休日")&gt;3,"対象外","対象"))</f>
        <v>対象外</v>
      </c>
      <c r="AY604" s="198" t="str">
        <f>IF(COUNTIF(T603:Z603,"作業")+COUNTIF(T603:Z603,"休日")&lt;7,"対象外",IF(COUNTIF(T603:Z603,"休日")&gt;3,"対象外","対象"))</f>
        <v>対象外</v>
      </c>
      <c r="AZ604" s="198" t="str">
        <f>IF(COUNTIF(AA603:AG603,"作業")+COUNTIF(AA603:AG603,"休日")&lt;7,"対象外",IF(COUNTIF(AA603:AG603,"休日")&gt;3,"対象外","対象"))</f>
        <v>対象外</v>
      </c>
    </row>
    <row r="605" spans="1:52" ht="54.75" customHeight="1" x14ac:dyDescent="0.35">
      <c r="A605" s="599"/>
      <c r="B605" s="529" t="str">
        <f>IF(COUNTIF(F605:AG605,0)=28,"",B$33)</f>
        <v/>
      </c>
      <c r="C605" s="530"/>
      <c r="D605" s="531"/>
      <c r="E605" s="295" t="s">
        <v>158</v>
      </c>
      <c r="F605" s="314">
        <f>VLOOKUP(F594,'5'!$B$11:$D$598,3,0)</f>
        <v>0</v>
      </c>
      <c r="G605" s="219">
        <f>VLOOKUP(G594,'5'!$B$11:$D$598,3,0)</f>
        <v>0</v>
      </c>
      <c r="H605" s="219">
        <f>VLOOKUP(H594,'5'!$B$11:$D$598,3,0)</f>
        <v>0</v>
      </c>
      <c r="I605" s="219">
        <f>VLOOKUP(I594,'5'!$B$11:$D$598,3,0)</f>
        <v>0</v>
      </c>
      <c r="J605" s="219">
        <f>VLOOKUP(J594,'5'!$B$11:$D$598,3,0)</f>
        <v>0</v>
      </c>
      <c r="K605" s="219">
        <f>VLOOKUP(K594,'5'!$B$11:$D$598,3,0)</f>
        <v>0</v>
      </c>
      <c r="L605" s="315">
        <f>VLOOKUP(L594,'5'!$B$11:$D$598,3,0)</f>
        <v>0</v>
      </c>
      <c r="M605" s="303">
        <f>VLOOKUP(M594,'5'!$B$11:$D$598,3,0)</f>
        <v>0</v>
      </c>
      <c r="N605" s="219">
        <f>VLOOKUP(N594,'5'!$B$11:$D$598,3,0)</f>
        <v>0</v>
      </c>
      <c r="O605" s="219">
        <f>VLOOKUP(O594,'5'!$B$11:$D$598,3,0)</f>
        <v>0</v>
      </c>
      <c r="P605" s="219">
        <f>VLOOKUP(P594,'5'!$B$11:$D$598,3,0)</f>
        <v>0</v>
      </c>
      <c r="Q605" s="219">
        <f>VLOOKUP(Q594,'5'!$B$11:$D$598,3,0)</f>
        <v>0</v>
      </c>
      <c r="R605" s="219">
        <f>VLOOKUP(R594,'5'!$B$11:$D$598,3,0)</f>
        <v>0</v>
      </c>
      <c r="S605" s="322">
        <f>VLOOKUP(S594,'5'!$B$11:$D$598,3,0)</f>
        <v>0</v>
      </c>
      <c r="T605" s="314">
        <f>VLOOKUP(T594,'5'!$B$11:$D$598,3,0)</f>
        <v>0</v>
      </c>
      <c r="U605" s="219">
        <f>VLOOKUP(U594,'5'!$B$11:$D$598,3,0)</f>
        <v>0</v>
      </c>
      <c r="V605" s="219">
        <f>VLOOKUP(V594,'5'!$B$11:$D$598,3,0)</f>
        <v>0</v>
      </c>
      <c r="W605" s="219">
        <f>VLOOKUP(W594,'5'!$B$11:$D$598,3,0)</f>
        <v>0</v>
      </c>
      <c r="X605" s="219">
        <f>VLOOKUP(X594,'5'!$B$11:$D$598,3,0)</f>
        <v>0</v>
      </c>
      <c r="Y605" s="219">
        <f>VLOOKUP(Y594,'5'!$B$11:$D$598,3,0)</f>
        <v>0</v>
      </c>
      <c r="Z605" s="315">
        <f>VLOOKUP(Z594,'5'!$B$11:$D$598,3,0)</f>
        <v>0</v>
      </c>
      <c r="AA605" s="303">
        <f>VLOOKUP(AA594,'5'!$B$11:$D$598,3,0)</f>
        <v>0</v>
      </c>
      <c r="AB605" s="219">
        <f>VLOOKUP(AB594,'5'!$B$11:$D$598,3,0)</f>
        <v>0</v>
      </c>
      <c r="AC605" s="219">
        <f>VLOOKUP(AC594,'5'!$B$11:$D$598,3,0)</f>
        <v>0</v>
      </c>
      <c r="AD605" s="219">
        <f>VLOOKUP(AD594,'5'!$B$11:$D$598,3,0)</f>
        <v>0</v>
      </c>
      <c r="AE605" s="219">
        <f>VLOOKUP(AE594,'5'!$B$11:$D$598,3,0)</f>
        <v>0</v>
      </c>
      <c r="AF605" s="219">
        <f>VLOOKUP(AF594,'5'!$B$11:$D$598,3,0)</f>
        <v>0</v>
      </c>
      <c r="AG605" s="219">
        <f>VLOOKUP(AG594,'5'!$B$11:$D$598,3,0)</f>
        <v>0</v>
      </c>
      <c r="AH605" s="198">
        <f>COUNTIF(F606:AG606,"作業")+COUNTIF(F606:AG606,"休日")</f>
        <v>0</v>
      </c>
      <c r="AI605" s="291">
        <f>(COUNTIF(F606:AG606,"休日"))</f>
        <v>0</v>
      </c>
      <c r="AJ605" s="189"/>
      <c r="AL605" s="290"/>
      <c r="AM605" s="290"/>
      <c r="AN605" s="290"/>
      <c r="AW605" s="278">
        <v>1</v>
      </c>
      <c r="AX605" s="278">
        <v>2</v>
      </c>
      <c r="AY605" s="278">
        <v>3</v>
      </c>
      <c r="AZ605" s="278">
        <v>4</v>
      </c>
    </row>
    <row r="606" spans="1:52" ht="54.75" customHeight="1" x14ac:dyDescent="0.35">
      <c r="A606" s="599"/>
      <c r="B606" s="532"/>
      <c r="C606" s="533"/>
      <c r="D606" s="534"/>
      <c r="E606" s="296" t="s">
        <v>159</v>
      </c>
      <c r="F606" s="314" t="str">
        <f>IF(B605="","",IF(AW606="対象外","対象外",F605))</f>
        <v/>
      </c>
      <c r="G606" s="219" t="str">
        <f>IF(B605="","",IF(AW606="対象外","対象外",G605))</f>
        <v/>
      </c>
      <c r="H606" s="219" t="str">
        <f>IF(B605="","",IF(AW606="対象外","対象外",H605))</f>
        <v/>
      </c>
      <c r="I606" s="219" t="str">
        <f>IF(B605="","",IF(AW606="対象外","対象外",I605))</f>
        <v/>
      </c>
      <c r="J606" s="219" t="str">
        <f>IF(B605="","",IF(AW606="対象外","対象外",J605))</f>
        <v/>
      </c>
      <c r="K606" s="219" t="str">
        <f>IF(B605="","",IF(AW606="対象外","対象外",K605))</f>
        <v/>
      </c>
      <c r="L606" s="315" t="str">
        <f>IF(B605="","",IF(AW606="対象外","対象外",L605))</f>
        <v/>
      </c>
      <c r="M606" s="303" t="str">
        <f>IF(B605="","",IF(AX606="対象外","対象外",M605))</f>
        <v/>
      </c>
      <c r="N606" s="219" t="str">
        <f>IF(B605="","",IF(AX606="対象外","対象外",N605))</f>
        <v/>
      </c>
      <c r="O606" s="219" t="str">
        <f>IF(B605="","",IF(AX606="対象外","対象外",O605))</f>
        <v/>
      </c>
      <c r="P606" s="219" t="str">
        <f>IF(B605="","",IF(AX606="対象外","対象外",P605))</f>
        <v/>
      </c>
      <c r="Q606" s="219" t="str">
        <f>IF(B605="","",IF(AX606="対象外","対象外",Q605))</f>
        <v/>
      </c>
      <c r="R606" s="219" t="str">
        <f>IF(B605="","",IF(AX606="対象外","対象外",R605))</f>
        <v/>
      </c>
      <c r="S606" s="322" t="str">
        <f>IF(B605="","",IF(AX606="対象外","対象外",S605))</f>
        <v/>
      </c>
      <c r="T606" s="314" t="str">
        <f>IF(B605="","",IF(AY606="対象外","対象外",T605))</f>
        <v/>
      </c>
      <c r="U606" s="219" t="str">
        <f>IF(B605="","",IF(AY606="対象外","対象外",U605))</f>
        <v/>
      </c>
      <c r="V606" s="219" t="str">
        <f>IF(B605="","",IF(AY606="対象外","対象外",V605))</f>
        <v/>
      </c>
      <c r="W606" s="219" t="str">
        <f>IF(B605="","",IF(AY606="対象外","対象外",W605))</f>
        <v/>
      </c>
      <c r="X606" s="219" t="str">
        <f>IF(B605="","",IF(AY606="対象外","対象外",X605))</f>
        <v/>
      </c>
      <c r="Y606" s="219" t="str">
        <f>IF(B605="","",IF(AY606="対象外","対象外",Y605))</f>
        <v/>
      </c>
      <c r="Z606" s="315" t="str">
        <f>IF(B605="","",IF(AY606="対象外","対象外",Z605))</f>
        <v/>
      </c>
      <c r="AA606" s="303" t="str">
        <f>IF(B605="","",IF(AZ606="対象外","対象外",AA605))</f>
        <v/>
      </c>
      <c r="AB606" s="219" t="str">
        <f>IF(B605="","",IF(AZ606="対象外","対象外",AB605))</f>
        <v/>
      </c>
      <c r="AC606" s="219" t="str">
        <f>IF(B605="","",IF(AZ606="対象外","対象外",AC605))</f>
        <v/>
      </c>
      <c r="AD606" s="219" t="str">
        <f>IF(B605="","",IF(AZ606="対象外","対象外",AD605))</f>
        <v/>
      </c>
      <c r="AE606" s="219" t="str">
        <f>IF(B605="","",IF(AZ606="対象外","対象外",AE605))</f>
        <v/>
      </c>
      <c r="AF606" s="219" t="str">
        <f>IF(B605="","",IF(AZ606="対象外","対象外",AF605))</f>
        <v/>
      </c>
      <c r="AG606" s="219" t="str">
        <f>IF(B605="","",IF(AZ606="対象外","対象外",AG605))</f>
        <v/>
      </c>
      <c r="AH606" s="523" t="str">
        <f>IF(B605="","",IF(AH605&lt;1,"対象外",ROUND(AI605/AH605,3)))</f>
        <v/>
      </c>
      <c r="AI606" s="524"/>
      <c r="AJ606" s="189"/>
      <c r="AL606" s="290"/>
      <c r="AM606" s="184">
        <f>IF(AH606="",0,IF(AH606="対象外",0,1))</f>
        <v>0</v>
      </c>
      <c r="AN606" s="187">
        <f>IF(AM606=1,AH606,0)</f>
        <v>0</v>
      </c>
      <c r="AO606" s="184">
        <f>AH605</f>
        <v>0</v>
      </c>
      <c r="AP606" s="170">
        <f>AI605</f>
        <v>0</v>
      </c>
      <c r="AQ606" s="152"/>
      <c r="AR606" s="170">
        <f>IF(AS606&gt;1,1,0)</f>
        <v>0</v>
      </c>
      <c r="AS606" s="170">
        <f>AO606+AS562</f>
        <v>0</v>
      </c>
      <c r="AT606" s="170">
        <f>AP606+AT562</f>
        <v>0</v>
      </c>
      <c r="AU606" s="152"/>
      <c r="AW606" s="198" t="str">
        <f>IF(COUNTIF(F605:L605,"作業")+COUNTIF(F605:L605,"休日")&lt;7,"対象外",IF(COUNTIF(F605:L605,"休日")&gt;3,"対象外","対象"))</f>
        <v>対象外</v>
      </c>
      <c r="AX606" s="198" t="str">
        <f>IF(COUNTIF(M605:S605,"作業")+COUNTIF(M605:S605,"休日")&lt;7,"対象外",IF(COUNTIF(M605:S605,"休日")&gt;3,"対象外","対象"))</f>
        <v>対象外</v>
      </c>
      <c r="AY606" s="198" t="str">
        <f>IF(COUNTIF(T605:Z605,"作業")+COUNTIF(T605:Z605,"休日")&lt;7,"対象外",IF(COUNTIF(T605:Z605,"休日")&gt;3,"対象外","対象"))</f>
        <v>対象外</v>
      </c>
      <c r="AZ606" s="198" t="str">
        <f>IF(COUNTIF(AA605:AG605,"作業")+COUNTIF(AA605:AG605,"休日")&lt;7,"対象外",IF(COUNTIF(AA605:AG605,"休日")&gt;3,"対象外","対象"))</f>
        <v>対象外</v>
      </c>
    </row>
    <row r="607" spans="1:52" ht="54.75" customHeight="1" x14ac:dyDescent="0.35">
      <c r="A607" s="599"/>
      <c r="B607" s="529" t="str">
        <f>IF(COUNTIF(F607:AG607,0)=28,"",B$35)</f>
        <v/>
      </c>
      <c r="C607" s="530"/>
      <c r="D607" s="531"/>
      <c r="E607" s="295" t="s">
        <v>158</v>
      </c>
      <c r="F607" s="314">
        <f>VLOOKUP(F594,'6'!$B$11:$D$598,3,0)</f>
        <v>0</v>
      </c>
      <c r="G607" s="219">
        <f>VLOOKUP(G594,'6'!$B$11:$D$598,3,0)</f>
        <v>0</v>
      </c>
      <c r="H607" s="219">
        <f>VLOOKUP(H594,'6'!$B$11:$D$598,3,0)</f>
        <v>0</v>
      </c>
      <c r="I607" s="219">
        <f>VLOOKUP(I594,'6'!$B$11:$D$598,3,0)</f>
        <v>0</v>
      </c>
      <c r="J607" s="219">
        <f>VLOOKUP(J594,'6'!$B$11:$D$598,3,0)</f>
        <v>0</v>
      </c>
      <c r="K607" s="219">
        <f>VLOOKUP(K594,'6'!$B$11:$D$598,3,0)</f>
        <v>0</v>
      </c>
      <c r="L607" s="315">
        <f>VLOOKUP(L594,'6'!$B$11:$D$598,3,0)</f>
        <v>0</v>
      </c>
      <c r="M607" s="303">
        <f>VLOOKUP(M594,'6'!$B$11:$D$598,3,0)</f>
        <v>0</v>
      </c>
      <c r="N607" s="219">
        <f>VLOOKUP(N594,'6'!$B$11:$D$598,3,0)</f>
        <v>0</v>
      </c>
      <c r="O607" s="219">
        <f>VLOOKUP(O594,'6'!$B$11:$D$598,3,0)</f>
        <v>0</v>
      </c>
      <c r="P607" s="219">
        <f>VLOOKUP(P594,'6'!$B$11:$D$598,3,0)</f>
        <v>0</v>
      </c>
      <c r="Q607" s="219">
        <f>VLOOKUP(Q594,'6'!$B$11:$D$598,3,0)</f>
        <v>0</v>
      </c>
      <c r="R607" s="219">
        <f>VLOOKUP(R594,'6'!$B$11:$D$598,3,0)</f>
        <v>0</v>
      </c>
      <c r="S607" s="322">
        <f>VLOOKUP(S594,'6'!$B$11:$D$598,3,0)</f>
        <v>0</v>
      </c>
      <c r="T607" s="314">
        <f>VLOOKUP(T594,'6'!$B$11:$D$598,3,0)</f>
        <v>0</v>
      </c>
      <c r="U607" s="219">
        <f>VLOOKUP(U594,'6'!$B$11:$D$598,3,0)</f>
        <v>0</v>
      </c>
      <c r="V607" s="219">
        <f>VLOOKUP(V594,'6'!$B$11:$D$598,3,0)</f>
        <v>0</v>
      </c>
      <c r="W607" s="219">
        <f>VLOOKUP(W594,'6'!$B$11:$D$598,3,0)</f>
        <v>0</v>
      </c>
      <c r="X607" s="219">
        <f>VLOOKUP(X594,'6'!$B$11:$D$598,3,0)</f>
        <v>0</v>
      </c>
      <c r="Y607" s="219">
        <f>VLOOKUP(Y594,'6'!$B$11:$D$598,3,0)</f>
        <v>0</v>
      </c>
      <c r="Z607" s="315">
        <f>VLOOKUP(Z594,'6'!$B$11:$D$598,3,0)</f>
        <v>0</v>
      </c>
      <c r="AA607" s="303">
        <f>VLOOKUP(AA594,'6'!$B$11:$D$598,3,0)</f>
        <v>0</v>
      </c>
      <c r="AB607" s="219">
        <f>VLOOKUP(AB594,'6'!$B$11:$D$598,3,0)</f>
        <v>0</v>
      </c>
      <c r="AC607" s="219">
        <f>VLOOKUP(AC594,'6'!$B$11:$D$598,3,0)</f>
        <v>0</v>
      </c>
      <c r="AD607" s="219">
        <f>VLOOKUP(AD594,'6'!$B$11:$D$598,3,0)</f>
        <v>0</v>
      </c>
      <c r="AE607" s="219">
        <f>VLOOKUP(AE594,'6'!$B$11:$D$598,3,0)</f>
        <v>0</v>
      </c>
      <c r="AF607" s="219">
        <f>VLOOKUP(AF594,'6'!$B$11:$D$598,3,0)</f>
        <v>0</v>
      </c>
      <c r="AG607" s="219">
        <f>VLOOKUP(AG594,'6'!$B$11:$D$598,3,0)</f>
        <v>0</v>
      </c>
      <c r="AH607" s="198">
        <f t="shared" ref="AH607" si="978">COUNTIF(F608:AG608,"作業")+COUNTIF(F608:AG608,"休日")</f>
        <v>0</v>
      </c>
      <c r="AI607" s="291">
        <f t="shared" ref="AI607" si="979">(COUNTIF(F608:AG608,"休日"))</f>
        <v>0</v>
      </c>
      <c r="AJ607" s="189"/>
      <c r="AL607" s="290"/>
      <c r="AM607" s="290"/>
      <c r="AN607" s="290"/>
      <c r="AW607" s="278">
        <v>1</v>
      </c>
      <c r="AX607" s="278">
        <v>2</v>
      </c>
      <c r="AY607" s="278">
        <v>3</v>
      </c>
      <c r="AZ607" s="278">
        <v>4</v>
      </c>
    </row>
    <row r="608" spans="1:52" ht="54.75" customHeight="1" x14ac:dyDescent="0.35">
      <c r="A608" s="599"/>
      <c r="B608" s="532"/>
      <c r="C608" s="533"/>
      <c r="D608" s="534"/>
      <c r="E608" s="296" t="s">
        <v>159</v>
      </c>
      <c r="F608" s="314" t="str">
        <f>IF(B607="","",IF(AW608="対象外","対象外",F607))</f>
        <v/>
      </c>
      <c r="G608" s="219" t="str">
        <f>IF(B607="","",IF(AW608="対象外","対象外",G607))</f>
        <v/>
      </c>
      <c r="H608" s="219" t="str">
        <f>IF(B607="","",IF(AW608="対象外","対象外",H607))</f>
        <v/>
      </c>
      <c r="I608" s="219" t="str">
        <f>IF(B607="","",IF(AW608="対象外","対象外",I607))</f>
        <v/>
      </c>
      <c r="J608" s="219" t="str">
        <f>IF(B607="","",IF(AW608="対象外","対象外",J607))</f>
        <v/>
      </c>
      <c r="K608" s="219" t="str">
        <f>IF(B607="","",IF(AW608="対象外","対象外",K607))</f>
        <v/>
      </c>
      <c r="L608" s="315" t="str">
        <f>IF(B607="","",IF(AW608="対象外","対象外",L607))</f>
        <v/>
      </c>
      <c r="M608" s="303" t="str">
        <f>IF(B607="","",IF(AX608="対象外","対象外",M607))</f>
        <v/>
      </c>
      <c r="N608" s="219" t="str">
        <f>IF(B607="","",IF(AX608="対象外","対象外",N607))</f>
        <v/>
      </c>
      <c r="O608" s="219" t="str">
        <f>IF(B607="","",IF(AX608="対象外","対象外",O607))</f>
        <v/>
      </c>
      <c r="P608" s="219" t="str">
        <f>IF(B607="","",IF(AX608="対象外","対象外",P607))</f>
        <v/>
      </c>
      <c r="Q608" s="219" t="str">
        <f>IF(B607="","",IF(AX608="対象外","対象外",Q607))</f>
        <v/>
      </c>
      <c r="R608" s="219" t="str">
        <f>IF(B607="","",IF(AX608="対象外","対象外",R607))</f>
        <v/>
      </c>
      <c r="S608" s="322" t="str">
        <f>IF(B607="","",IF(AX608="対象外","対象外",S607))</f>
        <v/>
      </c>
      <c r="T608" s="314" t="str">
        <f>IF(B607="","",IF(AY608="対象外","対象外",T607))</f>
        <v/>
      </c>
      <c r="U608" s="219" t="str">
        <f>IF(B607="","",IF(AY608="対象外","対象外",U607))</f>
        <v/>
      </c>
      <c r="V608" s="219" t="str">
        <f>IF(B607="","",IF(AY608="対象外","対象外",V607))</f>
        <v/>
      </c>
      <c r="W608" s="219" t="str">
        <f>IF(B607="","",IF(AY608="対象外","対象外",W607))</f>
        <v/>
      </c>
      <c r="X608" s="219" t="str">
        <f>IF(B607="","",IF(AY608="対象外","対象外",X607))</f>
        <v/>
      </c>
      <c r="Y608" s="219" t="str">
        <f>IF(B607="","",IF(AY608="対象外","対象外",Y607))</f>
        <v/>
      </c>
      <c r="Z608" s="315" t="str">
        <f>IF(B607="","",IF(AY608="対象外","対象外",Z607))</f>
        <v/>
      </c>
      <c r="AA608" s="303" t="str">
        <f>IF(B607="","",IF(AZ608="対象外","対象外",AA607))</f>
        <v/>
      </c>
      <c r="AB608" s="219" t="str">
        <f>IF(B607="","",IF(AZ608="対象外","対象外",AB607))</f>
        <v/>
      </c>
      <c r="AC608" s="219" t="str">
        <f>IF(B607="","",IF(AZ608="対象外","対象外",AC607))</f>
        <v/>
      </c>
      <c r="AD608" s="219" t="str">
        <f>IF(B607="","",IF(AZ608="対象外","対象外",AD607))</f>
        <v/>
      </c>
      <c r="AE608" s="219" t="str">
        <f>IF(B607="","",IF(AZ608="対象外","対象外",AE607))</f>
        <v/>
      </c>
      <c r="AF608" s="219" t="str">
        <f>IF(B607="","",IF(AZ608="対象外","対象外",AF607))</f>
        <v/>
      </c>
      <c r="AG608" s="219" t="str">
        <f>IF(B607="","",IF(AZ608="対象外","対象外",AG607))</f>
        <v/>
      </c>
      <c r="AH608" s="523" t="str">
        <f t="shared" ref="AH608" si="980">IF(B607="","",IF(AH607&lt;1,"対象外",ROUND(AI607/AH607,3)))</f>
        <v/>
      </c>
      <c r="AI608" s="524"/>
      <c r="AJ608" s="189"/>
      <c r="AL608" s="290"/>
      <c r="AM608" s="184">
        <f>IF(AH608="",0,IF(AH608="対象外",0,1))</f>
        <v>0</v>
      </c>
      <c r="AN608" s="187">
        <f>IF(AM608=1,AH608,0)</f>
        <v>0</v>
      </c>
      <c r="AO608" s="184">
        <f>AH607</f>
        <v>0</v>
      </c>
      <c r="AP608" s="170">
        <f>AI607</f>
        <v>0</v>
      </c>
      <c r="AQ608" s="152"/>
      <c r="AR608" s="170">
        <f>IF(AS608&gt;1,1,0)</f>
        <v>0</v>
      </c>
      <c r="AS608" s="170">
        <f>AO608+AS564</f>
        <v>0</v>
      </c>
      <c r="AT608" s="170">
        <f>AP608+AT564</f>
        <v>0</v>
      </c>
      <c r="AU608" s="152"/>
      <c r="AW608" s="198" t="str">
        <f>IF(COUNTIF(F607:L607,"作業")+COUNTIF(F607:L607,"休日")&lt;7,"対象外",IF(COUNTIF(F607:L607,"休日")&gt;3,"対象外","対象"))</f>
        <v>対象外</v>
      </c>
      <c r="AX608" s="198" t="str">
        <f>IF(COUNTIF(M607:S607,"作業")+COUNTIF(M607:S607,"休日")&lt;7,"対象外",IF(COUNTIF(M607:S607,"休日")&gt;3,"対象外","対象"))</f>
        <v>対象外</v>
      </c>
      <c r="AY608" s="198" t="str">
        <f>IF(COUNTIF(T607:Z607,"作業")+COUNTIF(T607:Z607,"休日")&lt;7,"対象外",IF(COUNTIF(T607:Z607,"休日")&gt;3,"対象外","対象"))</f>
        <v>対象外</v>
      </c>
      <c r="AZ608" s="198" t="str">
        <f>IF(COUNTIF(AA607:AG607,"作業")+COUNTIF(AA607:AG607,"休日")&lt;7,"対象外",IF(COUNTIF(AA607:AG607,"休日")&gt;3,"対象外","対象"))</f>
        <v>対象外</v>
      </c>
    </row>
    <row r="609" spans="1:52" ht="54.75" customHeight="1" x14ac:dyDescent="0.35">
      <c r="A609" s="599"/>
      <c r="B609" s="529" t="str">
        <f>IF(COUNTIF(F609:AG609,0)=28,"",B$37)</f>
        <v/>
      </c>
      <c r="C609" s="530"/>
      <c r="D609" s="531"/>
      <c r="E609" s="295" t="s">
        <v>158</v>
      </c>
      <c r="F609" s="314">
        <f>VLOOKUP(F594,'7'!$B$11:$D$598,3,0)</f>
        <v>0</v>
      </c>
      <c r="G609" s="219">
        <f>VLOOKUP(G594,'7'!$B$11:$D$598,3,0)</f>
        <v>0</v>
      </c>
      <c r="H609" s="219">
        <f>VLOOKUP(H594,'7'!$B$11:$D$598,3,0)</f>
        <v>0</v>
      </c>
      <c r="I609" s="219">
        <f>VLOOKUP(I594,'7'!$B$11:$D$598,3,0)</f>
        <v>0</v>
      </c>
      <c r="J609" s="219">
        <f>VLOOKUP(J594,'7'!$B$11:$D$598,3,0)</f>
        <v>0</v>
      </c>
      <c r="K609" s="219">
        <f>VLOOKUP(K594,'7'!$B$11:$D$598,3,0)</f>
        <v>0</v>
      </c>
      <c r="L609" s="315">
        <f>VLOOKUP(L594,'7'!$B$11:$D$598,3,0)</f>
        <v>0</v>
      </c>
      <c r="M609" s="303">
        <f>VLOOKUP(M594,'7'!$B$11:$D$598,3,0)</f>
        <v>0</v>
      </c>
      <c r="N609" s="219">
        <f>VLOOKUP(N594,'7'!$B$11:$D$598,3,0)</f>
        <v>0</v>
      </c>
      <c r="O609" s="219">
        <f>VLOOKUP(O594,'7'!$B$11:$D$598,3,0)</f>
        <v>0</v>
      </c>
      <c r="P609" s="219">
        <f>VLOOKUP(P594,'7'!$B$11:$D$598,3,0)</f>
        <v>0</v>
      </c>
      <c r="Q609" s="219">
        <f>VLOOKUP(Q594,'7'!$B$11:$D$598,3,0)</f>
        <v>0</v>
      </c>
      <c r="R609" s="219">
        <f>VLOOKUP(R594,'7'!$B$11:$D$598,3,0)</f>
        <v>0</v>
      </c>
      <c r="S609" s="322">
        <f>VLOOKUP(S594,'7'!$B$11:$D$598,3,0)</f>
        <v>0</v>
      </c>
      <c r="T609" s="314">
        <f>VLOOKUP(T594,'7'!$B$11:$D$598,3,0)</f>
        <v>0</v>
      </c>
      <c r="U609" s="219">
        <f>VLOOKUP(U594,'7'!$B$11:$D$598,3,0)</f>
        <v>0</v>
      </c>
      <c r="V609" s="219">
        <f>VLOOKUP(V594,'7'!$B$11:$D$598,3,0)</f>
        <v>0</v>
      </c>
      <c r="W609" s="219">
        <f>VLOOKUP(W594,'7'!$B$11:$D$598,3,0)</f>
        <v>0</v>
      </c>
      <c r="X609" s="219">
        <f>VLOOKUP(X594,'7'!$B$11:$D$598,3,0)</f>
        <v>0</v>
      </c>
      <c r="Y609" s="219">
        <f>VLOOKUP(Y594,'7'!$B$11:$D$598,3,0)</f>
        <v>0</v>
      </c>
      <c r="Z609" s="315">
        <f>VLOOKUP(Z594,'7'!$B$11:$D$598,3,0)</f>
        <v>0</v>
      </c>
      <c r="AA609" s="303">
        <f>VLOOKUP(AA594,'7'!$B$11:$D$598,3,0)</f>
        <v>0</v>
      </c>
      <c r="AB609" s="219">
        <f>VLOOKUP(AB594,'7'!$B$11:$D$598,3,0)</f>
        <v>0</v>
      </c>
      <c r="AC609" s="219">
        <f>VLOOKUP(AC594,'7'!$B$11:$D$598,3,0)</f>
        <v>0</v>
      </c>
      <c r="AD609" s="219">
        <f>VLOOKUP(AD594,'7'!$B$11:$D$598,3,0)</f>
        <v>0</v>
      </c>
      <c r="AE609" s="219">
        <f>VLOOKUP(AE594,'7'!$B$11:$D$598,3,0)</f>
        <v>0</v>
      </c>
      <c r="AF609" s="219">
        <f>VLOOKUP(AF594,'7'!$B$11:$D$598,3,0)</f>
        <v>0</v>
      </c>
      <c r="AG609" s="219">
        <f>VLOOKUP(AG594,'7'!$B$11:$D$598,3,0)</f>
        <v>0</v>
      </c>
      <c r="AH609" s="198">
        <f t="shared" ref="AH609" si="981">COUNTIF(F610:AG610,"作業")+COUNTIF(F610:AG610,"休日")</f>
        <v>0</v>
      </c>
      <c r="AI609" s="291">
        <f t="shared" ref="AI609" si="982">(COUNTIF(F610:AG610,"休日"))</f>
        <v>0</v>
      </c>
      <c r="AJ609" s="189"/>
      <c r="AL609" s="290"/>
      <c r="AM609" s="290"/>
      <c r="AN609" s="290"/>
      <c r="AW609" s="278">
        <v>1</v>
      </c>
      <c r="AX609" s="278">
        <v>2</v>
      </c>
      <c r="AY609" s="278">
        <v>3</v>
      </c>
      <c r="AZ609" s="278">
        <v>4</v>
      </c>
    </row>
    <row r="610" spans="1:52" ht="54.75" customHeight="1" x14ac:dyDescent="0.35">
      <c r="A610" s="599"/>
      <c r="B610" s="532"/>
      <c r="C610" s="533"/>
      <c r="D610" s="534"/>
      <c r="E610" s="296" t="s">
        <v>159</v>
      </c>
      <c r="F610" s="314" t="str">
        <f>IF(B609="","",IF(AW610="対象外","対象外",F609))</f>
        <v/>
      </c>
      <c r="G610" s="219" t="str">
        <f>IF(B609="","",IF(AW610="対象外","対象外",G609))</f>
        <v/>
      </c>
      <c r="H610" s="219" t="str">
        <f>IF(B609="","",IF(AW610="対象外","対象外",H609))</f>
        <v/>
      </c>
      <c r="I610" s="219" t="str">
        <f>IF(B609="","",IF(AW610="対象外","対象外",I609))</f>
        <v/>
      </c>
      <c r="J610" s="219" t="str">
        <f>IF(B609="","",IF(AW610="対象外","対象外",J609))</f>
        <v/>
      </c>
      <c r="K610" s="219" t="str">
        <f>IF(B609="","",IF(AW610="対象外","対象外",K609))</f>
        <v/>
      </c>
      <c r="L610" s="315" t="str">
        <f>IF(B609="","",IF(AW610="対象外","対象外",L609))</f>
        <v/>
      </c>
      <c r="M610" s="303" t="str">
        <f>IF(B609="","",IF(AX610="対象外","対象外",M609))</f>
        <v/>
      </c>
      <c r="N610" s="219" t="str">
        <f>IF(B609="","",IF(AX610="対象外","対象外",N609))</f>
        <v/>
      </c>
      <c r="O610" s="219" t="str">
        <f>IF(B609="","",IF(AX610="対象外","対象外",O609))</f>
        <v/>
      </c>
      <c r="P610" s="219" t="str">
        <f>IF(B609="","",IF(AX610="対象外","対象外",P609))</f>
        <v/>
      </c>
      <c r="Q610" s="219" t="str">
        <f>IF(B609="","",IF(AX610="対象外","対象外",Q609))</f>
        <v/>
      </c>
      <c r="R610" s="219" t="str">
        <f>IF(B609="","",IF(AX610="対象外","対象外",R609))</f>
        <v/>
      </c>
      <c r="S610" s="322" t="str">
        <f>IF(B609="","",IF(AX610="対象外","対象外",S609))</f>
        <v/>
      </c>
      <c r="T610" s="314" t="str">
        <f>IF(B609="","",IF(AY610="対象外","対象外",T609))</f>
        <v/>
      </c>
      <c r="U610" s="219" t="str">
        <f>IF(B609="","",IF(AY610="対象外","対象外",U609))</f>
        <v/>
      </c>
      <c r="V610" s="219" t="str">
        <f>IF(B609="","",IF(AY610="対象外","対象外",V609))</f>
        <v/>
      </c>
      <c r="W610" s="219" t="str">
        <f>IF(B609="","",IF(AY610="対象外","対象外",W609))</f>
        <v/>
      </c>
      <c r="X610" s="219" t="str">
        <f>IF(B609="","",IF(AY610="対象外","対象外",X609))</f>
        <v/>
      </c>
      <c r="Y610" s="219" t="str">
        <f>IF(B609="","",IF(AY610="対象外","対象外",Y609))</f>
        <v/>
      </c>
      <c r="Z610" s="315" t="str">
        <f>IF(B609="","",IF(AY610="対象外","対象外",Z609))</f>
        <v/>
      </c>
      <c r="AA610" s="303" t="str">
        <f>IF(B609="","",IF(AZ610="対象外","対象外",AA609))</f>
        <v/>
      </c>
      <c r="AB610" s="219" t="str">
        <f>IF(B609="","",IF(AZ610="対象外","対象外",AB609))</f>
        <v/>
      </c>
      <c r="AC610" s="219" t="str">
        <f>IF(B609="","",IF(AZ610="対象外","対象外",AC609))</f>
        <v/>
      </c>
      <c r="AD610" s="219" t="str">
        <f>IF(B609="","",IF(AZ610="対象外","対象外",AD609))</f>
        <v/>
      </c>
      <c r="AE610" s="219" t="str">
        <f>IF(B609="","",IF(AZ610="対象外","対象外",AE609))</f>
        <v/>
      </c>
      <c r="AF610" s="219" t="str">
        <f>IF(B609="","",IF(AZ610="対象外","対象外",AF609))</f>
        <v/>
      </c>
      <c r="AG610" s="219" t="str">
        <f>IF(B609="","",IF(AZ610="対象外","対象外",AG609))</f>
        <v/>
      </c>
      <c r="AH610" s="523" t="str">
        <f t="shared" ref="AH610" si="983">IF(B609="","",IF(AH609&lt;1,"対象外",ROUND(AI609/AH609,3)))</f>
        <v/>
      </c>
      <c r="AI610" s="524"/>
      <c r="AJ610" s="189"/>
      <c r="AL610" s="290"/>
      <c r="AM610" s="184">
        <f>IF(AH610="",0,IF(AH610="対象外",0,1))</f>
        <v>0</v>
      </c>
      <c r="AN610" s="187">
        <f>IF(AM610=1,AH610,0)</f>
        <v>0</v>
      </c>
      <c r="AO610" s="184">
        <f>AH609</f>
        <v>0</v>
      </c>
      <c r="AP610" s="170">
        <f>AI609</f>
        <v>0</v>
      </c>
      <c r="AQ610" s="152"/>
      <c r="AR610" s="170">
        <f>IF(AS610&gt;1,1,0)</f>
        <v>0</v>
      </c>
      <c r="AS610" s="170">
        <f>AO610+AS566</f>
        <v>0</v>
      </c>
      <c r="AT610" s="170">
        <f>AP610+AT566</f>
        <v>0</v>
      </c>
      <c r="AU610" s="152"/>
      <c r="AW610" s="198" t="str">
        <f>IF(COUNTIF(F609:L609,"作業")+COUNTIF(F609:L609,"休日")&lt;7,"対象外",IF(COUNTIF(F609:L609,"休日")&gt;3,"対象外","対象"))</f>
        <v>対象外</v>
      </c>
      <c r="AX610" s="198" t="str">
        <f>IF(COUNTIF(M609:S609,"作業")+COUNTIF(M609:S609,"休日")&lt;7,"対象外",IF(COUNTIF(M609:S609,"休日")&gt;3,"対象外","対象"))</f>
        <v>対象外</v>
      </c>
      <c r="AY610" s="198" t="str">
        <f>IF(COUNTIF(T609:Z609,"作業")+COUNTIF(T609:Z609,"休日")&lt;7,"対象外",IF(COUNTIF(T609:Z609,"休日")&gt;3,"対象外","対象"))</f>
        <v>対象外</v>
      </c>
      <c r="AZ610" s="198" t="str">
        <f>IF(COUNTIF(AA609:AG609,"作業")+COUNTIF(AA609:AG609,"休日")&lt;7,"対象外",IF(COUNTIF(AA609:AG609,"休日")&gt;3,"対象外","対象"))</f>
        <v>対象外</v>
      </c>
    </row>
    <row r="611" spans="1:52" ht="54.75" customHeight="1" x14ac:dyDescent="0.35">
      <c r="A611" s="599"/>
      <c r="B611" s="529" t="str">
        <f>IF(COUNTIF(F611:AG611,0)=28,"",B$39)</f>
        <v/>
      </c>
      <c r="C611" s="530"/>
      <c r="D611" s="531"/>
      <c r="E611" s="295" t="s">
        <v>158</v>
      </c>
      <c r="F611" s="314">
        <f>VLOOKUP(F594,'8'!$B$11:$D$598,3,0)</f>
        <v>0</v>
      </c>
      <c r="G611" s="219">
        <f>VLOOKUP(G594,'8'!$B$11:$D$598,3,0)</f>
        <v>0</v>
      </c>
      <c r="H611" s="219">
        <f>VLOOKUP(H594,'8'!$B$11:$D$598,3,0)</f>
        <v>0</v>
      </c>
      <c r="I611" s="219">
        <f>VLOOKUP(I594,'8'!$B$11:$D$598,3,0)</f>
        <v>0</v>
      </c>
      <c r="J611" s="219">
        <f>VLOOKUP(J594,'8'!$B$11:$D$598,3,0)</f>
        <v>0</v>
      </c>
      <c r="K611" s="219">
        <f>VLOOKUP(K594,'8'!$B$11:$D$598,3,0)</f>
        <v>0</v>
      </c>
      <c r="L611" s="315">
        <f>VLOOKUP(L594,'8'!$B$11:$D$598,3,0)</f>
        <v>0</v>
      </c>
      <c r="M611" s="303">
        <f>VLOOKUP(M594,'8'!$B$11:$D$598,3,0)</f>
        <v>0</v>
      </c>
      <c r="N611" s="219">
        <f>VLOOKUP(N594,'8'!$B$11:$D$598,3,0)</f>
        <v>0</v>
      </c>
      <c r="O611" s="219">
        <f>VLOOKUP(O594,'8'!$B$11:$D$598,3,0)</f>
        <v>0</v>
      </c>
      <c r="P611" s="219">
        <f>VLOOKUP(P594,'8'!$B$11:$D$598,3,0)</f>
        <v>0</v>
      </c>
      <c r="Q611" s="219">
        <f>VLOOKUP(Q594,'8'!$B$11:$D$598,3,0)</f>
        <v>0</v>
      </c>
      <c r="R611" s="219">
        <f>VLOOKUP(R594,'8'!$B$11:$D$598,3,0)</f>
        <v>0</v>
      </c>
      <c r="S611" s="322">
        <f>VLOOKUP(S594,'8'!$B$11:$D$598,3,0)</f>
        <v>0</v>
      </c>
      <c r="T611" s="314">
        <f>VLOOKUP(T594,'8'!$B$11:$D$598,3,0)</f>
        <v>0</v>
      </c>
      <c r="U611" s="219">
        <f>VLOOKUP(U594,'8'!$B$11:$D$598,3,0)</f>
        <v>0</v>
      </c>
      <c r="V611" s="219">
        <f>VLOOKUP(V594,'8'!$B$11:$D$598,3,0)</f>
        <v>0</v>
      </c>
      <c r="W611" s="219">
        <f>VLOOKUP(W594,'8'!$B$11:$D$598,3,0)</f>
        <v>0</v>
      </c>
      <c r="X611" s="219">
        <f>VLOOKUP(X594,'8'!$B$11:$D$598,3,0)</f>
        <v>0</v>
      </c>
      <c r="Y611" s="219">
        <f>VLOOKUP(Y594,'8'!$B$11:$D$598,3,0)</f>
        <v>0</v>
      </c>
      <c r="Z611" s="315">
        <f>VLOOKUP(Z594,'8'!$B$11:$D$598,3,0)</f>
        <v>0</v>
      </c>
      <c r="AA611" s="303">
        <f>VLOOKUP(AA594,'8'!$B$11:$D$598,3,0)</f>
        <v>0</v>
      </c>
      <c r="AB611" s="219">
        <f>VLOOKUP(AB594,'8'!$B$11:$D$598,3,0)</f>
        <v>0</v>
      </c>
      <c r="AC611" s="219">
        <f>VLOOKUP(AC594,'8'!$B$11:$D$598,3,0)</f>
        <v>0</v>
      </c>
      <c r="AD611" s="219">
        <f>VLOOKUP(AD594,'8'!$B$11:$D$598,3,0)</f>
        <v>0</v>
      </c>
      <c r="AE611" s="219">
        <f>VLOOKUP(AE594,'8'!$B$11:$D$598,3,0)</f>
        <v>0</v>
      </c>
      <c r="AF611" s="219">
        <f>VLOOKUP(AF594,'8'!$B$11:$D$598,3,0)</f>
        <v>0</v>
      </c>
      <c r="AG611" s="219">
        <f>VLOOKUP(AG594,'8'!$B$11:$D$598,3,0)</f>
        <v>0</v>
      </c>
      <c r="AH611" s="198">
        <f t="shared" ref="AH611" si="984">COUNTIF(F612:AG612,"作業")+COUNTIF(F612:AG612,"休日")</f>
        <v>0</v>
      </c>
      <c r="AI611" s="291">
        <f t="shared" ref="AI611" si="985">(COUNTIF(F612:AG612,"休日"))</f>
        <v>0</v>
      </c>
      <c r="AJ611" s="189"/>
      <c r="AL611" s="290"/>
      <c r="AM611" s="290"/>
      <c r="AN611" s="290"/>
      <c r="AW611" s="278">
        <v>1</v>
      </c>
      <c r="AX611" s="278">
        <v>2</v>
      </c>
      <c r="AY611" s="278">
        <v>3</v>
      </c>
      <c r="AZ611" s="278">
        <v>4</v>
      </c>
    </row>
    <row r="612" spans="1:52" ht="54.75" customHeight="1" x14ac:dyDescent="0.35">
      <c r="A612" s="599"/>
      <c r="B612" s="532"/>
      <c r="C612" s="533"/>
      <c r="D612" s="534"/>
      <c r="E612" s="296" t="s">
        <v>159</v>
      </c>
      <c r="F612" s="314" t="str">
        <f>IF(B611="","",IF(AW612="対象外","対象外",F611))</f>
        <v/>
      </c>
      <c r="G612" s="219" t="str">
        <f>IF(B611="","",IF(AW612="対象外","対象外",G611))</f>
        <v/>
      </c>
      <c r="H612" s="219" t="str">
        <f>IF(B611="","",IF(AW612="対象外","対象外",H611))</f>
        <v/>
      </c>
      <c r="I612" s="219" t="str">
        <f>IF(B611="","",IF(AW612="対象外","対象外",I611))</f>
        <v/>
      </c>
      <c r="J612" s="219" t="str">
        <f>IF(B611="","",IF(AW612="対象外","対象外",J611))</f>
        <v/>
      </c>
      <c r="K612" s="219" t="str">
        <f>IF(B611="","",IF(AW612="対象外","対象外",K611))</f>
        <v/>
      </c>
      <c r="L612" s="315" t="str">
        <f>IF(B611="","",IF(AW612="対象外","対象外",L611))</f>
        <v/>
      </c>
      <c r="M612" s="303" t="str">
        <f>IF(B611="","",IF(AX612="対象外","対象外",M611))</f>
        <v/>
      </c>
      <c r="N612" s="219" t="str">
        <f>IF(B611="","",IF(AX612="対象外","対象外",N611))</f>
        <v/>
      </c>
      <c r="O612" s="219" t="str">
        <f>IF(B611="","",IF(AX612="対象外","対象外",O611))</f>
        <v/>
      </c>
      <c r="P612" s="219" t="str">
        <f>IF(B611="","",IF(AX612="対象外","対象外",P611))</f>
        <v/>
      </c>
      <c r="Q612" s="219" t="str">
        <f>IF(B611="","",IF(AX612="対象外","対象外",Q611))</f>
        <v/>
      </c>
      <c r="R612" s="219" t="str">
        <f>IF(B611="","",IF(AX612="対象外","対象外",R611))</f>
        <v/>
      </c>
      <c r="S612" s="322" t="str">
        <f>IF(B611="","",IF(AX612="対象外","対象外",S611))</f>
        <v/>
      </c>
      <c r="T612" s="314" t="str">
        <f>IF(B611="","",IF(AY612="対象外","対象外",T611))</f>
        <v/>
      </c>
      <c r="U612" s="219" t="str">
        <f>IF(B611="","",IF(AY612="対象外","対象外",U611))</f>
        <v/>
      </c>
      <c r="V612" s="219" t="str">
        <f>IF(B611="","",IF(AY612="対象外","対象外",V611))</f>
        <v/>
      </c>
      <c r="W612" s="219" t="str">
        <f>IF(B611="","",IF(AY612="対象外","対象外",W611))</f>
        <v/>
      </c>
      <c r="X612" s="219" t="str">
        <f>IF(B611="","",IF(AY612="対象外","対象外",X611))</f>
        <v/>
      </c>
      <c r="Y612" s="219" t="str">
        <f>IF(B611="","",IF(AY612="対象外","対象外",Y611))</f>
        <v/>
      </c>
      <c r="Z612" s="315" t="str">
        <f>IF(B611="","",IF(AY612="対象外","対象外",Z611))</f>
        <v/>
      </c>
      <c r="AA612" s="303" t="str">
        <f>IF(B611="","",IF(AZ612="対象外","対象外",AA611))</f>
        <v/>
      </c>
      <c r="AB612" s="219" t="str">
        <f>IF(B611="","",IF(AZ612="対象外","対象外",AB611))</f>
        <v/>
      </c>
      <c r="AC612" s="219" t="str">
        <f>IF(B611="","",IF(AZ612="対象外","対象外",AC611))</f>
        <v/>
      </c>
      <c r="AD612" s="219" t="str">
        <f>IF(B611="","",IF(AZ612="対象外","対象外",AD611))</f>
        <v/>
      </c>
      <c r="AE612" s="219" t="str">
        <f>IF(B611="","",IF(AZ612="対象外","対象外",AE611))</f>
        <v/>
      </c>
      <c r="AF612" s="219" t="str">
        <f>IF(B611="","",IF(AZ612="対象外","対象外",AF611))</f>
        <v/>
      </c>
      <c r="AG612" s="219" t="str">
        <f>IF(B611="","",IF(AZ612="対象外","対象外",AG611))</f>
        <v/>
      </c>
      <c r="AH612" s="523" t="str">
        <f t="shared" ref="AH612" si="986">IF(B611="","",IF(AH611&lt;1,"対象外",ROUND(AI611/AH611,3)))</f>
        <v/>
      </c>
      <c r="AI612" s="524"/>
      <c r="AJ612" s="189"/>
      <c r="AL612" s="290"/>
      <c r="AM612" s="184">
        <f>IF(AH612="",0,IF(AH612="対象外",0,1))</f>
        <v>0</v>
      </c>
      <c r="AN612" s="187">
        <f>IF(AM612=1,AH612,0)</f>
        <v>0</v>
      </c>
      <c r="AO612" s="184">
        <f>AH611</f>
        <v>0</v>
      </c>
      <c r="AP612" s="170">
        <f>AI611</f>
        <v>0</v>
      </c>
      <c r="AQ612" s="152"/>
      <c r="AR612" s="170">
        <f>IF(AS612&gt;1,1,0)</f>
        <v>0</v>
      </c>
      <c r="AS612" s="170">
        <f>AO612+AS568</f>
        <v>0</v>
      </c>
      <c r="AT612" s="170">
        <f>AP612+AT568</f>
        <v>0</v>
      </c>
      <c r="AU612" s="152"/>
      <c r="AW612" s="198" t="str">
        <f>IF(COUNTIF(F611:L611,"作業")+COUNTIF(F611:L611,"休日")&lt;7,"対象外",IF(COUNTIF(F611:L611,"休日")&gt;3,"対象外","対象"))</f>
        <v>対象外</v>
      </c>
      <c r="AX612" s="198" t="str">
        <f>IF(COUNTIF(M611:S611,"作業")+COUNTIF(M611:S611,"休日")&lt;7,"対象外",IF(COUNTIF(M611:S611,"休日")&gt;3,"対象外","対象"))</f>
        <v>対象外</v>
      </c>
      <c r="AY612" s="198" t="str">
        <f>IF(COUNTIF(T611:Z611,"作業")+COUNTIF(T611:Z611,"休日")&lt;7,"対象外",IF(COUNTIF(T611:Z611,"休日")&gt;3,"対象外","対象"))</f>
        <v>対象外</v>
      </c>
      <c r="AZ612" s="198" t="str">
        <f>IF(COUNTIF(AA611:AG611,"作業")+COUNTIF(AA611:AG611,"休日")&lt;7,"対象外",IF(COUNTIF(AA611:AG611,"休日")&gt;3,"対象外","対象"))</f>
        <v>対象外</v>
      </c>
    </row>
    <row r="613" spans="1:52" ht="54.75" customHeight="1" x14ac:dyDescent="0.35">
      <c r="A613" s="599"/>
      <c r="B613" s="529" t="str">
        <f>IF(COUNTIF(F613:AG613,0)=28,"",B$41)</f>
        <v/>
      </c>
      <c r="C613" s="530"/>
      <c r="D613" s="531"/>
      <c r="E613" s="295" t="s">
        <v>158</v>
      </c>
      <c r="F613" s="314">
        <f>VLOOKUP(F594,'9'!$B$11:$D$598,3,0)</f>
        <v>0</v>
      </c>
      <c r="G613" s="219">
        <f>VLOOKUP(G594,'9'!$B$11:$D$598,3,0)</f>
        <v>0</v>
      </c>
      <c r="H613" s="219">
        <f>VLOOKUP(H594,'9'!$B$11:$D$598,3,0)</f>
        <v>0</v>
      </c>
      <c r="I613" s="219">
        <f>VLOOKUP(I594,'9'!$B$11:$D$598,3,0)</f>
        <v>0</v>
      </c>
      <c r="J613" s="219">
        <f>VLOOKUP(J594,'9'!$B$11:$D$598,3,0)</f>
        <v>0</v>
      </c>
      <c r="K613" s="219">
        <f>VLOOKUP(K594,'9'!$B$11:$D$598,3,0)</f>
        <v>0</v>
      </c>
      <c r="L613" s="315">
        <f>VLOOKUP(L594,'9'!$B$11:$D$598,3,0)</f>
        <v>0</v>
      </c>
      <c r="M613" s="303">
        <f>VLOOKUP(M594,'9'!$B$11:$D$598,3,0)</f>
        <v>0</v>
      </c>
      <c r="N613" s="219">
        <f>VLOOKUP(N594,'9'!$B$11:$D$598,3,0)</f>
        <v>0</v>
      </c>
      <c r="O613" s="219">
        <f>VLOOKUP(O594,'9'!$B$11:$D$598,3,0)</f>
        <v>0</v>
      </c>
      <c r="P613" s="219">
        <f>VLOOKUP(P594,'9'!$B$11:$D$598,3,0)</f>
        <v>0</v>
      </c>
      <c r="Q613" s="219">
        <f>VLOOKUP(Q594,'9'!$B$11:$D$598,3,0)</f>
        <v>0</v>
      </c>
      <c r="R613" s="219">
        <f>VLOOKUP(R594,'9'!$B$11:$D$598,3,0)</f>
        <v>0</v>
      </c>
      <c r="S613" s="322">
        <f>VLOOKUP(S594,'9'!$B$11:$D$598,3,0)</f>
        <v>0</v>
      </c>
      <c r="T613" s="314">
        <f>VLOOKUP(T594,'9'!$B$11:$D$598,3,0)</f>
        <v>0</v>
      </c>
      <c r="U613" s="219">
        <f>VLOOKUP(U594,'9'!$B$11:$D$598,3,0)</f>
        <v>0</v>
      </c>
      <c r="V613" s="219">
        <f>VLOOKUP(V594,'9'!$B$11:$D$598,3,0)</f>
        <v>0</v>
      </c>
      <c r="W613" s="219">
        <f>VLOOKUP(W594,'9'!$B$11:$D$598,3,0)</f>
        <v>0</v>
      </c>
      <c r="X613" s="219">
        <f>VLOOKUP(X594,'9'!$B$11:$D$598,3,0)</f>
        <v>0</v>
      </c>
      <c r="Y613" s="219">
        <f>VLOOKUP(Y594,'9'!$B$11:$D$598,3,0)</f>
        <v>0</v>
      </c>
      <c r="Z613" s="315">
        <f>VLOOKUP(Z594,'9'!$B$11:$D$598,3,0)</f>
        <v>0</v>
      </c>
      <c r="AA613" s="303">
        <f>VLOOKUP(AA594,'9'!$B$11:$D$598,3,0)</f>
        <v>0</v>
      </c>
      <c r="AB613" s="219">
        <f>VLOOKUP(AB594,'9'!$B$11:$D$598,3,0)</f>
        <v>0</v>
      </c>
      <c r="AC613" s="219">
        <f>VLOOKUP(AC594,'9'!$B$11:$D$598,3,0)</f>
        <v>0</v>
      </c>
      <c r="AD613" s="219">
        <f>VLOOKUP(AD594,'9'!$B$11:$D$598,3,0)</f>
        <v>0</v>
      </c>
      <c r="AE613" s="219">
        <f>VLOOKUP(AE594,'9'!$B$11:$D$598,3,0)</f>
        <v>0</v>
      </c>
      <c r="AF613" s="219">
        <f>VLOOKUP(AF594,'9'!$B$11:$D$598,3,0)</f>
        <v>0</v>
      </c>
      <c r="AG613" s="219">
        <f>VLOOKUP(AG594,'9'!$B$11:$D$598,3,0)</f>
        <v>0</v>
      </c>
      <c r="AH613" s="198">
        <f t="shared" ref="AH613" si="987">COUNTIF(F614:AG614,"作業")+COUNTIF(F614:AG614,"休日")</f>
        <v>0</v>
      </c>
      <c r="AI613" s="291">
        <f t="shared" ref="AI613" si="988">(COUNTIF(F614:AG614,"休日"))</f>
        <v>0</v>
      </c>
      <c r="AJ613" s="189"/>
      <c r="AL613" s="290"/>
      <c r="AM613" s="290"/>
      <c r="AN613" s="290"/>
      <c r="AW613" s="278">
        <v>1</v>
      </c>
      <c r="AX613" s="278">
        <v>2</v>
      </c>
      <c r="AY613" s="278">
        <v>3</v>
      </c>
      <c r="AZ613" s="278">
        <v>4</v>
      </c>
    </row>
    <row r="614" spans="1:52" ht="54.75" customHeight="1" x14ac:dyDescent="0.35">
      <c r="A614" s="599"/>
      <c r="B614" s="532"/>
      <c r="C614" s="533"/>
      <c r="D614" s="534"/>
      <c r="E614" s="296" t="s">
        <v>159</v>
      </c>
      <c r="F614" s="314" t="str">
        <f>IF(B613="","",IF(AW614="対象外","対象外",F613))</f>
        <v/>
      </c>
      <c r="G614" s="219" t="str">
        <f>IF(B613="","",IF(AW614="対象外","対象外",G613))</f>
        <v/>
      </c>
      <c r="H614" s="219" t="str">
        <f>IF(B613="","",IF(AW614="対象外","対象外",H613))</f>
        <v/>
      </c>
      <c r="I614" s="219" t="str">
        <f>IF(B613="","",IF(AW614="対象外","対象外",I613))</f>
        <v/>
      </c>
      <c r="J614" s="219" t="str">
        <f>IF(B613="","",IF(AW614="対象外","対象外",J613))</f>
        <v/>
      </c>
      <c r="K614" s="219" t="str">
        <f>IF(B613="","",IF(AW614="対象外","対象外",K613))</f>
        <v/>
      </c>
      <c r="L614" s="315" t="str">
        <f>IF(B613="","",IF(AW614="対象外","対象外",L613))</f>
        <v/>
      </c>
      <c r="M614" s="303" t="str">
        <f>IF(B613="","",IF(AX614="対象外","対象外",M613))</f>
        <v/>
      </c>
      <c r="N614" s="219" t="str">
        <f>IF(B613="","",IF(AX614="対象外","対象外",N613))</f>
        <v/>
      </c>
      <c r="O614" s="219" t="str">
        <f>IF(B613="","",IF(AX614="対象外","対象外",O613))</f>
        <v/>
      </c>
      <c r="P614" s="219" t="str">
        <f>IF(B613="","",IF(AX614="対象外","対象外",P613))</f>
        <v/>
      </c>
      <c r="Q614" s="219" t="str">
        <f>IF(B613="","",IF(AX614="対象外","対象外",Q613))</f>
        <v/>
      </c>
      <c r="R614" s="219" t="str">
        <f>IF(B613="","",IF(AX614="対象外","対象外",R613))</f>
        <v/>
      </c>
      <c r="S614" s="322" t="str">
        <f>IF(B613="","",IF(AX614="対象外","対象外",S613))</f>
        <v/>
      </c>
      <c r="T614" s="314" t="str">
        <f>IF(B613="","",IF(AY614="対象外","対象外",T613))</f>
        <v/>
      </c>
      <c r="U614" s="219" t="str">
        <f>IF(B613="","",IF(AY614="対象外","対象外",U613))</f>
        <v/>
      </c>
      <c r="V614" s="219" t="str">
        <f>IF(B613="","",IF(AY614="対象外","対象外",V613))</f>
        <v/>
      </c>
      <c r="W614" s="219" t="str">
        <f>IF(B613="","",IF(AY614="対象外","対象外",W613))</f>
        <v/>
      </c>
      <c r="X614" s="219" t="str">
        <f>IF(B613="","",IF(AY614="対象外","対象外",X613))</f>
        <v/>
      </c>
      <c r="Y614" s="219" t="str">
        <f>IF(B613="","",IF(AY614="対象外","対象外",Y613))</f>
        <v/>
      </c>
      <c r="Z614" s="315" t="str">
        <f>IF(B613="","",IF(AY614="対象外","対象外",Z613))</f>
        <v/>
      </c>
      <c r="AA614" s="303" t="str">
        <f>IF(B613="","",IF(AZ614="対象外","対象外",AA613))</f>
        <v/>
      </c>
      <c r="AB614" s="219" t="str">
        <f>IF(B613="","",IF(AZ614="対象外","対象外",AB613))</f>
        <v/>
      </c>
      <c r="AC614" s="219" t="str">
        <f>IF(B613="","",IF(AZ614="対象外","対象外",AC613))</f>
        <v/>
      </c>
      <c r="AD614" s="219" t="str">
        <f>IF(B613="","",IF(AZ614="対象外","対象外",AD613))</f>
        <v/>
      </c>
      <c r="AE614" s="219" t="str">
        <f>IF(B613="","",IF(AZ614="対象外","対象外",AE613))</f>
        <v/>
      </c>
      <c r="AF614" s="219" t="str">
        <f>IF(B613="","",IF(AZ614="対象外","対象外",AF613))</f>
        <v/>
      </c>
      <c r="AG614" s="219" t="str">
        <f>IF(B613="","",IF(AZ614="対象外","対象外",AG613))</f>
        <v/>
      </c>
      <c r="AH614" s="523" t="str">
        <f t="shared" ref="AH614" si="989">IF(B613="","",IF(AH613&lt;1,"対象外",ROUND(AI613/AH613,3)))</f>
        <v/>
      </c>
      <c r="AI614" s="524"/>
      <c r="AJ614" s="189"/>
      <c r="AL614" s="290"/>
      <c r="AM614" s="184">
        <f>IF(AH614="",0,IF(AH614="対象外",0,1))</f>
        <v>0</v>
      </c>
      <c r="AN614" s="187">
        <f>IF(AM614=1,AH614,0)</f>
        <v>0</v>
      </c>
      <c r="AO614" s="184">
        <f>AH613</f>
        <v>0</v>
      </c>
      <c r="AP614" s="170">
        <f>AI613</f>
        <v>0</v>
      </c>
      <c r="AQ614" s="152"/>
      <c r="AR614" s="170">
        <f>IF(AS614&gt;1,1,0)</f>
        <v>0</v>
      </c>
      <c r="AS614" s="170">
        <f>AO614+AS570</f>
        <v>0</v>
      </c>
      <c r="AT614" s="170">
        <f>AP614+AT570</f>
        <v>0</v>
      </c>
      <c r="AU614" s="152"/>
      <c r="AW614" s="198" t="str">
        <f>IF(COUNTIF(F613:L613,"作業")+COUNTIF(F613:L613,"休日")&lt;7,"対象外",IF(COUNTIF(F613:L613,"休日")&gt;3,"対象外","対象"))</f>
        <v>対象外</v>
      </c>
      <c r="AX614" s="198" t="str">
        <f>IF(COUNTIF(M613:S613,"作業")+COUNTIF(M613:S613,"休日")&lt;7,"対象外",IF(COUNTIF(M613:S613,"休日")&gt;3,"対象外","対象"))</f>
        <v>対象外</v>
      </c>
      <c r="AY614" s="198" t="str">
        <f>IF(COUNTIF(T613:Z613,"作業")+COUNTIF(T613:Z613,"休日")&lt;7,"対象外",IF(COUNTIF(T613:Z613,"休日")&gt;3,"対象外","対象"))</f>
        <v>対象外</v>
      </c>
      <c r="AZ614" s="198" t="str">
        <f>IF(COUNTIF(AA613:AG613,"作業")+COUNTIF(AA613:AG613,"休日")&lt;7,"対象外",IF(COUNTIF(AA613:AG613,"休日")&gt;3,"対象外","対象"))</f>
        <v>対象外</v>
      </c>
    </row>
    <row r="615" spans="1:52" ht="54.75" customHeight="1" x14ac:dyDescent="0.35">
      <c r="A615" s="599"/>
      <c r="B615" s="529" t="str">
        <f>IF(COUNTIF(F615:AG615,0)=28,"",B$43)</f>
        <v/>
      </c>
      <c r="C615" s="530"/>
      <c r="D615" s="531"/>
      <c r="E615" s="295" t="s">
        <v>158</v>
      </c>
      <c r="F615" s="314">
        <f>VLOOKUP(F594,'10'!$B$11:$D$598,3,0)</f>
        <v>0</v>
      </c>
      <c r="G615" s="219">
        <f>VLOOKUP(G594,'10'!$B$11:$D$598,3,0)</f>
        <v>0</v>
      </c>
      <c r="H615" s="219">
        <f>VLOOKUP(H594,'10'!$B$11:$D$598,3,0)</f>
        <v>0</v>
      </c>
      <c r="I615" s="219">
        <f>VLOOKUP(I594,'10'!$B$11:$D$598,3,0)</f>
        <v>0</v>
      </c>
      <c r="J615" s="219">
        <f>VLOOKUP(J594,'10'!$B$11:$D$598,3,0)</f>
        <v>0</v>
      </c>
      <c r="K615" s="219">
        <f>VLOOKUP(K594,'10'!$B$11:$D$598,3,0)</f>
        <v>0</v>
      </c>
      <c r="L615" s="315">
        <f>VLOOKUP(L594,'10'!$B$11:$D$598,3,0)</f>
        <v>0</v>
      </c>
      <c r="M615" s="303">
        <f>VLOOKUP(M594,'10'!$B$11:$D$598,3,0)</f>
        <v>0</v>
      </c>
      <c r="N615" s="219">
        <f>VLOOKUP(N594,'10'!$B$11:$D$598,3,0)</f>
        <v>0</v>
      </c>
      <c r="O615" s="219">
        <f>VLOOKUP(O594,'10'!$B$11:$D$598,3,0)</f>
        <v>0</v>
      </c>
      <c r="P615" s="219">
        <f>VLOOKUP(P594,'10'!$B$11:$D$598,3,0)</f>
        <v>0</v>
      </c>
      <c r="Q615" s="219">
        <f>VLOOKUP(Q594,'10'!$B$11:$D$598,3,0)</f>
        <v>0</v>
      </c>
      <c r="R615" s="219">
        <f>VLOOKUP(R594,'10'!$B$11:$D$598,3,0)</f>
        <v>0</v>
      </c>
      <c r="S615" s="322">
        <f>VLOOKUP(S594,'10'!$B$11:$D$598,3,0)</f>
        <v>0</v>
      </c>
      <c r="T615" s="314">
        <f>VLOOKUP(T594,'10'!$B$11:$D$598,3,0)</f>
        <v>0</v>
      </c>
      <c r="U615" s="219">
        <f>VLOOKUP(U594,'10'!$B$11:$D$598,3,0)</f>
        <v>0</v>
      </c>
      <c r="V615" s="219">
        <f>VLOOKUP(V594,'10'!$B$11:$D$598,3,0)</f>
        <v>0</v>
      </c>
      <c r="W615" s="219">
        <f>VLOOKUP(W594,'10'!$B$11:$D$598,3,0)</f>
        <v>0</v>
      </c>
      <c r="X615" s="219">
        <f>VLOOKUP(X594,'10'!$B$11:$D$598,3,0)</f>
        <v>0</v>
      </c>
      <c r="Y615" s="219">
        <f>VLOOKUP(Y594,'10'!$B$11:$D$598,3,0)</f>
        <v>0</v>
      </c>
      <c r="Z615" s="315">
        <f>VLOOKUP(Z594,'10'!$B$11:$D$598,3,0)</f>
        <v>0</v>
      </c>
      <c r="AA615" s="303">
        <f>VLOOKUP(AA594,'10'!$B$11:$D$598,3,0)</f>
        <v>0</v>
      </c>
      <c r="AB615" s="219">
        <f>VLOOKUP(AB594,'10'!$B$11:$D$598,3,0)</f>
        <v>0</v>
      </c>
      <c r="AC615" s="219">
        <f>VLOOKUP(AC594,'10'!$B$11:$D$598,3,0)</f>
        <v>0</v>
      </c>
      <c r="AD615" s="219">
        <f>VLOOKUP(AD594,'10'!$B$11:$D$598,3,0)</f>
        <v>0</v>
      </c>
      <c r="AE615" s="219">
        <f>VLOOKUP(AE594,'10'!$B$11:$D$598,3,0)</f>
        <v>0</v>
      </c>
      <c r="AF615" s="219">
        <f>VLOOKUP(AF594,'10'!$B$11:$D$598,3,0)</f>
        <v>0</v>
      </c>
      <c r="AG615" s="219">
        <f>VLOOKUP(AG594,'10'!$B$11:$D$598,3,0)</f>
        <v>0</v>
      </c>
      <c r="AH615" s="198">
        <f t="shared" ref="AH615" si="990">COUNTIF(F616:AG616,"作業")+COUNTIF(F616:AG616,"休日")</f>
        <v>0</v>
      </c>
      <c r="AI615" s="291">
        <f t="shared" ref="AI615" si="991">(COUNTIF(F616:AG616,"休日"))</f>
        <v>0</v>
      </c>
      <c r="AJ615" s="189"/>
      <c r="AL615" s="290"/>
      <c r="AM615" s="290"/>
      <c r="AN615" s="290"/>
      <c r="AW615" s="278">
        <v>1</v>
      </c>
      <c r="AX615" s="278">
        <v>2</v>
      </c>
      <c r="AY615" s="278">
        <v>3</v>
      </c>
      <c r="AZ615" s="278">
        <v>4</v>
      </c>
    </row>
    <row r="616" spans="1:52" ht="54.75" customHeight="1" x14ac:dyDescent="0.35">
      <c r="A616" s="599"/>
      <c r="B616" s="532"/>
      <c r="C616" s="533"/>
      <c r="D616" s="534"/>
      <c r="E616" s="296" t="s">
        <v>159</v>
      </c>
      <c r="F616" s="314" t="str">
        <f>IF(B615="","",IF(AW616="対象外","対象外",F615))</f>
        <v/>
      </c>
      <c r="G616" s="219" t="str">
        <f>IF(B615="","",IF(AW616="対象外","対象外",G615))</f>
        <v/>
      </c>
      <c r="H616" s="219" t="str">
        <f>IF(B615="","",IF(AW616="対象外","対象外",H615))</f>
        <v/>
      </c>
      <c r="I616" s="219" t="str">
        <f>IF(B615="","",IF(AW616="対象外","対象外",I615))</f>
        <v/>
      </c>
      <c r="J616" s="219" t="str">
        <f>IF(B615="","",IF(AW616="対象外","対象外",J615))</f>
        <v/>
      </c>
      <c r="K616" s="219" t="str">
        <f>IF(B615="","",IF(AW616="対象外","対象外",K615))</f>
        <v/>
      </c>
      <c r="L616" s="315" t="str">
        <f>IF(B615="","",IF(AW616="対象外","対象外",L615))</f>
        <v/>
      </c>
      <c r="M616" s="303" t="str">
        <f>IF(B615="","",IF(AX616="対象外","対象外",M615))</f>
        <v/>
      </c>
      <c r="N616" s="219" t="str">
        <f>IF(B615="","",IF(AX616="対象外","対象外",N615))</f>
        <v/>
      </c>
      <c r="O616" s="219" t="str">
        <f>IF(B615="","",IF(AX616="対象外","対象外",O615))</f>
        <v/>
      </c>
      <c r="P616" s="219" t="str">
        <f>IF(B615="","",IF(AX616="対象外","対象外",P615))</f>
        <v/>
      </c>
      <c r="Q616" s="219" t="str">
        <f>IF(B615="","",IF(AX616="対象外","対象外",Q615))</f>
        <v/>
      </c>
      <c r="R616" s="219" t="str">
        <f>IF(B615="","",IF(AX616="対象外","対象外",R615))</f>
        <v/>
      </c>
      <c r="S616" s="322" t="str">
        <f>IF(B615="","",IF(AX616="対象外","対象外",S615))</f>
        <v/>
      </c>
      <c r="T616" s="314" t="str">
        <f>IF(B615="","",IF(AY616="対象外","対象外",T615))</f>
        <v/>
      </c>
      <c r="U616" s="219" t="str">
        <f>IF(B615="","",IF(AY616="対象外","対象外",U615))</f>
        <v/>
      </c>
      <c r="V616" s="219" t="str">
        <f>IF(B615="","",IF(AY616="対象外","対象外",V615))</f>
        <v/>
      </c>
      <c r="W616" s="219" t="str">
        <f>IF(B615="","",IF(AY616="対象外","対象外",W615))</f>
        <v/>
      </c>
      <c r="X616" s="219" t="str">
        <f>IF(B615="","",IF(AY616="対象外","対象外",X615))</f>
        <v/>
      </c>
      <c r="Y616" s="219" t="str">
        <f>IF(B615="","",IF(AY616="対象外","対象外",Y615))</f>
        <v/>
      </c>
      <c r="Z616" s="315" t="str">
        <f>IF(B615="","",IF(AY616="対象外","対象外",Z615))</f>
        <v/>
      </c>
      <c r="AA616" s="303" t="str">
        <f>IF(B615="","",IF(AZ616="対象外","対象外",AA615))</f>
        <v/>
      </c>
      <c r="AB616" s="219" t="str">
        <f>IF(B615="","",IF(AZ616="対象外","対象外",AB615))</f>
        <v/>
      </c>
      <c r="AC616" s="219" t="str">
        <f>IF(B615="","",IF(AZ616="対象外","対象外",AC615))</f>
        <v/>
      </c>
      <c r="AD616" s="219" t="str">
        <f>IF(B615="","",IF(AZ616="対象外","対象外",AD615))</f>
        <v/>
      </c>
      <c r="AE616" s="219" t="str">
        <f>IF(B615="","",IF(AZ616="対象外","対象外",AE615))</f>
        <v/>
      </c>
      <c r="AF616" s="219" t="str">
        <f>IF(B615="","",IF(AZ616="対象外","対象外",AF615))</f>
        <v/>
      </c>
      <c r="AG616" s="219" t="str">
        <f>IF(B615="","",IF(AZ616="対象外","対象外",AG615))</f>
        <v/>
      </c>
      <c r="AH616" s="523" t="str">
        <f t="shared" ref="AH616" si="992">IF(B615="","",IF(AH615&lt;1,"対象外",ROUND(AI615/AH615,3)))</f>
        <v/>
      </c>
      <c r="AI616" s="524"/>
      <c r="AJ616" s="189"/>
      <c r="AL616" s="290"/>
      <c r="AM616" s="184">
        <f>IF(AH616="",0,IF(AH616="対象外",0,1))</f>
        <v>0</v>
      </c>
      <c r="AN616" s="187">
        <f>IF(AM616=1,AH616,0)</f>
        <v>0</v>
      </c>
      <c r="AO616" s="184">
        <f>AH615</f>
        <v>0</v>
      </c>
      <c r="AP616" s="170">
        <f>AI615</f>
        <v>0</v>
      </c>
      <c r="AQ616" s="152"/>
      <c r="AR616" s="170">
        <f>IF(AS616&gt;1,1,0)</f>
        <v>0</v>
      </c>
      <c r="AS616" s="170">
        <f>AO616+AS572</f>
        <v>0</v>
      </c>
      <c r="AT616" s="170">
        <f>AP616+AT572</f>
        <v>0</v>
      </c>
      <c r="AU616" s="152"/>
      <c r="AW616" s="198" t="str">
        <f>IF(COUNTIF(F615:L615,"作業")+COUNTIF(F615:L615,"休日")&lt;7,"対象外",IF(COUNTIF(F615:L615,"休日")&gt;3,"対象外","対象"))</f>
        <v>対象外</v>
      </c>
      <c r="AX616" s="198" t="str">
        <f>IF(COUNTIF(M615:S615,"作業")+COUNTIF(M615:S615,"休日")&lt;7,"対象外",IF(COUNTIF(M615:S615,"休日")&gt;3,"対象外","対象"))</f>
        <v>対象外</v>
      </c>
      <c r="AY616" s="198" t="str">
        <f>IF(COUNTIF(T615:Z615,"作業")+COUNTIF(T615:Z615,"休日")&lt;7,"対象外",IF(COUNTIF(T615:Z615,"休日")&gt;3,"対象外","対象"))</f>
        <v>対象外</v>
      </c>
      <c r="AZ616" s="198" t="str">
        <f>IF(COUNTIF(AA615:AG615,"作業")+COUNTIF(AA615:AG615,"休日")&lt;7,"対象外",IF(COUNTIF(AA615:AG615,"休日")&gt;3,"対象外","対象"))</f>
        <v>対象外</v>
      </c>
    </row>
    <row r="617" spans="1:52" ht="54.75" customHeight="1" x14ac:dyDescent="0.35">
      <c r="A617" s="599"/>
      <c r="B617" s="529" t="str">
        <f>IF(COUNTIF(F617:AG617,0)=28,"",B$45)</f>
        <v/>
      </c>
      <c r="C617" s="530"/>
      <c r="D617" s="531"/>
      <c r="E617" s="295" t="s">
        <v>158</v>
      </c>
      <c r="F617" s="314">
        <f>VLOOKUP(F594,'11'!$B$11:$D$598,3,0)</f>
        <v>0</v>
      </c>
      <c r="G617" s="219">
        <f>VLOOKUP(G594,'11'!$B$11:$D$598,3,0)</f>
        <v>0</v>
      </c>
      <c r="H617" s="219">
        <f>VLOOKUP(H594,'11'!$B$11:$D$598,3,0)</f>
        <v>0</v>
      </c>
      <c r="I617" s="219">
        <f>VLOOKUP(I594,'11'!$B$11:$D$598,3,0)</f>
        <v>0</v>
      </c>
      <c r="J617" s="219">
        <f>VLOOKUP(J594,'11'!$B$11:$D$598,3,0)</f>
        <v>0</v>
      </c>
      <c r="K617" s="219">
        <f>VLOOKUP(K594,'11'!$B$11:$D$598,3,0)</f>
        <v>0</v>
      </c>
      <c r="L617" s="315">
        <f>VLOOKUP(L594,'11'!$B$11:$D$598,3,0)</f>
        <v>0</v>
      </c>
      <c r="M617" s="303">
        <f>VLOOKUP(M594,'11'!$B$11:$D$598,3,0)</f>
        <v>0</v>
      </c>
      <c r="N617" s="219">
        <f>VLOOKUP(N594,'11'!$B$11:$D$598,3,0)</f>
        <v>0</v>
      </c>
      <c r="O617" s="219">
        <f>VLOOKUP(O594,'11'!$B$11:$D$598,3,0)</f>
        <v>0</v>
      </c>
      <c r="P617" s="219">
        <f>VLOOKUP(P594,'11'!$B$11:$D$598,3,0)</f>
        <v>0</v>
      </c>
      <c r="Q617" s="219">
        <f>VLOOKUP(Q594,'11'!$B$11:$D$598,3,0)</f>
        <v>0</v>
      </c>
      <c r="R617" s="219">
        <f>VLOOKUP(R594,'11'!$B$11:$D$598,3,0)</f>
        <v>0</v>
      </c>
      <c r="S617" s="322">
        <f>VLOOKUP(S594,'11'!$B$11:$D$598,3,0)</f>
        <v>0</v>
      </c>
      <c r="T617" s="314">
        <f>VLOOKUP(T594,'11'!$B$11:$D$598,3,0)</f>
        <v>0</v>
      </c>
      <c r="U617" s="219">
        <f>VLOOKUP(U594,'11'!$B$11:$D$598,3,0)</f>
        <v>0</v>
      </c>
      <c r="V617" s="219">
        <f>VLOOKUP(V594,'11'!$B$11:$D$598,3,0)</f>
        <v>0</v>
      </c>
      <c r="W617" s="219">
        <f>VLOOKUP(W594,'11'!$B$11:$D$598,3,0)</f>
        <v>0</v>
      </c>
      <c r="X617" s="219">
        <f>VLOOKUP(X594,'11'!$B$11:$D$598,3,0)</f>
        <v>0</v>
      </c>
      <c r="Y617" s="219">
        <f>VLOOKUP(Y594,'11'!$B$11:$D$598,3,0)</f>
        <v>0</v>
      </c>
      <c r="Z617" s="315">
        <f>VLOOKUP(Z594,'11'!$B$11:$D$598,3,0)</f>
        <v>0</v>
      </c>
      <c r="AA617" s="303">
        <f>VLOOKUP(AA594,'11'!$B$11:$D$598,3,0)</f>
        <v>0</v>
      </c>
      <c r="AB617" s="219">
        <f>VLOOKUP(AB594,'11'!$B$11:$D$598,3,0)</f>
        <v>0</v>
      </c>
      <c r="AC617" s="219">
        <f>VLOOKUP(AC594,'11'!$B$11:$D$598,3,0)</f>
        <v>0</v>
      </c>
      <c r="AD617" s="219">
        <f>VLOOKUP(AD594,'11'!$B$11:$D$598,3,0)</f>
        <v>0</v>
      </c>
      <c r="AE617" s="219">
        <f>VLOOKUP(AE594,'11'!$B$11:$D$598,3,0)</f>
        <v>0</v>
      </c>
      <c r="AF617" s="219">
        <f>VLOOKUP(AF594,'11'!$B$11:$D$598,3,0)</f>
        <v>0</v>
      </c>
      <c r="AG617" s="219">
        <f>VLOOKUP(AG594,'11'!$B$11:$D$598,3,0)</f>
        <v>0</v>
      </c>
      <c r="AH617" s="198">
        <f t="shared" ref="AH617" si="993">COUNTIF(F618:AG618,"作業")+COUNTIF(F618:AG618,"休日")</f>
        <v>0</v>
      </c>
      <c r="AI617" s="291">
        <f t="shared" ref="AI617" si="994">(COUNTIF(F618:AG618,"休日"))</f>
        <v>0</v>
      </c>
      <c r="AJ617" s="189"/>
      <c r="AL617" s="290"/>
      <c r="AM617" s="290"/>
      <c r="AN617" s="290"/>
      <c r="AW617" s="278">
        <v>1</v>
      </c>
      <c r="AX617" s="278">
        <v>2</v>
      </c>
      <c r="AY617" s="278">
        <v>3</v>
      </c>
      <c r="AZ617" s="278">
        <v>4</v>
      </c>
    </row>
    <row r="618" spans="1:52" ht="54.75" customHeight="1" x14ac:dyDescent="0.35">
      <c r="A618" s="599"/>
      <c r="B618" s="532"/>
      <c r="C618" s="533"/>
      <c r="D618" s="534"/>
      <c r="E618" s="296" t="s">
        <v>159</v>
      </c>
      <c r="F618" s="314" t="str">
        <f>IF(B617="","",IF(AW618="対象外","対象外",F617))</f>
        <v/>
      </c>
      <c r="G618" s="219" t="str">
        <f>IF(B617="","",IF(AW618="対象外","対象外",G617))</f>
        <v/>
      </c>
      <c r="H618" s="219" t="str">
        <f>IF(B617="","",IF(AW618="対象外","対象外",H617))</f>
        <v/>
      </c>
      <c r="I618" s="219" t="str">
        <f>IF(B617="","",IF(AW618="対象外","対象外",I617))</f>
        <v/>
      </c>
      <c r="J618" s="219" t="str">
        <f>IF(B617="","",IF(AW618="対象外","対象外",J617))</f>
        <v/>
      </c>
      <c r="K618" s="219" t="str">
        <f>IF(B617="","",IF(AW618="対象外","対象外",K617))</f>
        <v/>
      </c>
      <c r="L618" s="315" t="str">
        <f>IF(B617="","",IF(AW618="対象外","対象外",L617))</f>
        <v/>
      </c>
      <c r="M618" s="303" t="str">
        <f>IF(B617="","",IF(AX618="対象外","対象外",M617))</f>
        <v/>
      </c>
      <c r="N618" s="219" t="str">
        <f>IF(B617="","",IF(AX618="対象外","対象外",N617))</f>
        <v/>
      </c>
      <c r="O618" s="219" t="str">
        <f>IF(B617="","",IF(AX618="対象外","対象外",O617))</f>
        <v/>
      </c>
      <c r="P618" s="219" t="str">
        <f>IF(B617="","",IF(AX618="対象外","対象外",P617))</f>
        <v/>
      </c>
      <c r="Q618" s="219" t="str">
        <f>IF(B617="","",IF(AX618="対象外","対象外",Q617))</f>
        <v/>
      </c>
      <c r="R618" s="219" t="str">
        <f>IF(B617="","",IF(AX618="対象外","対象外",R617))</f>
        <v/>
      </c>
      <c r="S618" s="322" t="str">
        <f>IF(B617="","",IF(AX618="対象外","対象外",S617))</f>
        <v/>
      </c>
      <c r="T618" s="314" t="str">
        <f>IF(B617="","",IF(AY618="対象外","対象外",T617))</f>
        <v/>
      </c>
      <c r="U618" s="219" t="str">
        <f>IF(B617="","",IF(AY618="対象外","対象外",U617))</f>
        <v/>
      </c>
      <c r="V618" s="219" t="str">
        <f>IF(B617="","",IF(AY618="対象外","対象外",V617))</f>
        <v/>
      </c>
      <c r="W618" s="219" t="str">
        <f>IF(B617="","",IF(AY618="対象外","対象外",W617))</f>
        <v/>
      </c>
      <c r="X618" s="219" t="str">
        <f>IF(B617="","",IF(AY618="対象外","対象外",X617))</f>
        <v/>
      </c>
      <c r="Y618" s="219" t="str">
        <f>IF(B617="","",IF(AY618="対象外","対象外",Y617))</f>
        <v/>
      </c>
      <c r="Z618" s="315" t="str">
        <f>IF(B617="","",IF(AY618="対象外","対象外",Z617))</f>
        <v/>
      </c>
      <c r="AA618" s="303" t="str">
        <f>IF(B617="","",IF(AZ618="対象外","対象外",AA617))</f>
        <v/>
      </c>
      <c r="AB618" s="219" t="str">
        <f>IF(B617="","",IF(AZ618="対象外","対象外",AB617))</f>
        <v/>
      </c>
      <c r="AC618" s="219" t="str">
        <f>IF(B617="","",IF(AZ618="対象外","対象外",AC617))</f>
        <v/>
      </c>
      <c r="AD618" s="219" t="str">
        <f>IF(B617="","",IF(AZ618="対象外","対象外",AD617))</f>
        <v/>
      </c>
      <c r="AE618" s="219" t="str">
        <f>IF(B617="","",IF(AZ618="対象外","対象外",AE617))</f>
        <v/>
      </c>
      <c r="AF618" s="219" t="str">
        <f>IF(B617="","",IF(AZ618="対象外","対象外",AF617))</f>
        <v/>
      </c>
      <c r="AG618" s="219" t="str">
        <f>IF(B617="","",IF(AZ618="対象外","対象外",AG617))</f>
        <v/>
      </c>
      <c r="AH618" s="523" t="str">
        <f t="shared" ref="AH618" si="995">IF(B617="","",IF(AH617&lt;1,"対象外",ROUND(AI617/AH617,3)))</f>
        <v/>
      </c>
      <c r="AI618" s="524"/>
      <c r="AJ618" s="189"/>
      <c r="AL618" s="290"/>
      <c r="AM618" s="184">
        <f>IF(AH618="",0,IF(AH618="対象外",0,1))</f>
        <v>0</v>
      </c>
      <c r="AN618" s="187">
        <f>IF(AM618=1,AH618,0)</f>
        <v>0</v>
      </c>
      <c r="AO618" s="184">
        <f>AH617</f>
        <v>0</v>
      </c>
      <c r="AP618" s="170">
        <f>AI617</f>
        <v>0</v>
      </c>
      <c r="AQ618" s="152"/>
      <c r="AR618" s="170">
        <f>IF(AS618&gt;1,1,0)</f>
        <v>0</v>
      </c>
      <c r="AS618" s="170">
        <f>AO618+AS574</f>
        <v>0</v>
      </c>
      <c r="AT618" s="170">
        <f>AP618+AT574</f>
        <v>0</v>
      </c>
      <c r="AU618" s="152"/>
      <c r="AW618" s="198" t="str">
        <f>IF(COUNTIF(F617:L617,"作業")+COUNTIF(F617:L617,"休日")&lt;7,"対象外",IF(COUNTIF(F617:L617,"休日")&gt;3,"対象外","対象"))</f>
        <v>対象外</v>
      </c>
      <c r="AX618" s="198" t="str">
        <f>IF(COUNTIF(M617:S617,"作業")+COUNTIF(M617:S617,"休日")&lt;7,"対象外",IF(COUNTIF(M617:S617,"休日")&gt;3,"対象外","対象"))</f>
        <v>対象外</v>
      </c>
      <c r="AY618" s="198" t="str">
        <f>IF(COUNTIF(T617:Z617,"作業")+COUNTIF(T617:Z617,"休日")&lt;7,"対象外",IF(COUNTIF(T617:Z617,"休日")&gt;3,"対象外","対象"))</f>
        <v>対象外</v>
      </c>
      <c r="AZ618" s="198" t="str">
        <f>IF(COUNTIF(AA617:AG617,"作業")+COUNTIF(AA617:AG617,"休日")&lt;7,"対象外",IF(COUNTIF(AA617:AG617,"休日")&gt;3,"対象外","対象"))</f>
        <v>対象外</v>
      </c>
    </row>
    <row r="619" spans="1:52" ht="54.75" customHeight="1" x14ac:dyDescent="0.35">
      <c r="A619" s="599"/>
      <c r="B619" s="529" t="str">
        <f>IF(COUNTIF(F619:AG619,0)=28,"",B$47)</f>
        <v/>
      </c>
      <c r="C619" s="530"/>
      <c r="D619" s="531"/>
      <c r="E619" s="295" t="s">
        <v>158</v>
      </c>
      <c r="F619" s="314">
        <f>VLOOKUP(F594,'12'!$B$11:$D$598,3,0)</f>
        <v>0</v>
      </c>
      <c r="G619" s="219">
        <f>VLOOKUP(G594,'12'!$B$11:$D$598,3,0)</f>
        <v>0</v>
      </c>
      <c r="H619" s="219">
        <f>VLOOKUP(H594,'12'!$B$11:$D$598,3,0)</f>
        <v>0</v>
      </c>
      <c r="I619" s="219">
        <f>VLOOKUP(I594,'12'!$B$11:$D$598,3,0)</f>
        <v>0</v>
      </c>
      <c r="J619" s="219">
        <f>VLOOKUP(J594,'12'!$B$11:$D$598,3,0)</f>
        <v>0</v>
      </c>
      <c r="K619" s="219">
        <f>VLOOKUP(K594,'12'!$B$11:$D$598,3,0)</f>
        <v>0</v>
      </c>
      <c r="L619" s="315">
        <f>VLOOKUP(L594,'12'!$B$11:$D$598,3,0)</f>
        <v>0</v>
      </c>
      <c r="M619" s="303">
        <f>VLOOKUP(M594,'12'!$B$11:$D$598,3,0)</f>
        <v>0</v>
      </c>
      <c r="N619" s="219">
        <f>VLOOKUP(N594,'12'!$B$11:$D$598,3,0)</f>
        <v>0</v>
      </c>
      <c r="O619" s="219">
        <f>VLOOKUP(O594,'12'!$B$11:$D$598,3,0)</f>
        <v>0</v>
      </c>
      <c r="P619" s="219">
        <f>VLOOKUP(P594,'12'!$B$11:$D$598,3,0)</f>
        <v>0</v>
      </c>
      <c r="Q619" s="219">
        <f>VLOOKUP(Q594,'12'!$B$11:$D$598,3,0)</f>
        <v>0</v>
      </c>
      <c r="R619" s="219">
        <f>VLOOKUP(R594,'12'!$B$11:$D$598,3,0)</f>
        <v>0</v>
      </c>
      <c r="S619" s="322">
        <f>VLOOKUP(S594,'12'!$B$11:$D$598,3,0)</f>
        <v>0</v>
      </c>
      <c r="T619" s="314">
        <f>VLOOKUP(T594,'12'!$B$11:$D$598,3,0)</f>
        <v>0</v>
      </c>
      <c r="U619" s="219">
        <f>VLOOKUP(U594,'12'!$B$11:$D$598,3,0)</f>
        <v>0</v>
      </c>
      <c r="V619" s="219">
        <f>VLOOKUP(V594,'12'!$B$11:$D$598,3,0)</f>
        <v>0</v>
      </c>
      <c r="W619" s="219">
        <f>VLOOKUP(W594,'12'!$B$11:$D$598,3,0)</f>
        <v>0</v>
      </c>
      <c r="X619" s="219">
        <f>VLOOKUP(X594,'12'!$B$11:$D$598,3,0)</f>
        <v>0</v>
      </c>
      <c r="Y619" s="219">
        <f>VLOOKUP(Y594,'12'!$B$11:$D$598,3,0)</f>
        <v>0</v>
      </c>
      <c r="Z619" s="315">
        <f>VLOOKUP(Z594,'12'!$B$11:$D$598,3,0)</f>
        <v>0</v>
      </c>
      <c r="AA619" s="303">
        <f>VLOOKUP(AA594,'12'!$B$11:$D$598,3,0)</f>
        <v>0</v>
      </c>
      <c r="AB619" s="219">
        <f>VLOOKUP(AB594,'12'!$B$11:$D$598,3,0)</f>
        <v>0</v>
      </c>
      <c r="AC619" s="219">
        <f>VLOOKUP(AC594,'12'!$B$11:$D$598,3,0)</f>
        <v>0</v>
      </c>
      <c r="AD619" s="219">
        <f>VLOOKUP(AD594,'12'!$B$11:$D$598,3,0)</f>
        <v>0</v>
      </c>
      <c r="AE619" s="219">
        <f>VLOOKUP(AE594,'12'!$B$11:$D$598,3,0)</f>
        <v>0</v>
      </c>
      <c r="AF619" s="219">
        <f>VLOOKUP(AF594,'12'!$B$11:$D$598,3,0)</f>
        <v>0</v>
      </c>
      <c r="AG619" s="219">
        <f>VLOOKUP(AG594,'12'!$B$11:$D$598,3,0)</f>
        <v>0</v>
      </c>
      <c r="AH619" s="198">
        <f t="shared" ref="AH619" si="996">COUNTIF(F620:AG620,"作業")+COUNTIF(F620:AG620,"休日")</f>
        <v>0</v>
      </c>
      <c r="AI619" s="291">
        <f t="shared" ref="AI619" si="997">(COUNTIF(F620:AG620,"休日"))</f>
        <v>0</v>
      </c>
      <c r="AJ619" s="189"/>
      <c r="AL619" s="290"/>
      <c r="AM619" s="290"/>
      <c r="AN619" s="290"/>
      <c r="AW619" s="278">
        <v>1</v>
      </c>
      <c r="AX619" s="278">
        <v>2</v>
      </c>
      <c r="AY619" s="278">
        <v>3</v>
      </c>
      <c r="AZ619" s="278">
        <v>4</v>
      </c>
    </row>
    <row r="620" spans="1:52" ht="54.75" customHeight="1" x14ac:dyDescent="0.35">
      <c r="A620" s="599"/>
      <c r="B620" s="532"/>
      <c r="C620" s="533"/>
      <c r="D620" s="534"/>
      <c r="E620" s="296" t="s">
        <v>159</v>
      </c>
      <c r="F620" s="314" t="str">
        <f>IF(B619="","",IF(AW620="対象外","対象外",F619))</f>
        <v/>
      </c>
      <c r="G620" s="219" t="str">
        <f>IF(B619="","",IF(AW620="対象外","対象外",G619))</f>
        <v/>
      </c>
      <c r="H620" s="219" t="str">
        <f>IF(B619="","",IF(AW620="対象外","対象外",H619))</f>
        <v/>
      </c>
      <c r="I620" s="219" t="str">
        <f>IF(B619="","",IF(AW620="対象外","対象外",I619))</f>
        <v/>
      </c>
      <c r="J620" s="219" t="str">
        <f>IF(B619="","",IF(AW620="対象外","対象外",J619))</f>
        <v/>
      </c>
      <c r="K620" s="219" t="str">
        <f>IF(B619="","",IF(AW620="対象外","対象外",K619))</f>
        <v/>
      </c>
      <c r="L620" s="315" t="str">
        <f>IF(B619="","",IF(AW620="対象外","対象外",L619))</f>
        <v/>
      </c>
      <c r="M620" s="303" t="str">
        <f>IF(B619="","",IF(AX620="対象外","対象外",M619))</f>
        <v/>
      </c>
      <c r="N620" s="219" t="str">
        <f>IF(B619="","",IF(AX620="対象外","対象外",N619))</f>
        <v/>
      </c>
      <c r="O620" s="219" t="str">
        <f>IF(B619="","",IF(AX620="対象外","対象外",O619))</f>
        <v/>
      </c>
      <c r="P620" s="219" t="str">
        <f>IF(B619="","",IF(AX620="対象外","対象外",P619))</f>
        <v/>
      </c>
      <c r="Q620" s="219" t="str">
        <f>IF(B619="","",IF(AX620="対象外","対象外",Q619))</f>
        <v/>
      </c>
      <c r="R620" s="219" t="str">
        <f>IF(B619="","",IF(AX620="対象外","対象外",R619))</f>
        <v/>
      </c>
      <c r="S620" s="322" t="str">
        <f>IF(B619="","",IF(AX620="対象外","対象外",S619))</f>
        <v/>
      </c>
      <c r="T620" s="314" t="str">
        <f>IF(B619="","",IF(AY620="対象外","対象外",T619))</f>
        <v/>
      </c>
      <c r="U620" s="219" t="str">
        <f>IF(B619="","",IF(AY620="対象外","対象外",U619))</f>
        <v/>
      </c>
      <c r="V620" s="219" t="str">
        <f>IF(B619="","",IF(AY620="対象外","対象外",V619))</f>
        <v/>
      </c>
      <c r="W620" s="219" t="str">
        <f>IF(B619="","",IF(AY620="対象外","対象外",W619))</f>
        <v/>
      </c>
      <c r="X620" s="219" t="str">
        <f>IF(B619="","",IF(AY620="対象外","対象外",X619))</f>
        <v/>
      </c>
      <c r="Y620" s="219" t="str">
        <f>IF(B619="","",IF(AY620="対象外","対象外",Y619))</f>
        <v/>
      </c>
      <c r="Z620" s="315" t="str">
        <f>IF(B619="","",IF(AY620="対象外","対象外",Z619))</f>
        <v/>
      </c>
      <c r="AA620" s="303" t="str">
        <f>IF(B619="","",IF(AZ620="対象外","対象外",AA619))</f>
        <v/>
      </c>
      <c r="AB620" s="219" t="str">
        <f>IF(B619="","",IF(AZ620="対象外","対象外",AB619))</f>
        <v/>
      </c>
      <c r="AC620" s="219" t="str">
        <f>IF(B619="","",IF(AZ620="対象外","対象外",AC619))</f>
        <v/>
      </c>
      <c r="AD620" s="219" t="str">
        <f>IF(B619="","",IF(AZ620="対象外","対象外",AD619))</f>
        <v/>
      </c>
      <c r="AE620" s="219" t="str">
        <f>IF(B619="","",IF(AZ620="対象外","対象外",AE619))</f>
        <v/>
      </c>
      <c r="AF620" s="219" t="str">
        <f>IF(B619="","",IF(AZ620="対象外","対象外",AF619))</f>
        <v/>
      </c>
      <c r="AG620" s="219" t="str">
        <f>IF(B619="","",IF(AZ620="対象外","対象外",AG619))</f>
        <v/>
      </c>
      <c r="AH620" s="523" t="str">
        <f t="shared" ref="AH620" si="998">IF(B619="","",IF(AH619&lt;1,"対象外",ROUND(AI619/AH619,3)))</f>
        <v/>
      </c>
      <c r="AI620" s="524"/>
      <c r="AJ620" s="189"/>
      <c r="AL620" s="290"/>
      <c r="AM620" s="184">
        <f>IF(AH620="",0,IF(AH620="対象外",0,1))</f>
        <v>0</v>
      </c>
      <c r="AN620" s="187">
        <f>IF(AM620=1,AH620,0)</f>
        <v>0</v>
      </c>
      <c r="AO620" s="184">
        <f>AH619</f>
        <v>0</v>
      </c>
      <c r="AP620" s="170">
        <f>AI619</f>
        <v>0</v>
      </c>
      <c r="AQ620" s="152"/>
      <c r="AR620" s="170">
        <f>IF(AS620&gt;1,1,0)</f>
        <v>0</v>
      </c>
      <c r="AS620" s="170">
        <f>AO620+AS576</f>
        <v>0</v>
      </c>
      <c r="AT620" s="170">
        <f>AP620+AT576</f>
        <v>0</v>
      </c>
      <c r="AU620" s="152"/>
      <c r="AW620" s="198" t="str">
        <f>IF(COUNTIF(F619:L619,"作業")+COUNTIF(F619:L619,"休日")&lt;7,"対象外",IF(COUNTIF(F619:L619,"休日")&gt;3,"対象外","対象"))</f>
        <v>対象外</v>
      </c>
      <c r="AX620" s="198" t="str">
        <f>IF(COUNTIF(M619:S619,"作業")+COUNTIF(M619:S619,"休日")&lt;7,"対象外",IF(COUNTIF(M619:S619,"休日")&gt;3,"対象外","対象"))</f>
        <v>対象外</v>
      </c>
      <c r="AY620" s="198" t="str">
        <f>IF(COUNTIF(T619:Z619,"作業")+COUNTIF(T619:Z619,"休日")&lt;7,"対象外",IF(COUNTIF(T619:Z619,"休日")&gt;3,"対象外","対象"))</f>
        <v>対象外</v>
      </c>
      <c r="AZ620" s="198" t="str">
        <f>IF(COUNTIF(AA619:AG619,"作業")+COUNTIF(AA619:AG619,"休日")&lt;7,"対象外",IF(COUNTIF(AA619:AG619,"休日")&gt;3,"対象外","対象"))</f>
        <v>対象外</v>
      </c>
    </row>
    <row r="621" spans="1:52" ht="54.75" customHeight="1" x14ac:dyDescent="0.35">
      <c r="A621" s="599"/>
      <c r="B621" s="529" t="str">
        <f>IF(COUNTIF(F621:AG621,0)=28,"",B$49)</f>
        <v/>
      </c>
      <c r="C621" s="530"/>
      <c r="D621" s="531"/>
      <c r="E621" s="295" t="s">
        <v>158</v>
      </c>
      <c r="F621" s="314">
        <f>VLOOKUP(F594,'13'!$B$11:$D$598,3,0)</f>
        <v>0</v>
      </c>
      <c r="G621" s="219">
        <f>VLOOKUP(G594,'13'!$B$11:$D$598,3,0)</f>
        <v>0</v>
      </c>
      <c r="H621" s="219">
        <f>VLOOKUP(H594,'13'!$B$11:$D$598,3,0)</f>
        <v>0</v>
      </c>
      <c r="I621" s="219">
        <f>VLOOKUP(I594,'13'!$B$11:$D$598,3,0)</f>
        <v>0</v>
      </c>
      <c r="J621" s="219">
        <f>VLOOKUP(J594,'13'!$B$11:$D$598,3,0)</f>
        <v>0</v>
      </c>
      <c r="K621" s="219">
        <f>VLOOKUP(K594,'13'!$B$11:$D$598,3,0)</f>
        <v>0</v>
      </c>
      <c r="L621" s="315">
        <f>VLOOKUP(L594,'13'!$B$11:$D$598,3,0)</f>
        <v>0</v>
      </c>
      <c r="M621" s="303">
        <f>VLOOKUP(M594,'13'!$B$11:$D$598,3,0)</f>
        <v>0</v>
      </c>
      <c r="N621" s="219">
        <f>VLOOKUP(N594,'13'!$B$11:$D$598,3,0)</f>
        <v>0</v>
      </c>
      <c r="O621" s="219">
        <f>VLOOKUP(O594,'13'!$B$11:$D$598,3,0)</f>
        <v>0</v>
      </c>
      <c r="P621" s="219">
        <f>VLOOKUP(P594,'13'!$B$11:$D$598,3,0)</f>
        <v>0</v>
      </c>
      <c r="Q621" s="219">
        <f>VLOOKUP(Q594,'13'!$B$11:$D$598,3,0)</f>
        <v>0</v>
      </c>
      <c r="R621" s="219">
        <f>VLOOKUP(R594,'13'!$B$11:$D$598,3,0)</f>
        <v>0</v>
      </c>
      <c r="S621" s="322">
        <f>VLOOKUP(S594,'13'!$B$11:$D$598,3,0)</f>
        <v>0</v>
      </c>
      <c r="T621" s="314">
        <f>VLOOKUP(T594,'13'!$B$11:$D$598,3,0)</f>
        <v>0</v>
      </c>
      <c r="U621" s="219">
        <f>VLOOKUP(U594,'13'!$B$11:$D$598,3,0)</f>
        <v>0</v>
      </c>
      <c r="V621" s="219">
        <f>VLOOKUP(V594,'13'!$B$11:$D$598,3,0)</f>
        <v>0</v>
      </c>
      <c r="W621" s="219">
        <f>VLOOKUP(W594,'13'!$B$11:$D$598,3,0)</f>
        <v>0</v>
      </c>
      <c r="X621" s="219">
        <f>VLOOKUP(X594,'13'!$B$11:$D$598,3,0)</f>
        <v>0</v>
      </c>
      <c r="Y621" s="219">
        <f>VLOOKUP(Y594,'13'!$B$11:$D$598,3,0)</f>
        <v>0</v>
      </c>
      <c r="Z621" s="315">
        <f>VLOOKUP(Z594,'13'!$B$11:$D$598,3,0)</f>
        <v>0</v>
      </c>
      <c r="AA621" s="303">
        <f>VLOOKUP(AA594,'13'!$B$11:$D$598,3,0)</f>
        <v>0</v>
      </c>
      <c r="AB621" s="219">
        <f>VLOOKUP(AB594,'13'!$B$11:$D$598,3,0)</f>
        <v>0</v>
      </c>
      <c r="AC621" s="219">
        <f>VLOOKUP(AC594,'13'!$B$11:$D$598,3,0)</f>
        <v>0</v>
      </c>
      <c r="AD621" s="219">
        <f>VLOOKUP(AD594,'13'!$B$11:$D$598,3,0)</f>
        <v>0</v>
      </c>
      <c r="AE621" s="219">
        <f>VLOOKUP(AE594,'13'!$B$11:$D$598,3,0)</f>
        <v>0</v>
      </c>
      <c r="AF621" s="219">
        <f>VLOOKUP(AF594,'13'!$B$11:$D$598,3,0)</f>
        <v>0</v>
      </c>
      <c r="AG621" s="219">
        <f>VLOOKUP(AG594,'13'!$B$11:$D$598,3,0)</f>
        <v>0</v>
      </c>
      <c r="AH621" s="198">
        <f t="shared" ref="AH621" si="999">COUNTIF(F622:AG622,"作業")+COUNTIF(F622:AG622,"休日")</f>
        <v>0</v>
      </c>
      <c r="AI621" s="291">
        <f t="shared" ref="AI621" si="1000">(COUNTIF(F622:AG622,"休日"))</f>
        <v>0</v>
      </c>
      <c r="AJ621" s="189"/>
      <c r="AL621" s="290"/>
      <c r="AM621" s="290"/>
      <c r="AN621" s="290"/>
      <c r="AW621" s="278">
        <v>1</v>
      </c>
      <c r="AX621" s="278">
        <v>2</v>
      </c>
      <c r="AY621" s="278">
        <v>3</v>
      </c>
      <c r="AZ621" s="278">
        <v>4</v>
      </c>
    </row>
    <row r="622" spans="1:52" ht="54.75" customHeight="1" x14ac:dyDescent="0.35">
      <c r="A622" s="599"/>
      <c r="B622" s="532"/>
      <c r="C622" s="533"/>
      <c r="D622" s="534"/>
      <c r="E622" s="296" t="s">
        <v>159</v>
      </c>
      <c r="F622" s="314" t="str">
        <f>IF(B621="","",IF(AW622="対象外","対象外",F621))</f>
        <v/>
      </c>
      <c r="G622" s="219" t="str">
        <f>IF(B621="","",IF(AW622="対象外","対象外",G621))</f>
        <v/>
      </c>
      <c r="H622" s="219" t="str">
        <f>IF(B621="","",IF(AW622="対象外","対象外",H621))</f>
        <v/>
      </c>
      <c r="I622" s="219" t="str">
        <f>IF(B621="","",IF(AW622="対象外","対象外",I621))</f>
        <v/>
      </c>
      <c r="J622" s="219" t="str">
        <f>IF(B621="","",IF(AW622="対象外","対象外",J621))</f>
        <v/>
      </c>
      <c r="K622" s="219" t="str">
        <f>IF(B621="","",IF(AW622="対象外","対象外",K621))</f>
        <v/>
      </c>
      <c r="L622" s="315" t="str">
        <f>IF(B621="","",IF(AW622="対象外","対象外",L621))</f>
        <v/>
      </c>
      <c r="M622" s="303" t="str">
        <f>IF(B621="","",IF(AX622="対象外","対象外",M621))</f>
        <v/>
      </c>
      <c r="N622" s="219" t="str">
        <f>IF(B621="","",IF(AX622="対象外","対象外",N621))</f>
        <v/>
      </c>
      <c r="O622" s="219" t="str">
        <f>IF(B621="","",IF(AX622="対象外","対象外",O621))</f>
        <v/>
      </c>
      <c r="P622" s="219" t="str">
        <f>IF(B621="","",IF(AX622="対象外","対象外",P621))</f>
        <v/>
      </c>
      <c r="Q622" s="219" t="str">
        <f>IF(B621="","",IF(AX622="対象外","対象外",Q621))</f>
        <v/>
      </c>
      <c r="R622" s="219" t="str">
        <f>IF(B621="","",IF(AX622="対象外","対象外",R621))</f>
        <v/>
      </c>
      <c r="S622" s="322" t="str">
        <f>IF(B621="","",IF(AX622="対象外","対象外",S621))</f>
        <v/>
      </c>
      <c r="T622" s="314" t="str">
        <f>IF(B621="","",IF(AY622="対象外","対象外",T621))</f>
        <v/>
      </c>
      <c r="U622" s="219" t="str">
        <f>IF(B621="","",IF(AY622="対象外","対象外",U621))</f>
        <v/>
      </c>
      <c r="V622" s="219" t="str">
        <f>IF(B621="","",IF(AY622="対象外","対象外",V621))</f>
        <v/>
      </c>
      <c r="W622" s="219" t="str">
        <f>IF(B621="","",IF(AY622="対象外","対象外",W621))</f>
        <v/>
      </c>
      <c r="X622" s="219" t="str">
        <f>IF(B621="","",IF(AY622="対象外","対象外",X621))</f>
        <v/>
      </c>
      <c r="Y622" s="219" t="str">
        <f>IF(B621="","",IF(AY622="対象外","対象外",Y621))</f>
        <v/>
      </c>
      <c r="Z622" s="315" t="str">
        <f>IF(B621="","",IF(AY622="対象外","対象外",Z621))</f>
        <v/>
      </c>
      <c r="AA622" s="303" t="str">
        <f>IF(B621="","",IF(AZ622="対象外","対象外",AA621))</f>
        <v/>
      </c>
      <c r="AB622" s="219" t="str">
        <f>IF(B621="","",IF(AZ622="対象外","対象外",AB621))</f>
        <v/>
      </c>
      <c r="AC622" s="219" t="str">
        <f>IF(B621="","",IF(AZ622="対象外","対象外",AC621))</f>
        <v/>
      </c>
      <c r="AD622" s="219" t="str">
        <f>IF(B621="","",IF(AZ622="対象外","対象外",AD621))</f>
        <v/>
      </c>
      <c r="AE622" s="219" t="str">
        <f>IF(B621="","",IF(AZ622="対象外","対象外",AE621))</f>
        <v/>
      </c>
      <c r="AF622" s="219" t="str">
        <f>IF(B621="","",IF(AZ622="対象外","対象外",AF621))</f>
        <v/>
      </c>
      <c r="AG622" s="219" t="str">
        <f>IF(B621="","",IF(AZ622="対象外","対象外",AG621))</f>
        <v/>
      </c>
      <c r="AH622" s="523" t="str">
        <f t="shared" ref="AH622" si="1001">IF(B621="","",IF(AH621&lt;1,"対象外",ROUND(AI621/AH621,3)))</f>
        <v/>
      </c>
      <c r="AI622" s="524"/>
      <c r="AJ622" s="189"/>
      <c r="AL622" s="290"/>
      <c r="AM622" s="184">
        <f>IF(AH622="",0,IF(AH622="対象外",0,1))</f>
        <v>0</v>
      </c>
      <c r="AN622" s="187">
        <f>IF(AM622=1,AH622,0)</f>
        <v>0</v>
      </c>
      <c r="AO622" s="184">
        <f>AH621</f>
        <v>0</v>
      </c>
      <c r="AP622" s="170">
        <f>AI621</f>
        <v>0</v>
      </c>
      <c r="AQ622" s="152"/>
      <c r="AR622" s="170">
        <f>IF(AS622&gt;1,1,0)</f>
        <v>0</v>
      </c>
      <c r="AS622" s="170">
        <f>AO622+AS578</f>
        <v>0</v>
      </c>
      <c r="AT622" s="170">
        <f>AP622+AT578</f>
        <v>0</v>
      </c>
      <c r="AU622" s="152"/>
      <c r="AW622" s="198" t="str">
        <f>IF(COUNTIF(F621:L621,"作業")+COUNTIF(F621:L621,"休日")&lt;7,"対象外",IF(COUNTIF(F621:L621,"休日")&gt;3,"対象外","対象"))</f>
        <v>対象外</v>
      </c>
      <c r="AX622" s="198" t="str">
        <f>IF(COUNTIF(M621:S621,"作業")+COUNTIF(M621:S621,"休日")&lt;7,"対象外",IF(COUNTIF(M621:S621,"休日")&gt;3,"対象外","対象"))</f>
        <v>対象外</v>
      </c>
      <c r="AY622" s="198" t="str">
        <f>IF(COUNTIF(T621:Z621,"作業")+COUNTIF(T621:Z621,"休日")&lt;7,"対象外",IF(COUNTIF(T621:Z621,"休日")&gt;3,"対象外","対象"))</f>
        <v>対象外</v>
      </c>
      <c r="AZ622" s="198" t="str">
        <f>IF(COUNTIF(AA621:AG621,"作業")+COUNTIF(AA621:AG621,"休日")&lt;7,"対象外",IF(COUNTIF(AA621:AG621,"休日")&gt;3,"対象外","対象"))</f>
        <v>対象外</v>
      </c>
    </row>
    <row r="623" spans="1:52" ht="54.75" customHeight="1" x14ac:dyDescent="0.35">
      <c r="A623" s="599"/>
      <c r="B623" s="529" t="str">
        <f>IF(COUNTIF(F623:AG623,0)=28,"",B$51)</f>
        <v/>
      </c>
      <c r="C623" s="530"/>
      <c r="D623" s="531"/>
      <c r="E623" s="295" t="s">
        <v>158</v>
      </c>
      <c r="F623" s="314">
        <f>VLOOKUP(F594,'14'!$B$11:$D$598,3,0)</f>
        <v>0</v>
      </c>
      <c r="G623" s="219">
        <f>VLOOKUP(G594,'14'!$B$11:$D$598,3,0)</f>
        <v>0</v>
      </c>
      <c r="H623" s="219">
        <f>VLOOKUP(H594,'14'!$B$11:$D$598,3,0)</f>
        <v>0</v>
      </c>
      <c r="I623" s="219">
        <f>VLOOKUP(I594,'14'!$B$11:$D$598,3,0)</f>
        <v>0</v>
      </c>
      <c r="J623" s="219">
        <f>VLOOKUP(J594,'14'!$B$11:$D$598,3,0)</f>
        <v>0</v>
      </c>
      <c r="K623" s="219">
        <f>VLOOKUP(K594,'14'!$B$11:$D$598,3,0)</f>
        <v>0</v>
      </c>
      <c r="L623" s="315">
        <f>VLOOKUP(L594,'14'!$B$11:$D$598,3,0)</f>
        <v>0</v>
      </c>
      <c r="M623" s="303">
        <f>VLOOKUP(M594,'14'!$B$11:$D$598,3,0)</f>
        <v>0</v>
      </c>
      <c r="N623" s="219">
        <f>VLOOKUP(N594,'14'!$B$11:$D$598,3,0)</f>
        <v>0</v>
      </c>
      <c r="O623" s="219">
        <f>VLOOKUP(O594,'14'!$B$11:$D$598,3,0)</f>
        <v>0</v>
      </c>
      <c r="P623" s="219">
        <f>VLOOKUP(P594,'14'!$B$11:$D$598,3,0)</f>
        <v>0</v>
      </c>
      <c r="Q623" s="219">
        <f>VLOOKUP(Q594,'14'!$B$11:$D$598,3,0)</f>
        <v>0</v>
      </c>
      <c r="R623" s="219">
        <f>VLOOKUP(R594,'14'!$B$11:$D$598,3,0)</f>
        <v>0</v>
      </c>
      <c r="S623" s="322">
        <f>VLOOKUP(S594,'14'!$B$11:$D$598,3,0)</f>
        <v>0</v>
      </c>
      <c r="T623" s="314">
        <f>VLOOKUP(T594,'14'!$B$11:$D$598,3,0)</f>
        <v>0</v>
      </c>
      <c r="U623" s="219">
        <f>VLOOKUP(U594,'14'!$B$11:$D$598,3,0)</f>
        <v>0</v>
      </c>
      <c r="V623" s="219">
        <f>VLOOKUP(V594,'14'!$B$11:$D$598,3,0)</f>
        <v>0</v>
      </c>
      <c r="W623" s="219">
        <f>VLOOKUP(W594,'14'!$B$11:$D$598,3,0)</f>
        <v>0</v>
      </c>
      <c r="X623" s="219">
        <f>VLOOKUP(X594,'14'!$B$11:$D$598,3,0)</f>
        <v>0</v>
      </c>
      <c r="Y623" s="219">
        <f>VLOOKUP(Y594,'14'!$B$11:$D$598,3,0)</f>
        <v>0</v>
      </c>
      <c r="Z623" s="315">
        <f>VLOOKUP(Z594,'14'!$B$11:$D$598,3,0)</f>
        <v>0</v>
      </c>
      <c r="AA623" s="303">
        <f>VLOOKUP(AA594,'14'!$B$11:$D$598,3,0)</f>
        <v>0</v>
      </c>
      <c r="AB623" s="219">
        <f>VLOOKUP(AB594,'14'!$B$11:$D$598,3,0)</f>
        <v>0</v>
      </c>
      <c r="AC623" s="219">
        <f>VLOOKUP(AC594,'14'!$B$11:$D$598,3,0)</f>
        <v>0</v>
      </c>
      <c r="AD623" s="219">
        <f>VLOOKUP(AD594,'14'!$B$11:$D$598,3,0)</f>
        <v>0</v>
      </c>
      <c r="AE623" s="219">
        <f>VLOOKUP(AE594,'14'!$B$11:$D$598,3,0)</f>
        <v>0</v>
      </c>
      <c r="AF623" s="219">
        <f>VLOOKUP(AF594,'14'!$B$11:$D$598,3,0)</f>
        <v>0</v>
      </c>
      <c r="AG623" s="219">
        <f>VLOOKUP(AG594,'14'!$B$11:$D$598,3,0)</f>
        <v>0</v>
      </c>
      <c r="AH623" s="198">
        <f t="shared" ref="AH623" si="1002">COUNTIF(F624:AG624,"作業")+COUNTIF(F624:AG624,"休日")</f>
        <v>0</v>
      </c>
      <c r="AI623" s="291">
        <f t="shared" ref="AI623" si="1003">(COUNTIF(F624:AG624,"休日"))</f>
        <v>0</v>
      </c>
      <c r="AJ623" s="189"/>
      <c r="AL623" s="290"/>
      <c r="AM623" s="290"/>
      <c r="AN623" s="290"/>
      <c r="AW623" s="278">
        <v>1</v>
      </c>
      <c r="AX623" s="278">
        <v>2</v>
      </c>
      <c r="AY623" s="278">
        <v>3</v>
      </c>
      <c r="AZ623" s="278">
        <v>4</v>
      </c>
    </row>
    <row r="624" spans="1:52" ht="54.75" customHeight="1" x14ac:dyDescent="0.35">
      <c r="A624" s="599"/>
      <c r="B624" s="532"/>
      <c r="C624" s="533"/>
      <c r="D624" s="534"/>
      <c r="E624" s="296" t="s">
        <v>159</v>
      </c>
      <c r="F624" s="314" t="str">
        <f>IF(B623="","",IF(AW624="対象外","対象外",F623))</f>
        <v/>
      </c>
      <c r="G624" s="219" t="str">
        <f>IF(B623="","",IF(AW624="対象外","対象外",G623))</f>
        <v/>
      </c>
      <c r="H624" s="219" t="str">
        <f>IF(B623="","",IF(AW624="対象外","対象外",H623))</f>
        <v/>
      </c>
      <c r="I624" s="219" t="str">
        <f>IF(B623="","",IF(AW624="対象外","対象外",I623))</f>
        <v/>
      </c>
      <c r="J624" s="219" t="str">
        <f>IF(B623="","",IF(AW624="対象外","対象外",J623))</f>
        <v/>
      </c>
      <c r="K624" s="219" t="str">
        <f>IF(B623="","",IF(AW624="対象外","対象外",K623))</f>
        <v/>
      </c>
      <c r="L624" s="315" t="str">
        <f>IF(B623="","",IF(AW624="対象外","対象外",L623))</f>
        <v/>
      </c>
      <c r="M624" s="303" t="str">
        <f>IF(B623="","",IF(AX624="対象外","対象外",M623))</f>
        <v/>
      </c>
      <c r="N624" s="219" t="str">
        <f>IF(B623="","",IF(AX624="対象外","対象外",N623))</f>
        <v/>
      </c>
      <c r="O624" s="219" t="str">
        <f>IF(B623="","",IF(AX624="対象外","対象外",O623))</f>
        <v/>
      </c>
      <c r="P624" s="219" t="str">
        <f>IF(B623="","",IF(AX624="対象外","対象外",P623))</f>
        <v/>
      </c>
      <c r="Q624" s="219" t="str">
        <f>IF(B623="","",IF(AX624="対象外","対象外",Q623))</f>
        <v/>
      </c>
      <c r="R624" s="219" t="str">
        <f>IF(B623="","",IF(AX624="対象外","対象外",R623))</f>
        <v/>
      </c>
      <c r="S624" s="322" t="str">
        <f>IF(B623="","",IF(AX624="対象外","対象外",S623))</f>
        <v/>
      </c>
      <c r="T624" s="314" t="str">
        <f>IF(B623="","",IF(AY624="対象外","対象外",T623))</f>
        <v/>
      </c>
      <c r="U624" s="219" t="str">
        <f>IF(B623="","",IF(AY624="対象外","対象外",U623))</f>
        <v/>
      </c>
      <c r="V624" s="219" t="str">
        <f>IF(B623="","",IF(AY624="対象外","対象外",V623))</f>
        <v/>
      </c>
      <c r="W624" s="219" t="str">
        <f>IF(B623="","",IF(AY624="対象外","対象外",W623))</f>
        <v/>
      </c>
      <c r="X624" s="219" t="str">
        <f>IF(B623="","",IF(AY624="対象外","対象外",X623))</f>
        <v/>
      </c>
      <c r="Y624" s="219" t="str">
        <f>IF(B623="","",IF(AY624="対象外","対象外",Y623))</f>
        <v/>
      </c>
      <c r="Z624" s="315" t="str">
        <f>IF(B623="","",IF(AY624="対象外","対象外",Z623))</f>
        <v/>
      </c>
      <c r="AA624" s="303" t="str">
        <f>IF(B623="","",IF(AZ624="対象外","対象外",AA623))</f>
        <v/>
      </c>
      <c r="AB624" s="219" t="str">
        <f>IF(B623="","",IF(AZ624="対象外","対象外",AB623))</f>
        <v/>
      </c>
      <c r="AC624" s="219" t="str">
        <f>IF(B623="","",IF(AZ624="対象外","対象外",AC623))</f>
        <v/>
      </c>
      <c r="AD624" s="219" t="str">
        <f>IF(B623="","",IF(AZ624="対象外","対象外",AD623))</f>
        <v/>
      </c>
      <c r="AE624" s="219" t="str">
        <f>IF(B623="","",IF(AZ624="対象外","対象外",AE623))</f>
        <v/>
      </c>
      <c r="AF624" s="219" t="str">
        <f>IF(B623="","",IF(AZ624="対象外","対象外",AF623))</f>
        <v/>
      </c>
      <c r="AG624" s="219" t="str">
        <f>IF(B623="","",IF(AZ624="対象外","対象外",AG623))</f>
        <v/>
      </c>
      <c r="AH624" s="523" t="str">
        <f t="shared" ref="AH624" si="1004">IF(B623="","",IF(AH623&lt;1,"対象外",ROUND(AI623/AH623,3)))</f>
        <v/>
      </c>
      <c r="AI624" s="524"/>
      <c r="AJ624" s="189"/>
      <c r="AL624" s="290"/>
      <c r="AM624" s="184">
        <f>IF(AH624="",0,IF(AH624="対象外",0,1))</f>
        <v>0</v>
      </c>
      <c r="AN624" s="187">
        <f>IF(AM624=1,AH624,0)</f>
        <v>0</v>
      </c>
      <c r="AO624" s="184">
        <f>AH623</f>
        <v>0</v>
      </c>
      <c r="AP624" s="170">
        <f>AI623</f>
        <v>0</v>
      </c>
      <c r="AQ624" s="152"/>
      <c r="AR624" s="170">
        <f>IF(AS624&gt;1,1,0)</f>
        <v>0</v>
      </c>
      <c r="AS624" s="170">
        <f>AO624+AS580</f>
        <v>0</v>
      </c>
      <c r="AT624" s="170">
        <f>AP624+AT580</f>
        <v>0</v>
      </c>
      <c r="AU624" s="152"/>
      <c r="AW624" s="198" t="str">
        <f>IF(COUNTIF(F623:L623,"作業")+COUNTIF(F623:L623,"休日")&lt;7,"対象外",IF(COUNTIF(F623:L623,"休日")&gt;3,"対象外","対象"))</f>
        <v>対象外</v>
      </c>
      <c r="AX624" s="198" t="str">
        <f>IF(COUNTIF(M623:S623,"作業")+COUNTIF(M623:S623,"休日")&lt;7,"対象外",IF(COUNTIF(M623:S623,"休日")&gt;3,"対象外","対象"))</f>
        <v>対象外</v>
      </c>
      <c r="AY624" s="198" t="str">
        <f>IF(COUNTIF(T623:Z623,"作業")+COUNTIF(T623:Z623,"休日")&lt;7,"対象外",IF(COUNTIF(T623:Z623,"休日")&gt;3,"対象外","対象"))</f>
        <v>対象外</v>
      </c>
      <c r="AZ624" s="198" t="str">
        <f>IF(COUNTIF(AA623:AG623,"作業")+COUNTIF(AA623:AG623,"休日")&lt;7,"対象外",IF(COUNTIF(AA623:AG623,"休日")&gt;3,"対象外","対象"))</f>
        <v>対象外</v>
      </c>
    </row>
    <row r="625" spans="1:52" ht="54.75" customHeight="1" x14ac:dyDescent="0.35">
      <c r="A625" s="599"/>
      <c r="B625" s="529" t="str">
        <f>IF(COUNTIF(F625:AG625,0)=28,"",B$53)</f>
        <v/>
      </c>
      <c r="C625" s="530"/>
      <c r="D625" s="531"/>
      <c r="E625" s="295" t="s">
        <v>158</v>
      </c>
      <c r="F625" s="314">
        <f>VLOOKUP(F594,'15'!$B$11:$D$598,3,0)</f>
        <v>0</v>
      </c>
      <c r="G625" s="219">
        <f>VLOOKUP(G594,'15'!$B$11:$D$598,3,0)</f>
        <v>0</v>
      </c>
      <c r="H625" s="219">
        <f>VLOOKUP(H594,'15'!$B$11:$D$598,3,0)</f>
        <v>0</v>
      </c>
      <c r="I625" s="219">
        <f>VLOOKUP(I594,'15'!$B$11:$D$598,3,0)</f>
        <v>0</v>
      </c>
      <c r="J625" s="219">
        <f>VLOOKUP(J594,'15'!$B$11:$D$598,3,0)</f>
        <v>0</v>
      </c>
      <c r="K625" s="219">
        <f>VLOOKUP(K594,'15'!$B$11:$D$598,3,0)</f>
        <v>0</v>
      </c>
      <c r="L625" s="315">
        <f>VLOOKUP(L594,'15'!$B$11:$D$598,3,0)</f>
        <v>0</v>
      </c>
      <c r="M625" s="303">
        <f>VLOOKUP(M594,'15'!$B$11:$D$598,3,0)</f>
        <v>0</v>
      </c>
      <c r="N625" s="219">
        <f>VLOOKUP(N594,'15'!$B$11:$D$598,3,0)</f>
        <v>0</v>
      </c>
      <c r="O625" s="219">
        <f>VLOOKUP(O594,'15'!$B$11:$D$598,3,0)</f>
        <v>0</v>
      </c>
      <c r="P625" s="219">
        <f>VLOOKUP(P594,'15'!$B$11:$D$598,3,0)</f>
        <v>0</v>
      </c>
      <c r="Q625" s="219">
        <f>VLOOKUP(Q594,'15'!$B$11:$D$598,3,0)</f>
        <v>0</v>
      </c>
      <c r="R625" s="219">
        <f>VLOOKUP(R594,'15'!$B$11:$D$598,3,0)</f>
        <v>0</v>
      </c>
      <c r="S625" s="322">
        <f>VLOOKUP(S594,'15'!$B$11:$D$598,3,0)</f>
        <v>0</v>
      </c>
      <c r="T625" s="314">
        <f>VLOOKUP(T594,'15'!$B$11:$D$598,3,0)</f>
        <v>0</v>
      </c>
      <c r="U625" s="219">
        <f>VLOOKUP(U594,'15'!$B$11:$D$598,3,0)</f>
        <v>0</v>
      </c>
      <c r="V625" s="219">
        <f>VLOOKUP(V594,'15'!$B$11:$D$598,3,0)</f>
        <v>0</v>
      </c>
      <c r="W625" s="219">
        <f>VLOOKUP(W594,'15'!$B$11:$D$598,3,0)</f>
        <v>0</v>
      </c>
      <c r="X625" s="219">
        <f>VLOOKUP(X594,'15'!$B$11:$D$598,3,0)</f>
        <v>0</v>
      </c>
      <c r="Y625" s="219">
        <f>VLOOKUP(Y594,'15'!$B$11:$D$598,3,0)</f>
        <v>0</v>
      </c>
      <c r="Z625" s="315">
        <f>VLOOKUP(Z594,'15'!$B$11:$D$598,3,0)</f>
        <v>0</v>
      </c>
      <c r="AA625" s="303">
        <f>VLOOKUP(AA594,'15'!$B$11:$D$598,3,0)</f>
        <v>0</v>
      </c>
      <c r="AB625" s="219">
        <f>VLOOKUP(AB594,'15'!$B$11:$D$598,3,0)</f>
        <v>0</v>
      </c>
      <c r="AC625" s="219">
        <f>VLOOKUP(AC594,'15'!$B$11:$D$598,3,0)</f>
        <v>0</v>
      </c>
      <c r="AD625" s="219">
        <f>VLOOKUP(AD594,'15'!$B$11:$D$598,3,0)</f>
        <v>0</v>
      </c>
      <c r="AE625" s="219">
        <f>VLOOKUP(AE594,'15'!$B$11:$D$598,3,0)</f>
        <v>0</v>
      </c>
      <c r="AF625" s="219">
        <f>VLOOKUP(AF594,'15'!$B$11:$D$598,3,0)</f>
        <v>0</v>
      </c>
      <c r="AG625" s="219">
        <f>VLOOKUP(AG594,'15'!$B$11:$D$598,3,0)</f>
        <v>0</v>
      </c>
      <c r="AH625" s="198">
        <f t="shared" ref="AH625" si="1005">COUNTIF(F626:AG626,"作業")+COUNTIF(F626:AG626,"休日")</f>
        <v>0</v>
      </c>
      <c r="AI625" s="291">
        <f t="shared" ref="AI625" si="1006">(COUNTIF(F626:AG626,"休日"))</f>
        <v>0</v>
      </c>
      <c r="AJ625" s="189"/>
      <c r="AL625" s="290"/>
      <c r="AM625" s="290"/>
      <c r="AN625" s="290"/>
      <c r="AW625" s="278">
        <v>1</v>
      </c>
      <c r="AX625" s="278">
        <v>2</v>
      </c>
      <c r="AY625" s="278">
        <v>3</v>
      </c>
      <c r="AZ625" s="278">
        <v>4</v>
      </c>
    </row>
    <row r="626" spans="1:52" ht="54.75" customHeight="1" x14ac:dyDescent="0.35">
      <c r="A626" s="599"/>
      <c r="B626" s="532"/>
      <c r="C626" s="533"/>
      <c r="D626" s="534"/>
      <c r="E626" s="296" t="s">
        <v>159</v>
      </c>
      <c r="F626" s="314" t="str">
        <f>IF(B625="","",IF(AW626="対象外","対象外",F625))</f>
        <v/>
      </c>
      <c r="G626" s="219" t="str">
        <f>IF(B625="","",IF(AW626="対象外","対象外",G625))</f>
        <v/>
      </c>
      <c r="H626" s="219" t="str">
        <f>IF(B625="","",IF(AW626="対象外","対象外",H625))</f>
        <v/>
      </c>
      <c r="I626" s="219" t="str">
        <f>IF(B625="","",IF(AW626="対象外","対象外",I625))</f>
        <v/>
      </c>
      <c r="J626" s="219" t="str">
        <f>IF(B625="","",IF(AW626="対象外","対象外",J625))</f>
        <v/>
      </c>
      <c r="K626" s="219" t="str">
        <f>IF(B625="","",IF(AW626="対象外","対象外",K625))</f>
        <v/>
      </c>
      <c r="L626" s="315" t="str">
        <f>IF(B625="","",IF(AW626="対象外","対象外",L625))</f>
        <v/>
      </c>
      <c r="M626" s="303" t="str">
        <f>IF(B625="","",IF(AX626="対象外","対象外",M625))</f>
        <v/>
      </c>
      <c r="N626" s="219" t="str">
        <f>IF(B625="","",IF(AX626="対象外","対象外",N625))</f>
        <v/>
      </c>
      <c r="O626" s="219" t="str">
        <f>IF(B625="","",IF(AX626="対象外","対象外",O625))</f>
        <v/>
      </c>
      <c r="P626" s="219" t="str">
        <f>IF(B625="","",IF(AX626="対象外","対象外",P625))</f>
        <v/>
      </c>
      <c r="Q626" s="219" t="str">
        <f>IF(B625="","",IF(AX626="対象外","対象外",Q625))</f>
        <v/>
      </c>
      <c r="R626" s="219" t="str">
        <f>IF(B625="","",IF(AX626="対象外","対象外",R625))</f>
        <v/>
      </c>
      <c r="S626" s="322" t="str">
        <f>IF(B625="","",IF(AX626="対象外","対象外",S625))</f>
        <v/>
      </c>
      <c r="T626" s="314" t="str">
        <f>IF(B625="","",IF(AY626="対象外","対象外",T625))</f>
        <v/>
      </c>
      <c r="U626" s="219" t="str">
        <f>IF(B625="","",IF(AY626="対象外","対象外",U625))</f>
        <v/>
      </c>
      <c r="V626" s="219" t="str">
        <f>IF(B625="","",IF(AY626="対象外","対象外",V625))</f>
        <v/>
      </c>
      <c r="W626" s="219" t="str">
        <f>IF(B625="","",IF(AY626="対象外","対象外",W625))</f>
        <v/>
      </c>
      <c r="X626" s="219" t="str">
        <f>IF(B625="","",IF(AY626="対象外","対象外",X625))</f>
        <v/>
      </c>
      <c r="Y626" s="219" t="str">
        <f>IF(B625="","",IF(AY626="対象外","対象外",Y625))</f>
        <v/>
      </c>
      <c r="Z626" s="315" t="str">
        <f>IF(B625="","",IF(AY626="対象外","対象外",Z625))</f>
        <v/>
      </c>
      <c r="AA626" s="303" t="str">
        <f>IF(B625="","",IF(AZ626="対象外","対象外",AA625))</f>
        <v/>
      </c>
      <c r="AB626" s="219" t="str">
        <f>IF(B625="","",IF(AZ626="対象外","対象外",AB625))</f>
        <v/>
      </c>
      <c r="AC626" s="219" t="str">
        <f>IF(B625="","",IF(AZ626="対象外","対象外",AC625))</f>
        <v/>
      </c>
      <c r="AD626" s="219" t="str">
        <f>IF(B625="","",IF(AZ626="対象外","対象外",AD625))</f>
        <v/>
      </c>
      <c r="AE626" s="219" t="str">
        <f>IF(B625="","",IF(AZ626="対象外","対象外",AE625))</f>
        <v/>
      </c>
      <c r="AF626" s="219" t="str">
        <f>IF(B625="","",IF(AZ626="対象外","対象外",AF625))</f>
        <v/>
      </c>
      <c r="AG626" s="219" t="str">
        <f>IF(B625="","",IF(AZ626="対象外","対象外",AG625))</f>
        <v/>
      </c>
      <c r="AH626" s="523" t="str">
        <f t="shared" ref="AH626" si="1007">IF(B625="","",IF(AH625&lt;1,"対象外",ROUND(AI625/AH625,3)))</f>
        <v/>
      </c>
      <c r="AI626" s="524"/>
      <c r="AJ626" s="189"/>
      <c r="AL626" s="290"/>
      <c r="AM626" s="184">
        <f>IF(AH626="",0,IF(AH626="対象外",0,1))</f>
        <v>0</v>
      </c>
      <c r="AN626" s="187">
        <f>IF(AM626=1,AH626,0)</f>
        <v>0</v>
      </c>
      <c r="AO626" s="184">
        <f>AH625</f>
        <v>0</v>
      </c>
      <c r="AP626" s="170">
        <f>AI625</f>
        <v>0</v>
      </c>
      <c r="AQ626" s="152"/>
      <c r="AR626" s="170">
        <f>IF(AS626&gt;1,1,0)</f>
        <v>0</v>
      </c>
      <c r="AS626" s="170">
        <f>AO626+AS582</f>
        <v>0</v>
      </c>
      <c r="AT626" s="170">
        <f>AP626+AT582</f>
        <v>0</v>
      </c>
      <c r="AU626" s="152"/>
      <c r="AW626" s="198" t="str">
        <f>IF(COUNTIF(F625:L625,"作業")+COUNTIF(F625:L625,"休日")&lt;7,"対象外",IF(COUNTIF(F625:L625,"休日")&gt;3,"対象外","対象"))</f>
        <v>対象外</v>
      </c>
      <c r="AX626" s="198" t="str">
        <f>IF(COUNTIF(M625:S625,"作業")+COUNTIF(M625:S625,"休日")&lt;7,"対象外",IF(COUNTIF(M625:S625,"休日")&gt;3,"対象外","対象"))</f>
        <v>対象外</v>
      </c>
      <c r="AY626" s="198" t="str">
        <f>IF(COUNTIF(T625:Z625,"作業")+COUNTIF(T625:Z625,"休日")&lt;7,"対象外",IF(COUNTIF(T625:Z625,"休日")&gt;3,"対象外","対象"))</f>
        <v>対象外</v>
      </c>
      <c r="AZ626" s="198" t="str">
        <f>IF(COUNTIF(AA625:AG625,"作業")+COUNTIF(AA625:AG625,"休日")&lt;7,"対象外",IF(COUNTIF(AA625:AG625,"休日")&gt;3,"対象外","対象"))</f>
        <v>対象外</v>
      </c>
    </row>
    <row r="627" spans="1:52" ht="54.75" customHeight="1" x14ac:dyDescent="0.35">
      <c r="A627" s="599"/>
      <c r="B627" s="529" t="str">
        <f>IF(COUNTIF(F627:AG627,0)=28,"",B$55)</f>
        <v/>
      </c>
      <c r="C627" s="530"/>
      <c r="D627" s="531"/>
      <c r="E627" s="295" t="s">
        <v>158</v>
      </c>
      <c r="F627" s="314">
        <f>VLOOKUP(F594,'16'!$B$11:$D$598,3,0)</f>
        <v>0</v>
      </c>
      <c r="G627" s="219">
        <f>VLOOKUP(G594,'16'!$B$11:$D$598,3,0)</f>
        <v>0</v>
      </c>
      <c r="H627" s="219">
        <f>VLOOKUP(H594,'16'!$B$11:$D$598,3,0)</f>
        <v>0</v>
      </c>
      <c r="I627" s="219">
        <f>VLOOKUP(I594,'16'!$B$11:$D$598,3,0)</f>
        <v>0</v>
      </c>
      <c r="J627" s="219">
        <f>VLOOKUP(J594,'16'!$B$11:$D$598,3,0)</f>
        <v>0</v>
      </c>
      <c r="K627" s="219">
        <f>VLOOKUP(K594,'16'!$B$11:$D$598,3,0)</f>
        <v>0</v>
      </c>
      <c r="L627" s="315">
        <f>VLOOKUP(L594,'16'!$B$11:$D$598,3,0)</f>
        <v>0</v>
      </c>
      <c r="M627" s="303">
        <f>VLOOKUP(M594,'16'!$B$11:$D$598,3,0)</f>
        <v>0</v>
      </c>
      <c r="N627" s="219">
        <f>VLOOKUP(N594,'16'!$B$11:$D$598,3,0)</f>
        <v>0</v>
      </c>
      <c r="O627" s="219">
        <f>VLOOKUP(O594,'16'!$B$11:$D$598,3,0)</f>
        <v>0</v>
      </c>
      <c r="P627" s="219">
        <f>VLOOKUP(P594,'16'!$B$11:$D$598,3,0)</f>
        <v>0</v>
      </c>
      <c r="Q627" s="219">
        <f>VLOOKUP(Q594,'16'!$B$11:$D$598,3,0)</f>
        <v>0</v>
      </c>
      <c r="R627" s="219">
        <f>VLOOKUP(R594,'16'!$B$11:$D$598,3,0)</f>
        <v>0</v>
      </c>
      <c r="S627" s="322">
        <f>VLOOKUP(S594,'16'!$B$11:$D$598,3,0)</f>
        <v>0</v>
      </c>
      <c r="T627" s="314">
        <f>VLOOKUP(T594,'16'!$B$11:$D$598,3,0)</f>
        <v>0</v>
      </c>
      <c r="U627" s="219">
        <f>VLOOKUP(U594,'16'!$B$11:$D$598,3,0)</f>
        <v>0</v>
      </c>
      <c r="V627" s="219">
        <f>VLOOKUP(V594,'16'!$B$11:$D$598,3,0)</f>
        <v>0</v>
      </c>
      <c r="W627" s="219">
        <f>VLOOKUP(W594,'16'!$B$11:$D$598,3,0)</f>
        <v>0</v>
      </c>
      <c r="X627" s="219">
        <f>VLOOKUP(X594,'16'!$B$11:$D$598,3,0)</f>
        <v>0</v>
      </c>
      <c r="Y627" s="219">
        <f>VLOOKUP(Y594,'16'!$B$11:$D$598,3,0)</f>
        <v>0</v>
      </c>
      <c r="Z627" s="315">
        <f>VLOOKUP(Z594,'16'!$B$11:$D$598,3,0)</f>
        <v>0</v>
      </c>
      <c r="AA627" s="303">
        <f>VLOOKUP(AA594,'16'!$B$11:$D$598,3,0)</f>
        <v>0</v>
      </c>
      <c r="AB627" s="219">
        <f>VLOOKUP(AB594,'16'!$B$11:$D$598,3,0)</f>
        <v>0</v>
      </c>
      <c r="AC627" s="219">
        <f>VLOOKUP(AC594,'16'!$B$11:$D$598,3,0)</f>
        <v>0</v>
      </c>
      <c r="AD627" s="219">
        <f>VLOOKUP(AD594,'16'!$B$11:$D$598,3,0)</f>
        <v>0</v>
      </c>
      <c r="AE627" s="219">
        <f>VLOOKUP(AE594,'16'!$B$11:$D$598,3,0)</f>
        <v>0</v>
      </c>
      <c r="AF627" s="219">
        <f>VLOOKUP(AF594,'16'!$B$11:$D$598,3,0)</f>
        <v>0</v>
      </c>
      <c r="AG627" s="219">
        <f>VLOOKUP(AG594,'16'!$B$11:$D$598,3,0)</f>
        <v>0</v>
      </c>
      <c r="AH627" s="198">
        <f t="shared" ref="AH627" si="1008">COUNTIF(F628:AG628,"作業")+COUNTIF(F628:AG628,"休日")</f>
        <v>0</v>
      </c>
      <c r="AI627" s="291">
        <f t="shared" ref="AI627" si="1009">(COUNTIF(F628:AG628,"休日"))</f>
        <v>0</v>
      </c>
      <c r="AJ627" s="189"/>
      <c r="AL627" s="290"/>
      <c r="AM627" s="290"/>
      <c r="AN627" s="290"/>
      <c r="AW627" s="278">
        <v>1</v>
      </c>
      <c r="AX627" s="278">
        <v>2</v>
      </c>
      <c r="AY627" s="278">
        <v>3</v>
      </c>
      <c r="AZ627" s="278">
        <v>4</v>
      </c>
    </row>
    <row r="628" spans="1:52" ht="54.75" customHeight="1" x14ac:dyDescent="0.35">
      <c r="A628" s="599"/>
      <c r="B628" s="532"/>
      <c r="C628" s="533"/>
      <c r="D628" s="534"/>
      <c r="E628" s="296" t="s">
        <v>159</v>
      </c>
      <c r="F628" s="314" t="str">
        <f>IF(B627="","",IF(AW628="対象外","対象外",F627))</f>
        <v/>
      </c>
      <c r="G628" s="219" t="str">
        <f>IF(B627="","",IF(AW628="対象外","対象外",G627))</f>
        <v/>
      </c>
      <c r="H628" s="219" t="str">
        <f>IF(B627="","",IF(AW628="対象外","対象外",H627))</f>
        <v/>
      </c>
      <c r="I628" s="219" t="str">
        <f>IF(B627="","",IF(AW628="対象外","対象外",I627))</f>
        <v/>
      </c>
      <c r="J628" s="219" t="str">
        <f>IF(B627="","",IF(AW628="対象外","対象外",J627))</f>
        <v/>
      </c>
      <c r="K628" s="219" t="str">
        <f>IF(B627="","",IF(AW628="対象外","対象外",K627))</f>
        <v/>
      </c>
      <c r="L628" s="315" t="str">
        <f>IF(B627="","",IF(AW628="対象外","対象外",L627))</f>
        <v/>
      </c>
      <c r="M628" s="303" t="str">
        <f>IF(B627="","",IF(AX628="対象外","対象外",M627))</f>
        <v/>
      </c>
      <c r="N628" s="219" t="str">
        <f>IF(B627="","",IF(AX628="対象外","対象外",N627))</f>
        <v/>
      </c>
      <c r="O628" s="219" t="str">
        <f>IF(B627="","",IF(AX628="対象外","対象外",O627))</f>
        <v/>
      </c>
      <c r="P628" s="219" t="str">
        <f>IF(B627="","",IF(AX628="対象外","対象外",P627))</f>
        <v/>
      </c>
      <c r="Q628" s="219" t="str">
        <f>IF(B627="","",IF(AX628="対象外","対象外",Q627))</f>
        <v/>
      </c>
      <c r="R628" s="219" t="str">
        <f>IF(B627="","",IF(AX628="対象外","対象外",R627))</f>
        <v/>
      </c>
      <c r="S628" s="322" t="str">
        <f>IF(B627="","",IF(AX628="対象外","対象外",S627))</f>
        <v/>
      </c>
      <c r="T628" s="314" t="str">
        <f>IF(B627="","",IF(AY628="対象外","対象外",T627))</f>
        <v/>
      </c>
      <c r="U628" s="219" t="str">
        <f>IF(B627="","",IF(AY628="対象外","対象外",U627))</f>
        <v/>
      </c>
      <c r="V628" s="219" t="str">
        <f>IF(B627="","",IF(AY628="対象外","対象外",V627))</f>
        <v/>
      </c>
      <c r="W628" s="219" t="str">
        <f>IF(B627="","",IF(AY628="対象外","対象外",W627))</f>
        <v/>
      </c>
      <c r="X628" s="219" t="str">
        <f>IF(B627="","",IF(AY628="対象外","対象外",X627))</f>
        <v/>
      </c>
      <c r="Y628" s="219" t="str">
        <f>IF(B627="","",IF(AY628="対象外","対象外",Y627))</f>
        <v/>
      </c>
      <c r="Z628" s="315" t="str">
        <f>IF(B627="","",IF(AY628="対象外","対象外",Z627))</f>
        <v/>
      </c>
      <c r="AA628" s="303" t="str">
        <f>IF(B627="","",IF(AZ628="対象外","対象外",AA627))</f>
        <v/>
      </c>
      <c r="AB628" s="219" t="str">
        <f>IF(B627="","",IF(AZ628="対象外","対象外",AB627))</f>
        <v/>
      </c>
      <c r="AC628" s="219" t="str">
        <f>IF(B627="","",IF(AZ628="対象外","対象外",AC627))</f>
        <v/>
      </c>
      <c r="AD628" s="219" t="str">
        <f>IF(B627="","",IF(AZ628="対象外","対象外",AD627))</f>
        <v/>
      </c>
      <c r="AE628" s="219" t="str">
        <f>IF(B627="","",IF(AZ628="対象外","対象外",AE627))</f>
        <v/>
      </c>
      <c r="AF628" s="219" t="str">
        <f>IF(B627="","",IF(AZ628="対象外","対象外",AF627))</f>
        <v/>
      </c>
      <c r="AG628" s="219" t="str">
        <f>IF(B627="","",IF(AZ628="対象外","対象外",AG627))</f>
        <v/>
      </c>
      <c r="AH628" s="523" t="str">
        <f t="shared" ref="AH628" si="1010">IF(B627="","",IF(AH627&lt;1,"対象外",ROUND(AI627/AH627,3)))</f>
        <v/>
      </c>
      <c r="AI628" s="524"/>
      <c r="AJ628" s="189"/>
      <c r="AL628" s="290"/>
      <c r="AM628" s="184">
        <f>IF(AH628="",0,IF(AH628="対象外",0,1))</f>
        <v>0</v>
      </c>
      <c r="AN628" s="187">
        <f>IF(AM628=1,AH628,0)</f>
        <v>0</v>
      </c>
      <c r="AO628" s="184">
        <f>AH627</f>
        <v>0</v>
      </c>
      <c r="AP628" s="170">
        <f>AI627</f>
        <v>0</v>
      </c>
      <c r="AQ628" s="152"/>
      <c r="AR628" s="170">
        <f>IF(AS628&gt;1,1,0)</f>
        <v>0</v>
      </c>
      <c r="AS628" s="170">
        <f>AO628+AS584</f>
        <v>0</v>
      </c>
      <c r="AT628" s="170">
        <f>AP628+AT584</f>
        <v>0</v>
      </c>
      <c r="AU628" s="152"/>
      <c r="AW628" s="198" t="str">
        <f>IF(COUNTIF(F627:L627,"作業")+COUNTIF(F627:L627,"休日")&lt;7,"対象外",IF(COUNTIF(F627:L627,"休日")&gt;3,"対象外","対象"))</f>
        <v>対象外</v>
      </c>
      <c r="AX628" s="198" t="str">
        <f>IF(COUNTIF(M627:S627,"作業")+COUNTIF(M627:S627,"休日")&lt;7,"対象外",IF(COUNTIF(M627:S627,"休日")&gt;3,"対象外","対象"))</f>
        <v>対象外</v>
      </c>
      <c r="AY628" s="198" t="str">
        <f>IF(COUNTIF(T627:Z627,"作業")+COUNTIF(T627:Z627,"休日")&lt;7,"対象外",IF(COUNTIF(T627:Z627,"休日")&gt;3,"対象外","対象"))</f>
        <v>対象外</v>
      </c>
      <c r="AZ628" s="198" t="str">
        <f>IF(COUNTIF(AA627:AG627,"作業")+COUNTIF(AA627:AG627,"休日")&lt;7,"対象外",IF(COUNTIF(AA627:AG627,"休日")&gt;3,"対象外","対象"))</f>
        <v>対象外</v>
      </c>
    </row>
    <row r="629" spans="1:52" ht="54.75" customHeight="1" x14ac:dyDescent="0.35">
      <c r="A629" s="599"/>
      <c r="B629" s="529" t="str">
        <f t="shared" ref="B629" si="1011">IF(COUNTIF(F629:AG629,0)=28,"",B$25)</f>
        <v/>
      </c>
      <c r="C629" s="530"/>
      <c r="D629" s="531"/>
      <c r="E629" s="295" t="s">
        <v>158</v>
      </c>
      <c r="F629" s="314">
        <f>VLOOKUP(F594,'17'!$B$11:$D$598,3,0)</f>
        <v>0</v>
      </c>
      <c r="G629" s="219">
        <f>VLOOKUP(G594,'17'!$B$11:$D$598,3,0)</f>
        <v>0</v>
      </c>
      <c r="H629" s="219">
        <f>VLOOKUP(H594,'17'!$B$11:$D$598,3,0)</f>
        <v>0</v>
      </c>
      <c r="I629" s="219">
        <f>VLOOKUP(I594,'17'!$B$11:$D$598,3,0)</f>
        <v>0</v>
      </c>
      <c r="J629" s="219">
        <f>VLOOKUP(J594,'17'!$B$11:$D$598,3,0)</f>
        <v>0</v>
      </c>
      <c r="K629" s="219">
        <f>VLOOKUP(K594,'17'!$B$11:$D$598,3,0)</f>
        <v>0</v>
      </c>
      <c r="L629" s="315">
        <f>VLOOKUP(L594,'17'!$B$11:$D$598,3,0)</f>
        <v>0</v>
      </c>
      <c r="M629" s="303">
        <f>VLOOKUP(M594,'17'!$B$11:$D$598,3,0)</f>
        <v>0</v>
      </c>
      <c r="N629" s="219">
        <f>VLOOKUP(N594,'17'!$B$11:$D$598,3,0)</f>
        <v>0</v>
      </c>
      <c r="O629" s="219">
        <f>VLOOKUP(O594,'17'!$B$11:$D$598,3,0)</f>
        <v>0</v>
      </c>
      <c r="P629" s="219">
        <f>VLOOKUP(P594,'17'!$B$11:$D$598,3,0)</f>
        <v>0</v>
      </c>
      <c r="Q629" s="219">
        <f>VLOOKUP(Q594,'17'!$B$11:$D$598,3,0)</f>
        <v>0</v>
      </c>
      <c r="R629" s="219">
        <f>VLOOKUP(R594,'17'!$B$11:$D$598,3,0)</f>
        <v>0</v>
      </c>
      <c r="S629" s="322">
        <f>VLOOKUP(S594,'17'!$B$11:$D$598,3,0)</f>
        <v>0</v>
      </c>
      <c r="T629" s="314">
        <f>VLOOKUP(T594,'17'!$B$11:$D$598,3,0)</f>
        <v>0</v>
      </c>
      <c r="U629" s="219">
        <f>VLOOKUP(U594,'17'!$B$11:$D$598,3,0)</f>
        <v>0</v>
      </c>
      <c r="V629" s="219">
        <f>VLOOKUP(V594,'17'!$B$11:$D$598,3,0)</f>
        <v>0</v>
      </c>
      <c r="W629" s="219">
        <f>VLOOKUP(W594,'17'!$B$11:$D$598,3,0)</f>
        <v>0</v>
      </c>
      <c r="X629" s="219">
        <f>VLOOKUP(X594,'17'!$B$11:$D$598,3,0)</f>
        <v>0</v>
      </c>
      <c r="Y629" s="219">
        <f>VLOOKUP(Y594,'17'!$B$11:$D$598,3,0)</f>
        <v>0</v>
      </c>
      <c r="Z629" s="315">
        <f>VLOOKUP(Z594,'17'!$B$11:$D$598,3,0)</f>
        <v>0</v>
      </c>
      <c r="AA629" s="303">
        <f>VLOOKUP(AA594,'17'!$B$11:$D$598,3,0)</f>
        <v>0</v>
      </c>
      <c r="AB629" s="219">
        <f>VLOOKUP(AB594,'17'!$B$11:$D$598,3,0)</f>
        <v>0</v>
      </c>
      <c r="AC629" s="219">
        <f>VLOOKUP(AC594,'17'!$B$11:$D$598,3,0)</f>
        <v>0</v>
      </c>
      <c r="AD629" s="219">
        <f>VLOOKUP(AD594,'17'!$B$11:$D$598,3,0)</f>
        <v>0</v>
      </c>
      <c r="AE629" s="219">
        <f>VLOOKUP(AE594,'17'!$B$11:$D$598,3,0)</f>
        <v>0</v>
      </c>
      <c r="AF629" s="219">
        <f>VLOOKUP(AF594,'17'!$B$11:$D$598,3,0)</f>
        <v>0</v>
      </c>
      <c r="AG629" s="219">
        <f>VLOOKUP(AG594,'17'!$B$11:$D$598,3,0)</f>
        <v>0</v>
      </c>
      <c r="AH629" s="198">
        <f t="shared" ref="AH629" si="1012">COUNTIF(F630:AG630,"作業")+COUNTIF(F630:AG630,"休日")</f>
        <v>0</v>
      </c>
      <c r="AI629" s="291">
        <f t="shared" ref="AI629" si="1013">(COUNTIF(F630:AG630,"休日"))</f>
        <v>0</v>
      </c>
      <c r="AJ629" s="189"/>
      <c r="AL629" s="290"/>
      <c r="AM629" s="290"/>
      <c r="AN629" s="290"/>
      <c r="AW629" s="278">
        <v>1</v>
      </c>
      <c r="AX629" s="278">
        <v>2</v>
      </c>
      <c r="AY629" s="278">
        <v>3</v>
      </c>
      <c r="AZ629" s="278">
        <v>4</v>
      </c>
    </row>
    <row r="630" spans="1:52" ht="54.75" customHeight="1" x14ac:dyDescent="0.35">
      <c r="A630" s="599"/>
      <c r="B630" s="532"/>
      <c r="C630" s="533"/>
      <c r="D630" s="534"/>
      <c r="E630" s="296" t="s">
        <v>159</v>
      </c>
      <c r="F630" s="314" t="str">
        <f>IF(B629="","",IF(AW630="対象外","対象外",F629))</f>
        <v/>
      </c>
      <c r="G630" s="219" t="str">
        <f>IF(B629="","",IF(AW630="対象外","対象外",G629))</f>
        <v/>
      </c>
      <c r="H630" s="219" t="str">
        <f>IF(B629="","",IF(AW630="対象外","対象外",H629))</f>
        <v/>
      </c>
      <c r="I630" s="219" t="str">
        <f>IF(B629="","",IF(AW630="対象外","対象外",I629))</f>
        <v/>
      </c>
      <c r="J630" s="219" t="str">
        <f>IF(B629="","",IF(AW630="対象外","対象外",J629))</f>
        <v/>
      </c>
      <c r="K630" s="219" t="str">
        <f>IF(B629="","",IF(AW630="対象外","対象外",K629))</f>
        <v/>
      </c>
      <c r="L630" s="315" t="str">
        <f>IF(B629="","",IF(AW630="対象外","対象外",L629))</f>
        <v/>
      </c>
      <c r="M630" s="303" t="str">
        <f>IF(B629="","",IF(AX630="対象外","対象外",M629))</f>
        <v/>
      </c>
      <c r="N630" s="219" t="str">
        <f>IF(B629="","",IF(AX630="対象外","対象外",N629))</f>
        <v/>
      </c>
      <c r="O630" s="219" t="str">
        <f>IF(B629="","",IF(AX630="対象外","対象外",O629))</f>
        <v/>
      </c>
      <c r="P630" s="219" t="str">
        <f>IF(B629="","",IF(AX630="対象外","対象外",P629))</f>
        <v/>
      </c>
      <c r="Q630" s="219" t="str">
        <f>IF(B629="","",IF(AX630="対象外","対象外",Q629))</f>
        <v/>
      </c>
      <c r="R630" s="219" t="str">
        <f>IF(B629="","",IF(AX630="対象外","対象外",R629))</f>
        <v/>
      </c>
      <c r="S630" s="322" t="str">
        <f>IF(B629="","",IF(AX630="対象外","対象外",S629))</f>
        <v/>
      </c>
      <c r="T630" s="314" t="str">
        <f>IF(B629="","",IF(AY630="対象外","対象外",T629))</f>
        <v/>
      </c>
      <c r="U630" s="219" t="str">
        <f>IF(B629="","",IF(AY630="対象外","対象外",U629))</f>
        <v/>
      </c>
      <c r="V630" s="219" t="str">
        <f>IF(B629="","",IF(AY630="対象外","対象外",V629))</f>
        <v/>
      </c>
      <c r="W630" s="219" t="str">
        <f>IF(B629="","",IF(AY630="対象外","対象外",W629))</f>
        <v/>
      </c>
      <c r="X630" s="219" t="str">
        <f>IF(B629="","",IF(AY630="対象外","対象外",X629))</f>
        <v/>
      </c>
      <c r="Y630" s="219" t="str">
        <f>IF(B629="","",IF(AY630="対象外","対象外",Y629))</f>
        <v/>
      </c>
      <c r="Z630" s="315" t="str">
        <f>IF(B629="","",IF(AY630="対象外","対象外",Z629))</f>
        <v/>
      </c>
      <c r="AA630" s="303" t="str">
        <f>IF(B629="","",IF(AZ630="対象外","対象外",AA629))</f>
        <v/>
      </c>
      <c r="AB630" s="219" t="str">
        <f>IF(B629="","",IF(AZ630="対象外","対象外",AB629))</f>
        <v/>
      </c>
      <c r="AC630" s="219" t="str">
        <f>IF(B629="","",IF(AZ630="対象外","対象外",AC629))</f>
        <v/>
      </c>
      <c r="AD630" s="219" t="str">
        <f>IF(B629="","",IF(AZ630="対象外","対象外",AD629))</f>
        <v/>
      </c>
      <c r="AE630" s="219" t="str">
        <f>IF(B629="","",IF(AZ630="対象外","対象外",AE629))</f>
        <v/>
      </c>
      <c r="AF630" s="219" t="str">
        <f>IF(B629="","",IF(AZ630="対象外","対象外",AF629))</f>
        <v/>
      </c>
      <c r="AG630" s="219" t="str">
        <f>IF(B629="","",IF(AZ630="対象外","対象外",AG629))</f>
        <v/>
      </c>
      <c r="AH630" s="523" t="str">
        <f t="shared" ref="AH630" si="1014">IF(B629="","",IF(AH629&lt;1,"対象外",ROUND(AI629/AH629,3)))</f>
        <v/>
      </c>
      <c r="AI630" s="524"/>
      <c r="AJ630" s="189"/>
      <c r="AL630" s="290"/>
      <c r="AM630" s="184">
        <f>IF(AH630="",0,IF(AH630="対象外",0,1))</f>
        <v>0</v>
      </c>
      <c r="AN630" s="187">
        <f>IF(AM630=1,AH630,0)</f>
        <v>0</v>
      </c>
      <c r="AO630" s="184">
        <f>AH629</f>
        <v>0</v>
      </c>
      <c r="AP630" s="170">
        <f>AI629</f>
        <v>0</v>
      </c>
      <c r="AQ630" s="152"/>
      <c r="AR630" s="170">
        <f>IF(AS630&gt;1,1,0)</f>
        <v>0</v>
      </c>
      <c r="AS630" s="170">
        <f>AO630+AS586</f>
        <v>0</v>
      </c>
      <c r="AT630" s="170">
        <f>AP630+AT586</f>
        <v>0</v>
      </c>
      <c r="AU630" s="152"/>
      <c r="AW630" s="198" t="str">
        <f>IF(COUNTIF(F629:L629,"作業")+COUNTIF(F629:L629,"休日")&lt;7,"対象外",IF(COUNTIF(F629:L629,"休日")&gt;3,"対象外","対象"))</f>
        <v>対象外</v>
      </c>
      <c r="AX630" s="198" t="str">
        <f>IF(COUNTIF(M629:S629,"作業")+COUNTIF(M629:S629,"休日")&lt;7,"対象外",IF(COUNTIF(M629:S629,"休日")&gt;3,"対象外","対象"))</f>
        <v>対象外</v>
      </c>
      <c r="AY630" s="198" t="str">
        <f>IF(COUNTIF(T629:Z629,"作業")+COUNTIF(T629:Z629,"休日")&lt;7,"対象外",IF(COUNTIF(T629:Z629,"休日")&gt;3,"対象外","対象"))</f>
        <v>対象外</v>
      </c>
      <c r="AZ630" s="198" t="str">
        <f>IF(COUNTIF(AA629:AG629,"作業")+COUNTIF(AA629:AG629,"休日")&lt;7,"対象外",IF(COUNTIF(AA629:AG629,"休日")&gt;3,"対象外","対象"))</f>
        <v>対象外</v>
      </c>
    </row>
    <row r="631" spans="1:52" ht="54.75" customHeight="1" x14ac:dyDescent="0.35">
      <c r="A631" s="599"/>
      <c r="B631" s="529" t="str">
        <f>IF(COUNTIF(F631:AG631,0)=28,"",B$57)</f>
        <v/>
      </c>
      <c r="C631" s="530"/>
      <c r="D631" s="531"/>
      <c r="E631" s="295" t="s">
        <v>158</v>
      </c>
      <c r="F631" s="314">
        <f>VLOOKUP(F594,'18'!$B$11:$D$598,3,0)</f>
        <v>0</v>
      </c>
      <c r="G631" s="219">
        <f>VLOOKUP(G594,'18'!$B$11:$D$598,3,0)</f>
        <v>0</v>
      </c>
      <c r="H631" s="219">
        <f>VLOOKUP(H594,'18'!$B$11:$D$598,3,0)</f>
        <v>0</v>
      </c>
      <c r="I631" s="219">
        <f>VLOOKUP(I594,'18'!$B$11:$D$598,3,0)</f>
        <v>0</v>
      </c>
      <c r="J631" s="219">
        <f>VLOOKUP(J594,'18'!$B$11:$D$598,3,0)</f>
        <v>0</v>
      </c>
      <c r="K631" s="219">
        <f>VLOOKUP(K594,'18'!$B$11:$D$598,3,0)</f>
        <v>0</v>
      </c>
      <c r="L631" s="315">
        <f>VLOOKUP(L594,'18'!$B$11:$D$598,3,0)</f>
        <v>0</v>
      </c>
      <c r="M631" s="303">
        <f>VLOOKUP(M594,'18'!$B$11:$D$598,3,0)</f>
        <v>0</v>
      </c>
      <c r="N631" s="219">
        <f>VLOOKUP(N594,'18'!$B$11:$D$598,3,0)</f>
        <v>0</v>
      </c>
      <c r="O631" s="219">
        <f>VLOOKUP(O594,'18'!$B$11:$D$598,3,0)</f>
        <v>0</v>
      </c>
      <c r="P631" s="219">
        <f>VLOOKUP(P594,'18'!$B$11:$D$598,3,0)</f>
        <v>0</v>
      </c>
      <c r="Q631" s="219">
        <f>VLOOKUP(Q594,'18'!$B$11:$D$598,3,0)</f>
        <v>0</v>
      </c>
      <c r="R631" s="219">
        <f>VLOOKUP(R594,'18'!$B$11:$D$598,3,0)</f>
        <v>0</v>
      </c>
      <c r="S631" s="322">
        <f>VLOOKUP(S594,'18'!$B$11:$D$598,3,0)</f>
        <v>0</v>
      </c>
      <c r="T631" s="314">
        <f>VLOOKUP(T594,'18'!$B$11:$D$598,3,0)</f>
        <v>0</v>
      </c>
      <c r="U631" s="219">
        <f>VLOOKUP(U594,'18'!$B$11:$D$598,3,0)</f>
        <v>0</v>
      </c>
      <c r="V631" s="219">
        <f>VLOOKUP(V594,'18'!$B$11:$D$598,3,0)</f>
        <v>0</v>
      </c>
      <c r="W631" s="219">
        <f>VLOOKUP(W594,'18'!$B$11:$D$598,3,0)</f>
        <v>0</v>
      </c>
      <c r="X631" s="219">
        <f>VLOOKUP(X594,'18'!$B$11:$D$598,3,0)</f>
        <v>0</v>
      </c>
      <c r="Y631" s="219">
        <f>VLOOKUP(Y594,'18'!$B$11:$D$598,3,0)</f>
        <v>0</v>
      </c>
      <c r="Z631" s="315">
        <f>VLOOKUP(Z594,'18'!$B$11:$D$598,3,0)</f>
        <v>0</v>
      </c>
      <c r="AA631" s="303">
        <f>VLOOKUP(AA594,'18'!$B$11:$D$598,3,0)</f>
        <v>0</v>
      </c>
      <c r="AB631" s="219">
        <f>VLOOKUP(AB594,'18'!$B$11:$D$598,3,0)</f>
        <v>0</v>
      </c>
      <c r="AC631" s="219">
        <f>VLOOKUP(AC594,'18'!$B$11:$D$598,3,0)</f>
        <v>0</v>
      </c>
      <c r="AD631" s="219">
        <f>VLOOKUP(AD594,'18'!$B$11:$D$598,3,0)</f>
        <v>0</v>
      </c>
      <c r="AE631" s="219">
        <f>VLOOKUP(AE594,'18'!$B$11:$D$598,3,0)</f>
        <v>0</v>
      </c>
      <c r="AF631" s="219">
        <f>VLOOKUP(AF594,'18'!$B$11:$D$598,3,0)</f>
        <v>0</v>
      </c>
      <c r="AG631" s="219">
        <f>VLOOKUP(AG594,'18'!$B$11:$D$598,3,0)</f>
        <v>0</v>
      </c>
      <c r="AH631" s="198">
        <f t="shared" ref="AH631" si="1015">COUNTIF(F632:AG632,"作業")+COUNTIF(F632:AG632,"休日")</f>
        <v>0</v>
      </c>
      <c r="AI631" s="291">
        <f t="shared" ref="AI631" si="1016">(COUNTIF(F632:AG632,"休日"))</f>
        <v>0</v>
      </c>
      <c r="AJ631" s="189"/>
      <c r="AL631" s="290"/>
      <c r="AM631" s="290"/>
      <c r="AN631" s="290"/>
      <c r="AW631" s="278">
        <v>1</v>
      </c>
      <c r="AX631" s="278">
        <v>2</v>
      </c>
      <c r="AY631" s="278">
        <v>3</v>
      </c>
      <c r="AZ631" s="278">
        <v>4</v>
      </c>
    </row>
    <row r="632" spans="1:52" ht="54.75" customHeight="1" x14ac:dyDescent="0.35">
      <c r="A632" s="599"/>
      <c r="B632" s="532"/>
      <c r="C632" s="533"/>
      <c r="D632" s="534"/>
      <c r="E632" s="296" t="s">
        <v>159</v>
      </c>
      <c r="F632" s="314" t="str">
        <f>IF(B631="","",IF(AW632="対象外","対象外",F631))</f>
        <v/>
      </c>
      <c r="G632" s="219" t="str">
        <f>IF(B631="","",IF(AW632="対象外","対象外",G631))</f>
        <v/>
      </c>
      <c r="H632" s="219" t="str">
        <f>IF(B631="","",IF(AW632="対象外","対象外",H631))</f>
        <v/>
      </c>
      <c r="I632" s="219" t="str">
        <f>IF(B631="","",IF(AW632="対象外","対象外",I631))</f>
        <v/>
      </c>
      <c r="J632" s="219" t="str">
        <f>IF(B631="","",IF(AW632="対象外","対象外",J631))</f>
        <v/>
      </c>
      <c r="K632" s="219" t="str">
        <f>IF(B631="","",IF(AW632="対象外","対象外",K631))</f>
        <v/>
      </c>
      <c r="L632" s="315" t="str">
        <f>IF(B631="","",IF(AW632="対象外","対象外",L631))</f>
        <v/>
      </c>
      <c r="M632" s="303" t="str">
        <f>IF(B631="","",IF(AX632="対象外","対象外",M631))</f>
        <v/>
      </c>
      <c r="N632" s="219" t="str">
        <f>IF(B631="","",IF(AX632="対象外","対象外",N631))</f>
        <v/>
      </c>
      <c r="O632" s="219" t="str">
        <f>IF(B631="","",IF(AX632="対象外","対象外",O631))</f>
        <v/>
      </c>
      <c r="P632" s="219" t="str">
        <f>IF(B631="","",IF(AX632="対象外","対象外",P631))</f>
        <v/>
      </c>
      <c r="Q632" s="219" t="str">
        <f>IF(B631="","",IF(AX632="対象外","対象外",Q631))</f>
        <v/>
      </c>
      <c r="R632" s="219" t="str">
        <f>IF(B631="","",IF(AX632="対象外","対象外",R631))</f>
        <v/>
      </c>
      <c r="S632" s="322" t="str">
        <f>IF(B631="","",IF(AX632="対象外","対象外",S631))</f>
        <v/>
      </c>
      <c r="T632" s="314" t="str">
        <f>IF(B631="","",IF(AY632="対象外","対象外",T631))</f>
        <v/>
      </c>
      <c r="U632" s="219" t="str">
        <f>IF(B631="","",IF(AY632="対象外","対象外",U631))</f>
        <v/>
      </c>
      <c r="V632" s="219" t="str">
        <f>IF(B631="","",IF(AY632="対象外","対象外",V631))</f>
        <v/>
      </c>
      <c r="W632" s="219" t="str">
        <f>IF(B631="","",IF(AY632="対象外","対象外",W631))</f>
        <v/>
      </c>
      <c r="X632" s="219" t="str">
        <f>IF(B631="","",IF(AY632="対象外","対象外",X631))</f>
        <v/>
      </c>
      <c r="Y632" s="219" t="str">
        <f>IF(B631="","",IF(AY632="対象外","対象外",Y631))</f>
        <v/>
      </c>
      <c r="Z632" s="315" t="str">
        <f>IF(B631="","",IF(AY632="対象外","対象外",Z631))</f>
        <v/>
      </c>
      <c r="AA632" s="303" t="str">
        <f>IF(B631="","",IF(AZ632="対象外","対象外",AA631))</f>
        <v/>
      </c>
      <c r="AB632" s="219" t="str">
        <f>IF(B631="","",IF(AZ632="対象外","対象外",AB631))</f>
        <v/>
      </c>
      <c r="AC632" s="219" t="str">
        <f>IF(B631="","",IF(AZ632="対象外","対象外",AC631))</f>
        <v/>
      </c>
      <c r="AD632" s="219" t="str">
        <f>IF(B631="","",IF(AZ632="対象外","対象外",AD631))</f>
        <v/>
      </c>
      <c r="AE632" s="219" t="str">
        <f>IF(B631="","",IF(AZ632="対象外","対象外",AE631))</f>
        <v/>
      </c>
      <c r="AF632" s="219" t="str">
        <f>IF(B631="","",IF(AZ632="対象外","対象外",AF631))</f>
        <v/>
      </c>
      <c r="AG632" s="219" t="str">
        <f>IF(B631="","",IF(AZ632="対象外","対象外",AG631))</f>
        <v/>
      </c>
      <c r="AH632" s="523" t="str">
        <f t="shared" ref="AH632" si="1017">IF(B631="","",IF(AH631&lt;1,"対象外",ROUND(AI631/AH631,3)))</f>
        <v/>
      </c>
      <c r="AI632" s="524"/>
      <c r="AJ632" s="189"/>
      <c r="AL632" s="290"/>
      <c r="AM632" s="184">
        <f>IF(AH632="",0,IF(AH632="対象外",0,1))</f>
        <v>0</v>
      </c>
      <c r="AN632" s="187">
        <f>IF(AM632=1,AH632,0)</f>
        <v>0</v>
      </c>
      <c r="AO632" s="184">
        <f>AH631</f>
        <v>0</v>
      </c>
      <c r="AP632" s="170">
        <f>AI631</f>
        <v>0</v>
      </c>
      <c r="AQ632" s="152"/>
      <c r="AR632" s="170">
        <f>IF(AS632&gt;1,1,0)</f>
        <v>0</v>
      </c>
      <c r="AS632" s="170">
        <f>AO632+AS588</f>
        <v>0</v>
      </c>
      <c r="AT632" s="170">
        <f>AP632+AT588</f>
        <v>0</v>
      </c>
      <c r="AU632" s="152"/>
      <c r="AW632" s="198" t="str">
        <f>IF(COUNTIF(F631:L631,"作業")+COUNTIF(F631:L631,"休日")&lt;7,"対象外",IF(COUNTIF(F631:L631,"休日")&gt;3,"対象外","対象"))</f>
        <v>対象外</v>
      </c>
      <c r="AX632" s="198" t="str">
        <f>IF(COUNTIF(M631:S631,"作業")+COUNTIF(M631:S631,"休日")&lt;7,"対象外",IF(COUNTIF(M631:S631,"休日")&gt;3,"対象外","対象"))</f>
        <v>対象外</v>
      </c>
      <c r="AY632" s="198" t="str">
        <f>IF(COUNTIF(T631:Z631,"作業")+COUNTIF(T631:Z631,"休日")&lt;7,"対象外",IF(COUNTIF(T631:Z631,"休日")&gt;3,"対象外","対象"))</f>
        <v>対象外</v>
      </c>
      <c r="AZ632" s="198" t="str">
        <f>IF(COUNTIF(AA631:AG631,"作業")+COUNTIF(AA631:AG631,"休日")&lt;7,"対象外",IF(COUNTIF(AA631:AG631,"休日")&gt;3,"対象外","対象"))</f>
        <v>対象外</v>
      </c>
    </row>
    <row r="633" spans="1:52" ht="54.75" customHeight="1" x14ac:dyDescent="0.35">
      <c r="A633" s="599"/>
      <c r="B633" s="529" t="str">
        <f>IF(COUNTIF(F633:AG633,0)=28,"",B$59)</f>
        <v/>
      </c>
      <c r="C633" s="530"/>
      <c r="D633" s="531"/>
      <c r="E633" s="295" t="s">
        <v>158</v>
      </c>
      <c r="F633" s="314">
        <f>VLOOKUP(F594,'19'!$B$11:$D$598,3,0)</f>
        <v>0</v>
      </c>
      <c r="G633" s="219">
        <f>VLOOKUP(G594,'19'!$B$11:$D$598,3,0)</f>
        <v>0</v>
      </c>
      <c r="H633" s="219">
        <f>VLOOKUP(H594,'19'!$B$11:$D$598,3,0)</f>
        <v>0</v>
      </c>
      <c r="I633" s="219">
        <f>VLOOKUP(I594,'19'!$B$11:$D$598,3,0)</f>
        <v>0</v>
      </c>
      <c r="J633" s="219">
        <f>VLOOKUP(J594,'19'!$B$11:$D$598,3,0)</f>
        <v>0</v>
      </c>
      <c r="K633" s="219">
        <f>VLOOKUP(K594,'19'!$B$11:$D$598,3,0)</f>
        <v>0</v>
      </c>
      <c r="L633" s="315">
        <f>VLOOKUP(L594,'19'!$B$11:$D$598,3,0)</f>
        <v>0</v>
      </c>
      <c r="M633" s="303">
        <f>VLOOKUP(M594,'19'!$B$11:$D$598,3,0)</f>
        <v>0</v>
      </c>
      <c r="N633" s="219">
        <f>VLOOKUP(N594,'19'!$B$11:$D$598,3,0)</f>
        <v>0</v>
      </c>
      <c r="O633" s="219">
        <f>VLOOKUP(O594,'19'!$B$11:$D$598,3,0)</f>
        <v>0</v>
      </c>
      <c r="P633" s="219">
        <f>VLOOKUP(P594,'19'!$B$11:$D$598,3,0)</f>
        <v>0</v>
      </c>
      <c r="Q633" s="219">
        <f>VLOOKUP(Q594,'19'!$B$11:$D$598,3,0)</f>
        <v>0</v>
      </c>
      <c r="R633" s="219">
        <f>VLOOKUP(R594,'19'!$B$11:$D$598,3,0)</f>
        <v>0</v>
      </c>
      <c r="S633" s="322">
        <f>VLOOKUP(S594,'19'!$B$11:$D$598,3,0)</f>
        <v>0</v>
      </c>
      <c r="T633" s="314">
        <f>VLOOKUP(T594,'19'!$B$11:$D$598,3,0)</f>
        <v>0</v>
      </c>
      <c r="U633" s="219">
        <f>VLOOKUP(U594,'19'!$B$11:$D$598,3,0)</f>
        <v>0</v>
      </c>
      <c r="V633" s="219">
        <f>VLOOKUP(V594,'19'!$B$11:$D$598,3,0)</f>
        <v>0</v>
      </c>
      <c r="W633" s="219">
        <f>VLOOKUP(W594,'19'!$B$11:$D$598,3,0)</f>
        <v>0</v>
      </c>
      <c r="X633" s="219">
        <f>VLOOKUP(X594,'19'!$B$11:$D$598,3,0)</f>
        <v>0</v>
      </c>
      <c r="Y633" s="219">
        <f>VLOOKUP(Y594,'19'!$B$11:$D$598,3,0)</f>
        <v>0</v>
      </c>
      <c r="Z633" s="315">
        <f>VLOOKUP(Z594,'19'!$B$11:$D$598,3,0)</f>
        <v>0</v>
      </c>
      <c r="AA633" s="303">
        <f>VLOOKUP(AA594,'19'!$B$11:$D$598,3,0)</f>
        <v>0</v>
      </c>
      <c r="AB633" s="219">
        <f>VLOOKUP(AB594,'19'!$B$11:$D$598,3,0)</f>
        <v>0</v>
      </c>
      <c r="AC633" s="219">
        <f>VLOOKUP(AC594,'19'!$B$11:$D$598,3,0)</f>
        <v>0</v>
      </c>
      <c r="AD633" s="219">
        <f>VLOOKUP(AD594,'19'!$B$11:$D$598,3,0)</f>
        <v>0</v>
      </c>
      <c r="AE633" s="219">
        <f>VLOOKUP(AE594,'19'!$B$11:$D$598,3,0)</f>
        <v>0</v>
      </c>
      <c r="AF633" s="219">
        <f>VLOOKUP(AF594,'19'!$B$11:$D$598,3,0)</f>
        <v>0</v>
      </c>
      <c r="AG633" s="219">
        <f>VLOOKUP(AG594,'19'!$B$11:$D$598,3,0)</f>
        <v>0</v>
      </c>
      <c r="AH633" s="198">
        <f t="shared" ref="AH633" si="1018">COUNTIF(F634:AG634,"作業")+COUNTIF(F634:AG634,"休日")</f>
        <v>0</v>
      </c>
      <c r="AI633" s="291">
        <f t="shared" ref="AI633" si="1019">(COUNTIF(F634:AG634,"休日"))</f>
        <v>0</v>
      </c>
      <c r="AJ633" s="189"/>
      <c r="AL633" s="290"/>
      <c r="AM633" s="290"/>
      <c r="AN633" s="290"/>
      <c r="AW633" s="278">
        <v>1</v>
      </c>
      <c r="AX633" s="278">
        <v>2</v>
      </c>
      <c r="AY633" s="278">
        <v>3</v>
      </c>
      <c r="AZ633" s="278">
        <v>4</v>
      </c>
    </row>
    <row r="634" spans="1:52" ht="54.75" customHeight="1" x14ac:dyDescent="0.35">
      <c r="A634" s="599"/>
      <c r="B634" s="532"/>
      <c r="C634" s="533"/>
      <c r="D634" s="534"/>
      <c r="E634" s="296" t="s">
        <v>159</v>
      </c>
      <c r="F634" s="314" t="str">
        <f>IF(B633="","",IF(AW634="対象外","対象外",F633))</f>
        <v/>
      </c>
      <c r="G634" s="219" t="str">
        <f>IF(B633="","",IF(AW634="対象外","対象外",G633))</f>
        <v/>
      </c>
      <c r="H634" s="219" t="str">
        <f>IF(B633="","",IF(AW634="対象外","対象外",H633))</f>
        <v/>
      </c>
      <c r="I634" s="219" t="str">
        <f>IF(B633="","",IF(AW634="対象外","対象外",I633))</f>
        <v/>
      </c>
      <c r="J634" s="219" t="str">
        <f>IF(B633="","",IF(AW634="対象外","対象外",J633))</f>
        <v/>
      </c>
      <c r="K634" s="219" t="str">
        <f>IF(B633="","",IF(AW634="対象外","対象外",K633))</f>
        <v/>
      </c>
      <c r="L634" s="315" t="str">
        <f>IF(B633="","",IF(AW634="対象外","対象外",L633))</f>
        <v/>
      </c>
      <c r="M634" s="303" t="str">
        <f>IF(B633="","",IF(AX634="対象外","対象外",M633))</f>
        <v/>
      </c>
      <c r="N634" s="219" t="str">
        <f>IF(B633="","",IF(AX634="対象外","対象外",N633))</f>
        <v/>
      </c>
      <c r="O634" s="219" t="str">
        <f>IF(B633="","",IF(AX634="対象外","対象外",O633))</f>
        <v/>
      </c>
      <c r="P634" s="219" t="str">
        <f>IF(B633="","",IF(AX634="対象外","対象外",P633))</f>
        <v/>
      </c>
      <c r="Q634" s="219" t="str">
        <f>IF(B633="","",IF(AX634="対象外","対象外",Q633))</f>
        <v/>
      </c>
      <c r="R634" s="219" t="str">
        <f>IF(B633="","",IF(AX634="対象外","対象外",R633))</f>
        <v/>
      </c>
      <c r="S634" s="322" t="str">
        <f>IF(B633="","",IF(AX634="対象外","対象外",S633))</f>
        <v/>
      </c>
      <c r="T634" s="314" t="str">
        <f>IF(B633="","",IF(AY634="対象外","対象外",T633))</f>
        <v/>
      </c>
      <c r="U634" s="219" t="str">
        <f>IF(B633="","",IF(AY634="対象外","対象外",U633))</f>
        <v/>
      </c>
      <c r="V634" s="219" t="str">
        <f>IF(B633="","",IF(AY634="対象外","対象外",V633))</f>
        <v/>
      </c>
      <c r="W634" s="219" t="str">
        <f>IF(B633="","",IF(AY634="対象外","対象外",W633))</f>
        <v/>
      </c>
      <c r="X634" s="219" t="str">
        <f>IF(B633="","",IF(AY634="対象外","対象外",X633))</f>
        <v/>
      </c>
      <c r="Y634" s="219" t="str">
        <f>IF(B633="","",IF(AY634="対象外","対象外",Y633))</f>
        <v/>
      </c>
      <c r="Z634" s="315" t="str">
        <f>IF(B633="","",IF(AY634="対象外","対象外",Z633))</f>
        <v/>
      </c>
      <c r="AA634" s="303" t="str">
        <f>IF(B633="","",IF(AZ634="対象外","対象外",AA633))</f>
        <v/>
      </c>
      <c r="AB634" s="219" t="str">
        <f>IF(B633="","",IF(AZ634="対象外","対象外",AB633))</f>
        <v/>
      </c>
      <c r="AC634" s="219" t="str">
        <f>IF(B633="","",IF(AZ634="対象外","対象外",AC633))</f>
        <v/>
      </c>
      <c r="AD634" s="219" t="str">
        <f>IF(B633="","",IF(AZ634="対象外","対象外",AD633))</f>
        <v/>
      </c>
      <c r="AE634" s="219" t="str">
        <f>IF(B633="","",IF(AZ634="対象外","対象外",AE633))</f>
        <v/>
      </c>
      <c r="AF634" s="219" t="str">
        <f>IF(B633="","",IF(AZ634="対象外","対象外",AF633))</f>
        <v/>
      </c>
      <c r="AG634" s="219" t="str">
        <f>IF(B633="","",IF(AZ634="対象外","対象外",AG633))</f>
        <v/>
      </c>
      <c r="AH634" s="523" t="str">
        <f t="shared" ref="AH634" si="1020">IF(B633="","",IF(AH633&lt;1,"対象外",ROUND(AI633/AH633,3)))</f>
        <v/>
      </c>
      <c r="AI634" s="524"/>
      <c r="AJ634" s="189"/>
      <c r="AL634" s="290"/>
      <c r="AM634" s="184">
        <f>IF(AH634="",0,IF(AH634="対象外",0,1))</f>
        <v>0</v>
      </c>
      <c r="AN634" s="187">
        <f>IF(AM634=1,AH634,0)</f>
        <v>0</v>
      </c>
      <c r="AO634" s="184">
        <f>AH633</f>
        <v>0</v>
      </c>
      <c r="AP634" s="170">
        <f>AI633</f>
        <v>0</v>
      </c>
      <c r="AQ634" s="152"/>
      <c r="AR634" s="170">
        <f>IF(AS634&gt;1,1,0)</f>
        <v>0</v>
      </c>
      <c r="AS634" s="170">
        <f>AO634+AS590</f>
        <v>0</v>
      </c>
      <c r="AT634" s="170">
        <f>AP634+AT590</f>
        <v>0</v>
      </c>
      <c r="AU634" s="152"/>
      <c r="AW634" s="198" t="str">
        <f>IF(COUNTIF(F633:L633,"作業")+COUNTIF(F633:L633,"休日")&lt;7,"対象外",IF(COUNTIF(F633:L633,"休日")&gt;3,"対象外","対象"))</f>
        <v>対象外</v>
      </c>
      <c r="AX634" s="198" t="str">
        <f>IF(COUNTIF(M633:S633,"作業")+COUNTIF(M633:S633,"休日")&lt;7,"対象外",IF(COUNTIF(M633:S633,"休日")&gt;3,"対象外","対象"))</f>
        <v>対象外</v>
      </c>
      <c r="AY634" s="198" t="str">
        <f>IF(COUNTIF(T633:Z633,"作業")+COUNTIF(T633:Z633,"休日")&lt;7,"対象外",IF(COUNTIF(T633:Z633,"休日")&gt;3,"対象外","対象"))</f>
        <v>対象外</v>
      </c>
      <c r="AZ634" s="198" t="str">
        <f>IF(COUNTIF(AA633:AG633,"作業")+COUNTIF(AA633:AG633,"休日")&lt;7,"対象外",IF(COUNTIF(AA633:AG633,"休日")&gt;3,"対象外","対象"))</f>
        <v>対象外</v>
      </c>
    </row>
    <row r="635" spans="1:52" ht="54.75" customHeight="1" x14ac:dyDescent="0.35">
      <c r="A635" s="599"/>
      <c r="B635" s="529" t="str">
        <f>IF(COUNTIF(F635:AG635,0)=28,"",B$61)</f>
        <v/>
      </c>
      <c r="C635" s="530"/>
      <c r="D635" s="531"/>
      <c r="E635" s="295" t="s">
        <v>158</v>
      </c>
      <c r="F635" s="314">
        <f>VLOOKUP(F594,'20'!$B$11:$D$598,3,0)</f>
        <v>0</v>
      </c>
      <c r="G635" s="219">
        <f>VLOOKUP(G594,'20'!$B$11:$D$598,3,0)</f>
        <v>0</v>
      </c>
      <c r="H635" s="219">
        <f>VLOOKUP(H594,'20'!$B$11:$D$598,3,0)</f>
        <v>0</v>
      </c>
      <c r="I635" s="219">
        <f>VLOOKUP(I594,'20'!$B$11:$D$598,3,0)</f>
        <v>0</v>
      </c>
      <c r="J635" s="219">
        <f>VLOOKUP(J594,'20'!$B$11:$D$598,3,0)</f>
        <v>0</v>
      </c>
      <c r="K635" s="219">
        <f>VLOOKUP(K594,'20'!$B$11:$D$598,3,0)</f>
        <v>0</v>
      </c>
      <c r="L635" s="315">
        <f>VLOOKUP(L594,'20'!$B$11:$D$598,3,0)</f>
        <v>0</v>
      </c>
      <c r="M635" s="303">
        <f>VLOOKUP(M594,'20'!$B$11:$D$598,3,0)</f>
        <v>0</v>
      </c>
      <c r="N635" s="219">
        <f>VLOOKUP(N594,'20'!$B$11:$D$598,3,0)</f>
        <v>0</v>
      </c>
      <c r="O635" s="219">
        <f>VLOOKUP(O594,'20'!$B$11:$D$598,3,0)</f>
        <v>0</v>
      </c>
      <c r="P635" s="219">
        <f>VLOOKUP(P594,'20'!$B$11:$D$598,3,0)</f>
        <v>0</v>
      </c>
      <c r="Q635" s="219">
        <f>VLOOKUP(Q594,'20'!$B$11:$D$598,3,0)</f>
        <v>0</v>
      </c>
      <c r="R635" s="219">
        <f>VLOOKUP(R594,'20'!$B$11:$D$598,3,0)</f>
        <v>0</v>
      </c>
      <c r="S635" s="322">
        <f>VLOOKUP(S594,'20'!$B$11:$D$598,3,0)</f>
        <v>0</v>
      </c>
      <c r="T635" s="314">
        <f>VLOOKUP(T594,'20'!$B$11:$D$598,3,0)</f>
        <v>0</v>
      </c>
      <c r="U635" s="219">
        <f>VLOOKUP(U594,'20'!$B$11:$D$598,3,0)</f>
        <v>0</v>
      </c>
      <c r="V635" s="219">
        <f>VLOOKUP(V594,'20'!$B$11:$D$598,3,0)</f>
        <v>0</v>
      </c>
      <c r="W635" s="219">
        <f>VLOOKUP(W594,'20'!$B$11:$D$598,3,0)</f>
        <v>0</v>
      </c>
      <c r="X635" s="219">
        <f>VLOOKUP(X594,'20'!$B$11:$D$598,3,0)</f>
        <v>0</v>
      </c>
      <c r="Y635" s="219">
        <f>VLOOKUP(Y594,'20'!$B$11:$D$598,3,0)</f>
        <v>0</v>
      </c>
      <c r="Z635" s="315">
        <f>VLOOKUP(Z594,'20'!$B$11:$D$598,3,0)</f>
        <v>0</v>
      </c>
      <c r="AA635" s="303">
        <f>VLOOKUP(AA594,'20'!$B$11:$D$598,3,0)</f>
        <v>0</v>
      </c>
      <c r="AB635" s="219">
        <f>VLOOKUP(AB594,'20'!$B$11:$D$598,3,0)</f>
        <v>0</v>
      </c>
      <c r="AC635" s="219">
        <f>VLOOKUP(AC594,'20'!$B$11:$D$598,3,0)</f>
        <v>0</v>
      </c>
      <c r="AD635" s="219">
        <f>VLOOKUP(AD594,'20'!$B$11:$D$598,3,0)</f>
        <v>0</v>
      </c>
      <c r="AE635" s="219">
        <f>VLOOKUP(AE594,'20'!$B$11:$D$598,3,0)</f>
        <v>0</v>
      </c>
      <c r="AF635" s="219">
        <f>VLOOKUP(AF594,'20'!$B$11:$D$598,3,0)</f>
        <v>0</v>
      </c>
      <c r="AG635" s="219">
        <f>VLOOKUP(AG594,'20'!$B$11:$D$598,3,0)</f>
        <v>0</v>
      </c>
      <c r="AH635" s="198">
        <f t="shared" ref="AH635" si="1021">COUNTIF(F636:AG636,"作業")+COUNTIF(F636:AG636,"休日")</f>
        <v>0</v>
      </c>
      <c r="AI635" s="291">
        <f t="shared" ref="AI635" si="1022">(COUNTIF(F636:AG636,"休日"))</f>
        <v>0</v>
      </c>
      <c r="AJ635" s="189"/>
      <c r="AL635" s="290"/>
      <c r="AM635" s="290"/>
      <c r="AN635" s="290"/>
      <c r="AW635" s="278">
        <v>1</v>
      </c>
      <c r="AX635" s="278">
        <v>2</v>
      </c>
      <c r="AY635" s="278">
        <v>3</v>
      </c>
      <c r="AZ635" s="278">
        <v>4</v>
      </c>
    </row>
    <row r="636" spans="1:52" ht="54.75" customHeight="1" thickBot="1" x14ac:dyDescent="0.4">
      <c r="A636" s="600"/>
      <c r="B636" s="532"/>
      <c r="C636" s="533"/>
      <c r="D636" s="534"/>
      <c r="E636" s="297" t="s">
        <v>159</v>
      </c>
      <c r="F636" s="316" t="str">
        <f>IF(B635="","",IF(AW636="対象外","対象外",F635))</f>
        <v/>
      </c>
      <c r="G636" s="284" t="str">
        <f>IF(B635="","",IF(AW636="対象外","対象外",G635))</f>
        <v/>
      </c>
      <c r="H636" s="284" t="str">
        <f>IF(B635="","",IF(AW636="対象外","対象外",H635))</f>
        <v/>
      </c>
      <c r="I636" s="284" t="str">
        <f>IF(B635="","",IF(AW636="対象外","対象外",I635))</f>
        <v/>
      </c>
      <c r="J636" s="284" t="str">
        <f>IF(B635="","",IF(AW636="対象外","対象外",J635))</f>
        <v/>
      </c>
      <c r="K636" s="284" t="str">
        <f>IF(B635="","",IF(AW636="対象外","対象外",K635))</f>
        <v/>
      </c>
      <c r="L636" s="317" t="str">
        <f>IF(B635="","",IF(AW636="対象外","対象外",L635))</f>
        <v/>
      </c>
      <c r="M636" s="304" t="str">
        <f>IF(B635="","",IF(AX636="対象外","対象外",M635))</f>
        <v/>
      </c>
      <c r="N636" s="284" t="str">
        <f>IF(B635="","",IF(AX636="対象外","対象外",N635))</f>
        <v/>
      </c>
      <c r="O636" s="284" t="str">
        <f>IF(B635="","",IF(AX636="対象外","対象外",O635))</f>
        <v/>
      </c>
      <c r="P636" s="284" t="str">
        <f>IF(B635="","",IF(AX636="対象外","対象外",P635))</f>
        <v/>
      </c>
      <c r="Q636" s="284" t="str">
        <f>IF(B635="","",IF(AX636="対象外","対象外",Q635))</f>
        <v/>
      </c>
      <c r="R636" s="284" t="str">
        <f>IF(B635="","",IF(AX636="対象外","対象外",R635))</f>
        <v/>
      </c>
      <c r="S636" s="323" t="str">
        <f>IF(B635="","",IF(AX636="対象外","対象外",S635))</f>
        <v/>
      </c>
      <c r="T636" s="316" t="str">
        <f>IF(B635="","",IF(AY636="対象外","対象外",T635))</f>
        <v/>
      </c>
      <c r="U636" s="284" t="str">
        <f>IF(B635="","",IF(AY636="対象外","対象外",U635))</f>
        <v/>
      </c>
      <c r="V636" s="284" t="str">
        <f>IF(B635="","",IF(AY636="対象外","対象外",V635))</f>
        <v/>
      </c>
      <c r="W636" s="284" t="str">
        <f>IF(B635="","",IF(AY636="対象外","対象外",W635))</f>
        <v/>
      </c>
      <c r="X636" s="284" t="str">
        <f>IF(B635="","",IF(AY636="対象外","対象外",X635))</f>
        <v/>
      </c>
      <c r="Y636" s="284" t="str">
        <f>IF(B635="","",IF(AY636="対象外","対象外",Y635))</f>
        <v/>
      </c>
      <c r="Z636" s="317" t="str">
        <f>IF(B635="","",IF(AY636="対象外","対象外",Z635))</f>
        <v/>
      </c>
      <c r="AA636" s="304" t="str">
        <f>IF(B635="","",IF(AZ636="対象外","対象外",AA635))</f>
        <v/>
      </c>
      <c r="AB636" s="284" t="str">
        <f>IF(B635="","",IF(AZ636="対象外","対象外",AB635))</f>
        <v/>
      </c>
      <c r="AC636" s="284" t="str">
        <f>IF(B635="","",IF(AZ636="対象外","対象外",AC635))</f>
        <v/>
      </c>
      <c r="AD636" s="284" t="str">
        <f>IF(B635="","",IF(AZ636="対象外","対象外",AD635))</f>
        <v/>
      </c>
      <c r="AE636" s="284" t="str">
        <f>IF(B635="","",IF(AZ636="対象外","対象外",AE635))</f>
        <v/>
      </c>
      <c r="AF636" s="284" t="str">
        <f>IF(B635="","",IF(AZ636="対象外","対象外",AF635))</f>
        <v/>
      </c>
      <c r="AG636" s="284" t="str">
        <f>IF(B635="","",IF(AZ636="対象外","対象外",AG635))</f>
        <v/>
      </c>
      <c r="AH636" s="523" t="str">
        <f t="shared" ref="AH636" si="1023">IF(B635="","",IF(AH635&lt;1,"対象外",ROUND(AI635/AH635,3)))</f>
        <v/>
      </c>
      <c r="AI636" s="524"/>
      <c r="AJ636" s="285"/>
      <c r="AL636" s="290"/>
      <c r="AM636" s="184">
        <f>IF(AH636="",0,IF(AH636="対象外",0,1))</f>
        <v>0</v>
      </c>
      <c r="AN636" s="187">
        <f>IF(AM636=1,AH636,0)</f>
        <v>0</v>
      </c>
      <c r="AO636" s="184">
        <f>AH635</f>
        <v>0</v>
      </c>
      <c r="AP636" s="170">
        <f>AI635</f>
        <v>0</v>
      </c>
      <c r="AQ636" s="152"/>
      <c r="AR636" s="170">
        <f>IF(AS636&gt;1,1,0)</f>
        <v>0</v>
      </c>
      <c r="AS636" s="170">
        <f>AO636+AS592</f>
        <v>0</v>
      </c>
      <c r="AT636" s="170">
        <f>AP636+AT592</f>
        <v>0</v>
      </c>
      <c r="AU636" s="152"/>
      <c r="AW636" s="198" t="str">
        <f>IF(COUNTIF(F635:L635,"作業")+COUNTIF(F635:L635,"休日")&lt;7,"対象外",IF(COUNTIF(F635:L635,"休日")&gt;3,"対象外","対象"))</f>
        <v>対象外</v>
      </c>
      <c r="AX636" s="198" t="str">
        <f>IF(COUNTIF(M635:S635,"作業")+COUNTIF(M635:S635,"休日")&lt;7,"対象外",IF(COUNTIF(M635:S635,"休日")&gt;3,"対象外","対象"))</f>
        <v>対象外</v>
      </c>
      <c r="AY636" s="198" t="str">
        <f>IF(COUNTIF(T635:Z635,"作業")+COUNTIF(T635:Z635,"休日")&lt;7,"対象外",IF(COUNTIF(T635:Z635,"休日")&gt;3,"対象外","対象"))</f>
        <v>対象外</v>
      </c>
      <c r="AZ636" s="198" t="str">
        <f>IF(COUNTIF(AA635:AG635,"作業")+COUNTIF(AA635:AG635,"休日")&lt;7,"対象外",IF(COUNTIF(AA635:AG635,"休日")&gt;3,"対象外","対象"))</f>
        <v>対象外</v>
      </c>
    </row>
    <row r="637" spans="1:52" ht="35.25" customHeight="1" x14ac:dyDescent="0.4">
      <c r="A637" s="598" t="s">
        <v>76</v>
      </c>
      <c r="B637" s="549" t="s">
        <v>0</v>
      </c>
      <c r="C637" s="550"/>
      <c r="D637" s="550"/>
      <c r="E637" s="550"/>
      <c r="F637" s="307">
        <f>AG593+1</f>
        <v>46323</v>
      </c>
      <c r="G637" s="199">
        <f>F637+1</f>
        <v>46324</v>
      </c>
      <c r="H637" s="199">
        <f t="shared" ref="H637:AG637" si="1024">G637+1</f>
        <v>46325</v>
      </c>
      <c r="I637" s="199">
        <f t="shared" si="1024"/>
        <v>46326</v>
      </c>
      <c r="J637" s="199">
        <f t="shared" si="1024"/>
        <v>46327</v>
      </c>
      <c r="K637" s="199">
        <f t="shared" si="1024"/>
        <v>46328</v>
      </c>
      <c r="L637" s="308">
        <f t="shared" si="1024"/>
        <v>46329</v>
      </c>
      <c r="M637" s="299">
        <f t="shared" si="1024"/>
        <v>46330</v>
      </c>
      <c r="N637" s="199">
        <f t="shared" si="1024"/>
        <v>46331</v>
      </c>
      <c r="O637" s="199">
        <f t="shared" si="1024"/>
        <v>46332</v>
      </c>
      <c r="P637" s="199">
        <f t="shared" si="1024"/>
        <v>46333</v>
      </c>
      <c r="Q637" s="199">
        <f t="shared" si="1024"/>
        <v>46334</v>
      </c>
      <c r="R637" s="199">
        <f t="shared" si="1024"/>
        <v>46335</v>
      </c>
      <c r="S637" s="318">
        <f t="shared" si="1024"/>
        <v>46336</v>
      </c>
      <c r="T637" s="307">
        <f t="shared" si="1024"/>
        <v>46337</v>
      </c>
      <c r="U637" s="199">
        <f t="shared" si="1024"/>
        <v>46338</v>
      </c>
      <c r="V637" s="199">
        <f t="shared" si="1024"/>
        <v>46339</v>
      </c>
      <c r="W637" s="199">
        <f t="shared" si="1024"/>
        <v>46340</v>
      </c>
      <c r="X637" s="199">
        <f t="shared" si="1024"/>
        <v>46341</v>
      </c>
      <c r="Y637" s="199">
        <f t="shared" si="1024"/>
        <v>46342</v>
      </c>
      <c r="Z637" s="308">
        <f t="shared" si="1024"/>
        <v>46343</v>
      </c>
      <c r="AA637" s="299">
        <f t="shared" si="1024"/>
        <v>46344</v>
      </c>
      <c r="AB637" s="199">
        <f t="shared" si="1024"/>
        <v>46345</v>
      </c>
      <c r="AC637" s="199">
        <f t="shared" si="1024"/>
        <v>46346</v>
      </c>
      <c r="AD637" s="199">
        <f t="shared" si="1024"/>
        <v>46347</v>
      </c>
      <c r="AE637" s="199">
        <f t="shared" si="1024"/>
        <v>46348</v>
      </c>
      <c r="AF637" s="199">
        <f t="shared" si="1024"/>
        <v>46349</v>
      </c>
      <c r="AG637" s="199">
        <f t="shared" si="1024"/>
        <v>46350</v>
      </c>
      <c r="AH637" s="545" t="s">
        <v>11</v>
      </c>
      <c r="AI637" s="547" t="s">
        <v>123</v>
      </c>
      <c r="AJ637" s="527" t="s">
        <v>134</v>
      </c>
      <c r="AL637" s="290"/>
      <c r="AM637" s="290"/>
      <c r="AN637" s="290"/>
    </row>
    <row r="638" spans="1:52" ht="35.25" customHeight="1" x14ac:dyDescent="0.4">
      <c r="A638" s="599"/>
      <c r="B638" s="541" t="s">
        <v>1</v>
      </c>
      <c r="C638" s="542"/>
      <c r="D638" s="542"/>
      <c r="E638" s="542"/>
      <c r="F638" s="309">
        <f>AG594+1</f>
        <v>46323</v>
      </c>
      <c r="G638" s="200">
        <f>F638+1</f>
        <v>46324</v>
      </c>
      <c r="H638" s="200">
        <f t="shared" ref="H638:AG638" si="1025">G638+1</f>
        <v>46325</v>
      </c>
      <c r="I638" s="200">
        <f t="shared" si="1025"/>
        <v>46326</v>
      </c>
      <c r="J638" s="200">
        <f t="shared" si="1025"/>
        <v>46327</v>
      </c>
      <c r="K638" s="200">
        <f t="shared" si="1025"/>
        <v>46328</v>
      </c>
      <c r="L638" s="310">
        <f t="shared" si="1025"/>
        <v>46329</v>
      </c>
      <c r="M638" s="300">
        <f t="shared" si="1025"/>
        <v>46330</v>
      </c>
      <c r="N638" s="200">
        <f t="shared" si="1025"/>
        <v>46331</v>
      </c>
      <c r="O638" s="200">
        <f t="shared" si="1025"/>
        <v>46332</v>
      </c>
      <c r="P638" s="200">
        <f t="shared" si="1025"/>
        <v>46333</v>
      </c>
      <c r="Q638" s="200">
        <f t="shared" si="1025"/>
        <v>46334</v>
      </c>
      <c r="R638" s="200">
        <f t="shared" si="1025"/>
        <v>46335</v>
      </c>
      <c r="S638" s="319">
        <f t="shared" si="1025"/>
        <v>46336</v>
      </c>
      <c r="T638" s="309">
        <f t="shared" si="1025"/>
        <v>46337</v>
      </c>
      <c r="U638" s="200">
        <f t="shared" si="1025"/>
        <v>46338</v>
      </c>
      <c r="V638" s="200">
        <f t="shared" si="1025"/>
        <v>46339</v>
      </c>
      <c r="W638" s="200">
        <f t="shared" si="1025"/>
        <v>46340</v>
      </c>
      <c r="X638" s="200">
        <f t="shared" si="1025"/>
        <v>46341</v>
      </c>
      <c r="Y638" s="200">
        <f t="shared" si="1025"/>
        <v>46342</v>
      </c>
      <c r="Z638" s="310">
        <f t="shared" si="1025"/>
        <v>46343</v>
      </c>
      <c r="AA638" s="300">
        <f t="shared" si="1025"/>
        <v>46344</v>
      </c>
      <c r="AB638" s="200">
        <f t="shared" si="1025"/>
        <v>46345</v>
      </c>
      <c r="AC638" s="200">
        <f t="shared" si="1025"/>
        <v>46346</v>
      </c>
      <c r="AD638" s="200">
        <f t="shared" si="1025"/>
        <v>46347</v>
      </c>
      <c r="AE638" s="200">
        <f t="shared" si="1025"/>
        <v>46348</v>
      </c>
      <c r="AF638" s="200">
        <f t="shared" si="1025"/>
        <v>46349</v>
      </c>
      <c r="AG638" s="200">
        <f t="shared" si="1025"/>
        <v>46350</v>
      </c>
      <c r="AH638" s="546"/>
      <c r="AI638" s="548"/>
      <c r="AJ638" s="528"/>
      <c r="AL638" s="290"/>
      <c r="AM638" s="290"/>
      <c r="AN638" s="290"/>
    </row>
    <row r="639" spans="1:52" ht="35.25" customHeight="1" x14ac:dyDescent="0.4">
      <c r="A639" s="599"/>
      <c r="B639" s="541" t="s">
        <v>2</v>
      </c>
      <c r="C639" s="542"/>
      <c r="D639" s="542"/>
      <c r="E639" s="542"/>
      <c r="F639" s="311">
        <f>AG595+1</f>
        <v>46323</v>
      </c>
      <c r="G639" s="201">
        <f>F638+1</f>
        <v>46324</v>
      </c>
      <c r="H639" s="201">
        <f t="shared" ref="H639" si="1026">G638+1</f>
        <v>46325</v>
      </c>
      <c r="I639" s="201">
        <f t="shared" ref="I639" si="1027">H638+1</f>
        <v>46326</v>
      </c>
      <c r="J639" s="201">
        <f t="shared" ref="J639" si="1028">I638+1</f>
        <v>46327</v>
      </c>
      <c r="K639" s="201">
        <f t="shared" ref="K639" si="1029">J638+1</f>
        <v>46328</v>
      </c>
      <c r="L639" s="312">
        <f t="shared" ref="L639" si="1030">K638+1</f>
        <v>46329</v>
      </c>
      <c r="M639" s="301">
        <f t="shared" ref="M639" si="1031">L638+1</f>
        <v>46330</v>
      </c>
      <c r="N639" s="201">
        <f t="shared" ref="N639" si="1032">M638+1</f>
        <v>46331</v>
      </c>
      <c r="O639" s="201">
        <f t="shared" ref="O639" si="1033">N638+1</f>
        <v>46332</v>
      </c>
      <c r="P639" s="201">
        <f t="shared" ref="P639" si="1034">O638+1</f>
        <v>46333</v>
      </c>
      <c r="Q639" s="201">
        <f t="shared" ref="Q639" si="1035">P638+1</f>
        <v>46334</v>
      </c>
      <c r="R639" s="201">
        <f t="shared" ref="R639" si="1036">Q638+1</f>
        <v>46335</v>
      </c>
      <c r="S639" s="320">
        <f t="shared" ref="S639" si="1037">R638+1</f>
        <v>46336</v>
      </c>
      <c r="T639" s="311">
        <f t="shared" ref="T639" si="1038">S638+1</f>
        <v>46337</v>
      </c>
      <c r="U639" s="201">
        <f t="shared" ref="U639" si="1039">T638+1</f>
        <v>46338</v>
      </c>
      <c r="V639" s="201">
        <f t="shared" ref="V639" si="1040">U638+1</f>
        <v>46339</v>
      </c>
      <c r="W639" s="201">
        <f t="shared" ref="W639" si="1041">V638+1</f>
        <v>46340</v>
      </c>
      <c r="X639" s="201">
        <f t="shared" ref="X639" si="1042">W638+1</f>
        <v>46341</v>
      </c>
      <c r="Y639" s="201">
        <f t="shared" ref="Y639" si="1043">X638+1</f>
        <v>46342</v>
      </c>
      <c r="Z639" s="312">
        <f t="shared" ref="Z639" si="1044">Y638+1</f>
        <v>46343</v>
      </c>
      <c r="AA639" s="301">
        <f t="shared" ref="AA639" si="1045">Z638+1</f>
        <v>46344</v>
      </c>
      <c r="AB639" s="201">
        <f t="shared" ref="AB639" si="1046">AA638+1</f>
        <v>46345</v>
      </c>
      <c r="AC639" s="201">
        <f t="shared" ref="AC639" si="1047">AB638+1</f>
        <v>46346</v>
      </c>
      <c r="AD639" s="201">
        <f t="shared" ref="AD639" si="1048">AC638+1</f>
        <v>46347</v>
      </c>
      <c r="AE639" s="201">
        <f t="shared" ref="AE639" si="1049">AD638+1</f>
        <v>46348</v>
      </c>
      <c r="AF639" s="201">
        <f t="shared" ref="AF639" si="1050">AE638+1</f>
        <v>46349</v>
      </c>
      <c r="AG639" s="201">
        <f t="shared" ref="AG639" si="1051">AF638+1</f>
        <v>46350</v>
      </c>
      <c r="AH639" s="546"/>
      <c r="AI639" s="548"/>
      <c r="AJ639" s="528"/>
      <c r="AK639" s="159"/>
      <c r="AL639" s="290"/>
      <c r="AM639" s="290"/>
      <c r="AN639" s="290"/>
      <c r="AO639" s="290"/>
      <c r="AP639" s="290"/>
      <c r="AQ639" s="290"/>
      <c r="AR639" s="290"/>
      <c r="AS639" s="290"/>
      <c r="AT639" s="290"/>
      <c r="AU639" s="290"/>
      <c r="AV639" s="290"/>
      <c r="AW639" s="290"/>
      <c r="AX639" s="290"/>
      <c r="AY639" s="290"/>
      <c r="AZ639" s="290"/>
    </row>
    <row r="640" spans="1:52" ht="119.25" customHeight="1" x14ac:dyDescent="0.4">
      <c r="A640" s="599"/>
      <c r="B640" s="543" t="s">
        <v>157</v>
      </c>
      <c r="C640" s="544"/>
      <c r="D640" s="544"/>
      <c r="E640" s="544"/>
      <c r="F640" s="292" t="str">
        <f>IF(F638=$T$9,"完了日","")</f>
        <v/>
      </c>
      <c r="G640" s="197" t="str">
        <f>IF(G638=$T$9,"完了日","")</f>
        <v/>
      </c>
      <c r="H640" s="197" t="str">
        <f t="shared" ref="H640:AG640" si="1052">IF(H638=$T$9,"完了日","")</f>
        <v/>
      </c>
      <c r="I640" s="197" t="str">
        <f t="shared" si="1052"/>
        <v/>
      </c>
      <c r="J640" s="197" t="str">
        <f t="shared" si="1052"/>
        <v/>
      </c>
      <c r="K640" s="197" t="str">
        <f t="shared" si="1052"/>
        <v/>
      </c>
      <c r="L640" s="313" t="str">
        <f t="shared" si="1052"/>
        <v/>
      </c>
      <c r="M640" s="302" t="str">
        <f t="shared" si="1052"/>
        <v/>
      </c>
      <c r="N640" s="197" t="str">
        <f t="shared" si="1052"/>
        <v/>
      </c>
      <c r="O640" s="197" t="str">
        <f t="shared" si="1052"/>
        <v/>
      </c>
      <c r="P640" s="197" t="str">
        <f t="shared" si="1052"/>
        <v/>
      </c>
      <c r="Q640" s="197" t="str">
        <f t="shared" si="1052"/>
        <v/>
      </c>
      <c r="R640" s="197" t="str">
        <f t="shared" si="1052"/>
        <v/>
      </c>
      <c r="S640" s="321" t="str">
        <f t="shared" si="1052"/>
        <v/>
      </c>
      <c r="T640" s="292" t="str">
        <f t="shared" si="1052"/>
        <v/>
      </c>
      <c r="U640" s="197" t="str">
        <f t="shared" si="1052"/>
        <v/>
      </c>
      <c r="V640" s="197" t="str">
        <f t="shared" si="1052"/>
        <v/>
      </c>
      <c r="W640" s="197" t="str">
        <f t="shared" si="1052"/>
        <v/>
      </c>
      <c r="X640" s="197" t="str">
        <f t="shared" si="1052"/>
        <v/>
      </c>
      <c r="Y640" s="197" t="str">
        <f t="shared" si="1052"/>
        <v/>
      </c>
      <c r="Z640" s="313" t="str">
        <f t="shared" si="1052"/>
        <v/>
      </c>
      <c r="AA640" s="302" t="str">
        <f t="shared" si="1052"/>
        <v/>
      </c>
      <c r="AB640" s="197" t="str">
        <f t="shared" si="1052"/>
        <v/>
      </c>
      <c r="AC640" s="197" t="str">
        <f t="shared" si="1052"/>
        <v/>
      </c>
      <c r="AD640" s="197" t="str">
        <f t="shared" si="1052"/>
        <v/>
      </c>
      <c r="AE640" s="197" t="str">
        <f t="shared" si="1052"/>
        <v/>
      </c>
      <c r="AF640" s="197" t="str">
        <f t="shared" si="1052"/>
        <v/>
      </c>
      <c r="AG640" s="197" t="str">
        <f t="shared" si="1052"/>
        <v/>
      </c>
      <c r="AH640" s="546"/>
      <c r="AI640" s="548"/>
      <c r="AJ640" s="528"/>
      <c r="AL640" s="290"/>
      <c r="AM640" s="290"/>
      <c r="AN640" s="516" t="s">
        <v>126</v>
      </c>
      <c r="AO640" s="516"/>
      <c r="AR640" s="146" t="s">
        <v>146</v>
      </c>
      <c r="AX640" s="517" t="s">
        <v>160</v>
      </c>
      <c r="AY640" s="517"/>
      <c r="AZ640" s="517"/>
    </row>
    <row r="641" spans="1:52" ht="54.75" customHeight="1" x14ac:dyDescent="0.4">
      <c r="A641" s="599"/>
      <c r="B641" s="529" t="str">
        <f>IF(COUNTIF(F641:AG641,0)=28,"",B$25)</f>
        <v/>
      </c>
      <c r="C641" s="530"/>
      <c r="D641" s="531"/>
      <c r="E641" s="295" t="s">
        <v>158</v>
      </c>
      <c r="F641" s="314">
        <f>VLOOKUP(F638,'1'!$B$11:$D$598,3,0)</f>
        <v>0</v>
      </c>
      <c r="G641" s="219">
        <f>VLOOKUP(G638,'1'!$B$11:$D$598,3,0)</f>
        <v>0</v>
      </c>
      <c r="H641" s="219">
        <f>VLOOKUP(H638,'1'!$B$11:$D$598,3,0)</f>
        <v>0</v>
      </c>
      <c r="I641" s="219">
        <f>VLOOKUP(I638,'1'!$B$11:$D$598,3,0)</f>
        <v>0</v>
      </c>
      <c r="J641" s="219">
        <f>VLOOKUP(J638,'1'!$B$11:$D$598,3,0)</f>
        <v>0</v>
      </c>
      <c r="K641" s="219">
        <f>VLOOKUP(K638,'1'!$B$11:$D$598,3,0)</f>
        <v>0</v>
      </c>
      <c r="L641" s="315">
        <f>VLOOKUP(L638,'1'!$B$11:$D$598,3,0)</f>
        <v>0</v>
      </c>
      <c r="M641" s="303">
        <f>VLOOKUP(M638,'1'!$B$11:$D$598,3,0)</f>
        <v>0</v>
      </c>
      <c r="N641" s="219">
        <f>VLOOKUP(N638,'1'!$B$11:$D$598,3,0)</f>
        <v>0</v>
      </c>
      <c r="O641" s="219">
        <f>VLOOKUP(O638,'1'!$B$11:$D$598,3,0)</f>
        <v>0</v>
      </c>
      <c r="P641" s="219">
        <f>VLOOKUP(P638,'1'!$B$11:$D$598,3,0)</f>
        <v>0</v>
      </c>
      <c r="Q641" s="219">
        <f>VLOOKUP(Q638,'1'!$B$11:$D$598,3,0)</f>
        <v>0</v>
      </c>
      <c r="R641" s="219">
        <f>VLOOKUP(R638,'1'!$B$11:$D$598,3,0)</f>
        <v>0</v>
      </c>
      <c r="S641" s="322">
        <f>VLOOKUP(S638,'1'!$B$11:$D$598,3,0)</f>
        <v>0</v>
      </c>
      <c r="T641" s="314">
        <f>VLOOKUP(T638,'1'!$B$11:$D$598,3,0)</f>
        <v>0</v>
      </c>
      <c r="U641" s="219">
        <f>VLOOKUP(U638,'1'!$B$11:$D$598,3,0)</f>
        <v>0</v>
      </c>
      <c r="V641" s="219">
        <f>VLOOKUP(V638,'1'!$B$11:$D$598,3,0)</f>
        <v>0</v>
      </c>
      <c r="W641" s="219">
        <f>VLOOKUP(W638,'1'!$B$11:$D$598,3,0)</f>
        <v>0</v>
      </c>
      <c r="X641" s="219">
        <f>VLOOKUP(X638,'1'!$B$11:$D$598,3,0)</f>
        <v>0</v>
      </c>
      <c r="Y641" s="219">
        <f>VLOOKUP(Y638,'1'!$B$11:$D$598,3,0)</f>
        <v>0</v>
      </c>
      <c r="Z641" s="315">
        <f>VLOOKUP(Z638,'1'!$B$11:$D$598,3,0)</f>
        <v>0</v>
      </c>
      <c r="AA641" s="303">
        <f>VLOOKUP(AA638,'1'!$B$11:$D$598,3,0)</f>
        <v>0</v>
      </c>
      <c r="AB641" s="219">
        <f>VLOOKUP(AB638,'1'!$B$11:$D$598,3,0)</f>
        <v>0</v>
      </c>
      <c r="AC641" s="219">
        <f>VLOOKUP(AC638,'1'!$B$11:$D$598,3,0)</f>
        <v>0</v>
      </c>
      <c r="AD641" s="219">
        <f>VLOOKUP(AD638,'1'!$B$11:$D$598,3,0)</f>
        <v>0</v>
      </c>
      <c r="AE641" s="219">
        <f>VLOOKUP(AE638,'1'!$B$11:$D$598,3,0)</f>
        <v>0</v>
      </c>
      <c r="AF641" s="219">
        <f>VLOOKUP(AF638,'1'!$B$11:$D$598,3,0)</f>
        <v>0</v>
      </c>
      <c r="AG641" s="219">
        <f>VLOOKUP(AG638,'1'!$B$11:$D$598,3,0)</f>
        <v>0</v>
      </c>
      <c r="AH641" s="198">
        <f>COUNTIF(F642:AG642,"作業")+COUNTIF(F642:AG642,"休日")</f>
        <v>0</v>
      </c>
      <c r="AI641" s="291">
        <f>(COUNTIF(F642:AG642,"休日"))</f>
        <v>0</v>
      </c>
      <c r="AJ641" s="526" t="str">
        <f>IF(AN641&gt;0.01,ROUND(AN641/AM641,3),"")</f>
        <v/>
      </c>
      <c r="AL641" s="290"/>
      <c r="AM641" s="290">
        <f>SUM(AM642:AM680)</f>
        <v>0</v>
      </c>
      <c r="AN641" s="188">
        <f>SUM(AN642:AN680)</f>
        <v>0</v>
      </c>
      <c r="AS641" s="146" t="s">
        <v>162</v>
      </c>
      <c r="AT641" s="146" t="s">
        <v>19</v>
      </c>
      <c r="AW641" s="278"/>
      <c r="AX641" s="278"/>
      <c r="AY641" s="278"/>
      <c r="AZ641" s="278"/>
    </row>
    <row r="642" spans="1:52" ht="54.75" customHeight="1" x14ac:dyDescent="0.4">
      <c r="A642" s="599"/>
      <c r="B642" s="532"/>
      <c r="C642" s="533"/>
      <c r="D642" s="534"/>
      <c r="E642" s="296" t="s">
        <v>159</v>
      </c>
      <c r="F642" s="314" t="str">
        <f>IF(B641="","",IF(AW642="対象外","対象外",F641))</f>
        <v/>
      </c>
      <c r="G642" s="219" t="str">
        <f>IF(B641="","",IF(AW642="対象外","対象外",G641))</f>
        <v/>
      </c>
      <c r="H642" s="219" t="str">
        <f>IF(B641="","",IF(AW642="対象外","対象外",H641))</f>
        <v/>
      </c>
      <c r="I642" s="219" t="str">
        <f>IF(B641="","",IF(AW642="対象外","対象外",I641))</f>
        <v/>
      </c>
      <c r="J642" s="219" t="str">
        <f>IF(B641="","",IF(AW642="対象外","対象外",J641))</f>
        <v/>
      </c>
      <c r="K642" s="219" t="str">
        <f>IF(B641="","",IF(AW642="対象外","対象外",K641))</f>
        <v/>
      </c>
      <c r="L642" s="315" t="str">
        <f>IF(B641="","",IF(AW642="対象外","対象外",L641))</f>
        <v/>
      </c>
      <c r="M642" s="303" t="str">
        <f>IF(B641="","",IF(AX642="対象外","対象外",M641))</f>
        <v/>
      </c>
      <c r="N642" s="219" t="str">
        <f>IF(B641="","",IF(AX642="対象外","対象外",N641))</f>
        <v/>
      </c>
      <c r="O642" s="219" t="str">
        <f>IF(B641="","",IF(AX642="対象外","対象外",O641))</f>
        <v/>
      </c>
      <c r="P642" s="219" t="str">
        <f>IF(B641="","",IF(AX642="対象外","対象外",P641))</f>
        <v/>
      </c>
      <c r="Q642" s="219" t="str">
        <f>IF(B641="","",IF(AX642="対象外","対象外",Q641))</f>
        <v/>
      </c>
      <c r="R642" s="219" t="str">
        <f>IF(B641="","",IF(AX642="対象外","対象外",R641))</f>
        <v/>
      </c>
      <c r="S642" s="322" t="str">
        <f>IF(B641="","",IF(AX642="対象外","対象外",S641))</f>
        <v/>
      </c>
      <c r="T642" s="314" t="str">
        <f>IF(B641="","",IF(AY642="対象外","対象外",T641))</f>
        <v/>
      </c>
      <c r="U642" s="219" t="str">
        <f>IF(B641="","",IF(AY642="対象外","対象外",U641))</f>
        <v/>
      </c>
      <c r="V642" s="219" t="str">
        <f>IF(B641="","",IF(AY642="対象外","対象外",V641))</f>
        <v/>
      </c>
      <c r="W642" s="219" t="str">
        <f>IF(B641="","",IF(AY642="対象外","対象外",W641))</f>
        <v/>
      </c>
      <c r="X642" s="219" t="str">
        <f>IF(B641="","",IF(AY642="対象外","対象外",X641))</f>
        <v/>
      </c>
      <c r="Y642" s="219" t="str">
        <f>IF(B641="","",IF(AY642="対象外","対象外",Y641))</f>
        <v/>
      </c>
      <c r="Z642" s="315" t="str">
        <f>IF(B641="","",IF(AY642="対象外","対象外",Z641))</f>
        <v/>
      </c>
      <c r="AA642" s="303" t="str">
        <f>IF(B641="","",IF(AZ642="対象外","対象外",AA641))</f>
        <v/>
      </c>
      <c r="AB642" s="219" t="str">
        <f>IF(B641="","",IF(AZ642="対象外","対象外",AB641))</f>
        <v/>
      </c>
      <c r="AC642" s="219" t="str">
        <f>IF(B641="","",IF(AZ642="対象外","対象外",AC641))</f>
        <v/>
      </c>
      <c r="AD642" s="219" t="str">
        <f>IF(B641="","",IF(AZ642="対象外","対象外",AD641))</f>
        <v/>
      </c>
      <c r="AE642" s="219" t="str">
        <f>IF(B641="","",IF(AZ642="対象外","対象外",AE641))</f>
        <v/>
      </c>
      <c r="AF642" s="219" t="str">
        <f>IF(B641="","",IF(AZ642="対象外","対象外",AF641))</f>
        <v/>
      </c>
      <c r="AG642" s="219" t="str">
        <f>IF(B641="","",IF(AZ642="対象外","対象外",AG641))</f>
        <v/>
      </c>
      <c r="AH642" s="523" t="str">
        <f>IF(B641="","",IF(AH641&lt;1,"対象外",ROUND(AI641/AH641,3)))</f>
        <v/>
      </c>
      <c r="AI642" s="524"/>
      <c r="AJ642" s="526"/>
      <c r="AL642" s="146"/>
      <c r="AM642" s="184">
        <f>IF(AH642="",0,IF(AH642="対象外",0,1))</f>
        <v>0</v>
      </c>
      <c r="AN642" s="187">
        <f>IF(AM642=1,AH642,0)</f>
        <v>0</v>
      </c>
      <c r="AO642" s="184">
        <f>AH641</f>
        <v>0</v>
      </c>
      <c r="AP642" s="170">
        <f>AI641</f>
        <v>0</v>
      </c>
      <c r="AQ642" s="152"/>
      <c r="AR642" s="170">
        <f>IF(AS642&gt;1,1,0)</f>
        <v>0</v>
      </c>
      <c r="AS642" s="170">
        <f>AO642+AS598</f>
        <v>0</v>
      </c>
      <c r="AT642" s="170">
        <f>AP642+AT598</f>
        <v>0</v>
      </c>
      <c r="AU642" s="152"/>
      <c r="AW642" s="198" t="str">
        <f>IF(COUNTIF(F641:L641,"作業")+COUNTIF(F641:L641,"休日")&lt;7,"対象外",IF(COUNTIF(F641:L641,"休日")&gt;3,"対象外","対象"))</f>
        <v>対象外</v>
      </c>
      <c r="AX642" s="198" t="str">
        <f>IF(COUNTIF(M641:S641,"作業")+COUNTIF(M641:S641,"休日")&lt;7,"対象外",IF(COUNTIF(M641:S641,"休日")&gt;3,"対象外","対象"))</f>
        <v>対象外</v>
      </c>
      <c r="AY642" s="198" t="str">
        <f>IF(COUNTIF(T641:Z641,"作業")+COUNTIF(T641:Z641,"休日")&lt;7,"対象外",IF(COUNTIF(T641:Z641,"休日")&gt;3,"対象外","対象"))</f>
        <v>対象外</v>
      </c>
      <c r="AZ642" s="198" t="str">
        <f>IF(COUNTIF(AA641:AG641,"作業")+COUNTIF(AA641:AG641,"休日")&lt;7,"対象外",IF(COUNTIF(AA641:AG641,"休日")&gt;3,"対象外","対象"))</f>
        <v>対象外</v>
      </c>
    </row>
    <row r="643" spans="1:52" ht="54.75" customHeight="1" x14ac:dyDescent="0.4">
      <c r="A643" s="599"/>
      <c r="B643" s="529" t="str">
        <f>IF(COUNTIF(F643:AG643,0)=28,"",B$27)</f>
        <v/>
      </c>
      <c r="C643" s="530"/>
      <c r="D643" s="531"/>
      <c r="E643" s="295" t="s">
        <v>158</v>
      </c>
      <c r="F643" s="314">
        <f>VLOOKUP(F638,'2'!$B$11:$D$598,3,0)</f>
        <v>0</v>
      </c>
      <c r="G643" s="219">
        <f>VLOOKUP(G638,'2'!$B$11:$D$598,3,0)</f>
        <v>0</v>
      </c>
      <c r="H643" s="219">
        <f>VLOOKUP(H638,'2'!$B$11:$D$598,3,0)</f>
        <v>0</v>
      </c>
      <c r="I643" s="219">
        <f>VLOOKUP(I638,'2'!$B$11:$D$598,3,0)</f>
        <v>0</v>
      </c>
      <c r="J643" s="219">
        <f>VLOOKUP(J638,'2'!$B$11:$D$598,3,0)</f>
        <v>0</v>
      </c>
      <c r="K643" s="219">
        <f>VLOOKUP(K638,'2'!$B$11:$D$598,3,0)</f>
        <v>0</v>
      </c>
      <c r="L643" s="315">
        <f>VLOOKUP(L638,'2'!$B$11:$D$598,3,0)</f>
        <v>0</v>
      </c>
      <c r="M643" s="303">
        <f>VLOOKUP(M638,'2'!$B$11:$D$598,3,0)</f>
        <v>0</v>
      </c>
      <c r="N643" s="219">
        <f>VLOOKUP(N638,'2'!$B$11:$D$598,3,0)</f>
        <v>0</v>
      </c>
      <c r="O643" s="219">
        <f>VLOOKUP(O638,'2'!$B$11:$D$598,3,0)</f>
        <v>0</v>
      </c>
      <c r="P643" s="219">
        <f>VLOOKUP(P638,'2'!$B$11:$D$598,3,0)</f>
        <v>0</v>
      </c>
      <c r="Q643" s="219">
        <f>VLOOKUP(Q638,'2'!$B$11:$D$598,3,0)</f>
        <v>0</v>
      </c>
      <c r="R643" s="219">
        <f>VLOOKUP(R638,'2'!$B$11:$D$598,3,0)</f>
        <v>0</v>
      </c>
      <c r="S643" s="322">
        <f>VLOOKUP(S638,'2'!$B$11:$D$598,3,0)</f>
        <v>0</v>
      </c>
      <c r="T643" s="314">
        <f>VLOOKUP(T638,'2'!$B$11:$D$598,3,0)</f>
        <v>0</v>
      </c>
      <c r="U643" s="219">
        <f>VLOOKUP(U638,'2'!$B$11:$D$598,3,0)</f>
        <v>0</v>
      </c>
      <c r="V643" s="219">
        <f>VLOOKUP(V638,'2'!$B$11:$D$598,3,0)</f>
        <v>0</v>
      </c>
      <c r="W643" s="219">
        <f>VLOOKUP(W638,'2'!$B$11:$D$598,3,0)</f>
        <v>0</v>
      </c>
      <c r="X643" s="219">
        <f>VLOOKUP(X638,'2'!$B$11:$D$598,3,0)</f>
        <v>0</v>
      </c>
      <c r="Y643" s="219">
        <f>VLOOKUP(Y638,'2'!$B$11:$D$598,3,0)</f>
        <v>0</v>
      </c>
      <c r="Z643" s="315">
        <f>VLOOKUP(Z638,'2'!$B$11:$D$598,3,0)</f>
        <v>0</v>
      </c>
      <c r="AA643" s="303">
        <f>VLOOKUP(AA638,'2'!$B$11:$D$598,3,0)</f>
        <v>0</v>
      </c>
      <c r="AB643" s="219">
        <f>VLOOKUP(AB638,'2'!$B$11:$D$598,3,0)</f>
        <v>0</v>
      </c>
      <c r="AC643" s="219">
        <f>VLOOKUP(AC638,'2'!$B$11:$D$598,3,0)</f>
        <v>0</v>
      </c>
      <c r="AD643" s="219">
        <f>VLOOKUP(AD638,'2'!$B$11:$D$598,3,0)</f>
        <v>0</v>
      </c>
      <c r="AE643" s="219">
        <f>VLOOKUP(AE638,'2'!$B$11:$D$598,3,0)</f>
        <v>0</v>
      </c>
      <c r="AF643" s="219">
        <f>VLOOKUP(AF638,'2'!$B$11:$D$598,3,0)</f>
        <v>0</v>
      </c>
      <c r="AG643" s="219">
        <f>VLOOKUP(AG638,'2'!$B$11:$D$598,3,0)</f>
        <v>0</v>
      </c>
      <c r="AH643" s="198">
        <f>COUNTIF(F644:AG644,"作業")+COUNTIF(F644:AG644,"休日")</f>
        <v>0</v>
      </c>
      <c r="AI643" s="291">
        <f>(COUNTIF(F644:AG644,"休日"))</f>
        <v>0</v>
      </c>
      <c r="AJ643" s="525" t="str">
        <f>IF(AJ641="","",IF(AJ641&gt;=0.285,"達成","未達成"))</f>
        <v/>
      </c>
      <c r="AL643" s="290"/>
      <c r="AM643" s="290"/>
      <c r="AN643" s="290"/>
      <c r="AW643" s="278">
        <v>1</v>
      </c>
      <c r="AX643" s="278">
        <v>2</v>
      </c>
      <c r="AY643" s="278">
        <v>3</v>
      </c>
      <c r="AZ643" s="278">
        <v>4</v>
      </c>
    </row>
    <row r="644" spans="1:52" ht="54.75" customHeight="1" x14ac:dyDescent="0.4">
      <c r="A644" s="599"/>
      <c r="B644" s="532"/>
      <c r="C644" s="533"/>
      <c r="D644" s="534"/>
      <c r="E644" s="296" t="s">
        <v>159</v>
      </c>
      <c r="F644" s="314" t="str">
        <f>IF(B643="","",IF(AW644="対象外","対象外",F643))</f>
        <v/>
      </c>
      <c r="G644" s="219" t="str">
        <f>IF(B643="","",IF(AW644="対象外","対象外",G643))</f>
        <v/>
      </c>
      <c r="H644" s="219" t="str">
        <f>IF(B643="","",IF(AW644="対象外","対象外",H643))</f>
        <v/>
      </c>
      <c r="I644" s="219" t="str">
        <f>IF(B643="","",IF(AW644="対象外","対象外",I643))</f>
        <v/>
      </c>
      <c r="J644" s="219" t="str">
        <f>IF(B643="","",IF(AW644="対象外","対象外",J643))</f>
        <v/>
      </c>
      <c r="K644" s="219" t="str">
        <f>IF(B643="","",IF(AW644="対象外","対象外",K643))</f>
        <v/>
      </c>
      <c r="L644" s="315" t="str">
        <f>IF(B643="","",IF(AW644="対象外","対象外",L643))</f>
        <v/>
      </c>
      <c r="M644" s="303" t="str">
        <f>IF(B643="","",IF(AX644="対象外","対象外",M643))</f>
        <v/>
      </c>
      <c r="N644" s="219" t="str">
        <f>IF(B643="","",IF(AX644="対象外","対象外",N643))</f>
        <v/>
      </c>
      <c r="O644" s="219" t="str">
        <f>IF(B643="","",IF(AX644="対象外","対象外",O643))</f>
        <v/>
      </c>
      <c r="P644" s="219" t="str">
        <f>IF(B643="","",IF(AX644="対象外","対象外",P643))</f>
        <v/>
      </c>
      <c r="Q644" s="219" t="str">
        <f>IF(B643="","",IF(AX644="対象外","対象外",Q643))</f>
        <v/>
      </c>
      <c r="R644" s="219" t="str">
        <f>IF(B643="","",IF(AX644="対象外","対象外",R643))</f>
        <v/>
      </c>
      <c r="S644" s="322" t="str">
        <f>IF(B643="","",IF(AX644="対象外","対象外",S643))</f>
        <v/>
      </c>
      <c r="T644" s="314" t="str">
        <f>IF(B643="","",IF(AY644="対象外","対象外",T643))</f>
        <v/>
      </c>
      <c r="U644" s="219" t="str">
        <f>IF(B643="","",IF(AY644="対象外","対象外",U643))</f>
        <v/>
      </c>
      <c r="V644" s="219" t="str">
        <f>IF(B643="","",IF(AY644="対象外","対象外",V643))</f>
        <v/>
      </c>
      <c r="W644" s="219" t="str">
        <f>IF(B643="","",IF(AY644="対象外","対象外",W643))</f>
        <v/>
      </c>
      <c r="X644" s="219" t="str">
        <f>IF(B643="","",IF(AY644="対象外","対象外",X643))</f>
        <v/>
      </c>
      <c r="Y644" s="219" t="str">
        <f>IF(B643="","",IF(AY644="対象外","対象外",Y643))</f>
        <v/>
      </c>
      <c r="Z644" s="315" t="str">
        <f>IF(B643="","",IF(AY644="対象外","対象外",Z643))</f>
        <v/>
      </c>
      <c r="AA644" s="303" t="str">
        <f>IF(B643="","",IF(AZ644="対象外","対象外",AA643))</f>
        <v/>
      </c>
      <c r="AB644" s="219" t="str">
        <f>IF(B643="","",IF(AZ644="対象外","対象外",AB643))</f>
        <v/>
      </c>
      <c r="AC644" s="219" t="str">
        <f>IF(B643="","",IF(AZ644="対象外","対象外",AC643))</f>
        <v/>
      </c>
      <c r="AD644" s="219" t="str">
        <f>IF(B643="","",IF(AZ644="対象外","対象外",AD643))</f>
        <v/>
      </c>
      <c r="AE644" s="219" t="str">
        <f>IF(B643="","",IF(AZ644="対象外","対象外",AE643))</f>
        <v/>
      </c>
      <c r="AF644" s="219" t="str">
        <f>IF(B643="","",IF(AZ644="対象外","対象外",AF643))</f>
        <v/>
      </c>
      <c r="AG644" s="219" t="str">
        <f>IF(B643="","",IF(AZ644="対象外","対象外",AG643))</f>
        <v/>
      </c>
      <c r="AH644" s="523" t="str">
        <f>IF(B643="","",IF(AH643&lt;1,"対象外",ROUND(AI643/AH643,3)))</f>
        <v/>
      </c>
      <c r="AI644" s="524"/>
      <c r="AJ644" s="525"/>
      <c r="AL644" s="290"/>
      <c r="AM644" s="184">
        <f>IF(AH644="",0,IF(AH644="対象外",0,1))</f>
        <v>0</v>
      </c>
      <c r="AN644" s="187">
        <f>IF(AM644=1,AH644,0)</f>
        <v>0</v>
      </c>
      <c r="AO644" s="184">
        <f>AH643</f>
        <v>0</v>
      </c>
      <c r="AP644" s="170">
        <f>AI643</f>
        <v>0</v>
      </c>
      <c r="AQ644" s="152"/>
      <c r="AR644" s="170">
        <f>IF(AS644&gt;1,1,0)</f>
        <v>0</v>
      </c>
      <c r="AS644" s="170">
        <f>AO644+AS600</f>
        <v>0</v>
      </c>
      <c r="AT644" s="170">
        <f>AP644+AT600</f>
        <v>0</v>
      </c>
      <c r="AU644" s="152"/>
      <c r="AW644" s="198" t="str">
        <f>IF(COUNTIF(F643:L643,"作業")+COUNTIF(F643:L643,"休日")&lt;7,"対象外",IF(COUNTIF(F643:L643,"休日")&gt;3,"対象外","対象"))</f>
        <v>対象外</v>
      </c>
      <c r="AX644" s="198" t="str">
        <f>IF(COUNTIF(M643:S643,"作業")+COUNTIF(M643:S643,"休日")&lt;7,"対象外",IF(COUNTIF(M643:S643,"休日")&gt;3,"対象外","対象"))</f>
        <v>対象外</v>
      </c>
      <c r="AY644" s="198" t="str">
        <f>IF(COUNTIF(T643:Z643,"作業")+COUNTIF(T643:Z643,"休日")&lt;7,"対象外",IF(COUNTIF(T643:Z643,"休日")&gt;3,"対象外","対象"))</f>
        <v>対象外</v>
      </c>
      <c r="AZ644" s="198" t="str">
        <f>IF(COUNTIF(AA643:AG643,"作業")+COUNTIF(AA643:AG643,"休日")&lt;7,"対象外",IF(COUNTIF(AA643:AG643,"休日")&gt;3,"対象外","対象"))</f>
        <v>対象外</v>
      </c>
    </row>
    <row r="645" spans="1:52" ht="54.75" customHeight="1" x14ac:dyDescent="0.35">
      <c r="A645" s="599"/>
      <c r="B645" s="529" t="str">
        <f>IF(COUNTIF(F645:AG645,0)=28,"",B$29)</f>
        <v/>
      </c>
      <c r="C645" s="530"/>
      <c r="D645" s="531"/>
      <c r="E645" s="295" t="s">
        <v>158</v>
      </c>
      <c r="F645" s="314">
        <f>VLOOKUP(F638,'3'!$B$11:$D$598,3,0)</f>
        <v>0</v>
      </c>
      <c r="G645" s="219">
        <f>VLOOKUP(G638,'3'!$B$11:$D$598,3,0)</f>
        <v>0</v>
      </c>
      <c r="H645" s="219">
        <f>VLOOKUP(H638,'3'!$B$11:$D$598,3,0)</f>
        <v>0</v>
      </c>
      <c r="I645" s="219">
        <f>VLOOKUP(I638,'3'!$B$11:$D$598,3,0)</f>
        <v>0</v>
      </c>
      <c r="J645" s="219">
        <f>VLOOKUP(J638,'3'!$B$11:$D$598,3,0)</f>
        <v>0</v>
      </c>
      <c r="K645" s="219">
        <f>VLOOKUP(K638,'3'!$B$11:$D$598,3,0)</f>
        <v>0</v>
      </c>
      <c r="L645" s="315">
        <f>VLOOKUP(L638,'3'!$B$11:$D$598,3,0)</f>
        <v>0</v>
      </c>
      <c r="M645" s="303">
        <f>VLOOKUP(M638,'3'!$B$11:$D$598,3,0)</f>
        <v>0</v>
      </c>
      <c r="N645" s="219">
        <f>VLOOKUP(N638,'3'!$B$11:$D$598,3,0)</f>
        <v>0</v>
      </c>
      <c r="O645" s="219">
        <f>VLOOKUP(O638,'3'!$B$11:$D$598,3,0)</f>
        <v>0</v>
      </c>
      <c r="P645" s="219">
        <f>VLOOKUP(P638,'3'!$B$11:$D$598,3,0)</f>
        <v>0</v>
      </c>
      <c r="Q645" s="219">
        <f>VLOOKUP(Q638,'3'!$B$11:$D$598,3,0)</f>
        <v>0</v>
      </c>
      <c r="R645" s="219">
        <f>VLOOKUP(R638,'3'!$B$11:$D$598,3,0)</f>
        <v>0</v>
      </c>
      <c r="S645" s="322">
        <f>VLOOKUP(S638,'3'!$B$11:$D$598,3,0)</f>
        <v>0</v>
      </c>
      <c r="T645" s="314">
        <f>VLOOKUP(T638,'3'!$B$11:$D$598,3,0)</f>
        <v>0</v>
      </c>
      <c r="U645" s="219">
        <f>VLOOKUP(U638,'3'!$B$11:$D$598,3,0)</f>
        <v>0</v>
      </c>
      <c r="V645" s="219">
        <f>VLOOKUP(V638,'3'!$B$11:$D$598,3,0)</f>
        <v>0</v>
      </c>
      <c r="W645" s="219">
        <f>VLOOKUP(W638,'3'!$B$11:$D$598,3,0)</f>
        <v>0</v>
      </c>
      <c r="X645" s="219">
        <f>VLOOKUP(X638,'3'!$B$11:$D$598,3,0)</f>
        <v>0</v>
      </c>
      <c r="Y645" s="219">
        <f>VLOOKUP(Y638,'3'!$B$11:$D$598,3,0)</f>
        <v>0</v>
      </c>
      <c r="Z645" s="315">
        <f>VLOOKUP(Z638,'3'!$B$11:$D$598,3,0)</f>
        <v>0</v>
      </c>
      <c r="AA645" s="303">
        <f>VLOOKUP(AA638,'3'!$B$11:$D$598,3,0)</f>
        <v>0</v>
      </c>
      <c r="AB645" s="219">
        <f>VLOOKUP(AB638,'3'!$B$11:$D$598,3,0)</f>
        <v>0</v>
      </c>
      <c r="AC645" s="219">
        <f>VLOOKUP(AC638,'3'!$B$11:$D$598,3,0)</f>
        <v>0</v>
      </c>
      <c r="AD645" s="219">
        <f>VLOOKUP(AD638,'3'!$B$11:$D$598,3,0)</f>
        <v>0</v>
      </c>
      <c r="AE645" s="219">
        <f>VLOOKUP(AE638,'3'!$B$11:$D$598,3,0)</f>
        <v>0</v>
      </c>
      <c r="AF645" s="219">
        <f>VLOOKUP(AF638,'3'!$B$11:$D$598,3,0)</f>
        <v>0</v>
      </c>
      <c r="AG645" s="219">
        <f>VLOOKUP(AG638,'3'!$B$11:$D$598,3,0)</f>
        <v>0</v>
      </c>
      <c r="AH645" s="198">
        <f>COUNTIF(F646:AG646,"作業")+COUNTIF(F646:AG646,"休日")</f>
        <v>0</v>
      </c>
      <c r="AI645" s="291">
        <f>(COUNTIF(F646:AG646,"休日"))</f>
        <v>0</v>
      </c>
      <c r="AJ645" s="189"/>
      <c r="AL645" s="290"/>
      <c r="AM645" s="290"/>
      <c r="AN645" s="290"/>
      <c r="AW645" s="278">
        <v>1</v>
      </c>
      <c r="AX645" s="278">
        <v>2</v>
      </c>
      <c r="AY645" s="278">
        <v>3</v>
      </c>
      <c r="AZ645" s="278">
        <v>4</v>
      </c>
    </row>
    <row r="646" spans="1:52" ht="54.75" customHeight="1" x14ac:dyDescent="0.35">
      <c r="A646" s="599"/>
      <c r="B646" s="532"/>
      <c r="C646" s="533"/>
      <c r="D646" s="534"/>
      <c r="E646" s="296" t="s">
        <v>159</v>
      </c>
      <c r="F646" s="314" t="str">
        <f>IF(B645="","",IF(AW646="対象外","対象外",F645))</f>
        <v/>
      </c>
      <c r="G646" s="219" t="str">
        <f>IF(B645="","",IF(AW646="対象外","対象外",G645))</f>
        <v/>
      </c>
      <c r="H646" s="219" t="str">
        <f>IF(B645="","",IF(AW646="対象外","対象外",H645))</f>
        <v/>
      </c>
      <c r="I646" s="219" t="str">
        <f>IF(B645="","",IF(AW646="対象外","対象外",I645))</f>
        <v/>
      </c>
      <c r="J646" s="219" t="str">
        <f>IF(B645="","",IF(AW646="対象外","対象外",J645))</f>
        <v/>
      </c>
      <c r="K646" s="219" t="str">
        <f>IF(B645="","",IF(AW646="対象外","対象外",K645))</f>
        <v/>
      </c>
      <c r="L646" s="315" t="str">
        <f>IF(B645="","",IF(AW646="対象外","対象外",L645))</f>
        <v/>
      </c>
      <c r="M646" s="303" t="str">
        <f>IF(B645="","",IF(AX646="対象外","対象外",M645))</f>
        <v/>
      </c>
      <c r="N646" s="219" t="str">
        <f>IF(B645="","",IF(AX646="対象外","対象外",N645))</f>
        <v/>
      </c>
      <c r="O646" s="219" t="str">
        <f>IF(B645="","",IF(AX646="対象外","対象外",O645))</f>
        <v/>
      </c>
      <c r="P646" s="219" t="str">
        <f>IF(B645="","",IF(AX646="対象外","対象外",P645))</f>
        <v/>
      </c>
      <c r="Q646" s="219" t="str">
        <f>IF(B645="","",IF(AX646="対象外","対象外",Q645))</f>
        <v/>
      </c>
      <c r="R646" s="219" t="str">
        <f>IF(B645="","",IF(AX646="対象外","対象外",R645))</f>
        <v/>
      </c>
      <c r="S646" s="322" t="str">
        <f>IF(B645="","",IF(AX646="対象外","対象外",S645))</f>
        <v/>
      </c>
      <c r="T646" s="314" t="str">
        <f>IF(B645="","",IF(AY646="対象外","対象外",T645))</f>
        <v/>
      </c>
      <c r="U646" s="219" t="str">
        <f>IF(B645="","",IF(AY646="対象外","対象外",U645))</f>
        <v/>
      </c>
      <c r="V646" s="219" t="str">
        <f>IF(B645="","",IF(AY646="対象外","対象外",V645))</f>
        <v/>
      </c>
      <c r="W646" s="219" t="str">
        <f>IF(B645="","",IF(AY646="対象外","対象外",W645))</f>
        <v/>
      </c>
      <c r="X646" s="219" t="str">
        <f>IF(B645="","",IF(AY646="対象外","対象外",X645))</f>
        <v/>
      </c>
      <c r="Y646" s="219" t="str">
        <f>IF(B645="","",IF(AY646="対象外","対象外",Y645))</f>
        <v/>
      </c>
      <c r="Z646" s="315" t="str">
        <f>IF(B645="","",IF(AY646="対象外","対象外",Z645))</f>
        <v/>
      </c>
      <c r="AA646" s="303" t="str">
        <f>IF(B645="","",IF(AZ646="対象外","対象外",AA645))</f>
        <v/>
      </c>
      <c r="AB646" s="219" t="str">
        <f>IF(B645="","",IF(AZ646="対象外","対象外",AB645))</f>
        <v/>
      </c>
      <c r="AC646" s="219" t="str">
        <f>IF(B645="","",IF(AZ646="対象外","対象外",AC645))</f>
        <v/>
      </c>
      <c r="AD646" s="219" t="str">
        <f>IF(B645="","",IF(AZ646="対象外","対象外",AD645))</f>
        <v/>
      </c>
      <c r="AE646" s="219" t="str">
        <f>IF(B645="","",IF(AZ646="対象外","対象外",AE645))</f>
        <v/>
      </c>
      <c r="AF646" s="219" t="str">
        <f>IF(B645="","",IF(AZ646="対象外","対象外",AF645))</f>
        <v/>
      </c>
      <c r="AG646" s="219" t="str">
        <f>IF(B645="","",IF(AZ646="対象外","対象外",AG645))</f>
        <v/>
      </c>
      <c r="AH646" s="523" t="str">
        <f>IF(B645="","",IF(AH645&lt;1,"対象外",ROUND(AI645/AH645,3)))</f>
        <v/>
      </c>
      <c r="AI646" s="524"/>
      <c r="AJ646" s="189"/>
      <c r="AL646" s="290"/>
      <c r="AM646" s="184">
        <f>IF(AH646="",0,IF(AH646="対象外",0,1))</f>
        <v>0</v>
      </c>
      <c r="AN646" s="187">
        <f>IF(AM646=1,AH646,0)</f>
        <v>0</v>
      </c>
      <c r="AO646" s="184">
        <f>AH645</f>
        <v>0</v>
      </c>
      <c r="AP646" s="170">
        <f>AI645</f>
        <v>0</v>
      </c>
      <c r="AQ646" s="152"/>
      <c r="AR646" s="170">
        <f>IF(AS646&gt;1,1,0)</f>
        <v>0</v>
      </c>
      <c r="AS646" s="170">
        <f>AO646+AS602</f>
        <v>0</v>
      </c>
      <c r="AT646" s="170">
        <f>AP646+AT602</f>
        <v>0</v>
      </c>
      <c r="AU646" s="152"/>
      <c r="AW646" s="198" t="str">
        <f>IF(COUNTIF(F645:L645,"作業")+COUNTIF(F645:L645,"休日")&lt;7,"対象外",IF(COUNTIF(F645:L645,"休日")&gt;3,"対象外","対象"))</f>
        <v>対象外</v>
      </c>
      <c r="AX646" s="198" t="str">
        <f>IF(COUNTIF(M645:S645,"作業")+COUNTIF(M645:S645,"休日")&lt;7,"対象外",IF(COUNTIF(M645:S645,"休日")&gt;3,"対象外","対象"))</f>
        <v>対象外</v>
      </c>
      <c r="AY646" s="198" t="str">
        <f>IF(COUNTIF(T645:Z645,"作業")+COUNTIF(T645:Z645,"休日")&lt;7,"対象外",IF(COUNTIF(T645:Z645,"休日")&gt;3,"対象外","対象"))</f>
        <v>対象外</v>
      </c>
      <c r="AZ646" s="198" t="str">
        <f>IF(COUNTIF(AA645:AG645,"作業")+COUNTIF(AA645:AG645,"休日")&lt;7,"対象外",IF(COUNTIF(AA645:AG645,"休日")&gt;3,"対象外","対象"))</f>
        <v>対象外</v>
      </c>
    </row>
    <row r="647" spans="1:52" ht="54.75" customHeight="1" x14ac:dyDescent="0.35">
      <c r="A647" s="599"/>
      <c r="B647" s="529" t="str">
        <f>IF(COUNTIF(F647:AG647,0)=28,"",B$31)</f>
        <v/>
      </c>
      <c r="C647" s="530"/>
      <c r="D647" s="531"/>
      <c r="E647" s="295" t="s">
        <v>158</v>
      </c>
      <c r="F647" s="314">
        <f>VLOOKUP(F638,'4'!$B$11:$D$598,3,0)</f>
        <v>0</v>
      </c>
      <c r="G647" s="219">
        <f>VLOOKUP(G638,'4'!$B$11:$D$598,3,0)</f>
        <v>0</v>
      </c>
      <c r="H647" s="219">
        <f>VLOOKUP(H638,'4'!$B$11:$D$598,3,0)</f>
        <v>0</v>
      </c>
      <c r="I647" s="219">
        <f>VLOOKUP(I638,'4'!$B$11:$D$598,3,0)</f>
        <v>0</v>
      </c>
      <c r="J647" s="219">
        <f>VLOOKUP(J638,'4'!$B$11:$D$598,3,0)</f>
        <v>0</v>
      </c>
      <c r="K647" s="219">
        <f>VLOOKUP(K638,'4'!$B$11:$D$598,3,0)</f>
        <v>0</v>
      </c>
      <c r="L647" s="315">
        <f>VLOOKUP(L638,'4'!$B$11:$D$598,3,0)</f>
        <v>0</v>
      </c>
      <c r="M647" s="303">
        <f>VLOOKUP(M638,'4'!$B$11:$D$598,3,0)</f>
        <v>0</v>
      </c>
      <c r="N647" s="219">
        <f>VLOOKUP(N638,'4'!$B$11:$D$598,3,0)</f>
        <v>0</v>
      </c>
      <c r="O647" s="219">
        <f>VLOOKUP(O638,'4'!$B$11:$D$598,3,0)</f>
        <v>0</v>
      </c>
      <c r="P647" s="219">
        <f>VLOOKUP(P638,'4'!$B$11:$D$598,3,0)</f>
        <v>0</v>
      </c>
      <c r="Q647" s="219">
        <f>VLOOKUP(Q638,'4'!$B$11:$D$598,3,0)</f>
        <v>0</v>
      </c>
      <c r="R647" s="219">
        <f>VLOOKUP(R638,'4'!$B$11:$D$598,3,0)</f>
        <v>0</v>
      </c>
      <c r="S647" s="322">
        <f>VLOOKUP(S638,'4'!$B$11:$D$598,3,0)</f>
        <v>0</v>
      </c>
      <c r="T647" s="314">
        <f>VLOOKUP(T638,'4'!$B$11:$D$598,3,0)</f>
        <v>0</v>
      </c>
      <c r="U647" s="219">
        <f>VLOOKUP(U638,'4'!$B$11:$D$598,3,0)</f>
        <v>0</v>
      </c>
      <c r="V647" s="219">
        <f>VLOOKUP(V638,'4'!$B$11:$D$598,3,0)</f>
        <v>0</v>
      </c>
      <c r="W647" s="219">
        <f>VLOOKUP(W638,'4'!$B$11:$D$598,3,0)</f>
        <v>0</v>
      </c>
      <c r="X647" s="219">
        <f>VLOOKUP(X638,'4'!$B$11:$D$598,3,0)</f>
        <v>0</v>
      </c>
      <c r="Y647" s="219">
        <f>VLOOKUP(Y638,'4'!$B$11:$D$598,3,0)</f>
        <v>0</v>
      </c>
      <c r="Z647" s="315">
        <f>VLOOKUP(Z638,'4'!$B$11:$D$598,3,0)</f>
        <v>0</v>
      </c>
      <c r="AA647" s="303">
        <f>VLOOKUP(AA638,'4'!$B$11:$D$598,3,0)</f>
        <v>0</v>
      </c>
      <c r="AB647" s="219">
        <f>VLOOKUP(AB638,'4'!$B$11:$D$598,3,0)</f>
        <v>0</v>
      </c>
      <c r="AC647" s="219">
        <f>VLOOKUP(AC638,'4'!$B$11:$D$598,3,0)</f>
        <v>0</v>
      </c>
      <c r="AD647" s="219">
        <f>VLOOKUP(AD638,'4'!$B$11:$D$598,3,0)</f>
        <v>0</v>
      </c>
      <c r="AE647" s="219">
        <f>VLOOKUP(AE638,'4'!$B$11:$D$598,3,0)</f>
        <v>0</v>
      </c>
      <c r="AF647" s="219">
        <f>VLOOKUP(AF638,'4'!$B$11:$D$598,3,0)</f>
        <v>0</v>
      </c>
      <c r="AG647" s="219">
        <f>VLOOKUP(AG638,'4'!$B$11:$D$598,3,0)</f>
        <v>0</v>
      </c>
      <c r="AH647" s="198">
        <f>COUNTIF(F648:AG648,"作業")+COUNTIF(F648:AG648,"休日")</f>
        <v>0</v>
      </c>
      <c r="AI647" s="291">
        <f>(COUNTIF(F648:AG648,"休日"))</f>
        <v>0</v>
      </c>
      <c r="AJ647" s="189"/>
      <c r="AL647" s="290"/>
      <c r="AM647" s="290"/>
      <c r="AN647" s="290"/>
      <c r="AW647" s="278">
        <v>1</v>
      </c>
      <c r="AX647" s="278">
        <v>2</v>
      </c>
      <c r="AY647" s="278">
        <v>3</v>
      </c>
      <c r="AZ647" s="278">
        <v>4</v>
      </c>
    </row>
    <row r="648" spans="1:52" ht="54.75" customHeight="1" x14ac:dyDescent="0.35">
      <c r="A648" s="599"/>
      <c r="B648" s="532"/>
      <c r="C648" s="533"/>
      <c r="D648" s="534"/>
      <c r="E648" s="296" t="s">
        <v>159</v>
      </c>
      <c r="F648" s="314" t="str">
        <f>IF(B647="","",IF(AW648="対象外","対象外",F647))</f>
        <v/>
      </c>
      <c r="G648" s="219" t="str">
        <f>IF(B647="","",IF(AW648="対象外","対象外",G647))</f>
        <v/>
      </c>
      <c r="H648" s="219" t="str">
        <f>IF(B647="","",IF(AW648="対象外","対象外",H647))</f>
        <v/>
      </c>
      <c r="I648" s="219" t="str">
        <f>IF(B647="","",IF(AW648="対象外","対象外",I647))</f>
        <v/>
      </c>
      <c r="J648" s="219" t="str">
        <f>IF(B647="","",IF(AW648="対象外","対象外",J647))</f>
        <v/>
      </c>
      <c r="K648" s="219" t="str">
        <f>IF(B647="","",IF(AW648="対象外","対象外",K647))</f>
        <v/>
      </c>
      <c r="L648" s="315" t="str">
        <f>IF(B647="","",IF(AW648="対象外","対象外",L647))</f>
        <v/>
      </c>
      <c r="M648" s="303" t="str">
        <f>IF(B647="","",IF(AX648="対象外","対象外",M647))</f>
        <v/>
      </c>
      <c r="N648" s="219" t="str">
        <f>IF(B647="","",IF(AX648="対象外","対象外",N647))</f>
        <v/>
      </c>
      <c r="O648" s="219" t="str">
        <f>IF(B647="","",IF(AX648="対象外","対象外",O647))</f>
        <v/>
      </c>
      <c r="P648" s="219" t="str">
        <f>IF(B647="","",IF(AX648="対象外","対象外",P647))</f>
        <v/>
      </c>
      <c r="Q648" s="219" t="str">
        <f>IF(B647="","",IF(AX648="対象外","対象外",Q647))</f>
        <v/>
      </c>
      <c r="R648" s="219" t="str">
        <f>IF(B647="","",IF(AX648="対象外","対象外",R647))</f>
        <v/>
      </c>
      <c r="S648" s="322" t="str">
        <f>IF(B647="","",IF(AX648="対象外","対象外",S647))</f>
        <v/>
      </c>
      <c r="T648" s="314" t="str">
        <f>IF(B647="","",IF(AY648="対象外","対象外",T647))</f>
        <v/>
      </c>
      <c r="U648" s="219" t="str">
        <f>IF(B647="","",IF(AY648="対象外","対象外",U647))</f>
        <v/>
      </c>
      <c r="V648" s="219" t="str">
        <f>IF(B647="","",IF(AY648="対象外","対象外",V647))</f>
        <v/>
      </c>
      <c r="W648" s="219" t="str">
        <f>IF(B647="","",IF(AY648="対象外","対象外",W647))</f>
        <v/>
      </c>
      <c r="X648" s="219" t="str">
        <f>IF(B647="","",IF(AY648="対象外","対象外",X647))</f>
        <v/>
      </c>
      <c r="Y648" s="219" t="str">
        <f>IF(B647="","",IF(AY648="対象外","対象外",Y647))</f>
        <v/>
      </c>
      <c r="Z648" s="315" t="str">
        <f>IF(B647="","",IF(AY648="対象外","対象外",Z647))</f>
        <v/>
      </c>
      <c r="AA648" s="303" t="str">
        <f>IF(B647="","",IF(AZ648="対象外","対象外",AA647))</f>
        <v/>
      </c>
      <c r="AB648" s="219" t="str">
        <f>IF(B647="","",IF(AZ648="対象外","対象外",AB647))</f>
        <v/>
      </c>
      <c r="AC648" s="219" t="str">
        <f>IF(B647="","",IF(AZ648="対象外","対象外",AC647))</f>
        <v/>
      </c>
      <c r="AD648" s="219" t="str">
        <f>IF(B647="","",IF(AZ648="対象外","対象外",AD647))</f>
        <v/>
      </c>
      <c r="AE648" s="219" t="str">
        <f>IF(B647="","",IF(AZ648="対象外","対象外",AE647))</f>
        <v/>
      </c>
      <c r="AF648" s="219" t="str">
        <f>IF(B647="","",IF(AZ648="対象外","対象外",AF647))</f>
        <v/>
      </c>
      <c r="AG648" s="219" t="str">
        <f>IF(B647="","",IF(AZ648="対象外","対象外",AG647))</f>
        <v/>
      </c>
      <c r="AH648" s="523" t="str">
        <f>IF(B647="","",IF(AH647&lt;1,"対象外",ROUND(AI647/AH647,3)))</f>
        <v/>
      </c>
      <c r="AI648" s="524"/>
      <c r="AJ648" s="189"/>
      <c r="AL648" s="290"/>
      <c r="AM648" s="184">
        <f>IF(AH648="",0,IF(AH648="対象外",0,1))</f>
        <v>0</v>
      </c>
      <c r="AN648" s="187">
        <f>IF(AM648=1,AH648,0)</f>
        <v>0</v>
      </c>
      <c r="AO648" s="184">
        <f>AH647</f>
        <v>0</v>
      </c>
      <c r="AP648" s="170">
        <f>AI647</f>
        <v>0</v>
      </c>
      <c r="AQ648" s="152"/>
      <c r="AR648" s="170">
        <f>IF(AS648&gt;1,1,0)</f>
        <v>0</v>
      </c>
      <c r="AS648" s="170">
        <f>AO648+AS604</f>
        <v>0</v>
      </c>
      <c r="AT648" s="170">
        <f>AP648+AT604</f>
        <v>0</v>
      </c>
      <c r="AU648" s="152"/>
      <c r="AW648" s="198" t="str">
        <f>IF(COUNTIF(F647:L647,"作業")+COUNTIF(F647:L647,"休日")&lt;7,"対象外",IF(COUNTIF(F647:L647,"休日")&gt;3,"対象外","対象"))</f>
        <v>対象外</v>
      </c>
      <c r="AX648" s="198" t="str">
        <f>IF(COUNTIF(M647:S647,"作業")+COUNTIF(M647:S647,"休日")&lt;7,"対象外",IF(COUNTIF(M647:S647,"休日")&gt;3,"対象外","対象"))</f>
        <v>対象外</v>
      </c>
      <c r="AY648" s="198" t="str">
        <f>IF(COUNTIF(T647:Z647,"作業")+COUNTIF(T647:Z647,"休日")&lt;7,"対象外",IF(COUNTIF(T647:Z647,"休日")&gt;3,"対象外","対象"))</f>
        <v>対象外</v>
      </c>
      <c r="AZ648" s="198" t="str">
        <f>IF(COUNTIF(AA647:AG647,"作業")+COUNTIF(AA647:AG647,"休日")&lt;7,"対象外",IF(COUNTIF(AA647:AG647,"休日")&gt;3,"対象外","対象"))</f>
        <v>対象外</v>
      </c>
    </row>
    <row r="649" spans="1:52" ht="54.75" customHeight="1" x14ac:dyDescent="0.35">
      <c r="A649" s="599"/>
      <c r="B649" s="529" t="str">
        <f>IF(COUNTIF(F649:AG649,0)=28,"",B$33)</f>
        <v/>
      </c>
      <c r="C649" s="530"/>
      <c r="D649" s="531"/>
      <c r="E649" s="295" t="s">
        <v>158</v>
      </c>
      <c r="F649" s="314">
        <f>VLOOKUP(F638,'5'!$B$11:$D$598,3,0)</f>
        <v>0</v>
      </c>
      <c r="G649" s="219">
        <f>VLOOKUP(G638,'5'!$B$11:$D$598,3,0)</f>
        <v>0</v>
      </c>
      <c r="H649" s="219">
        <f>VLOOKUP(H638,'5'!$B$11:$D$598,3,0)</f>
        <v>0</v>
      </c>
      <c r="I649" s="219">
        <f>VLOOKUP(I638,'5'!$B$11:$D$598,3,0)</f>
        <v>0</v>
      </c>
      <c r="J649" s="219">
        <f>VLOOKUP(J638,'5'!$B$11:$D$598,3,0)</f>
        <v>0</v>
      </c>
      <c r="K649" s="219">
        <f>VLOOKUP(K638,'5'!$B$11:$D$598,3,0)</f>
        <v>0</v>
      </c>
      <c r="L649" s="315">
        <f>VLOOKUP(L638,'5'!$B$11:$D$598,3,0)</f>
        <v>0</v>
      </c>
      <c r="M649" s="303">
        <f>VLOOKUP(M638,'5'!$B$11:$D$598,3,0)</f>
        <v>0</v>
      </c>
      <c r="N649" s="219">
        <f>VLOOKUP(N638,'5'!$B$11:$D$598,3,0)</f>
        <v>0</v>
      </c>
      <c r="O649" s="219">
        <f>VLOOKUP(O638,'5'!$B$11:$D$598,3,0)</f>
        <v>0</v>
      </c>
      <c r="P649" s="219">
        <f>VLOOKUP(P638,'5'!$B$11:$D$598,3,0)</f>
        <v>0</v>
      </c>
      <c r="Q649" s="219">
        <f>VLOOKUP(Q638,'5'!$B$11:$D$598,3,0)</f>
        <v>0</v>
      </c>
      <c r="R649" s="219">
        <f>VLOOKUP(R638,'5'!$B$11:$D$598,3,0)</f>
        <v>0</v>
      </c>
      <c r="S649" s="322">
        <f>VLOOKUP(S638,'5'!$B$11:$D$598,3,0)</f>
        <v>0</v>
      </c>
      <c r="T649" s="314">
        <f>VLOOKUP(T638,'5'!$B$11:$D$598,3,0)</f>
        <v>0</v>
      </c>
      <c r="U649" s="219">
        <f>VLOOKUP(U638,'5'!$B$11:$D$598,3,0)</f>
        <v>0</v>
      </c>
      <c r="V649" s="219">
        <f>VLOOKUP(V638,'5'!$B$11:$D$598,3,0)</f>
        <v>0</v>
      </c>
      <c r="W649" s="219">
        <f>VLOOKUP(W638,'5'!$B$11:$D$598,3,0)</f>
        <v>0</v>
      </c>
      <c r="X649" s="219">
        <f>VLOOKUP(X638,'5'!$B$11:$D$598,3,0)</f>
        <v>0</v>
      </c>
      <c r="Y649" s="219">
        <f>VLOOKUP(Y638,'5'!$B$11:$D$598,3,0)</f>
        <v>0</v>
      </c>
      <c r="Z649" s="315">
        <f>VLOOKUP(Z638,'5'!$B$11:$D$598,3,0)</f>
        <v>0</v>
      </c>
      <c r="AA649" s="303">
        <f>VLOOKUP(AA638,'5'!$B$11:$D$598,3,0)</f>
        <v>0</v>
      </c>
      <c r="AB649" s="219">
        <f>VLOOKUP(AB638,'5'!$B$11:$D$598,3,0)</f>
        <v>0</v>
      </c>
      <c r="AC649" s="219">
        <f>VLOOKUP(AC638,'5'!$B$11:$D$598,3,0)</f>
        <v>0</v>
      </c>
      <c r="AD649" s="219">
        <f>VLOOKUP(AD638,'5'!$B$11:$D$598,3,0)</f>
        <v>0</v>
      </c>
      <c r="AE649" s="219">
        <f>VLOOKUP(AE638,'5'!$B$11:$D$598,3,0)</f>
        <v>0</v>
      </c>
      <c r="AF649" s="219">
        <f>VLOOKUP(AF638,'5'!$B$11:$D$598,3,0)</f>
        <v>0</v>
      </c>
      <c r="AG649" s="219">
        <f>VLOOKUP(AG638,'5'!$B$11:$D$598,3,0)</f>
        <v>0</v>
      </c>
      <c r="AH649" s="198">
        <f>COUNTIF(F650:AG650,"作業")+COUNTIF(F650:AG650,"休日")</f>
        <v>0</v>
      </c>
      <c r="AI649" s="291">
        <f>(COUNTIF(F650:AG650,"休日"))</f>
        <v>0</v>
      </c>
      <c r="AJ649" s="189"/>
      <c r="AL649" s="290"/>
      <c r="AM649" s="290"/>
      <c r="AN649" s="290"/>
      <c r="AW649" s="278">
        <v>1</v>
      </c>
      <c r="AX649" s="278">
        <v>2</v>
      </c>
      <c r="AY649" s="278">
        <v>3</v>
      </c>
      <c r="AZ649" s="278">
        <v>4</v>
      </c>
    </row>
    <row r="650" spans="1:52" ht="54.75" customHeight="1" x14ac:dyDescent="0.35">
      <c r="A650" s="599"/>
      <c r="B650" s="532"/>
      <c r="C650" s="533"/>
      <c r="D650" s="534"/>
      <c r="E650" s="296" t="s">
        <v>159</v>
      </c>
      <c r="F650" s="314" t="str">
        <f>IF(B649="","",IF(AW650="対象外","対象外",F649))</f>
        <v/>
      </c>
      <c r="G650" s="219" t="str">
        <f>IF(B649="","",IF(AW650="対象外","対象外",G649))</f>
        <v/>
      </c>
      <c r="H650" s="219" t="str">
        <f>IF(B649="","",IF(AW650="対象外","対象外",H649))</f>
        <v/>
      </c>
      <c r="I650" s="219" t="str">
        <f>IF(B649="","",IF(AW650="対象外","対象外",I649))</f>
        <v/>
      </c>
      <c r="J650" s="219" t="str">
        <f>IF(B649="","",IF(AW650="対象外","対象外",J649))</f>
        <v/>
      </c>
      <c r="K650" s="219" t="str">
        <f>IF(B649="","",IF(AW650="対象外","対象外",K649))</f>
        <v/>
      </c>
      <c r="L650" s="315" t="str">
        <f>IF(B649="","",IF(AW650="対象外","対象外",L649))</f>
        <v/>
      </c>
      <c r="M650" s="303" t="str">
        <f>IF(B649="","",IF(AX650="対象外","対象外",M649))</f>
        <v/>
      </c>
      <c r="N650" s="219" t="str">
        <f>IF(B649="","",IF(AX650="対象外","対象外",N649))</f>
        <v/>
      </c>
      <c r="O650" s="219" t="str">
        <f>IF(B649="","",IF(AX650="対象外","対象外",O649))</f>
        <v/>
      </c>
      <c r="P650" s="219" t="str">
        <f>IF(B649="","",IF(AX650="対象外","対象外",P649))</f>
        <v/>
      </c>
      <c r="Q650" s="219" t="str">
        <f>IF(B649="","",IF(AX650="対象外","対象外",Q649))</f>
        <v/>
      </c>
      <c r="R650" s="219" t="str">
        <f>IF(B649="","",IF(AX650="対象外","対象外",R649))</f>
        <v/>
      </c>
      <c r="S650" s="322" t="str">
        <f>IF(B649="","",IF(AX650="対象外","対象外",S649))</f>
        <v/>
      </c>
      <c r="T650" s="314" t="str">
        <f>IF(B649="","",IF(AY650="対象外","対象外",T649))</f>
        <v/>
      </c>
      <c r="U650" s="219" t="str">
        <f>IF(B649="","",IF(AY650="対象外","対象外",U649))</f>
        <v/>
      </c>
      <c r="V650" s="219" t="str">
        <f>IF(B649="","",IF(AY650="対象外","対象外",V649))</f>
        <v/>
      </c>
      <c r="W650" s="219" t="str">
        <f>IF(B649="","",IF(AY650="対象外","対象外",W649))</f>
        <v/>
      </c>
      <c r="X650" s="219" t="str">
        <f>IF(B649="","",IF(AY650="対象外","対象外",X649))</f>
        <v/>
      </c>
      <c r="Y650" s="219" t="str">
        <f>IF(B649="","",IF(AY650="対象外","対象外",Y649))</f>
        <v/>
      </c>
      <c r="Z650" s="315" t="str">
        <f>IF(B649="","",IF(AY650="対象外","対象外",Z649))</f>
        <v/>
      </c>
      <c r="AA650" s="303" t="str">
        <f>IF(B649="","",IF(AZ650="対象外","対象外",AA649))</f>
        <v/>
      </c>
      <c r="AB650" s="219" t="str">
        <f>IF(B649="","",IF(AZ650="対象外","対象外",AB649))</f>
        <v/>
      </c>
      <c r="AC650" s="219" t="str">
        <f>IF(B649="","",IF(AZ650="対象外","対象外",AC649))</f>
        <v/>
      </c>
      <c r="AD650" s="219" t="str">
        <f>IF(B649="","",IF(AZ650="対象外","対象外",AD649))</f>
        <v/>
      </c>
      <c r="AE650" s="219" t="str">
        <f>IF(B649="","",IF(AZ650="対象外","対象外",AE649))</f>
        <v/>
      </c>
      <c r="AF650" s="219" t="str">
        <f>IF(B649="","",IF(AZ650="対象外","対象外",AF649))</f>
        <v/>
      </c>
      <c r="AG650" s="219" t="str">
        <f>IF(B649="","",IF(AZ650="対象外","対象外",AG649))</f>
        <v/>
      </c>
      <c r="AH650" s="523" t="str">
        <f>IF(B649="","",IF(AH649&lt;1,"対象外",ROUND(AI649/AH649,3)))</f>
        <v/>
      </c>
      <c r="AI650" s="524"/>
      <c r="AJ650" s="189"/>
      <c r="AL650" s="290"/>
      <c r="AM650" s="184">
        <f>IF(AH650="",0,IF(AH650="対象外",0,1))</f>
        <v>0</v>
      </c>
      <c r="AN650" s="187">
        <f>IF(AM650=1,AH650,0)</f>
        <v>0</v>
      </c>
      <c r="AO650" s="184">
        <f>AH649</f>
        <v>0</v>
      </c>
      <c r="AP650" s="170">
        <f>AI649</f>
        <v>0</v>
      </c>
      <c r="AQ650" s="152"/>
      <c r="AR650" s="170">
        <f>IF(AS650&gt;1,1,0)</f>
        <v>0</v>
      </c>
      <c r="AS650" s="170">
        <f>AO650+AS606</f>
        <v>0</v>
      </c>
      <c r="AT650" s="170">
        <f>AP650+AT606</f>
        <v>0</v>
      </c>
      <c r="AU650" s="152"/>
      <c r="AW650" s="198" t="str">
        <f>IF(COUNTIF(F649:L649,"作業")+COUNTIF(F649:L649,"休日")&lt;7,"対象外",IF(COUNTIF(F649:L649,"休日")&gt;3,"対象外","対象"))</f>
        <v>対象外</v>
      </c>
      <c r="AX650" s="198" t="str">
        <f>IF(COUNTIF(M649:S649,"作業")+COUNTIF(M649:S649,"休日")&lt;7,"対象外",IF(COUNTIF(M649:S649,"休日")&gt;3,"対象外","対象"))</f>
        <v>対象外</v>
      </c>
      <c r="AY650" s="198" t="str">
        <f>IF(COUNTIF(T649:Z649,"作業")+COUNTIF(T649:Z649,"休日")&lt;7,"対象外",IF(COUNTIF(T649:Z649,"休日")&gt;3,"対象外","対象"))</f>
        <v>対象外</v>
      </c>
      <c r="AZ650" s="198" t="str">
        <f>IF(COUNTIF(AA649:AG649,"作業")+COUNTIF(AA649:AG649,"休日")&lt;7,"対象外",IF(COUNTIF(AA649:AG649,"休日")&gt;3,"対象外","対象"))</f>
        <v>対象外</v>
      </c>
    </row>
    <row r="651" spans="1:52" ht="54.75" customHeight="1" x14ac:dyDescent="0.35">
      <c r="A651" s="599"/>
      <c r="B651" s="529" t="str">
        <f>IF(COUNTIF(F651:AG651,0)=28,"",B$35)</f>
        <v/>
      </c>
      <c r="C651" s="530"/>
      <c r="D651" s="531"/>
      <c r="E651" s="295" t="s">
        <v>158</v>
      </c>
      <c r="F651" s="314">
        <f>VLOOKUP(F638,'6'!$B$11:$D$598,3,0)</f>
        <v>0</v>
      </c>
      <c r="G651" s="219">
        <f>VLOOKUP(G638,'6'!$B$11:$D$598,3,0)</f>
        <v>0</v>
      </c>
      <c r="H651" s="219">
        <f>VLOOKUP(H638,'6'!$B$11:$D$598,3,0)</f>
        <v>0</v>
      </c>
      <c r="I651" s="219">
        <f>VLOOKUP(I638,'6'!$B$11:$D$598,3,0)</f>
        <v>0</v>
      </c>
      <c r="J651" s="219">
        <f>VLOOKUP(J638,'6'!$B$11:$D$598,3,0)</f>
        <v>0</v>
      </c>
      <c r="K651" s="219">
        <f>VLOOKUP(K638,'6'!$B$11:$D$598,3,0)</f>
        <v>0</v>
      </c>
      <c r="L651" s="315">
        <f>VLOOKUP(L638,'6'!$B$11:$D$598,3,0)</f>
        <v>0</v>
      </c>
      <c r="M651" s="303">
        <f>VLOOKUP(M638,'6'!$B$11:$D$598,3,0)</f>
        <v>0</v>
      </c>
      <c r="N651" s="219">
        <f>VLOOKUP(N638,'6'!$B$11:$D$598,3,0)</f>
        <v>0</v>
      </c>
      <c r="O651" s="219">
        <f>VLOOKUP(O638,'6'!$B$11:$D$598,3,0)</f>
        <v>0</v>
      </c>
      <c r="P651" s="219">
        <f>VLOOKUP(P638,'6'!$B$11:$D$598,3,0)</f>
        <v>0</v>
      </c>
      <c r="Q651" s="219">
        <f>VLOOKUP(Q638,'6'!$B$11:$D$598,3,0)</f>
        <v>0</v>
      </c>
      <c r="R651" s="219">
        <f>VLOOKUP(R638,'6'!$B$11:$D$598,3,0)</f>
        <v>0</v>
      </c>
      <c r="S651" s="322">
        <f>VLOOKUP(S638,'6'!$B$11:$D$598,3,0)</f>
        <v>0</v>
      </c>
      <c r="T651" s="314">
        <f>VLOOKUP(T638,'6'!$B$11:$D$598,3,0)</f>
        <v>0</v>
      </c>
      <c r="U651" s="219">
        <f>VLOOKUP(U638,'6'!$B$11:$D$598,3,0)</f>
        <v>0</v>
      </c>
      <c r="V651" s="219">
        <f>VLOOKUP(V638,'6'!$B$11:$D$598,3,0)</f>
        <v>0</v>
      </c>
      <c r="W651" s="219">
        <f>VLOOKUP(W638,'6'!$B$11:$D$598,3,0)</f>
        <v>0</v>
      </c>
      <c r="X651" s="219">
        <f>VLOOKUP(X638,'6'!$B$11:$D$598,3,0)</f>
        <v>0</v>
      </c>
      <c r="Y651" s="219">
        <f>VLOOKUP(Y638,'6'!$B$11:$D$598,3,0)</f>
        <v>0</v>
      </c>
      <c r="Z651" s="315">
        <f>VLOOKUP(Z638,'6'!$B$11:$D$598,3,0)</f>
        <v>0</v>
      </c>
      <c r="AA651" s="303">
        <f>VLOOKUP(AA638,'6'!$B$11:$D$598,3,0)</f>
        <v>0</v>
      </c>
      <c r="AB651" s="219">
        <f>VLOOKUP(AB638,'6'!$B$11:$D$598,3,0)</f>
        <v>0</v>
      </c>
      <c r="AC651" s="219">
        <f>VLOOKUP(AC638,'6'!$B$11:$D$598,3,0)</f>
        <v>0</v>
      </c>
      <c r="AD651" s="219">
        <f>VLOOKUP(AD638,'6'!$B$11:$D$598,3,0)</f>
        <v>0</v>
      </c>
      <c r="AE651" s="219">
        <f>VLOOKUP(AE638,'6'!$B$11:$D$598,3,0)</f>
        <v>0</v>
      </c>
      <c r="AF651" s="219">
        <f>VLOOKUP(AF638,'6'!$B$11:$D$598,3,0)</f>
        <v>0</v>
      </c>
      <c r="AG651" s="219">
        <f>VLOOKUP(AG638,'6'!$B$11:$D$598,3,0)</f>
        <v>0</v>
      </c>
      <c r="AH651" s="198">
        <f t="shared" ref="AH651" si="1053">COUNTIF(F652:AG652,"作業")+COUNTIF(F652:AG652,"休日")</f>
        <v>0</v>
      </c>
      <c r="AI651" s="291">
        <f t="shared" ref="AI651" si="1054">(COUNTIF(F652:AG652,"休日"))</f>
        <v>0</v>
      </c>
      <c r="AJ651" s="189"/>
      <c r="AL651" s="290"/>
      <c r="AM651" s="290"/>
      <c r="AN651" s="290"/>
      <c r="AW651" s="278">
        <v>1</v>
      </c>
      <c r="AX651" s="278">
        <v>2</v>
      </c>
      <c r="AY651" s="278">
        <v>3</v>
      </c>
      <c r="AZ651" s="278">
        <v>4</v>
      </c>
    </row>
    <row r="652" spans="1:52" ht="54.75" customHeight="1" x14ac:dyDescent="0.35">
      <c r="A652" s="599"/>
      <c r="B652" s="532"/>
      <c r="C652" s="533"/>
      <c r="D652" s="534"/>
      <c r="E652" s="296" t="s">
        <v>159</v>
      </c>
      <c r="F652" s="314" t="str">
        <f>IF(B651="","",IF(AW652="対象外","対象外",F651))</f>
        <v/>
      </c>
      <c r="G652" s="219" t="str">
        <f>IF(B651="","",IF(AW652="対象外","対象外",G651))</f>
        <v/>
      </c>
      <c r="H652" s="219" t="str">
        <f>IF(B651="","",IF(AW652="対象外","対象外",H651))</f>
        <v/>
      </c>
      <c r="I652" s="219" t="str">
        <f>IF(B651="","",IF(AW652="対象外","対象外",I651))</f>
        <v/>
      </c>
      <c r="J652" s="219" t="str">
        <f>IF(B651="","",IF(AW652="対象外","対象外",J651))</f>
        <v/>
      </c>
      <c r="K652" s="219" t="str">
        <f>IF(B651="","",IF(AW652="対象外","対象外",K651))</f>
        <v/>
      </c>
      <c r="L652" s="315" t="str">
        <f>IF(B651="","",IF(AW652="対象外","対象外",L651))</f>
        <v/>
      </c>
      <c r="M652" s="303" t="str">
        <f>IF(B651="","",IF(AX652="対象外","対象外",M651))</f>
        <v/>
      </c>
      <c r="N652" s="219" t="str">
        <f>IF(B651="","",IF(AX652="対象外","対象外",N651))</f>
        <v/>
      </c>
      <c r="O652" s="219" t="str">
        <f>IF(B651="","",IF(AX652="対象外","対象外",O651))</f>
        <v/>
      </c>
      <c r="P652" s="219" t="str">
        <f>IF(B651="","",IF(AX652="対象外","対象外",P651))</f>
        <v/>
      </c>
      <c r="Q652" s="219" t="str">
        <f>IF(B651="","",IF(AX652="対象外","対象外",Q651))</f>
        <v/>
      </c>
      <c r="R652" s="219" t="str">
        <f>IF(B651="","",IF(AX652="対象外","対象外",R651))</f>
        <v/>
      </c>
      <c r="S652" s="322" t="str">
        <f>IF(B651="","",IF(AX652="対象外","対象外",S651))</f>
        <v/>
      </c>
      <c r="T652" s="314" t="str">
        <f>IF(B651="","",IF(AY652="対象外","対象外",T651))</f>
        <v/>
      </c>
      <c r="U652" s="219" t="str">
        <f>IF(B651="","",IF(AY652="対象外","対象外",U651))</f>
        <v/>
      </c>
      <c r="V652" s="219" t="str">
        <f>IF(B651="","",IF(AY652="対象外","対象外",V651))</f>
        <v/>
      </c>
      <c r="W652" s="219" t="str">
        <f>IF(B651="","",IF(AY652="対象外","対象外",W651))</f>
        <v/>
      </c>
      <c r="X652" s="219" t="str">
        <f>IF(B651="","",IF(AY652="対象外","対象外",X651))</f>
        <v/>
      </c>
      <c r="Y652" s="219" t="str">
        <f>IF(B651="","",IF(AY652="対象外","対象外",Y651))</f>
        <v/>
      </c>
      <c r="Z652" s="315" t="str">
        <f>IF(B651="","",IF(AY652="対象外","対象外",Z651))</f>
        <v/>
      </c>
      <c r="AA652" s="303" t="str">
        <f>IF(B651="","",IF(AZ652="対象外","対象外",AA651))</f>
        <v/>
      </c>
      <c r="AB652" s="219" t="str">
        <f>IF(B651="","",IF(AZ652="対象外","対象外",AB651))</f>
        <v/>
      </c>
      <c r="AC652" s="219" t="str">
        <f>IF(B651="","",IF(AZ652="対象外","対象外",AC651))</f>
        <v/>
      </c>
      <c r="AD652" s="219" t="str">
        <f>IF(B651="","",IF(AZ652="対象外","対象外",AD651))</f>
        <v/>
      </c>
      <c r="AE652" s="219" t="str">
        <f>IF(B651="","",IF(AZ652="対象外","対象外",AE651))</f>
        <v/>
      </c>
      <c r="AF652" s="219" t="str">
        <f>IF(B651="","",IF(AZ652="対象外","対象外",AF651))</f>
        <v/>
      </c>
      <c r="AG652" s="219" t="str">
        <f>IF(B651="","",IF(AZ652="対象外","対象外",AG651))</f>
        <v/>
      </c>
      <c r="AH652" s="523" t="str">
        <f t="shared" ref="AH652" si="1055">IF(B651="","",IF(AH651&lt;1,"対象外",ROUND(AI651/AH651,3)))</f>
        <v/>
      </c>
      <c r="AI652" s="524"/>
      <c r="AJ652" s="189"/>
      <c r="AL652" s="290"/>
      <c r="AM652" s="184">
        <f>IF(AH652="",0,IF(AH652="対象外",0,1))</f>
        <v>0</v>
      </c>
      <c r="AN652" s="187">
        <f>IF(AM652=1,AH652,0)</f>
        <v>0</v>
      </c>
      <c r="AO652" s="184">
        <f>AH651</f>
        <v>0</v>
      </c>
      <c r="AP652" s="170">
        <f>AI651</f>
        <v>0</v>
      </c>
      <c r="AQ652" s="152"/>
      <c r="AR652" s="170">
        <f>IF(AS652&gt;1,1,0)</f>
        <v>0</v>
      </c>
      <c r="AS652" s="170">
        <f>AO652+AS608</f>
        <v>0</v>
      </c>
      <c r="AT652" s="170">
        <f>AP652+AT608</f>
        <v>0</v>
      </c>
      <c r="AU652" s="152"/>
      <c r="AW652" s="198" t="str">
        <f>IF(COUNTIF(F651:L651,"作業")+COUNTIF(F651:L651,"休日")&lt;7,"対象外",IF(COUNTIF(F651:L651,"休日")&gt;3,"対象外","対象"))</f>
        <v>対象外</v>
      </c>
      <c r="AX652" s="198" t="str">
        <f>IF(COUNTIF(M651:S651,"作業")+COUNTIF(M651:S651,"休日")&lt;7,"対象外",IF(COUNTIF(M651:S651,"休日")&gt;3,"対象外","対象"))</f>
        <v>対象外</v>
      </c>
      <c r="AY652" s="198" t="str">
        <f>IF(COUNTIF(T651:Z651,"作業")+COUNTIF(T651:Z651,"休日")&lt;7,"対象外",IF(COUNTIF(T651:Z651,"休日")&gt;3,"対象外","対象"))</f>
        <v>対象外</v>
      </c>
      <c r="AZ652" s="198" t="str">
        <f>IF(COUNTIF(AA651:AG651,"作業")+COUNTIF(AA651:AG651,"休日")&lt;7,"対象外",IF(COUNTIF(AA651:AG651,"休日")&gt;3,"対象外","対象"))</f>
        <v>対象外</v>
      </c>
    </row>
    <row r="653" spans="1:52" ht="54.75" customHeight="1" x14ac:dyDescent="0.35">
      <c r="A653" s="599"/>
      <c r="B653" s="529" t="str">
        <f>IF(COUNTIF(F653:AG653,0)=28,"",B$37)</f>
        <v/>
      </c>
      <c r="C653" s="530"/>
      <c r="D653" s="531"/>
      <c r="E653" s="295" t="s">
        <v>158</v>
      </c>
      <c r="F653" s="314">
        <f>VLOOKUP(F638,'7'!$B$11:$D$598,3,0)</f>
        <v>0</v>
      </c>
      <c r="G653" s="219">
        <f>VLOOKUP(G638,'7'!$B$11:$D$598,3,0)</f>
        <v>0</v>
      </c>
      <c r="H653" s="219">
        <f>VLOOKUP(H638,'7'!$B$11:$D$598,3,0)</f>
        <v>0</v>
      </c>
      <c r="I653" s="219">
        <f>VLOOKUP(I638,'7'!$B$11:$D$598,3,0)</f>
        <v>0</v>
      </c>
      <c r="J653" s="219">
        <f>VLOOKUP(J638,'7'!$B$11:$D$598,3,0)</f>
        <v>0</v>
      </c>
      <c r="K653" s="219">
        <f>VLOOKUP(K638,'7'!$B$11:$D$598,3,0)</f>
        <v>0</v>
      </c>
      <c r="L653" s="315">
        <f>VLOOKUP(L638,'7'!$B$11:$D$598,3,0)</f>
        <v>0</v>
      </c>
      <c r="M653" s="303">
        <f>VLOOKUP(M638,'7'!$B$11:$D$598,3,0)</f>
        <v>0</v>
      </c>
      <c r="N653" s="219">
        <f>VLOOKUP(N638,'7'!$B$11:$D$598,3,0)</f>
        <v>0</v>
      </c>
      <c r="O653" s="219">
        <f>VLOOKUP(O638,'7'!$B$11:$D$598,3,0)</f>
        <v>0</v>
      </c>
      <c r="P653" s="219">
        <f>VLOOKUP(P638,'7'!$B$11:$D$598,3,0)</f>
        <v>0</v>
      </c>
      <c r="Q653" s="219">
        <f>VLOOKUP(Q638,'7'!$B$11:$D$598,3,0)</f>
        <v>0</v>
      </c>
      <c r="R653" s="219">
        <f>VLOOKUP(R638,'7'!$B$11:$D$598,3,0)</f>
        <v>0</v>
      </c>
      <c r="S653" s="322">
        <f>VLOOKUP(S638,'7'!$B$11:$D$598,3,0)</f>
        <v>0</v>
      </c>
      <c r="T653" s="314">
        <f>VLOOKUP(T638,'7'!$B$11:$D$598,3,0)</f>
        <v>0</v>
      </c>
      <c r="U653" s="219">
        <f>VLOOKUP(U638,'7'!$B$11:$D$598,3,0)</f>
        <v>0</v>
      </c>
      <c r="V653" s="219">
        <f>VLOOKUP(V638,'7'!$B$11:$D$598,3,0)</f>
        <v>0</v>
      </c>
      <c r="W653" s="219">
        <f>VLOOKUP(W638,'7'!$B$11:$D$598,3,0)</f>
        <v>0</v>
      </c>
      <c r="X653" s="219">
        <f>VLOOKUP(X638,'7'!$B$11:$D$598,3,0)</f>
        <v>0</v>
      </c>
      <c r="Y653" s="219">
        <f>VLOOKUP(Y638,'7'!$B$11:$D$598,3,0)</f>
        <v>0</v>
      </c>
      <c r="Z653" s="315">
        <f>VLOOKUP(Z638,'7'!$B$11:$D$598,3,0)</f>
        <v>0</v>
      </c>
      <c r="AA653" s="303">
        <f>VLOOKUP(AA638,'7'!$B$11:$D$598,3,0)</f>
        <v>0</v>
      </c>
      <c r="AB653" s="219">
        <f>VLOOKUP(AB638,'7'!$B$11:$D$598,3,0)</f>
        <v>0</v>
      </c>
      <c r="AC653" s="219">
        <f>VLOOKUP(AC638,'7'!$B$11:$D$598,3,0)</f>
        <v>0</v>
      </c>
      <c r="AD653" s="219">
        <f>VLOOKUP(AD638,'7'!$B$11:$D$598,3,0)</f>
        <v>0</v>
      </c>
      <c r="AE653" s="219">
        <f>VLOOKUP(AE638,'7'!$B$11:$D$598,3,0)</f>
        <v>0</v>
      </c>
      <c r="AF653" s="219">
        <f>VLOOKUP(AF638,'7'!$B$11:$D$598,3,0)</f>
        <v>0</v>
      </c>
      <c r="AG653" s="219">
        <f>VLOOKUP(AG638,'7'!$B$11:$D$598,3,0)</f>
        <v>0</v>
      </c>
      <c r="AH653" s="198">
        <f t="shared" ref="AH653" si="1056">COUNTIF(F654:AG654,"作業")+COUNTIF(F654:AG654,"休日")</f>
        <v>0</v>
      </c>
      <c r="AI653" s="291">
        <f t="shared" ref="AI653" si="1057">(COUNTIF(F654:AG654,"休日"))</f>
        <v>0</v>
      </c>
      <c r="AJ653" s="189"/>
      <c r="AL653" s="290"/>
      <c r="AM653" s="290"/>
      <c r="AN653" s="290"/>
      <c r="AW653" s="278">
        <v>1</v>
      </c>
      <c r="AX653" s="278">
        <v>2</v>
      </c>
      <c r="AY653" s="278">
        <v>3</v>
      </c>
      <c r="AZ653" s="278">
        <v>4</v>
      </c>
    </row>
    <row r="654" spans="1:52" ht="54.75" customHeight="1" x14ac:dyDescent="0.35">
      <c r="A654" s="599"/>
      <c r="B654" s="532"/>
      <c r="C654" s="533"/>
      <c r="D654" s="534"/>
      <c r="E654" s="296" t="s">
        <v>159</v>
      </c>
      <c r="F654" s="314" t="str">
        <f>IF(B653="","",IF(AW654="対象外","対象外",F653))</f>
        <v/>
      </c>
      <c r="G654" s="219" t="str">
        <f>IF(B653="","",IF(AW654="対象外","対象外",G653))</f>
        <v/>
      </c>
      <c r="H654" s="219" t="str">
        <f>IF(B653="","",IF(AW654="対象外","対象外",H653))</f>
        <v/>
      </c>
      <c r="I654" s="219" t="str">
        <f>IF(B653="","",IF(AW654="対象外","対象外",I653))</f>
        <v/>
      </c>
      <c r="J654" s="219" t="str">
        <f>IF(B653="","",IF(AW654="対象外","対象外",J653))</f>
        <v/>
      </c>
      <c r="K654" s="219" t="str">
        <f>IF(B653="","",IF(AW654="対象外","対象外",K653))</f>
        <v/>
      </c>
      <c r="L654" s="315" t="str">
        <f>IF(B653="","",IF(AW654="対象外","対象外",L653))</f>
        <v/>
      </c>
      <c r="M654" s="303" t="str">
        <f>IF(B653="","",IF(AX654="対象外","対象外",M653))</f>
        <v/>
      </c>
      <c r="N654" s="219" t="str">
        <f>IF(B653="","",IF(AX654="対象外","対象外",N653))</f>
        <v/>
      </c>
      <c r="O654" s="219" t="str">
        <f>IF(B653="","",IF(AX654="対象外","対象外",O653))</f>
        <v/>
      </c>
      <c r="P654" s="219" t="str">
        <f>IF(B653="","",IF(AX654="対象外","対象外",P653))</f>
        <v/>
      </c>
      <c r="Q654" s="219" t="str">
        <f>IF(B653="","",IF(AX654="対象外","対象外",Q653))</f>
        <v/>
      </c>
      <c r="R654" s="219" t="str">
        <f>IF(B653="","",IF(AX654="対象外","対象外",R653))</f>
        <v/>
      </c>
      <c r="S654" s="322" t="str">
        <f>IF(B653="","",IF(AX654="対象外","対象外",S653))</f>
        <v/>
      </c>
      <c r="T654" s="314" t="str">
        <f>IF(B653="","",IF(AY654="対象外","対象外",T653))</f>
        <v/>
      </c>
      <c r="U654" s="219" t="str">
        <f>IF(B653="","",IF(AY654="対象外","対象外",U653))</f>
        <v/>
      </c>
      <c r="V654" s="219" t="str">
        <f>IF(B653="","",IF(AY654="対象外","対象外",V653))</f>
        <v/>
      </c>
      <c r="W654" s="219" t="str">
        <f>IF(B653="","",IF(AY654="対象外","対象外",W653))</f>
        <v/>
      </c>
      <c r="X654" s="219" t="str">
        <f>IF(B653="","",IF(AY654="対象外","対象外",X653))</f>
        <v/>
      </c>
      <c r="Y654" s="219" t="str">
        <f>IF(B653="","",IF(AY654="対象外","対象外",Y653))</f>
        <v/>
      </c>
      <c r="Z654" s="315" t="str">
        <f>IF(B653="","",IF(AY654="対象外","対象外",Z653))</f>
        <v/>
      </c>
      <c r="AA654" s="303" t="str">
        <f>IF(B653="","",IF(AZ654="対象外","対象外",AA653))</f>
        <v/>
      </c>
      <c r="AB654" s="219" t="str">
        <f>IF(B653="","",IF(AZ654="対象外","対象外",AB653))</f>
        <v/>
      </c>
      <c r="AC654" s="219" t="str">
        <f>IF(B653="","",IF(AZ654="対象外","対象外",AC653))</f>
        <v/>
      </c>
      <c r="AD654" s="219" t="str">
        <f>IF(B653="","",IF(AZ654="対象外","対象外",AD653))</f>
        <v/>
      </c>
      <c r="AE654" s="219" t="str">
        <f>IF(B653="","",IF(AZ654="対象外","対象外",AE653))</f>
        <v/>
      </c>
      <c r="AF654" s="219" t="str">
        <f>IF(B653="","",IF(AZ654="対象外","対象外",AF653))</f>
        <v/>
      </c>
      <c r="AG654" s="219" t="str">
        <f>IF(B653="","",IF(AZ654="対象外","対象外",AG653))</f>
        <v/>
      </c>
      <c r="AH654" s="523" t="str">
        <f t="shared" ref="AH654" si="1058">IF(B653="","",IF(AH653&lt;1,"対象外",ROUND(AI653/AH653,3)))</f>
        <v/>
      </c>
      <c r="AI654" s="524"/>
      <c r="AJ654" s="189"/>
      <c r="AL654" s="290"/>
      <c r="AM654" s="184">
        <f>IF(AH654="",0,IF(AH654="対象外",0,1))</f>
        <v>0</v>
      </c>
      <c r="AN654" s="187">
        <f>IF(AM654=1,AH654,0)</f>
        <v>0</v>
      </c>
      <c r="AO654" s="184">
        <f>AH653</f>
        <v>0</v>
      </c>
      <c r="AP654" s="170">
        <f>AI653</f>
        <v>0</v>
      </c>
      <c r="AQ654" s="152"/>
      <c r="AR654" s="170">
        <f>IF(AS654&gt;1,1,0)</f>
        <v>0</v>
      </c>
      <c r="AS654" s="170">
        <f>AO654+AS610</f>
        <v>0</v>
      </c>
      <c r="AT654" s="170">
        <f>AP654+AT610</f>
        <v>0</v>
      </c>
      <c r="AU654" s="152"/>
      <c r="AW654" s="198" t="str">
        <f>IF(COUNTIF(F653:L653,"作業")+COUNTIF(F653:L653,"休日")&lt;7,"対象外",IF(COUNTIF(F653:L653,"休日")&gt;3,"対象外","対象"))</f>
        <v>対象外</v>
      </c>
      <c r="AX654" s="198" t="str">
        <f>IF(COUNTIF(M653:S653,"作業")+COUNTIF(M653:S653,"休日")&lt;7,"対象外",IF(COUNTIF(M653:S653,"休日")&gt;3,"対象外","対象"))</f>
        <v>対象外</v>
      </c>
      <c r="AY654" s="198" t="str">
        <f>IF(COUNTIF(T653:Z653,"作業")+COUNTIF(T653:Z653,"休日")&lt;7,"対象外",IF(COUNTIF(T653:Z653,"休日")&gt;3,"対象外","対象"))</f>
        <v>対象外</v>
      </c>
      <c r="AZ654" s="198" t="str">
        <f>IF(COUNTIF(AA653:AG653,"作業")+COUNTIF(AA653:AG653,"休日")&lt;7,"対象外",IF(COUNTIF(AA653:AG653,"休日")&gt;3,"対象外","対象"))</f>
        <v>対象外</v>
      </c>
    </row>
    <row r="655" spans="1:52" ht="54.75" customHeight="1" x14ac:dyDescent="0.35">
      <c r="A655" s="599"/>
      <c r="B655" s="529" t="str">
        <f>IF(COUNTIF(F655:AG655,0)=28,"",B$39)</f>
        <v/>
      </c>
      <c r="C655" s="530"/>
      <c r="D655" s="531"/>
      <c r="E655" s="295" t="s">
        <v>158</v>
      </c>
      <c r="F655" s="314">
        <f>VLOOKUP(F638,'8'!$B$11:$D$598,3,0)</f>
        <v>0</v>
      </c>
      <c r="G655" s="219">
        <f>VLOOKUP(G638,'8'!$B$11:$D$598,3,0)</f>
        <v>0</v>
      </c>
      <c r="H655" s="219">
        <f>VLOOKUP(H638,'8'!$B$11:$D$598,3,0)</f>
        <v>0</v>
      </c>
      <c r="I655" s="219">
        <f>VLOOKUP(I638,'8'!$B$11:$D$598,3,0)</f>
        <v>0</v>
      </c>
      <c r="J655" s="219">
        <f>VLOOKUP(J638,'8'!$B$11:$D$598,3,0)</f>
        <v>0</v>
      </c>
      <c r="K655" s="219">
        <f>VLOOKUP(K638,'8'!$B$11:$D$598,3,0)</f>
        <v>0</v>
      </c>
      <c r="L655" s="315">
        <f>VLOOKUP(L638,'8'!$B$11:$D$598,3,0)</f>
        <v>0</v>
      </c>
      <c r="M655" s="303">
        <f>VLOOKUP(M638,'8'!$B$11:$D$598,3,0)</f>
        <v>0</v>
      </c>
      <c r="N655" s="219">
        <f>VLOOKUP(N638,'8'!$B$11:$D$598,3,0)</f>
        <v>0</v>
      </c>
      <c r="O655" s="219">
        <f>VLOOKUP(O638,'8'!$B$11:$D$598,3,0)</f>
        <v>0</v>
      </c>
      <c r="P655" s="219">
        <f>VLOOKUP(P638,'8'!$B$11:$D$598,3,0)</f>
        <v>0</v>
      </c>
      <c r="Q655" s="219">
        <f>VLOOKUP(Q638,'8'!$B$11:$D$598,3,0)</f>
        <v>0</v>
      </c>
      <c r="R655" s="219">
        <f>VLOOKUP(R638,'8'!$B$11:$D$598,3,0)</f>
        <v>0</v>
      </c>
      <c r="S655" s="322">
        <f>VLOOKUP(S638,'8'!$B$11:$D$598,3,0)</f>
        <v>0</v>
      </c>
      <c r="T655" s="314">
        <f>VLOOKUP(T638,'8'!$B$11:$D$598,3,0)</f>
        <v>0</v>
      </c>
      <c r="U655" s="219">
        <f>VLOOKUP(U638,'8'!$B$11:$D$598,3,0)</f>
        <v>0</v>
      </c>
      <c r="V655" s="219">
        <f>VLOOKUP(V638,'8'!$B$11:$D$598,3,0)</f>
        <v>0</v>
      </c>
      <c r="W655" s="219">
        <f>VLOOKUP(W638,'8'!$B$11:$D$598,3,0)</f>
        <v>0</v>
      </c>
      <c r="X655" s="219">
        <f>VLOOKUP(X638,'8'!$B$11:$D$598,3,0)</f>
        <v>0</v>
      </c>
      <c r="Y655" s="219">
        <f>VLOOKUP(Y638,'8'!$B$11:$D$598,3,0)</f>
        <v>0</v>
      </c>
      <c r="Z655" s="315">
        <f>VLOOKUP(Z638,'8'!$B$11:$D$598,3,0)</f>
        <v>0</v>
      </c>
      <c r="AA655" s="303">
        <f>VLOOKUP(AA638,'8'!$B$11:$D$598,3,0)</f>
        <v>0</v>
      </c>
      <c r="AB655" s="219">
        <f>VLOOKUP(AB638,'8'!$B$11:$D$598,3,0)</f>
        <v>0</v>
      </c>
      <c r="AC655" s="219">
        <f>VLOOKUP(AC638,'8'!$B$11:$D$598,3,0)</f>
        <v>0</v>
      </c>
      <c r="AD655" s="219">
        <f>VLOOKUP(AD638,'8'!$B$11:$D$598,3,0)</f>
        <v>0</v>
      </c>
      <c r="AE655" s="219">
        <f>VLOOKUP(AE638,'8'!$B$11:$D$598,3,0)</f>
        <v>0</v>
      </c>
      <c r="AF655" s="219">
        <f>VLOOKUP(AF638,'8'!$B$11:$D$598,3,0)</f>
        <v>0</v>
      </c>
      <c r="AG655" s="219">
        <f>VLOOKUP(AG638,'8'!$B$11:$D$598,3,0)</f>
        <v>0</v>
      </c>
      <c r="AH655" s="198">
        <f t="shared" ref="AH655" si="1059">COUNTIF(F656:AG656,"作業")+COUNTIF(F656:AG656,"休日")</f>
        <v>0</v>
      </c>
      <c r="AI655" s="291">
        <f t="shared" ref="AI655" si="1060">(COUNTIF(F656:AG656,"休日"))</f>
        <v>0</v>
      </c>
      <c r="AJ655" s="189"/>
      <c r="AL655" s="290"/>
      <c r="AM655" s="290"/>
      <c r="AN655" s="290"/>
      <c r="AW655" s="278">
        <v>1</v>
      </c>
      <c r="AX655" s="278">
        <v>2</v>
      </c>
      <c r="AY655" s="278">
        <v>3</v>
      </c>
      <c r="AZ655" s="278">
        <v>4</v>
      </c>
    </row>
    <row r="656" spans="1:52" ht="54.75" customHeight="1" x14ac:dyDescent="0.35">
      <c r="A656" s="599"/>
      <c r="B656" s="532"/>
      <c r="C656" s="533"/>
      <c r="D656" s="534"/>
      <c r="E656" s="296" t="s">
        <v>159</v>
      </c>
      <c r="F656" s="314" t="str">
        <f>IF(B655="","",IF(AW656="対象外","対象外",F655))</f>
        <v/>
      </c>
      <c r="G656" s="219" t="str">
        <f>IF(B655="","",IF(AW656="対象外","対象外",G655))</f>
        <v/>
      </c>
      <c r="H656" s="219" t="str">
        <f>IF(B655="","",IF(AW656="対象外","対象外",H655))</f>
        <v/>
      </c>
      <c r="I656" s="219" t="str">
        <f>IF(B655="","",IF(AW656="対象外","対象外",I655))</f>
        <v/>
      </c>
      <c r="J656" s="219" t="str">
        <f>IF(B655="","",IF(AW656="対象外","対象外",J655))</f>
        <v/>
      </c>
      <c r="K656" s="219" t="str">
        <f>IF(B655="","",IF(AW656="対象外","対象外",K655))</f>
        <v/>
      </c>
      <c r="L656" s="315" t="str">
        <f>IF(B655="","",IF(AW656="対象外","対象外",L655))</f>
        <v/>
      </c>
      <c r="M656" s="303" t="str">
        <f>IF(B655="","",IF(AX656="対象外","対象外",M655))</f>
        <v/>
      </c>
      <c r="N656" s="219" t="str">
        <f>IF(B655="","",IF(AX656="対象外","対象外",N655))</f>
        <v/>
      </c>
      <c r="O656" s="219" t="str">
        <f>IF(B655="","",IF(AX656="対象外","対象外",O655))</f>
        <v/>
      </c>
      <c r="P656" s="219" t="str">
        <f>IF(B655="","",IF(AX656="対象外","対象外",P655))</f>
        <v/>
      </c>
      <c r="Q656" s="219" t="str">
        <f>IF(B655="","",IF(AX656="対象外","対象外",Q655))</f>
        <v/>
      </c>
      <c r="R656" s="219" t="str">
        <f>IF(B655="","",IF(AX656="対象外","対象外",R655))</f>
        <v/>
      </c>
      <c r="S656" s="322" t="str">
        <f>IF(B655="","",IF(AX656="対象外","対象外",S655))</f>
        <v/>
      </c>
      <c r="T656" s="314" t="str">
        <f>IF(B655="","",IF(AY656="対象外","対象外",T655))</f>
        <v/>
      </c>
      <c r="U656" s="219" t="str">
        <f>IF(B655="","",IF(AY656="対象外","対象外",U655))</f>
        <v/>
      </c>
      <c r="V656" s="219" t="str">
        <f>IF(B655="","",IF(AY656="対象外","対象外",V655))</f>
        <v/>
      </c>
      <c r="W656" s="219" t="str">
        <f>IF(B655="","",IF(AY656="対象外","対象外",W655))</f>
        <v/>
      </c>
      <c r="X656" s="219" t="str">
        <f>IF(B655="","",IF(AY656="対象外","対象外",X655))</f>
        <v/>
      </c>
      <c r="Y656" s="219" t="str">
        <f>IF(B655="","",IF(AY656="対象外","対象外",Y655))</f>
        <v/>
      </c>
      <c r="Z656" s="315" t="str">
        <f>IF(B655="","",IF(AY656="対象外","対象外",Z655))</f>
        <v/>
      </c>
      <c r="AA656" s="303" t="str">
        <f>IF(B655="","",IF(AZ656="対象外","対象外",AA655))</f>
        <v/>
      </c>
      <c r="AB656" s="219" t="str">
        <f>IF(B655="","",IF(AZ656="対象外","対象外",AB655))</f>
        <v/>
      </c>
      <c r="AC656" s="219" t="str">
        <f>IF(B655="","",IF(AZ656="対象外","対象外",AC655))</f>
        <v/>
      </c>
      <c r="AD656" s="219" t="str">
        <f>IF(B655="","",IF(AZ656="対象外","対象外",AD655))</f>
        <v/>
      </c>
      <c r="AE656" s="219" t="str">
        <f>IF(B655="","",IF(AZ656="対象外","対象外",AE655))</f>
        <v/>
      </c>
      <c r="AF656" s="219" t="str">
        <f>IF(B655="","",IF(AZ656="対象外","対象外",AF655))</f>
        <v/>
      </c>
      <c r="AG656" s="219" t="str">
        <f>IF(B655="","",IF(AZ656="対象外","対象外",AG655))</f>
        <v/>
      </c>
      <c r="AH656" s="523" t="str">
        <f t="shared" ref="AH656" si="1061">IF(B655="","",IF(AH655&lt;1,"対象外",ROUND(AI655/AH655,3)))</f>
        <v/>
      </c>
      <c r="AI656" s="524"/>
      <c r="AJ656" s="189"/>
      <c r="AL656" s="290"/>
      <c r="AM656" s="184">
        <f>IF(AH656="",0,IF(AH656="対象外",0,1))</f>
        <v>0</v>
      </c>
      <c r="AN656" s="187">
        <f>IF(AM656=1,AH656,0)</f>
        <v>0</v>
      </c>
      <c r="AO656" s="184">
        <f>AH655</f>
        <v>0</v>
      </c>
      <c r="AP656" s="170">
        <f>AI655</f>
        <v>0</v>
      </c>
      <c r="AQ656" s="152"/>
      <c r="AR656" s="170">
        <f>IF(AS656&gt;1,1,0)</f>
        <v>0</v>
      </c>
      <c r="AS656" s="170">
        <f>AO656+AS612</f>
        <v>0</v>
      </c>
      <c r="AT656" s="170">
        <f>AP656+AT612</f>
        <v>0</v>
      </c>
      <c r="AU656" s="152"/>
      <c r="AW656" s="198" t="str">
        <f>IF(COUNTIF(F655:L655,"作業")+COUNTIF(F655:L655,"休日")&lt;7,"対象外",IF(COUNTIF(F655:L655,"休日")&gt;3,"対象外","対象"))</f>
        <v>対象外</v>
      </c>
      <c r="AX656" s="198" t="str">
        <f>IF(COUNTIF(M655:S655,"作業")+COUNTIF(M655:S655,"休日")&lt;7,"対象外",IF(COUNTIF(M655:S655,"休日")&gt;3,"対象外","対象"))</f>
        <v>対象外</v>
      </c>
      <c r="AY656" s="198" t="str">
        <f>IF(COUNTIF(T655:Z655,"作業")+COUNTIF(T655:Z655,"休日")&lt;7,"対象外",IF(COUNTIF(T655:Z655,"休日")&gt;3,"対象外","対象"))</f>
        <v>対象外</v>
      </c>
      <c r="AZ656" s="198" t="str">
        <f>IF(COUNTIF(AA655:AG655,"作業")+COUNTIF(AA655:AG655,"休日")&lt;7,"対象外",IF(COUNTIF(AA655:AG655,"休日")&gt;3,"対象外","対象"))</f>
        <v>対象外</v>
      </c>
    </row>
    <row r="657" spans="1:52" ht="54.75" customHeight="1" x14ac:dyDescent="0.35">
      <c r="A657" s="599"/>
      <c r="B657" s="529" t="str">
        <f>IF(COUNTIF(F657:AG657,0)=28,"",B$41)</f>
        <v/>
      </c>
      <c r="C657" s="530"/>
      <c r="D657" s="531"/>
      <c r="E657" s="295" t="s">
        <v>158</v>
      </c>
      <c r="F657" s="314">
        <f>VLOOKUP(F638,'9'!$B$11:$D$598,3,0)</f>
        <v>0</v>
      </c>
      <c r="G657" s="219">
        <f>VLOOKUP(G638,'9'!$B$11:$D$598,3,0)</f>
        <v>0</v>
      </c>
      <c r="H657" s="219">
        <f>VLOOKUP(H638,'9'!$B$11:$D$598,3,0)</f>
        <v>0</v>
      </c>
      <c r="I657" s="219">
        <f>VLOOKUP(I638,'9'!$B$11:$D$598,3,0)</f>
        <v>0</v>
      </c>
      <c r="J657" s="219">
        <f>VLOOKUP(J638,'9'!$B$11:$D$598,3,0)</f>
        <v>0</v>
      </c>
      <c r="K657" s="219">
        <f>VLOOKUP(K638,'9'!$B$11:$D$598,3,0)</f>
        <v>0</v>
      </c>
      <c r="L657" s="315">
        <f>VLOOKUP(L638,'9'!$B$11:$D$598,3,0)</f>
        <v>0</v>
      </c>
      <c r="M657" s="303">
        <f>VLOOKUP(M638,'9'!$B$11:$D$598,3,0)</f>
        <v>0</v>
      </c>
      <c r="N657" s="219">
        <f>VLOOKUP(N638,'9'!$B$11:$D$598,3,0)</f>
        <v>0</v>
      </c>
      <c r="O657" s="219">
        <f>VLOOKUP(O638,'9'!$B$11:$D$598,3,0)</f>
        <v>0</v>
      </c>
      <c r="P657" s="219">
        <f>VLOOKUP(P638,'9'!$B$11:$D$598,3,0)</f>
        <v>0</v>
      </c>
      <c r="Q657" s="219">
        <f>VLOOKUP(Q638,'9'!$B$11:$D$598,3,0)</f>
        <v>0</v>
      </c>
      <c r="R657" s="219">
        <f>VLOOKUP(R638,'9'!$B$11:$D$598,3,0)</f>
        <v>0</v>
      </c>
      <c r="S657" s="322">
        <f>VLOOKUP(S638,'9'!$B$11:$D$598,3,0)</f>
        <v>0</v>
      </c>
      <c r="T657" s="314">
        <f>VLOOKUP(T638,'9'!$B$11:$D$598,3,0)</f>
        <v>0</v>
      </c>
      <c r="U657" s="219">
        <f>VLOOKUP(U638,'9'!$B$11:$D$598,3,0)</f>
        <v>0</v>
      </c>
      <c r="V657" s="219">
        <f>VLOOKUP(V638,'9'!$B$11:$D$598,3,0)</f>
        <v>0</v>
      </c>
      <c r="W657" s="219">
        <f>VLOOKUP(W638,'9'!$B$11:$D$598,3,0)</f>
        <v>0</v>
      </c>
      <c r="X657" s="219">
        <f>VLOOKUP(X638,'9'!$B$11:$D$598,3,0)</f>
        <v>0</v>
      </c>
      <c r="Y657" s="219">
        <f>VLOOKUP(Y638,'9'!$B$11:$D$598,3,0)</f>
        <v>0</v>
      </c>
      <c r="Z657" s="315">
        <f>VLOOKUP(Z638,'9'!$B$11:$D$598,3,0)</f>
        <v>0</v>
      </c>
      <c r="AA657" s="303">
        <f>VLOOKUP(AA638,'9'!$B$11:$D$598,3,0)</f>
        <v>0</v>
      </c>
      <c r="AB657" s="219">
        <f>VLOOKUP(AB638,'9'!$B$11:$D$598,3,0)</f>
        <v>0</v>
      </c>
      <c r="AC657" s="219">
        <f>VLOOKUP(AC638,'9'!$B$11:$D$598,3,0)</f>
        <v>0</v>
      </c>
      <c r="AD657" s="219">
        <f>VLOOKUP(AD638,'9'!$B$11:$D$598,3,0)</f>
        <v>0</v>
      </c>
      <c r="AE657" s="219">
        <f>VLOOKUP(AE638,'9'!$B$11:$D$598,3,0)</f>
        <v>0</v>
      </c>
      <c r="AF657" s="219">
        <f>VLOOKUP(AF638,'9'!$B$11:$D$598,3,0)</f>
        <v>0</v>
      </c>
      <c r="AG657" s="219">
        <f>VLOOKUP(AG638,'9'!$B$11:$D$598,3,0)</f>
        <v>0</v>
      </c>
      <c r="AH657" s="198">
        <f t="shared" ref="AH657" si="1062">COUNTIF(F658:AG658,"作業")+COUNTIF(F658:AG658,"休日")</f>
        <v>0</v>
      </c>
      <c r="AI657" s="291">
        <f t="shared" ref="AI657" si="1063">(COUNTIF(F658:AG658,"休日"))</f>
        <v>0</v>
      </c>
      <c r="AJ657" s="189"/>
      <c r="AL657" s="290"/>
      <c r="AM657" s="290"/>
      <c r="AN657" s="290"/>
      <c r="AW657" s="278">
        <v>1</v>
      </c>
      <c r="AX657" s="278">
        <v>2</v>
      </c>
      <c r="AY657" s="278">
        <v>3</v>
      </c>
      <c r="AZ657" s="278">
        <v>4</v>
      </c>
    </row>
    <row r="658" spans="1:52" ht="54.75" customHeight="1" x14ac:dyDescent="0.35">
      <c r="A658" s="599"/>
      <c r="B658" s="532"/>
      <c r="C658" s="533"/>
      <c r="D658" s="534"/>
      <c r="E658" s="296" t="s">
        <v>159</v>
      </c>
      <c r="F658" s="314" t="str">
        <f>IF(B657="","",IF(AW658="対象外","対象外",F657))</f>
        <v/>
      </c>
      <c r="G658" s="219" t="str">
        <f>IF(B657="","",IF(AW658="対象外","対象外",G657))</f>
        <v/>
      </c>
      <c r="H658" s="219" t="str">
        <f>IF(B657="","",IF(AW658="対象外","対象外",H657))</f>
        <v/>
      </c>
      <c r="I658" s="219" t="str">
        <f>IF(B657="","",IF(AW658="対象外","対象外",I657))</f>
        <v/>
      </c>
      <c r="J658" s="219" t="str">
        <f>IF(B657="","",IF(AW658="対象外","対象外",J657))</f>
        <v/>
      </c>
      <c r="K658" s="219" t="str">
        <f>IF(B657="","",IF(AW658="対象外","対象外",K657))</f>
        <v/>
      </c>
      <c r="L658" s="315" t="str">
        <f>IF(B657="","",IF(AW658="対象外","対象外",L657))</f>
        <v/>
      </c>
      <c r="M658" s="303" t="str">
        <f>IF(B657="","",IF(AX658="対象外","対象外",M657))</f>
        <v/>
      </c>
      <c r="N658" s="219" t="str">
        <f>IF(B657="","",IF(AX658="対象外","対象外",N657))</f>
        <v/>
      </c>
      <c r="O658" s="219" t="str">
        <f>IF(B657="","",IF(AX658="対象外","対象外",O657))</f>
        <v/>
      </c>
      <c r="P658" s="219" t="str">
        <f>IF(B657="","",IF(AX658="対象外","対象外",P657))</f>
        <v/>
      </c>
      <c r="Q658" s="219" t="str">
        <f>IF(B657="","",IF(AX658="対象外","対象外",Q657))</f>
        <v/>
      </c>
      <c r="R658" s="219" t="str">
        <f>IF(B657="","",IF(AX658="対象外","対象外",R657))</f>
        <v/>
      </c>
      <c r="S658" s="322" t="str">
        <f>IF(B657="","",IF(AX658="対象外","対象外",S657))</f>
        <v/>
      </c>
      <c r="T658" s="314" t="str">
        <f>IF(B657="","",IF(AY658="対象外","対象外",T657))</f>
        <v/>
      </c>
      <c r="U658" s="219" t="str">
        <f>IF(B657="","",IF(AY658="対象外","対象外",U657))</f>
        <v/>
      </c>
      <c r="V658" s="219" t="str">
        <f>IF(B657="","",IF(AY658="対象外","対象外",V657))</f>
        <v/>
      </c>
      <c r="W658" s="219" t="str">
        <f>IF(B657="","",IF(AY658="対象外","対象外",W657))</f>
        <v/>
      </c>
      <c r="X658" s="219" t="str">
        <f>IF(B657="","",IF(AY658="対象外","対象外",X657))</f>
        <v/>
      </c>
      <c r="Y658" s="219" t="str">
        <f>IF(B657="","",IF(AY658="対象外","対象外",Y657))</f>
        <v/>
      </c>
      <c r="Z658" s="315" t="str">
        <f>IF(B657="","",IF(AY658="対象外","対象外",Z657))</f>
        <v/>
      </c>
      <c r="AA658" s="303" t="str">
        <f>IF(B657="","",IF(AZ658="対象外","対象外",AA657))</f>
        <v/>
      </c>
      <c r="AB658" s="219" t="str">
        <f>IF(B657="","",IF(AZ658="対象外","対象外",AB657))</f>
        <v/>
      </c>
      <c r="AC658" s="219" t="str">
        <f>IF(B657="","",IF(AZ658="対象外","対象外",AC657))</f>
        <v/>
      </c>
      <c r="AD658" s="219" t="str">
        <f>IF(B657="","",IF(AZ658="対象外","対象外",AD657))</f>
        <v/>
      </c>
      <c r="AE658" s="219" t="str">
        <f>IF(B657="","",IF(AZ658="対象外","対象外",AE657))</f>
        <v/>
      </c>
      <c r="AF658" s="219" t="str">
        <f>IF(B657="","",IF(AZ658="対象外","対象外",AF657))</f>
        <v/>
      </c>
      <c r="AG658" s="219" t="str">
        <f>IF(B657="","",IF(AZ658="対象外","対象外",AG657))</f>
        <v/>
      </c>
      <c r="AH658" s="523" t="str">
        <f t="shared" ref="AH658" si="1064">IF(B657="","",IF(AH657&lt;1,"対象外",ROUND(AI657/AH657,3)))</f>
        <v/>
      </c>
      <c r="AI658" s="524"/>
      <c r="AJ658" s="189"/>
      <c r="AL658" s="290"/>
      <c r="AM658" s="184">
        <f>IF(AH658="",0,IF(AH658="対象外",0,1))</f>
        <v>0</v>
      </c>
      <c r="AN658" s="187">
        <f>IF(AM658=1,AH658,0)</f>
        <v>0</v>
      </c>
      <c r="AO658" s="184">
        <f>AH657</f>
        <v>0</v>
      </c>
      <c r="AP658" s="170">
        <f>AI657</f>
        <v>0</v>
      </c>
      <c r="AQ658" s="152"/>
      <c r="AR658" s="170">
        <f>IF(AS658&gt;1,1,0)</f>
        <v>0</v>
      </c>
      <c r="AS658" s="170">
        <f>AO658+AS614</f>
        <v>0</v>
      </c>
      <c r="AT658" s="170">
        <f>AP658+AT614</f>
        <v>0</v>
      </c>
      <c r="AU658" s="152"/>
      <c r="AW658" s="198" t="str">
        <f>IF(COUNTIF(F657:L657,"作業")+COUNTIF(F657:L657,"休日")&lt;7,"対象外",IF(COUNTIF(F657:L657,"休日")&gt;3,"対象外","対象"))</f>
        <v>対象外</v>
      </c>
      <c r="AX658" s="198" t="str">
        <f>IF(COUNTIF(M657:S657,"作業")+COUNTIF(M657:S657,"休日")&lt;7,"対象外",IF(COUNTIF(M657:S657,"休日")&gt;3,"対象外","対象"))</f>
        <v>対象外</v>
      </c>
      <c r="AY658" s="198" t="str">
        <f>IF(COUNTIF(T657:Z657,"作業")+COUNTIF(T657:Z657,"休日")&lt;7,"対象外",IF(COUNTIF(T657:Z657,"休日")&gt;3,"対象外","対象"))</f>
        <v>対象外</v>
      </c>
      <c r="AZ658" s="198" t="str">
        <f>IF(COUNTIF(AA657:AG657,"作業")+COUNTIF(AA657:AG657,"休日")&lt;7,"対象外",IF(COUNTIF(AA657:AG657,"休日")&gt;3,"対象外","対象"))</f>
        <v>対象外</v>
      </c>
    </row>
    <row r="659" spans="1:52" ht="54.75" customHeight="1" x14ac:dyDescent="0.35">
      <c r="A659" s="599"/>
      <c r="B659" s="529" t="str">
        <f>IF(COUNTIF(F659:AG659,0)=28,"",B$43)</f>
        <v/>
      </c>
      <c r="C659" s="530"/>
      <c r="D659" s="531"/>
      <c r="E659" s="295" t="s">
        <v>158</v>
      </c>
      <c r="F659" s="314">
        <f>VLOOKUP(F638,'10'!$B$11:$D$598,3,0)</f>
        <v>0</v>
      </c>
      <c r="G659" s="219">
        <f>VLOOKUP(G638,'10'!$B$11:$D$598,3,0)</f>
        <v>0</v>
      </c>
      <c r="H659" s="219">
        <f>VLOOKUP(H638,'10'!$B$11:$D$598,3,0)</f>
        <v>0</v>
      </c>
      <c r="I659" s="219">
        <f>VLOOKUP(I638,'10'!$B$11:$D$598,3,0)</f>
        <v>0</v>
      </c>
      <c r="J659" s="219">
        <f>VLOOKUP(J638,'10'!$B$11:$D$598,3,0)</f>
        <v>0</v>
      </c>
      <c r="K659" s="219">
        <f>VLOOKUP(K638,'10'!$B$11:$D$598,3,0)</f>
        <v>0</v>
      </c>
      <c r="L659" s="315">
        <f>VLOOKUP(L638,'10'!$B$11:$D$598,3,0)</f>
        <v>0</v>
      </c>
      <c r="M659" s="303">
        <f>VLOOKUP(M638,'10'!$B$11:$D$598,3,0)</f>
        <v>0</v>
      </c>
      <c r="N659" s="219">
        <f>VLOOKUP(N638,'10'!$B$11:$D$598,3,0)</f>
        <v>0</v>
      </c>
      <c r="O659" s="219">
        <f>VLOOKUP(O638,'10'!$B$11:$D$598,3,0)</f>
        <v>0</v>
      </c>
      <c r="P659" s="219">
        <f>VLOOKUP(P638,'10'!$B$11:$D$598,3,0)</f>
        <v>0</v>
      </c>
      <c r="Q659" s="219">
        <f>VLOOKUP(Q638,'10'!$B$11:$D$598,3,0)</f>
        <v>0</v>
      </c>
      <c r="R659" s="219">
        <f>VLOOKUP(R638,'10'!$B$11:$D$598,3,0)</f>
        <v>0</v>
      </c>
      <c r="S659" s="322">
        <f>VLOOKUP(S638,'10'!$B$11:$D$598,3,0)</f>
        <v>0</v>
      </c>
      <c r="T659" s="314">
        <f>VLOOKUP(T638,'10'!$B$11:$D$598,3,0)</f>
        <v>0</v>
      </c>
      <c r="U659" s="219">
        <f>VLOOKUP(U638,'10'!$B$11:$D$598,3,0)</f>
        <v>0</v>
      </c>
      <c r="V659" s="219">
        <f>VLOOKUP(V638,'10'!$B$11:$D$598,3,0)</f>
        <v>0</v>
      </c>
      <c r="W659" s="219">
        <f>VLOOKUP(W638,'10'!$B$11:$D$598,3,0)</f>
        <v>0</v>
      </c>
      <c r="X659" s="219">
        <f>VLOOKUP(X638,'10'!$B$11:$D$598,3,0)</f>
        <v>0</v>
      </c>
      <c r="Y659" s="219">
        <f>VLOOKUP(Y638,'10'!$B$11:$D$598,3,0)</f>
        <v>0</v>
      </c>
      <c r="Z659" s="315">
        <f>VLOOKUP(Z638,'10'!$B$11:$D$598,3,0)</f>
        <v>0</v>
      </c>
      <c r="AA659" s="303">
        <f>VLOOKUP(AA638,'10'!$B$11:$D$598,3,0)</f>
        <v>0</v>
      </c>
      <c r="AB659" s="219">
        <f>VLOOKUP(AB638,'10'!$B$11:$D$598,3,0)</f>
        <v>0</v>
      </c>
      <c r="AC659" s="219">
        <f>VLOOKUP(AC638,'10'!$B$11:$D$598,3,0)</f>
        <v>0</v>
      </c>
      <c r="AD659" s="219">
        <f>VLOOKUP(AD638,'10'!$B$11:$D$598,3,0)</f>
        <v>0</v>
      </c>
      <c r="AE659" s="219">
        <f>VLOOKUP(AE638,'10'!$B$11:$D$598,3,0)</f>
        <v>0</v>
      </c>
      <c r="AF659" s="219">
        <f>VLOOKUP(AF638,'10'!$B$11:$D$598,3,0)</f>
        <v>0</v>
      </c>
      <c r="AG659" s="219">
        <f>VLOOKUP(AG638,'10'!$B$11:$D$598,3,0)</f>
        <v>0</v>
      </c>
      <c r="AH659" s="198">
        <f t="shared" ref="AH659" si="1065">COUNTIF(F660:AG660,"作業")+COUNTIF(F660:AG660,"休日")</f>
        <v>0</v>
      </c>
      <c r="AI659" s="291">
        <f t="shared" ref="AI659" si="1066">(COUNTIF(F660:AG660,"休日"))</f>
        <v>0</v>
      </c>
      <c r="AJ659" s="189"/>
      <c r="AL659" s="290"/>
      <c r="AM659" s="290"/>
      <c r="AN659" s="290"/>
      <c r="AW659" s="278">
        <v>1</v>
      </c>
      <c r="AX659" s="278">
        <v>2</v>
      </c>
      <c r="AY659" s="278">
        <v>3</v>
      </c>
      <c r="AZ659" s="278">
        <v>4</v>
      </c>
    </row>
    <row r="660" spans="1:52" ht="54.75" customHeight="1" x14ac:dyDescent="0.35">
      <c r="A660" s="599"/>
      <c r="B660" s="532"/>
      <c r="C660" s="533"/>
      <c r="D660" s="534"/>
      <c r="E660" s="296" t="s">
        <v>159</v>
      </c>
      <c r="F660" s="314" t="str">
        <f>IF(B659="","",IF(AW660="対象外","対象外",F659))</f>
        <v/>
      </c>
      <c r="G660" s="219" t="str">
        <f>IF(B659="","",IF(AW660="対象外","対象外",G659))</f>
        <v/>
      </c>
      <c r="H660" s="219" t="str">
        <f>IF(B659="","",IF(AW660="対象外","対象外",H659))</f>
        <v/>
      </c>
      <c r="I660" s="219" t="str">
        <f>IF(B659="","",IF(AW660="対象外","対象外",I659))</f>
        <v/>
      </c>
      <c r="J660" s="219" t="str">
        <f>IF(B659="","",IF(AW660="対象外","対象外",J659))</f>
        <v/>
      </c>
      <c r="K660" s="219" t="str">
        <f>IF(B659="","",IF(AW660="対象外","対象外",K659))</f>
        <v/>
      </c>
      <c r="L660" s="315" t="str">
        <f>IF(B659="","",IF(AW660="対象外","対象外",L659))</f>
        <v/>
      </c>
      <c r="M660" s="303" t="str">
        <f>IF(B659="","",IF(AX660="対象外","対象外",M659))</f>
        <v/>
      </c>
      <c r="N660" s="219" t="str">
        <f>IF(B659="","",IF(AX660="対象外","対象外",N659))</f>
        <v/>
      </c>
      <c r="O660" s="219" t="str">
        <f>IF(B659="","",IF(AX660="対象外","対象外",O659))</f>
        <v/>
      </c>
      <c r="P660" s="219" t="str">
        <f>IF(B659="","",IF(AX660="対象外","対象外",P659))</f>
        <v/>
      </c>
      <c r="Q660" s="219" t="str">
        <f>IF(B659="","",IF(AX660="対象外","対象外",Q659))</f>
        <v/>
      </c>
      <c r="R660" s="219" t="str">
        <f>IF(B659="","",IF(AX660="対象外","対象外",R659))</f>
        <v/>
      </c>
      <c r="S660" s="322" t="str">
        <f>IF(B659="","",IF(AX660="対象外","対象外",S659))</f>
        <v/>
      </c>
      <c r="T660" s="314" t="str">
        <f>IF(B659="","",IF(AY660="対象外","対象外",T659))</f>
        <v/>
      </c>
      <c r="U660" s="219" t="str">
        <f>IF(B659="","",IF(AY660="対象外","対象外",U659))</f>
        <v/>
      </c>
      <c r="V660" s="219" t="str">
        <f>IF(B659="","",IF(AY660="対象外","対象外",V659))</f>
        <v/>
      </c>
      <c r="W660" s="219" t="str">
        <f>IF(B659="","",IF(AY660="対象外","対象外",W659))</f>
        <v/>
      </c>
      <c r="X660" s="219" t="str">
        <f>IF(B659="","",IF(AY660="対象外","対象外",X659))</f>
        <v/>
      </c>
      <c r="Y660" s="219" t="str">
        <f>IF(B659="","",IF(AY660="対象外","対象外",Y659))</f>
        <v/>
      </c>
      <c r="Z660" s="315" t="str">
        <f>IF(B659="","",IF(AY660="対象外","対象外",Z659))</f>
        <v/>
      </c>
      <c r="AA660" s="303" t="str">
        <f>IF(B659="","",IF(AZ660="対象外","対象外",AA659))</f>
        <v/>
      </c>
      <c r="AB660" s="219" t="str">
        <f>IF(B659="","",IF(AZ660="対象外","対象外",AB659))</f>
        <v/>
      </c>
      <c r="AC660" s="219" t="str">
        <f>IF(B659="","",IF(AZ660="対象外","対象外",AC659))</f>
        <v/>
      </c>
      <c r="AD660" s="219" t="str">
        <f>IF(B659="","",IF(AZ660="対象外","対象外",AD659))</f>
        <v/>
      </c>
      <c r="AE660" s="219" t="str">
        <f>IF(B659="","",IF(AZ660="対象外","対象外",AE659))</f>
        <v/>
      </c>
      <c r="AF660" s="219" t="str">
        <f>IF(B659="","",IF(AZ660="対象外","対象外",AF659))</f>
        <v/>
      </c>
      <c r="AG660" s="219" t="str">
        <f>IF(B659="","",IF(AZ660="対象外","対象外",AG659))</f>
        <v/>
      </c>
      <c r="AH660" s="523" t="str">
        <f t="shared" ref="AH660" si="1067">IF(B659="","",IF(AH659&lt;1,"対象外",ROUND(AI659/AH659,3)))</f>
        <v/>
      </c>
      <c r="AI660" s="524"/>
      <c r="AJ660" s="189"/>
      <c r="AL660" s="290"/>
      <c r="AM660" s="184">
        <f>IF(AH660="",0,IF(AH660="対象外",0,1))</f>
        <v>0</v>
      </c>
      <c r="AN660" s="187">
        <f>IF(AM660=1,AH660,0)</f>
        <v>0</v>
      </c>
      <c r="AO660" s="184">
        <f>AH659</f>
        <v>0</v>
      </c>
      <c r="AP660" s="170">
        <f>AI659</f>
        <v>0</v>
      </c>
      <c r="AQ660" s="152"/>
      <c r="AR660" s="170">
        <f>IF(AS660&gt;1,1,0)</f>
        <v>0</v>
      </c>
      <c r="AS660" s="170">
        <f>AO660+AS616</f>
        <v>0</v>
      </c>
      <c r="AT660" s="170">
        <f>AP660+AT616</f>
        <v>0</v>
      </c>
      <c r="AU660" s="152"/>
      <c r="AW660" s="198" t="str">
        <f>IF(COUNTIF(F659:L659,"作業")+COUNTIF(F659:L659,"休日")&lt;7,"対象外",IF(COUNTIF(F659:L659,"休日")&gt;3,"対象外","対象"))</f>
        <v>対象外</v>
      </c>
      <c r="AX660" s="198" t="str">
        <f>IF(COUNTIF(M659:S659,"作業")+COUNTIF(M659:S659,"休日")&lt;7,"対象外",IF(COUNTIF(M659:S659,"休日")&gt;3,"対象外","対象"))</f>
        <v>対象外</v>
      </c>
      <c r="AY660" s="198" t="str">
        <f>IF(COUNTIF(T659:Z659,"作業")+COUNTIF(T659:Z659,"休日")&lt;7,"対象外",IF(COUNTIF(T659:Z659,"休日")&gt;3,"対象外","対象"))</f>
        <v>対象外</v>
      </c>
      <c r="AZ660" s="198" t="str">
        <f>IF(COUNTIF(AA659:AG659,"作業")+COUNTIF(AA659:AG659,"休日")&lt;7,"対象外",IF(COUNTIF(AA659:AG659,"休日")&gt;3,"対象外","対象"))</f>
        <v>対象外</v>
      </c>
    </row>
    <row r="661" spans="1:52" ht="54.75" customHeight="1" x14ac:dyDescent="0.35">
      <c r="A661" s="599"/>
      <c r="B661" s="529" t="str">
        <f>IF(COUNTIF(F661:AG661,0)=28,"",B$45)</f>
        <v/>
      </c>
      <c r="C661" s="530"/>
      <c r="D661" s="531"/>
      <c r="E661" s="295" t="s">
        <v>158</v>
      </c>
      <c r="F661" s="314">
        <f>VLOOKUP(F638,'11'!$B$11:$D$598,3,0)</f>
        <v>0</v>
      </c>
      <c r="G661" s="219">
        <f>VLOOKUP(G638,'11'!$B$11:$D$598,3,0)</f>
        <v>0</v>
      </c>
      <c r="H661" s="219">
        <f>VLOOKUP(H638,'11'!$B$11:$D$598,3,0)</f>
        <v>0</v>
      </c>
      <c r="I661" s="219">
        <f>VLOOKUP(I638,'11'!$B$11:$D$598,3,0)</f>
        <v>0</v>
      </c>
      <c r="J661" s="219">
        <f>VLOOKUP(J638,'11'!$B$11:$D$598,3,0)</f>
        <v>0</v>
      </c>
      <c r="K661" s="219">
        <f>VLOOKUP(K638,'11'!$B$11:$D$598,3,0)</f>
        <v>0</v>
      </c>
      <c r="L661" s="315">
        <f>VLOOKUP(L638,'11'!$B$11:$D$598,3,0)</f>
        <v>0</v>
      </c>
      <c r="M661" s="303">
        <f>VLOOKUP(M638,'11'!$B$11:$D$598,3,0)</f>
        <v>0</v>
      </c>
      <c r="N661" s="219">
        <f>VLOOKUP(N638,'11'!$B$11:$D$598,3,0)</f>
        <v>0</v>
      </c>
      <c r="O661" s="219">
        <f>VLOOKUP(O638,'11'!$B$11:$D$598,3,0)</f>
        <v>0</v>
      </c>
      <c r="P661" s="219">
        <f>VLOOKUP(P638,'11'!$B$11:$D$598,3,0)</f>
        <v>0</v>
      </c>
      <c r="Q661" s="219">
        <f>VLOOKUP(Q638,'11'!$B$11:$D$598,3,0)</f>
        <v>0</v>
      </c>
      <c r="R661" s="219">
        <f>VLOOKUP(R638,'11'!$B$11:$D$598,3,0)</f>
        <v>0</v>
      </c>
      <c r="S661" s="322">
        <f>VLOOKUP(S638,'11'!$B$11:$D$598,3,0)</f>
        <v>0</v>
      </c>
      <c r="T661" s="314">
        <f>VLOOKUP(T638,'11'!$B$11:$D$598,3,0)</f>
        <v>0</v>
      </c>
      <c r="U661" s="219">
        <f>VLOOKUP(U638,'11'!$B$11:$D$598,3,0)</f>
        <v>0</v>
      </c>
      <c r="V661" s="219">
        <f>VLOOKUP(V638,'11'!$B$11:$D$598,3,0)</f>
        <v>0</v>
      </c>
      <c r="W661" s="219">
        <f>VLOOKUP(W638,'11'!$B$11:$D$598,3,0)</f>
        <v>0</v>
      </c>
      <c r="X661" s="219">
        <f>VLOOKUP(X638,'11'!$B$11:$D$598,3,0)</f>
        <v>0</v>
      </c>
      <c r="Y661" s="219">
        <f>VLOOKUP(Y638,'11'!$B$11:$D$598,3,0)</f>
        <v>0</v>
      </c>
      <c r="Z661" s="315">
        <f>VLOOKUP(Z638,'11'!$B$11:$D$598,3,0)</f>
        <v>0</v>
      </c>
      <c r="AA661" s="303">
        <f>VLOOKUP(AA638,'11'!$B$11:$D$598,3,0)</f>
        <v>0</v>
      </c>
      <c r="AB661" s="219">
        <f>VLOOKUP(AB638,'11'!$B$11:$D$598,3,0)</f>
        <v>0</v>
      </c>
      <c r="AC661" s="219">
        <f>VLOOKUP(AC638,'11'!$B$11:$D$598,3,0)</f>
        <v>0</v>
      </c>
      <c r="AD661" s="219">
        <f>VLOOKUP(AD638,'11'!$B$11:$D$598,3,0)</f>
        <v>0</v>
      </c>
      <c r="AE661" s="219">
        <f>VLOOKUP(AE638,'11'!$B$11:$D$598,3,0)</f>
        <v>0</v>
      </c>
      <c r="AF661" s="219">
        <f>VLOOKUP(AF638,'11'!$B$11:$D$598,3,0)</f>
        <v>0</v>
      </c>
      <c r="AG661" s="219">
        <f>VLOOKUP(AG638,'11'!$B$11:$D$598,3,0)</f>
        <v>0</v>
      </c>
      <c r="AH661" s="198">
        <f t="shared" ref="AH661" si="1068">COUNTIF(F662:AG662,"作業")+COUNTIF(F662:AG662,"休日")</f>
        <v>0</v>
      </c>
      <c r="AI661" s="291">
        <f t="shared" ref="AI661" si="1069">(COUNTIF(F662:AG662,"休日"))</f>
        <v>0</v>
      </c>
      <c r="AJ661" s="189"/>
      <c r="AL661" s="290"/>
      <c r="AM661" s="290"/>
      <c r="AN661" s="290"/>
      <c r="AW661" s="278">
        <v>1</v>
      </c>
      <c r="AX661" s="278">
        <v>2</v>
      </c>
      <c r="AY661" s="278">
        <v>3</v>
      </c>
      <c r="AZ661" s="278">
        <v>4</v>
      </c>
    </row>
    <row r="662" spans="1:52" ht="54.75" customHeight="1" x14ac:dyDescent="0.35">
      <c r="A662" s="599"/>
      <c r="B662" s="532"/>
      <c r="C662" s="533"/>
      <c r="D662" s="534"/>
      <c r="E662" s="296" t="s">
        <v>159</v>
      </c>
      <c r="F662" s="314" t="str">
        <f>IF(B661="","",IF(AW662="対象外","対象外",F661))</f>
        <v/>
      </c>
      <c r="G662" s="219" t="str">
        <f>IF(B661="","",IF(AW662="対象外","対象外",G661))</f>
        <v/>
      </c>
      <c r="H662" s="219" t="str">
        <f>IF(B661="","",IF(AW662="対象外","対象外",H661))</f>
        <v/>
      </c>
      <c r="I662" s="219" t="str">
        <f>IF(B661="","",IF(AW662="対象外","対象外",I661))</f>
        <v/>
      </c>
      <c r="J662" s="219" t="str">
        <f>IF(B661="","",IF(AW662="対象外","対象外",J661))</f>
        <v/>
      </c>
      <c r="K662" s="219" t="str">
        <f>IF(B661="","",IF(AW662="対象外","対象外",K661))</f>
        <v/>
      </c>
      <c r="L662" s="315" t="str">
        <f>IF(B661="","",IF(AW662="対象外","対象外",L661))</f>
        <v/>
      </c>
      <c r="M662" s="303" t="str">
        <f>IF(B661="","",IF(AX662="対象外","対象外",M661))</f>
        <v/>
      </c>
      <c r="N662" s="219" t="str">
        <f>IF(B661="","",IF(AX662="対象外","対象外",N661))</f>
        <v/>
      </c>
      <c r="O662" s="219" t="str">
        <f>IF(B661="","",IF(AX662="対象外","対象外",O661))</f>
        <v/>
      </c>
      <c r="P662" s="219" t="str">
        <f>IF(B661="","",IF(AX662="対象外","対象外",P661))</f>
        <v/>
      </c>
      <c r="Q662" s="219" t="str">
        <f>IF(B661="","",IF(AX662="対象外","対象外",Q661))</f>
        <v/>
      </c>
      <c r="R662" s="219" t="str">
        <f>IF(B661="","",IF(AX662="対象外","対象外",R661))</f>
        <v/>
      </c>
      <c r="S662" s="322" t="str">
        <f>IF(B661="","",IF(AX662="対象外","対象外",S661))</f>
        <v/>
      </c>
      <c r="T662" s="314" t="str">
        <f>IF(B661="","",IF(AY662="対象外","対象外",T661))</f>
        <v/>
      </c>
      <c r="U662" s="219" t="str">
        <f>IF(B661="","",IF(AY662="対象外","対象外",U661))</f>
        <v/>
      </c>
      <c r="V662" s="219" t="str">
        <f>IF(B661="","",IF(AY662="対象外","対象外",V661))</f>
        <v/>
      </c>
      <c r="W662" s="219" t="str">
        <f>IF(B661="","",IF(AY662="対象外","対象外",W661))</f>
        <v/>
      </c>
      <c r="X662" s="219" t="str">
        <f>IF(B661="","",IF(AY662="対象外","対象外",X661))</f>
        <v/>
      </c>
      <c r="Y662" s="219" t="str">
        <f>IF(B661="","",IF(AY662="対象外","対象外",Y661))</f>
        <v/>
      </c>
      <c r="Z662" s="315" t="str">
        <f>IF(B661="","",IF(AY662="対象外","対象外",Z661))</f>
        <v/>
      </c>
      <c r="AA662" s="303" t="str">
        <f>IF(B661="","",IF(AZ662="対象外","対象外",AA661))</f>
        <v/>
      </c>
      <c r="AB662" s="219" t="str">
        <f>IF(B661="","",IF(AZ662="対象外","対象外",AB661))</f>
        <v/>
      </c>
      <c r="AC662" s="219" t="str">
        <f>IF(B661="","",IF(AZ662="対象外","対象外",AC661))</f>
        <v/>
      </c>
      <c r="AD662" s="219" t="str">
        <f>IF(B661="","",IF(AZ662="対象外","対象外",AD661))</f>
        <v/>
      </c>
      <c r="AE662" s="219" t="str">
        <f>IF(B661="","",IF(AZ662="対象外","対象外",AE661))</f>
        <v/>
      </c>
      <c r="AF662" s="219" t="str">
        <f>IF(B661="","",IF(AZ662="対象外","対象外",AF661))</f>
        <v/>
      </c>
      <c r="AG662" s="219" t="str">
        <f>IF(B661="","",IF(AZ662="対象外","対象外",AG661))</f>
        <v/>
      </c>
      <c r="AH662" s="523" t="str">
        <f t="shared" ref="AH662" si="1070">IF(B661="","",IF(AH661&lt;1,"対象外",ROUND(AI661/AH661,3)))</f>
        <v/>
      </c>
      <c r="AI662" s="524"/>
      <c r="AJ662" s="189"/>
      <c r="AL662" s="290"/>
      <c r="AM662" s="184">
        <f>IF(AH662="",0,IF(AH662="対象外",0,1))</f>
        <v>0</v>
      </c>
      <c r="AN662" s="187">
        <f>IF(AM662=1,AH662,0)</f>
        <v>0</v>
      </c>
      <c r="AO662" s="184">
        <f>AH661</f>
        <v>0</v>
      </c>
      <c r="AP662" s="170">
        <f>AI661</f>
        <v>0</v>
      </c>
      <c r="AQ662" s="152"/>
      <c r="AR662" s="170">
        <f>IF(AS662&gt;1,1,0)</f>
        <v>0</v>
      </c>
      <c r="AS662" s="170">
        <f>AO662+AS618</f>
        <v>0</v>
      </c>
      <c r="AT662" s="170">
        <f>AP662+AT618</f>
        <v>0</v>
      </c>
      <c r="AU662" s="152"/>
      <c r="AW662" s="198" t="str">
        <f>IF(COUNTIF(F661:L661,"作業")+COUNTIF(F661:L661,"休日")&lt;7,"対象外",IF(COUNTIF(F661:L661,"休日")&gt;3,"対象外","対象"))</f>
        <v>対象外</v>
      </c>
      <c r="AX662" s="198" t="str">
        <f>IF(COUNTIF(M661:S661,"作業")+COUNTIF(M661:S661,"休日")&lt;7,"対象外",IF(COUNTIF(M661:S661,"休日")&gt;3,"対象外","対象"))</f>
        <v>対象外</v>
      </c>
      <c r="AY662" s="198" t="str">
        <f>IF(COUNTIF(T661:Z661,"作業")+COUNTIF(T661:Z661,"休日")&lt;7,"対象外",IF(COUNTIF(T661:Z661,"休日")&gt;3,"対象外","対象"))</f>
        <v>対象外</v>
      </c>
      <c r="AZ662" s="198" t="str">
        <f>IF(COUNTIF(AA661:AG661,"作業")+COUNTIF(AA661:AG661,"休日")&lt;7,"対象外",IF(COUNTIF(AA661:AG661,"休日")&gt;3,"対象外","対象"))</f>
        <v>対象外</v>
      </c>
    </row>
    <row r="663" spans="1:52" ht="54.75" customHeight="1" x14ac:dyDescent="0.35">
      <c r="A663" s="599"/>
      <c r="B663" s="529" t="str">
        <f>IF(COUNTIF(F663:AG663,0)=28,"",B$47)</f>
        <v/>
      </c>
      <c r="C663" s="530"/>
      <c r="D663" s="531"/>
      <c r="E663" s="295" t="s">
        <v>158</v>
      </c>
      <c r="F663" s="314">
        <f>VLOOKUP(F638,'12'!$B$11:$D$598,3,0)</f>
        <v>0</v>
      </c>
      <c r="G663" s="219">
        <f>VLOOKUP(G638,'12'!$B$11:$D$598,3,0)</f>
        <v>0</v>
      </c>
      <c r="H663" s="219">
        <f>VLOOKUP(H638,'12'!$B$11:$D$598,3,0)</f>
        <v>0</v>
      </c>
      <c r="I663" s="219">
        <f>VLOOKUP(I638,'12'!$B$11:$D$598,3,0)</f>
        <v>0</v>
      </c>
      <c r="J663" s="219">
        <f>VLOOKUP(J638,'12'!$B$11:$D$598,3,0)</f>
        <v>0</v>
      </c>
      <c r="K663" s="219">
        <f>VLOOKUP(K638,'12'!$B$11:$D$598,3,0)</f>
        <v>0</v>
      </c>
      <c r="L663" s="315">
        <f>VLOOKUP(L638,'12'!$B$11:$D$598,3,0)</f>
        <v>0</v>
      </c>
      <c r="M663" s="303">
        <f>VLOOKUP(M638,'12'!$B$11:$D$598,3,0)</f>
        <v>0</v>
      </c>
      <c r="N663" s="219">
        <f>VLOOKUP(N638,'12'!$B$11:$D$598,3,0)</f>
        <v>0</v>
      </c>
      <c r="O663" s="219">
        <f>VLOOKUP(O638,'12'!$B$11:$D$598,3,0)</f>
        <v>0</v>
      </c>
      <c r="P663" s="219">
        <f>VLOOKUP(P638,'12'!$B$11:$D$598,3,0)</f>
        <v>0</v>
      </c>
      <c r="Q663" s="219">
        <f>VLOOKUP(Q638,'12'!$B$11:$D$598,3,0)</f>
        <v>0</v>
      </c>
      <c r="R663" s="219">
        <f>VLOOKUP(R638,'12'!$B$11:$D$598,3,0)</f>
        <v>0</v>
      </c>
      <c r="S663" s="322">
        <f>VLOOKUP(S638,'12'!$B$11:$D$598,3,0)</f>
        <v>0</v>
      </c>
      <c r="T663" s="314">
        <f>VLOOKUP(T638,'12'!$B$11:$D$598,3,0)</f>
        <v>0</v>
      </c>
      <c r="U663" s="219">
        <f>VLOOKUP(U638,'12'!$B$11:$D$598,3,0)</f>
        <v>0</v>
      </c>
      <c r="V663" s="219">
        <f>VLOOKUP(V638,'12'!$B$11:$D$598,3,0)</f>
        <v>0</v>
      </c>
      <c r="W663" s="219">
        <f>VLOOKUP(W638,'12'!$B$11:$D$598,3,0)</f>
        <v>0</v>
      </c>
      <c r="X663" s="219">
        <f>VLOOKUP(X638,'12'!$B$11:$D$598,3,0)</f>
        <v>0</v>
      </c>
      <c r="Y663" s="219">
        <f>VLOOKUP(Y638,'12'!$B$11:$D$598,3,0)</f>
        <v>0</v>
      </c>
      <c r="Z663" s="315">
        <f>VLOOKUP(Z638,'12'!$B$11:$D$598,3,0)</f>
        <v>0</v>
      </c>
      <c r="AA663" s="303">
        <f>VLOOKUP(AA638,'12'!$B$11:$D$598,3,0)</f>
        <v>0</v>
      </c>
      <c r="AB663" s="219">
        <f>VLOOKUP(AB638,'12'!$B$11:$D$598,3,0)</f>
        <v>0</v>
      </c>
      <c r="AC663" s="219">
        <f>VLOOKUP(AC638,'12'!$B$11:$D$598,3,0)</f>
        <v>0</v>
      </c>
      <c r="AD663" s="219">
        <f>VLOOKUP(AD638,'12'!$B$11:$D$598,3,0)</f>
        <v>0</v>
      </c>
      <c r="AE663" s="219">
        <f>VLOOKUP(AE638,'12'!$B$11:$D$598,3,0)</f>
        <v>0</v>
      </c>
      <c r="AF663" s="219">
        <f>VLOOKUP(AF638,'12'!$B$11:$D$598,3,0)</f>
        <v>0</v>
      </c>
      <c r="AG663" s="219">
        <f>VLOOKUP(AG638,'12'!$B$11:$D$598,3,0)</f>
        <v>0</v>
      </c>
      <c r="AH663" s="198">
        <f t="shared" ref="AH663" si="1071">COUNTIF(F664:AG664,"作業")+COUNTIF(F664:AG664,"休日")</f>
        <v>0</v>
      </c>
      <c r="AI663" s="291">
        <f t="shared" ref="AI663" si="1072">(COUNTIF(F664:AG664,"休日"))</f>
        <v>0</v>
      </c>
      <c r="AJ663" s="189"/>
      <c r="AL663" s="290"/>
      <c r="AM663" s="290"/>
      <c r="AN663" s="290"/>
      <c r="AW663" s="278">
        <v>1</v>
      </c>
      <c r="AX663" s="278">
        <v>2</v>
      </c>
      <c r="AY663" s="278">
        <v>3</v>
      </c>
      <c r="AZ663" s="278">
        <v>4</v>
      </c>
    </row>
    <row r="664" spans="1:52" ht="54.75" customHeight="1" x14ac:dyDescent="0.35">
      <c r="A664" s="599"/>
      <c r="B664" s="532"/>
      <c r="C664" s="533"/>
      <c r="D664" s="534"/>
      <c r="E664" s="296" t="s">
        <v>159</v>
      </c>
      <c r="F664" s="314" t="str">
        <f>IF(B663="","",IF(AW664="対象外","対象外",F663))</f>
        <v/>
      </c>
      <c r="G664" s="219" t="str">
        <f>IF(B663="","",IF(AW664="対象外","対象外",G663))</f>
        <v/>
      </c>
      <c r="H664" s="219" t="str">
        <f>IF(B663="","",IF(AW664="対象外","対象外",H663))</f>
        <v/>
      </c>
      <c r="I664" s="219" t="str">
        <f>IF(B663="","",IF(AW664="対象外","対象外",I663))</f>
        <v/>
      </c>
      <c r="J664" s="219" t="str">
        <f>IF(B663="","",IF(AW664="対象外","対象外",J663))</f>
        <v/>
      </c>
      <c r="K664" s="219" t="str">
        <f>IF(B663="","",IF(AW664="対象外","対象外",K663))</f>
        <v/>
      </c>
      <c r="L664" s="315" t="str">
        <f>IF(B663="","",IF(AW664="対象外","対象外",L663))</f>
        <v/>
      </c>
      <c r="M664" s="303" t="str">
        <f>IF(B663="","",IF(AX664="対象外","対象外",M663))</f>
        <v/>
      </c>
      <c r="N664" s="219" t="str">
        <f>IF(B663="","",IF(AX664="対象外","対象外",N663))</f>
        <v/>
      </c>
      <c r="O664" s="219" t="str">
        <f>IF(B663="","",IF(AX664="対象外","対象外",O663))</f>
        <v/>
      </c>
      <c r="P664" s="219" t="str">
        <f>IF(B663="","",IF(AX664="対象外","対象外",P663))</f>
        <v/>
      </c>
      <c r="Q664" s="219" t="str">
        <f>IF(B663="","",IF(AX664="対象外","対象外",Q663))</f>
        <v/>
      </c>
      <c r="R664" s="219" t="str">
        <f>IF(B663="","",IF(AX664="対象外","対象外",R663))</f>
        <v/>
      </c>
      <c r="S664" s="322" t="str">
        <f>IF(B663="","",IF(AX664="対象外","対象外",S663))</f>
        <v/>
      </c>
      <c r="T664" s="314" t="str">
        <f>IF(B663="","",IF(AY664="対象外","対象外",T663))</f>
        <v/>
      </c>
      <c r="U664" s="219" t="str">
        <f>IF(B663="","",IF(AY664="対象外","対象外",U663))</f>
        <v/>
      </c>
      <c r="V664" s="219" t="str">
        <f>IF(B663="","",IF(AY664="対象外","対象外",V663))</f>
        <v/>
      </c>
      <c r="W664" s="219" t="str">
        <f>IF(B663="","",IF(AY664="対象外","対象外",W663))</f>
        <v/>
      </c>
      <c r="X664" s="219" t="str">
        <f>IF(B663="","",IF(AY664="対象外","対象外",X663))</f>
        <v/>
      </c>
      <c r="Y664" s="219" t="str">
        <f>IF(B663="","",IF(AY664="対象外","対象外",Y663))</f>
        <v/>
      </c>
      <c r="Z664" s="315" t="str">
        <f>IF(B663="","",IF(AY664="対象外","対象外",Z663))</f>
        <v/>
      </c>
      <c r="AA664" s="303" t="str">
        <f>IF(B663="","",IF(AZ664="対象外","対象外",AA663))</f>
        <v/>
      </c>
      <c r="AB664" s="219" t="str">
        <f>IF(B663="","",IF(AZ664="対象外","対象外",AB663))</f>
        <v/>
      </c>
      <c r="AC664" s="219" t="str">
        <f>IF(B663="","",IF(AZ664="対象外","対象外",AC663))</f>
        <v/>
      </c>
      <c r="AD664" s="219" t="str">
        <f>IF(B663="","",IF(AZ664="対象外","対象外",AD663))</f>
        <v/>
      </c>
      <c r="AE664" s="219" t="str">
        <f>IF(B663="","",IF(AZ664="対象外","対象外",AE663))</f>
        <v/>
      </c>
      <c r="AF664" s="219" t="str">
        <f>IF(B663="","",IF(AZ664="対象外","対象外",AF663))</f>
        <v/>
      </c>
      <c r="AG664" s="219" t="str">
        <f>IF(B663="","",IF(AZ664="対象外","対象外",AG663))</f>
        <v/>
      </c>
      <c r="AH664" s="523" t="str">
        <f t="shared" ref="AH664" si="1073">IF(B663="","",IF(AH663&lt;1,"対象外",ROUND(AI663/AH663,3)))</f>
        <v/>
      </c>
      <c r="AI664" s="524"/>
      <c r="AJ664" s="189"/>
      <c r="AL664" s="290"/>
      <c r="AM664" s="184">
        <f>IF(AH664="",0,IF(AH664="対象外",0,1))</f>
        <v>0</v>
      </c>
      <c r="AN664" s="187">
        <f>IF(AM664=1,AH664,0)</f>
        <v>0</v>
      </c>
      <c r="AO664" s="184">
        <f>AH663</f>
        <v>0</v>
      </c>
      <c r="AP664" s="170">
        <f>AI663</f>
        <v>0</v>
      </c>
      <c r="AQ664" s="152"/>
      <c r="AR664" s="170">
        <f>IF(AS664&gt;1,1,0)</f>
        <v>0</v>
      </c>
      <c r="AS664" s="170">
        <f>AO664+AS620</f>
        <v>0</v>
      </c>
      <c r="AT664" s="170">
        <f>AP664+AT620</f>
        <v>0</v>
      </c>
      <c r="AU664" s="152"/>
      <c r="AW664" s="198" t="str">
        <f>IF(COUNTIF(F663:L663,"作業")+COUNTIF(F663:L663,"休日")&lt;7,"対象外",IF(COUNTIF(F663:L663,"休日")&gt;3,"対象外","対象"))</f>
        <v>対象外</v>
      </c>
      <c r="AX664" s="198" t="str">
        <f>IF(COUNTIF(M663:S663,"作業")+COUNTIF(M663:S663,"休日")&lt;7,"対象外",IF(COUNTIF(M663:S663,"休日")&gt;3,"対象外","対象"))</f>
        <v>対象外</v>
      </c>
      <c r="AY664" s="198" t="str">
        <f>IF(COUNTIF(T663:Z663,"作業")+COUNTIF(T663:Z663,"休日")&lt;7,"対象外",IF(COUNTIF(T663:Z663,"休日")&gt;3,"対象外","対象"))</f>
        <v>対象外</v>
      </c>
      <c r="AZ664" s="198" t="str">
        <f>IF(COUNTIF(AA663:AG663,"作業")+COUNTIF(AA663:AG663,"休日")&lt;7,"対象外",IF(COUNTIF(AA663:AG663,"休日")&gt;3,"対象外","対象"))</f>
        <v>対象外</v>
      </c>
    </row>
    <row r="665" spans="1:52" ht="54.75" customHeight="1" x14ac:dyDescent="0.35">
      <c r="A665" s="599"/>
      <c r="B665" s="529" t="str">
        <f>IF(COUNTIF(F665:AG665,0)=28,"",B$49)</f>
        <v/>
      </c>
      <c r="C665" s="530"/>
      <c r="D665" s="531"/>
      <c r="E665" s="295" t="s">
        <v>158</v>
      </c>
      <c r="F665" s="314">
        <f>VLOOKUP(F638,'13'!$B$11:$D$598,3,0)</f>
        <v>0</v>
      </c>
      <c r="G665" s="219">
        <f>VLOOKUP(G638,'13'!$B$11:$D$598,3,0)</f>
        <v>0</v>
      </c>
      <c r="H665" s="219">
        <f>VLOOKUP(H638,'13'!$B$11:$D$598,3,0)</f>
        <v>0</v>
      </c>
      <c r="I665" s="219">
        <f>VLOOKUP(I638,'13'!$B$11:$D$598,3,0)</f>
        <v>0</v>
      </c>
      <c r="J665" s="219">
        <f>VLOOKUP(J638,'13'!$B$11:$D$598,3,0)</f>
        <v>0</v>
      </c>
      <c r="K665" s="219">
        <f>VLOOKUP(K638,'13'!$B$11:$D$598,3,0)</f>
        <v>0</v>
      </c>
      <c r="L665" s="315">
        <f>VLOOKUP(L638,'13'!$B$11:$D$598,3,0)</f>
        <v>0</v>
      </c>
      <c r="M665" s="303">
        <f>VLOOKUP(M638,'13'!$B$11:$D$598,3,0)</f>
        <v>0</v>
      </c>
      <c r="N665" s="219">
        <f>VLOOKUP(N638,'13'!$B$11:$D$598,3,0)</f>
        <v>0</v>
      </c>
      <c r="O665" s="219">
        <f>VLOOKUP(O638,'13'!$B$11:$D$598,3,0)</f>
        <v>0</v>
      </c>
      <c r="P665" s="219">
        <f>VLOOKUP(P638,'13'!$B$11:$D$598,3,0)</f>
        <v>0</v>
      </c>
      <c r="Q665" s="219">
        <f>VLOOKUP(Q638,'13'!$B$11:$D$598,3,0)</f>
        <v>0</v>
      </c>
      <c r="R665" s="219">
        <f>VLOOKUP(R638,'13'!$B$11:$D$598,3,0)</f>
        <v>0</v>
      </c>
      <c r="S665" s="322">
        <f>VLOOKUP(S638,'13'!$B$11:$D$598,3,0)</f>
        <v>0</v>
      </c>
      <c r="T665" s="314">
        <f>VLOOKUP(T638,'13'!$B$11:$D$598,3,0)</f>
        <v>0</v>
      </c>
      <c r="U665" s="219">
        <f>VLOOKUP(U638,'13'!$B$11:$D$598,3,0)</f>
        <v>0</v>
      </c>
      <c r="V665" s="219">
        <f>VLOOKUP(V638,'13'!$B$11:$D$598,3,0)</f>
        <v>0</v>
      </c>
      <c r="W665" s="219">
        <f>VLOOKUP(W638,'13'!$B$11:$D$598,3,0)</f>
        <v>0</v>
      </c>
      <c r="X665" s="219">
        <f>VLOOKUP(X638,'13'!$B$11:$D$598,3,0)</f>
        <v>0</v>
      </c>
      <c r="Y665" s="219">
        <f>VLOOKUP(Y638,'13'!$B$11:$D$598,3,0)</f>
        <v>0</v>
      </c>
      <c r="Z665" s="315">
        <f>VLOOKUP(Z638,'13'!$B$11:$D$598,3,0)</f>
        <v>0</v>
      </c>
      <c r="AA665" s="303">
        <f>VLOOKUP(AA638,'13'!$B$11:$D$598,3,0)</f>
        <v>0</v>
      </c>
      <c r="AB665" s="219">
        <f>VLOOKUP(AB638,'13'!$B$11:$D$598,3,0)</f>
        <v>0</v>
      </c>
      <c r="AC665" s="219">
        <f>VLOOKUP(AC638,'13'!$B$11:$D$598,3,0)</f>
        <v>0</v>
      </c>
      <c r="AD665" s="219">
        <f>VLOOKUP(AD638,'13'!$B$11:$D$598,3,0)</f>
        <v>0</v>
      </c>
      <c r="AE665" s="219">
        <f>VLOOKUP(AE638,'13'!$B$11:$D$598,3,0)</f>
        <v>0</v>
      </c>
      <c r="AF665" s="219">
        <f>VLOOKUP(AF638,'13'!$B$11:$D$598,3,0)</f>
        <v>0</v>
      </c>
      <c r="AG665" s="219">
        <f>VLOOKUP(AG638,'13'!$B$11:$D$598,3,0)</f>
        <v>0</v>
      </c>
      <c r="AH665" s="198">
        <f t="shared" ref="AH665" si="1074">COUNTIF(F666:AG666,"作業")+COUNTIF(F666:AG666,"休日")</f>
        <v>0</v>
      </c>
      <c r="AI665" s="291">
        <f t="shared" ref="AI665" si="1075">(COUNTIF(F666:AG666,"休日"))</f>
        <v>0</v>
      </c>
      <c r="AJ665" s="189"/>
      <c r="AL665" s="290"/>
      <c r="AM665" s="290"/>
      <c r="AN665" s="290"/>
      <c r="AW665" s="278">
        <v>1</v>
      </c>
      <c r="AX665" s="278">
        <v>2</v>
      </c>
      <c r="AY665" s="278">
        <v>3</v>
      </c>
      <c r="AZ665" s="278">
        <v>4</v>
      </c>
    </row>
    <row r="666" spans="1:52" ht="54.75" customHeight="1" x14ac:dyDescent="0.35">
      <c r="A666" s="599"/>
      <c r="B666" s="532"/>
      <c r="C666" s="533"/>
      <c r="D666" s="534"/>
      <c r="E666" s="296" t="s">
        <v>159</v>
      </c>
      <c r="F666" s="314" t="str">
        <f>IF(B665="","",IF(AW666="対象外","対象外",F665))</f>
        <v/>
      </c>
      <c r="G666" s="219" t="str">
        <f>IF(B665="","",IF(AW666="対象外","対象外",G665))</f>
        <v/>
      </c>
      <c r="H666" s="219" t="str">
        <f>IF(B665="","",IF(AW666="対象外","対象外",H665))</f>
        <v/>
      </c>
      <c r="I666" s="219" t="str">
        <f>IF(B665="","",IF(AW666="対象外","対象外",I665))</f>
        <v/>
      </c>
      <c r="J666" s="219" t="str">
        <f>IF(B665="","",IF(AW666="対象外","対象外",J665))</f>
        <v/>
      </c>
      <c r="K666" s="219" t="str">
        <f>IF(B665="","",IF(AW666="対象外","対象外",K665))</f>
        <v/>
      </c>
      <c r="L666" s="315" t="str">
        <f>IF(B665="","",IF(AW666="対象外","対象外",L665))</f>
        <v/>
      </c>
      <c r="M666" s="303" t="str">
        <f>IF(B665="","",IF(AX666="対象外","対象外",M665))</f>
        <v/>
      </c>
      <c r="N666" s="219" t="str">
        <f>IF(B665="","",IF(AX666="対象外","対象外",N665))</f>
        <v/>
      </c>
      <c r="O666" s="219" t="str">
        <f>IF(B665="","",IF(AX666="対象外","対象外",O665))</f>
        <v/>
      </c>
      <c r="P666" s="219" t="str">
        <f>IF(B665="","",IF(AX666="対象外","対象外",P665))</f>
        <v/>
      </c>
      <c r="Q666" s="219" t="str">
        <f>IF(B665="","",IF(AX666="対象外","対象外",Q665))</f>
        <v/>
      </c>
      <c r="R666" s="219" t="str">
        <f>IF(B665="","",IF(AX666="対象外","対象外",R665))</f>
        <v/>
      </c>
      <c r="S666" s="322" t="str">
        <f>IF(B665="","",IF(AX666="対象外","対象外",S665))</f>
        <v/>
      </c>
      <c r="T666" s="314" t="str">
        <f>IF(B665="","",IF(AY666="対象外","対象外",T665))</f>
        <v/>
      </c>
      <c r="U666" s="219" t="str">
        <f>IF(B665="","",IF(AY666="対象外","対象外",U665))</f>
        <v/>
      </c>
      <c r="V666" s="219" t="str">
        <f>IF(B665="","",IF(AY666="対象外","対象外",V665))</f>
        <v/>
      </c>
      <c r="W666" s="219" t="str">
        <f>IF(B665="","",IF(AY666="対象外","対象外",W665))</f>
        <v/>
      </c>
      <c r="X666" s="219" t="str">
        <f>IF(B665="","",IF(AY666="対象外","対象外",X665))</f>
        <v/>
      </c>
      <c r="Y666" s="219" t="str">
        <f>IF(B665="","",IF(AY666="対象外","対象外",Y665))</f>
        <v/>
      </c>
      <c r="Z666" s="315" t="str">
        <f>IF(B665="","",IF(AY666="対象外","対象外",Z665))</f>
        <v/>
      </c>
      <c r="AA666" s="303" t="str">
        <f>IF(B665="","",IF(AZ666="対象外","対象外",AA665))</f>
        <v/>
      </c>
      <c r="AB666" s="219" t="str">
        <f>IF(B665="","",IF(AZ666="対象外","対象外",AB665))</f>
        <v/>
      </c>
      <c r="AC666" s="219" t="str">
        <f>IF(B665="","",IF(AZ666="対象外","対象外",AC665))</f>
        <v/>
      </c>
      <c r="AD666" s="219" t="str">
        <f>IF(B665="","",IF(AZ666="対象外","対象外",AD665))</f>
        <v/>
      </c>
      <c r="AE666" s="219" t="str">
        <f>IF(B665="","",IF(AZ666="対象外","対象外",AE665))</f>
        <v/>
      </c>
      <c r="AF666" s="219" t="str">
        <f>IF(B665="","",IF(AZ666="対象外","対象外",AF665))</f>
        <v/>
      </c>
      <c r="AG666" s="219" t="str">
        <f>IF(B665="","",IF(AZ666="対象外","対象外",AG665))</f>
        <v/>
      </c>
      <c r="AH666" s="523" t="str">
        <f t="shared" ref="AH666" si="1076">IF(B665="","",IF(AH665&lt;1,"対象外",ROUND(AI665/AH665,3)))</f>
        <v/>
      </c>
      <c r="AI666" s="524"/>
      <c r="AJ666" s="189"/>
      <c r="AL666" s="290"/>
      <c r="AM666" s="184">
        <f>IF(AH666="",0,IF(AH666="対象外",0,1))</f>
        <v>0</v>
      </c>
      <c r="AN666" s="187">
        <f>IF(AM666=1,AH666,0)</f>
        <v>0</v>
      </c>
      <c r="AO666" s="184">
        <f>AH665</f>
        <v>0</v>
      </c>
      <c r="AP666" s="170">
        <f>AI665</f>
        <v>0</v>
      </c>
      <c r="AQ666" s="152"/>
      <c r="AR666" s="170">
        <f>IF(AS666&gt;1,1,0)</f>
        <v>0</v>
      </c>
      <c r="AS666" s="170">
        <f>AO666+AS622</f>
        <v>0</v>
      </c>
      <c r="AT666" s="170">
        <f>AP666+AT622</f>
        <v>0</v>
      </c>
      <c r="AU666" s="152"/>
      <c r="AW666" s="198" t="str">
        <f>IF(COUNTIF(F665:L665,"作業")+COUNTIF(F665:L665,"休日")&lt;7,"対象外",IF(COUNTIF(F665:L665,"休日")&gt;3,"対象外","対象"))</f>
        <v>対象外</v>
      </c>
      <c r="AX666" s="198" t="str">
        <f>IF(COUNTIF(M665:S665,"作業")+COUNTIF(M665:S665,"休日")&lt;7,"対象外",IF(COUNTIF(M665:S665,"休日")&gt;3,"対象外","対象"))</f>
        <v>対象外</v>
      </c>
      <c r="AY666" s="198" t="str">
        <f>IF(COUNTIF(T665:Z665,"作業")+COUNTIF(T665:Z665,"休日")&lt;7,"対象外",IF(COUNTIF(T665:Z665,"休日")&gt;3,"対象外","対象"))</f>
        <v>対象外</v>
      </c>
      <c r="AZ666" s="198" t="str">
        <f>IF(COUNTIF(AA665:AG665,"作業")+COUNTIF(AA665:AG665,"休日")&lt;7,"対象外",IF(COUNTIF(AA665:AG665,"休日")&gt;3,"対象外","対象"))</f>
        <v>対象外</v>
      </c>
    </row>
    <row r="667" spans="1:52" ht="54.75" customHeight="1" x14ac:dyDescent="0.35">
      <c r="A667" s="599"/>
      <c r="B667" s="529" t="str">
        <f>IF(COUNTIF(F667:AG667,0)=28,"",B$51)</f>
        <v/>
      </c>
      <c r="C667" s="530"/>
      <c r="D667" s="531"/>
      <c r="E667" s="295" t="s">
        <v>158</v>
      </c>
      <c r="F667" s="314">
        <f>VLOOKUP(F638,'14'!$B$11:$D$598,3,0)</f>
        <v>0</v>
      </c>
      <c r="G667" s="219">
        <f>VLOOKUP(G638,'14'!$B$11:$D$598,3,0)</f>
        <v>0</v>
      </c>
      <c r="H667" s="219">
        <f>VLOOKUP(H638,'14'!$B$11:$D$598,3,0)</f>
        <v>0</v>
      </c>
      <c r="I667" s="219">
        <f>VLOOKUP(I638,'14'!$B$11:$D$598,3,0)</f>
        <v>0</v>
      </c>
      <c r="J667" s="219">
        <f>VLOOKUP(J638,'14'!$B$11:$D$598,3,0)</f>
        <v>0</v>
      </c>
      <c r="K667" s="219">
        <f>VLOOKUP(K638,'14'!$B$11:$D$598,3,0)</f>
        <v>0</v>
      </c>
      <c r="L667" s="315">
        <f>VLOOKUP(L638,'14'!$B$11:$D$598,3,0)</f>
        <v>0</v>
      </c>
      <c r="M667" s="303">
        <f>VLOOKUP(M638,'14'!$B$11:$D$598,3,0)</f>
        <v>0</v>
      </c>
      <c r="N667" s="219">
        <f>VLOOKUP(N638,'14'!$B$11:$D$598,3,0)</f>
        <v>0</v>
      </c>
      <c r="O667" s="219">
        <f>VLOOKUP(O638,'14'!$B$11:$D$598,3,0)</f>
        <v>0</v>
      </c>
      <c r="P667" s="219">
        <f>VLOOKUP(P638,'14'!$B$11:$D$598,3,0)</f>
        <v>0</v>
      </c>
      <c r="Q667" s="219">
        <f>VLOOKUP(Q638,'14'!$B$11:$D$598,3,0)</f>
        <v>0</v>
      </c>
      <c r="R667" s="219">
        <f>VLOOKUP(R638,'14'!$B$11:$D$598,3,0)</f>
        <v>0</v>
      </c>
      <c r="S667" s="322">
        <f>VLOOKUP(S638,'14'!$B$11:$D$598,3,0)</f>
        <v>0</v>
      </c>
      <c r="T667" s="314">
        <f>VLOOKUP(T638,'14'!$B$11:$D$598,3,0)</f>
        <v>0</v>
      </c>
      <c r="U667" s="219">
        <f>VLOOKUP(U638,'14'!$B$11:$D$598,3,0)</f>
        <v>0</v>
      </c>
      <c r="V667" s="219">
        <f>VLOOKUP(V638,'14'!$B$11:$D$598,3,0)</f>
        <v>0</v>
      </c>
      <c r="W667" s="219">
        <f>VLOOKUP(W638,'14'!$B$11:$D$598,3,0)</f>
        <v>0</v>
      </c>
      <c r="X667" s="219">
        <f>VLOOKUP(X638,'14'!$B$11:$D$598,3,0)</f>
        <v>0</v>
      </c>
      <c r="Y667" s="219">
        <f>VLOOKUP(Y638,'14'!$B$11:$D$598,3,0)</f>
        <v>0</v>
      </c>
      <c r="Z667" s="315">
        <f>VLOOKUP(Z638,'14'!$B$11:$D$598,3,0)</f>
        <v>0</v>
      </c>
      <c r="AA667" s="303">
        <f>VLOOKUP(AA638,'14'!$B$11:$D$598,3,0)</f>
        <v>0</v>
      </c>
      <c r="AB667" s="219">
        <f>VLOOKUP(AB638,'14'!$B$11:$D$598,3,0)</f>
        <v>0</v>
      </c>
      <c r="AC667" s="219">
        <f>VLOOKUP(AC638,'14'!$B$11:$D$598,3,0)</f>
        <v>0</v>
      </c>
      <c r="AD667" s="219">
        <f>VLOOKUP(AD638,'14'!$B$11:$D$598,3,0)</f>
        <v>0</v>
      </c>
      <c r="AE667" s="219">
        <f>VLOOKUP(AE638,'14'!$B$11:$D$598,3,0)</f>
        <v>0</v>
      </c>
      <c r="AF667" s="219">
        <f>VLOOKUP(AF638,'14'!$B$11:$D$598,3,0)</f>
        <v>0</v>
      </c>
      <c r="AG667" s="219">
        <f>VLOOKUP(AG638,'14'!$B$11:$D$598,3,0)</f>
        <v>0</v>
      </c>
      <c r="AH667" s="198">
        <f t="shared" ref="AH667" si="1077">COUNTIF(F668:AG668,"作業")+COUNTIF(F668:AG668,"休日")</f>
        <v>0</v>
      </c>
      <c r="AI667" s="291">
        <f t="shared" ref="AI667" si="1078">(COUNTIF(F668:AG668,"休日"))</f>
        <v>0</v>
      </c>
      <c r="AJ667" s="189"/>
      <c r="AL667" s="290"/>
      <c r="AM667" s="290"/>
      <c r="AN667" s="290"/>
      <c r="AW667" s="278">
        <v>1</v>
      </c>
      <c r="AX667" s="278">
        <v>2</v>
      </c>
      <c r="AY667" s="278">
        <v>3</v>
      </c>
      <c r="AZ667" s="278">
        <v>4</v>
      </c>
    </row>
    <row r="668" spans="1:52" ht="54.75" customHeight="1" x14ac:dyDescent="0.35">
      <c r="A668" s="599"/>
      <c r="B668" s="532"/>
      <c r="C668" s="533"/>
      <c r="D668" s="534"/>
      <c r="E668" s="296" t="s">
        <v>159</v>
      </c>
      <c r="F668" s="314" t="str">
        <f>IF(B667="","",IF(AW668="対象外","対象外",F667))</f>
        <v/>
      </c>
      <c r="G668" s="219" t="str">
        <f>IF(B667="","",IF(AW668="対象外","対象外",G667))</f>
        <v/>
      </c>
      <c r="H668" s="219" t="str">
        <f>IF(B667="","",IF(AW668="対象外","対象外",H667))</f>
        <v/>
      </c>
      <c r="I668" s="219" t="str">
        <f>IF(B667="","",IF(AW668="対象外","対象外",I667))</f>
        <v/>
      </c>
      <c r="J668" s="219" t="str">
        <f>IF(B667="","",IF(AW668="対象外","対象外",J667))</f>
        <v/>
      </c>
      <c r="K668" s="219" t="str">
        <f>IF(B667="","",IF(AW668="対象外","対象外",K667))</f>
        <v/>
      </c>
      <c r="L668" s="315" t="str">
        <f>IF(B667="","",IF(AW668="対象外","対象外",L667))</f>
        <v/>
      </c>
      <c r="M668" s="303" t="str">
        <f>IF(B667="","",IF(AX668="対象外","対象外",M667))</f>
        <v/>
      </c>
      <c r="N668" s="219" t="str">
        <f>IF(B667="","",IF(AX668="対象外","対象外",N667))</f>
        <v/>
      </c>
      <c r="O668" s="219" t="str">
        <f>IF(B667="","",IF(AX668="対象外","対象外",O667))</f>
        <v/>
      </c>
      <c r="P668" s="219" t="str">
        <f>IF(B667="","",IF(AX668="対象外","対象外",P667))</f>
        <v/>
      </c>
      <c r="Q668" s="219" t="str">
        <f>IF(B667="","",IF(AX668="対象外","対象外",Q667))</f>
        <v/>
      </c>
      <c r="R668" s="219" t="str">
        <f>IF(B667="","",IF(AX668="対象外","対象外",R667))</f>
        <v/>
      </c>
      <c r="S668" s="322" t="str">
        <f>IF(B667="","",IF(AX668="対象外","対象外",S667))</f>
        <v/>
      </c>
      <c r="T668" s="314" t="str">
        <f>IF(B667="","",IF(AY668="対象外","対象外",T667))</f>
        <v/>
      </c>
      <c r="U668" s="219" t="str">
        <f>IF(B667="","",IF(AY668="対象外","対象外",U667))</f>
        <v/>
      </c>
      <c r="V668" s="219" t="str">
        <f>IF(B667="","",IF(AY668="対象外","対象外",V667))</f>
        <v/>
      </c>
      <c r="W668" s="219" t="str">
        <f>IF(B667="","",IF(AY668="対象外","対象外",W667))</f>
        <v/>
      </c>
      <c r="X668" s="219" t="str">
        <f>IF(B667="","",IF(AY668="対象外","対象外",X667))</f>
        <v/>
      </c>
      <c r="Y668" s="219" t="str">
        <f>IF(B667="","",IF(AY668="対象外","対象外",Y667))</f>
        <v/>
      </c>
      <c r="Z668" s="315" t="str">
        <f>IF(B667="","",IF(AY668="対象外","対象外",Z667))</f>
        <v/>
      </c>
      <c r="AA668" s="303" t="str">
        <f>IF(B667="","",IF(AZ668="対象外","対象外",AA667))</f>
        <v/>
      </c>
      <c r="AB668" s="219" t="str">
        <f>IF(B667="","",IF(AZ668="対象外","対象外",AB667))</f>
        <v/>
      </c>
      <c r="AC668" s="219" t="str">
        <f>IF(B667="","",IF(AZ668="対象外","対象外",AC667))</f>
        <v/>
      </c>
      <c r="AD668" s="219" t="str">
        <f>IF(B667="","",IF(AZ668="対象外","対象外",AD667))</f>
        <v/>
      </c>
      <c r="AE668" s="219" t="str">
        <f>IF(B667="","",IF(AZ668="対象外","対象外",AE667))</f>
        <v/>
      </c>
      <c r="AF668" s="219" t="str">
        <f>IF(B667="","",IF(AZ668="対象外","対象外",AF667))</f>
        <v/>
      </c>
      <c r="AG668" s="219" t="str">
        <f>IF(B667="","",IF(AZ668="対象外","対象外",AG667))</f>
        <v/>
      </c>
      <c r="AH668" s="523" t="str">
        <f t="shared" ref="AH668" si="1079">IF(B667="","",IF(AH667&lt;1,"対象外",ROUND(AI667/AH667,3)))</f>
        <v/>
      </c>
      <c r="AI668" s="524"/>
      <c r="AJ668" s="189"/>
      <c r="AL668" s="290"/>
      <c r="AM668" s="184">
        <f>IF(AH668="",0,IF(AH668="対象外",0,1))</f>
        <v>0</v>
      </c>
      <c r="AN668" s="187">
        <f>IF(AM668=1,AH668,0)</f>
        <v>0</v>
      </c>
      <c r="AO668" s="184">
        <f>AH667</f>
        <v>0</v>
      </c>
      <c r="AP668" s="170">
        <f>AI667</f>
        <v>0</v>
      </c>
      <c r="AQ668" s="152"/>
      <c r="AR668" s="170">
        <f>IF(AS668&gt;1,1,0)</f>
        <v>0</v>
      </c>
      <c r="AS668" s="170">
        <f>AO668+AS624</f>
        <v>0</v>
      </c>
      <c r="AT668" s="170">
        <f>AP668+AT624</f>
        <v>0</v>
      </c>
      <c r="AU668" s="152"/>
      <c r="AW668" s="198" t="str">
        <f>IF(COUNTIF(F667:L667,"作業")+COUNTIF(F667:L667,"休日")&lt;7,"対象外",IF(COUNTIF(F667:L667,"休日")&gt;3,"対象外","対象"))</f>
        <v>対象外</v>
      </c>
      <c r="AX668" s="198" t="str">
        <f>IF(COUNTIF(M667:S667,"作業")+COUNTIF(M667:S667,"休日")&lt;7,"対象外",IF(COUNTIF(M667:S667,"休日")&gt;3,"対象外","対象"))</f>
        <v>対象外</v>
      </c>
      <c r="AY668" s="198" t="str">
        <f>IF(COUNTIF(T667:Z667,"作業")+COUNTIF(T667:Z667,"休日")&lt;7,"対象外",IF(COUNTIF(T667:Z667,"休日")&gt;3,"対象外","対象"))</f>
        <v>対象外</v>
      </c>
      <c r="AZ668" s="198" t="str">
        <f>IF(COUNTIF(AA667:AG667,"作業")+COUNTIF(AA667:AG667,"休日")&lt;7,"対象外",IF(COUNTIF(AA667:AG667,"休日")&gt;3,"対象外","対象"))</f>
        <v>対象外</v>
      </c>
    </row>
    <row r="669" spans="1:52" ht="54.75" customHeight="1" x14ac:dyDescent="0.35">
      <c r="A669" s="599"/>
      <c r="B669" s="529" t="str">
        <f>IF(COUNTIF(F669:AG669,0)=28,"",B$53)</f>
        <v/>
      </c>
      <c r="C669" s="530"/>
      <c r="D669" s="531"/>
      <c r="E669" s="295" t="s">
        <v>158</v>
      </c>
      <c r="F669" s="314">
        <f>VLOOKUP(F638,'15'!$B$11:$D$598,3,0)</f>
        <v>0</v>
      </c>
      <c r="G669" s="219">
        <f>VLOOKUP(G638,'15'!$B$11:$D$598,3,0)</f>
        <v>0</v>
      </c>
      <c r="H669" s="219">
        <f>VLOOKUP(H638,'15'!$B$11:$D$598,3,0)</f>
        <v>0</v>
      </c>
      <c r="I669" s="219">
        <f>VLOOKUP(I638,'15'!$B$11:$D$598,3,0)</f>
        <v>0</v>
      </c>
      <c r="J669" s="219">
        <f>VLOOKUP(J638,'15'!$B$11:$D$598,3,0)</f>
        <v>0</v>
      </c>
      <c r="K669" s="219">
        <f>VLOOKUP(K638,'15'!$B$11:$D$598,3,0)</f>
        <v>0</v>
      </c>
      <c r="L669" s="315">
        <f>VLOOKUP(L638,'15'!$B$11:$D$598,3,0)</f>
        <v>0</v>
      </c>
      <c r="M669" s="303">
        <f>VLOOKUP(M638,'15'!$B$11:$D$598,3,0)</f>
        <v>0</v>
      </c>
      <c r="N669" s="219">
        <f>VLOOKUP(N638,'15'!$B$11:$D$598,3,0)</f>
        <v>0</v>
      </c>
      <c r="O669" s="219">
        <f>VLOOKUP(O638,'15'!$B$11:$D$598,3,0)</f>
        <v>0</v>
      </c>
      <c r="P669" s="219">
        <f>VLOOKUP(P638,'15'!$B$11:$D$598,3,0)</f>
        <v>0</v>
      </c>
      <c r="Q669" s="219">
        <f>VLOOKUP(Q638,'15'!$B$11:$D$598,3,0)</f>
        <v>0</v>
      </c>
      <c r="R669" s="219">
        <f>VLOOKUP(R638,'15'!$B$11:$D$598,3,0)</f>
        <v>0</v>
      </c>
      <c r="S669" s="322">
        <f>VLOOKUP(S638,'15'!$B$11:$D$598,3,0)</f>
        <v>0</v>
      </c>
      <c r="T669" s="314">
        <f>VLOOKUP(T638,'15'!$B$11:$D$598,3,0)</f>
        <v>0</v>
      </c>
      <c r="U669" s="219">
        <f>VLOOKUP(U638,'15'!$B$11:$D$598,3,0)</f>
        <v>0</v>
      </c>
      <c r="V669" s="219">
        <f>VLOOKUP(V638,'15'!$B$11:$D$598,3,0)</f>
        <v>0</v>
      </c>
      <c r="W669" s="219">
        <f>VLOOKUP(W638,'15'!$B$11:$D$598,3,0)</f>
        <v>0</v>
      </c>
      <c r="X669" s="219">
        <f>VLOOKUP(X638,'15'!$B$11:$D$598,3,0)</f>
        <v>0</v>
      </c>
      <c r="Y669" s="219">
        <f>VLOOKUP(Y638,'15'!$B$11:$D$598,3,0)</f>
        <v>0</v>
      </c>
      <c r="Z669" s="315">
        <f>VLOOKUP(Z638,'15'!$B$11:$D$598,3,0)</f>
        <v>0</v>
      </c>
      <c r="AA669" s="303">
        <f>VLOOKUP(AA638,'15'!$B$11:$D$598,3,0)</f>
        <v>0</v>
      </c>
      <c r="AB669" s="219">
        <f>VLOOKUP(AB638,'15'!$B$11:$D$598,3,0)</f>
        <v>0</v>
      </c>
      <c r="AC669" s="219">
        <f>VLOOKUP(AC638,'15'!$B$11:$D$598,3,0)</f>
        <v>0</v>
      </c>
      <c r="AD669" s="219">
        <f>VLOOKUP(AD638,'15'!$B$11:$D$598,3,0)</f>
        <v>0</v>
      </c>
      <c r="AE669" s="219">
        <f>VLOOKUP(AE638,'15'!$B$11:$D$598,3,0)</f>
        <v>0</v>
      </c>
      <c r="AF669" s="219">
        <f>VLOOKUP(AF638,'15'!$B$11:$D$598,3,0)</f>
        <v>0</v>
      </c>
      <c r="AG669" s="219">
        <f>VLOOKUP(AG638,'15'!$B$11:$D$598,3,0)</f>
        <v>0</v>
      </c>
      <c r="AH669" s="198">
        <f t="shared" ref="AH669" si="1080">COUNTIF(F670:AG670,"作業")+COUNTIF(F670:AG670,"休日")</f>
        <v>0</v>
      </c>
      <c r="AI669" s="291">
        <f t="shared" ref="AI669" si="1081">(COUNTIF(F670:AG670,"休日"))</f>
        <v>0</v>
      </c>
      <c r="AJ669" s="189"/>
      <c r="AL669" s="290"/>
      <c r="AM669" s="290"/>
      <c r="AN669" s="290"/>
      <c r="AW669" s="278">
        <v>1</v>
      </c>
      <c r="AX669" s="278">
        <v>2</v>
      </c>
      <c r="AY669" s="278">
        <v>3</v>
      </c>
      <c r="AZ669" s="278">
        <v>4</v>
      </c>
    </row>
    <row r="670" spans="1:52" ht="54.75" customHeight="1" x14ac:dyDescent="0.35">
      <c r="A670" s="599"/>
      <c r="B670" s="532"/>
      <c r="C670" s="533"/>
      <c r="D670" s="534"/>
      <c r="E670" s="296" t="s">
        <v>159</v>
      </c>
      <c r="F670" s="314" t="str">
        <f>IF(B669="","",IF(AW670="対象外","対象外",F669))</f>
        <v/>
      </c>
      <c r="G670" s="219" t="str">
        <f>IF(B669="","",IF(AW670="対象外","対象外",G669))</f>
        <v/>
      </c>
      <c r="H670" s="219" t="str">
        <f>IF(B669="","",IF(AW670="対象外","対象外",H669))</f>
        <v/>
      </c>
      <c r="I670" s="219" t="str">
        <f>IF(B669="","",IF(AW670="対象外","対象外",I669))</f>
        <v/>
      </c>
      <c r="J670" s="219" t="str">
        <f>IF(B669="","",IF(AW670="対象外","対象外",J669))</f>
        <v/>
      </c>
      <c r="K670" s="219" t="str">
        <f>IF(B669="","",IF(AW670="対象外","対象外",K669))</f>
        <v/>
      </c>
      <c r="L670" s="315" t="str">
        <f>IF(B669="","",IF(AW670="対象外","対象外",L669))</f>
        <v/>
      </c>
      <c r="M670" s="303" t="str">
        <f>IF(B669="","",IF(AX670="対象外","対象外",M669))</f>
        <v/>
      </c>
      <c r="N670" s="219" t="str">
        <f>IF(B669="","",IF(AX670="対象外","対象外",N669))</f>
        <v/>
      </c>
      <c r="O670" s="219" t="str">
        <f>IF(B669="","",IF(AX670="対象外","対象外",O669))</f>
        <v/>
      </c>
      <c r="P670" s="219" t="str">
        <f>IF(B669="","",IF(AX670="対象外","対象外",P669))</f>
        <v/>
      </c>
      <c r="Q670" s="219" t="str">
        <f>IF(B669="","",IF(AX670="対象外","対象外",Q669))</f>
        <v/>
      </c>
      <c r="R670" s="219" t="str">
        <f>IF(B669="","",IF(AX670="対象外","対象外",R669))</f>
        <v/>
      </c>
      <c r="S670" s="322" t="str">
        <f>IF(B669="","",IF(AX670="対象外","対象外",S669))</f>
        <v/>
      </c>
      <c r="T670" s="314" t="str">
        <f>IF(B669="","",IF(AY670="対象外","対象外",T669))</f>
        <v/>
      </c>
      <c r="U670" s="219" t="str">
        <f>IF(B669="","",IF(AY670="対象外","対象外",U669))</f>
        <v/>
      </c>
      <c r="V670" s="219" t="str">
        <f>IF(B669="","",IF(AY670="対象外","対象外",V669))</f>
        <v/>
      </c>
      <c r="W670" s="219" t="str">
        <f>IF(B669="","",IF(AY670="対象外","対象外",W669))</f>
        <v/>
      </c>
      <c r="X670" s="219" t="str">
        <f>IF(B669="","",IF(AY670="対象外","対象外",X669))</f>
        <v/>
      </c>
      <c r="Y670" s="219" t="str">
        <f>IF(B669="","",IF(AY670="対象外","対象外",Y669))</f>
        <v/>
      </c>
      <c r="Z670" s="315" t="str">
        <f>IF(B669="","",IF(AY670="対象外","対象外",Z669))</f>
        <v/>
      </c>
      <c r="AA670" s="303" t="str">
        <f>IF(B669="","",IF(AZ670="対象外","対象外",AA669))</f>
        <v/>
      </c>
      <c r="AB670" s="219" t="str">
        <f>IF(B669="","",IF(AZ670="対象外","対象外",AB669))</f>
        <v/>
      </c>
      <c r="AC670" s="219" t="str">
        <f>IF(B669="","",IF(AZ670="対象外","対象外",AC669))</f>
        <v/>
      </c>
      <c r="AD670" s="219" t="str">
        <f>IF(B669="","",IF(AZ670="対象外","対象外",AD669))</f>
        <v/>
      </c>
      <c r="AE670" s="219" t="str">
        <f>IF(B669="","",IF(AZ670="対象外","対象外",AE669))</f>
        <v/>
      </c>
      <c r="AF670" s="219" t="str">
        <f>IF(B669="","",IF(AZ670="対象外","対象外",AF669))</f>
        <v/>
      </c>
      <c r="AG670" s="219" t="str">
        <f>IF(B669="","",IF(AZ670="対象外","対象外",AG669))</f>
        <v/>
      </c>
      <c r="AH670" s="523" t="str">
        <f t="shared" ref="AH670" si="1082">IF(B669="","",IF(AH669&lt;1,"対象外",ROUND(AI669/AH669,3)))</f>
        <v/>
      </c>
      <c r="AI670" s="524"/>
      <c r="AJ670" s="189"/>
      <c r="AL670" s="290"/>
      <c r="AM670" s="184">
        <f>IF(AH670="",0,IF(AH670="対象外",0,1))</f>
        <v>0</v>
      </c>
      <c r="AN670" s="187">
        <f>IF(AM670=1,AH670,0)</f>
        <v>0</v>
      </c>
      <c r="AO670" s="184">
        <f>AH669</f>
        <v>0</v>
      </c>
      <c r="AP670" s="170">
        <f>AI669</f>
        <v>0</v>
      </c>
      <c r="AQ670" s="152"/>
      <c r="AR670" s="170">
        <f>IF(AS670&gt;1,1,0)</f>
        <v>0</v>
      </c>
      <c r="AS670" s="170">
        <f>AO670+AS626</f>
        <v>0</v>
      </c>
      <c r="AT670" s="170">
        <f>AP670+AT626</f>
        <v>0</v>
      </c>
      <c r="AU670" s="152"/>
      <c r="AW670" s="198" t="str">
        <f>IF(COUNTIF(F669:L669,"作業")+COUNTIF(F669:L669,"休日")&lt;7,"対象外",IF(COUNTIF(F669:L669,"休日")&gt;3,"対象外","対象"))</f>
        <v>対象外</v>
      </c>
      <c r="AX670" s="198" t="str">
        <f>IF(COUNTIF(M669:S669,"作業")+COUNTIF(M669:S669,"休日")&lt;7,"対象外",IF(COUNTIF(M669:S669,"休日")&gt;3,"対象外","対象"))</f>
        <v>対象外</v>
      </c>
      <c r="AY670" s="198" t="str">
        <f>IF(COUNTIF(T669:Z669,"作業")+COUNTIF(T669:Z669,"休日")&lt;7,"対象外",IF(COUNTIF(T669:Z669,"休日")&gt;3,"対象外","対象"))</f>
        <v>対象外</v>
      </c>
      <c r="AZ670" s="198" t="str">
        <f>IF(COUNTIF(AA669:AG669,"作業")+COUNTIF(AA669:AG669,"休日")&lt;7,"対象外",IF(COUNTIF(AA669:AG669,"休日")&gt;3,"対象外","対象"))</f>
        <v>対象外</v>
      </c>
    </row>
    <row r="671" spans="1:52" ht="54.75" customHeight="1" x14ac:dyDescent="0.35">
      <c r="A671" s="599"/>
      <c r="B671" s="529" t="str">
        <f>IF(COUNTIF(F671:AG671,0)=28,"",B$55)</f>
        <v/>
      </c>
      <c r="C671" s="530"/>
      <c r="D671" s="531"/>
      <c r="E671" s="295" t="s">
        <v>158</v>
      </c>
      <c r="F671" s="314">
        <f>VLOOKUP(F638,'16'!$B$11:$D$598,3,0)</f>
        <v>0</v>
      </c>
      <c r="G671" s="219">
        <f>VLOOKUP(G638,'16'!$B$11:$D$598,3,0)</f>
        <v>0</v>
      </c>
      <c r="H671" s="219">
        <f>VLOOKUP(H638,'16'!$B$11:$D$598,3,0)</f>
        <v>0</v>
      </c>
      <c r="I671" s="219">
        <f>VLOOKUP(I638,'16'!$B$11:$D$598,3,0)</f>
        <v>0</v>
      </c>
      <c r="J671" s="219">
        <f>VLOOKUP(J638,'16'!$B$11:$D$598,3,0)</f>
        <v>0</v>
      </c>
      <c r="K671" s="219">
        <f>VLOOKUP(K638,'16'!$B$11:$D$598,3,0)</f>
        <v>0</v>
      </c>
      <c r="L671" s="315">
        <f>VLOOKUP(L638,'16'!$B$11:$D$598,3,0)</f>
        <v>0</v>
      </c>
      <c r="M671" s="303">
        <f>VLOOKUP(M638,'16'!$B$11:$D$598,3,0)</f>
        <v>0</v>
      </c>
      <c r="N671" s="219">
        <f>VLOOKUP(N638,'16'!$B$11:$D$598,3,0)</f>
        <v>0</v>
      </c>
      <c r="O671" s="219">
        <f>VLOOKUP(O638,'16'!$B$11:$D$598,3,0)</f>
        <v>0</v>
      </c>
      <c r="P671" s="219">
        <f>VLOOKUP(P638,'16'!$B$11:$D$598,3,0)</f>
        <v>0</v>
      </c>
      <c r="Q671" s="219">
        <f>VLOOKUP(Q638,'16'!$B$11:$D$598,3,0)</f>
        <v>0</v>
      </c>
      <c r="R671" s="219">
        <f>VLOOKUP(R638,'16'!$B$11:$D$598,3,0)</f>
        <v>0</v>
      </c>
      <c r="S671" s="322">
        <f>VLOOKUP(S638,'16'!$B$11:$D$598,3,0)</f>
        <v>0</v>
      </c>
      <c r="T671" s="314">
        <f>VLOOKUP(T638,'16'!$B$11:$D$598,3,0)</f>
        <v>0</v>
      </c>
      <c r="U671" s="219">
        <f>VLOOKUP(U638,'16'!$B$11:$D$598,3,0)</f>
        <v>0</v>
      </c>
      <c r="V671" s="219">
        <f>VLOOKUP(V638,'16'!$B$11:$D$598,3,0)</f>
        <v>0</v>
      </c>
      <c r="W671" s="219">
        <f>VLOOKUP(W638,'16'!$B$11:$D$598,3,0)</f>
        <v>0</v>
      </c>
      <c r="X671" s="219">
        <f>VLOOKUP(X638,'16'!$B$11:$D$598,3,0)</f>
        <v>0</v>
      </c>
      <c r="Y671" s="219">
        <f>VLOOKUP(Y638,'16'!$B$11:$D$598,3,0)</f>
        <v>0</v>
      </c>
      <c r="Z671" s="315">
        <f>VLOOKUP(Z638,'16'!$B$11:$D$598,3,0)</f>
        <v>0</v>
      </c>
      <c r="AA671" s="303">
        <f>VLOOKUP(AA638,'16'!$B$11:$D$598,3,0)</f>
        <v>0</v>
      </c>
      <c r="AB671" s="219">
        <f>VLOOKUP(AB638,'16'!$B$11:$D$598,3,0)</f>
        <v>0</v>
      </c>
      <c r="AC671" s="219">
        <f>VLOOKUP(AC638,'16'!$B$11:$D$598,3,0)</f>
        <v>0</v>
      </c>
      <c r="AD671" s="219">
        <f>VLOOKUP(AD638,'16'!$B$11:$D$598,3,0)</f>
        <v>0</v>
      </c>
      <c r="AE671" s="219">
        <f>VLOOKUP(AE638,'16'!$B$11:$D$598,3,0)</f>
        <v>0</v>
      </c>
      <c r="AF671" s="219">
        <f>VLOOKUP(AF638,'16'!$B$11:$D$598,3,0)</f>
        <v>0</v>
      </c>
      <c r="AG671" s="219">
        <f>VLOOKUP(AG638,'16'!$B$11:$D$598,3,0)</f>
        <v>0</v>
      </c>
      <c r="AH671" s="198">
        <f t="shared" ref="AH671" si="1083">COUNTIF(F672:AG672,"作業")+COUNTIF(F672:AG672,"休日")</f>
        <v>0</v>
      </c>
      <c r="AI671" s="291">
        <f t="shared" ref="AI671" si="1084">(COUNTIF(F672:AG672,"休日"))</f>
        <v>0</v>
      </c>
      <c r="AJ671" s="189"/>
      <c r="AL671" s="290"/>
      <c r="AM671" s="290"/>
      <c r="AN671" s="290"/>
      <c r="AW671" s="278">
        <v>1</v>
      </c>
      <c r="AX671" s="278">
        <v>2</v>
      </c>
      <c r="AY671" s="278">
        <v>3</v>
      </c>
      <c r="AZ671" s="278">
        <v>4</v>
      </c>
    </row>
    <row r="672" spans="1:52" ht="54.75" customHeight="1" x14ac:dyDescent="0.35">
      <c r="A672" s="599"/>
      <c r="B672" s="532"/>
      <c r="C672" s="533"/>
      <c r="D672" s="534"/>
      <c r="E672" s="296" t="s">
        <v>159</v>
      </c>
      <c r="F672" s="314" t="str">
        <f>IF(B671="","",IF(AW672="対象外","対象外",F671))</f>
        <v/>
      </c>
      <c r="G672" s="219" t="str">
        <f>IF(B671="","",IF(AW672="対象外","対象外",G671))</f>
        <v/>
      </c>
      <c r="H672" s="219" t="str">
        <f>IF(B671="","",IF(AW672="対象外","対象外",H671))</f>
        <v/>
      </c>
      <c r="I672" s="219" t="str">
        <f>IF(B671="","",IF(AW672="対象外","対象外",I671))</f>
        <v/>
      </c>
      <c r="J672" s="219" t="str">
        <f>IF(B671="","",IF(AW672="対象外","対象外",J671))</f>
        <v/>
      </c>
      <c r="K672" s="219" t="str">
        <f>IF(B671="","",IF(AW672="対象外","対象外",K671))</f>
        <v/>
      </c>
      <c r="L672" s="315" t="str">
        <f>IF(B671="","",IF(AW672="対象外","対象外",L671))</f>
        <v/>
      </c>
      <c r="M672" s="303" t="str">
        <f>IF(B671="","",IF(AX672="対象外","対象外",M671))</f>
        <v/>
      </c>
      <c r="N672" s="219" t="str">
        <f>IF(B671="","",IF(AX672="対象外","対象外",N671))</f>
        <v/>
      </c>
      <c r="O672" s="219" t="str">
        <f>IF(B671="","",IF(AX672="対象外","対象外",O671))</f>
        <v/>
      </c>
      <c r="P672" s="219" t="str">
        <f>IF(B671="","",IF(AX672="対象外","対象外",P671))</f>
        <v/>
      </c>
      <c r="Q672" s="219" t="str">
        <f>IF(B671="","",IF(AX672="対象外","対象外",Q671))</f>
        <v/>
      </c>
      <c r="R672" s="219" t="str">
        <f>IF(B671="","",IF(AX672="対象外","対象外",R671))</f>
        <v/>
      </c>
      <c r="S672" s="322" t="str">
        <f>IF(B671="","",IF(AX672="対象外","対象外",S671))</f>
        <v/>
      </c>
      <c r="T672" s="314" t="str">
        <f>IF(B671="","",IF(AY672="対象外","対象外",T671))</f>
        <v/>
      </c>
      <c r="U672" s="219" t="str">
        <f>IF(B671="","",IF(AY672="対象外","対象外",U671))</f>
        <v/>
      </c>
      <c r="V672" s="219" t="str">
        <f>IF(B671="","",IF(AY672="対象外","対象外",V671))</f>
        <v/>
      </c>
      <c r="W672" s="219" t="str">
        <f>IF(B671="","",IF(AY672="対象外","対象外",W671))</f>
        <v/>
      </c>
      <c r="X672" s="219" t="str">
        <f>IF(B671="","",IF(AY672="対象外","対象外",X671))</f>
        <v/>
      </c>
      <c r="Y672" s="219" t="str">
        <f>IF(B671="","",IF(AY672="対象外","対象外",Y671))</f>
        <v/>
      </c>
      <c r="Z672" s="315" t="str">
        <f>IF(B671="","",IF(AY672="対象外","対象外",Z671))</f>
        <v/>
      </c>
      <c r="AA672" s="303" t="str">
        <f>IF(B671="","",IF(AZ672="対象外","対象外",AA671))</f>
        <v/>
      </c>
      <c r="AB672" s="219" t="str">
        <f>IF(B671="","",IF(AZ672="対象外","対象外",AB671))</f>
        <v/>
      </c>
      <c r="AC672" s="219" t="str">
        <f>IF(B671="","",IF(AZ672="対象外","対象外",AC671))</f>
        <v/>
      </c>
      <c r="AD672" s="219" t="str">
        <f>IF(B671="","",IF(AZ672="対象外","対象外",AD671))</f>
        <v/>
      </c>
      <c r="AE672" s="219" t="str">
        <f>IF(B671="","",IF(AZ672="対象外","対象外",AE671))</f>
        <v/>
      </c>
      <c r="AF672" s="219" t="str">
        <f>IF(B671="","",IF(AZ672="対象外","対象外",AF671))</f>
        <v/>
      </c>
      <c r="AG672" s="219" t="str">
        <f>IF(B671="","",IF(AZ672="対象外","対象外",AG671))</f>
        <v/>
      </c>
      <c r="AH672" s="523" t="str">
        <f t="shared" ref="AH672" si="1085">IF(B671="","",IF(AH671&lt;1,"対象外",ROUND(AI671/AH671,3)))</f>
        <v/>
      </c>
      <c r="AI672" s="524"/>
      <c r="AJ672" s="189"/>
      <c r="AL672" s="290"/>
      <c r="AM672" s="184">
        <f>IF(AH672="",0,IF(AH672="対象外",0,1))</f>
        <v>0</v>
      </c>
      <c r="AN672" s="187">
        <f>IF(AM672=1,AH672,0)</f>
        <v>0</v>
      </c>
      <c r="AO672" s="184">
        <f>AH671</f>
        <v>0</v>
      </c>
      <c r="AP672" s="170">
        <f>AI671</f>
        <v>0</v>
      </c>
      <c r="AQ672" s="152"/>
      <c r="AR672" s="170">
        <f>IF(AS672&gt;1,1,0)</f>
        <v>0</v>
      </c>
      <c r="AS672" s="170">
        <f>AO672+AS628</f>
        <v>0</v>
      </c>
      <c r="AT672" s="170">
        <f>AP672+AT628</f>
        <v>0</v>
      </c>
      <c r="AU672" s="152"/>
      <c r="AW672" s="198" t="str">
        <f>IF(COUNTIF(F671:L671,"作業")+COUNTIF(F671:L671,"休日")&lt;7,"対象外",IF(COUNTIF(F671:L671,"休日")&gt;3,"対象外","対象"))</f>
        <v>対象外</v>
      </c>
      <c r="AX672" s="198" t="str">
        <f>IF(COUNTIF(M671:S671,"作業")+COUNTIF(M671:S671,"休日")&lt;7,"対象外",IF(COUNTIF(M671:S671,"休日")&gt;3,"対象外","対象"))</f>
        <v>対象外</v>
      </c>
      <c r="AY672" s="198" t="str">
        <f>IF(COUNTIF(T671:Z671,"作業")+COUNTIF(T671:Z671,"休日")&lt;7,"対象外",IF(COUNTIF(T671:Z671,"休日")&gt;3,"対象外","対象"))</f>
        <v>対象外</v>
      </c>
      <c r="AZ672" s="198" t="str">
        <f>IF(COUNTIF(AA671:AG671,"作業")+COUNTIF(AA671:AG671,"休日")&lt;7,"対象外",IF(COUNTIF(AA671:AG671,"休日")&gt;3,"対象外","対象"))</f>
        <v>対象外</v>
      </c>
    </row>
    <row r="673" spans="1:52" ht="54.75" customHeight="1" x14ac:dyDescent="0.35">
      <c r="A673" s="599"/>
      <c r="B673" s="529" t="str">
        <f t="shared" ref="B673" si="1086">IF(COUNTIF(F673:AG673,0)=28,"",B$25)</f>
        <v/>
      </c>
      <c r="C673" s="530"/>
      <c r="D673" s="531"/>
      <c r="E673" s="295" t="s">
        <v>158</v>
      </c>
      <c r="F673" s="314">
        <f>VLOOKUP(F638,'17'!$B$11:$D$598,3,0)</f>
        <v>0</v>
      </c>
      <c r="G673" s="219">
        <f>VLOOKUP(G638,'17'!$B$11:$D$598,3,0)</f>
        <v>0</v>
      </c>
      <c r="H673" s="219">
        <f>VLOOKUP(H638,'17'!$B$11:$D$598,3,0)</f>
        <v>0</v>
      </c>
      <c r="I673" s="219">
        <f>VLOOKUP(I638,'17'!$B$11:$D$598,3,0)</f>
        <v>0</v>
      </c>
      <c r="J673" s="219">
        <f>VLOOKUP(J638,'17'!$B$11:$D$598,3,0)</f>
        <v>0</v>
      </c>
      <c r="K673" s="219">
        <f>VLOOKUP(K638,'17'!$B$11:$D$598,3,0)</f>
        <v>0</v>
      </c>
      <c r="L673" s="315">
        <f>VLOOKUP(L638,'17'!$B$11:$D$598,3,0)</f>
        <v>0</v>
      </c>
      <c r="M673" s="303">
        <f>VLOOKUP(M638,'17'!$B$11:$D$598,3,0)</f>
        <v>0</v>
      </c>
      <c r="N673" s="219">
        <f>VLOOKUP(N638,'17'!$B$11:$D$598,3,0)</f>
        <v>0</v>
      </c>
      <c r="O673" s="219">
        <f>VLOOKUP(O638,'17'!$B$11:$D$598,3,0)</f>
        <v>0</v>
      </c>
      <c r="P673" s="219">
        <f>VLOOKUP(P638,'17'!$B$11:$D$598,3,0)</f>
        <v>0</v>
      </c>
      <c r="Q673" s="219">
        <f>VLOOKUP(Q638,'17'!$B$11:$D$598,3,0)</f>
        <v>0</v>
      </c>
      <c r="R673" s="219">
        <f>VLOOKUP(R638,'17'!$B$11:$D$598,3,0)</f>
        <v>0</v>
      </c>
      <c r="S673" s="322">
        <f>VLOOKUP(S638,'17'!$B$11:$D$598,3,0)</f>
        <v>0</v>
      </c>
      <c r="T673" s="314">
        <f>VLOOKUP(T638,'17'!$B$11:$D$598,3,0)</f>
        <v>0</v>
      </c>
      <c r="U673" s="219">
        <f>VLOOKUP(U638,'17'!$B$11:$D$598,3,0)</f>
        <v>0</v>
      </c>
      <c r="V673" s="219">
        <f>VLOOKUP(V638,'17'!$B$11:$D$598,3,0)</f>
        <v>0</v>
      </c>
      <c r="W673" s="219">
        <f>VLOOKUP(W638,'17'!$B$11:$D$598,3,0)</f>
        <v>0</v>
      </c>
      <c r="X673" s="219">
        <f>VLOOKUP(X638,'17'!$B$11:$D$598,3,0)</f>
        <v>0</v>
      </c>
      <c r="Y673" s="219">
        <f>VLOOKUP(Y638,'17'!$B$11:$D$598,3,0)</f>
        <v>0</v>
      </c>
      <c r="Z673" s="315">
        <f>VLOOKUP(Z638,'17'!$B$11:$D$598,3,0)</f>
        <v>0</v>
      </c>
      <c r="AA673" s="303">
        <f>VLOOKUP(AA638,'17'!$B$11:$D$598,3,0)</f>
        <v>0</v>
      </c>
      <c r="AB673" s="219">
        <f>VLOOKUP(AB638,'17'!$B$11:$D$598,3,0)</f>
        <v>0</v>
      </c>
      <c r="AC673" s="219">
        <f>VLOOKUP(AC638,'17'!$B$11:$D$598,3,0)</f>
        <v>0</v>
      </c>
      <c r="AD673" s="219">
        <f>VLOOKUP(AD638,'17'!$B$11:$D$598,3,0)</f>
        <v>0</v>
      </c>
      <c r="AE673" s="219">
        <f>VLOOKUP(AE638,'17'!$B$11:$D$598,3,0)</f>
        <v>0</v>
      </c>
      <c r="AF673" s="219">
        <f>VLOOKUP(AF638,'17'!$B$11:$D$598,3,0)</f>
        <v>0</v>
      </c>
      <c r="AG673" s="219">
        <f>VLOOKUP(AG638,'17'!$B$11:$D$598,3,0)</f>
        <v>0</v>
      </c>
      <c r="AH673" s="198">
        <f t="shared" ref="AH673" si="1087">COUNTIF(F674:AG674,"作業")+COUNTIF(F674:AG674,"休日")</f>
        <v>0</v>
      </c>
      <c r="AI673" s="291">
        <f t="shared" ref="AI673" si="1088">(COUNTIF(F674:AG674,"休日"))</f>
        <v>0</v>
      </c>
      <c r="AJ673" s="189"/>
      <c r="AL673" s="290"/>
      <c r="AM673" s="290"/>
      <c r="AN673" s="290"/>
      <c r="AW673" s="278">
        <v>1</v>
      </c>
      <c r="AX673" s="278">
        <v>2</v>
      </c>
      <c r="AY673" s="278">
        <v>3</v>
      </c>
      <c r="AZ673" s="278">
        <v>4</v>
      </c>
    </row>
    <row r="674" spans="1:52" ht="54.75" customHeight="1" x14ac:dyDescent="0.35">
      <c r="A674" s="599"/>
      <c r="B674" s="532"/>
      <c r="C674" s="533"/>
      <c r="D674" s="534"/>
      <c r="E674" s="296" t="s">
        <v>159</v>
      </c>
      <c r="F674" s="314" t="str">
        <f>IF(B673="","",IF(AW674="対象外","対象外",F673))</f>
        <v/>
      </c>
      <c r="G674" s="219" t="str">
        <f>IF(B673="","",IF(AW674="対象外","対象外",G673))</f>
        <v/>
      </c>
      <c r="H674" s="219" t="str">
        <f>IF(B673="","",IF(AW674="対象外","対象外",H673))</f>
        <v/>
      </c>
      <c r="I674" s="219" t="str">
        <f>IF(B673="","",IF(AW674="対象外","対象外",I673))</f>
        <v/>
      </c>
      <c r="J674" s="219" t="str">
        <f>IF(B673="","",IF(AW674="対象外","対象外",J673))</f>
        <v/>
      </c>
      <c r="K674" s="219" t="str">
        <f>IF(B673="","",IF(AW674="対象外","対象外",K673))</f>
        <v/>
      </c>
      <c r="L674" s="315" t="str">
        <f>IF(B673="","",IF(AW674="対象外","対象外",L673))</f>
        <v/>
      </c>
      <c r="M674" s="303" t="str">
        <f>IF(B673="","",IF(AX674="対象外","対象外",M673))</f>
        <v/>
      </c>
      <c r="N674" s="219" t="str">
        <f>IF(B673="","",IF(AX674="対象外","対象外",N673))</f>
        <v/>
      </c>
      <c r="O674" s="219" t="str">
        <f>IF(B673="","",IF(AX674="対象外","対象外",O673))</f>
        <v/>
      </c>
      <c r="P674" s="219" t="str">
        <f>IF(B673="","",IF(AX674="対象外","対象外",P673))</f>
        <v/>
      </c>
      <c r="Q674" s="219" t="str">
        <f>IF(B673="","",IF(AX674="対象外","対象外",Q673))</f>
        <v/>
      </c>
      <c r="R674" s="219" t="str">
        <f>IF(B673="","",IF(AX674="対象外","対象外",R673))</f>
        <v/>
      </c>
      <c r="S674" s="322" t="str">
        <f>IF(B673="","",IF(AX674="対象外","対象外",S673))</f>
        <v/>
      </c>
      <c r="T674" s="314" t="str">
        <f>IF(B673="","",IF(AY674="対象外","対象外",T673))</f>
        <v/>
      </c>
      <c r="U674" s="219" t="str">
        <f>IF(B673="","",IF(AY674="対象外","対象外",U673))</f>
        <v/>
      </c>
      <c r="V674" s="219" t="str">
        <f>IF(B673="","",IF(AY674="対象外","対象外",V673))</f>
        <v/>
      </c>
      <c r="W674" s="219" t="str">
        <f>IF(B673="","",IF(AY674="対象外","対象外",W673))</f>
        <v/>
      </c>
      <c r="X674" s="219" t="str">
        <f>IF(B673="","",IF(AY674="対象外","対象外",X673))</f>
        <v/>
      </c>
      <c r="Y674" s="219" t="str">
        <f>IF(B673="","",IF(AY674="対象外","対象外",Y673))</f>
        <v/>
      </c>
      <c r="Z674" s="315" t="str">
        <f>IF(B673="","",IF(AY674="対象外","対象外",Z673))</f>
        <v/>
      </c>
      <c r="AA674" s="303" t="str">
        <f>IF(B673="","",IF(AZ674="対象外","対象外",AA673))</f>
        <v/>
      </c>
      <c r="AB674" s="219" t="str">
        <f>IF(B673="","",IF(AZ674="対象外","対象外",AB673))</f>
        <v/>
      </c>
      <c r="AC674" s="219" t="str">
        <f>IF(B673="","",IF(AZ674="対象外","対象外",AC673))</f>
        <v/>
      </c>
      <c r="AD674" s="219" t="str">
        <f>IF(B673="","",IF(AZ674="対象外","対象外",AD673))</f>
        <v/>
      </c>
      <c r="AE674" s="219" t="str">
        <f>IF(B673="","",IF(AZ674="対象外","対象外",AE673))</f>
        <v/>
      </c>
      <c r="AF674" s="219" t="str">
        <f>IF(B673="","",IF(AZ674="対象外","対象外",AF673))</f>
        <v/>
      </c>
      <c r="AG674" s="219" t="str">
        <f>IF(B673="","",IF(AZ674="対象外","対象外",AG673))</f>
        <v/>
      </c>
      <c r="AH674" s="523" t="str">
        <f t="shared" ref="AH674" si="1089">IF(B673="","",IF(AH673&lt;1,"対象外",ROUND(AI673/AH673,3)))</f>
        <v/>
      </c>
      <c r="AI674" s="524"/>
      <c r="AJ674" s="189"/>
      <c r="AL674" s="290"/>
      <c r="AM674" s="184">
        <f>IF(AH674="",0,IF(AH674="対象外",0,1))</f>
        <v>0</v>
      </c>
      <c r="AN674" s="187">
        <f>IF(AM674=1,AH674,0)</f>
        <v>0</v>
      </c>
      <c r="AO674" s="184">
        <f>AH673</f>
        <v>0</v>
      </c>
      <c r="AP674" s="170">
        <f>AI673</f>
        <v>0</v>
      </c>
      <c r="AQ674" s="152"/>
      <c r="AR674" s="170">
        <f>IF(AS674&gt;1,1,0)</f>
        <v>0</v>
      </c>
      <c r="AS674" s="170">
        <f>AO674+AS630</f>
        <v>0</v>
      </c>
      <c r="AT674" s="170">
        <f>AP674+AT630</f>
        <v>0</v>
      </c>
      <c r="AU674" s="152"/>
      <c r="AW674" s="198" t="str">
        <f>IF(COUNTIF(F673:L673,"作業")+COUNTIF(F673:L673,"休日")&lt;7,"対象外",IF(COUNTIF(F673:L673,"休日")&gt;3,"対象外","対象"))</f>
        <v>対象外</v>
      </c>
      <c r="AX674" s="198" t="str">
        <f>IF(COUNTIF(M673:S673,"作業")+COUNTIF(M673:S673,"休日")&lt;7,"対象外",IF(COUNTIF(M673:S673,"休日")&gt;3,"対象外","対象"))</f>
        <v>対象外</v>
      </c>
      <c r="AY674" s="198" t="str">
        <f>IF(COUNTIF(T673:Z673,"作業")+COUNTIF(T673:Z673,"休日")&lt;7,"対象外",IF(COUNTIF(T673:Z673,"休日")&gt;3,"対象外","対象"))</f>
        <v>対象外</v>
      </c>
      <c r="AZ674" s="198" t="str">
        <f>IF(COUNTIF(AA673:AG673,"作業")+COUNTIF(AA673:AG673,"休日")&lt;7,"対象外",IF(COUNTIF(AA673:AG673,"休日")&gt;3,"対象外","対象"))</f>
        <v>対象外</v>
      </c>
    </row>
    <row r="675" spans="1:52" ht="54.75" customHeight="1" x14ac:dyDescent="0.35">
      <c r="A675" s="599"/>
      <c r="B675" s="529" t="str">
        <f>IF(COUNTIF(F675:AG675,0)=28,"",B$57)</f>
        <v/>
      </c>
      <c r="C675" s="530"/>
      <c r="D675" s="531"/>
      <c r="E675" s="295" t="s">
        <v>158</v>
      </c>
      <c r="F675" s="314">
        <f>VLOOKUP(F638,'18'!$B$11:$D$598,3,0)</f>
        <v>0</v>
      </c>
      <c r="G675" s="219">
        <f>VLOOKUP(G638,'18'!$B$11:$D$598,3,0)</f>
        <v>0</v>
      </c>
      <c r="H675" s="219">
        <f>VLOOKUP(H638,'18'!$B$11:$D$598,3,0)</f>
        <v>0</v>
      </c>
      <c r="I675" s="219">
        <f>VLOOKUP(I638,'18'!$B$11:$D$598,3,0)</f>
        <v>0</v>
      </c>
      <c r="J675" s="219">
        <f>VLOOKUP(J638,'18'!$B$11:$D$598,3,0)</f>
        <v>0</v>
      </c>
      <c r="K675" s="219">
        <f>VLOOKUP(K638,'18'!$B$11:$D$598,3,0)</f>
        <v>0</v>
      </c>
      <c r="L675" s="315">
        <f>VLOOKUP(L638,'18'!$B$11:$D$598,3,0)</f>
        <v>0</v>
      </c>
      <c r="M675" s="303">
        <f>VLOOKUP(M638,'18'!$B$11:$D$598,3,0)</f>
        <v>0</v>
      </c>
      <c r="N675" s="219">
        <f>VLOOKUP(N638,'18'!$B$11:$D$598,3,0)</f>
        <v>0</v>
      </c>
      <c r="O675" s="219">
        <f>VLOOKUP(O638,'18'!$B$11:$D$598,3,0)</f>
        <v>0</v>
      </c>
      <c r="P675" s="219">
        <f>VLOOKUP(P638,'18'!$B$11:$D$598,3,0)</f>
        <v>0</v>
      </c>
      <c r="Q675" s="219">
        <f>VLOOKUP(Q638,'18'!$B$11:$D$598,3,0)</f>
        <v>0</v>
      </c>
      <c r="R675" s="219">
        <f>VLOOKUP(R638,'18'!$B$11:$D$598,3,0)</f>
        <v>0</v>
      </c>
      <c r="S675" s="322">
        <f>VLOOKUP(S638,'18'!$B$11:$D$598,3,0)</f>
        <v>0</v>
      </c>
      <c r="T675" s="314">
        <f>VLOOKUP(T638,'18'!$B$11:$D$598,3,0)</f>
        <v>0</v>
      </c>
      <c r="U675" s="219">
        <f>VLOOKUP(U638,'18'!$B$11:$D$598,3,0)</f>
        <v>0</v>
      </c>
      <c r="V675" s="219">
        <f>VLOOKUP(V638,'18'!$B$11:$D$598,3,0)</f>
        <v>0</v>
      </c>
      <c r="W675" s="219">
        <f>VLOOKUP(W638,'18'!$B$11:$D$598,3,0)</f>
        <v>0</v>
      </c>
      <c r="X675" s="219">
        <f>VLOOKUP(X638,'18'!$B$11:$D$598,3,0)</f>
        <v>0</v>
      </c>
      <c r="Y675" s="219">
        <f>VLOOKUP(Y638,'18'!$B$11:$D$598,3,0)</f>
        <v>0</v>
      </c>
      <c r="Z675" s="315">
        <f>VLOOKUP(Z638,'18'!$B$11:$D$598,3,0)</f>
        <v>0</v>
      </c>
      <c r="AA675" s="303">
        <f>VLOOKUP(AA638,'18'!$B$11:$D$598,3,0)</f>
        <v>0</v>
      </c>
      <c r="AB675" s="219">
        <f>VLOOKUP(AB638,'18'!$B$11:$D$598,3,0)</f>
        <v>0</v>
      </c>
      <c r="AC675" s="219">
        <f>VLOOKUP(AC638,'18'!$B$11:$D$598,3,0)</f>
        <v>0</v>
      </c>
      <c r="AD675" s="219">
        <f>VLOOKUP(AD638,'18'!$B$11:$D$598,3,0)</f>
        <v>0</v>
      </c>
      <c r="AE675" s="219">
        <f>VLOOKUP(AE638,'18'!$B$11:$D$598,3,0)</f>
        <v>0</v>
      </c>
      <c r="AF675" s="219">
        <f>VLOOKUP(AF638,'18'!$B$11:$D$598,3,0)</f>
        <v>0</v>
      </c>
      <c r="AG675" s="219">
        <f>VLOOKUP(AG638,'18'!$B$11:$D$598,3,0)</f>
        <v>0</v>
      </c>
      <c r="AH675" s="198">
        <f t="shared" ref="AH675" si="1090">COUNTIF(F676:AG676,"作業")+COUNTIF(F676:AG676,"休日")</f>
        <v>0</v>
      </c>
      <c r="AI675" s="291">
        <f t="shared" ref="AI675" si="1091">(COUNTIF(F676:AG676,"休日"))</f>
        <v>0</v>
      </c>
      <c r="AJ675" s="189"/>
      <c r="AL675" s="290"/>
      <c r="AM675" s="290"/>
      <c r="AN675" s="290"/>
      <c r="AW675" s="278">
        <v>1</v>
      </c>
      <c r="AX675" s="278">
        <v>2</v>
      </c>
      <c r="AY675" s="278">
        <v>3</v>
      </c>
      <c r="AZ675" s="278">
        <v>4</v>
      </c>
    </row>
    <row r="676" spans="1:52" ht="54.75" customHeight="1" x14ac:dyDescent="0.35">
      <c r="A676" s="599"/>
      <c r="B676" s="532"/>
      <c r="C676" s="533"/>
      <c r="D676" s="534"/>
      <c r="E676" s="296" t="s">
        <v>159</v>
      </c>
      <c r="F676" s="314" t="str">
        <f>IF(B675="","",IF(AW676="対象外","対象外",F675))</f>
        <v/>
      </c>
      <c r="G676" s="219" t="str">
        <f>IF(B675="","",IF(AW676="対象外","対象外",G675))</f>
        <v/>
      </c>
      <c r="H676" s="219" t="str">
        <f>IF(B675="","",IF(AW676="対象外","対象外",H675))</f>
        <v/>
      </c>
      <c r="I676" s="219" t="str">
        <f>IF(B675="","",IF(AW676="対象外","対象外",I675))</f>
        <v/>
      </c>
      <c r="J676" s="219" t="str">
        <f>IF(B675="","",IF(AW676="対象外","対象外",J675))</f>
        <v/>
      </c>
      <c r="K676" s="219" t="str">
        <f>IF(B675="","",IF(AW676="対象外","対象外",K675))</f>
        <v/>
      </c>
      <c r="L676" s="315" t="str">
        <f>IF(B675="","",IF(AW676="対象外","対象外",L675))</f>
        <v/>
      </c>
      <c r="M676" s="303" t="str">
        <f>IF(B675="","",IF(AX676="対象外","対象外",M675))</f>
        <v/>
      </c>
      <c r="N676" s="219" t="str">
        <f>IF(B675="","",IF(AX676="対象外","対象外",N675))</f>
        <v/>
      </c>
      <c r="O676" s="219" t="str">
        <f>IF(B675="","",IF(AX676="対象外","対象外",O675))</f>
        <v/>
      </c>
      <c r="P676" s="219" t="str">
        <f>IF(B675="","",IF(AX676="対象外","対象外",P675))</f>
        <v/>
      </c>
      <c r="Q676" s="219" t="str">
        <f>IF(B675="","",IF(AX676="対象外","対象外",Q675))</f>
        <v/>
      </c>
      <c r="R676" s="219" t="str">
        <f>IF(B675="","",IF(AX676="対象外","対象外",R675))</f>
        <v/>
      </c>
      <c r="S676" s="322" t="str">
        <f>IF(B675="","",IF(AX676="対象外","対象外",S675))</f>
        <v/>
      </c>
      <c r="T676" s="314" t="str">
        <f>IF(B675="","",IF(AY676="対象外","対象外",T675))</f>
        <v/>
      </c>
      <c r="U676" s="219" t="str">
        <f>IF(B675="","",IF(AY676="対象外","対象外",U675))</f>
        <v/>
      </c>
      <c r="V676" s="219" t="str">
        <f>IF(B675="","",IF(AY676="対象外","対象外",V675))</f>
        <v/>
      </c>
      <c r="W676" s="219" t="str">
        <f>IF(B675="","",IF(AY676="対象外","対象外",W675))</f>
        <v/>
      </c>
      <c r="X676" s="219" t="str">
        <f>IF(B675="","",IF(AY676="対象外","対象外",X675))</f>
        <v/>
      </c>
      <c r="Y676" s="219" t="str">
        <f>IF(B675="","",IF(AY676="対象外","対象外",Y675))</f>
        <v/>
      </c>
      <c r="Z676" s="315" t="str">
        <f>IF(B675="","",IF(AY676="対象外","対象外",Z675))</f>
        <v/>
      </c>
      <c r="AA676" s="303" t="str">
        <f>IF(B675="","",IF(AZ676="対象外","対象外",AA675))</f>
        <v/>
      </c>
      <c r="AB676" s="219" t="str">
        <f>IF(B675="","",IF(AZ676="対象外","対象外",AB675))</f>
        <v/>
      </c>
      <c r="AC676" s="219" t="str">
        <f>IF(B675="","",IF(AZ676="対象外","対象外",AC675))</f>
        <v/>
      </c>
      <c r="AD676" s="219" t="str">
        <f>IF(B675="","",IF(AZ676="対象外","対象外",AD675))</f>
        <v/>
      </c>
      <c r="AE676" s="219" t="str">
        <f>IF(B675="","",IF(AZ676="対象外","対象外",AE675))</f>
        <v/>
      </c>
      <c r="AF676" s="219" t="str">
        <f>IF(B675="","",IF(AZ676="対象外","対象外",AF675))</f>
        <v/>
      </c>
      <c r="AG676" s="219" t="str">
        <f>IF(B675="","",IF(AZ676="対象外","対象外",AG675))</f>
        <v/>
      </c>
      <c r="AH676" s="523" t="str">
        <f t="shared" ref="AH676" si="1092">IF(B675="","",IF(AH675&lt;1,"対象外",ROUND(AI675/AH675,3)))</f>
        <v/>
      </c>
      <c r="AI676" s="524"/>
      <c r="AJ676" s="189"/>
      <c r="AL676" s="290"/>
      <c r="AM676" s="184">
        <f>IF(AH676="",0,IF(AH676="対象外",0,1))</f>
        <v>0</v>
      </c>
      <c r="AN676" s="187">
        <f>IF(AM676=1,AH676,0)</f>
        <v>0</v>
      </c>
      <c r="AO676" s="184">
        <f>AH675</f>
        <v>0</v>
      </c>
      <c r="AP676" s="170">
        <f>AI675</f>
        <v>0</v>
      </c>
      <c r="AQ676" s="152"/>
      <c r="AR676" s="170">
        <f>IF(AS676&gt;1,1,0)</f>
        <v>0</v>
      </c>
      <c r="AS676" s="170">
        <f>AO676+AS632</f>
        <v>0</v>
      </c>
      <c r="AT676" s="170">
        <f>AP676+AT632</f>
        <v>0</v>
      </c>
      <c r="AU676" s="152"/>
      <c r="AW676" s="198" t="str">
        <f>IF(COUNTIF(F675:L675,"作業")+COUNTIF(F675:L675,"休日")&lt;7,"対象外",IF(COUNTIF(F675:L675,"休日")&gt;3,"対象外","対象"))</f>
        <v>対象外</v>
      </c>
      <c r="AX676" s="198" t="str">
        <f>IF(COUNTIF(M675:S675,"作業")+COUNTIF(M675:S675,"休日")&lt;7,"対象外",IF(COUNTIF(M675:S675,"休日")&gt;3,"対象外","対象"))</f>
        <v>対象外</v>
      </c>
      <c r="AY676" s="198" t="str">
        <f>IF(COUNTIF(T675:Z675,"作業")+COUNTIF(T675:Z675,"休日")&lt;7,"対象外",IF(COUNTIF(T675:Z675,"休日")&gt;3,"対象外","対象"))</f>
        <v>対象外</v>
      </c>
      <c r="AZ676" s="198" t="str">
        <f>IF(COUNTIF(AA675:AG675,"作業")+COUNTIF(AA675:AG675,"休日")&lt;7,"対象外",IF(COUNTIF(AA675:AG675,"休日")&gt;3,"対象外","対象"))</f>
        <v>対象外</v>
      </c>
    </row>
    <row r="677" spans="1:52" ht="54.75" customHeight="1" x14ac:dyDescent="0.35">
      <c r="A677" s="599"/>
      <c r="B677" s="529" t="str">
        <f>IF(COUNTIF(F677:AG677,0)=28,"",B$59)</f>
        <v/>
      </c>
      <c r="C677" s="530"/>
      <c r="D677" s="531"/>
      <c r="E677" s="295" t="s">
        <v>158</v>
      </c>
      <c r="F677" s="314">
        <f>VLOOKUP(F638,'19'!$B$11:$D$598,3,0)</f>
        <v>0</v>
      </c>
      <c r="G677" s="219">
        <f>VLOOKUP(G638,'19'!$B$11:$D$598,3,0)</f>
        <v>0</v>
      </c>
      <c r="H677" s="219">
        <f>VLOOKUP(H638,'19'!$B$11:$D$598,3,0)</f>
        <v>0</v>
      </c>
      <c r="I677" s="219">
        <f>VLOOKUP(I638,'19'!$B$11:$D$598,3,0)</f>
        <v>0</v>
      </c>
      <c r="J677" s="219">
        <f>VLOOKUP(J638,'19'!$B$11:$D$598,3,0)</f>
        <v>0</v>
      </c>
      <c r="K677" s="219">
        <f>VLOOKUP(K638,'19'!$B$11:$D$598,3,0)</f>
        <v>0</v>
      </c>
      <c r="L677" s="315">
        <f>VLOOKUP(L638,'19'!$B$11:$D$598,3,0)</f>
        <v>0</v>
      </c>
      <c r="M677" s="303">
        <f>VLOOKUP(M638,'19'!$B$11:$D$598,3,0)</f>
        <v>0</v>
      </c>
      <c r="N677" s="219">
        <f>VLOOKUP(N638,'19'!$B$11:$D$598,3,0)</f>
        <v>0</v>
      </c>
      <c r="O677" s="219">
        <f>VLOOKUP(O638,'19'!$B$11:$D$598,3,0)</f>
        <v>0</v>
      </c>
      <c r="P677" s="219">
        <f>VLOOKUP(P638,'19'!$B$11:$D$598,3,0)</f>
        <v>0</v>
      </c>
      <c r="Q677" s="219">
        <f>VLOOKUP(Q638,'19'!$B$11:$D$598,3,0)</f>
        <v>0</v>
      </c>
      <c r="R677" s="219">
        <f>VLOOKUP(R638,'19'!$B$11:$D$598,3,0)</f>
        <v>0</v>
      </c>
      <c r="S677" s="322">
        <f>VLOOKUP(S638,'19'!$B$11:$D$598,3,0)</f>
        <v>0</v>
      </c>
      <c r="T677" s="314">
        <f>VLOOKUP(T638,'19'!$B$11:$D$598,3,0)</f>
        <v>0</v>
      </c>
      <c r="U677" s="219">
        <f>VLOOKUP(U638,'19'!$B$11:$D$598,3,0)</f>
        <v>0</v>
      </c>
      <c r="V677" s="219">
        <f>VLOOKUP(V638,'19'!$B$11:$D$598,3,0)</f>
        <v>0</v>
      </c>
      <c r="W677" s="219">
        <f>VLOOKUP(W638,'19'!$B$11:$D$598,3,0)</f>
        <v>0</v>
      </c>
      <c r="X677" s="219">
        <f>VLOOKUP(X638,'19'!$B$11:$D$598,3,0)</f>
        <v>0</v>
      </c>
      <c r="Y677" s="219">
        <f>VLOOKUP(Y638,'19'!$B$11:$D$598,3,0)</f>
        <v>0</v>
      </c>
      <c r="Z677" s="315">
        <f>VLOOKUP(Z638,'19'!$B$11:$D$598,3,0)</f>
        <v>0</v>
      </c>
      <c r="AA677" s="303">
        <f>VLOOKUP(AA638,'19'!$B$11:$D$598,3,0)</f>
        <v>0</v>
      </c>
      <c r="AB677" s="219">
        <f>VLOOKUP(AB638,'19'!$B$11:$D$598,3,0)</f>
        <v>0</v>
      </c>
      <c r="AC677" s="219">
        <f>VLOOKUP(AC638,'19'!$B$11:$D$598,3,0)</f>
        <v>0</v>
      </c>
      <c r="AD677" s="219">
        <f>VLOOKUP(AD638,'19'!$B$11:$D$598,3,0)</f>
        <v>0</v>
      </c>
      <c r="AE677" s="219">
        <f>VLOOKUP(AE638,'19'!$B$11:$D$598,3,0)</f>
        <v>0</v>
      </c>
      <c r="AF677" s="219">
        <f>VLOOKUP(AF638,'19'!$B$11:$D$598,3,0)</f>
        <v>0</v>
      </c>
      <c r="AG677" s="219">
        <f>VLOOKUP(AG638,'19'!$B$11:$D$598,3,0)</f>
        <v>0</v>
      </c>
      <c r="AH677" s="198">
        <f t="shared" ref="AH677" si="1093">COUNTIF(F678:AG678,"作業")+COUNTIF(F678:AG678,"休日")</f>
        <v>0</v>
      </c>
      <c r="AI677" s="291">
        <f t="shared" ref="AI677" si="1094">(COUNTIF(F678:AG678,"休日"))</f>
        <v>0</v>
      </c>
      <c r="AJ677" s="189"/>
      <c r="AL677" s="290"/>
      <c r="AM677" s="290"/>
      <c r="AN677" s="290"/>
      <c r="AW677" s="278">
        <v>1</v>
      </c>
      <c r="AX677" s="278">
        <v>2</v>
      </c>
      <c r="AY677" s="278">
        <v>3</v>
      </c>
      <c r="AZ677" s="278">
        <v>4</v>
      </c>
    </row>
    <row r="678" spans="1:52" ht="54.75" customHeight="1" x14ac:dyDescent="0.35">
      <c r="A678" s="599"/>
      <c r="B678" s="532"/>
      <c r="C678" s="533"/>
      <c r="D678" s="534"/>
      <c r="E678" s="296" t="s">
        <v>159</v>
      </c>
      <c r="F678" s="314" t="str">
        <f>IF(B677="","",IF(AW678="対象外","対象外",F677))</f>
        <v/>
      </c>
      <c r="G678" s="219" t="str">
        <f>IF(B677="","",IF(AW678="対象外","対象外",G677))</f>
        <v/>
      </c>
      <c r="H678" s="219" t="str">
        <f>IF(B677="","",IF(AW678="対象外","対象外",H677))</f>
        <v/>
      </c>
      <c r="I678" s="219" t="str">
        <f>IF(B677="","",IF(AW678="対象外","対象外",I677))</f>
        <v/>
      </c>
      <c r="J678" s="219" t="str">
        <f>IF(B677="","",IF(AW678="対象外","対象外",J677))</f>
        <v/>
      </c>
      <c r="K678" s="219" t="str">
        <f>IF(B677="","",IF(AW678="対象外","対象外",K677))</f>
        <v/>
      </c>
      <c r="L678" s="315" t="str">
        <f>IF(B677="","",IF(AW678="対象外","対象外",L677))</f>
        <v/>
      </c>
      <c r="M678" s="303" t="str">
        <f>IF(B677="","",IF(AX678="対象外","対象外",M677))</f>
        <v/>
      </c>
      <c r="N678" s="219" t="str">
        <f>IF(B677="","",IF(AX678="対象外","対象外",N677))</f>
        <v/>
      </c>
      <c r="O678" s="219" t="str">
        <f>IF(B677="","",IF(AX678="対象外","対象外",O677))</f>
        <v/>
      </c>
      <c r="P678" s="219" t="str">
        <f>IF(B677="","",IF(AX678="対象外","対象外",P677))</f>
        <v/>
      </c>
      <c r="Q678" s="219" t="str">
        <f>IF(B677="","",IF(AX678="対象外","対象外",Q677))</f>
        <v/>
      </c>
      <c r="R678" s="219" t="str">
        <f>IF(B677="","",IF(AX678="対象外","対象外",R677))</f>
        <v/>
      </c>
      <c r="S678" s="322" t="str">
        <f>IF(B677="","",IF(AX678="対象外","対象外",S677))</f>
        <v/>
      </c>
      <c r="T678" s="314" t="str">
        <f>IF(B677="","",IF(AY678="対象外","対象外",T677))</f>
        <v/>
      </c>
      <c r="U678" s="219" t="str">
        <f>IF(B677="","",IF(AY678="対象外","対象外",U677))</f>
        <v/>
      </c>
      <c r="V678" s="219" t="str">
        <f>IF(B677="","",IF(AY678="対象外","対象外",V677))</f>
        <v/>
      </c>
      <c r="W678" s="219" t="str">
        <f>IF(B677="","",IF(AY678="対象外","対象外",W677))</f>
        <v/>
      </c>
      <c r="X678" s="219" t="str">
        <f>IF(B677="","",IF(AY678="対象外","対象外",X677))</f>
        <v/>
      </c>
      <c r="Y678" s="219" t="str">
        <f>IF(B677="","",IF(AY678="対象外","対象外",Y677))</f>
        <v/>
      </c>
      <c r="Z678" s="315" t="str">
        <f>IF(B677="","",IF(AY678="対象外","対象外",Z677))</f>
        <v/>
      </c>
      <c r="AA678" s="303" t="str">
        <f>IF(B677="","",IF(AZ678="対象外","対象外",AA677))</f>
        <v/>
      </c>
      <c r="AB678" s="219" t="str">
        <f>IF(B677="","",IF(AZ678="対象外","対象外",AB677))</f>
        <v/>
      </c>
      <c r="AC678" s="219" t="str">
        <f>IF(B677="","",IF(AZ678="対象外","対象外",AC677))</f>
        <v/>
      </c>
      <c r="AD678" s="219" t="str">
        <f>IF(B677="","",IF(AZ678="対象外","対象外",AD677))</f>
        <v/>
      </c>
      <c r="AE678" s="219" t="str">
        <f>IF(B677="","",IF(AZ678="対象外","対象外",AE677))</f>
        <v/>
      </c>
      <c r="AF678" s="219" t="str">
        <f>IF(B677="","",IF(AZ678="対象外","対象外",AF677))</f>
        <v/>
      </c>
      <c r="AG678" s="219" t="str">
        <f>IF(B677="","",IF(AZ678="対象外","対象外",AG677))</f>
        <v/>
      </c>
      <c r="AH678" s="523" t="str">
        <f t="shared" ref="AH678" si="1095">IF(B677="","",IF(AH677&lt;1,"対象外",ROUND(AI677/AH677,3)))</f>
        <v/>
      </c>
      <c r="AI678" s="524"/>
      <c r="AJ678" s="189"/>
      <c r="AL678" s="290"/>
      <c r="AM678" s="184">
        <f>IF(AH678="",0,IF(AH678="対象外",0,1))</f>
        <v>0</v>
      </c>
      <c r="AN678" s="187">
        <f>IF(AM678=1,AH678,0)</f>
        <v>0</v>
      </c>
      <c r="AO678" s="184">
        <f>AH677</f>
        <v>0</v>
      </c>
      <c r="AP678" s="170">
        <f>AI677</f>
        <v>0</v>
      </c>
      <c r="AQ678" s="152"/>
      <c r="AR678" s="170">
        <f>IF(AS678&gt;1,1,0)</f>
        <v>0</v>
      </c>
      <c r="AS678" s="170">
        <f>AO678+AS634</f>
        <v>0</v>
      </c>
      <c r="AT678" s="170">
        <f>AP678+AT634</f>
        <v>0</v>
      </c>
      <c r="AU678" s="152"/>
      <c r="AW678" s="198" t="str">
        <f>IF(COUNTIF(F677:L677,"作業")+COUNTIF(F677:L677,"休日")&lt;7,"対象外",IF(COUNTIF(F677:L677,"休日")&gt;3,"対象外","対象"))</f>
        <v>対象外</v>
      </c>
      <c r="AX678" s="198" t="str">
        <f>IF(COUNTIF(M677:S677,"作業")+COUNTIF(M677:S677,"休日")&lt;7,"対象外",IF(COUNTIF(M677:S677,"休日")&gt;3,"対象外","対象"))</f>
        <v>対象外</v>
      </c>
      <c r="AY678" s="198" t="str">
        <f>IF(COUNTIF(T677:Z677,"作業")+COUNTIF(T677:Z677,"休日")&lt;7,"対象外",IF(COUNTIF(T677:Z677,"休日")&gt;3,"対象外","対象"))</f>
        <v>対象外</v>
      </c>
      <c r="AZ678" s="198" t="str">
        <f>IF(COUNTIF(AA677:AG677,"作業")+COUNTIF(AA677:AG677,"休日")&lt;7,"対象外",IF(COUNTIF(AA677:AG677,"休日")&gt;3,"対象外","対象"))</f>
        <v>対象外</v>
      </c>
    </row>
    <row r="679" spans="1:52" ht="54.75" customHeight="1" collapsed="1" x14ac:dyDescent="0.35">
      <c r="A679" s="599"/>
      <c r="B679" s="529" t="str">
        <f>IF(COUNTIF(F679:AG679,0)=28,"",B$61)</f>
        <v/>
      </c>
      <c r="C679" s="530"/>
      <c r="D679" s="531"/>
      <c r="E679" s="295" t="s">
        <v>158</v>
      </c>
      <c r="F679" s="314">
        <f>VLOOKUP(F638,'20'!$B$11:$D$598,3,0)</f>
        <v>0</v>
      </c>
      <c r="G679" s="219">
        <f>VLOOKUP(G638,'20'!$B$11:$D$598,3,0)</f>
        <v>0</v>
      </c>
      <c r="H679" s="219">
        <f>VLOOKUP(H638,'20'!$B$11:$D$598,3,0)</f>
        <v>0</v>
      </c>
      <c r="I679" s="219">
        <f>VLOOKUP(I638,'20'!$B$11:$D$598,3,0)</f>
        <v>0</v>
      </c>
      <c r="J679" s="219">
        <f>VLOOKUP(J638,'20'!$B$11:$D$598,3,0)</f>
        <v>0</v>
      </c>
      <c r="K679" s="219">
        <f>VLOOKUP(K638,'20'!$B$11:$D$598,3,0)</f>
        <v>0</v>
      </c>
      <c r="L679" s="315">
        <f>VLOOKUP(L638,'20'!$B$11:$D$598,3,0)</f>
        <v>0</v>
      </c>
      <c r="M679" s="303">
        <f>VLOOKUP(M638,'20'!$B$11:$D$598,3,0)</f>
        <v>0</v>
      </c>
      <c r="N679" s="219">
        <f>VLOOKUP(N638,'20'!$B$11:$D$598,3,0)</f>
        <v>0</v>
      </c>
      <c r="O679" s="219">
        <f>VLOOKUP(O638,'20'!$B$11:$D$598,3,0)</f>
        <v>0</v>
      </c>
      <c r="P679" s="219">
        <f>VLOOKUP(P638,'20'!$B$11:$D$598,3,0)</f>
        <v>0</v>
      </c>
      <c r="Q679" s="219">
        <f>VLOOKUP(Q638,'20'!$B$11:$D$598,3,0)</f>
        <v>0</v>
      </c>
      <c r="R679" s="219">
        <f>VLOOKUP(R638,'20'!$B$11:$D$598,3,0)</f>
        <v>0</v>
      </c>
      <c r="S679" s="322">
        <f>VLOOKUP(S638,'20'!$B$11:$D$598,3,0)</f>
        <v>0</v>
      </c>
      <c r="T679" s="314">
        <f>VLOOKUP(T638,'20'!$B$11:$D$598,3,0)</f>
        <v>0</v>
      </c>
      <c r="U679" s="219">
        <f>VLOOKUP(U638,'20'!$B$11:$D$598,3,0)</f>
        <v>0</v>
      </c>
      <c r="V679" s="219">
        <f>VLOOKUP(V638,'20'!$B$11:$D$598,3,0)</f>
        <v>0</v>
      </c>
      <c r="W679" s="219">
        <f>VLOOKUP(W638,'20'!$B$11:$D$598,3,0)</f>
        <v>0</v>
      </c>
      <c r="X679" s="219">
        <f>VLOOKUP(X638,'20'!$B$11:$D$598,3,0)</f>
        <v>0</v>
      </c>
      <c r="Y679" s="219">
        <f>VLOOKUP(Y638,'20'!$B$11:$D$598,3,0)</f>
        <v>0</v>
      </c>
      <c r="Z679" s="315">
        <f>VLOOKUP(Z638,'20'!$B$11:$D$598,3,0)</f>
        <v>0</v>
      </c>
      <c r="AA679" s="303">
        <f>VLOOKUP(AA638,'20'!$B$11:$D$598,3,0)</f>
        <v>0</v>
      </c>
      <c r="AB679" s="219">
        <f>VLOOKUP(AB638,'20'!$B$11:$D$598,3,0)</f>
        <v>0</v>
      </c>
      <c r="AC679" s="219">
        <f>VLOOKUP(AC638,'20'!$B$11:$D$598,3,0)</f>
        <v>0</v>
      </c>
      <c r="AD679" s="219">
        <f>VLOOKUP(AD638,'20'!$B$11:$D$598,3,0)</f>
        <v>0</v>
      </c>
      <c r="AE679" s="219">
        <f>VLOOKUP(AE638,'20'!$B$11:$D$598,3,0)</f>
        <v>0</v>
      </c>
      <c r="AF679" s="219">
        <f>VLOOKUP(AF638,'20'!$B$11:$D$598,3,0)</f>
        <v>0</v>
      </c>
      <c r="AG679" s="219">
        <f>VLOOKUP(AG638,'20'!$B$11:$D$598,3,0)</f>
        <v>0</v>
      </c>
      <c r="AH679" s="198">
        <f t="shared" ref="AH679" si="1096">COUNTIF(F680:AG680,"作業")+COUNTIF(F680:AG680,"休日")</f>
        <v>0</v>
      </c>
      <c r="AI679" s="291">
        <f t="shared" ref="AI679" si="1097">(COUNTIF(F680:AG680,"休日"))</f>
        <v>0</v>
      </c>
      <c r="AJ679" s="189"/>
      <c r="AL679" s="290"/>
      <c r="AM679" s="290"/>
      <c r="AN679" s="290"/>
      <c r="AW679" s="278">
        <v>1</v>
      </c>
      <c r="AX679" s="278">
        <v>2</v>
      </c>
      <c r="AY679" s="278">
        <v>3</v>
      </c>
      <c r="AZ679" s="278">
        <v>4</v>
      </c>
    </row>
    <row r="680" spans="1:52" ht="54.75" customHeight="1" thickBot="1" x14ac:dyDescent="0.4">
      <c r="A680" s="600"/>
      <c r="B680" s="532"/>
      <c r="C680" s="533"/>
      <c r="D680" s="534"/>
      <c r="E680" s="297" t="s">
        <v>159</v>
      </c>
      <c r="F680" s="316" t="str">
        <f>IF(B679="","",IF(AW680="対象外","対象外",F679))</f>
        <v/>
      </c>
      <c r="G680" s="284" t="str">
        <f>IF(B679="","",IF(AW680="対象外","対象外",G679))</f>
        <v/>
      </c>
      <c r="H680" s="284" t="str">
        <f>IF(B679="","",IF(AW680="対象外","対象外",H679))</f>
        <v/>
      </c>
      <c r="I680" s="284" t="str">
        <f>IF(B679="","",IF(AW680="対象外","対象外",I679))</f>
        <v/>
      </c>
      <c r="J680" s="284" t="str">
        <f>IF(B679="","",IF(AW680="対象外","対象外",J679))</f>
        <v/>
      </c>
      <c r="K680" s="284" t="str">
        <f>IF(B679="","",IF(AW680="対象外","対象外",K679))</f>
        <v/>
      </c>
      <c r="L680" s="317" t="str">
        <f>IF(B679="","",IF(AW680="対象外","対象外",L679))</f>
        <v/>
      </c>
      <c r="M680" s="304" t="str">
        <f>IF(B679="","",IF(AX680="対象外","対象外",M679))</f>
        <v/>
      </c>
      <c r="N680" s="284" t="str">
        <f>IF(B679="","",IF(AX680="対象外","対象外",N679))</f>
        <v/>
      </c>
      <c r="O680" s="284" t="str">
        <f>IF(B679="","",IF(AX680="対象外","対象外",O679))</f>
        <v/>
      </c>
      <c r="P680" s="284" t="str">
        <f>IF(B679="","",IF(AX680="対象外","対象外",P679))</f>
        <v/>
      </c>
      <c r="Q680" s="284" t="str">
        <f>IF(B679="","",IF(AX680="対象外","対象外",Q679))</f>
        <v/>
      </c>
      <c r="R680" s="284" t="str">
        <f>IF(B679="","",IF(AX680="対象外","対象外",R679))</f>
        <v/>
      </c>
      <c r="S680" s="323" t="str">
        <f>IF(B679="","",IF(AX680="対象外","対象外",S679))</f>
        <v/>
      </c>
      <c r="T680" s="316" t="str">
        <f>IF(B679="","",IF(AY680="対象外","対象外",T679))</f>
        <v/>
      </c>
      <c r="U680" s="284" t="str">
        <f>IF(B679="","",IF(AY680="対象外","対象外",U679))</f>
        <v/>
      </c>
      <c r="V680" s="284" t="str">
        <f>IF(B679="","",IF(AY680="対象外","対象外",V679))</f>
        <v/>
      </c>
      <c r="W680" s="284" t="str">
        <f>IF(B679="","",IF(AY680="対象外","対象外",W679))</f>
        <v/>
      </c>
      <c r="X680" s="284" t="str">
        <f>IF(B679="","",IF(AY680="対象外","対象外",X679))</f>
        <v/>
      </c>
      <c r="Y680" s="284" t="str">
        <f>IF(B679="","",IF(AY680="対象外","対象外",Y679))</f>
        <v/>
      </c>
      <c r="Z680" s="317" t="str">
        <f>IF(B679="","",IF(AY680="対象外","対象外",Z679))</f>
        <v/>
      </c>
      <c r="AA680" s="304" t="str">
        <f>IF(B679="","",IF(AZ680="対象外","対象外",AA679))</f>
        <v/>
      </c>
      <c r="AB680" s="284" t="str">
        <f>IF(B679="","",IF(AZ680="対象外","対象外",AB679))</f>
        <v/>
      </c>
      <c r="AC680" s="284" t="str">
        <f>IF(B679="","",IF(AZ680="対象外","対象外",AC679))</f>
        <v/>
      </c>
      <c r="AD680" s="284" t="str">
        <f>IF(B679="","",IF(AZ680="対象外","対象外",AD679))</f>
        <v/>
      </c>
      <c r="AE680" s="284" t="str">
        <f>IF(B679="","",IF(AZ680="対象外","対象外",AE679))</f>
        <v/>
      </c>
      <c r="AF680" s="284" t="str">
        <f>IF(B679="","",IF(AZ680="対象外","対象外",AF679))</f>
        <v/>
      </c>
      <c r="AG680" s="284" t="str">
        <f>IF(B679="","",IF(AZ680="対象外","対象外",AG679))</f>
        <v/>
      </c>
      <c r="AH680" s="523" t="str">
        <f t="shared" ref="AH680" si="1098">IF(B679="","",IF(AH679&lt;1,"対象外",ROUND(AI679/AH679,3)))</f>
        <v/>
      </c>
      <c r="AI680" s="524"/>
      <c r="AJ680" s="285"/>
      <c r="AL680" s="290"/>
      <c r="AM680" s="184">
        <f>IF(AH680="",0,IF(AH680="対象外",0,1))</f>
        <v>0</v>
      </c>
      <c r="AN680" s="187">
        <f>IF(AM680=1,AH680,0)</f>
        <v>0</v>
      </c>
      <c r="AO680" s="184">
        <f>AH679</f>
        <v>0</v>
      </c>
      <c r="AP680" s="170">
        <f>AI679</f>
        <v>0</v>
      </c>
      <c r="AQ680" s="152"/>
      <c r="AR680" s="170">
        <f>IF(AS680&gt;1,1,0)</f>
        <v>0</v>
      </c>
      <c r="AS680" s="170">
        <f>AO680+AS636</f>
        <v>0</v>
      </c>
      <c r="AT680" s="170">
        <f>AP680+AT636</f>
        <v>0</v>
      </c>
      <c r="AU680" s="152"/>
      <c r="AW680" s="198" t="str">
        <f>IF(COUNTIF(F679:L679,"作業")+COUNTIF(F679:L679,"休日")&lt;7,"対象外",IF(COUNTIF(F679:L679,"休日")&gt;3,"対象外","対象"))</f>
        <v>対象外</v>
      </c>
      <c r="AX680" s="198" t="str">
        <f>IF(COUNTIF(M679:S679,"作業")+COUNTIF(M679:S679,"休日")&lt;7,"対象外",IF(COUNTIF(M679:S679,"休日")&gt;3,"対象外","対象"))</f>
        <v>対象外</v>
      </c>
      <c r="AY680" s="198" t="str">
        <f>IF(COUNTIF(T679:Z679,"作業")+COUNTIF(T679:Z679,"休日")&lt;7,"対象外",IF(COUNTIF(T679:Z679,"休日")&gt;3,"対象外","対象"))</f>
        <v>対象外</v>
      </c>
      <c r="AZ680" s="198" t="str">
        <f>IF(COUNTIF(AA679:AG679,"作業")+COUNTIF(AA679:AG679,"休日")&lt;7,"対象外",IF(COUNTIF(AA679:AG679,"休日")&gt;3,"対象外","対象"))</f>
        <v>対象外</v>
      </c>
    </row>
    <row r="681" spans="1:52" ht="35.25" customHeight="1" x14ac:dyDescent="0.4">
      <c r="A681" s="598" t="s">
        <v>77</v>
      </c>
      <c r="B681" s="549" t="s">
        <v>0</v>
      </c>
      <c r="C681" s="550"/>
      <c r="D681" s="550"/>
      <c r="E681" s="550"/>
      <c r="F681" s="307">
        <f>AG637+1</f>
        <v>46351</v>
      </c>
      <c r="G681" s="199">
        <f>F681+1</f>
        <v>46352</v>
      </c>
      <c r="H681" s="199">
        <f t="shared" ref="H681:AG681" si="1099">G681+1</f>
        <v>46353</v>
      </c>
      <c r="I681" s="199">
        <f t="shared" si="1099"/>
        <v>46354</v>
      </c>
      <c r="J681" s="199">
        <f t="shared" si="1099"/>
        <v>46355</v>
      </c>
      <c r="K681" s="199">
        <f t="shared" si="1099"/>
        <v>46356</v>
      </c>
      <c r="L681" s="308">
        <f t="shared" si="1099"/>
        <v>46357</v>
      </c>
      <c r="M681" s="299">
        <f t="shared" si="1099"/>
        <v>46358</v>
      </c>
      <c r="N681" s="199">
        <f t="shared" si="1099"/>
        <v>46359</v>
      </c>
      <c r="O681" s="199">
        <f t="shared" si="1099"/>
        <v>46360</v>
      </c>
      <c r="P681" s="199">
        <f t="shared" si="1099"/>
        <v>46361</v>
      </c>
      <c r="Q681" s="199">
        <f t="shared" si="1099"/>
        <v>46362</v>
      </c>
      <c r="R681" s="199">
        <f t="shared" si="1099"/>
        <v>46363</v>
      </c>
      <c r="S681" s="318">
        <f t="shared" si="1099"/>
        <v>46364</v>
      </c>
      <c r="T681" s="307">
        <f t="shared" si="1099"/>
        <v>46365</v>
      </c>
      <c r="U681" s="199">
        <f t="shared" si="1099"/>
        <v>46366</v>
      </c>
      <c r="V681" s="199">
        <f t="shared" si="1099"/>
        <v>46367</v>
      </c>
      <c r="W681" s="199">
        <f t="shared" si="1099"/>
        <v>46368</v>
      </c>
      <c r="X681" s="199">
        <f t="shared" si="1099"/>
        <v>46369</v>
      </c>
      <c r="Y681" s="199">
        <f t="shared" si="1099"/>
        <v>46370</v>
      </c>
      <c r="Z681" s="308">
        <f t="shared" si="1099"/>
        <v>46371</v>
      </c>
      <c r="AA681" s="299">
        <f t="shared" si="1099"/>
        <v>46372</v>
      </c>
      <c r="AB681" s="199">
        <f t="shared" si="1099"/>
        <v>46373</v>
      </c>
      <c r="AC681" s="199">
        <f t="shared" si="1099"/>
        <v>46374</v>
      </c>
      <c r="AD681" s="199">
        <f t="shared" si="1099"/>
        <v>46375</v>
      </c>
      <c r="AE681" s="199">
        <f t="shared" si="1099"/>
        <v>46376</v>
      </c>
      <c r="AF681" s="199">
        <f t="shared" si="1099"/>
        <v>46377</v>
      </c>
      <c r="AG681" s="199">
        <f t="shared" si="1099"/>
        <v>46378</v>
      </c>
      <c r="AH681" s="545" t="s">
        <v>11</v>
      </c>
      <c r="AI681" s="547" t="s">
        <v>123</v>
      </c>
      <c r="AJ681" s="527" t="s">
        <v>134</v>
      </c>
      <c r="AL681" s="290"/>
      <c r="AM681" s="290"/>
      <c r="AN681" s="290"/>
    </row>
    <row r="682" spans="1:52" ht="35.25" customHeight="1" x14ac:dyDescent="0.4">
      <c r="A682" s="599"/>
      <c r="B682" s="541" t="s">
        <v>1</v>
      </c>
      <c r="C682" s="542"/>
      <c r="D682" s="542"/>
      <c r="E682" s="542"/>
      <c r="F682" s="309">
        <f>AG638+1</f>
        <v>46351</v>
      </c>
      <c r="G682" s="200">
        <f>F682+1</f>
        <v>46352</v>
      </c>
      <c r="H682" s="200">
        <f t="shared" ref="H682:AG682" si="1100">G682+1</f>
        <v>46353</v>
      </c>
      <c r="I682" s="200">
        <f t="shared" si="1100"/>
        <v>46354</v>
      </c>
      <c r="J682" s="200">
        <f t="shared" si="1100"/>
        <v>46355</v>
      </c>
      <c r="K682" s="200">
        <f t="shared" si="1100"/>
        <v>46356</v>
      </c>
      <c r="L682" s="310">
        <f t="shared" si="1100"/>
        <v>46357</v>
      </c>
      <c r="M682" s="300">
        <f t="shared" si="1100"/>
        <v>46358</v>
      </c>
      <c r="N682" s="200">
        <f t="shared" si="1100"/>
        <v>46359</v>
      </c>
      <c r="O682" s="200">
        <f t="shared" si="1100"/>
        <v>46360</v>
      </c>
      <c r="P682" s="200">
        <f t="shared" si="1100"/>
        <v>46361</v>
      </c>
      <c r="Q682" s="200">
        <f t="shared" si="1100"/>
        <v>46362</v>
      </c>
      <c r="R682" s="200">
        <f t="shared" si="1100"/>
        <v>46363</v>
      </c>
      <c r="S682" s="319">
        <f t="shared" si="1100"/>
        <v>46364</v>
      </c>
      <c r="T682" s="309">
        <f t="shared" si="1100"/>
        <v>46365</v>
      </c>
      <c r="U682" s="200">
        <f t="shared" si="1100"/>
        <v>46366</v>
      </c>
      <c r="V682" s="200">
        <f t="shared" si="1100"/>
        <v>46367</v>
      </c>
      <c r="W682" s="200">
        <f t="shared" si="1100"/>
        <v>46368</v>
      </c>
      <c r="X682" s="200">
        <f t="shared" si="1100"/>
        <v>46369</v>
      </c>
      <c r="Y682" s="200">
        <f t="shared" si="1100"/>
        <v>46370</v>
      </c>
      <c r="Z682" s="310">
        <f t="shared" si="1100"/>
        <v>46371</v>
      </c>
      <c r="AA682" s="300">
        <f t="shared" si="1100"/>
        <v>46372</v>
      </c>
      <c r="AB682" s="200">
        <f t="shared" si="1100"/>
        <v>46373</v>
      </c>
      <c r="AC682" s="200">
        <f t="shared" si="1100"/>
        <v>46374</v>
      </c>
      <c r="AD682" s="200">
        <f t="shared" si="1100"/>
        <v>46375</v>
      </c>
      <c r="AE682" s="200">
        <f t="shared" si="1100"/>
        <v>46376</v>
      </c>
      <c r="AF682" s="200">
        <f t="shared" si="1100"/>
        <v>46377</v>
      </c>
      <c r="AG682" s="200">
        <f t="shared" si="1100"/>
        <v>46378</v>
      </c>
      <c r="AH682" s="546"/>
      <c r="AI682" s="548"/>
      <c r="AJ682" s="528"/>
      <c r="AL682" s="290"/>
      <c r="AM682" s="290"/>
      <c r="AN682" s="290"/>
    </row>
    <row r="683" spans="1:52" ht="35.25" customHeight="1" x14ac:dyDescent="0.4">
      <c r="A683" s="599"/>
      <c r="B683" s="541" t="s">
        <v>2</v>
      </c>
      <c r="C683" s="542"/>
      <c r="D683" s="542"/>
      <c r="E683" s="542"/>
      <c r="F683" s="311">
        <f>AG639+1</f>
        <v>46351</v>
      </c>
      <c r="G683" s="201">
        <f>F682+1</f>
        <v>46352</v>
      </c>
      <c r="H683" s="201">
        <f t="shared" ref="H683" si="1101">G682+1</f>
        <v>46353</v>
      </c>
      <c r="I683" s="201">
        <f t="shared" ref="I683" si="1102">H682+1</f>
        <v>46354</v>
      </c>
      <c r="J683" s="201">
        <f t="shared" ref="J683" si="1103">I682+1</f>
        <v>46355</v>
      </c>
      <c r="K683" s="201">
        <f t="shared" ref="K683" si="1104">J682+1</f>
        <v>46356</v>
      </c>
      <c r="L683" s="312">
        <f t="shared" ref="L683" si="1105">K682+1</f>
        <v>46357</v>
      </c>
      <c r="M683" s="301">
        <f t="shared" ref="M683" si="1106">L682+1</f>
        <v>46358</v>
      </c>
      <c r="N683" s="201">
        <f t="shared" ref="N683" si="1107">M682+1</f>
        <v>46359</v>
      </c>
      <c r="O683" s="201">
        <f t="shared" ref="O683" si="1108">N682+1</f>
        <v>46360</v>
      </c>
      <c r="P683" s="201">
        <f t="shared" ref="P683" si="1109">O682+1</f>
        <v>46361</v>
      </c>
      <c r="Q683" s="201">
        <f t="shared" ref="Q683" si="1110">P682+1</f>
        <v>46362</v>
      </c>
      <c r="R683" s="201">
        <f t="shared" ref="R683" si="1111">Q682+1</f>
        <v>46363</v>
      </c>
      <c r="S683" s="320">
        <f t="shared" ref="S683" si="1112">R682+1</f>
        <v>46364</v>
      </c>
      <c r="T683" s="311">
        <f t="shared" ref="T683" si="1113">S682+1</f>
        <v>46365</v>
      </c>
      <c r="U683" s="201">
        <f t="shared" ref="U683" si="1114">T682+1</f>
        <v>46366</v>
      </c>
      <c r="V683" s="201">
        <f t="shared" ref="V683" si="1115">U682+1</f>
        <v>46367</v>
      </c>
      <c r="W683" s="201">
        <f t="shared" ref="W683" si="1116">V682+1</f>
        <v>46368</v>
      </c>
      <c r="X683" s="201">
        <f t="shared" ref="X683" si="1117">W682+1</f>
        <v>46369</v>
      </c>
      <c r="Y683" s="201">
        <f t="shared" ref="Y683" si="1118">X682+1</f>
        <v>46370</v>
      </c>
      <c r="Z683" s="312">
        <f t="shared" ref="Z683" si="1119">Y682+1</f>
        <v>46371</v>
      </c>
      <c r="AA683" s="301">
        <f t="shared" ref="AA683" si="1120">Z682+1</f>
        <v>46372</v>
      </c>
      <c r="AB683" s="201">
        <f t="shared" ref="AB683" si="1121">AA682+1</f>
        <v>46373</v>
      </c>
      <c r="AC683" s="201">
        <f t="shared" ref="AC683" si="1122">AB682+1</f>
        <v>46374</v>
      </c>
      <c r="AD683" s="201">
        <f t="shared" ref="AD683" si="1123">AC682+1</f>
        <v>46375</v>
      </c>
      <c r="AE683" s="201">
        <f t="shared" ref="AE683" si="1124">AD682+1</f>
        <v>46376</v>
      </c>
      <c r="AF683" s="201">
        <f t="shared" ref="AF683" si="1125">AE682+1</f>
        <v>46377</v>
      </c>
      <c r="AG683" s="201">
        <f t="shared" ref="AG683" si="1126">AF682+1</f>
        <v>46378</v>
      </c>
      <c r="AH683" s="546"/>
      <c r="AI683" s="548"/>
      <c r="AJ683" s="528"/>
      <c r="AK683" s="159"/>
      <c r="AL683" s="290"/>
      <c r="AM683" s="290"/>
      <c r="AN683" s="290"/>
      <c r="AO683" s="290"/>
      <c r="AP683" s="290"/>
      <c r="AQ683" s="290"/>
      <c r="AR683" s="290"/>
      <c r="AS683" s="290"/>
      <c r="AT683" s="290"/>
      <c r="AU683" s="290"/>
      <c r="AV683" s="290"/>
      <c r="AW683" s="290"/>
      <c r="AX683" s="290"/>
      <c r="AY683" s="290"/>
      <c r="AZ683" s="290"/>
    </row>
    <row r="684" spans="1:52" ht="120" customHeight="1" x14ac:dyDescent="0.4">
      <c r="A684" s="599"/>
      <c r="B684" s="543" t="s">
        <v>157</v>
      </c>
      <c r="C684" s="544"/>
      <c r="D684" s="544"/>
      <c r="E684" s="544"/>
      <c r="F684" s="292" t="str">
        <f>IF(F682=$T$9,"完了日","")</f>
        <v/>
      </c>
      <c r="G684" s="197" t="str">
        <f>IF(G682=$T$9,"完了日","")</f>
        <v/>
      </c>
      <c r="H684" s="197" t="str">
        <f t="shared" ref="H684:AG684" si="1127">IF(H682=$T$9,"完了日","")</f>
        <v/>
      </c>
      <c r="I684" s="197" t="str">
        <f t="shared" si="1127"/>
        <v/>
      </c>
      <c r="J684" s="197" t="str">
        <f t="shared" si="1127"/>
        <v/>
      </c>
      <c r="K684" s="197" t="str">
        <f t="shared" si="1127"/>
        <v/>
      </c>
      <c r="L684" s="313" t="str">
        <f t="shared" si="1127"/>
        <v/>
      </c>
      <c r="M684" s="302" t="str">
        <f t="shared" si="1127"/>
        <v/>
      </c>
      <c r="N684" s="197" t="str">
        <f t="shared" si="1127"/>
        <v/>
      </c>
      <c r="O684" s="197" t="str">
        <f t="shared" si="1127"/>
        <v/>
      </c>
      <c r="P684" s="197" t="str">
        <f t="shared" si="1127"/>
        <v/>
      </c>
      <c r="Q684" s="197" t="str">
        <f t="shared" si="1127"/>
        <v/>
      </c>
      <c r="R684" s="197" t="str">
        <f t="shared" si="1127"/>
        <v/>
      </c>
      <c r="S684" s="321" t="str">
        <f t="shared" si="1127"/>
        <v/>
      </c>
      <c r="T684" s="292" t="str">
        <f t="shared" si="1127"/>
        <v/>
      </c>
      <c r="U684" s="197" t="str">
        <f t="shared" si="1127"/>
        <v/>
      </c>
      <c r="V684" s="197" t="str">
        <f t="shared" si="1127"/>
        <v/>
      </c>
      <c r="W684" s="197" t="str">
        <f t="shared" si="1127"/>
        <v/>
      </c>
      <c r="X684" s="197" t="str">
        <f t="shared" si="1127"/>
        <v/>
      </c>
      <c r="Y684" s="197" t="str">
        <f t="shared" si="1127"/>
        <v/>
      </c>
      <c r="Z684" s="313" t="str">
        <f t="shared" si="1127"/>
        <v/>
      </c>
      <c r="AA684" s="302" t="str">
        <f t="shared" si="1127"/>
        <v/>
      </c>
      <c r="AB684" s="197" t="str">
        <f t="shared" si="1127"/>
        <v/>
      </c>
      <c r="AC684" s="197" t="str">
        <f t="shared" si="1127"/>
        <v/>
      </c>
      <c r="AD684" s="197" t="str">
        <f t="shared" si="1127"/>
        <v/>
      </c>
      <c r="AE684" s="197" t="str">
        <f t="shared" si="1127"/>
        <v/>
      </c>
      <c r="AF684" s="197" t="str">
        <f t="shared" si="1127"/>
        <v/>
      </c>
      <c r="AG684" s="197" t="str">
        <f t="shared" si="1127"/>
        <v/>
      </c>
      <c r="AH684" s="546"/>
      <c r="AI684" s="548"/>
      <c r="AJ684" s="528"/>
      <c r="AL684" s="290"/>
      <c r="AM684" s="290"/>
      <c r="AN684" s="516" t="s">
        <v>126</v>
      </c>
      <c r="AO684" s="516"/>
      <c r="AR684" s="146" t="s">
        <v>146</v>
      </c>
      <c r="AX684" s="517" t="s">
        <v>160</v>
      </c>
      <c r="AY684" s="517"/>
      <c r="AZ684" s="517"/>
    </row>
    <row r="685" spans="1:52" ht="54.75" customHeight="1" x14ac:dyDescent="0.4">
      <c r="A685" s="599"/>
      <c r="B685" s="529" t="str">
        <f>IF(COUNTIF(F685:AG685,0)=28,"",B$25)</f>
        <v/>
      </c>
      <c r="C685" s="530"/>
      <c r="D685" s="531"/>
      <c r="E685" s="295" t="s">
        <v>158</v>
      </c>
      <c r="F685" s="314">
        <f>VLOOKUP(F682,'1'!$B$11:$D$598,3,0)</f>
        <v>0</v>
      </c>
      <c r="G685" s="219">
        <f>VLOOKUP(G682,'1'!$B$11:$D$598,3,0)</f>
        <v>0</v>
      </c>
      <c r="H685" s="219">
        <f>VLOOKUP(H682,'1'!$B$11:$D$598,3,0)</f>
        <v>0</v>
      </c>
      <c r="I685" s="219">
        <f>VLOOKUP(I682,'1'!$B$11:$D$598,3,0)</f>
        <v>0</v>
      </c>
      <c r="J685" s="219">
        <f>VLOOKUP(J682,'1'!$B$11:$D$598,3,0)</f>
        <v>0</v>
      </c>
      <c r="K685" s="219">
        <f>VLOOKUP(K682,'1'!$B$11:$D$598,3,0)</f>
        <v>0</v>
      </c>
      <c r="L685" s="315">
        <f>VLOOKUP(L682,'1'!$B$11:$D$598,3,0)</f>
        <v>0</v>
      </c>
      <c r="M685" s="303">
        <f>VLOOKUP(M682,'1'!$B$11:$D$598,3,0)</f>
        <v>0</v>
      </c>
      <c r="N685" s="219">
        <f>VLOOKUP(N682,'1'!$B$11:$D$598,3,0)</f>
        <v>0</v>
      </c>
      <c r="O685" s="219">
        <f>VLOOKUP(O682,'1'!$B$11:$D$598,3,0)</f>
        <v>0</v>
      </c>
      <c r="P685" s="219">
        <f>VLOOKUP(P682,'1'!$B$11:$D$598,3,0)</f>
        <v>0</v>
      </c>
      <c r="Q685" s="219">
        <f>VLOOKUP(Q682,'1'!$B$11:$D$598,3,0)</f>
        <v>0</v>
      </c>
      <c r="R685" s="219">
        <f>VLOOKUP(R682,'1'!$B$11:$D$598,3,0)</f>
        <v>0</v>
      </c>
      <c r="S685" s="322">
        <f>VLOOKUP(S682,'1'!$B$11:$D$598,3,0)</f>
        <v>0</v>
      </c>
      <c r="T685" s="314">
        <f>VLOOKUP(T682,'1'!$B$11:$D$598,3,0)</f>
        <v>0</v>
      </c>
      <c r="U685" s="219">
        <f>VLOOKUP(U682,'1'!$B$11:$D$598,3,0)</f>
        <v>0</v>
      </c>
      <c r="V685" s="219">
        <f>VLOOKUP(V682,'1'!$B$11:$D$598,3,0)</f>
        <v>0</v>
      </c>
      <c r="W685" s="219">
        <f>VLOOKUP(W682,'1'!$B$11:$D$598,3,0)</f>
        <v>0</v>
      </c>
      <c r="X685" s="219">
        <f>VLOOKUP(X682,'1'!$B$11:$D$598,3,0)</f>
        <v>0</v>
      </c>
      <c r="Y685" s="219">
        <f>VLOOKUP(Y682,'1'!$B$11:$D$598,3,0)</f>
        <v>0</v>
      </c>
      <c r="Z685" s="315">
        <f>VLOOKUP(Z682,'1'!$B$11:$D$598,3,0)</f>
        <v>0</v>
      </c>
      <c r="AA685" s="303">
        <f>VLOOKUP(AA682,'1'!$B$11:$D$598,3,0)</f>
        <v>0</v>
      </c>
      <c r="AB685" s="219">
        <f>VLOOKUP(AB682,'1'!$B$11:$D$598,3,0)</f>
        <v>0</v>
      </c>
      <c r="AC685" s="219">
        <f>VLOOKUP(AC682,'1'!$B$11:$D$598,3,0)</f>
        <v>0</v>
      </c>
      <c r="AD685" s="219">
        <f>VLOOKUP(AD682,'1'!$B$11:$D$598,3,0)</f>
        <v>0</v>
      </c>
      <c r="AE685" s="219">
        <f>VLOOKUP(AE682,'1'!$B$11:$D$598,3,0)</f>
        <v>0</v>
      </c>
      <c r="AF685" s="219">
        <f>VLOOKUP(AF682,'1'!$B$11:$D$598,3,0)</f>
        <v>0</v>
      </c>
      <c r="AG685" s="219">
        <f>VLOOKUP(AG682,'1'!$B$11:$D$598,3,0)</f>
        <v>0</v>
      </c>
      <c r="AH685" s="198">
        <f>COUNTIF(F686:AG686,"作業")+COUNTIF(F686:AG686,"休日")</f>
        <v>0</v>
      </c>
      <c r="AI685" s="291">
        <f>(COUNTIF(F686:AG686,"休日"))</f>
        <v>0</v>
      </c>
      <c r="AJ685" s="526" t="str">
        <f>IF(AN685&gt;0.01,ROUND(AN685/AM685,3),"")</f>
        <v/>
      </c>
      <c r="AL685" s="290"/>
      <c r="AM685" s="290">
        <f>SUM(AM686:AM724)</f>
        <v>0</v>
      </c>
      <c r="AN685" s="188">
        <f>SUM(AN686:AN724)</f>
        <v>0</v>
      </c>
      <c r="AS685" s="146" t="s">
        <v>162</v>
      </c>
      <c r="AT685" s="146" t="s">
        <v>19</v>
      </c>
      <c r="AW685" s="278"/>
      <c r="AX685" s="278"/>
      <c r="AY685" s="278"/>
      <c r="AZ685" s="278"/>
    </row>
    <row r="686" spans="1:52" ht="54.75" customHeight="1" x14ac:dyDescent="0.4">
      <c r="A686" s="599"/>
      <c r="B686" s="532"/>
      <c r="C686" s="533"/>
      <c r="D686" s="534"/>
      <c r="E686" s="296" t="s">
        <v>159</v>
      </c>
      <c r="F686" s="314" t="str">
        <f>IF(B685="","",IF(AW686="対象外","対象外",F685))</f>
        <v/>
      </c>
      <c r="G686" s="219" t="str">
        <f>IF(B685="","",IF(AW686="対象外","対象外",G685))</f>
        <v/>
      </c>
      <c r="H686" s="219" t="str">
        <f>IF(B685="","",IF(AW686="対象外","対象外",H685))</f>
        <v/>
      </c>
      <c r="I686" s="219" t="str">
        <f>IF(B685="","",IF(AW686="対象外","対象外",I685))</f>
        <v/>
      </c>
      <c r="J686" s="219" t="str">
        <f>IF(B685="","",IF(AW686="対象外","対象外",J685))</f>
        <v/>
      </c>
      <c r="K686" s="219" t="str">
        <f>IF(B685="","",IF(AW686="対象外","対象外",K685))</f>
        <v/>
      </c>
      <c r="L686" s="315" t="str">
        <f>IF(B685="","",IF(AW686="対象外","対象外",L685))</f>
        <v/>
      </c>
      <c r="M686" s="303" t="str">
        <f>IF(B685="","",IF(AX686="対象外","対象外",M685))</f>
        <v/>
      </c>
      <c r="N686" s="219" t="str">
        <f>IF(B685="","",IF(AX686="対象外","対象外",N685))</f>
        <v/>
      </c>
      <c r="O686" s="219" t="str">
        <f>IF(B685="","",IF(AX686="対象外","対象外",O685))</f>
        <v/>
      </c>
      <c r="P686" s="219" t="str">
        <f>IF(B685="","",IF(AX686="対象外","対象外",P685))</f>
        <v/>
      </c>
      <c r="Q686" s="219" t="str">
        <f>IF(B685="","",IF(AX686="対象外","対象外",Q685))</f>
        <v/>
      </c>
      <c r="R686" s="219" t="str">
        <f>IF(B685="","",IF(AX686="対象外","対象外",R685))</f>
        <v/>
      </c>
      <c r="S686" s="322" t="str">
        <f>IF(B685="","",IF(AX686="対象外","対象外",S685))</f>
        <v/>
      </c>
      <c r="T686" s="314" t="str">
        <f>IF(B685="","",IF(AY686="対象外","対象外",T685))</f>
        <v/>
      </c>
      <c r="U686" s="219" t="str">
        <f>IF(B685="","",IF(AY686="対象外","対象外",U685))</f>
        <v/>
      </c>
      <c r="V686" s="219" t="str">
        <f>IF(B685="","",IF(AY686="対象外","対象外",V685))</f>
        <v/>
      </c>
      <c r="W686" s="219" t="str">
        <f>IF(B685="","",IF(AY686="対象外","対象外",W685))</f>
        <v/>
      </c>
      <c r="X686" s="219" t="str">
        <f>IF(B685="","",IF(AY686="対象外","対象外",X685))</f>
        <v/>
      </c>
      <c r="Y686" s="219" t="str">
        <f>IF(B685="","",IF(AY686="対象外","対象外",Y685))</f>
        <v/>
      </c>
      <c r="Z686" s="315" t="str">
        <f>IF(B685="","",IF(AY686="対象外","対象外",Z685))</f>
        <v/>
      </c>
      <c r="AA686" s="303" t="str">
        <f>IF(B685="","",IF(AZ686="対象外","対象外",AA685))</f>
        <v/>
      </c>
      <c r="AB686" s="219" t="str">
        <f>IF(B685="","",IF(AZ686="対象外","対象外",AB685))</f>
        <v/>
      </c>
      <c r="AC686" s="219" t="str">
        <f>IF(B685="","",IF(AZ686="対象外","対象外",AC685))</f>
        <v/>
      </c>
      <c r="AD686" s="219" t="str">
        <f>IF(B685="","",IF(AZ686="対象外","対象外",AD685))</f>
        <v/>
      </c>
      <c r="AE686" s="219" t="str">
        <f>IF(B685="","",IF(AZ686="対象外","対象外",AE685))</f>
        <v/>
      </c>
      <c r="AF686" s="219" t="str">
        <f>IF(B685="","",IF(AZ686="対象外","対象外",AF685))</f>
        <v/>
      </c>
      <c r="AG686" s="219" t="str">
        <f>IF(B685="","",IF(AZ686="対象外","対象外",AG685))</f>
        <v/>
      </c>
      <c r="AH686" s="523" t="str">
        <f>IF(B685="","",IF(AH685&lt;1,"対象外",ROUND(AI685/AH685,3)))</f>
        <v/>
      </c>
      <c r="AI686" s="524"/>
      <c r="AJ686" s="526"/>
      <c r="AL686" s="146"/>
      <c r="AM686" s="184">
        <f>IF(AH686="",0,IF(AH686="対象外",0,1))</f>
        <v>0</v>
      </c>
      <c r="AN686" s="187">
        <f>IF(AM686=1,AH686,0)</f>
        <v>0</v>
      </c>
      <c r="AO686" s="184">
        <f>AH685</f>
        <v>0</v>
      </c>
      <c r="AP686" s="170">
        <f>AI685</f>
        <v>0</v>
      </c>
      <c r="AQ686" s="152"/>
      <c r="AR686" s="170">
        <f>IF(AS686&gt;1,1,0)</f>
        <v>0</v>
      </c>
      <c r="AS686" s="170">
        <f>AO686+AS642</f>
        <v>0</v>
      </c>
      <c r="AT686" s="170">
        <f>AP686+AT642</f>
        <v>0</v>
      </c>
      <c r="AU686" s="152"/>
      <c r="AW686" s="198" t="str">
        <f>IF(COUNTIF(F685:L685,"作業")+COUNTIF(F685:L685,"休日")&lt;7,"対象外",IF(COUNTIF(F685:L685,"休日")&gt;3,"対象外","対象"))</f>
        <v>対象外</v>
      </c>
      <c r="AX686" s="198" t="str">
        <f>IF(COUNTIF(M685:S685,"作業")+COUNTIF(M685:S685,"休日")&lt;7,"対象外",IF(COUNTIF(M685:S685,"休日")&gt;3,"対象外","対象"))</f>
        <v>対象外</v>
      </c>
      <c r="AY686" s="198" t="str">
        <f>IF(COUNTIF(T685:Z685,"作業")+COUNTIF(T685:Z685,"休日")&lt;7,"対象外",IF(COUNTIF(T685:Z685,"休日")&gt;3,"対象外","対象"))</f>
        <v>対象外</v>
      </c>
      <c r="AZ686" s="198" t="str">
        <f>IF(COUNTIF(AA685:AG685,"作業")+COUNTIF(AA685:AG685,"休日")&lt;7,"対象外",IF(COUNTIF(AA685:AG685,"休日")&gt;3,"対象外","対象"))</f>
        <v>対象外</v>
      </c>
    </row>
    <row r="687" spans="1:52" ht="54.75" customHeight="1" x14ac:dyDescent="0.4">
      <c r="A687" s="599"/>
      <c r="B687" s="529" t="str">
        <f>IF(COUNTIF(F687:AG687,0)=28,"",B$27)</f>
        <v/>
      </c>
      <c r="C687" s="530"/>
      <c r="D687" s="531"/>
      <c r="E687" s="295" t="s">
        <v>158</v>
      </c>
      <c r="F687" s="314">
        <f>VLOOKUP(F682,'2'!$B$11:$D$598,3,0)</f>
        <v>0</v>
      </c>
      <c r="G687" s="219">
        <f>VLOOKUP(G682,'2'!$B$11:$D$598,3,0)</f>
        <v>0</v>
      </c>
      <c r="H687" s="219">
        <f>VLOOKUP(H682,'2'!$B$11:$D$598,3,0)</f>
        <v>0</v>
      </c>
      <c r="I687" s="219">
        <f>VLOOKUP(I682,'2'!$B$11:$D$598,3,0)</f>
        <v>0</v>
      </c>
      <c r="J687" s="219">
        <f>VLOOKUP(J682,'2'!$B$11:$D$598,3,0)</f>
        <v>0</v>
      </c>
      <c r="K687" s="219">
        <f>VLOOKUP(K682,'2'!$B$11:$D$598,3,0)</f>
        <v>0</v>
      </c>
      <c r="L687" s="315">
        <f>VLOOKUP(L682,'2'!$B$11:$D$598,3,0)</f>
        <v>0</v>
      </c>
      <c r="M687" s="303">
        <f>VLOOKUP(M682,'2'!$B$11:$D$598,3,0)</f>
        <v>0</v>
      </c>
      <c r="N687" s="219">
        <f>VLOOKUP(N682,'2'!$B$11:$D$598,3,0)</f>
        <v>0</v>
      </c>
      <c r="O687" s="219">
        <f>VLOOKUP(O682,'2'!$B$11:$D$598,3,0)</f>
        <v>0</v>
      </c>
      <c r="P687" s="219">
        <f>VLOOKUP(P682,'2'!$B$11:$D$598,3,0)</f>
        <v>0</v>
      </c>
      <c r="Q687" s="219">
        <f>VLOOKUP(Q682,'2'!$B$11:$D$598,3,0)</f>
        <v>0</v>
      </c>
      <c r="R687" s="219">
        <f>VLOOKUP(R682,'2'!$B$11:$D$598,3,0)</f>
        <v>0</v>
      </c>
      <c r="S687" s="322">
        <f>VLOOKUP(S682,'2'!$B$11:$D$598,3,0)</f>
        <v>0</v>
      </c>
      <c r="T687" s="314">
        <f>VLOOKUP(T682,'2'!$B$11:$D$598,3,0)</f>
        <v>0</v>
      </c>
      <c r="U687" s="219">
        <f>VLOOKUP(U682,'2'!$B$11:$D$598,3,0)</f>
        <v>0</v>
      </c>
      <c r="V687" s="219">
        <f>VLOOKUP(V682,'2'!$B$11:$D$598,3,0)</f>
        <v>0</v>
      </c>
      <c r="W687" s="219">
        <f>VLOOKUP(W682,'2'!$B$11:$D$598,3,0)</f>
        <v>0</v>
      </c>
      <c r="X687" s="219">
        <f>VLOOKUP(X682,'2'!$B$11:$D$598,3,0)</f>
        <v>0</v>
      </c>
      <c r="Y687" s="219">
        <f>VLOOKUP(Y682,'2'!$B$11:$D$598,3,0)</f>
        <v>0</v>
      </c>
      <c r="Z687" s="315">
        <f>VLOOKUP(Z682,'2'!$B$11:$D$598,3,0)</f>
        <v>0</v>
      </c>
      <c r="AA687" s="303">
        <f>VLOOKUP(AA682,'2'!$B$11:$D$598,3,0)</f>
        <v>0</v>
      </c>
      <c r="AB687" s="219">
        <f>VLOOKUP(AB682,'2'!$B$11:$D$598,3,0)</f>
        <v>0</v>
      </c>
      <c r="AC687" s="219">
        <f>VLOOKUP(AC682,'2'!$B$11:$D$598,3,0)</f>
        <v>0</v>
      </c>
      <c r="AD687" s="219">
        <f>VLOOKUP(AD682,'2'!$B$11:$D$598,3,0)</f>
        <v>0</v>
      </c>
      <c r="AE687" s="219">
        <f>VLOOKUP(AE682,'2'!$B$11:$D$598,3,0)</f>
        <v>0</v>
      </c>
      <c r="AF687" s="219">
        <f>VLOOKUP(AF682,'2'!$B$11:$D$598,3,0)</f>
        <v>0</v>
      </c>
      <c r="AG687" s="219">
        <f>VLOOKUP(AG682,'2'!$B$11:$D$598,3,0)</f>
        <v>0</v>
      </c>
      <c r="AH687" s="198">
        <f>COUNTIF(F688:AG688,"作業")+COUNTIF(F688:AG688,"休日")</f>
        <v>0</v>
      </c>
      <c r="AI687" s="291">
        <f>(COUNTIF(F688:AG688,"休日"))</f>
        <v>0</v>
      </c>
      <c r="AJ687" s="525" t="str">
        <f>IF(AJ685="","",IF(AJ685&gt;=0.285,"達成","未達成"))</f>
        <v/>
      </c>
      <c r="AL687" s="290"/>
      <c r="AM687" s="290"/>
      <c r="AN687" s="290"/>
      <c r="AW687" s="278">
        <v>1</v>
      </c>
      <c r="AX687" s="278">
        <v>2</v>
      </c>
      <c r="AY687" s="278">
        <v>3</v>
      </c>
      <c r="AZ687" s="278">
        <v>4</v>
      </c>
    </row>
    <row r="688" spans="1:52" ht="54.75" customHeight="1" x14ac:dyDescent="0.4">
      <c r="A688" s="599"/>
      <c r="B688" s="532"/>
      <c r="C688" s="533"/>
      <c r="D688" s="534"/>
      <c r="E688" s="296" t="s">
        <v>159</v>
      </c>
      <c r="F688" s="314" t="str">
        <f>IF(B687="","",IF(AW688="対象外","対象外",F687))</f>
        <v/>
      </c>
      <c r="G688" s="219" t="str">
        <f>IF(B687="","",IF(AW688="対象外","対象外",G687))</f>
        <v/>
      </c>
      <c r="H688" s="219" t="str">
        <f>IF(B687="","",IF(AW688="対象外","対象外",H687))</f>
        <v/>
      </c>
      <c r="I688" s="219" t="str">
        <f>IF(B687="","",IF(AW688="対象外","対象外",I687))</f>
        <v/>
      </c>
      <c r="J688" s="219" t="str">
        <f>IF(B687="","",IF(AW688="対象外","対象外",J687))</f>
        <v/>
      </c>
      <c r="K688" s="219" t="str">
        <f>IF(B687="","",IF(AW688="対象外","対象外",K687))</f>
        <v/>
      </c>
      <c r="L688" s="315" t="str">
        <f>IF(B687="","",IF(AW688="対象外","対象外",L687))</f>
        <v/>
      </c>
      <c r="M688" s="303" t="str">
        <f>IF(B687="","",IF(AX688="対象外","対象外",M687))</f>
        <v/>
      </c>
      <c r="N688" s="219" t="str">
        <f>IF(B687="","",IF(AX688="対象外","対象外",N687))</f>
        <v/>
      </c>
      <c r="O688" s="219" t="str">
        <f>IF(B687="","",IF(AX688="対象外","対象外",O687))</f>
        <v/>
      </c>
      <c r="P688" s="219" t="str">
        <f>IF(B687="","",IF(AX688="対象外","対象外",P687))</f>
        <v/>
      </c>
      <c r="Q688" s="219" t="str">
        <f>IF(B687="","",IF(AX688="対象外","対象外",Q687))</f>
        <v/>
      </c>
      <c r="R688" s="219" t="str">
        <f>IF(B687="","",IF(AX688="対象外","対象外",R687))</f>
        <v/>
      </c>
      <c r="S688" s="322" t="str">
        <f>IF(B687="","",IF(AX688="対象外","対象外",S687))</f>
        <v/>
      </c>
      <c r="T688" s="314" t="str">
        <f>IF(B687="","",IF(AY688="対象外","対象外",T687))</f>
        <v/>
      </c>
      <c r="U688" s="219" t="str">
        <f>IF(B687="","",IF(AY688="対象外","対象外",U687))</f>
        <v/>
      </c>
      <c r="V688" s="219" t="str">
        <f>IF(B687="","",IF(AY688="対象外","対象外",V687))</f>
        <v/>
      </c>
      <c r="W688" s="219" t="str">
        <f>IF(B687="","",IF(AY688="対象外","対象外",W687))</f>
        <v/>
      </c>
      <c r="X688" s="219" t="str">
        <f>IF(B687="","",IF(AY688="対象外","対象外",X687))</f>
        <v/>
      </c>
      <c r="Y688" s="219" t="str">
        <f>IF(B687="","",IF(AY688="対象外","対象外",Y687))</f>
        <v/>
      </c>
      <c r="Z688" s="315" t="str">
        <f>IF(B687="","",IF(AY688="対象外","対象外",Z687))</f>
        <v/>
      </c>
      <c r="AA688" s="303" t="str">
        <f>IF(B687="","",IF(AZ688="対象外","対象外",AA687))</f>
        <v/>
      </c>
      <c r="AB688" s="219" t="str">
        <f>IF(B687="","",IF(AZ688="対象外","対象外",AB687))</f>
        <v/>
      </c>
      <c r="AC688" s="219" t="str">
        <f>IF(B687="","",IF(AZ688="対象外","対象外",AC687))</f>
        <v/>
      </c>
      <c r="AD688" s="219" t="str">
        <f>IF(B687="","",IF(AZ688="対象外","対象外",AD687))</f>
        <v/>
      </c>
      <c r="AE688" s="219" t="str">
        <f>IF(B687="","",IF(AZ688="対象外","対象外",AE687))</f>
        <v/>
      </c>
      <c r="AF688" s="219" t="str">
        <f>IF(B687="","",IF(AZ688="対象外","対象外",AF687))</f>
        <v/>
      </c>
      <c r="AG688" s="219" t="str">
        <f>IF(B687="","",IF(AZ688="対象外","対象外",AG687))</f>
        <v/>
      </c>
      <c r="AH688" s="523" t="str">
        <f>IF(B687="","",IF(AH687&lt;1,"対象外",ROUND(AI687/AH687,3)))</f>
        <v/>
      </c>
      <c r="AI688" s="524"/>
      <c r="AJ688" s="525"/>
      <c r="AL688" s="290"/>
      <c r="AM688" s="184">
        <f>IF(AH688="",0,IF(AH688="対象外",0,1))</f>
        <v>0</v>
      </c>
      <c r="AN688" s="187">
        <f>IF(AM688=1,AH688,0)</f>
        <v>0</v>
      </c>
      <c r="AO688" s="184">
        <f>AH687</f>
        <v>0</v>
      </c>
      <c r="AP688" s="170">
        <f>AI687</f>
        <v>0</v>
      </c>
      <c r="AQ688" s="152"/>
      <c r="AR688" s="170">
        <f>IF(AS688&gt;1,1,0)</f>
        <v>0</v>
      </c>
      <c r="AS688" s="170">
        <f>AO688+AS644</f>
        <v>0</v>
      </c>
      <c r="AT688" s="170">
        <f>AP688+AT644</f>
        <v>0</v>
      </c>
      <c r="AU688" s="152"/>
      <c r="AW688" s="198" t="str">
        <f>IF(COUNTIF(F687:L687,"作業")+COUNTIF(F687:L687,"休日")&lt;7,"対象外",IF(COUNTIF(F687:L687,"休日")&gt;3,"対象外","対象"))</f>
        <v>対象外</v>
      </c>
      <c r="AX688" s="198" t="str">
        <f>IF(COUNTIF(M687:S687,"作業")+COUNTIF(M687:S687,"休日")&lt;7,"対象外",IF(COUNTIF(M687:S687,"休日")&gt;3,"対象外","対象"))</f>
        <v>対象外</v>
      </c>
      <c r="AY688" s="198" t="str">
        <f>IF(COUNTIF(T687:Z687,"作業")+COUNTIF(T687:Z687,"休日")&lt;7,"対象外",IF(COUNTIF(T687:Z687,"休日")&gt;3,"対象外","対象"))</f>
        <v>対象外</v>
      </c>
      <c r="AZ688" s="198" t="str">
        <f>IF(COUNTIF(AA687:AG687,"作業")+COUNTIF(AA687:AG687,"休日")&lt;7,"対象外",IF(COUNTIF(AA687:AG687,"休日")&gt;3,"対象外","対象"))</f>
        <v>対象外</v>
      </c>
    </row>
    <row r="689" spans="1:52" ht="54.75" customHeight="1" x14ac:dyDescent="0.35">
      <c r="A689" s="599"/>
      <c r="B689" s="529" t="str">
        <f>IF(COUNTIF(F689:AG689,0)=28,"",B$29)</f>
        <v/>
      </c>
      <c r="C689" s="530"/>
      <c r="D689" s="531"/>
      <c r="E689" s="295" t="s">
        <v>158</v>
      </c>
      <c r="F689" s="314">
        <f>VLOOKUP(F682,'3'!$B$11:$D$598,3,0)</f>
        <v>0</v>
      </c>
      <c r="G689" s="219">
        <f>VLOOKUP(G682,'3'!$B$11:$D$598,3,0)</f>
        <v>0</v>
      </c>
      <c r="H689" s="219">
        <f>VLOOKUP(H682,'3'!$B$11:$D$598,3,0)</f>
        <v>0</v>
      </c>
      <c r="I689" s="219">
        <f>VLOOKUP(I682,'3'!$B$11:$D$598,3,0)</f>
        <v>0</v>
      </c>
      <c r="J689" s="219">
        <f>VLOOKUP(J682,'3'!$B$11:$D$598,3,0)</f>
        <v>0</v>
      </c>
      <c r="K689" s="219">
        <f>VLOOKUP(K682,'3'!$B$11:$D$598,3,0)</f>
        <v>0</v>
      </c>
      <c r="L689" s="315">
        <f>VLOOKUP(L682,'3'!$B$11:$D$598,3,0)</f>
        <v>0</v>
      </c>
      <c r="M689" s="303">
        <f>VLOOKUP(M682,'3'!$B$11:$D$598,3,0)</f>
        <v>0</v>
      </c>
      <c r="N689" s="219">
        <f>VLOOKUP(N682,'3'!$B$11:$D$598,3,0)</f>
        <v>0</v>
      </c>
      <c r="O689" s="219">
        <f>VLOOKUP(O682,'3'!$B$11:$D$598,3,0)</f>
        <v>0</v>
      </c>
      <c r="P689" s="219">
        <f>VLOOKUP(P682,'3'!$B$11:$D$598,3,0)</f>
        <v>0</v>
      </c>
      <c r="Q689" s="219">
        <f>VLOOKUP(Q682,'3'!$B$11:$D$598,3,0)</f>
        <v>0</v>
      </c>
      <c r="R689" s="219">
        <f>VLOOKUP(R682,'3'!$B$11:$D$598,3,0)</f>
        <v>0</v>
      </c>
      <c r="S689" s="322">
        <f>VLOOKUP(S682,'3'!$B$11:$D$598,3,0)</f>
        <v>0</v>
      </c>
      <c r="T689" s="314">
        <f>VLOOKUP(T682,'3'!$B$11:$D$598,3,0)</f>
        <v>0</v>
      </c>
      <c r="U689" s="219">
        <f>VLOOKUP(U682,'3'!$B$11:$D$598,3,0)</f>
        <v>0</v>
      </c>
      <c r="V689" s="219">
        <f>VLOOKUP(V682,'3'!$B$11:$D$598,3,0)</f>
        <v>0</v>
      </c>
      <c r="W689" s="219">
        <f>VLOOKUP(W682,'3'!$B$11:$D$598,3,0)</f>
        <v>0</v>
      </c>
      <c r="X689" s="219">
        <f>VLOOKUP(X682,'3'!$B$11:$D$598,3,0)</f>
        <v>0</v>
      </c>
      <c r="Y689" s="219">
        <f>VLOOKUP(Y682,'3'!$B$11:$D$598,3,0)</f>
        <v>0</v>
      </c>
      <c r="Z689" s="315">
        <f>VLOOKUP(Z682,'3'!$B$11:$D$598,3,0)</f>
        <v>0</v>
      </c>
      <c r="AA689" s="303">
        <f>VLOOKUP(AA682,'3'!$B$11:$D$598,3,0)</f>
        <v>0</v>
      </c>
      <c r="AB689" s="219">
        <f>VLOOKUP(AB682,'3'!$B$11:$D$598,3,0)</f>
        <v>0</v>
      </c>
      <c r="AC689" s="219">
        <f>VLOOKUP(AC682,'3'!$B$11:$D$598,3,0)</f>
        <v>0</v>
      </c>
      <c r="AD689" s="219">
        <f>VLOOKUP(AD682,'3'!$B$11:$D$598,3,0)</f>
        <v>0</v>
      </c>
      <c r="AE689" s="219">
        <f>VLOOKUP(AE682,'3'!$B$11:$D$598,3,0)</f>
        <v>0</v>
      </c>
      <c r="AF689" s="219">
        <f>VLOOKUP(AF682,'3'!$B$11:$D$598,3,0)</f>
        <v>0</v>
      </c>
      <c r="AG689" s="219">
        <f>VLOOKUP(AG682,'3'!$B$11:$D$598,3,0)</f>
        <v>0</v>
      </c>
      <c r="AH689" s="198">
        <f>COUNTIF(F690:AG690,"作業")+COUNTIF(F690:AG690,"休日")</f>
        <v>0</v>
      </c>
      <c r="AI689" s="291">
        <f>(COUNTIF(F690:AG690,"休日"))</f>
        <v>0</v>
      </c>
      <c r="AJ689" s="189"/>
      <c r="AL689" s="290"/>
      <c r="AM689" s="290"/>
      <c r="AN689" s="290"/>
      <c r="AW689" s="278">
        <v>1</v>
      </c>
      <c r="AX689" s="278">
        <v>2</v>
      </c>
      <c r="AY689" s="278">
        <v>3</v>
      </c>
      <c r="AZ689" s="278">
        <v>4</v>
      </c>
    </row>
    <row r="690" spans="1:52" ht="54.75" customHeight="1" x14ac:dyDescent="0.35">
      <c r="A690" s="599"/>
      <c r="B690" s="532"/>
      <c r="C690" s="533"/>
      <c r="D690" s="534"/>
      <c r="E690" s="296" t="s">
        <v>159</v>
      </c>
      <c r="F690" s="314" t="str">
        <f>IF(B689="","",IF(AW690="対象外","対象外",F689))</f>
        <v/>
      </c>
      <c r="G690" s="219" t="str">
        <f>IF(B689="","",IF(AW690="対象外","対象外",G689))</f>
        <v/>
      </c>
      <c r="H690" s="219" t="str">
        <f>IF(B689="","",IF(AW690="対象外","対象外",H689))</f>
        <v/>
      </c>
      <c r="I690" s="219" t="str">
        <f>IF(B689="","",IF(AW690="対象外","対象外",I689))</f>
        <v/>
      </c>
      <c r="J690" s="219" t="str">
        <f>IF(B689="","",IF(AW690="対象外","対象外",J689))</f>
        <v/>
      </c>
      <c r="K690" s="219" t="str">
        <f>IF(B689="","",IF(AW690="対象外","対象外",K689))</f>
        <v/>
      </c>
      <c r="L690" s="315" t="str">
        <f>IF(B689="","",IF(AW690="対象外","対象外",L689))</f>
        <v/>
      </c>
      <c r="M690" s="303" t="str">
        <f>IF(B689="","",IF(AX690="対象外","対象外",M689))</f>
        <v/>
      </c>
      <c r="N690" s="219" t="str">
        <f>IF(B689="","",IF(AX690="対象外","対象外",N689))</f>
        <v/>
      </c>
      <c r="O690" s="219" t="str">
        <f>IF(B689="","",IF(AX690="対象外","対象外",O689))</f>
        <v/>
      </c>
      <c r="P690" s="219" t="str">
        <f>IF(B689="","",IF(AX690="対象外","対象外",P689))</f>
        <v/>
      </c>
      <c r="Q690" s="219" t="str">
        <f>IF(B689="","",IF(AX690="対象外","対象外",Q689))</f>
        <v/>
      </c>
      <c r="R690" s="219" t="str">
        <f>IF(B689="","",IF(AX690="対象外","対象外",R689))</f>
        <v/>
      </c>
      <c r="S690" s="322" t="str">
        <f>IF(B689="","",IF(AX690="対象外","対象外",S689))</f>
        <v/>
      </c>
      <c r="T690" s="314" t="str">
        <f>IF(B689="","",IF(AY690="対象外","対象外",T689))</f>
        <v/>
      </c>
      <c r="U690" s="219" t="str">
        <f>IF(B689="","",IF(AY690="対象外","対象外",U689))</f>
        <v/>
      </c>
      <c r="V690" s="219" t="str">
        <f>IF(B689="","",IF(AY690="対象外","対象外",V689))</f>
        <v/>
      </c>
      <c r="W690" s="219" t="str">
        <f>IF(B689="","",IF(AY690="対象外","対象外",W689))</f>
        <v/>
      </c>
      <c r="X690" s="219" t="str">
        <f>IF(B689="","",IF(AY690="対象外","対象外",X689))</f>
        <v/>
      </c>
      <c r="Y690" s="219" t="str">
        <f>IF(B689="","",IF(AY690="対象外","対象外",Y689))</f>
        <v/>
      </c>
      <c r="Z690" s="315" t="str">
        <f>IF(B689="","",IF(AY690="対象外","対象外",Z689))</f>
        <v/>
      </c>
      <c r="AA690" s="303" t="str">
        <f>IF(B689="","",IF(AZ690="対象外","対象外",AA689))</f>
        <v/>
      </c>
      <c r="AB690" s="219" t="str">
        <f>IF(B689="","",IF(AZ690="対象外","対象外",AB689))</f>
        <v/>
      </c>
      <c r="AC690" s="219" t="str">
        <f>IF(B689="","",IF(AZ690="対象外","対象外",AC689))</f>
        <v/>
      </c>
      <c r="AD690" s="219" t="str">
        <f>IF(B689="","",IF(AZ690="対象外","対象外",AD689))</f>
        <v/>
      </c>
      <c r="AE690" s="219" t="str">
        <f>IF(B689="","",IF(AZ690="対象外","対象外",AE689))</f>
        <v/>
      </c>
      <c r="AF690" s="219" t="str">
        <f>IF(B689="","",IF(AZ690="対象外","対象外",AF689))</f>
        <v/>
      </c>
      <c r="AG690" s="219" t="str">
        <f>IF(B689="","",IF(AZ690="対象外","対象外",AG689))</f>
        <v/>
      </c>
      <c r="AH690" s="523" t="str">
        <f>IF(B689="","",IF(AH689&lt;1,"対象外",ROUND(AI689/AH689,3)))</f>
        <v/>
      </c>
      <c r="AI690" s="524"/>
      <c r="AJ690" s="189"/>
      <c r="AL690" s="290"/>
      <c r="AM690" s="184">
        <f>IF(AH690="",0,IF(AH690="対象外",0,1))</f>
        <v>0</v>
      </c>
      <c r="AN690" s="187">
        <f>IF(AM690=1,AH690,0)</f>
        <v>0</v>
      </c>
      <c r="AO690" s="184">
        <f>AH689</f>
        <v>0</v>
      </c>
      <c r="AP690" s="170">
        <f>AI689</f>
        <v>0</v>
      </c>
      <c r="AQ690" s="152"/>
      <c r="AR690" s="170">
        <f>IF(AS690&gt;1,1,0)</f>
        <v>0</v>
      </c>
      <c r="AS690" s="170">
        <f>AO690+AS646</f>
        <v>0</v>
      </c>
      <c r="AT690" s="170">
        <f>AP690+AT646</f>
        <v>0</v>
      </c>
      <c r="AU690" s="152"/>
      <c r="AW690" s="198" t="str">
        <f>IF(COUNTIF(F689:L689,"作業")+COUNTIF(F689:L689,"休日")&lt;7,"対象外",IF(COUNTIF(F689:L689,"休日")&gt;3,"対象外","対象"))</f>
        <v>対象外</v>
      </c>
      <c r="AX690" s="198" t="str">
        <f>IF(COUNTIF(M689:S689,"作業")+COUNTIF(M689:S689,"休日")&lt;7,"対象外",IF(COUNTIF(M689:S689,"休日")&gt;3,"対象外","対象"))</f>
        <v>対象外</v>
      </c>
      <c r="AY690" s="198" t="str">
        <f>IF(COUNTIF(T689:Z689,"作業")+COUNTIF(T689:Z689,"休日")&lt;7,"対象外",IF(COUNTIF(T689:Z689,"休日")&gt;3,"対象外","対象"))</f>
        <v>対象外</v>
      </c>
      <c r="AZ690" s="198" t="str">
        <f>IF(COUNTIF(AA689:AG689,"作業")+COUNTIF(AA689:AG689,"休日")&lt;7,"対象外",IF(COUNTIF(AA689:AG689,"休日")&gt;3,"対象外","対象"))</f>
        <v>対象外</v>
      </c>
    </row>
    <row r="691" spans="1:52" ht="54.75" customHeight="1" x14ac:dyDescent="0.35">
      <c r="A691" s="599"/>
      <c r="B691" s="529" t="str">
        <f>IF(COUNTIF(F691:AG691,0)=28,"",B$31)</f>
        <v/>
      </c>
      <c r="C691" s="530"/>
      <c r="D691" s="531"/>
      <c r="E691" s="295" t="s">
        <v>158</v>
      </c>
      <c r="F691" s="314">
        <f>VLOOKUP(F682,'4'!$B$11:$D$598,3,0)</f>
        <v>0</v>
      </c>
      <c r="G691" s="219">
        <f>VLOOKUP(G682,'4'!$B$11:$D$598,3,0)</f>
        <v>0</v>
      </c>
      <c r="H691" s="219">
        <f>VLOOKUP(H682,'4'!$B$11:$D$598,3,0)</f>
        <v>0</v>
      </c>
      <c r="I691" s="219">
        <f>VLOOKUP(I682,'4'!$B$11:$D$598,3,0)</f>
        <v>0</v>
      </c>
      <c r="J691" s="219">
        <f>VLOOKUP(J682,'4'!$B$11:$D$598,3,0)</f>
        <v>0</v>
      </c>
      <c r="K691" s="219">
        <f>VLOOKUP(K682,'4'!$B$11:$D$598,3,0)</f>
        <v>0</v>
      </c>
      <c r="L691" s="315">
        <f>VLOOKUP(L682,'4'!$B$11:$D$598,3,0)</f>
        <v>0</v>
      </c>
      <c r="M691" s="303">
        <f>VLOOKUP(M682,'4'!$B$11:$D$598,3,0)</f>
        <v>0</v>
      </c>
      <c r="N691" s="219">
        <f>VLOOKUP(N682,'4'!$B$11:$D$598,3,0)</f>
        <v>0</v>
      </c>
      <c r="O691" s="219">
        <f>VLOOKUP(O682,'4'!$B$11:$D$598,3,0)</f>
        <v>0</v>
      </c>
      <c r="P691" s="219">
        <f>VLOOKUP(P682,'4'!$B$11:$D$598,3,0)</f>
        <v>0</v>
      </c>
      <c r="Q691" s="219">
        <f>VLOOKUP(Q682,'4'!$B$11:$D$598,3,0)</f>
        <v>0</v>
      </c>
      <c r="R691" s="219">
        <f>VLOOKUP(R682,'4'!$B$11:$D$598,3,0)</f>
        <v>0</v>
      </c>
      <c r="S691" s="322">
        <f>VLOOKUP(S682,'4'!$B$11:$D$598,3,0)</f>
        <v>0</v>
      </c>
      <c r="T691" s="314">
        <f>VLOOKUP(T682,'4'!$B$11:$D$598,3,0)</f>
        <v>0</v>
      </c>
      <c r="U691" s="219">
        <f>VLOOKUP(U682,'4'!$B$11:$D$598,3,0)</f>
        <v>0</v>
      </c>
      <c r="V691" s="219">
        <f>VLOOKUP(V682,'4'!$B$11:$D$598,3,0)</f>
        <v>0</v>
      </c>
      <c r="W691" s="219">
        <f>VLOOKUP(W682,'4'!$B$11:$D$598,3,0)</f>
        <v>0</v>
      </c>
      <c r="X691" s="219">
        <f>VLOOKUP(X682,'4'!$B$11:$D$598,3,0)</f>
        <v>0</v>
      </c>
      <c r="Y691" s="219">
        <f>VLOOKUP(Y682,'4'!$B$11:$D$598,3,0)</f>
        <v>0</v>
      </c>
      <c r="Z691" s="315">
        <f>VLOOKUP(Z682,'4'!$B$11:$D$598,3,0)</f>
        <v>0</v>
      </c>
      <c r="AA691" s="303">
        <f>VLOOKUP(AA682,'4'!$B$11:$D$598,3,0)</f>
        <v>0</v>
      </c>
      <c r="AB691" s="219">
        <f>VLOOKUP(AB682,'4'!$B$11:$D$598,3,0)</f>
        <v>0</v>
      </c>
      <c r="AC691" s="219">
        <f>VLOOKUP(AC682,'4'!$B$11:$D$598,3,0)</f>
        <v>0</v>
      </c>
      <c r="AD691" s="219">
        <f>VLOOKUP(AD682,'4'!$B$11:$D$598,3,0)</f>
        <v>0</v>
      </c>
      <c r="AE691" s="219">
        <f>VLOOKUP(AE682,'4'!$B$11:$D$598,3,0)</f>
        <v>0</v>
      </c>
      <c r="AF691" s="219">
        <f>VLOOKUP(AF682,'4'!$B$11:$D$598,3,0)</f>
        <v>0</v>
      </c>
      <c r="AG691" s="219">
        <f>VLOOKUP(AG682,'4'!$B$11:$D$598,3,0)</f>
        <v>0</v>
      </c>
      <c r="AH691" s="198">
        <f>COUNTIF(F692:AG692,"作業")+COUNTIF(F692:AG692,"休日")</f>
        <v>0</v>
      </c>
      <c r="AI691" s="291">
        <f>(COUNTIF(F692:AG692,"休日"))</f>
        <v>0</v>
      </c>
      <c r="AJ691" s="189"/>
      <c r="AL691" s="290"/>
      <c r="AM691" s="290"/>
      <c r="AN691" s="290"/>
      <c r="AW691" s="278">
        <v>1</v>
      </c>
      <c r="AX691" s="278">
        <v>2</v>
      </c>
      <c r="AY691" s="278">
        <v>3</v>
      </c>
      <c r="AZ691" s="278">
        <v>4</v>
      </c>
    </row>
    <row r="692" spans="1:52" ht="54.75" customHeight="1" x14ac:dyDescent="0.35">
      <c r="A692" s="599"/>
      <c r="B692" s="532"/>
      <c r="C692" s="533"/>
      <c r="D692" s="534"/>
      <c r="E692" s="296" t="s">
        <v>159</v>
      </c>
      <c r="F692" s="314" t="str">
        <f>IF(B691="","",IF(AW692="対象外","対象外",F691))</f>
        <v/>
      </c>
      <c r="G692" s="219" t="str">
        <f>IF(B691="","",IF(AW692="対象外","対象外",G691))</f>
        <v/>
      </c>
      <c r="H692" s="219" t="str">
        <f>IF(B691="","",IF(AW692="対象外","対象外",H691))</f>
        <v/>
      </c>
      <c r="I692" s="219" t="str">
        <f>IF(B691="","",IF(AW692="対象外","対象外",I691))</f>
        <v/>
      </c>
      <c r="J692" s="219" t="str">
        <f>IF(B691="","",IF(AW692="対象外","対象外",J691))</f>
        <v/>
      </c>
      <c r="K692" s="219" t="str">
        <f>IF(B691="","",IF(AW692="対象外","対象外",K691))</f>
        <v/>
      </c>
      <c r="L692" s="315" t="str">
        <f>IF(B691="","",IF(AW692="対象外","対象外",L691))</f>
        <v/>
      </c>
      <c r="M692" s="303" t="str">
        <f>IF(B691="","",IF(AX692="対象外","対象外",M691))</f>
        <v/>
      </c>
      <c r="N692" s="219" t="str">
        <f>IF(B691="","",IF(AX692="対象外","対象外",N691))</f>
        <v/>
      </c>
      <c r="O692" s="219" t="str">
        <f>IF(B691="","",IF(AX692="対象外","対象外",O691))</f>
        <v/>
      </c>
      <c r="P692" s="219" t="str">
        <f>IF(B691="","",IF(AX692="対象外","対象外",P691))</f>
        <v/>
      </c>
      <c r="Q692" s="219" t="str">
        <f>IF(B691="","",IF(AX692="対象外","対象外",Q691))</f>
        <v/>
      </c>
      <c r="R692" s="219" t="str">
        <f>IF(B691="","",IF(AX692="対象外","対象外",R691))</f>
        <v/>
      </c>
      <c r="S692" s="322" t="str">
        <f>IF(B691="","",IF(AX692="対象外","対象外",S691))</f>
        <v/>
      </c>
      <c r="T692" s="314" t="str">
        <f>IF(B691="","",IF(AY692="対象外","対象外",T691))</f>
        <v/>
      </c>
      <c r="U692" s="219" t="str">
        <f>IF(B691="","",IF(AY692="対象外","対象外",U691))</f>
        <v/>
      </c>
      <c r="V692" s="219" t="str">
        <f>IF(B691="","",IF(AY692="対象外","対象外",V691))</f>
        <v/>
      </c>
      <c r="W692" s="219" t="str">
        <f>IF(B691="","",IF(AY692="対象外","対象外",W691))</f>
        <v/>
      </c>
      <c r="X692" s="219" t="str">
        <f>IF(B691="","",IF(AY692="対象外","対象外",X691))</f>
        <v/>
      </c>
      <c r="Y692" s="219" t="str">
        <f>IF(B691="","",IF(AY692="対象外","対象外",Y691))</f>
        <v/>
      </c>
      <c r="Z692" s="315" t="str">
        <f>IF(B691="","",IF(AY692="対象外","対象外",Z691))</f>
        <v/>
      </c>
      <c r="AA692" s="303" t="str">
        <f>IF(B691="","",IF(AZ692="対象外","対象外",AA691))</f>
        <v/>
      </c>
      <c r="AB692" s="219" t="str">
        <f>IF(B691="","",IF(AZ692="対象外","対象外",AB691))</f>
        <v/>
      </c>
      <c r="AC692" s="219" t="str">
        <f>IF(B691="","",IF(AZ692="対象外","対象外",AC691))</f>
        <v/>
      </c>
      <c r="AD692" s="219" t="str">
        <f>IF(B691="","",IF(AZ692="対象外","対象外",AD691))</f>
        <v/>
      </c>
      <c r="AE692" s="219" t="str">
        <f>IF(B691="","",IF(AZ692="対象外","対象外",AE691))</f>
        <v/>
      </c>
      <c r="AF692" s="219" t="str">
        <f>IF(B691="","",IF(AZ692="対象外","対象外",AF691))</f>
        <v/>
      </c>
      <c r="AG692" s="219" t="str">
        <f>IF(B691="","",IF(AZ692="対象外","対象外",AG691))</f>
        <v/>
      </c>
      <c r="AH692" s="523" t="str">
        <f>IF(B691="","",IF(AH691&lt;1,"対象外",ROUND(AI691/AH691,3)))</f>
        <v/>
      </c>
      <c r="AI692" s="524"/>
      <c r="AJ692" s="189"/>
      <c r="AL692" s="290"/>
      <c r="AM692" s="184">
        <f>IF(AH692="",0,IF(AH692="対象外",0,1))</f>
        <v>0</v>
      </c>
      <c r="AN692" s="187">
        <f>IF(AM692=1,AH692,0)</f>
        <v>0</v>
      </c>
      <c r="AO692" s="184">
        <f>AH691</f>
        <v>0</v>
      </c>
      <c r="AP692" s="170">
        <f>AI691</f>
        <v>0</v>
      </c>
      <c r="AQ692" s="152"/>
      <c r="AR692" s="170">
        <f>IF(AS692&gt;1,1,0)</f>
        <v>0</v>
      </c>
      <c r="AS692" s="170">
        <f>AO692+AS648</f>
        <v>0</v>
      </c>
      <c r="AT692" s="170">
        <f>AP692+AT648</f>
        <v>0</v>
      </c>
      <c r="AU692" s="152"/>
      <c r="AW692" s="198" t="str">
        <f>IF(COUNTIF(F691:L691,"作業")+COUNTIF(F691:L691,"休日")&lt;7,"対象外",IF(COUNTIF(F691:L691,"休日")&gt;3,"対象外","対象"))</f>
        <v>対象外</v>
      </c>
      <c r="AX692" s="198" t="str">
        <f>IF(COUNTIF(M691:S691,"作業")+COUNTIF(M691:S691,"休日")&lt;7,"対象外",IF(COUNTIF(M691:S691,"休日")&gt;3,"対象外","対象"))</f>
        <v>対象外</v>
      </c>
      <c r="AY692" s="198" t="str">
        <f>IF(COUNTIF(T691:Z691,"作業")+COUNTIF(T691:Z691,"休日")&lt;7,"対象外",IF(COUNTIF(T691:Z691,"休日")&gt;3,"対象外","対象"))</f>
        <v>対象外</v>
      </c>
      <c r="AZ692" s="198" t="str">
        <f>IF(COUNTIF(AA691:AG691,"作業")+COUNTIF(AA691:AG691,"休日")&lt;7,"対象外",IF(COUNTIF(AA691:AG691,"休日")&gt;3,"対象外","対象"))</f>
        <v>対象外</v>
      </c>
    </row>
    <row r="693" spans="1:52" ht="54.75" customHeight="1" x14ac:dyDescent="0.35">
      <c r="A693" s="599"/>
      <c r="B693" s="529" t="str">
        <f>IF(COUNTIF(F693:AG693,0)=28,"",B$33)</f>
        <v/>
      </c>
      <c r="C693" s="530"/>
      <c r="D693" s="531"/>
      <c r="E693" s="295" t="s">
        <v>158</v>
      </c>
      <c r="F693" s="314">
        <f>VLOOKUP(F682,'5'!$B$11:$D$598,3,0)</f>
        <v>0</v>
      </c>
      <c r="G693" s="219">
        <f>VLOOKUP(G682,'5'!$B$11:$D$598,3,0)</f>
        <v>0</v>
      </c>
      <c r="H693" s="219">
        <f>VLOOKUP(H682,'5'!$B$11:$D$598,3,0)</f>
        <v>0</v>
      </c>
      <c r="I693" s="219">
        <f>VLOOKUP(I682,'5'!$B$11:$D$598,3,0)</f>
        <v>0</v>
      </c>
      <c r="J693" s="219">
        <f>VLOOKUP(J682,'5'!$B$11:$D$598,3,0)</f>
        <v>0</v>
      </c>
      <c r="K693" s="219">
        <f>VLOOKUP(K682,'5'!$B$11:$D$598,3,0)</f>
        <v>0</v>
      </c>
      <c r="L693" s="315">
        <f>VLOOKUP(L682,'5'!$B$11:$D$598,3,0)</f>
        <v>0</v>
      </c>
      <c r="M693" s="303">
        <f>VLOOKUP(M682,'5'!$B$11:$D$598,3,0)</f>
        <v>0</v>
      </c>
      <c r="N693" s="219">
        <f>VLOOKUP(N682,'5'!$B$11:$D$598,3,0)</f>
        <v>0</v>
      </c>
      <c r="O693" s="219">
        <f>VLOOKUP(O682,'5'!$B$11:$D$598,3,0)</f>
        <v>0</v>
      </c>
      <c r="P693" s="219">
        <f>VLOOKUP(P682,'5'!$B$11:$D$598,3,0)</f>
        <v>0</v>
      </c>
      <c r="Q693" s="219">
        <f>VLOOKUP(Q682,'5'!$B$11:$D$598,3,0)</f>
        <v>0</v>
      </c>
      <c r="R693" s="219">
        <f>VLOOKUP(R682,'5'!$B$11:$D$598,3,0)</f>
        <v>0</v>
      </c>
      <c r="S693" s="322">
        <f>VLOOKUP(S682,'5'!$B$11:$D$598,3,0)</f>
        <v>0</v>
      </c>
      <c r="T693" s="314">
        <f>VLOOKUP(T682,'5'!$B$11:$D$598,3,0)</f>
        <v>0</v>
      </c>
      <c r="U693" s="219">
        <f>VLOOKUP(U682,'5'!$B$11:$D$598,3,0)</f>
        <v>0</v>
      </c>
      <c r="V693" s="219">
        <f>VLOOKUP(V682,'5'!$B$11:$D$598,3,0)</f>
        <v>0</v>
      </c>
      <c r="W693" s="219">
        <f>VLOOKUP(W682,'5'!$B$11:$D$598,3,0)</f>
        <v>0</v>
      </c>
      <c r="X693" s="219">
        <f>VLOOKUP(X682,'5'!$B$11:$D$598,3,0)</f>
        <v>0</v>
      </c>
      <c r="Y693" s="219">
        <f>VLOOKUP(Y682,'5'!$B$11:$D$598,3,0)</f>
        <v>0</v>
      </c>
      <c r="Z693" s="315">
        <f>VLOOKUP(Z682,'5'!$B$11:$D$598,3,0)</f>
        <v>0</v>
      </c>
      <c r="AA693" s="303">
        <f>VLOOKUP(AA682,'5'!$B$11:$D$598,3,0)</f>
        <v>0</v>
      </c>
      <c r="AB693" s="219">
        <f>VLOOKUP(AB682,'5'!$B$11:$D$598,3,0)</f>
        <v>0</v>
      </c>
      <c r="AC693" s="219">
        <f>VLOOKUP(AC682,'5'!$B$11:$D$598,3,0)</f>
        <v>0</v>
      </c>
      <c r="AD693" s="219">
        <f>VLOOKUP(AD682,'5'!$B$11:$D$598,3,0)</f>
        <v>0</v>
      </c>
      <c r="AE693" s="219">
        <f>VLOOKUP(AE682,'5'!$B$11:$D$598,3,0)</f>
        <v>0</v>
      </c>
      <c r="AF693" s="219">
        <f>VLOOKUP(AF682,'5'!$B$11:$D$598,3,0)</f>
        <v>0</v>
      </c>
      <c r="AG693" s="219">
        <f>VLOOKUP(AG682,'5'!$B$11:$D$598,3,0)</f>
        <v>0</v>
      </c>
      <c r="AH693" s="198">
        <f>COUNTIF(F694:AG694,"作業")+COUNTIF(F694:AG694,"休日")</f>
        <v>0</v>
      </c>
      <c r="AI693" s="291">
        <f>(COUNTIF(F694:AG694,"休日"))</f>
        <v>0</v>
      </c>
      <c r="AJ693" s="189"/>
      <c r="AL693" s="290"/>
      <c r="AM693" s="290"/>
      <c r="AN693" s="290"/>
      <c r="AW693" s="278">
        <v>1</v>
      </c>
      <c r="AX693" s="278">
        <v>2</v>
      </c>
      <c r="AY693" s="278">
        <v>3</v>
      </c>
      <c r="AZ693" s="278">
        <v>4</v>
      </c>
    </row>
    <row r="694" spans="1:52" ht="54.75" customHeight="1" x14ac:dyDescent="0.35">
      <c r="A694" s="599"/>
      <c r="B694" s="532"/>
      <c r="C694" s="533"/>
      <c r="D694" s="534"/>
      <c r="E694" s="296" t="s">
        <v>159</v>
      </c>
      <c r="F694" s="314" t="str">
        <f>IF(B693="","",IF(AW694="対象外","対象外",F693))</f>
        <v/>
      </c>
      <c r="G694" s="219" t="str">
        <f>IF(B693="","",IF(AW694="対象外","対象外",G693))</f>
        <v/>
      </c>
      <c r="H694" s="219" t="str">
        <f>IF(B693="","",IF(AW694="対象外","対象外",H693))</f>
        <v/>
      </c>
      <c r="I694" s="219" t="str">
        <f>IF(B693="","",IF(AW694="対象外","対象外",I693))</f>
        <v/>
      </c>
      <c r="J694" s="219" t="str">
        <f>IF(B693="","",IF(AW694="対象外","対象外",J693))</f>
        <v/>
      </c>
      <c r="K694" s="219" t="str">
        <f>IF(B693="","",IF(AW694="対象外","対象外",K693))</f>
        <v/>
      </c>
      <c r="L694" s="315" t="str">
        <f>IF(B693="","",IF(AW694="対象外","対象外",L693))</f>
        <v/>
      </c>
      <c r="M694" s="303" t="str">
        <f>IF(B693="","",IF(AX694="対象外","対象外",M693))</f>
        <v/>
      </c>
      <c r="N694" s="219" t="str">
        <f>IF(B693="","",IF(AX694="対象外","対象外",N693))</f>
        <v/>
      </c>
      <c r="O694" s="219" t="str">
        <f>IF(B693="","",IF(AX694="対象外","対象外",O693))</f>
        <v/>
      </c>
      <c r="P694" s="219" t="str">
        <f>IF(B693="","",IF(AX694="対象外","対象外",P693))</f>
        <v/>
      </c>
      <c r="Q694" s="219" t="str">
        <f>IF(B693="","",IF(AX694="対象外","対象外",Q693))</f>
        <v/>
      </c>
      <c r="R694" s="219" t="str">
        <f>IF(B693="","",IF(AX694="対象外","対象外",R693))</f>
        <v/>
      </c>
      <c r="S694" s="322" t="str">
        <f>IF(B693="","",IF(AX694="対象外","対象外",S693))</f>
        <v/>
      </c>
      <c r="T694" s="314" t="str">
        <f>IF(B693="","",IF(AY694="対象外","対象外",T693))</f>
        <v/>
      </c>
      <c r="U694" s="219" t="str">
        <f>IF(B693="","",IF(AY694="対象外","対象外",U693))</f>
        <v/>
      </c>
      <c r="V694" s="219" t="str">
        <f>IF(B693="","",IF(AY694="対象外","対象外",V693))</f>
        <v/>
      </c>
      <c r="W694" s="219" t="str">
        <f>IF(B693="","",IF(AY694="対象外","対象外",W693))</f>
        <v/>
      </c>
      <c r="X694" s="219" t="str">
        <f>IF(B693="","",IF(AY694="対象外","対象外",X693))</f>
        <v/>
      </c>
      <c r="Y694" s="219" t="str">
        <f>IF(B693="","",IF(AY694="対象外","対象外",Y693))</f>
        <v/>
      </c>
      <c r="Z694" s="315" t="str">
        <f>IF(B693="","",IF(AY694="対象外","対象外",Z693))</f>
        <v/>
      </c>
      <c r="AA694" s="303" t="str">
        <f>IF(B693="","",IF(AZ694="対象外","対象外",AA693))</f>
        <v/>
      </c>
      <c r="AB694" s="219" t="str">
        <f>IF(B693="","",IF(AZ694="対象外","対象外",AB693))</f>
        <v/>
      </c>
      <c r="AC694" s="219" t="str">
        <f>IF(B693="","",IF(AZ694="対象外","対象外",AC693))</f>
        <v/>
      </c>
      <c r="AD694" s="219" t="str">
        <f>IF(B693="","",IF(AZ694="対象外","対象外",AD693))</f>
        <v/>
      </c>
      <c r="AE694" s="219" t="str">
        <f>IF(B693="","",IF(AZ694="対象外","対象外",AE693))</f>
        <v/>
      </c>
      <c r="AF694" s="219" t="str">
        <f>IF(B693="","",IF(AZ694="対象外","対象外",AF693))</f>
        <v/>
      </c>
      <c r="AG694" s="219" t="str">
        <f>IF(B693="","",IF(AZ694="対象外","対象外",AG693))</f>
        <v/>
      </c>
      <c r="AH694" s="523" t="str">
        <f>IF(B693="","",IF(AH693&lt;1,"対象外",ROUND(AI693/AH693,3)))</f>
        <v/>
      </c>
      <c r="AI694" s="524"/>
      <c r="AJ694" s="189"/>
      <c r="AL694" s="290"/>
      <c r="AM694" s="184">
        <f>IF(AH694="",0,IF(AH694="対象外",0,1))</f>
        <v>0</v>
      </c>
      <c r="AN694" s="187">
        <f>IF(AM694=1,AH694,0)</f>
        <v>0</v>
      </c>
      <c r="AO694" s="184">
        <f>AH693</f>
        <v>0</v>
      </c>
      <c r="AP694" s="170">
        <f>AI693</f>
        <v>0</v>
      </c>
      <c r="AQ694" s="152"/>
      <c r="AR694" s="170">
        <f>IF(AS694&gt;1,1,0)</f>
        <v>0</v>
      </c>
      <c r="AS694" s="170">
        <f>AO694+AS650</f>
        <v>0</v>
      </c>
      <c r="AT694" s="170">
        <f>AP694+AT650</f>
        <v>0</v>
      </c>
      <c r="AU694" s="152"/>
      <c r="AW694" s="198" t="str">
        <f>IF(COUNTIF(F693:L693,"作業")+COUNTIF(F693:L693,"休日")&lt;7,"対象外",IF(COUNTIF(F693:L693,"休日")&gt;3,"対象外","対象"))</f>
        <v>対象外</v>
      </c>
      <c r="AX694" s="198" t="str">
        <f>IF(COUNTIF(M693:S693,"作業")+COUNTIF(M693:S693,"休日")&lt;7,"対象外",IF(COUNTIF(M693:S693,"休日")&gt;3,"対象外","対象"))</f>
        <v>対象外</v>
      </c>
      <c r="AY694" s="198" t="str">
        <f>IF(COUNTIF(T693:Z693,"作業")+COUNTIF(T693:Z693,"休日")&lt;7,"対象外",IF(COUNTIF(T693:Z693,"休日")&gt;3,"対象外","対象"))</f>
        <v>対象外</v>
      </c>
      <c r="AZ694" s="198" t="str">
        <f>IF(COUNTIF(AA693:AG693,"作業")+COUNTIF(AA693:AG693,"休日")&lt;7,"対象外",IF(COUNTIF(AA693:AG693,"休日")&gt;3,"対象外","対象"))</f>
        <v>対象外</v>
      </c>
    </row>
    <row r="695" spans="1:52" ht="54.75" customHeight="1" x14ac:dyDescent="0.35">
      <c r="A695" s="599"/>
      <c r="B695" s="529" t="str">
        <f>IF(COUNTIF(F695:AG695,0)=28,"",B$35)</f>
        <v/>
      </c>
      <c r="C695" s="530"/>
      <c r="D695" s="531"/>
      <c r="E695" s="295" t="s">
        <v>158</v>
      </c>
      <c r="F695" s="314">
        <f>VLOOKUP(F682,'6'!$B$11:$D$598,3,0)</f>
        <v>0</v>
      </c>
      <c r="G695" s="219">
        <f>VLOOKUP(G682,'6'!$B$11:$D$598,3,0)</f>
        <v>0</v>
      </c>
      <c r="H695" s="219">
        <f>VLOOKUP(H682,'6'!$B$11:$D$598,3,0)</f>
        <v>0</v>
      </c>
      <c r="I695" s="219">
        <f>VLOOKUP(I682,'6'!$B$11:$D$598,3,0)</f>
        <v>0</v>
      </c>
      <c r="J695" s="219">
        <f>VLOOKUP(J682,'6'!$B$11:$D$598,3,0)</f>
        <v>0</v>
      </c>
      <c r="K695" s="219">
        <f>VLOOKUP(K682,'6'!$B$11:$D$598,3,0)</f>
        <v>0</v>
      </c>
      <c r="L695" s="315">
        <f>VLOOKUP(L682,'6'!$B$11:$D$598,3,0)</f>
        <v>0</v>
      </c>
      <c r="M695" s="303">
        <f>VLOOKUP(M682,'6'!$B$11:$D$598,3,0)</f>
        <v>0</v>
      </c>
      <c r="N695" s="219">
        <f>VLOOKUP(N682,'6'!$B$11:$D$598,3,0)</f>
        <v>0</v>
      </c>
      <c r="O695" s="219">
        <f>VLOOKUP(O682,'6'!$B$11:$D$598,3,0)</f>
        <v>0</v>
      </c>
      <c r="P695" s="219">
        <f>VLOOKUP(P682,'6'!$B$11:$D$598,3,0)</f>
        <v>0</v>
      </c>
      <c r="Q695" s="219">
        <f>VLOOKUP(Q682,'6'!$B$11:$D$598,3,0)</f>
        <v>0</v>
      </c>
      <c r="R695" s="219">
        <f>VLOOKUP(R682,'6'!$B$11:$D$598,3,0)</f>
        <v>0</v>
      </c>
      <c r="S695" s="322">
        <f>VLOOKUP(S682,'6'!$B$11:$D$598,3,0)</f>
        <v>0</v>
      </c>
      <c r="T695" s="314">
        <f>VLOOKUP(T682,'6'!$B$11:$D$598,3,0)</f>
        <v>0</v>
      </c>
      <c r="U695" s="219">
        <f>VLOOKUP(U682,'6'!$B$11:$D$598,3,0)</f>
        <v>0</v>
      </c>
      <c r="V695" s="219">
        <f>VLOOKUP(V682,'6'!$B$11:$D$598,3,0)</f>
        <v>0</v>
      </c>
      <c r="W695" s="219">
        <f>VLOOKUP(W682,'6'!$B$11:$D$598,3,0)</f>
        <v>0</v>
      </c>
      <c r="X695" s="219">
        <f>VLOOKUP(X682,'6'!$B$11:$D$598,3,0)</f>
        <v>0</v>
      </c>
      <c r="Y695" s="219">
        <f>VLOOKUP(Y682,'6'!$B$11:$D$598,3,0)</f>
        <v>0</v>
      </c>
      <c r="Z695" s="315">
        <f>VLOOKUP(Z682,'6'!$B$11:$D$598,3,0)</f>
        <v>0</v>
      </c>
      <c r="AA695" s="303">
        <f>VLOOKUP(AA682,'6'!$B$11:$D$598,3,0)</f>
        <v>0</v>
      </c>
      <c r="AB695" s="219">
        <f>VLOOKUP(AB682,'6'!$B$11:$D$598,3,0)</f>
        <v>0</v>
      </c>
      <c r="AC695" s="219">
        <f>VLOOKUP(AC682,'6'!$B$11:$D$598,3,0)</f>
        <v>0</v>
      </c>
      <c r="AD695" s="219">
        <f>VLOOKUP(AD682,'6'!$B$11:$D$598,3,0)</f>
        <v>0</v>
      </c>
      <c r="AE695" s="219">
        <f>VLOOKUP(AE682,'6'!$B$11:$D$598,3,0)</f>
        <v>0</v>
      </c>
      <c r="AF695" s="219">
        <f>VLOOKUP(AF682,'6'!$B$11:$D$598,3,0)</f>
        <v>0</v>
      </c>
      <c r="AG695" s="219">
        <f>VLOOKUP(AG682,'6'!$B$11:$D$598,3,0)</f>
        <v>0</v>
      </c>
      <c r="AH695" s="198">
        <f t="shared" ref="AH695" si="1128">COUNTIF(F696:AG696,"作業")+COUNTIF(F696:AG696,"休日")</f>
        <v>0</v>
      </c>
      <c r="AI695" s="291">
        <f t="shared" ref="AI695" si="1129">(COUNTIF(F696:AG696,"休日"))</f>
        <v>0</v>
      </c>
      <c r="AJ695" s="189"/>
      <c r="AL695" s="290"/>
      <c r="AM695" s="290"/>
      <c r="AN695" s="290"/>
      <c r="AW695" s="278">
        <v>1</v>
      </c>
      <c r="AX695" s="278">
        <v>2</v>
      </c>
      <c r="AY695" s="278">
        <v>3</v>
      </c>
      <c r="AZ695" s="278">
        <v>4</v>
      </c>
    </row>
    <row r="696" spans="1:52" ht="54.75" customHeight="1" x14ac:dyDescent="0.35">
      <c r="A696" s="599"/>
      <c r="B696" s="532"/>
      <c r="C696" s="533"/>
      <c r="D696" s="534"/>
      <c r="E696" s="296" t="s">
        <v>159</v>
      </c>
      <c r="F696" s="314" t="str">
        <f>IF(B695="","",IF(AW696="対象外","対象外",F695))</f>
        <v/>
      </c>
      <c r="G696" s="219" t="str">
        <f>IF(B695="","",IF(AW696="対象外","対象外",G695))</f>
        <v/>
      </c>
      <c r="H696" s="219" t="str">
        <f>IF(B695="","",IF(AW696="対象外","対象外",H695))</f>
        <v/>
      </c>
      <c r="I696" s="219" t="str">
        <f>IF(B695="","",IF(AW696="対象外","対象外",I695))</f>
        <v/>
      </c>
      <c r="J696" s="219" t="str">
        <f>IF(B695="","",IF(AW696="対象外","対象外",J695))</f>
        <v/>
      </c>
      <c r="K696" s="219" t="str">
        <f>IF(B695="","",IF(AW696="対象外","対象外",K695))</f>
        <v/>
      </c>
      <c r="L696" s="315" t="str">
        <f>IF(B695="","",IF(AW696="対象外","対象外",L695))</f>
        <v/>
      </c>
      <c r="M696" s="303" t="str">
        <f>IF(B695="","",IF(AX696="対象外","対象外",M695))</f>
        <v/>
      </c>
      <c r="N696" s="219" t="str">
        <f>IF(B695="","",IF(AX696="対象外","対象外",N695))</f>
        <v/>
      </c>
      <c r="O696" s="219" t="str">
        <f>IF(B695="","",IF(AX696="対象外","対象外",O695))</f>
        <v/>
      </c>
      <c r="P696" s="219" t="str">
        <f>IF(B695="","",IF(AX696="対象外","対象外",P695))</f>
        <v/>
      </c>
      <c r="Q696" s="219" t="str">
        <f>IF(B695="","",IF(AX696="対象外","対象外",Q695))</f>
        <v/>
      </c>
      <c r="R696" s="219" t="str">
        <f>IF(B695="","",IF(AX696="対象外","対象外",R695))</f>
        <v/>
      </c>
      <c r="S696" s="322" t="str">
        <f>IF(B695="","",IF(AX696="対象外","対象外",S695))</f>
        <v/>
      </c>
      <c r="T696" s="314" t="str">
        <f>IF(B695="","",IF(AY696="対象外","対象外",T695))</f>
        <v/>
      </c>
      <c r="U696" s="219" t="str">
        <f>IF(B695="","",IF(AY696="対象外","対象外",U695))</f>
        <v/>
      </c>
      <c r="V696" s="219" t="str">
        <f>IF(B695="","",IF(AY696="対象外","対象外",V695))</f>
        <v/>
      </c>
      <c r="W696" s="219" t="str">
        <f>IF(B695="","",IF(AY696="対象外","対象外",W695))</f>
        <v/>
      </c>
      <c r="X696" s="219" t="str">
        <f>IF(B695="","",IF(AY696="対象外","対象外",X695))</f>
        <v/>
      </c>
      <c r="Y696" s="219" t="str">
        <f>IF(B695="","",IF(AY696="対象外","対象外",Y695))</f>
        <v/>
      </c>
      <c r="Z696" s="315" t="str">
        <f>IF(B695="","",IF(AY696="対象外","対象外",Z695))</f>
        <v/>
      </c>
      <c r="AA696" s="303" t="str">
        <f>IF(B695="","",IF(AZ696="対象外","対象外",AA695))</f>
        <v/>
      </c>
      <c r="AB696" s="219" t="str">
        <f>IF(B695="","",IF(AZ696="対象外","対象外",AB695))</f>
        <v/>
      </c>
      <c r="AC696" s="219" t="str">
        <f>IF(B695="","",IF(AZ696="対象外","対象外",AC695))</f>
        <v/>
      </c>
      <c r="AD696" s="219" t="str">
        <f>IF(B695="","",IF(AZ696="対象外","対象外",AD695))</f>
        <v/>
      </c>
      <c r="AE696" s="219" t="str">
        <f>IF(B695="","",IF(AZ696="対象外","対象外",AE695))</f>
        <v/>
      </c>
      <c r="AF696" s="219" t="str">
        <f>IF(B695="","",IF(AZ696="対象外","対象外",AF695))</f>
        <v/>
      </c>
      <c r="AG696" s="219" t="str">
        <f>IF(B695="","",IF(AZ696="対象外","対象外",AG695))</f>
        <v/>
      </c>
      <c r="AH696" s="523" t="str">
        <f t="shared" ref="AH696" si="1130">IF(B695="","",IF(AH695&lt;1,"対象外",ROUND(AI695/AH695,3)))</f>
        <v/>
      </c>
      <c r="AI696" s="524"/>
      <c r="AJ696" s="189"/>
      <c r="AL696" s="290"/>
      <c r="AM696" s="184">
        <f>IF(AH696="",0,IF(AH696="対象外",0,1))</f>
        <v>0</v>
      </c>
      <c r="AN696" s="187">
        <f>IF(AM696=1,AH696,0)</f>
        <v>0</v>
      </c>
      <c r="AO696" s="184">
        <f>AH695</f>
        <v>0</v>
      </c>
      <c r="AP696" s="170">
        <f>AI695</f>
        <v>0</v>
      </c>
      <c r="AQ696" s="152"/>
      <c r="AR696" s="170">
        <f>IF(AS696&gt;1,1,0)</f>
        <v>0</v>
      </c>
      <c r="AS696" s="170">
        <f>AO696+AS652</f>
        <v>0</v>
      </c>
      <c r="AT696" s="170">
        <f>AP696+AT652</f>
        <v>0</v>
      </c>
      <c r="AU696" s="152"/>
      <c r="AW696" s="198" t="str">
        <f>IF(COUNTIF(F695:L695,"作業")+COUNTIF(F695:L695,"休日")&lt;7,"対象外",IF(COUNTIF(F695:L695,"休日")&gt;3,"対象外","対象"))</f>
        <v>対象外</v>
      </c>
      <c r="AX696" s="198" t="str">
        <f>IF(COUNTIF(M695:S695,"作業")+COUNTIF(M695:S695,"休日")&lt;7,"対象外",IF(COUNTIF(M695:S695,"休日")&gt;3,"対象外","対象"))</f>
        <v>対象外</v>
      </c>
      <c r="AY696" s="198" t="str">
        <f>IF(COUNTIF(T695:Z695,"作業")+COUNTIF(T695:Z695,"休日")&lt;7,"対象外",IF(COUNTIF(T695:Z695,"休日")&gt;3,"対象外","対象"))</f>
        <v>対象外</v>
      </c>
      <c r="AZ696" s="198" t="str">
        <f>IF(COUNTIF(AA695:AG695,"作業")+COUNTIF(AA695:AG695,"休日")&lt;7,"対象外",IF(COUNTIF(AA695:AG695,"休日")&gt;3,"対象外","対象"))</f>
        <v>対象外</v>
      </c>
    </row>
    <row r="697" spans="1:52" ht="54.75" customHeight="1" x14ac:dyDescent="0.35">
      <c r="A697" s="599"/>
      <c r="B697" s="529" t="str">
        <f>IF(COUNTIF(F697:AG697,0)=28,"",B$37)</f>
        <v/>
      </c>
      <c r="C697" s="530"/>
      <c r="D697" s="531"/>
      <c r="E697" s="295" t="s">
        <v>158</v>
      </c>
      <c r="F697" s="314">
        <f>VLOOKUP(F682,'7'!$B$11:$D$598,3,0)</f>
        <v>0</v>
      </c>
      <c r="G697" s="219">
        <f>VLOOKUP(G682,'7'!$B$11:$D$598,3,0)</f>
        <v>0</v>
      </c>
      <c r="H697" s="219">
        <f>VLOOKUP(H682,'7'!$B$11:$D$598,3,0)</f>
        <v>0</v>
      </c>
      <c r="I697" s="219">
        <f>VLOOKUP(I682,'7'!$B$11:$D$598,3,0)</f>
        <v>0</v>
      </c>
      <c r="J697" s="219">
        <f>VLOOKUP(J682,'7'!$B$11:$D$598,3,0)</f>
        <v>0</v>
      </c>
      <c r="K697" s="219">
        <f>VLOOKUP(K682,'7'!$B$11:$D$598,3,0)</f>
        <v>0</v>
      </c>
      <c r="L697" s="315">
        <f>VLOOKUP(L682,'7'!$B$11:$D$598,3,0)</f>
        <v>0</v>
      </c>
      <c r="M697" s="303">
        <f>VLOOKUP(M682,'7'!$B$11:$D$598,3,0)</f>
        <v>0</v>
      </c>
      <c r="N697" s="219">
        <f>VLOOKUP(N682,'7'!$B$11:$D$598,3,0)</f>
        <v>0</v>
      </c>
      <c r="O697" s="219">
        <f>VLOOKUP(O682,'7'!$B$11:$D$598,3,0)</f>
        <v>0</v>
      </c>
      <c r="P697" s="219">
        <f>VLOOKUP(P682,'7'!$B$11:$D$598,3,0)</f>
        <v>0</v>
      </c>
      <c r="Q697" s="219">
        <f>VLOOKUP(Q682,'7'!$B$11:$D$598,3,0)</f>
        <v>0</v>
      </c>
      <c r="R697" s="219">
        <f>VLOOKUP(R682,'7'!$B$11:$D$598,3,0)</f>
        <v>0</v>
      </c>
      <c r="S697" s="322">
        <f>VLOOKUP(S682,'7'!$B$11:$D$598,3,0)</f>
        <v>0</v>
      </c>
      <c r="T697" s="314">
        <f>VLOOKUP(T682,'7'!$B$11:$D$598,3,0)</f>
        <v>0</v>
      </c>
      <c r="U697" s="219">
        <f>VLOOKUP(U682,'7'!$B$11:$D$598,3,0)</f>
        <v>0</v>
      </c>
      <c r="V697" s="219">
        <f>VLOOKUP(V682,'7'!$B$11:$D$598,3,0)</f>
        <v>0</v>
      </c>
      <c r="W697" s="219">
        <f>VLOOKUP(W682,'7'!$B$11:$D$598,3,0)</f>
        <v>0</v>
      </c>
      <c r="X697" s="219">
        <f>VLOOKUP(X682,'7'!$B$11:$D$598,3,0)</f>
        <v>0</v>
      </c>
      <c r="Y697" s="219">
        <f>VLOOKUP(Y682,'7'!$B$11:$D$598,3,0)</f>
        <v>0</v>
      </c>
      <c r="Z697" s="315">
        <f>VLOOKUP(Z682,'7'!$B$11:$D$598,3,0)</f>
        <v>0</v>
      </c>
      <c r="AA697" s="303">
        <f>VLOOKUP(AA682,'7'!$B$11:$D$598,3,0)</f>
        <v>0</v>
      </c>
      <c r="AB697" s="219">
        <f>VLOOKUP(AB682,'7'!$B$11:$D$598,3,0)</f>
        <v>0</v>
      </c>
      <c r="AC697" s="219">
        <f>VLOOKUP(AC682,'7'!$B$11:$D$598,3,0)</f>
        <v>0</v>
      </c>
      <c r="AD697" s="219">
        <f>VLOOKUP(AD682,'7'!$B$11:$D$598,3,0)</f>
        <v>0</v>
      </c>
      <c r="AE697" s="219">
        <f>VLOOKUP(AE682,'7'!$B$11:$D$598,3,0)</f>
        <v>0</v>
      </c>
      <c r="AF697" s="219">
        <f>VLOOKUP(AF682,'7'!$B$11:$D$598,3,0)</f>
        <v>0</v>
      </c>
      <c r="AG697" s="219">
        <f>VLOOKUP(AG682,'7'!$B$11:$D$598,3,0)</f>
        <v>0</v>
      </c>
      <c r="AH697" s="198">
        <f t="shared" ref="AH697" si="1131">COUNTIF(F698:AG698,"作業")+COUNTIF(F698:AG698,"休日")</f>
        <v>0</v>
      </c>
      <c r="AI697" s="291">
        <f t="shared" ref="AI697" si="1132">(COUNTIF(F698:AG698,"休日"))</f>
        <v>0</v>
      </c>
      <c r="AJ697" s="189"/>
      <c r="AL697" s="290"/>
      <c r="AM697" s="290"/>
      <c r="AN697" s="290"/>
      <c r="AW697" s="278">
        <v>1</v>
      </c>
      <c r="AX697" s="278">
        <v>2</v>
      </c>
      <c r="AY697" s="278">
        <v>3</v>
      </c>
      <c r="AZ697" s="278">
        <v>4</v>
      </c>
    </row>
    <row r="698" spans="1:52" ht="54.75" customHeight="1" x14ac:dyDescent="0.35">
      <c r="A698" s="599"/>
      <c r="B698" s="532"/>
      <c r="C698" s="533"/>
      <c r="D698" s="534"/>
      <c r="E698" s="296" t="s">
        <v>159</v>
      </c>
      <c r="F698" s="314" t="str">
        <f>IF(B697="","",IF(AW698="対象外","対象外",F697))</f>
        <v/>
      </c>
      <c r="G698" s="219" t="str">
        <f>IF(B697="","",IF(AW698="対象外","対象外",G697))</f>
        <v/>
      </c>
      <c r="H698" s="219" t="str">
        <f>IF(B697="","",IF(AW698="対象外","対象外",H697))</f>
        <v/>
      </c>
      <c r="I698" s="219" t="str">
        <f>IF(B697="","",IF(AW698="対象外","対象外",I697))</f>
        <v/>
      </c>
      <c r="J698" s="219" t="str">
        <f>IF(B697="","",IF(AW698="対象外","対象外",J697))</f>
        <v/>
      </c>
      <c r="K698" s="219" t="str">
        <f>IF(B697="","",IF(AW698="対象外","対象外",K697))</f>
        <v/>
      </c>
      <c r="L698" s="315" t="str">
        <f>IF(B697="","",IF(AW698="対象外","対象外",L697))</f>
        <v/>
      </c>
      <c r="M698" s="303" t="str">
        <f>IF(B697="","",IF(AX698="対象外","対象外",M697))</f>
        <v/>
      </c>
      <c r="N698" s="219" t="str">
        <f>IF(B697="","",IF(AX698="対象外","対象外",N697))</f>
        <v/>
      </c>
      <c r="O698" s="219" t="str">
        <f>IF(B697="","",IF(AX698="対象外","対象外",O697))</f>
        <v/>
      </c>
      <c r="P698" s="219" t="str">
        <f>IF(B697="","",IF(AX698="対象外","対象外",P697))</f>
        <v/>
      </c>
      <c r="Q698" s="219" t="str">
        <f>IF(B697="","",IF(AX698="対象外","対象外",Q697))</f>
        <v/>
      </c>
      <c r="R698" s="219" t="str">
        <f>IF(B697="","",IF(AX698="対象外","対象外",R697))</f>
        <v/>
      </c>
      <c r="S698" s="322" t="str">
        <f>IF(B697="","",IF(AX698="対象外","対象外",S697))</f>
        <v/>
      </c>
      <c r="T698" s="314" t="str">
        <f>IF(B697="","",IF(AY698="対象外","対象外",T697))</f>
        <v/>
      </c>
      <c r="U698" s="219" t="str">
        <f>IF(B697="","",IF(AY698="対象外","対象外",U697))</f>
        <v/>
      </c>
      <c r="V698" s="219" t="str">
        <f>IF(B697="","",IF(AY698="対象外","対象外",V697))</f>
        <v/>
      </c>
      <c r="W698" s="219" t="str">
        <f>IF(B697="","",IF(AY698="対象外","対象外",W697))</f>
        <v/>
      </c>
      <c r="X698" s="219" t="str">
        <f>IF(B697="","",IF(AY698="対象外","対象外",X697))</f>
        <v/>
      </c>
      <c r="Y698" s="219" t="str">
        <f>IF(B697="","",IF(AY698="対象外","対象外",Y697))</f>
        <v/>
      </c>
      <c r="Z698" s="315" t="str">
        <f>IF(B697="","",IF(AY698="対象外","対象外",Z697))</f>
        <v/>
      </c>
      <c r="AA698" s="303" t="str">
        <f>IF(B697="","",IF(AZ698="対象外","対象外",AA697))</f>
        <v/>
      </c>
      <c r="AB698" s="219" t="str">
        <f>IF(B697="","",IF(AZ698="対象外","対象外",AB697))</f>
        <v/>
      </c>
      <c r="AC698" s="219" t="str">
        <f>IF(B697="","",IF(AZ698="対象外","対象外",AC697))</f>
        <v/>
      </c>
      <c r="AD698" s="219" t="str">
        <f>IF(B697="","",IF(AZ698="対象外","対象外",AD697))</f>
        <v/>
      </c>
      <c r="AE698" s="219" t="str">
        <f>IF(B697="","",IF(AZ698="対象外","対象外",AE697))</f>
        <v/>
      </c>
      <c r="AF698" s="219" t="str">
        <f>IF(B697="","",IF(AZ698="対象外","対象外",AF697))</f>
        <v/>
      </c>
      <c r="AG698" s="219" t="str">
        <f>IF(B697="","",IF(AZ698="対象外","対象外",AG697))</f>
        <v/>
      </c>
      <c r="AH698" s="523" t="str">
        <f t="shared" ref="AH698" si="1133">IF(B697="","",IF(AH697&lt;1,"対象外",ROUND(AI697/AH697,3)))</f>
        <v/>
      </c>
      <c r="AI698" s="524"/>
      <c r="AJ698" s="189"/>
      <c r="AL698" s="290"/>
      <c r="AM698" s="184">
        <f>IF(AH698="",0,IF(AH698="対象外",0,1))</f>
        <v>0</v>
      </c>
      <c r="AN698" s="187">
        <f>IF(AM698=1,AH698,0)</f>
        <v>0</v>
      </c>
      <c r="AO698" s="184">
        <f>AH697</f>
        <v>0</v>
      </c>
      <c r="AP698" s="170">
        <f>AI697</f>
        <v>0</v>
      </c>
      <c r="AQ698" s="152"/>
      <c r="AR698" s="170">
        <f>IF(AS698&gt;1,1,0)</f>
        <v>0</v>
      </c>
      <c r="AS698" s="170">
        <f>AO698+AS654</f>
        <v>0</v>
      </c>
      <c r="AT698" s="170">
        <f>AP698+AT654</f>
        <v>0</v>
      </c>
      <c r="AU698" s="152"/>
      <c r="AW698" s="198" t="str">
        <f>IF(COUNTIF(F697:L697,"作業")+COUNTIF(F697:L697,"休日")&lt;7,"対象外",IF(COUNTIF(F697:L697,"休日")&gt;3,"対象外","対象"))</f>
        <v>対象外</v>
      </c>
      <c r="AX698" s="198" t="str">
        <f>IF(COUNTIF(M697:S697,"作業")+COUNTIF(M697:S697,"休日")&lt;7,"対象外",IF(COUNTIF(M697:S697,"休日")&gt;3,"対象外","対象"))</f>
        <v>対象外</v>
      </c>
      <c r="AY698" s="198" t="str">
        <f>IF(COUNTIF(T697:Z697,"作業")+COUNTIF(T697:Z697,"休日")&lt;7,"対象外",IF(COUNTIF(T697:Z697,"休日")&gt;3,"対象外","対象"))</f>
        <v>対象外</v>
      </c>
      <c r="AZ698" s="198" t="str">
        <f>IF(COUNTIF(AA697:AG697,"作業")+COUNTIF(AA697:AG697,"休日")&lt;7,"対象外",IF(COUNTIF(AA697:AG697,"休日")&gt;3,"対象外","対象"))</f>
        <v>対象外</v>
      </c>
    </row>
    <row r="699" spans="1:52" ht="54.75" customHeight="1" x14ac:dyDescent="0.35">
      <c r="A699" s="599"/>
      <c r="B699" s="529" t="str">
        <f>IF(COUNTIF(F699:AG699,0)=28,"",B$39)</f>
        <v/>
      </c>
      <c r="C699" s="530"/>
      <c r="D699" s="531"/>
      <c r="E699" s="295" t="s">
        <v>158</v>
      </c>
      <c r="F699" s="314">
        <f>VLOOKUP(F682,'8'!$B$11:$D$598,3,0)</f>
        <v>0</v>
      </c>
      <c r="G699" s="219">
        <f>VLOOKUP(G682,'8'!$B$11:$D$598,3,0)</f>
        <v>0</v>
      </c>
      <c r="H699" s="219">
        <f>VLOOKUP(H682,'8'!$B$11:$D$598,3,0)</f>
        <v>0</v>
      </c>
      <c r="I699" s="219">
        <f>VLOOKUP(I682,'8'!$B$11:$D$598,3,0)</f>
        <v>0</v>
      </c>
      <c r="J699" s="219">
        <f>VLOOKUP(J682,'8'!$B$11:$D$598,3,0)</f>
        <v>0</v>
      </c>
      <c r="K699" s="219">
        <f>VLOOKUP(K682,'8'!$B$11:$D$598,3,0)</f>
        <v>0</v>
      </c>
      <c r="L699" s="315">
        <f>VLOOKUP(L682,'8'!$B$11:$D$598,3,0)</f>
        <v>0</v>
      </c>
      <c r="M699" s="303">
        <f>VLOOKUP(M682,'8'!$B$11:$D$598,3,0)</f>
        <v>0</v>
      </c>
      <c r="N699" s="219">
        <f>VLOOKUP(N682,'8'!$B$11:$D$598,3,0)</f>
        <v>0</v>
      </c>
      <c r="O699" s="219">
        <f>VLOOKUP(O682,'8'!$B$11:$D$598,3,0)</f>
        <v>0</v>
      </c>
      <c r="P699" s="219">
        <f>VLOOKUP(P682,'8'!$B$11:$D$598,3,0)</f>
        <v>0</v>
      </c>
      <c r="Q699" s="219">
        <f>VLOOKUP(Q682,'8'!$B$11:$D$598,3,0)</f>
        <v>0</v>
      </c>
      <c r="R699" s="219">
        <f>VLOOKUP(R682,'8'!$B$11:$D$598,3,0)</f>
        <v>0</v>
      </c>
      <c r="S699" s="322">
        <f>VLOOKUP(S682,'8'!$B$11:$D$598,3,0)</f>
        <v>0</v>
      </c>
      <c r="T699" s="314">
        <f>VLOOKUP(T682,'8'!$B$11:$D$598,3,0)</f>
        <v>0</v>
      </c>
      <c r="U699" s="219">
        <f>VLOOKUP(U682,'8'!$B$11:$D$598,3,0)</f>
        <v>0</v>
      </c>
      <c r="V699" s="219">
        <f>VLOOKUP(V682,'8'!$B$11:$D$598,3,0)</f>
        <v>0</v>
      </c>
      <c r="W699" s="219">
        <f>VLOOKUP(W682,'8'!$B$11:$D$598,3,0)</f>
        <v>0</v>
      </c>
      <c r="X699" s="219">
        <f>VLOOKUP(X682,'8'!$B$11:$D$598,3,0)</f>
        <v>0</v>
      </c>
      <c r="Y699" s="219">
        <f>VLOOKUP(Y682,'8'!$B$11:$D$598,3,0)</f>
        <v>0</v>
      </c>
      <c r="Z699" s="315">
        <f>VLOOKUP(Z682,'8'!$B$11:$D$598,3,0)</f>
        <v>0</v>
      </c>
      <c r="AA699" s="303">
        <f>VLOOKUP(AA682,'8'!$B$11:$D$598,3,0)</f>
        <v>0</v>
      </c>
      <c r="AB699" s="219">
        <f>VLOOKUP(AB682,'8'!$B$11:$D$598,3,0)</f>
        <v>0</v>
      </c>
      <c r="AC699" s="219">
        <f>VLOOKUP(AC682,'8'!$B$11:$D$598,3,0)</f>
        <v>0</v>
      </c>
      <c r="AD699" s="219">
        <f>VLOOKUP(AD682,'8'!$B$11:$D$598,3,0)</f>
        <v>0</v>
      </c>
      <c r="AE699" s="219">
        <f>VLOOKUP(AE682,'8'!$B$11:$D$598,3,0)</f>
        <v>0</v>
      </c>
      <c r="AF699" s="219">
        <f>VLOOKUP(AF682,'8'!$B$11:$D$598,3,0)</f>
        <v>0</v>
      </c>
      <c r="AG699" s="219">
        <f>VLOOKUP(AG682,'8'!$B$11:$D$598,3,0)</f>
        <v>0</v>
      </c>
      <c r="AH699" s="198">
        <f t="shared" ref="AH699" si="1134">COUNTIF(F700:AG700,"作業")+COUNTIF(F700:AG700,"休日")</f>
        <v>0</v>
      </c>
      <c r="AI699" s="291">
        <f t="shared" ref="AI699" si="1135">(COUNTIF(F700:AG700,"休日"))</f>
        <v>0</v>
      </c>
      <c r="AJ699" s="189"/>
      <c r="AL699" s="290"/>
      <c r="AM699" s="290"/>
      <c r="AN699" s="290"/>
      <c r="AW699" s="278">
        <v>1</v>
      </c>
      <c r="AX699" s="278">
        <v>2</v>
      </c>
      <c r="AY699" s="278">
        <v>3</v>
      </c>
      <c r="AZ699" s="278">
        <v>4</v>
      </c>
    </row>
    <row r="700" spans="1:52" ht="54.75" customHeight="1" x14ac:dyDescent="0.35">
      <c r="A700" s="599"/>
      <c r="B700" s="532"/>
      <c r="C700" s="533"/>
      <c r="D700" s="534"/>
      <c r="E700" s="296" t="s">
        <v>159</v>
      </c>
      <c r="F700" s="314" t="str">
        <f>IF(B699="","",IF(AW700="対象外","対象外",F699))</f>
        <v/>
      </c>
      <c r="G700" s="219" t="str">
        <f>IF(B699="","",IF(AW700="対象外","対象外",G699))</f>
        <v/>
      </c>
      <c r="H700" s="219" t="str">
        <f>IF(B699="","",IF(AW700="対象外","対象外",H699))</f>
        <v/>
      </c>
      <c r="I700" s="219" t="str">
        <f>IF(B699="","",IF(AW700="対象外","対象外",I699))</f>
        <v/>
      </c>
      <c r="J700" s="219" t="str">
        <f>IF(B699="","",IF(AW700="対象外","対象外",J699))</f>
        <v/>
      </c>
      <c r="K700" s="219" t="str">
        <f>IF(B699="","",IF(AW700="対象外","対象外",K699))</f>
        <v/>
      </c>
      <c r="L700" s="315" t="str">
        <f>IF(B699="","",IF(AW700="対象外","対象外",L699))</f>
        <v/>
      </c>
      <c r="M700" s="303" t="str">
        <f>IF(B699="","",IF(AX700="対象外","対象外",M699))</f>
        <v/>
      </c>
      <c r="N700" s="219" t="str">
        <f>IF(B699="","",IF(AX700="対象外","対象外",N699))</f>
        <v/>
      </c>
      <c r="O700" s="219" t="str">
        <f>IF(B699="","",IF(AX700="対象外","対象外",O699))</f>
        <v/>
      </c>
      <c r="P700" s="219" t="str">
        <f>IF(B699="","",IF(AX700="対象外","対象外",P699))</f>
        <v/>
      </c>
      <c r="Q700" s="219" t="str">
        <f>IF(B699="","",IF(AX700="対象外","対象外",Q699))</f>
        <v/>
      </c>
      <c r="R700" s="219" t="str">
        <f>IF(B699="","",IF(AX700="対象外","対象外",R699))</f>
        <v/>
      </c>
      <c r="S700" s="322" t="str">
        <f>IF(B699="","",IF(AX700="対象外","対象外",S699))</f>
        <v/>
      </c>
      <c r="T700" s="314" t="str">
        <f>IF(B699="","",IF(AY700="対象外","対象外",T699))</f>
        <v/>
      </c>
      <c r="U700" s="219" t="str">
        <f>IF(B699="","",IF(AY700="対象外","対象外",U699))</f>
        <v/>
      </c>
      <c r="V700" s="219" t="str">
        <f>IF(B699="","",IF(AY700="対象外","対象外",V699))</f>
        <v/>
      </c>
      <c r="W700" s="219" t="str">
        <f>IF(B699="","",IF(AY700="対象外","対象外",W699))</f>
        <v/>
      </c>
      <c r="X700" s="219" t="str">
        <f>IF(B699="","",IF(AY700="対象外","対象外",X699))</f>
        <v/>
      </c>
      <c r="Y700" s="219" t="str">
        <f>IF(B699="","",IF(AY700="対象外","対象外",Y699))</f>
        <v/>
      </c>
      <c r="Z700" s="315" t="str">
        <f>IF(B699="","",IF(AY700="対象外","対象外",Z699))</f>
        <v/>
      </c>
      <c r="AA700" s="303" t="str">
        <f>IF(B699="","",IF(AZ700="対象外","対象外",AA699))</f>
        <v/>
      </c>
      <c r="AB700" s="219" t="str">
        <f>IF(B699="","",IF(AZ700="対象外","対象外",AB699))</f>
        <v/>
      </c>
      <c r="AC700" s="219" t="str">
        <f>IF(B699="","",IF(AZ700="対象外","対象外",AC699))</f>
        <v/>
      </c>
      <c r="AD700" s="219" t="str">
        <f>IF(B699="","",IF(AZ700="対象外","対象外",AD699))</f>
        <v/>
      </c>
      <c r="AE700" s="219" t="str">
        <f>IF(B699="","",IF(AZ700="対象外","対象外",AE699))</f>
        <v/>
      </c>
      <c r="AF700" s="219" t="str">
        <f>IF(B699="","",IF(AZ700="対象外","対象外",AF699))</f>
        <v/>
      </c>
      <c r="AG700" s="219" t="str">
        <f>IF(B699="","",IF(AZ700="対象外","対象外",AG699))</f>
        <v/>
      </c>
      <c r="AH700" s="523" t="str">
        <f t="shared" ref="AH700" si="1136">IF(B699="","",IF(AH699&lt;1,"対象外",ROUND(AI699/AH699,3)))</f>
        <v/>
      </c>
      <c r="AI700" s="524"/>
      <c r="AJ700" s="189"/>
      <c r="AL700" s="290"/>
      <c r="AM700" s="184">
        <f>IF(AH700="",0,IF(AH700="対象外",0,1))</f>
        <v>0</v>
      </c>
      <c r="AN700" s="187">
        <f>IF(AM700=1,AH700,0)</f>
        <v>0</v>
      </c>
      <c r="AO700" s="184">
        <f>AH699</f>
        <v>0</v>
      </c>
      <c r="AP700" s="170">
        <f>AI699</f>
        <v>0</v>
      </c>
      <c r="AQ700" s="152"/>
      <c r="AR700" s="170">
        <f>IF(AS700&gt;1,1,0)</f>
        <v>0</v>
      </c>
      <c r="AS700" s="170">
        <f>AO700+AS656</f>
        <v>0</v>
      </c>
      <c r="AT700" s="170">
        <f>AP700+AT656</f>
        <v>0</v>
      </c>
      <c r="AU700" s="152"/>
      <c r="AW700" s="198" t="str">
        <f>IF(COUNTIF(F699:L699,"作業")+COUNTIF(F699:L699,"休日")&lt;7,"対象外",IF(COUNTIF(F699:L699,"休日")&gt;3,"対象外","対象"))</f>
        <v>対象外</v>
      </c>
      <c r="AX700" s="198" t="str">
        <f>IF(COUNTIF(M699:S699,"作業")+COUNTIF(M699:S699,"休日")&lt;7,"対象外",IF(COUNTIF(M699:S699,"休日")&gt;3,"対象外","対象"))</f>
        <v>対象外</v>
      </c>
      <c r="AY700" s="198" t="str">
        <f>IF(COUNTIF(T699:Z699,"作業")+COUNTIF(T699:Z699,"休日")&lt;7,"対象外",IF(COUNTIF(T699:Z699,"休日")&gt;3,"対象外","対象"))</f>
        <v>対象外</v>
      </c>
      <c r="AZ700" s="198" t="str">
        <f>IF(COUNTIF(AA699:AG699,"作業")+COUNTIF(AA699:AG699,"休日")&lt;7,"対象外",IF(COUNTIF(AA699:AG699,"休日")&gt;3,"対象外","対象"))</f>
        <v>対象外</v>
      </c>
    </row>
    <row r="701" spans="1:52" ht="54.75" customHeight="1" x14ac:dyDescent="0.35">
      <c r="A701" s="599"/>
      <c r="B701" s="529" t="str">
        <f>IF(COUNTIF(F701:AG701,0)=28,"",B$41)</f>
        <v/>
      </c>
      <c r="C701" s="530"/>
      <c r="D701" s="531"/>
      <c r="E701" s="295" t="s">
        <v>158</v>
      </c>
      <c r="F701" s="314">
        <f>VLOOKUP(F682,'9'!$B$11:$D$598,3,0)</f>
        <v>0</v>
      </c>
      <c r="G701" s="219">
        <f>VLOOKUP(G682,'9'!$B$11:$D$598,3,0)</f>
        <v>0</v>
      </c>
      <c r="H701" s="219">
        <f>VLOOKUP(H682,'9'!$B$11:$D$598,3,0)</f>
        <v>0</v>
      </c>
      <c r="I701" s="219">
        <f>VLOOKUP(I682,'9'!$B$11:$D$598,3,0)</f>
        <v>0</v>
      </c>
      <c r="J701" s="219">
        <f>VLOOKUP(J682,'9'!$B$11:$D$598,3,0)</f>
        <v>0</v>
      </c>
      <c r="K701" s="219">
        <f>VLOOKUP(K682,'9'!$B$11:$D$598,3,0)</f>
        <v>0</v>
      </c>
      <c r="L701" s="315">
        <f>VLOOKUP(L682,'9'!$B$11:$D$598,3,0)</f>
        <v>0</v>
      </c>
      <c r="M701" s="303">
        <f>VLOOKUP(M682,'9'!$B$11:$D$598,3,0)</f>
        <v>0</v>
      </c>
      <c r="N701" s="219">
        <f>VLOOKUP(N682,'9'!$B$11:$D$598,3,0)</f>
        <v>0</v>
      </c>
      <c r="O701" s="219">
        <f>VLOOKUP(O682,'9'!$B$11:$D$598,3,0)</f>
        <v>0</v>
      </c>
      <c r="P701" s="219">
        <f>VLOOKUP(P682,'9'!$B$11:$D$598,3,0)</f>
        <v>0</v>
      </c>
      <c r="Q701" s="219">
        <f>VLOOKUP(Q682,'9'!$B$11:$D$598,3,0)</f>
        <v>0</v>
      </c>
      <c r="R701" s="219">
        <f>VLOOKUP(R682,'9'!$B$11:$D$598,3,0)</f>
        <v>0</v>
      </c>
      <c r="S701" s="322">
        <f>VLOOKUP(S682,'9'!$B$11:$D$598,3,0)</f>
        <v>0</v>
      </c>
      <c r="T701" s="314">
        <f>VLOOKUP(T682,'9'!$B$11:$D$598,3,0)</f>
        <v>0</v>
      </c>
      <c r="U701" s="219">
        <f>VLOOKUP(U682,'9'!$B$11:$D$598,3,0)</f>
        <v>0</v>
      </c>
      <c r="V701" s="219">
        <f>VLOOKUP(V682,'9'!$B$11:$D$598,3,0)</f>
        <v>0</v>
      </c>
      <c r="W701" s="219">
        <f>VLOOKUP(W682,'9'!$B$11:$D$598,3,0)</f>
        <v>0</v>
      </c>
      <c r="X701" s="219">
        <f>VLOOKUP(X682,'9'!$B$11:$D$598,3,0)</f>
        <v>0</v>
      </c>
      <c r="Y701" s="219">
        <f>VLOOKUP(Y682,'9'!$B$11:$D$598,3,0)</f>
        <v>0</v>
      </c>
      <c r="Z701" s="315">
        <f>VLOOKUP(Z682,'9'!$B$11:$D$598,3,0)</f>
        <v>0</v>
      </c>
      <c r="AA701" s="303">
        <f>VLOOKUP(AA682,'9'!$B$11:$D$598,3,0)</f>
        <v>0</v>
      </c>
      <c r="AB701" s="219">
        <f>VLOOKUP(AB682,'9'!$B$11:$D$598,3,0)</f>
        <v>0</v>
      </c>
      <c r="AC701" s="219">
        <f>VLOOKUP(AC682,'9'!$B$11:$D$598,3,0)</f>
        <v>0</v>
      </c>
      <c r="AD701" s="219">
        <f>VLOOKUP(AD682,'9'!$B$11:$D$598,3,0)</f>
        <v>0</v>
      </c>
      <c r="AE701" s="219">
        <f>VLOOKUP(AE682,'9'!$B$11:$D$598,3,0)</f>
        <v>0</v>
      </c>
      <c r="AF701" s="219">
        <f>VLOOKUP(AF682,'9'!$B$11:$D$598,3,0)</f>
        <v>0</v>
      </c>
      <c r="AG701" s="219">
        <f>VLOOKUP(AG682,'9'!$B$11:$D$598,3,0)</f>
        <v>0</v>
      </c>
      <c r="AH701" s="198">
        <f t="shared" ref="AH701" si="1137">COUNTIF(F702:AG702,"作業")+COUNTIF(F702:AG702,"休日")</f>
        <v>0</v>
      </c>
      <c r="AI701" s="291">
        <f t="shared" ref="AI701" si="1138">(COUNTIF(F702:AG702,"休日"))</f>
        <v>0</v>
      </c>
      <c r="AJ701" s="189"/>
      <c r="AL701" s="290"/>
      <c r="AM701" s="290"/>
      <c r="AN701" s="290"/>
      <c r="AW701" s="278">
        <v>1</v>
      </c>
      <c r="AX701" s="278">
        <v>2</v>
      </c>
      <c r="AY701" s="278">
        <v>3</v>
      </c>
      <c r="AZ701" s="278">
        <v>4</v>
      </c>
    </row>
    <row r="702" spans="1:52" ht="54.75" customHeight="1" x14ac:dyDescent="0.35">
      <c r="A702" s="599"/>
      <c r="B702" s="532"/>
      <c r="C702" s="533"/>
      <c r="D702" s="534"/>
      <c r="E702" s="296" t="s">
        <v>159</v>
      </c>
      <c r="F702" s="314" t="str">
        <f>IF(B701="","",IF(AW702="対象外","対象外",F701))</f>
        <v/>
      </c>
      <c r="G702" s="219" t="str">
        <f>IF(B701="","",IF(AW702="対象外","対象外",G701))</f>
        <v/>
      </c>
      <c r="H702" s="219" t="str">
        <f>IF(B701="","",IF(AW702="対象外","対象外",H701))</f>
        <v/>
      </c>
      <c r="I702" s="219" t="str">
        <f>IF(B701="","",IF(AW702="対象外","対象外",I701))</f>
        <v/>
      </c>
      <c r="J702" s="219" t="str">
        <f>IF(B701="","",IF(AW702="対象外","対象外",J701))</f>
        <v/>
      </c>
      <c r="K702" s="219" t="str">
        <f>IF(B701="","",IF(AW702="対象外","対象外",K701))</f>
        <v/>
      </c>
      <c r="L702" s="315" t="str">
        <f>IF(B701="","",IF(AW702="対象外","対象外",L701))</f>
        <v/>
      </c>
      <c r="M702" s="303" t="str">
        <f>IF(B701="","",IF(AX702="対象外","対象外",M701))</f>
        <v/>
      </c>
      <c r="N702" s="219" t="str">
        <f>IF(B701="","",IF(AX702="対象外","対象外",N701))</f>
        <v/>
      </c>
      <c r="O702" s="219" t="str">
        <f>IF(B701="","",IF(AX702="対象外","対象外",O701))</f>
        <v/>
      </c>
      <c r="P702" s="219" t="str">
        <f>IF(B701="","",IF(AX702="対象外","対象外",P701))</f>
        <v/>
      </c>
      <c r="Q702" s="219" t="str">
        <f>IF(B701="","",IF(AX702="対象外","対象外",Q701))</f>
        <v/>
      </c>
      <c r="R702" s="219" t="str">
        <f>IF(B701="","",IF(AX702="対象外","対象外",R701))</f>
        <v/>
      </c>
      <c r="S702" s="322" t="str">
        <f>IF(B701="","",IF(AX702="対象外","対象外",S701))</f>
        <v/>
      </c>
      <c r="T702" s="314" t="str">
        <f>IF(B701="","",IF(AY702="対象外","対象外",T701))</f>
        <v/>
      </c>
      <c r="U702" s="219" t="str">
        <f>IF(B701="","",IF(AY702="対象外","対象外",U701))</f>
        <v/>
      </c>
      <c r="V702" s="219" t="str">
        <f>IF(B701="","",IF(AY702="対象外","対象外",V701))</f>
        <v/>
      </c>
      <c r="W702" s="219" t="str">
        <f>IF(B701="","",IF(AY702="対象外","対象外",W701))</f>
        <v/>
      </c>
      <c r="X702" s="219" t="str">
        <f>IF(B701="","",IF(AY702="対象外","対象外",X701))</f>
        <v/>
      </c>
      <c r="Y702" s="219" t="str">
        <f>IF(B701="","",IF(AY702="対象外","対象外",Y701))</f>
        <v/>
      </c>
      <c r="Z702" s="315" t="str">
        <f>IF(B701="","",IF(AY702="対象外","対象外",Z701))</f>
        <v/>
      </c>
      <c r="AA702" s="303" t="str">
        <f>IF(B701="","",IF(AZ702="対象外","対象外",AA701))</f>
        <v/>
      </c>
      <c r="AB702" s="219" t="str">
        <f>IF(B701="","",IF(AZ702="対象外","対象外",AB701))</f>
        <v/>
      </c>
      <c r="AC702" s="219" t="str">
        <f>IF(B701="","",IF(AZ702="対象外","対象外",AC701))</f>
        <v/>
      </c>
      <c r="AD702" s="219" t="str">
        <f>IF(B701="","",IF(AZ702="対象外","対象外",AD701))</f>
        <v/>
      </c>
      <c r="AE702" s="219" t="str">
        <f>IF(B701="","",IF(AZ702="対象外","対象外",AE701))</f>
        <v/>
      </c>
      <c r="AF702" s="219" t="str">
        <f>IF(B701="","",IF(AZ702="対象外","対象外",AF701))</f>
        <v/>
      </c>
      <c r="AG702" s="219" t="str">
        <f>IF(B701="","",IF(AZ702="対象外","対象外",AG701))</f>
        <v/>
      </c>
      <c r="AH702" s="523" t="str">
        <f t="shared" ref="AH702" si="1139">IF(B701="","",IF(AH701&lt;1,"対象外",ROUND(AI701/AH701,3)))</f>
        <v/>
      </c>
      <c r="AI702" s="524"/>
      <c r="AJ702" s="189"/>
      <c r="AL702" s="290"/>
      <c r="AM702" s="184">
        <f>IF(AH702="",0,IF(AH702="対象外",0,1))</f>
        <v>0</v>
      </c>
      <c r="AN702" s="187">
        <f>IF(AM702=1,AH702,0)</f>
        <v>0</v>
      </c>
      <c r="AO702" s="184">
        <f>AH701</f>
        <v>0</v>
      </c>
      <c r="AP702" s="170">
        <f>AI701</f>
        <v>0</v>
      </c>
      <c r="AQ702" s="152"/>
      <c r="AR702" s="170">
        <f>IF(AS702&gt;1,1,0)</f>
        <v>0</v>
      </c>
      <c r="AS702" s="170">
        <f>AO702+AS658</f>
        <v>0</v>
      </c>
      <c r="AT702" s="170">
        <f>AP702+AT658</f>
        <v>0</v>
      </c>
      <c r="AU702" s="152"/>
      <c r="AW702" s="198" t="str">
        <f>IF(COUNTIF(F701:L701,"作業")+COUNTIF(F701:L701,"休日")&lt;7,"対象外",IF(COUNTIF(F701:L701,"休日")&gt;3,"対象外","対象"))</f>
        <v>対象外</v>
      </c>
      <c r="AX702" s="198" t="str">
        <f>IF(COUNTIF(M701:S701,"作業")+COUNTIF(M701:S701,"休日")&lt;7,"対象外",IF(COUNTIF(M701:S701,"休日")&gt;3,"対象外","対象"))</f>
        <v>対象外</v>
      </c>
      <c r="AY702" s="198" t="str">
        <f>IF(COUNTIF(T701:Z701,"作業")+COUNTIF(T701:Z701,"休日")&lt;7,"対象外",IF(COUNTIF(T701:Z701,"休日")&gt;3,"対象外","対象"))</f>
        <v>対象外</v>
      </c>
      <c r="AZ702" s="198" t="str">
        <f>IF(COUNTIF(AA701:AG701,"作業")+COUNTIF(AA701:AG701,"休日")&lt;7,"対象外",IF(COUNTIF(AA701:AG701,"休日")&gt;3,"対象外","対象"))</f>
        <v>対象外</v>
      </c>
    </row>
    <row r="703" spans="1:52" ht="54.75" customHeight="1" x14ac:dyDescent="0.35">
      <c r="A703" s="599"/>
      <c r="B703" s="529" t="str">
        <f>IF(COUNTIF(F703:AG703,0)=28,"",B$43)</f>
        <v/>
      </c>
      <c r="C703" s="530"/>
      <c r="D703" s="531"/>
      <c r="E703" s="295" t="s">
        <v>158</v>
      </c>
      <c r="F703" s="314">
        <f>VLOOKUP(F682,'10'!$B$11:$D$598,3,0)</f>
        <v>0</v>
      </c>
      <c r="G703" s="219">
        <f>VLOOKUP(G682,'10'!$B$11:$D$598,3,0)</f>
        <v>0</v>
      </c>
      <c r="H703" s="219">
        <f>VLOOKUP(H682,'10'!$B$11:$D$598,3,0)</f>
        <v>0</v>
      </c>
      <c r="I703" s="219">
        <f>VLOOKUP(I682,'10'!$B$11:$D$598,3,0)</f>
        <v>0</v>
      </c>
      <c r="J703" s="219">
        <f>VLOOKUP(J682,'10'!$B$11:$D$598,3,0)</f>
        <v>0</v>
      </c>
      <c r="K703" s="219">
        <f>VLOOKUP(K682,'10'!$B$11:$D$598,3,0)</f>
        <v>0</v>
      </c>
      <c r="L703" s="315">
        <f>VLOOKUP(L682,'10'!$B$11:$D$598,3,0)</f>
        <v>0</v>
      </c>
      <c r="M703" s="303">
        <f>VLOOKUP(M682,'10'!$B$11:$D$598,3,0)</f>
        <v>0</v>
      </c>
      <c r="N703" s="219">
        <f>VLOOKUP(N682,'10'!$B$11:$D$598,3,0)</f>
        <v>0</v>
      </c>
      <c r="O703" s="219">
        <f>VLOOKUP(O682,'10'!$B$11:$D$598,3,0)</f>
        <v>0</v>
      </c>
      <c r="P703" s="219">
        <f>VLOOKUP(P682,'10'!$B$11:$D$598,3,0)</f>
        <v>0</v>
      </c>
      <c r="Q703" s="219">
        <f>VLOOKUP(Q682,'10'!$B$11:$D$598,3,0)</f>
        <v>0</v>
      </c>
      <c r="R703" s="219">
        <f>VLOOKUP(R682,'10'!$B$11:$D$598,3,0)</f>
        <v>0</v>
      </c>
      <c r="S703" s="322">
        <f>VLOOKUP(S682,'10'!$B$11:$D$598,3,0)</f>
        <v>0</v>
      </c>
      <c r="T703" s="314">
        <f>VLOOKUP(T682,'10'!$B$11:$D$598,3,0)</f>
        <v>0</v>
      </c>
      <c r="U703" s="219">
        <f>VLOOKUP(U682,'10'!$B$11:$D$598,3,0)</f>
        <v>0</v>
      </c>
      <c r="V703" s="219">
        <f>VLOOKUP(V682,'10'!$B$11:$D$598,3,0)</f>
        <v>0</v>
      </c>
      <c r="W703" s="219">
        <f>VLOOKUP(W682,'10'!$B$11:$D$598,3,0)</f>
        <v>0</v>
      </c>
      <c r="X703" s="219">
        <f>VLOOKUP(X682,'10'!$B$11:$D$598,3,0)</f>
        <v>0</v>
      </c>
      <c r="Y703" s="219">
        <f>VLOOKUP(Y682,'10'!$B$11:$D$598,3,0)</f>
        <v>0</v>
      </c>
      <c r="Z703" s="315">
        <f>VLOOKUP(Z682,'10'!$B$11:$D$598,3,0)</f>
        <v>0</v>
      </c>
      <c r="AA703" s="303">
        <f>VLOOKUP(AA682,'10'!$B$11:$D$598,3,0)</f>
        <v>0</v>
      </c>
      <c r="AB703" s="219">
        <f>VLOOKUP(AB682,'10'!$B$11:$D$598,3,0)</f>
        <v>0</v>
      </c>
      <c r="AC703" s="219">
        <f>VLOOKUP(AC682,'10'!$B$11:$D$598,3,0)</f>
        <v>0</v>
      </c>
      <c r="AD703" s="219">
        <f>VLOOKUP(AD682,'10'!$B$11:$D$598,3,0)</f>
        <v>0</v>
      </c>
      <c r="AE703" s="219">
        <f>VLOOKUP(AE682,'10'!$B$11:$D$598,3,0)</f>
        <v>0</v>
      </c>
      <c r="AF703" s="219">
        <f>VLOOKUP(AF682,'10'!$B$11:$D$598,3,0)</f>
        <v>0</v>
      </c>
      <c r="AG703" s="219">
        <f>VLOOKUP(AG682,'10'!$B$11:$D$598,3,0)</f>
        <v>0</v>
      </c>
      <c r="AH703" s="198">
        <f t="shared" ref="AH703" si="1140">COUNTIF(F704:AG704,"作業")+COUNTIF(F704:AG704,"休日")</f>
        <v>0</v>
      </c>
      <c r="AI703" s="291">
        <f t="shared" ref="AI703" si="1141">(COUNTIF(F704:AG704,"休日"))</f>
        <v>0</v>
      </c>
      <c r="AJ703" s="189"/>
      <c r="AL703" s="290"/>
      <c r="AM703" s="290"/>
      <c r="AN703" s="290"/>
      <c r="AW703" s="278">
        <v>1</v>
      </c>
      <c r="AX703" s="278">
        <v>2</v>
      </c>
      <c r="AY703" s="278">
        <v>3</v>
      </c>
      <c r="AZ703" s="278">
        <v>4</v>
      </c>
    </row>
    <row r="704" spans="1:52" ht="54.75" customHeight="1" x14ac:dyDescent="0.35">
      <c r="A704" s="599"/>
      <c r="B704" s="532"/>
      <c r="C704" s="533"/>
      <c r="D704" s="534"/>
      <c r="E704" s="296" t="s">
        <v>159</v>
      </c>
      <c r="F704" s="314" t="str">
        <f>IF(B703="","",IF(AW704="対象外","対象外",F703))</f>
        <v/>
      </c>
      <c r="G704" s="219" t="str">
        <f>IF(B703="","",IF(AW704="対象外","対象外",G703))</f>
        <v/>
      </c>
      <c r="H704" s="219" t="str">
        <f>IF(B703="","",IF(AW704="対象外","対象外",H703))</f>
        <v/>
      </c>
      <c r="I704" s="219" t="str">
        <f>IF(B703="","",IF(AW704="対象外","対象外",I703))</f>
        <v/>
      </c>
      <c r="J704" s="219" t="str">
        <f>IF(B703="","",IF(AW704="対象外","対象外",J703))</f>
        <v/>
      </c>
      <c r="K704" s="219" t="str">
        <f>IF(B703="","",IF(AW704="対象外","対象外",K703))</f>
        <v/>
      </c>
      <c r="L704" s="315" t="str">
        <f>IF(B703="","",IF(AW704="対象外","対象外",L703))</f>
        <v/>
      </c>
      <c r="M704" s="303" t="str">
        <f>IF(B703="","",IF(AX704="対象外","対象外",M703))</f>
        <v/>
      </c>
      <c r="N704" s="219" t="str">
        <f>IF(B703="","",IF(AX704="対象外","対象外",N703))</f>
        <v/>
      </c>
      <c r="O704" s="219" t="str">
        <f>IF(B703="","",IF(AX704="対象外","対象外",O703))</f>
        <v/>
      </c>
      <c r="P704" s="219" t="str">
        <f>IF(B703="","",IF(AX704="対象外","対象外",P703))</f>
        <v/>
      </c>
      <c r="Q704" s="219" t="str">
        <f>IF(B703="","",IF(AX704="対象外","対象外",Q703))</f>
        <v/>
      </c>
      <c r="R704" s="219" t="str">
        <f>IF(B703="","",IF(AX704="対象外","対象外",R703))</f>
        <v/>
      </c>
      <c r="S704" s="322" t="str">
        <f>IF(B703="","",IF(AX704="対象外","対象外",S703))</f>
        <v/>
      </c>
      <c r="T704" s="314" t="str">
        <f>IF(B703="","",IF(AY704="対象外","対象外",T703))</f>
        <v/>
      </c>
      <c r="U704" s="219" t="str">
        <f>IF(B703="","",IF(AY704="対象外","対象外",U703))</f>
        <v/>
      </c>
      <c r="V704" s="219" t="str">
        <f>IF(B703="","",IF(AY704="対象外","対象外",V703))</f>
        <v/>
      </c>
      <c r="W704" s="219" t="str">
        <f>IF(B703="","",IF(AY704="対象外","対象外",W703))</f>
        <v/>
      </c>
      <c r="X704" s="219" t="str">
        <f>IF(B703="","",IF(AY704="対象外","対象外",X703))</f>
        <v/>
      </c>
      <c r="Y704" s="219" t="str">
        <f>IF(B703="","",IF(AY704="対象外","対象外",Y703))</f>
        <v/>
      </c>
      <c r="Z704" s="315" t="str">
        <f>IF(B703="","",IF(AY704="対象外","対象外",Z703))</f>
        <v/>
      </c>
      <c r="AA704" s="303" t="str">
        <f>IF(B703="","",IF(AZ704="対象外","対象外",AA703))</f>
        <v/>
      </c>
      <c r="AB704" s="219" t="str">
        <f>IF(B703="","",IF(AZ704="対象外","対象外",AB703))</f>
        <v/>
      </c>
      <c r="AC704" s="219" t="str">
        <f>IF(B703="","",IF(AZ704="対象外","対象外",AC703))</f>
        <v/>
      </c>
      <c r="AD704" s="219" t="str">
        <f>IF(B703="","",IF(AZ704="対象外","対象外",AD703))</f>
        <v/>
      </c>
      <c r="AE704" s="219" t="str">
        <f>IF(B703="","",IF(AZ704="対象外","対象外",AE703))</f>
        <v/>
      </c>
      <c r="AF704" s="219" t="str">
        <f>IF(B703="","",IF(AZ704="対象外","対象外",AF703))</f>
        <v/>
      </c>
      <c r="AG704" s="219" t="str">
        <f>IF(B703="","",IF(AZ704="対象外","対象外",AG703))</f>
        <v/>
      </c>
      <c r="AH704" s="523" t="str">
        <f t="shared" ref="AH704" si="1142">IF(B703="","",IF(AH703&lt;1,"対象外",ROUND(AI703/AH703,3)))</f>
        <v/>
      </c>
      <c r="AI704" s="524"/>
      <c r="AJ704" s="189"/>
      <c r="AL704" s="290"/>
      <c r="AM704" s="184">
        <f>IF(AH704="",0,IF(AH704="対象外",0,1))</f>
        <v>0</v>
      </c>
      <c r="AN704" s="187">
        <f>IF(AM704=1,AH704,0)</f>
        <v>0</v>
      </c>
      <c r="AO704" s="184">
        <f>AH703</f>
        <v>0</v>
      </c>
      <c r="AP704" s="170">
        <f>AI703</f>
        <v>0</v>
      </c>
      <c r="AQ704" s="152"/>
      <c r="AR704" s="170">
        <f>IF(AS704&gt;1,1,0)</f>
        <v>0</v>
      </c>
      <c r="AS704" s="170">
        <f>AO704+AS660</f>
        <v>0</v>
      </c>
      <c r="AT704" s="170">
        <f>AP704+AT660</f>
        <v>0</v>
      </c>
      <c r="AU704" s="152"/>
      <c r="AW704" s="198" t="str">
        <f>IF(COUNTIF(F703:L703,"作業")+COUNTIF(F703:L703,"休日")&lt;7,"対象外",IF(COUNTIF(F703:L703,"休日")&gt;3,"対象外","対象"))</f>
        <v>対象外</v>
      </c>
      <c r="AX704" s="198" t="str">
        <f>IF(COUNTIF(M703:S703,"作業")+COUNTIF(M703:S703,"休日")&lt;7,"対象外",IF(COUNTIF(M703:S703,"休日")&gt;3,"対象外","対象"))</f>
        <v>対象外</v>
      </c>
      <c r="AY704" s="198" t="str">
        <f>IF(COUNTIF(T703:Z703,"作業")+COUNTIF(T703:Z703,"休日")&lt;7,"対象外",IF(COUNTIF(T703:Z703,"休日")&gt;3,"対象外","対象"))</f>
        <v>対象外</v>
      </c>
      <c r="AZ704" s="198" t="str">
        <f>IF(COUNTIF(AA703:AG703,"作業")+COUNTIF(AA703:AG703,"休日")&lt;7,"対象外",IF(COUNTIF(AA703:AG703,"休日")&gt;3,"対象外","対象"))</f>
        <v>対象外</v>
      </c>
    </row>
    <row r="705" spans="1:52" ht="54.75" customHeight="1" x14ac:dyDescent="0.35">
      <c r="A705" s="599"/>
      <c r="B705" s="529" t="str">
        <f>IF(COUNTIF(F705:AG705,0)=28,"",B$45)</f>
        <v/>
      </c>
      <c r="C705" s="530"/>
      <c r="D705" s="531"/>
      <c r="E705" s="295" t="s">
        <v>158</v>
      </c>
      <c r="F705" s="314">
        <f>VLOOKUP(F682,'11'!$B$11:$D$598,3,0)</f>
        <v>0</v>
      </c>
      <c r="G705" s="219">
        <f>VLOOKUP(G682,'11'!$B$11:$D$598,3,0)</f>
        <v>0</v>
      </c>
      <c r="H705" s="219">
        <f>VLOOKUP(H682,'11'!$B$11:$D$598,3,0)</f>
        <v>0</v>
      </c>
      <c r="I705" s="219">
        <f>VLOOKUP(I682,'11'!$B$11:$D$598,3,0)</f>
        <v>0</v>
      </c>
      <c r="J705" s="219">
        <f>VLOOKUP(J682,'11'!$B$11:$D$598,3,0)</f>
        <v>0</v>
      </c>
      <c r="K705" s="219">
        <f>VLOOKUP(K682,'11'!$B$11:$D$598,3,0)</f>
        <v>0</v>
      </c>
      <c r="L705" s="315">
        <f>VLOOKUP(L682,'11'!$B$11:$D$598,3,0)</f>
        <v>0</v>
      </c>
      <c r="M705" s="303">
        <f>VLOOKUP(M682,'11'!$B$11:$D$598,3,0)</f>
        <v>0</v>
      </c>
      <c r="N705" s="219">
        <f>VLOOKUP(N682,'11'!$B$11:$D$598,3,0)</f>
        <v>0</v>
      </c>
      <c r="O705" s="219">
        <f>VLOOKUP(O682,'11'!$B$11:$D$598,3,0)</f>
        <v>0</v>
      </c>
      <c r="P705" s="219">
        <f>VLOOKUP(P682,'11'!$B$11:$D$598,3,0)</f>
        <v>0</v>
      </c>
      <c r="Q705" s="219">
        <f>VLOOKUP(Q682,'11'!$B$11:$D$598,3,0)</f>
        <v>0</v>
      </c>
      <c r="R705" s="219">
        <f>VLOOKUP(R682,'11'!$B$11:$D$598,3,0)</f>
        <v>0</v>
      </c>
      <c r="S705" s="322">
        <f>VLOOKUP(S682,'11'!$B$11:$D$598,3,0)</f>
        <v>0</v>
      </c>
      <c r="T705" s="314">
        <f>VLOOKUP(T682,'11'!$B$11:$D$598,3,0)</f>
        <v>0</v>
      </c>
      <c r="U705" s="219">
        <f>VLOOKUP(U682,'11'!$B$11:$D$598,3,0)</f>
        <v>0</v>
      </c>
      <c r="V705" s="219">
        <f>VLOOKUP(V682,'11'!$B$11:$D$598,3,0)</f>
        <v>0</v>
      </c>
      <c r="W705" s="219">
        <f>VLOOKUP(W682,'11'!$B$11:$D$598,3,0)</f>
        <v>0</v>
      </c>
      <c r="X705" s="219">
        <f>VLOOKUP(X682,'11'!$B$11:$D$598,3,0)</f>
        <v>0</v>
      </c>
      <c r="Y705" s="219">
        <f>VLOOKUP(Y682,'11'!$B$11:$D$598,3,0)</f>
        <v>0</v>
      </c>
      <c r="Z705" s="315">
        <f>VLOOKUP(Z682,'11'!$B$11:$D$598,3,0)</f>
        <v>0</v>
      </c>
      <c r="AA705" s="303">
        <f>VLOOKUP(AA682,'11'!$B$11:$D$598,3,0)</f>
        <v>0</v>
      </c>
      <c r="AB705" s="219">
        <f>VLOOKUP(AB682,'11'!$B$11:$D$598,3,0)</f>
        <v>0</v>
      </c>
      <c r="AC705" s="219">
        <f>VLOOKUP(AC682,'11'!$B$11:$D$598,3,0)</f>
        <v>0</v>
      </c>
      <c r="AD705" s="219">
        <f>VLOOKUP(AD682,'11'!$B$11:$D$598,3,0)</f>
        <v>0</v>
      </c>
      <c r="AE705" s="219">
        <f>VLOOKUP(AE682,'11'!$B$11:$D$598,3,0)</f>
        <v>0</v>
      </c>
      <c r="AF705" s="219">
        <f>VLOOKUP(AF682,'11'!$B$11:$D$598,3,0)</f>
        <v>0</v>
      </c>
      <c r="AG705" s="219">
        <f>VLOOKUP(AG682,'11'!$B$11:$D$598,3,0)</f>
        <v>0</v>
      </c>
      <c r="AH705" s="198">
        <f t="shared" ref="AH705" si="1143">COUNTIF(F706:AG706,"作業")+COUNTIF(F706:AG706,"休日")</f>
        <v>0</v>
      </c>
      <c r="AI705" s="291">
        <f t="shared" ref="AI705" si="1144">(COUNTIF(F706:AG706,"休日"))</f>
        <v>0</v>
      </c>
      <c r="AJ705" s="189"/>
      <c r="AL705" s="290"/>
      <c r="AM705" s="290"/>
      <c r="AN705" s="290"/>
      <c r="AW705" s="278">
        <v>1</v>
      </c>
      <c r="AX705" s="278">
        <v>2</v>
      </c>
      <c r="AY705" s="278">
        <v>3</v>
      </c>
      <c r="AZ705" s="278">
        <v>4</v>
      </c>
    </row>
    <row r="706" spans="1:52" ht="54.75" customHeight="1" x14ac:dyDescent="0.35">
      <c r="A706" s="599"/>
      <c r="B706" s="532"/>
      <c r="C706" s="533"/>
      <c r="D706" s="534"/>
      <c r="E706" s="296" t="s">
        <v>159</v>
      </c>
      <c r="F706" s="314" t="str">
        <f>IF(B705="","",IF(AW706="対象外","対象外",F705))</f>
        <v/>
      </c>
      <c r="G706" s="219" t="str">
        <f>IF(B705="","",IF(AW706="対象外","対象外",G705))</f>
        <v/>
      </c>
      <c r="H706" s="219" t="str">
        <f>IF(B705="","",IF(AW706="対象外","対象外",H705))</f>
        <v/>
      </c>
      <c r="I706" s="219" t="str">
        <f>IF(B705="","",IF(AW706="対象外","対象外",I705))</f>
        <v/>
      </c>
      <c r="J706" s="219" t="str">
        <f>IF(B705="","",IF(AW706="対象外","対象外",J705))</f>
        <v/>
      </c>
      <c r="K706" s="219" t="str">
        <f>IF(B705="","",IF(AW706="対象外","対象外",K705))</f>
        <v/>
      </c>
      <c r="L706" s="315" t="str">
        <f>IF(B705="","",IF(AW706="対象外","対象外",L705))</f>
        <v/>
      </c>
      <c r="M706" s="303" t="str">
        <f>IF(B705="","",IF(AX706="対象外","対象外",M705))</f>
        <v/>
      </c>
      <c r="N706" s="219" t="str">
        <f>IF(B705="","",IF(AX706="対象外","対象外",N705))</f>
        <v/>
      </c>
      <c r="O706" s="219" t="str">
        <f>IF(B705="","",IF(AX706="対象外","対象外",O705))</f>
        <v/>
      </c>
      <c r="P706" s="219" t="str">
        <f>IF(B705="","",IF(AX706="対象外","対象外",P705))</f>
        <v/>
      </c>
      <c r="Q706" s="219" t="str">
        <f>IF(B705="","",IF(AX706="対象外","対象外",Q705))</f>
        <v/>
      </c>
      <c r="R706" s="219" t="str">
        <f>IF(B705="","",IF(AX706="対象外","対象外",R705))</f>
        <v/>
      </c>
      <c r="S706" s="322" t="str">
        <f>IF(B705="","",IF(AX706="対象外","対象外",S705))</f>
        <v/>
      </c>
      <c r="T706" s="314" t="str">
        <f>IF(B705="","",IF(AY706="対象外","対象外",T705))</f>
        <v/>
      </c>
      <c r="U706" s="219" t="str">
        <f>IF(B705="","",IF(AY706="対象外","対象外",U705))</f>
        <v/>
      </c>
      <c r="V706" s="219" t="str">
        <f>IF(B705="","",IF(AY706="対象外","対象外",V705))</f>
        <v/>
      </c>
      <c r="W706" s="219" t="str">
        <f>IF(B705="","",IF(AY706="対象外","対象外",W705))</f>
        <v/>
      </c>
      <c r="X706" s="219" t="str">
        <f>IF(B705="","",IF(AY706="対象外","対象外",X705))</f>
        <v/>
      </c>
      <c r="Y706" s="219" t="str">
        <f>IF(B705="","",IF(AY706="対象外","対象外",Y705))</f>
        <v/>
      </c>
      <c r="Z706" s="315" t="str">
        <f>IF(B705="","",IF(AY706="対象外","対象外",Z705))</f>
        <v/>
      </c>
      <c r="AA706" s="303" t="str">
        <f>IF(B705="","",IF(AZ706="対象外","対象外",AA705))</f>
        <v/>
      </c>
      <c r="AB706" s="219" t="str">
        <f>IF(B705="","",IF(AZ706="対象外","対象外",AB705))</f>
        <v/>
      </c>
      <c r="AC706" s="219" t="str">
        <f>IF(B705="","",IF(AZ706="対象外","対象外",AC705))</f>
        <v/>
      </c>
      <c r="AD706" s="219" t="str">
        <f>IF(B705="","",IF(AZ706="対象外","対象外",AD705))</f>
        <v/>
      </c>
      <c r="AE706" s="219" t="str">
        <f>IF(B705="","",IF(AZ706="対象外","対象外",AE705))</f>
        <v/>
      </c>
      <c r="AF706" s="219" t="str">
        <f>IF(B705="","",IF(AZ706="対象外","対象外",AF705))</f>
        <v/>
      </c>
      <c r="AG706" s="219" t="str">
        <f>IF(B705="","",IF(AZ706="対象外","対象外",AG705))</f>
        <v/>
      </c>
      <c r="AH706" s="523" t="str">
        <f t="shared" ref="AH706" si="1145">IF(B705="","",IF(AH705&lt;1,"対象外",ROUND(AI705/AH705,3)))</f>
        <v/>
      </c>
      <c r="AI706" s="524"/>
      <c r="AJ706" s="189"/>
      <c r="AL706" s="290"/>
      <c r="AM706" s="184">
        <f>IF(AH706="",0,IF(AH706="対象外",0,1))</f>
        <v>0</v>
      </c>
      <c r="AN706" s="187">
        <f>IF(AM706=1,AH706,0)</f>
        <v>0</v>
      </c>
      <c r="AO706" s="184">
        <f>AH705</f>
        <v>0</v>
      </c>
      <c r="AP706" s="170">
        <f>AI705</f>
        <v>0</v>
      </c>
      <c r="AQ706" s="152"/>
      <c r="AR706" s="170">
        <f>IF(AS706&gt;1,1,0)</f>
        <v>0</v>
      </c>
      <c r="AS706" s="170">
        <f>AO706+AS662</f>
        <v>0</v>
      </c>
      <c r="AT706" s="170">
        <f>AP706+AT662</f>
        <v>0</v>
      </c>
      <c r="AU706" s="152"/>
      <c r="AW706" s="198" t="str">
        <f>IF(COUNTIF(F705:L705,"作業")+COUNTIF(F705:L705,"休日")&lt;7,"対象外",IF(COUNTIF(F705:L705,"休日")&gt;3,"対象外","対象"))</f>
        <v>対象外</v>
      </c>
      <c r="AX706" s="198" t="str">
        <f>IF(COUNTIF(M705:S705,"作業")+COUNTIF(M705:S705,"休日")&lt;7,"対象外",IF(COUNTIF(M705:S705,"休日")&gt;3,"対象外","対象"))</f>
        <v>対象外</v>
      </c>
      <c r="AY706" s="198" t="str">
        <f>IF(COUNTIF(T705:Z705,"作業")+COUNTIF(T705:Z705,"休日")&lt;7,"対象外",IF(COUNTIF(T705:Z705,"休日")&gt;3,"対象外","対象"))</f>
        <v>対象外</v>
      </c>
      <c r="AZ706" s="198" t="str">
        <f>IF(COUNTIF(AA705:AG705,"作業")+COUNTIF(AA705:AG705,"休日")&lt;7,"対象外",IF(COUNTIF(AA705:AG705,"休日")&gt;3,"対象外","対象"))</f>
        <v>対象外</v>
      </c>
    </row>
    <row r="707" spans="1:52" ht="54.75" customHeight="1" x14ac:dyDescent="0.35">
      <c r="A707" s="599"/>
      <c r="B707" s="529" t="str">
        <f>IF(COUNTIF(F707:AG707,0)=28,"",B$47)</f>
        <v/>
      </c>
      <c r="C707" s="530"/>
      <c r="D707" s="531"/>
      <c r="E707" s="295" t="s">
        <v>158</v>
      </c>
      <c r="F707" s="314">
        <f>VLOOKUP(F682,'12'!$B$11:$D$598,3,0)</f>
        <v>0</v>
      </c>
      <c r="G707" s="219">
        <f>VLOOKUP(G682,'12'!$B$11:$D$598,3,0)</f>
        <v>0</v>
      </c>
      <c r="H707" s="219">
        <f>VLOOKUP(H682,'12'!$B$11:$D$598,3,0)</f>
        <v>0</v>
      </c>
      <c r="I707" s="219">
        <f>VLOOKUP(I682,'12'!$B$11:$D$598,3,0)</f>
        <v>0</v>
      </c>
      <c r="J707" s="219">
        <f>VLOOKUP(J682,'12'!$B$11:$D$598,3,0)</f>
        <v>0</v>
      </c>
      <c r="K707" s="219">
        <f>VLOOKUP(K682,'12'!$B$11:$D$598,3,0)</f>
        <v>0</v>
      </c>
      <c r="L707" s="315">
        <f>VLOOKUP(L682,'12'!$B$11:$D$598,3,0)</f>
        <v>0</v>
      </c>
      <c r="M707" s="303">
        <f>VLOOKUP(M682,'12'!$B$11:$D$598,3,0)</f>
        <v>0</v>
      </c>
      <c r="N707" s="219">
        <f>VLOOKUP(N682,'12'!$B$11:$D$598,3,0)</f>
        <v>0</v>
      </c>
      <c r="O707" s="219">
        <f>VLOOKUP(O682,'12'!$B$11:$D$598,3,0)</f>
        <v>0</v>
      </c>
      <c r="P707" s="219">
        <f>VLOOKUP(P682,'12'!$B$11:$D$598,3,0)</f>
        <v>0</v>
      </c>
      <c r="Q707" s="219">
        <f>VLOOKUP(Q682,'12'!$B$11:$D$598,3,0)</f>
        <v>0</v>
      </c>
      <c r="R707" s="219">
        <f>VLOOKUP(R682,'12'!$B$11:$D$598,3,0)</f>
        <v>0</v>
      </c>
      <c r="S707" s="322">
        <f>VLOOKUP(S682,'12'!$B$11:$D$598,3,0)</f>
        <v>0</v>
      </c>
      <c r="T707" s="314">
        <f>VLOOKUP(T682,'12'!$B$11:$D$598,3,0)</f>
        <v>0</v>
      </c>
      <c r="U707" s="219">
        <f>VLOOKUP(U682,'12'!$B$11:$D$598,3,0)</f>
        <v>0</v>
      </c>
      <c r="V707" s="219">
        <f>VLOOKUP(V682,'12'!$B$11:$D$598,3,0)</f>
        <v>0</v>
      </c>
      <c r="W707" s="219">
        <f>VLOOKUP(W682,'12'!$B$11:$D$598,3,0)</f>
        <v>0</v>
      </c>
      <c r="X707" s="219">
        <f>VLOOKUP(X682,'12'!$B$11:$D$598,3,0)</f>
        <v>0</v>
      </c>
      <c r="Y707" s="219">
        <f>VLOOKUP(Y682,'12'!$B$11:$D$598,3,0)</f>
        <v>0</v>
      </c>
      <c r="Z707" s="315">
        <f>VLOOKUP(Z682,'12'!$B$11:$D$598,3,0)</f>
        <v>0</v>
      </c>
      <c r="AA707" s="303">
        <f>VLOOKUP(AA682,'12'!$B$11:$D$598,3,0)</f>
        <v>0</v>
      </c>
      <c r="AB707" s="219">
        <f>VLOOKUP(AB682,'12'!$B$11:$D$598,3,0)</f>
        <v>0</v>
      </c>
      <c r="AC707" s="219">
        <f>VLOOKUP(AC682,'12'!$B$11:$D$598,3,0)</f>
        <v>0</v>
      </c>
      <c r="AD707" s="219">
        <f>VLOOKUP(AD682,'12'!$B$11:$D$598,3,0)</f>
        <v>0</v>
      </c>
      <c r="AE707" s="219">
        <f>VLOOKUP(AE682,'12'!$B$11:$D$598,3,0)</f>
        <v>0</v>
      </c>
      <c r="AF707" s="219">
        <f>VLOOKUP(AF682,'12'!$B$11:$D$598,3,0)</f>
        <v>0</v>
      </c>
      <c r="AG707" s="219">
        <f>VLOOKUP(AG682,'12'!$B$11:$D$598,3,0)</f>
        <v>0</v>
      </c>
      <c r="AH707" s="198">
        <f t="shared" ref="AH707" si="1146">COUNTIF(F708:AG708,"作業")+COUNTIF(F708:AG708,"休日")</f>
        <v>0</v>
      </c>
      <c r="AI707" s="291">
        <f t="shared" ref="AI707" si="1147">(COUNTIF(F708:AG708,"休日"))</f>
        <v>0</v>
      </c>
      <c r="AJ707" s="189"/>
      <c r="AL707" s="290"/>
      <c r="AM707" s="290"/>
      <c r="AN707" s="290"/>
      <c r="AW707" s="278">
        <v>1</v>
      </c>
      <c r="AX707" s="278">
        <v>2</v>
      </c>
      <c r="AY707" s="278">
        <v>3</v>
      </c>
      <c r="AZ707" s="278">
        <v>4</v>
      </c>
    </row>
    <row r="708" spans="1:52" ht="54.75" customHeight="1" x14ac:dyDescent="0.35">
      <c r="A708" s="599"/>
      <c r="B708" s="532"/>
      <c r="C708" s="533"/>
      <c r="D708" s="534"/>
      <c r="E708" s="296" t="s">
        <v>159</v>
      </c>
      <c r="F708" s="314" t="str">
        <f>IF(B707="","",IF(AW708="対象外","対象外",F707))</f>
        <v/>
      </c>
      <c r="G708" s="219" t="str">
        <f>IF(B707="","",IF(AW708="対象外","対象外",G707))</f>
        <v/>
      </c>
      <c r="H708" s="219" t="str">
        <f>IF(B707="","",IF(AW708="対象外","対象外",H707))</f>
        <v/>
      </c>
      <c r="I708" s="219" t="str">
        <f>IF(B707="","",IF(AW708="対象外","対象外",I707))</f>
        <v/>
      </c>
      <c r="J708" s="219" t="str">
        <f>IF(B707="","",IF(AW708="対象外","対象外",J707))</f>
        <v/>
      </c>
      <c r="K708" s="219" t="str">
        <f>IF(B707="","",IF(AW708="対象外","対象外",K707))</f>
        <v/>
      </c>
      <c r="L708" s="315" t="str">
        <f>IF(B707="","",IF(AW708="対象外","対象外",L707))</f>
        <v/>
      </c>
      <c r="M708" s="303" t="str">
        <f>IF(B707="","",IF(AX708="対象外","対象外",M707))</f>
        <v/>
      </c>
      <c r="N708" s="219" t="str">
        <f>IF(B707="","",IF(AX708="対象外","対象外",N707))</f>
        <v/>
      </c>
      <c r="O708" s="219" t="str">
        <f>IF(B707="","",IF(AX708="対象外","対象外",O707))</f>
        <v/>
      </c>
      <c r="P708" s="219" t="str">
        <f>IF(B707="","",IF(AX708="対象外","対象外",P707))</f>
        <v/>
      </c>
      <c r="Q708" s="219" t="str">
        <f>IF(B707="","",IF(AX708="対象外","対象外",Q707))</f>
        <v/>
      </c>
      <c r="R708" s="219" t="str">
        <f>IF(B707="","",IF(AX708="対象外","対象外",R707))</f>
        <v/>
      </c>
      <c r="S708" s="322" t="str">
        <f>IF(B707="","",IF(AX708="対象外","対象外",S707))</f>
        <v/>
      </c>
      <c r="T708" s="314" t="str">
        <f>IF(B707="","",IF(AY708="対象外","対象外",T707))</f>
        <v/>
      </c>
      <c r="U708" s="219" t="str">
        <f>IF(B707="","",IF(AY708="対象外","対象外",U707))</f>
        <v/>
      </c>
      <c r="V708" s="219" t="str">
        <f>IF(B707="","",IF(AY708="対象外","対象外",V707))</f>
        <v/>
      </c>
      <c r="W708" s="219" t="str">
        <f>IF(B707="","",IF(AY708="対象外","対象外",W707))</f>
        <v/>
      </c>
      <c r="X708" s="219" t="str">
        <f>IF(B707="","",IF(AY708="対象外","対象外",X707))</f>
        <v/>
      </c>
      <c r="Y708" s="219" t="str">
        <f>IF(B707="","",IF(AY708="対象外","対象外",Y707))</f>
        <v/>
      </c>
      <c r="Z708" s="315" t="str">
        <f>IF(B707="","",IF(AY708="対象外","対象外",Z707))</f>
        <v/>
      </c>
      <c r="AA708" s="303" t="str">
        <f>IF(B707="","",IF(AZ708="対象外","対象外",AA707))</f>
        <v/>
      </c>
      <c r="AB708" s="219" t="str">
        <f>IF(B707="","",IF(AZ708="対象外","対象外",AB707))</f>
        <v/>
      </c>
      <c r="AC708" s="219" t="str">
        <f>IF(B707="","",IF(AZ708="対象外","対象外",AC707))</f>
        <v/>
      </c>
      <c r="AD708" s="219" t="str">
        <f>IF(B707="","",IF(AZ708="対象外","対象外",AD707))</f>
        <v/>
      </c>
      <c r="AE708" s="219" t="str">
        <f>IF(B707="","",IF(AZ708="対象外","対象外",AE707))</f>
        <v/>
      </c>
      <c r="AF708" s="219" t="str">
        <f>IF(B707="","",IF(AZ708="対象外","対象外",AF707))</f>
        <v/>
      </c>
      <c r="AG708" s="219" t="str">
        <f>IF(B707="","",IF(AZ708="対象外","対象外",AG707))</f>
        <v/>
      </c>
      <c r="AH708" s="523" t="str">
        <f t="shared" ref="AH708" si="1148">IF(B707="","",IF(AH707&lt;1,"対象外",ROUND(AI707/AH707,3)))</f>
        <v/>
      </c>
      <c r="AI708" s="524"/>
      <c r="AJ708" s="189"/>
      <c r="AL708" s="290"/>
      <c r="AM708" s="184">
        <f>IF(AH708="",0,IF(AH708="対象外",0,1))</f>
        <v>0</v>
      </c>
      <c r="AN708" s="187">
        <f>IF(AM708=1,AH708,0)</f>
        <v>0</v>
      </c>
      <c r="AO708" s="184">
        <f>AH707</f>
        <v>0</v>
      </c>
      <c r="AP708" s="170">
        <f>AI707</f>
        <v>0</v>
      </c>
      <c r="AQ708" s="152"/>
      <c r="AR708" s="170">
        <f>IF(AS708&gt;1,1,0)</f>
        <v>0</v>
      </c>
      <c r="AS708" s="170">
        <f>AO708+AS664</f>
        <v>0</v>
      </c>
      <c r="AT708" s="170">
        <f>AP708+AT664</f>
        <v>0</v>
      </c>
      <c r="AU708" s="152"/>
      <c r="AW708" s="198" t="str">
        <f>IF(COUNTIF(F707:L707,"作業")+COUNTIF(F707:L707,"休日")&lt;7,"対象外",IF(COUNTIF(F707:L707,"休日")&gt;3,"対象外","対象"))</f>
        <v>対象外</v>
      </c>
      <c r="AX708" s="198" t="str">
        <f>IF(COUNTIF(M707:S707,"作業")+COUNTIF(M707:S707,"休日")&lt;7,"対象外",IF(COUNTIF(M707:S707,"休日")&gt;3,"対象外","対象"))</f>
        <v>対象外</v>
      </c>
      <c r="AY708" s="198" t="str">
        <f>IF(COUNTIF(T707:Z707,"作業")+COUNTIF(T707:Z707,"休日")&lt;7,"対象外",IF(COUNTIF(T707:Z707,"休日")&gt;3,"対象外","対象"))</f>
        <v>対象外</v>
      </c>
      <c r="AZ708" s="198" t="str">
        <f>IF(COUNTIF(AA707:AG707,"作業")+COUNTIF(AA707:AG707,"休日")&lt;7,"対象外",IF(COUNTIF(AA707:AG707,"休日")&gt;3,"対象外","対象"))</f>
        <v>対象外</v>
      </c>
    </row>
    <row r="709" spans="1:52" ht="54.75" customHeight="1" x14ac:dyDescent="0.35">
      <c r="A709" s="599"/>
      <c r="B709" s="529" t="str">
        <f>IF(COUNTIF(F709:AG709,0)=28,"",B$49)</f>
        <v/>
      </c>
      <c r="C709" s="530"/>
      <c r="D709" s="531"/>
      <c r="E709" s="295" t="s">
        <v>158</v>
      </c>
      <c r="F709" s="314">
        <f>VLOOKUP(F682,'13'!$B$11:$D$598,3,0)</f>
        <v>0</v>
      </c>
      <c r="G709" s="219">
        <f>VLOOKUP(G682,'13'!$B$11:$D$598,3,0)</f>
        <v>0</v>
      </c>
      <c r="H709" s="219">
        <f>VLOOKUP(H682,'13'!$B$11:$D$598,3,0)</f>
        <v>0</v>
      </c>
      <c r="I709" s="219">
        <f>VLOOKUP(I682,'13'!$B$11:$D$598,3,0)</f>
        <v>0</v>
      </c>
      <c r="J709" s="219">
        <f>VLOOKUP(J682,'13'!$B$11:$D$598,3,0)</f>
        <v>0</v>
      </c>
      <c r="K709" s="219">
        <f>VLOOKUP(K682,'13'!$B$11:$D$598,3,0)</f>
        <v>0</v>
      </c>
      <c r="L709" s="315">
        <f>VLOOKUP(L682,'13'!$B$11:$D$598,3,0)</f>
        <v>0</v>
      </c>
      <c r="M709" s="303">
        <f>VLOOKUP(M682,'13'!$B$11:$D$598,3,0)</f>
        <v>0</v>
      </c>
      <c r="N709" s="219">
        <f>VLOOKUP(N682,'13'!$B$11:$D$598,3,0)</f>
        <v>0</v>
      </c>
      <c r="O709" s="219">
        <f>VLOOKUP(O682,'13'!$B$11:$D$598,3,0)</f>
        <v>0</v>
      </c>
      <c r="P709" s="219">
        <f>VLOOKUP(P682,'13'!$B$11:$D$598,3,0)</f>
        <v>0</v>
      </c>
      <c r="Q709" s="219">
        <f>VLOOKUP(Q682,'13'!$B$11:$D$598,3,0)</f>
        <v>0</v>
      </c>
      <c r="R709" s="219">
        <f>VLOOKUP(R682,'13'!$B$11:$D$598,3,0)</f>
        <v>0</v>
      </c>
      <c r="S709" s="322">
        <f>VLOOKUP(S682,'13'!$B$11:$D$598,3,0)</f>
        <v>0</v>
      </c>
      <c r="T709" s="314">
        <f>VLOOKUP(T682,'13'!$B$11:$D$598,3,0)</f>
        <v>0</v>
      </c>
      <c r="U709" s="219">
        <f>VLOOKUP(U682,'13'!$B$11:$D$598,3,0)</f>
        <v>0</v>
      </c>
      <c r="V709" s="219">
        <f>VLOOKUP(V682,'13'!$B$11:$D$598,3,0)</f>
        <v>0</v>
      </c>
      <c r="W709" s="219">
        <f>VLOOKUP(W682,'13'!$B$11:$D$598,3,0)</f>
        <v>0</v>
      </c>
      <c r="X709" s="219">
        <f>VLOOKUP(X682,'13'!$B$11:$D$598,3,0)</f>
        <v>0</v>
      </c>
      <c r="Y709" s="219">
        <f>VLOOKUP(Y682,'13'!$B$11:$D$598,3,0)</f>
        <v>0</v>
      </c>
      <c r="Z709" s="315">
        <f>VLOOKUP(Z682,'13'!$B$11:$D$598,3,0)</f>
        <v>0</v>
      </c>
      <c r="AA709" s="303">
        <f>VLOOKUP(AA682,'13'!$B$11:$D$598,3,0)</f>
        <v>0</v>
      </c>
      <c r="AB709" s="219">
        <f>VLOOKUP(AB682,'13'!$B$11:$D$598,3,0)</f>
        <v>0</v>
      </c>
      <c r="AC709" s="219">
        <f>VLOOKUP(AC682,'13'!$B$11:$D$598,3,0)</f>
        <v>0</v>
      </c>
      <c r="AD709" s="219">
        <f>VLOOKUP(AD682,'13'!$B$11:$D$598,3,0)</f>
        <v>0</v>
      </c>
      <c r="AE709" s="219">
        <f>VLOOKUP(AE682,'13'!$B$11:$D$598,3,0)</f>
        <v>0</v>
      </c>
      <c r="AF709" s="219">
        <f>VLOOKUP(AF682,'13'!$B$11:$D$598,3,0)</f>
        <v>0</v>
      </c>
      <c r="AG709" s="219">
        <f>VLOOKUP(AG682,'13'!$B$11:$D$598,3,0)</f>
        <v>0</v>
      </c>
      <c r="AH709" s="198">
        <f t="shared" ref="AH709" si="1149">COUNTIF(F710:AG710,"作業")+COUNTIF(F710:AG710,"休日")</f>
        <v>0</v>
      </c>
      <c r="AI709" s="291">
        <f t="shared" ref="AI709" si="1150">(COUNTIF(F710:AG710,"休日"))</f>
        <v>0</v>
      </c>
      <c r="AJ709" s="189"/>
      <c r="AL709" s="290"/>
      <c r="AM709" s="290"/>
      <c r="AN709" s="290"/>
      <c r="AW709" s="278">
        <v>1</v>
      </c>
      <c r="AX709" s="278">
        <v>2</v>
      </c>
      <c r="AY709" s="278">
        <v>3</v>
      </c>
      <c r="AZ709" s="278">
        <v>4</v>
      </c>
    </row>
    <row r="710" spans="1:52" ht="54.75" customHeight="1" x14ac:dyDescent="0.35">
      <c r="A710" s="599"/>
      <c r="B710" s="532"/>
      <c r="C710" s="533"/>
      <c r="D710" s="534"/>
      <c r="E710" s="296" t="s">
        <v>159</v>
      </c>
      <c r="F710" s="314" t="str">
        <f>IF(B709="","",IF(AW710="対象外","対象外",F709))</f>
        <v/>
      </c>
      <c r="G710" s="219" t="str">
        <f>IF(B709="","",IF(AW710="対象外","対象外",G709))</f>
        <v/>
      </c>
      <c r="H710" s="219" t="str">
        <f>IF(B709="","",IF(AW710="対象外","対象外",H709))</f>
        <v/>
      </c>
      <c r="I710" s="219" t="str">
        <f>IF(B709="","",IF(AW710="対象外","対象外",I709))</f>
        <v/>
      </c>
      <c r="J710" s="219" t="str">
        <f>IF(B709="","",IF(AW710="対象外","対象外",J709))</f>
        <v/>
      </c>
      <c r="K710" s="219" t="str">
        <f>IF(B709="","",IF(AW710="対象外","対象外",K709))</f>
        <v/>
      </c>
      <c r="L710" s="315" t="str">
        <f>IF(B709="","",IF(AW710="対象外","対象外",L709))</f>
        <v/>
      </c>
      <c r="M710" s="303" t="str">
        <f>IF(B709="","",IF(AX710="対象外","対象外",M709))</f>
        <v/>
      </c>
      <c r="N710" s="219" t="str">
        <f>IF(B709="","",IF(AX710="対象外","対象外",N709))</f>
        <v/>
      </c>
      <c r="O710" s="219" t="str">
        <f>IF(B709="","",IF(AX710="対象外","対象外",O709))</f>
        <v/>
      </c>
      <c r="P710" s="219" t="str">
        <f>IF(B709="","",IF(AX710="対象外","対象外",P709))</f>
        <v/>
      </c>
      <c r="Q710" s="219" t="str">
        <f>IF(B709="","",IF(AX710="対象外","対象外",Q709))</f>
        <v/>
      </c>
      <c r="R710" s="219" t="str">
        <f>IF(B709="","",IF(AX710="対象外","対象外",R709))</f>
        <v/>
      </c>
      <c r="S710" s="322" t="str">
        <f>IF(B709="","",IF(AX710="対象外","対象外",S709))</f>
        <v/>
      </c>
      <c r="T710" s="314" t="str">
        <f>IF(B709="","",IF(AY710="対象外","対象外",T709))</f>
        <v/>
      </c>
      <c r="U710" s="219" t="str">
        <f>IF(B709="","",IF(AY710="対象外","対象外",U709))</f>
        <v/>
      </c>
      <c r="V710" s="219" t="str">
        <f>IF(B709="","",IF(AY710="対象外","対象外",V709))</f>
        <v/>
      </c>
      <c r="W710" s="219" t="str">
        <f>IF(B709="","",IF(AY710="対象外","対象外",W709))</f>
        <v/>
      </c>
      <c r="X710" s="219" t="str">
        <f>IF(B709="","",IF(AY710="対象外","対象外",X709))</f>
        <v/>
      </c>
      <c r="Y710" s="219" t="str">
        <f>IF(B709="","",IF(AY710="対象外","対象外",Y709))</f>
        <v/>
      </c>
      <c r="Z710" s="315" t="str">
        <f>IF(B709="","",IF(AY710="対象外","対象外",Z709))</f>
        <v/>
      </c>
      <c r="AA710" s="303" t="str">
        <f>IF(B709="","",IF(AZ710="対象外","対象外",AA709))</f>
        <v/>
      </c>
      <c r="AB710" s="219" t="str">
        <f>IF(B709="","",IF(AZ710="対象外","対象外",AB709))</f>
        <v/>
      </c>
      <c r="AC710" s="219" t="str">
        <f>IF(B709="","",IF(AZ710="対象外","対象外",AC709))</f>
        <v/>
      </c>
      <c r="AD710" s="219" t="str">
        <f>IF(B709="","",IF(AZ710="対象外","対象外",AD709))</f>
        <v/>
      </c>
      <c r="AE710" s="219" t="str">
        <f>IF(B709="","",IF(AZ710="対象外","対象外",AE709))</f>
        <v/>
      </c>
      <c r="AF710" s="219" t="str">
        <f>IF(B709="","",IF(AZ710="対象外","対象外",AF709))</f>
        <v/>
      </c>
      <c r="AG710" s="219" t="str">
        <f>IF(B709="","",IF(AZ710="対象外","対象外",AG709))</f>
        <v/>
      </c>
      <c r="AH710" s="523" t="str">
        <f t="shared" ref="AH710" si="1151">IF(B709="","",IF(AH709&lt;1,"対象外",ROUND(AI709/AH709,3)))</f>
        <v/>
      </c>
      <c r="AI710" s="524"/>
      <c r="AJ710" s="189"/>
      <c r="AL710" s="290"/>
      <c r="AM710" s="184">
        <f>IF(AH710="",0,IF(AH710="対象外",0,1))</f>
        <v>0</v>
      </c>
      <c r="AN710" s="187">
        <f>IF(AM710=1,AH710,0)</f>
        <v>0</v>
      </c>
      <c r="AO710" s="184">
        <f>AH709</f>
        <v>0</v>
      </c>
      <c r="AP710" s="170">
        <f>AI709</f>
        <v>0</v>
      </c>
      <c r="AQ710" s="152"/>
      <c r="AR710" s="170">
        <f>IF(AS710&gt;1,1,0)</f>
        <v>0</v>
      </c>
      <c r="AS710" s="170">
        <f>AO710+AS666</f>
        <v>0</v>
      </c>
      <c r="AT710" s="170">
        <f>AP710+AT666</f>
        <v>0</v>
      </c>
      <c r="AU710" s="152"/>
      <c r="AW710" s="198" t="str">
        <f>IF(COUNTIF(F709:L709,"作業")+COUNTIF(F709:L709,"休日")&lt;7,"対象外",IF(COUNTIF(F709:L709,"休日")&gt;3,"対象外","対象"))</f>
        <v>対象外</v>
      </c>
      <c r="AX710" s="198" t="str">
        <f>IF(COUNTIF(M709:S709,"作業")+COUNTIF(M709:S709,"休日")&lt;7,"対象外",IF(COUNTIF(M709:S709,"休日")&gt;3,"対象外","対象"))</f>
        <v>対象外</v>
      </c>
      <c r="AY710" s="198" t="str">
        <f>IF(COUNTIF(T709:Z709,"作業")+COUNTIF(T709:Z709,"休日")&lt;7,"対象外",IF(COUNTIF(T709:Z709,"休日")&gt;3,"対象外","対象"))</f>
        <v>対象外</v>
      </c>
      <c r="AZ710" s="198" t="str">
        <f>IF(COUNTIF(AA709:AG709,"作業")+COUNTIF(AA709:AG709,"休日")&lt;7,"対象外",IF(COUNTIF(AA709:AG709,"休日")&gt;3,"対象外","対象"))</f>
        <v>対象外</v>
      </c>
    </row>
    <row r="711" spans="1:52" ht="54.75" customHeight="1" x14ac:dyDescent="0.35">
      <c r="A711" s="599"/>
      <c r="B711" s="529" t="str">
        <f>IF(COUNTIF(F711:AG711,0)=28,"",B$51)</f>
        <v/>
      </c>
      <c r="C711" s="530"/>
      <c r="D711" s="531"/>
      <c r="E711" s="295" t="s">
        <v>158</v>
      </c>
      <c r="F711" s="314">
        <f>VLOOKUP(F682,'14'!$B$11:$D$598,3,0)</f>
        <v>0</v>
      </c>
      <c r="G711" s="219">
        <f>VLOOKUP(G682,'14'!$B$11:$D$598,3,0)</f>
        <v>0</v>
      </c>
      <c r="H711" s="219">
        <f>VLOOKUP(H682,'14'!$B$11:$D$598,3,0)</f>
        <v>0</v>
      </c>
      <c r="I711" s="219">
        <f>VLOOKUP(I682,'14'!$B$11:$D$598,3,0)</f>
        <v>0</v>
      </c>
      <c r="J711" s="219">
        <f>VLOOKUP(J682,'14'!$B$11:$D$598,3,0)</f>
        <v>0</v>
      </c>
      <c r="K711" s="219">
        <f>VLOOKUP(K682,'14'!$B$11:$D$598,3,0)</f>
        <v>0</v>
      </c>
      <c r="L711" s="315">
        <f>VLOOKUP(L682,'14'!$B$11:$D$598,3,0)</f>
        <v>0</v>
      </c>
      <c r="M711" s="303">
        <f>VLOOKUP(M682,'14'!$B$11:$D$598,3,0)</f>
        <v>0</v>
      </c>
      <c r="N711" s="219">
        <f>VLOOKUP(N682,'14'!$B$11:$D$598,3,0)</f>
        <v>0</v>
      </c>
      <c r="O711" s="219">
        <f>VLOOKUP(O682,'14'!$B$11:$D$598,3,0)</f>
        <v>0</v>
      </c>
      <c r="P711" s="219">
        <f>VLOOKUP(P682,'14'!$B$11:$D$598,3,0)</f>
        <v>0</v>
      </c>
      <c r="Q711" s="219">
        <f>VLOOKUP(Q682,'14'!$B$11:$D$598,3,0)</f>
        <v>0</v>
      </c>
      <c r="R711" s="219">
        <f>VLOOKUP(R682,'14'!$B$11:$D$598,3,0)</f>
        <v>0</v>
      </c>
      <c r="S711" s="322">
        <f>VLOOKUP(S682,'14'!$B$11:$D$598,3,0)</f>
        <v>0</v>
      </c>
      <c r="T711" s="314">
        <f>VLOOKUP(T682,'14'!$B$11:$D$598,3,0)</f>
        <v>0</v>
      </c>
      <c r="U711" s="219">
        <f>VLOOKUP(U682,'14'!$B$11:$D$598,3,0)</f>
        <v>0</v>
      </c>
      <c r="V711" s="219">
        <f>VLOOKUP(V682,'14'!$B$11:$D$598,3,0)</f>
        <v>0</v>
      </c>
      <c r="W711" s="219">
        <f>VLOOKUP(W682,'14'!$B$11:$D$598,3,0)</f>
        <v>0</v>
      </c>
      <c r="X711" s="219">
        <f>VLOOKUP(X682,'14'!$B$11:$D$598,3,0)</f>
        <v>0</v>
      </c>
      <c r="Y711" s="219">
        <f>VLOOKUP(Y682,'14'!$B$11:$D$598,3,0)</f>
        <v>0</v>
      </c>
      <c r="Z711" s="315">
        <f>VLOOKUP(Z682,'14'!$B$11:$D$598,3,0)</f>
        <v>0</v>
      </c>
      <c r="AA711" s="303">
        <f>VLOOKUP(AA682,'14'!$B$11:$D$598,3,0)</f>
        <v>0</v>
      </c>
      <c r="AB711" s="219">
        <f>VLOOKUP(AB682,'14'!$B$11:$D$598,3,0)</f>
        <v>0</v>
      </c>
      <c r="AC711" s="219">
        <f>VLOOKUP(AC682,'14'!$B$11:$D$598,3,0)</f>
        <v>0</v>
      </c>
      <c r="AD711" s="219">
        <f>VLOOKUP(AD682,'14'!$B$11:$D$598,3,0)</f>
        <v>0</v>
      </c>
      <c r="AE711" s="219">
        <f>VLOOKUP(AE682,'14'!$B$11:$D$598,3,0)</f>
        <v>0</v>
      </c>
      <c r="AF711" s="219">
        <f>VLOOKUP(AF682,'14'!$B$11:$D$598,3,0)</f>
        <v>0</v>
      </c>
      <c r="AG711" s="219">
        <f>VLOOKUP(AG682,'14'!$B$11:$D$598,3,0)</f>
        <v>0</v>
      </c>
      <c r="AH711" s="198">
        <f t="shared" ref="AH711" si="1152">COUNTIF(F712:AG712,"作業")+COUNTIF(F712:AG712,"休日")</f>
        <v>0</v>
      </c>
      <c r="AI711" s="291">
        <f t="shared" ref="AI711" si="1153">(COUNTIF(F712:AG712,"休日"))</f>
        <v>0</v>
      </c>
      <c r="AJ711" s="189"/>
      <c r="AL711" s="290"/>
      <c r="AM711" s="290"/>
      <c r="AN711" s="290"/>
      <c r="AW711" s="278">
        <v>1</v>
      </c>
      <c r="AX711" s="278">
        <v>2</v>
      </c>
      <c r="AY711" s="278">
        <v>3</v>
      </c>
      <c r="AZ711" s="278">
        <v>4</v>
      </c>
    </row>
    <row r="712" spans="1:52" ht="54.75" customHeight="1" x14ac:dyDescent="0.35">
      <c r="A712" s="599"/>
      <c r="B712" s="532"/>
      <c r="C712" s="533"/>
      <c r="D712" s="534"/>
      <c r="E712" s="296" t="s">
        <v>159</v>
      </c>
      <c r="F712" s="314" t="str">
        <f>IF(B711="","",IF(AW712="対象外","対象外",F711))</f>
        <v/>
      </c>
      <c r="G712" s="219" t="str">
        <f>IF(B711="","",IF(AW712="対象外","対象外",G711))</f>
        <v/>
      </c>
      <c r="H712" s="219" t="str">
        <f>IF(B711="","",IF(AW712="対象外","対象外",H711))</f>
        <v/>
      </c>
      <c r="I712" s="219" t="str">
        <f>IF(B711="","",IF(AW712="対象外","対象外",I711))</f>
        <v/>
      </c>
      <c r="J712" s="219" t="str">
        <f>IF(B711="","",IF(AW712="対象外","対象外",J711))</f>
        <v/>
      </c>
      <c r="K712" s="219" t="str">
        <f>IF(B711="","",IF(AW712="対象外","対象外",K711))</f>
        <v/>
      </c>
      <c r="L712" s="315" t="str">
        <f>IF(B711="","",IF(AW712="対象外","対象外",L711))</f>
        <v/>
      </c>
      <c r="M712" s="303" t="str">
        <f>IF(B711="","",IF(AX712="対象外","対象外",M711))</f>
        <v/>
      </c>
      <c r="N712" s="219" t="str">
        <f>IF(B711="","",IF(AX712="対象外","対象外",N711))</f>
        <v/>
      </c>
      <c r="O712" s="219" t="str">
        <f>IF(B711="","",IF(AX712="対象外","対象外",O711))</f>
        <v/>
      </c>
      <c r="P712" s="219" t="str">
        <f>IF(B711="","",IF(AX712="対象外","対象外",P711))</f>
        <v/>
      </c>
      <c r="Q712" s="219" t="str">
        <f>IF(B711="","",IF(AX712="対象外","対象外",Q711))</f>
        <v/>
      </c>
      <c r="R712" s="219" t="str">
        <f>IF(B711="","",IF(AX712="対象外","対象外",R711))</f>
        <v/>
      </c>
      <c r="S712" s="322" t="str">
        <f>IF(B711="","",IF(AX712="対象外","対象外",S711))</f>
        <v/>
      </c>
      <c r="T712" s="314" t="str">
        <f>IF(B711="","",IF(AY712="対象外","対象外",T711))</f>
        <v/>
      </c>
      <c r="U712" s="219" t="str">
        <f>IF(B711="","",IF(AY712="対象外","対象外",U711))</f>
        <v/>
      </c>
      <c r="V712" s="219" t="str">
        <f>IF(B711="","",IF(AY712="対象外","対象外",V711))</f>
        <v/>
      </c>
      <c r="W712" s="219" t="str">
        <f>IF(B711="","",IF(AY712="対象外","対象外",W711))</f>
        <v/>
      </c>
      <c r="X712" s="219" t="str">
        <f>IF(B711="","",IF(AY712="対象外","対象外",X711))</f>
        <v/>
      </c>
      <c r="Y712" s="219" t="str">
        <f>IF(B711="","",IF(AY712="対象外","対象外",Y711))</f>
        <v/>
      </c>
      <c r="Z712" s="315" t="str">
        <f>IF(B711="","",IF(AY712="対象外","対象外",Z711))</f>
        <v/>
      </c>
      <c r="AA712" s="303" t="str">
        <f>IF(B711="","",IF(AZ712="対象外","対象外",AA711))</f>
        <v/>
      </c>
      <c r="AB712" s="219" t="str">
        <f>IF(B711="","",IF(AZ712="対象外","対象外",AB711))</f>
        <v/>
      </c>
      <c r="AC712" s="219" t="str">
        <f>IF(B711="","",IF(AZ712="対象外","対象外",AC711))</f>
        <v/>
      </c>
      <c r="AD712" s="219" t="str">
        <f>IF(B711="","",IF(AZ712="対象外","対象外",AD711))</f>
        <v/>
      </c>
      <c r="AE712" s="219" t="str">
        <f>IF(B711="","",IF(AZ712="対象外","対象外",AE711))</f>
        <v/>
      </c>
      <c r="AF712" s="219" t="str">
        <f>IF(B711="","",IF(AZ712="対象外","対象外",AF711))</f>
        <v/>
      </c>
      <c r="AG712" s="219" t="str">
        <f>IF(B711="","",IF(AZ712="対象外","対象外",AG711))</f>
        <v/>
      </c>
      <c r="AH712" s="523" t="str">
        <f t="shared" ref="AH712" si="1154">IF(B711="","",IF(AH711&lt;1,"対象外",ROUND(AI711/AH711,3)))</f>
        <v/>
      </c>
      <c r="AI712" s="524"/>
      <c r="AJ712" s="189"/>
      <c r="AL712" s="290"/>
      <c r="AM712" s="184">
        <f>IF(AH712="",0,IF(AH712="対象外",0,1))</f>
        <v>0</v>
      </c>
      <c r="AN712" s="187">
        <f>IF(AM712=1,AH712,0)</f>
        <v>0</v>
      </c>
      <c r="AO712" s="184">
        <f>AH711</f>
        <v>0</v>
      </c>
      <c r="AP712" s="170">
        <f>AI711</f>
        <v>0</v>
      </c>
      <c r="AQ712" s="152"/>
      <c r="AR712" s="170">
        <f>IF(AS712&gt;1,1,0)</f>
        <v>0</v>
      </c>
      <c r="AS712" s="170">
        <f>AO712+AS668</f>
        <v>0</v>
      </c>
      <c r="AT712" s="170">
        <f>AP712+AT668</f>
        <v>0</v>
      </c>
      <c r="AU712" s="152"/>
      <c r="AW712" s="198" t="str">
        <f>IF(COUNTIF(F711:L711,"作業")+COUNTIF(F711:L711,"休日")&lt;7,"対象外",IF(COUNTIF(F711:L711,"休日")&gt;3,"対象外","対象"))</f>
        <v>対象外</v>
      </c>
      <c r="AX712" s="198" t="str">
        <f>IF(COUNTIF(M711:S711,"作業")+COUNTIF(M711:S711,"休日")&lt;7,"対象外",IF(COUNTIF(M711:S711,"休日")&gt;3,"対象外","対象"))</f>
        <v>対象外</v>
      </c>
      <c r="AY712" s="198" t="str">
        <f>IF(COUNTIF(T711:Z711,"作業")+COUNTIF(T711:Z711,"休日")&lt;7,"対象外",IF(COUNTIF(T711:Z711,"休日")&gt;3,"対象外","対象"))</f>
        <v>対象外</v>
      </c>
      <c r="AZ712" s="198" t="str">
        <f>IF(COUNTIF(AA711:AG711,"作業")+COUNTIF(AA711:AG711,"休日")&lt;7,"対象外",IF(COUNTIF(AA711:AG711,"休日")&gt;3,"対象外","対象"))</f>
        <v>対象外</v>
      </c>
    </row>
    <row r="713" spans="1:52" ht="54.75" customHeight="1" x14ac:dyDescent="0.35">
      <c r="A713" s="599"/>
      <c r="B713" s="529" t="str">
        <f>IF(COUNTIF(F713:AG713,0)=28,"",B$53)</f>
        <v/>
      </c>
      <c r="C713" s="530"/>
      <c r="D713" s="531"/>
      <c r="E713" s="295" t="s">
        <v>158</v>
      </c>
      <c r="F713" s="314">
        <f>VLOOKUP(F682,'15'!$B$11:$D$598,3,0)</f>
        <v>0</v>
      </c>
      <c r="G713" s="219">
        <f>VLOOKUP(G682,'15'!$B$11:$D$598,3,0)</f>
        <v>0</v>
      </c>
      <c r="H713" s="219">
        <f>VLOOKUP(H682,'15'!$B$11:$D$598,3,0)</f>
        <v>0</v>
      </c>
      <c r="I713" s="219">
        <f>VLOOKUP(I682,'15'!$B$11:$D$598,3,0)</f>
        <v>0</v>
      </c>
      <c r="J713" s="219">
        <f>VLOOKUP(J682,'15'!$B$11:$D$598,3,0)</f>
        <v>0</v>
      </c>
      <c r="K713" s="219">
        <f>VLOOKUP(K682,'15'!$B$11:$D$598,3,0)</f>
        <v>0</v>
      </c>
      <c r="L713" s="315">
        <f>VLOOKUP(L682,'15'!$B$11:$D$598,3,0)</f>
        <v>0</v>
      </c>
      <c r="M713" s="303">
        <f>VLOOKUP(M682,'15'!$B$11:$D$598,3,0)</f>
        <v>0</v>
      </c>
      <c r="N713" s="219">
        <f>VLOOKUP(N682,'15'!$B$11:$D$598,3,0)</f>
        <v>0</v>
      </c>
      <c r="O713" s="219">
        <f>VLOOKUP(O682,'15'!$B$11:$D$598,3,0)</f>
        <v>0</v>
      </c>
      <c r="P713" s="219">
        <f>VLOOKUP(P682,'15'!$B$11:$D$598,3,0)</f>
        <v>0</v>
      </c>
      <c r="Q713" s="219">
        <f>VLOOKUP(Q682,'15'!$B$11:$D$598,3,0)</f>
        <v>0</v>
      </c>
      <c r="R713" s="219">
        <f>VLOOKUP(R682,'15'!$B$11:$D$598,3,0)</f>
        <v>0</v>
      </c>
      <c r="S713" s="322">
        <f>VLOOKUP(S682,'15'!$B$11:$D$598,3,0)</f>
        <v>0</v>
      </c>
      <c r="T713" s="314">
        <f>VLOOKUP(T682,'15'!$B$11:$D$598,3,0)</f>
        <v>0</v>
      </c>
      <c r="U713" s="219">
        <f>VLOOKUP(U682,'15'!$B$11:$D$598,3,0)</f>
        <v>0</v>
      </c>
      <c r="V713" s="219">
        <f>VLOOKUP(V682,'15'!$B$11:$D$598,3,0)</f>
        <v>0</v>
      </c>
      <c r="W713" s="219">
        <f>VLOOKUP(W682,'15'!$B$11:$D$598,3,0)</f>
        <v>0</v>
      </c>
      <c r="X713" s="219">
        <f>VLOOKUP(X682,'15'!$B$11:$D$598,3,0)</f>
        <v>0</v>
      </c>
      <c r="Y713" s="219">
        <f>VLOOKUP(Y682,'15'!$B$11:$D$598,3,0)</f>
        <v>0</v>
      </c>
      <c r="Z713" s="315">
        <f>VLOOKUP(Z682,'15'!$B$11:$D$598,3,0)</f>
        <v>0</v>
      </c>
      <c r="AA713" s="303">
        <f>VLOOKUP(AA682,'15'!$B$11:$D$598,3,0)</f>
        <v>0</v>
      </c>
      <c r="AB713" s="219">
        <f>VLOOKUP(AB682,'15'!$B$11:$D$598,3,0)</f>
        <v>0</v>
      </c>
      <c r="AC713" s="219">
        <f>VLOOKUP(AC682,'15'!$B$11:$D$598,3,0)</f>
        <v>0</v>
      </c>
      <c r="AD713" s="219">
        <f>VLOOKUP(AD682,'15'!$B$11:$D$598,3,0)</f>
        <v>0</v>
      </c>
      <c r="AE713" s="219">
        <f>VLOOKUP(AE682,'15'!$B$11:$D$598,3,0)</f>
        <v>0</v>
      </c>
      <c r="AF713" s="219">
        <f>VLOOKUP(AF682,'15'!$B$11:$D$598,3,0)</f>
        <v>0</v>
      </c>
      <c r="AG713" s="219">
        <f>VLOOKUP(AG682,'15'!$B$11:$D$598,3,0)</f>
        <v>0</v>
      </c>
      <c r="AH713" s="198">
        <f t="shared" ref="AH713" si="1155">COUNTIF(F714:AG714,"作業")+COUNTIF(F714:AG714,"休日")</f>
        <v>0</v>
      </c>
      <c r="AI713" s="291">
        <f t="shared" ref="AI713" si="1156">(COUNTIF(F714:AG714,"休日"))</f>
        <v>0</v>
      </c>
      <c r="AJ713" s="189"/>
      <c r="AL713" s="290"/>
      <c r="AM713" s="290"/>
      <c r="AN713" s="290"/>
      <c r="AW713" s="278">
        <v>1</v>
      </c>
      <c r="AX713" s="278">
        <v>2</v>
      </c>
      <c r="AY713" s="278">
        <v>3</v>
      </c>
      <c r="AZ713" s="278">
        <v>4</v>
      </c>
    </row>
    <row r="714" spans="1:52" ht="54.75" customHeight="1" x14ac:dyDescent="0.35">
      <c r="A714" s="599"/>
      <c r="B714" s="532"/>
      <c r="C714" s="533"/>
      <c r="D714" s="534"/>
      <c r="E714" s="296" t="s">
        <v>159</v>
      </c>
      <c r="F714" s="314" t="str">
        <f>IF(B713="","",IF(AW714="対象外","対象外",F713))</f>
        <v/>
      </c>
      <c r="G714" s="219" t="str">
        <f>IF(B713="","",IF(AW714="対象外","対象外",G713))</f>
        <v/>
      </c>
      <c r="H714" s="219" t="str">
        <f>IF(B713="","",IF(AW714="対象外","対象外",H713))</f>
        <v/>
      </c>
      <c r="I714" s="219" t="str">
        <f>IF(B713="","",IF(AW714="対象外","対象外",I713))</f>
        <v/>
      </c>
      <c r="J714" s="219" t="str">
        <f>IF(B713="","",IF(AW714="対象外","対象外",J713))</f>
        <v/>
      </c>
      <c r="K714" s="219" t="str">
        <f>IF(B713="","",IF(AW714="対象外","対象外",K713))</f>
        <v/>
      </c>
      <c r="L714" s="315" t="str">
        <f>IF(B713="","",IF(AW714="対象外","対象外",L713))</f>
        <v/>
      </c>
      <c r="M714" s="303" t="str">
        <f>IF(B713="","",IF(AX714="対象外","対象外",M713))</f>
        <v/>
      </c>
      <c r="N714" s="219" t="str">
        <f>IF(B713="","",IF(AX714="対象外","対象外",N713))</f>
        <v/>
      </c>
      <c r="O714" s="219" t="str">
        <f>IF(B713="","",IF(AX714="対象外","対象外",O713))</f>
        <v/>
      </c>
      <c r="P714" s="219" t="str">
        <f>IF(B713="","",IF(AX714="対象外","対象外",P713))</f>
        <v/>
      </c>
      <c r="Q714" s="219" t="str">
        <f>IF(B713="","",IF(AX714="対象外","対象外",Q713))</f>
        <v/>
      </c>
      <c r="R714" s="219" t="str">
        <f>IF(B713="","",IF(AX714="対象外","対象外",R713))</f>
        <v/>
      </c>
      <c r="S714" s="322" t="str">
        <f>IF(B713="","",IF(AX714="対象外","対象外",S713))</f>
        <v/>
      </c>
      <c r="T714" s="314" t="str">
        <f>IF(B713="","",IF(AY714="対象外","対象外",T713))</f>
        <v/>
      </c>
      <c r="U714" s="219" t="str">
        <f>IF(B713="","",IF(AY714="対象外","対象外",U713))</f>
        <v/>
      </c>
      <c r="V714" s="219" t="str">
        <f>IF(B713="","",IF(AY714="対象外","対象外",V713))</f>
        <v/>
      </c>
      <c r="W714" s="219" t="str">
        <f>IF(B713="","",IF(AY714="対象外","対象外",W713))</f>
        <v/>
      </c>
      <c r="X714" s="219" t="str">
        <f>IF(B713="","",IF(AY714="対象外","対象外",X713))</f>
        <v/>
      </c>
      <c r="Y714" s="219" t="str">
        <f>IF(B713="","",IF(AY714="対象外","対象外",Y713))</f>
        <v/>
      </c>
      <c r="Z714" s="315" t="str">
        <f>IF(B713="","",IF(AY714="対象外","対象外",Z713))</f>
        <v/>
      </c>
      <c r="AA714" s="303" t="str">
        <f>IF(B713="","",IF(AZ714="対象外","対象外",AA713))</f>
        <v/>
      </c>
      <c r="AB714" s="219" t="str">
        <f>IF(B713="","",IF(AZ714="対象外","対象外",AB713))</f>
        <v/>
      </c>
      <c r="AC714" s="219" t="str">
        <f>IF(B713="","",IF(AZ714="対象外","対象外",AC713))</f>
        <v/>
      </c>
      <c r="AD714" s="219" t="str">
        <f>IF(B713="","",IF(AZ714="対象外","対象外",AD713))</f>
        <v/>
      </c>
      <c r="AE714" s="219" t="str">
        <f>IF(B713="","",IF(AZ714="対象外","対象外",AE713))</f>
        <v/>
      </c>
      <c r="AF714" s="219" t="str">
        <f>IF(B713="","",IF(AZ714="対象外","対象外",AF713))</f>
        <v/>
      </c>
      <c r="AG714" s="219" t="str">
        <f>IF(B713="","",IF(AZ714="対象外","対象外",AG713))</f>
        <v/>
      </c>
      <c r="AH714" s="523" t="str">
        <f t="shared" ref="AH714" si="1157">IF(B713="","",IF(AH713&lt;1,"対象外",ROUND(AI713/AH713,3)))</f>
        <v/>
      </c>
      <c r="AI714" s="524"/>
      <c r="AJ714" s="189"/>
      <c r="AL714" s="290"/>
      <c r="AM714" s="184">
        <f>IF(AH714="",0,IF(AH714="対象外",0,1))</f>
        <v>0</v>
      </c>
      <c r="AN714" s="187">
        <f>IF(AM714=1,AH714,0)</f>
        <v>0</v>
      </c>
      <c r="AO714" s="184">
        <f>AH713</f>
        <v>0</v>
      </c>
      <c r="AP714" s="170">
        <f>AI713</f>
        <v>0</v>
      </c>
      <c r="AQ714" s="152"/>
      <c r="AR714" s="170">
        <f>IF(AS714&gt;1,1,0)</f>
        <v>0</v>
      </c>
      <c r="AS714" s="170">
        <f>AO714+AS670</f>
        <v>0</v>
      </c>
      <c r="AT714" s="170">
        <f>AP714+AT670</f>
        <v>0</v>
      </c>
      <c r="AU714" s="152"/>
      <c r="AW714" s="198" t="str">
        <f>IF(COUNTIF(F713:L713,"作業")+COUNTIF(F713:L713,"休日")&lt;7,"対象外",IF(COUNTIF(F713:L713,"休日")&gt;3,"対象外","対象"))</f>
        <v>対象外</v>
      </c>
      <c r="AX714" s="198" t="str">
        <f>IF(COUNTIF(M713:S713,"作業")+COUNTIF(M713:S713,"休日")&lt;7,"対象外",IF(COUNTIF(M713:S713,"休日")&gt;3,"対象外","対象"))</f>
        <v>対象外</v>
      </c>
      <c r="AY714" s="198" t="str">
        <f>IF(COUNTIF(T713:Z713,"作業")+COUNTIF(T713:Z713,"休日")&lt;7,"対象外",IF(COUNTIF(T713:Z713,"休日")&gt;3,"対象外","対象"))</f>
        <v>対象外</v>
      </c>
      <c r="AZ714" s="198" t="str">
        <f>IF(COUNTIF(AA713:AG713,"作業")+COUNTIF(AA713:AG713,"休日")&lt;7,"対象外",IF(COUNTIF(AA713:AG713,"休日")&gt;3,"対象外","対象"))</f>
        <v>対象外</v>
      </c>
    </row>
    <row r="715" spans="1:52" ht="54.75" customHeight="1" x14ac:dyDescent="0.35">
      <c r="A715" s="599"/>
      <c r="B715" s="529" t="str">
        <f>IF(COUNTIF(F715:AG715,0)=28,"",B$55)</f>
        <v/>
      </c>
      <c r="C715" s="530"/>
      <c r="D715" s="531"/>
      <c r="E715" s="295" t="s">
        <v>158</v>
      </c>
      <c r="F715" s="314">
        <f>VLOOKUP(F682,'16'!$B$11:$D$598,3,0)</f>
        <v>0</v>
      </c>
      <c r="G715" s="219">
        <f>VLOOKUP(G682,'16'!$B$11:$D$598,3,0)</f>
        <v>0</v>
      </c>
      <c r="H715" s="219">
        <f>VLOOKUP(H682,'16'!$B$11:$D$598,3,0)</f>
        <v>0</v>
      </c>
      <c r="I715" s="219">
        <f>VLOOKUP(I682,'16'!$B$11:$D$598,3,0)</f>
        <v>0</v>
      </c>
      <c r="J715" s="219">
        <f>VLOOKUP(J682,'16'!$B$11:$D$598,3,0)</f>
        <v>0</v>
      </c>
      <c r="K715" s="219">
        <f>VLOOKUP(K682,'16'!$B$11:$D$598,3,0)</f>
        <v>0</v>
      </c>
      <c r="L715" s="315">
        <f>VLOOKUP(L682,'16'!$B$11:$D$598,3,0)</f>
        <v>0</v>
      </c>
      <c r="M715" s="303">
        <f>VLOOKUP(M682,'16'!$B$11:$D$598,3,0)</f>
        <v>0</v>
      </c>
      <c r="N715" s="219">
        <f>VLOOKUP(N682,'16'!$B$11:$D$598,3,0)</f>
        <v>0</v>
      </c>
      <c r="O715" s="219">
        <f>VLOOKUP(O682,'16'!$B$11:$D$598,3,0)</f>
        <v>0</v>
      </c>
      <c r="P715" s="219">
        <f>VLOOKUP(P682,'16'!$B$11:$D$598,3,0)</f>
        <v>0</v>
      </c>
      <c r="Q715" s="219">
        <f>VLOOKUP(Q682,'16'!$B$11:$D$598,3,0)</f>
        <v>0</v>
      </c>
      <c r="R715" s="219">
        <f>VLOOKUP(R682,'16'!$B$11:$D$598,3,0)</f>
        <v>0</v>
      </c>
      <c r="S715" s="322">
        <f>VLOOKUP(S682,'16'!$B$11:$D$598,3,0)</f>
        <v>0</v>
      </c>
      <c r="T715" s="314">
        <f>VLOOKUP(T682,'16'!$B$11:$D$598,3,0)</f>
        <v>0</v>
      </c>
      <c r="U715" s="219">
        <f>VLOOKUP(U682,'16'!$B$11:$D$598,3,0)</f>
        <v>0</v>
      </c>
      <c r="V715" s="219">
        <f>VLOOKUP(V682,'16'!$B$11:$D$598,3,0)</f>
        <v>0</v>
      </c>
      <c r="W715" s="219">
        <f>VLOOKUP(W682,'16'!$B$11:$D$598,3,0)</f>
        <v>0</v>
      </c>
      <c r="X715" s="219">
        <f>VLOOKUP(X682,'16'!$B$11:$D$598,3,0)</f>
        <v>0</v>
      </c>
      <c r="Y715" s="219">
        <f>VLOOKUP(Y682,'16'!$B$11:$D$598,3,0)</f>
        <v>0</v>
      </c>
      <c r="Z715" s="315">
        <f>VLOOKUP(Z682,'16'!$B$11:$D$598,3,0)</f>
        <v>0</v>
      </c>
      <c r="AA715" s="303">
        <f>VLOOKUP(AA682,'16'!$B$11:$D$598,3,0)</f>
        <v>0</v>
      </c>
      <c r="AB715" s="219">
        <f>VLOOKUP(AB682,'16'!$B$11:$D$598,3,0)</f>
        <v>0</v>
      </c>
      <c r="AC715" s="219">
        <f>VLOOKUP(AC682,'16'!$B$11:$D$598,3,0)</f>
        <v>0</v>
      </c>
      <c r="AD715" s="219">
        <f>VLOOKUP(AD682,'16'!$B$11:$D$598,3,0)</f>
        <v>0</v>
      </c>
      <c r="AE715" s="219">
        <f>VLOOKUP(AE682,'16'!$B$11:$D$598,3,0)</f>
        <v>0</v>
      </c>
      <c r="AF715" s="219">
        <f>VLOOKUP(AF682,'16'!$B$11:$D$598,3,0)</f>
        <v>0</v>
      </c>
      <c r="AG715" s="219">
        <f>VLOOKUP(AG682,'16'!$B$11:$D$598,3,0)</f>
        <v>0</v>
      </c>
      <c r="AH715" s="198">
        <f t="shared" ref="AH715" si="1158">COUNTIF(F716:AG716,"作業")+COUNTIF(F716:AG716,"休日")</f>
        <v>0</v>
      </c>
      <c r="AI715" s="291">
        <f t="shared" ref="AI715" si="1159">(COUNTIF(F716:AG716,"休日"))</f>
        <v>0</v>
      </c>
      <c r="AJ715" s="189"/>
      <c r="AL715" s="290"/>
      <c r="AM715" s="290"/>
      <c r="AN715" s="290"/>
      <c r="AW715" s="278">
        <v>1</v>
      </c>
      <c r="AX715" s="278">
        <v>2</v>
      </c>
      <c r="AY715" s="278">
        <v>3</v>
      </c>
      <c r="AZ715" s="278">
        <v>4</v>
      </c>
    </row>
    <row r="716" spans="1:52" ht="54.75" customHeight="1" x14ac:dyDescent="0.35">
      <c r="A716" s="599"/>
      <c r="B716" s="532"/>
      <c r="C716" s="533"/>
      <c r="D716" s="534"/>
      <c r="E716" s="296" t="s">
        <v>159</v>
      </c>
      <c r="F716" s="314" t="str">
        <f>IF(B715="","",IF(AW716="対象外","対象外",F715))</f>
        <v/>
      </c>
      <c r="G716" s="219" t="str">
        <f>IF(B715="","",IF(AW716="対象外","対象外",G715))</f>
        <v/>
      </c>
      <c r="H716" s="219" t="str">
        <f>IF(B715="","",IF(AW716="対象外","対象外",H715))</f>
        <v/>
      </c>
      <c r="I716" s="219" t="str">
        <f>IF(B715="","",IF(AW716="対象外","対象外",I715))</f>
        <v/>
      </c>
      <c r="J716" s="219" t="str">
        <f>IF(B715="","",IF(AW716="対象外","対象外",J715))</f>
        <v/>
      </c>
      <c r="K716" s="219" t="str">
        <f>IF(B715="","",IF(AW716="対象外","対象外",K715))</f>
        <v/>
      </c>
      <c r="L716" s="315" t="str">
        <f>IF(B715="","",IF(AW716="対象外","対象外",L715))</f>
        <v/>
      </c>
      <c r="M716" s="303" t="str">
        <f>IF(B715="","",IF(AX716="対象外","対象外",M715))</f>
        <v/>
      </c>
      <c r="N716" s="219" t="str">
        <f>IF(B715="","",IF(AX716="対象外","対象外",N715))</f>
        <v/>
      </c>
      <c r="O716" s="219" t="str">
        <f>IF(B715="","",IF(AX716="対象外","対象外",O715))</f>
        <v/>
      </c>
      <c r="P716" s="219" t="str">
        <f>IF(B715="","",IF(AX716="対象外","対象外",P715))</f>
        <v/>
      </c>
      <c r="Q716" s="219" t="str">
        <f>IF(B715="","",IF(AX716="対象外","対象外",Q715))</f>
        <v/>
      </c>
      <c r="R716" s="219" t="str">
        <f>IF(B715="","",IF(AX716="対象外","対象外",R715))</f>
        <v/>
      </c>
      <c r="S716" s="322" t="str">
        <f>IF(B715="","",IF(AX716="対象外","対象外",S715))</f>
        <v/>
      </c>
      <c r="T716" s="314" t="str">
        <f>IF(B715="","",IF(AY716="対象外","対象外",T715))</f>
        <v/>
      </c>
      <c r="U716" s="219" t="str">
        <f>IF(B715="","",IF(AY716="対象外","対象外",U715))</f>
        <v/>
      </c>
      <c r="V716" s="219" t="str">
        <f>IF(B715="","",IF(AY716="対象外","対象外",V715))</f>
        <v/>
      </c>
      <c r="W716" s="219" t="str">
        <f>IF(B715="","",IF(AY716="対象外","対象外",W715))</f>
        <v/>
      </c>
      <c r="X716" s="219" t="str">
        <f>IF(B715="","",IF(AY716="対象外","対象外",X715))</f>
        <v/>
      </c>
      <c r="Y716" s="219" t="str">
        <f>IF(B715="","",IF(AY716="対象外","対象外",Y715))</f>
        <v/>
      </c>
      <c r="Z716" s="315" t="str">
        <f>IF(B715="","",IF(AY716="対象外","対象外",Z715))</f>
        <v/>
      </c>
      <c r="AA716" s="303" t="str">
        <f>IF(B715="","",IF(AZ716="対象外","対象外",AA715))</f>
        <v/>
      </c>
      <c r="AB716" s="219" t="str">
        <f>IF(B715="","",IF(AZ716="対象外","対象外",AB715))</f>
        <v/>
      </c>
      <c r="AC716" s="219" t="str">
        <f>IF(B715="","",IF(AZ716="対象外","対象外",AC715))</f>
        <v/>
      </c>
      <c r="AD716" s="219" t="str">
        <f>IF(B715="","",IF(AZ716="対象外","対象外",AD715))</f>
        <v/>
      </c>
      <c r="AE716" s="219" t="str">
        <f>IF(B715="","",IF(AZ716="対象外","対象外",AE715))</f>
        <v/>
      </c>
      <c r="AF716" s="219" t="str">
        <f>IF(B715="","",IF(AZ716="対象外","対象外",AF715))</f>
        <v/>
      </c>
      <c r="AG716" s="219" t="str">
        <f>IF(B715="","",IF(AZ716="対象外","対象外",AG715))</f>
        <v/>
      </c>
      <c r="AH716" s="523" t="str">
        <f t="shared" ref="AH716" si="1160">IF(B715="","",IF(AH715&lt;1,"対象外",ROUND(AI715/AH715,3)))</f>
        <v/>
      </c>
      <c r="AI716" s="524"/>
      <c r="AJ716" s="189"/>
      <c r="AL716" s="290"/>
      <c r="AM716" s="184">
        <f>IF(AH716="",0,IF(AH716="対象外",0,1))</f>
        <v>0</v>
      </c>
      <c r="AN716" s="187">
        <f>IF(AM716=1,AH716,0)</f>
        <v>0</v>
      </c>
      <c r="AO716" s="184">
        <f>AH715</f>
        <v>0</v>
      </c>
      <c r="AP716" s="170">
        <f>AI715</f>
        <v>0</v>
      </c>
      <c r="AQ716" s="152"/>
      <c r="AR716" s="170">
        <f>IF(AS716&gt;1,1,0)</f>
        <v>0</v>
      </c>
      <c r="AS716" s="170">
        <f>AO716+AS672</f>
        <v>0</v>
      </c>
      <c r="AT716" s="170">
        <f>AP716+AT672</f>
        <v>0</v>
      </c>
      <c r="AU716" s="152"/>
      <c r="AW716" s="198" t="str">
        <f>IF(COUNTIF(F715:L715,"作業")+COUNTIF(F715:L715,"休日")&lt;7,"対象外",IF(COUNTIF(F715:L715,"休日")&gt;3,"対象外","対象"))</f>
        <v>対象外</v>
      </c>
      <c r="AX716" s="198" t="str">
        <f>IF(COUNTIF(M715:S715,"作業")+COUNTIF(M715:S715,"休日")&lt;7,"対象外",IF(COUNTIF(M715:S715,"休日")&gt;3,"対象外","対象"))</f>
        <v>対象外</v>
      </c>
      <c r="AY716" s="198" t="str">
        <f>IF(COUNTIF(T715:Z715,"作業")+COUNTIF(T715:Z715,"休日")&lt;7,"対象外",IF(COUNTIF(T715:Z715,"休日")&gt;3,"対象外","対象"))</f>
        <v>対象外</v>
      </c>
      <c r="AZ716" s="198" t="str">
        <f>IF(COUNTIF(AA715:AG715,"作業")+COUNTIF(AA715:AG715,"休日")&lt;7,"対象外",IF(COUNTIF(AA715:AG715,"休日")&gt;3,"対象外","対象"))</f>
        <v>対象外</v>
      </c>
    </row>
    <row r="717" spans="1:52" ht="54.75" customHeight="1" x14ac:dyDescent="0.35">
      <c r="A717" s="599"/>
      <c r="B717" s="529" t="str">
        <f t="shared" ref="B717" si="1161">IF(COUNTIF(F717:AG717,0)=28,"",B$25)</f>
        <v/>
      </c>
      <c r="C717" s="530"/>
      <c r="D717" s="531"/>
      <c r="E717" s="295" t="s">
        <v>158</v>
      </c>
      <c r="F717" s="314">
        <f>VLOOKUP(F682,'17'!$B$11:$D$598,3,0)</f>
        <v>0</v>
      </c>
      <c r="G717" s="219">
        <f>VLOOKUP(G682,'17'!$B$11:$D$598,3,0)</f>
        <v>0</v>
      </c>
      <c r="H717" s="219">
        <f>VLOOKUP(H682,'17'!$B$11:$D$598,3,0)</f>
        <v>0</v>
      </c>
      <c r="I717" s="219">
        <f>VLOOKUP(I682,'17'!$B$11:$D$598,3,0)</f>
        <v>0</v>
      </c>
      <c r="J717" s="219">
        <f>VLOOKUP(J682,'17'!$B$11:$D$598,3,0)</f>
        <v>0</v>
      </c>
      <c r="K717" s="219">
        <f>VLOOKUP(K682,'17'!$B$11:$D$598,3,0)</f>
        <v>0</v>
      </c>
      <c r="L717" s="315">
        <f>VLOOKUP(L682,'17'!$B$11:$D$598,3,0)</f>
        <v>0</v>
      </c>
      <c r="M717" s="303">
        <f>VLOOKUP(M682,'17'!$B$11:$D$598,3,0)</f>
        <v>0</v>
      </c>
      <c r="N717" s="219">
        <f>VLOOKUP(N682,'17'!$B$11:$D$598,3,0)</f>
        <v>0</v>
      </c>
      <c r="O717" s="219">
        <f>VLOOKUP(O682,'17'!$B$11:$D$598,3,0)</f>
        <v>0</v>
      </c>
      <c r="P717" s="219">
        <f>VLOOKUP(P682,'17'!$B$11:$D$598,3,0)</f>
        <v>0</v>
      </c>
      <c r="Q717" s="219">
        <f>VLOOKUP(Q682,'17'!$B$11:$D$598,3,0)</f>
        <v>0</v>
      </c>
      <c r="R717" s="219">
        <f>VLOOKUP(R682,'17'!$B$11:$D$598,3,0)</f>
        <v>0</v>
      </c>
      <c r="S717" s="322">
        <f>VLOOKUP(S682,'17'!$B$11:$D$598,3,0)</f>
        <v>0</v>
      </c>
      <c r="T717" s="314">
        <f>VLOOKUP(T682,'17'!$B$11:$D$598,3,0)</f>
        <v>0</v>
      </c>
      <c r="U717" s="219">
        <f>VLOOKUP(U682,'17'!$B$11:$D$598,3,0)</f>
        <v>0</v>
      </c>
      <c r="V717" s="219">
        <f>VLOOKUP(V682,'17'!$B$11:$D$598,3,0)</f>
        <v>0</v>
      </c>
      <c r="W717" s="219">
        <f>VLOOKUP(W682,'17'!$B$11:$D$598,3,0)</f>
        <v>0</v>
      </c>
      <c r="X717" s="219">
        <f>VLOOKUP(X682,'17'!$B$11:$D$598,3,0)</f>
        <v>0</v>
      </c>
      <c r="Y717" s="219">
        <f>VLOOKUP(Y682,'17'!$B$11:$D$598,3,0)</f>
        <v>0</v>
      </c>
      <c r="Z717" s="315">
        <f>VLOOKUP(Z682,'17'!$B$11:$D$598,3,0)</f>
        <v>0</v>
      </c>
      <c r="AA717" s="303">
        <f>VLOOKUP(AA682,'17'!$B$11:$D$598,3,0)</f>
        <v>0</v>
      </c>
      <c r="AB717" s="219">
        <f>VLOOKUP(AB682,'17'!$B$11:$D$598,3,0)</f>
        <v>0</v>
      </c>
      <c r="AC717" s="219">
        <f>VLOOKUP(AC682,'17'!$B$11:$D$598,3,0)</f>
        <v>0</v>
      </c>
      <c r="AD717" s="219">
        <f>VLOOKUP(AD682,'17'!$B$11:$D$598,3,0)</f>
        <v>0</v>
      </c>
      <c r="AE717" s="219">
        <f>VLOOKUP(AE682,'17'!$B$11:$D$598,3,0)</f>
        <v>0</v>
      </c>
      <c r="AF717" s="219">
        <f>VLOOKUP(AF682,'17'!$B$11:$D$598,3,0)</f>
        <v>0</v>
      </c>
      <c r="AG717" s="219">
        <f>VLOOKUP(AG682,'17'!$B$11:$D$598,3,0)</f>
        <v>0</v>
      </c>
      <c r="AH717" s="198">
        <f t="shared" ref="AH717" si="1162">COUNTIF(F718:AG718,"作業")+COUNTIF(F718:AG718,"休日")</f>
        <v>0</v>
      </c>
      <c r="AI717" s="291">
        <f t="shared" ref="AI717" si="1163">(COUNTIF(F718:AG718,"休日"))</f>
        <v>0</v>
      </c>
      <c r="AJ717" s="189"/>
      <c r="AL717" s="290"/>
      <c r="AM717" s="290"/>
      <c r="AN717" s="290"/>
      <c r="AW717" s="278">
        <v>1</v>
      </c>
      <c r="AX717" s="278">
        <v>2</v>
      </c>
      <c r="AY717" s="278">
        <v>3</v>
      </c>
      <c r="AZ717" s="278">
        <v>4</v>
      </c>
    </row>
    <row r="718" spans="1:52" ht="54.75" customHeight="1" x14ac:dyDescent="0.35">
      <c r="A718" s="599"/>
      <c r="B718" s="532"/>
      <c r="C718" s="533"/>
      <c r="D718" s="534"/>
      <c r="E718" s="296" t="s">
        <v>159</v>
      </c>
      <c r="F718" s="314" t="str">
        <f>IF(B717="","",IF(AW718="対象外","対象外",F717))</f>
        <v/>
      </c>
      <c r="G718" s="219" t="str">
        <f>IF(B717="","",IF(AW718="対象外","対象外",G717))</f>
        <v/>
      </c>
      <c r="H718" s="219" t="str">
        <f>IF(B717="","",IF(AW718="対象外","対象外",H717))</f>
        <v/>
      </c>
      <c r="I718" s="219" t="str">
        <f>IF(B717="","",IF(AW718="対象外","対象外",I717))</f>
        <v/>
      </c>
      <c r="J718" s="219" t="str">
        <f>IF(B717="","",IF(AW718="対象外","対象外",J717))</f>
        <v/>
      </c>
      <c r="K718" s="219" t="str">
        <f>IF(B717="","",IF(AW718="対象外","対象外",K717))</f>
        <v/>
      </c>
      <c r="L718" s="315" t="str">
        <f>IF(B717="","",IF(AW718="対象外","対象外",L717))</f>
        <v/>
      </c>
      <c r="M718" s="303" t="str">
        <f>IF(B717="","",IF(AX718="対象外","対象外",M717))</f>
        <v/>
      </c>
      <c r="N718" s="219" t="str">
        <f>IF(B717="","",IF(AX718="対象外","対象外",N717))</f>
        <v/>
      </c>
      <c r="O718" s="219" t="str">
        <f>IF(B717="","",IF(AX718="対象外","対象外",O717))</f>
        <v/>
      </c>
      <c r="P718" s="219" t="str">
        <f>IF(B717="","",IF(AX718="対象外","対象外",P717))</f>
        <v/>
      </c>
      <c r="Q718" s="219" t="str">
        <f>IF(B717="","",IF(AX718="対象外","対象外",Q717))</f>
        <v/>
      </c>
      <c r="R718" s="219" t="str">
        <f>IF(B717="","",IF(AX718="対象外","対象外",R717))</f>
        <v/>
      </c>
      <c r="S718" s="322" t="str">
        <f>IF(B717="","",IF(AX718="対象外","対象外",S717))</f>
        <v/>
      </c>
      <c r="T718" s="314" t="str">
        <f>IF(B717="","",IF(AY718="対象外","対象外",T717))</f>
        <v/>
      </c>
      <c r="U718" s="219" t="str">
        <f>IF(B717="","",IF(AY718="対象外","対象外",U717))</f>
        <v/>
      </c>
      <c r="V718" s="219" t="str">
        <f>IF(B717="","",IF(AY718="対象外","対象外",V717))</f>
        <v/>
      </c>
      <c r="W718" s="219" t="str">
        <f>IF(B717="","",IF(AY718="対象外","対象外",W717))</f>
        <v/>
      </c>
      <c r="X718" s="219" t="str">
        <f>IF(B717="","",IF(AY718="対象外","対象外",X717))</f>
        <v/>
      </c>
      <c r="Y718" s="219" t="str">
        <f>IF(B717="","",IF(AY718="対象外","対象外",Y717))</f>
        <v/>
      </c>
      <c r="Z718" s="315" t="str">
        <f>IF(B717="","",IF(AY718="対象外","対象外",Z717))</f>
        <v/>
      </c>
      <c r="AA718" s="303" t="str">
        <f>IF(B717="","",IF(AZ718="対象外","対象外",AA717))</f>
        <v/>
      </c>
      <c r="AB718" s="219" t="str">
        <f>IF(B717="","",IF(AZ718="対象外","対象外",AB717))</f>
        <v/>
      </c>
      <c r="AC718" s="219" t="str">
        <f>IF(B717="","",IF(AZ718="対象外","対象外",AC717))</f>
        <v/>
      </c>
      <c r="AD718" s="219" t="str">
        <f>IF(B717="","",IF(AZ718="対象外","対象外",AD717))</f>
        <v/>
      </c>
      <c r="AE718" s="219" t="str">
        <f>IF(B717="","",IF(AZ718="対象外","対象外",AE717))</f>
        <v/>
      </c>
      <c r="AF718" s="219" t="str">
        <f>IF(B717="","",IF(AZ718="対象外","対象外",AF717))</f>
        <v/>
      </c>
      <c r="AG718" s="219" t="str">
        <f>IF(B717="","",IF(AZ718="対象外","対象外",AG717))</f>
        <v/>
      </c>
      <c r="AH718" s="523" t="str">
        <f t="shared" ref="AH718" si="1164">IF(B717="","",IF(AH717&lt;1,"対象外",ROUND(AI717/AH717,3)))</f>
        <v/>
      </c>
      <c r="AI718" s="524"/>
      <c r="AJ718" s="189"/>
      <c r="AL718" s="290"/>
      <c r="AM718" s="184">
        <f>IF(AH718="",0,IF(AH718="対象外",0,1))</f>
        <v>0</v>
      </c>
      <c r="AN718" s="187">
        <f>IF(AM718=1,AH718,0)</f>
        <v>0</v>
      </c>
      <c r="AO718" s="184">
        <f>AH717</f>
        <v>0</v>
      </c>
      <c r="AP718" s="170">
        <f>AI717</f>
        <v>0</v>
      </c>
      <c r="AQ718" s="152"/>
      <c r="AR718" s="170">
        <f>IF(AS718&gt;1,1,0)</f>
        <v>0</v>
      </c>
      <c r="AS718" s="170">
        <f>AO718+AS674</f>
        <v>0</v>
      </c>
      <c r="AT718" s="170">
        <f>AP718+AT674</f>
        <v>0</v>
      </c>
      <c r="AU718" s="152"/>
      <c r="AW718" s="198" t="str">
        <f>IF(COUNTIF(F717:L717,"作業")+COUNTIF(F717:L717,"休日")&lt;7,"対象外",IF(COUNTIF(F717:L717,"休日")&gt;3,"対象外","対象"))</f>
        <v>対象外</v>
      </c>
      <c r="AX718" s="198" t="str">
        <f>IF(COUNTIF(M717:S717,"作業")+COUNTIF(M717:S717,"休日")&lt;7,"対象外",IF(COUNTIF(M717:S717,"休日")&gt;3,"対象外","対象"))</f>
        <v>対象外</v>
      </c>
      <c r="AY718" s="198" t="str">
        <f>IF(COUNTIF(T717:Z717,"作業")+COUNTIF(T717:Z717,"休日")&lt;7,"対象外",IF(COUNTIF(T717:Z717,"休日")&gt;3,"対象外","対象"))</f>
        <v>対象外</v>
      </c>
      <c r="AZ718" s="198" t="str">
        <f>IF(COUNTIF(AA717:AG717,"作業")+COUNTIF(AA717:AG717,"休日")&lt;7,"対象外",IF(COUNTIF(AA717:AG717,"休日")&gt;3,"対象外","対象"))</f>
        <v>対象外</v>
      </c>
    </row>
    <row r="719" spans="1:52" ht="54.75" customHeight="1" x14ac:dyDescent="0.35">
      <c r="A719" s="599"/>
      <c r="B719" s="529" t="str">
        <f>IF(COUNTIF(F719:AG719,0)=28,"",B$57)</f>
        <v/>
      </c>
      <c r="C719" s="530"/>
      <c r="D719" s="531"/>
      <c r="E719" s="295" t="s">
        <v>158</v>
      </c>
      <c r="F719" s="314">
        <f>VLOOKUP(F682,'18'!$B$11:$D$598,3,0)</f>
        <v>0</v>
      </c>
      <c r="G719" s="219">
        <f>VLOOKUP(G682,'18'!$B$11:$D$598,3,0)</f>
        <v>0</v>
      </c>
      <c r="H719" s="219">
        <f>VLOOKUP(H682,'18'!$B$11:$D$598,3,0)</f>
        <v>0</v>
      </c>
      <c r="I719" s="219">
        <f>VLOOKUP(I682,'18'!$B$11:$D$598,3,0)</f>
        <v>0</v>
      </c>
      <c r="J719" s="219">
        <f>VLOOKUP(J682,'18'!$B$11:$D$598,3,0)</f>
        <v>0</v>
      </c>
      <c r="K719" s="219">
        <f>VLOOKUP(K682,'18'!$B$11:$D$598,3,0)</f>
        <v>0</v>
      </c>
      <c r="L719" s="315">
        <f>VLOOKUP(L682,'18'!$B$11:$D$598,3,0)</f>
        <v>0</v>
      </c>
      <c r="M719" s="303">
        <f>VLOOKUP(M682,'18'!$B$11:$D$598,3,0)</f>
        <v>0</v>
      </c>
      <c r="N719" s="219">
        <f>VLOOKUP(N682,'18'!$B$11:$D$598,3,0)</f>
        <v>0</v>
      </c>
      <c r="O719" s="219">
        <f>VLOOKUP(O682,'18'!$B$11:$D$598,3,0)</f>
        <v>0</v>
      </c>
      <c r="P719" s="219">
        <f>VLOOKUP(P682,'18'!$B$11:$D$598,3,0)</f>
        <v>0</v>
      </c>
      <c r="Q719" s="219">
        <f>VLOOKUP(Q682,'18'!$B$11:$D$598,3,0)</f>
        <v>0</v>
      </c>
      <c r="R719" s="219">
        <f>VLOOKUP(R682,'18'!$B$11:$D$598,3,0)</f>
        <v>0</v>
      </c>
      <c r="S719" s="322">
        <f>VLOOKUP(S682,'18'!$B$11:$D$598,3,0)</f>
        <v>0</v>
      </c>
      <c r="T719" s="314">
        <f>VLOOKUP(T682,'18'!$B$11:$D$598,3,0)</f>
        <v>0</v>
      </c>
      <c r="U719" s="219">
        <f>VLOOKUP(U682,'18'!$B$11:$D$598,3,0)</f>
        <v>0</v>
      </c>
      <c r="V719" s="219">
        <f>VLOOKUP(V682,'18'!$B$11:$D$598,3,0)</f>
        <v>0</v>
      </c>
      <c r="W719" s="219">
        <f>VLOOKUP(W682,'18'!$B$11:$D$598,3,0)</f>
        <v>0</v>
      </c>
      <c r="X719" s="219">
        <f>VLOOKUP(X682,'18'!$B$11:$D$598,3,0)</f>
        <v>0</v>
      </c>
      <c r="Y719" s="219">
        <f>VLOOKUP(Y682,'18'!$B$11:$D$598,3,0)</f>
        <v>0</v>
      </c>
      <c r="Z719" s="315">
        <f>VLOOKUP(Z682,'18'!$B$11:$D$598,3,0)</f>
        <v>0</v>
      </c>
      <c r="AA719" s="303">
        <f>VLOOKUP(AA682,'18'!$B$11:$D$598,3,0)</f>
        <v>0</v>
      </c>
      <c r="AB719" s="219">
        <f>VLOOKUP(AB682,'18'!$B$11:$D$598,3,0)</f>
        <v>0</v>
      </c>
      <c r="AC719" s="219">
        <f>VLOOKUP(AC682,'18'!$B$11:$D$598,3,0)</f>
        <v>0</v>
      </c>
      <c r="AD719" s="219">
        <f>VLOOKUP(AD682,'18'!$B$11:$D$598,3,0)</f>
        <v>0</v>
      </c>
      <c r="AE719" s="219">
        <f>VLOOKUP(AE682,'18'!$B$11:$D$598,3,0)</f>
        <v>0</v>
      </c>
      <c r="AF719" s="219">
        <f>VLOOKUP(AF682,'18'!$B$11:$D$598,3,0)</f>
        <v>0</v>
      </c>
      <c r="AG719" s="219">
        <f>VLOOKUP(AG682,'18'!$B$11:$D$598,3,0)</f>
        <v>0</v>
      </c>
      <c r="AH719" s="198">
        <f t="shared" ref="AH719" si="1165">COUNTIF(F720:AG720,"作業")+COUNTIF(F720:AG720,"休日")</f>
        <v>0</v>
      </c>
      <c r="AI719" s="291">
        <f t="shared" ref="AI719" si="1166">(COUNTIF(F720:AG720,"休日"))</f>
        <v>0</v>
      </c>
      <c r="AJ719" s="189"/>
      <c r="AL719" s="290"/>
      <c r="AM719" s="290"/>
      <c r="AN719" s="290"/>
      <c r="AW719" s="278">
        <v>1</v>
      </c>
      <c r="AX719" s="278">
        <v>2</v>
      </c>
      <c r="AY719" s="278">
        <v>3</v>
      </c>
      <c r="AZ719" s="278">
        <v>4</v>
      </c>
    </row>
    <row r="720" spans="1:52" ht="54.75" customHeight="1" x14ac:dyDescent="0.35">
      <c r="A720" s="599"/>
      <c r="B720" s="532"/>
      <c r="C720" s="533"/>
      <c r="D720" s="534"/>
      <c r="E720" s="296" t="s">
        <v>159</v>
      </c>
      <c r="F720" s="314" t="str">
        <f>IF(B719="","",IF(AW720="対象外","対象外",F719))</f>
        <v/>
      </c>
      <c r="G720" s="219" t="str">
        <f>IF(B719="","",IF(AW720="対象外","対象外",G719))</f>
        <v/>
      </c>
      <c r="H720" s="219" t="str">
        <f>IF(B719="","",IF(AW720="対象外","対象外",H719))</f>
        <v/>
      </c>
      <c r="I720" s="219" t="str">
        <f>IF(B719="","",IF(AW720="対象外","対象外",I719))</f>
        <v/>
      </c>
      <c r="J720" s="219" t="str">
        <f>IF(B719="","",IF(AW720="対象外","対象外",J719))</f>
        <v/>
      </c>
      <c r="K720" s="219" t="str">
        <f>IF(B719="","",IF(AW720="対象外","対象外",K719))</f>
        <v/>
      </c>
      <c r="L720" s="315" t="str">
        <f>IF(B719="","",IF(AW720="対象外","対象外",L719))</f>
        <v/>
      </c>
      <c r="M720" s="303" t="str">
        <f>IF(B719="","",IF(AX720="対象外","対象外",M719))</f>
        <v/>
      </c>
      <c r="N720" s="219" t="str">
        <f>IF(B719="","",IF(AX720="対象外","対象外",N719))</f>
        <v/>
      </c>
      <c r="O720" s="219" t="str">
        <f>IF(B719="","",IF(AX720="対象外","対象外",O719))</f>
        <v/>
      </c>
      <c r="P720" s="219" t="str">
        <f>IF(B719="","",IF(AX720="対象外","対象外",P719))</f>
        <v/>
      </c>
      <c r="Q720" s="219" t="str">
        <f>IF(B719="","",IF(AX720="対象外","対象外",Q719))</f>
        <v/>
      </c>
      <c r="R720" s="219" t="str">
        <f>IF(B719="","",IF(AX720="対象外","対象外",R719))</f>
        <v/>
      </c>
      <c r="S720" s="322" t="str">
        <f>IF(B719="","",IF(AX720="対象外","対象外",S719))</f>
        <v/>
      </c>
      <c r="T720" s="314" t="str">
        <f>IF(B719="","",IF(AY720="対象外","対象外",T719))</f>
        <v/>
      </c>
      <c r="U720" s="219" t="str">
        <f>IF(B719="","",IF(AY720="対象外","対象外",U719))</f>
        <v/>
      </c>
      <c r="V720" s="219" t="str">
        <f>IF(B719="","",IF(AY720="対象外","対象外",V719))</f>
        <v/>
      </c>
      <c r="W720" s="219" t="str">
        <f>IF(B719="","",IF(AY720="対象外","対象外",W719))</f>
        <v/>
      </c>
      <c r="X720" s="219" t="str">
        <f>IF(B719="","",IF(AY720="対象外","対象外",X719))</f>
        <v/>
      </c>
      <c r="Y720" s="219" t="str">
        <f>IF(B719="","",IF(AY720="対象外","対象外",Y719))</f>
        <v/>
      </c>
      <c r="Z720" s="315" t="str">
        <f>IF(B719="","",IF(AY720="対象外","対象外",Z719))</f>
        <v/>
      </c>
      <c r="AA720" s="303" t="str">
        <f>IF(B719="","",IF(AZ720="対象外","対象外",AA719))</f>
        <v/>
      </c>
      <c r="AB720" s="219" t="str">
        <f>IF(B719="","",IF(AZ720="対象外","対象外",AB719))</f>
        <v/>
      </c>
      <c r="AC720" s="219" t="str">
        <f>IF(B719="","",IF(AZ720="対象外","対象外",AC719))</f>
        <v/>
      </c>
      <c r="AD720" s="219" t="str">
        <f>IF(B719="","",IF(AZ720="対象外","対象外",AD719))</f>
        <v/>
      </c>
      <c r="AE720" s="219" t="str">
        <f>IF(B719="","",IF(AZ720="対象外","対象外",AE719))</f>
        <v/>
      </c>
      <c r="AF720" s="219" t="str">
        <f>IF(B719="","",IF(AZ720="対象外","対象外",AF719))</f>
        <v/>
      </c>
      <c r="AG720" s="219" t="str">
        <f>IF(B719="","",IF(AZ720="対象外","対象外",AG719))</f>
        <v/>
      </c>
      <c r="AH720" s="523" t="str">
        <f t="shared" ref="AH720" si="1167">IF(B719="","",IF(AH719&lt;1,"対象外",ROUND(AI719/AH719,3)))</f>
        <v/>
      </c>
      <c r="AI720" s="524"/>
      <c r="AJ720" s="189"/>
      <c r="AL720" s="290"/>
      <c r="AM720" s="184">
        <f>IF(AH720="",0,IF(AH720="対象外",0,1))</f>
        <v>0</v>
      </c>
      <c r="AN720" s="187">
        <f>IF(AM720=1,AH720,0)</f>
        <v>0</v>
      </c>
      <c r="AO720" s="184">
        <f>AH719</f>
        <v>0</v>
      </c>
      <c r="AP720" s="170">
        <f>AI719</f>
        <v>0</v>
      </c>
      <c r="AQ720" s="152"/>
      <c r="AR720" s="170">
        <f>IF(AS720&gt;1,1,0)</f>
        <v>0</v>
      </c>
      <c r="AS720" s="170">
        <f>AO720+AS676</f>
        <v>0</v>
      </c>
      <c r="AT720" s="170">
        <f>AP720+AT676</f>
        <v>0</v>
      </c>
      <c r="AU720" s="152"/>
      <c r="AW720" s="198" t="str">
        <f>IF(COUNTIF(F719:L719,"作業")+COUNTIF(F719:L719,"休日")&lt;7,"対象外",IF(COUNTIF(F719:L719,"休日")&gt;3,"対象外","対象"))</f>
        <v>対象外</v>
      </c>
      <c r="AX720" s="198" t="str">
        <f>IF(COUNTIF(M719:S719,"作業")+COUNTIF(M719:S719,"休日")&lt;7,"対象外",IF(COUNTIF(M719:S719,"休日")&gt;3,"対象外","対象"))</f>
        <v>対象外</v>
      </c>
      <c r="AY720" s="198" t="str">
        <f>IF(COUNTIF(T719:Z719,"作業")+COUNTIF(T719:Z719,"休日")&lt;7,"対象外",IF(COUNTIF(T719:Z719,"休日")&gt;3,"対象外","対象"))</f>
        <v>対象外</v>
      </c>
      <c r="AZ720" s="198" t="str">
        <f>IF(COUNTIF(AA719:AG719,"作業")+COUNTIF(AA719:AG719,"休日")&lt;7,"対象外",IF(COUNTIF(AA719:AG719,"休日")&gt;3,"対象外","対象"))</f>
        <v>対象外</v>
      </c>
    </row>
    <row r="721" spans="1:52" ht="54.75" customHeight="1" x14ac:dyDescent="0.35">
      <c r="A721" s="599"/>
      <c r="B721" s="529" t="str">
        <f>IF(COUNTIF(F721:AG721,0)=28,"",B$59)</f>
        <v/>
      </c>
      <c r="C721" s="530"/>
      <c r="D721" s="531"/>
      <c r="E721" s="295" t="s">
        <v>158</v>
      </c>
      <c r="F721" s="314">
        <f>VLOOKUP(F682,'19'!$B$11:$D$598,3,0)</f>
        <v>0</v>
      </c>
      <c r="G721" s="219">
        <f>VLOOKUP(G682,'19'!$B$11:$D$598,3,0)</f>
        <v>0</v>
      </c>
      <c r="H721" s="219">
        <f>VLOOKUP(H682,'19'!$B$11:$D$598,3,0)</f>
        <v>0</v>
      </c>
      <c r="I721" s="219">
        <f>VLOOKUP(I682,'19'!$B$11:$D$598,3,0)</f>
        <v>0</v>
      </c>
      <c r="J721" s="219">
        <f>VLOOKUP(J682,'19'!$B$11:$D$598,3,0)</f>
        <v>0</v>
      </c>
      <c r="K721" s="219">
        <f>VLOOKUP(K682,'19'!$B$11:$D$598,3,0)</f>
        <v>0</v>
      </c>
      <c r="L721" s="315">
        <f>VLOOKUP(L682,'19'!$B$11:$D$598,3,0)</f>
        <v>0</v>
      </c>
      <c r="M721" s="303">
        <f>VLOOKUP(M682,'19'!$B$11:$D$598,3,0)</f>
        <v>0</v>
      </c>
      <c r="N721" s="219">
        <f>VLOOKUP(N682,'19'!$B$11:$D$598,3,0)</f>
        <v>0</v>
      </c>
      <c r="O721" s="219">
        <f>VLOOKUP(O682,'19'!$B$11:$D$598,3,0)</f>
        <v>0</v>
      </c>
      <c r="P721" s="219">
        <f>VLOOKUP(P682,'19'!$B$11:$D$598,3,0)</f>
        <v>0</v>
      </c>
      <c r="Q721" s="219">
        <f>VLOOKUP(Q682,'19'!$B$11:$D$598,3,0)</f>
        <v>0</v>
      </c>
      <c r="R721" s="219">
        <f>VLOOKUP(R682,'19'!$B$11:$D$598,3,0)</f>
        <v>0</v>
      </c>
      <c r="S721" s="322">
        <f>VLOOKUP(S682,'19'!$B$11:$D$598,3,0)</f>
        <v>0</v>
      </c>
      <c r="T721" s="314">
        <f>VLOOKUP(T682,'19'!$B$11:$D$598,3,0)</f>
        <v>0</v>
      </c>
      <c r="U721" s="219">
        <f>VLOOKUP(U682,'19'!$B$11:$D$598,3,0)</f>
        <v>0</v>
      </c>
      <c r="V721" s="219">
        <f>VLOOKUP(V682,'19'!$B$11:$D$598,3,0)</f>
        <v>0</v>
      </c>
      <c r="W721" s="219">
        <f>VLOOKUP(W682,'19'!$B$11:$D$598,3,0)</f>
        <v>0</v>
      </c>
      <c r="X721" s="219">
        <f>VLOOKUP(X682,'19'!$B$11:$D$598,3,0)</f>
        <v>0</v>
      </c>
      <c r="Y721" s="219">
        <f>VLOOKUP(Y682,'19'!$B$11:$D$598,3,0)</f>
        <v>0</v>
      </c>
      <c r="Z721" s="315">
        <f>VLOOKUP(Z682,'19'!$B$11:$D$598,3,0)</f>
        <v>0</v>
      </c>
      <c r="AA721" s="303">
        <f>VLOOKUP(AA682,'19'!$B$11:$D$598,3,0)</f>
        <v>0</v>
      </c>
      <c r="AB721" s="219">
        <f>VLOOKUP(AB682,'19'!$B$11:$D$598,3,0)</f>
        <v>0</v>
      </c>
      <c r="AC721" s="219">
        <f>VLOOKUP(AC682,'19'!$B$11:$D$598,3,0)</f>
        <v>0</v>
      </c>
      <c r="AD721" s="219">
        <f>VLOOKUP(AD682,'19'!$B$11:$D$598,3,0)</f>
        <v>0</v>
      </c>
      <c r="AE721" s="219">
        <f>VLOOKUP(AE682,'19'!$B$11:$D$598,3,0)</f>
        <v>0</v>
      </c>
      <c r="AF721" s="219">
        <f>VLOOKUP(AF682,'19'!$B$11:$D$598,3,0)</f>
        <v>0</v>
      </c>
      <c r="AG721" s="219">
        <f>VLOOKUP(AG682,'19'!$B$11:$D$598,3,0)</f>
        <v>0</v>
      </c>
      <c r="AH721" s="198">
        <f t="shared" ref="AH721" si="1168">COUNTIF(F722:AG722,"作業")+COUNTIF(F722:AG722,"休日")</f>
        <v>0</v>
      </c>
      <c r="AI721" s="291">
        <f t="shared" ref="AI721" si="1169">(COUNTIF(F722:AG722,"休日"))</f>
        <v>0</v>
      </c>
      <c r="AJ721" s="189"/>
      <c r="AL721" s="290"/>
      <c r="AM721" s="290"/>
      <c r="AN721" s="290"/>
      <c r="AW721" s="278">
        <v>1</v>
      </c>
      <c r="AX721" s="278">
        <v>2</v>
      </c>
      <c r="AY721" s="278">
        <v>3</v>
      </c>
      <c r="AZ721" s="278">
        <v>4</v>
      </c>
    </row>
    <row r="722" spans="1:52" ht="54.75" customHeight="1" x14ac:dyDescent="0.35">
      <c r="A722" s="599"/>
      <c r="B722" s="532"/>
      <c r="C722" s="533"/>
      <c r="D722" s="534"/>
      <c r="E722" s="296" t="s">
        <v>159</v>
      </c>
      <c r="F722" s="314" t="str">
        <f>IF(B721="","",IF(AW722="対象外","対象外",F721))</f>
        <v/>
      </c>
      <c r="G722" s="219" t="str">
        <f>IF(B721="","",IF(AW722="対象外","対象外",G721))</f>
        <v/>
      </c>
      <c r="H722" s="219" t="str">
        <f>IF(B721="","",IF(AW722="対象外","対象外",H721))</f>
        <v/>
      </c>
      <c r="I722" s="219" t="str">
        <f>IF(B721="","",IF(AW722="対象外","対象外",I721))</f>
        <v/>
      </c>
      <c r="J722" s="219" t="str">
        <f>IF(B721="","",IF(AW722="対象外","対象外",J721))</f>
        <v/>
      </c>
      <c r="K722" s="219" t="str">
        <f>IF(B721="","",IF(AW722="対象外","対象外",K721))</f>
        <v/>
      </c>
      <c r="L722" s="315" t="str">
        <f>IF(B721="","",IF(AW722="対象外","対象外",L721))</f>
        <v/>
      </c>
      <c r="M722" s="303" t="str">
        <f>IF(B721="","",IF(AX722="対象外","対象外",M721))</f>
        <v/>
      </c>
      <c r="N722" s="219" t="str">
        <f>IF(B721="","",IF(AX722="対象外","対象外",N721))</f>
        <v/>
      </c>
      <c r="O722" s="219" t="str">
        <f>IF(B721="","",IF(AX722="対象外","対象外",O721))</f>
        <v/>
      </c>
      <c r="P722" s="219" t="str">
        <f>IF(B721="","",IF(AX722="対象外","対象外",P721))</f>
        <v/>
      </c>
      <c r="Q722" s="219" t="str">
        <f>IF(B721="","",IF(AX722="対象外","対象外",Q721))</f>
        <v/>
      </c>
      <c r="R722" s="219" t="str">
        <f>IF(B721="","",IF(AX722="対象外","対象外",R721))</f>
        <v/>
      </c>
      <c r="S722" s="322" t="str">
        <f>IF(B721="","",IF(AX722="対象外","対象外",S721))</f>
        <v/>
      </c>
      <c r="T722" s="314" t="str">
        <f>IF(B721="","",IF(AY722="対象外","対象外",T721))</f>
        <v/>
      </c>
      <c r="U722" s="219" t="str">
        <f>IF(B721="","",IF(AY722="対象外","対象外",U721))</f>
        <v/>
      </c>
      <c r="V722" s="219" t="str">
        <f>IF(B721="","",IF(AY722="対象外","対象外",V721))</f>
        <v/>
      </c>
      <c r="W722" s="219" t="str">
        <f>IF(B721="","",IF(AY722="対象外","対象外",W721))</f>
        <v/>
      </c>
      <c r="X722" s="219" t="str">
        <f>IF(B721="","",IF(AY722="対象外","対象外",X721))</f>
        <v/>
      </c>
      <c r="Y722" s="219" t="str">
        <f>IF(B721="","",IF(AY722="対象外","対象外",Y721))</f>
        <v/>
      </c>
      <c r="Z722" s="315" t="str">
        <f>IF(B721="","",IF(AY722="対象外","対象外",Z721))</f>
        <v/>
      </c>
      <c r="AA722" s="303" t="str">
        <f>IF(B721="","",IF(AZ722="対象外","対象外",AA721))</f>
        <v/>
      </c>
      <c r="AB722" s="219" t="str">
        <f>IF(B721="","",IF(AZ722="対象外","対象外",AB721))</f>
        <v/>
      </c>
      <c r="AC722" s="219" t="str">
        <f>IF(B721="","",IF(AZ722="対象外","対象外",AC721))</f>
        <v/>
      </c>
      <c r="AD722" s="219" t="str">
        <f>IF(B721="","",IF(AZ722="対象外","対象外",AD721))</f>
        <v/>
      </c>
      <c r="AE722" s="219" t="str">
        <f>IF(B721="","",IF(AZ722="対象外","対象外",AE721))</f>
        <v/>
      </c>
      <c r="AF722" s="219" t="str">
        <f>IF(B721="","",IF(AZ722="対象外","対象外",AF721))</f>
        <v/>
      </c>
      <c r="AG722" s="219" t="str">
        <f>IF(B721="","",IF(AZ722="対象外","対象外",AG721))</f>
        <v/>
      </c>
      <c r="AH722" s="523" t="str">
        <f t="shared" ref="AH722" si="1170">IF(B721="","",IF(AH721&lt;1,"対象外",ROUND(AI721/AH721,3)))</f>
        <v/>
      </c>
      <c r="AI722" s="524"/>
      <c r="AJ722" s="189"/>
      <c r="AL722" s="290"/>
      <c r="AM722" s="184">
        <f>IF(AH722="",0,IF(AH722="対象外",0,1))</f>
        <v>0</v>
      </c>
      <c r="AN722" s="187">
        <f>IF(AM722=1,AH722,0)</f>
        <v>0</v>
      </c>
      <c r="AO722" s="184">
        <f>AH721</f>
        <v>0</v>
      </c>
      <c r="AP722" s="170">
        <f>AI721</f>
        <v>0</v>
      </c>
      <c r="AQ722" s="152"/>
      <c r="AR722" s="170">
        <f>IF(AS722&gt;1,1,0)</f>
        <v>0</v>
      </c>
      <c r="AS722" s="170">
        <f>AO722+AS678</f>
        <v>0</v>
      </c>
      <c r="AT722" s="170">
        <f>AP722+AT678</f>
        <v>0</v>
      </c>
      <c r="AU722" s="152"/>
      <c r="AW722" s="198" t="str">
        <f>IF(COUNTIF(F721:L721,"作業")+COUNTIF(F721:L721,"休日")&lt;7,"対象外",IF(COUNTIF(F721:L721,"休日")&gt;3,"対象外","対象"))</f>
        <v>対象外</v>
      </c>
      <c r="AX722" s="198" t="str">
        <f>IF(COUNTIF(M721:S721,"作業")+COUNTIF(M721:S721,"休日")&lt;7,"対象外",IF(COUNTIF(M721:S721,"休日")&gt;3,"対象外","対象"))</f>
        <v>対象外</v>
      </c>
      <c r="AY722" s="198" t="str">
        <f>IF(COUNTIF(T721:Z721,"作業")+COUNTIF(T721:Z721,"休日")&lt;7,"対象外",IF(COUNTIF(T721:Z721,"休日")&gt;3,"対象外","対象"))</f>
        <v>対象外</v>
      </c>
      <c r="AZ722" s="198" t="str">
        <f>IF(COUNTIF(AA721:AG721,"作業")+COUNTIF(AA721:AG721,"休日")&lt;7,"対象外",IF(COUNTIF(AA721:AG721,"休日")&gt;3,"対象外","対象"))</f>
        <v>対象外</v>
      </c>
    </row>
    <row r="723" spans="1:52" ht="54.75" customHeight="1" x14ac:dyDescent="0.35">
      <c r="A723" s="599"/>
      <c r="B723" s="529" t="str">
        <f>IF(COUNTIF(F723:AG723,0)=28,"",B$61)</f>
        <v/>
      </c>
      <c r="C723" s="530"/>
      <c r="D723" s="531"/>
      <c r="E723" s="295" t="s">
        <v>158</v>
      </c>
      <c r="F723" s="314">
        <f>VLOOKUP(F682,'20'!$B$11:$D$598,3,0)</f>
        <v>0</v>
      </c>
      <c r="G723" s="219">
        <f>VLOOKUP(G682,'20'!$B$11:$D$598,3,0)</f>
        <v>0</v>
      </c>
      <c r="H723" s="219">
        <f>VLOOKUP(H682,'20'!$B$11:$D$598,3,0)</f>
        <v>0</v>
      </c>
      <c r="I723" s="219">
        <f>VLOOKUP(I682,'20'!$B$11:$D$598,3,0)</f>
        <v>0</v>
      </c>
      <c r="J723" s="219">
        <f>VLOOKUP(J682,'20'!$B$11:$D$598,3,0)</f>
        <v>0</v>
      </c>
      <c r="K723" s="219">
        <f>VLOOKUP(K682,'20'!$B$11:$D$598,3,0)</f>
        <v>0</v>
      </c>
      <c r="L723" s="315">
        <f>VLOOKUP(L682,'20'!$B$11:$D$598,3,0)</f>
        <v>0</v>
      </c>
      <c r="M723" s="303">
        <f>VLOOKUP(M682,'20'!$B$11:$D$598,3,0)</f>
        <v>0</v>
      </c>
      <c r="N723" s="219">
        <f>VLOOKUP(N682,'20'!$B$11:$D$598,3,0)</f>
        <v>0</v>
      </c>
      <c r="O723" s="219">
        <f>VLOOKUP(O682,'20'!$B$11:$D$598,3,0)</f>
        <v>0</v>
      </c>
      <c r="P723" s="219">
        <f>VLOOKUP(P682,'20'!$B$11:$D$598,3,0)</f>
        <v>0</v>
      </c>
      <c r="Q723" s="219">
        <f>VLOOKUP(Q682,'20'!$B$11:$D$598,3,0)</f>
        <v>0</v>
      </c>
      <c r="R723" s="219">
        <f>VLOOKUP(R682,'20'!$B$11:$D$598,3,0)</f>
        <v>0</v>
      </c>
      <c r="S723" s="322">
        <f>VLOOKUP(S682,'20'!$B$11:$D$598,3,0)</f>
        <v>0</v>
      </c>
      <c r="T723" s="314">
        <f>VLOOKUP(T682,'20'!$B$11:$D$598,3,0)</f>
        <v>0</v>
      </c>
      <c r="U723" s="219">
        <f>VLOOKUP(U682,'20'!$B$11:$D$598,3,0)</f>
        <v>0</v>
      </c>
      <c r="V723" s="219">
        <f>VLOOKUP(V682,'20'!$B$11:$D$598,3,0)</f>
        <v>0</v>
      </c>
      <c r="W723" s="219">
        <f>VLOOKUP(W682,'20'!$B$11:$D$598,3,0)</f>
        <v>0</v>
      </c>
      <c r="X723" s="219">
        <f>VLOOKUP(X682,'20'!$B$11:$D$598,3,0)</f>
        <v>0</v>
      </c>
      <c r="Y723" s="219">
        <f>VLOOKUP(Y682,'20'!$B$11:$D$598,3,0)</f>
        <v>0</v>
      </c>
      <c r="Z723" s="315">
        <f>VLOOKUP(Z682,'20'!$B$11:$D$598,3,0)</f>
        <v>0</v>
      </c>
      <c r="AA723" s="303">
        <f>VLOOKUP(AA682,'20'!$B$11:$D$598,3,0)</f>
        <v>0</v>
      </c>
      <c r="AB723" s="219">
        <f>VLOOKUP(AB682,'20'!$B$11:$D$598,3,0)</f>
        <v>0</v>
      </c>
      <c r="AC723" s="219">
        <f>VLOOKUP(AC682,'20'!$B$11:$D$598,3,0)</f>
        <v>0</v>
      </c>
      <c r="AD723" s="219">
        <f>VLOOKUP(AD682,'20'!$B$11:$D$598,3,0)</f>
        <v>0</v>
      </c>
      <c r="AE723" s="219">
        <f>VLOOKUP(AE682,'20'!$B$11:$D$598,3,0)</f>
        <v>0</v>
      </c>
      <c r="AF723" s="219">
        <f>VLOOKUP(AF682,'20'!$B$11:$D$598,3,0)</f>
        <v>0</v>
      </c>
      <c r="AG723" s="219">
        <f>VLOOKUP(AG682,'20'!$B$11:$D$598,3,0)</f>
        <v>0</v>
      </c>
      <c r="AH723" s="198">
        <f t="shared" ref="AH723" si="1171">COUNTIF(F724:AG724,"作業")+COUNTIF(F724:AG724,"休日")</f>
        <v>0</v>
      </c>
      <c r="AI723" s="291">
        <f t="shared" ref="AI723" si="1172">(COUNTIF(F724:AG724,"休日"))</f>
        <v>0</v>
      </c>
      <c r="AJ723" s="189"/>
      <c r="AL723" s="290"/>
      <c r="AM723" s="290"/>
      <c r="AN723" s="290"/>
      <c r="AW723" s="278">
        <v>1</v>
      </c>
      <c r="AX723" s="278">
        <v>2</v>
      </c>
      <c r="AY723" s="278">
        <v>3</v>
      </c>
      <c r="AZ723" s="278">
        <v>4</v>
      </c>
    </row>
    <row r="724" spans="1:52" ht="54.75" customHeight="1" thickBot="1" x14ac:dyDescent="0.4">
      <c r="A724" s="600"/>
      <c r="B724" s="532"/>
      <c r="C724" s="533"/>
      <c r="D724" s="534"/>
      <c r="E724" s="297" t="s">
        <v>159</v>
      </c>
      <c r="F724" s="316" t="str">
        <f>IF(B723="","",IF(AW724="対象外","対象外",F723))</f>
        <v/>
      </c>
      <c r="G724" s="284" t="str">
        <f>IF(B723="","",IF(AW724="対象外","対象外",G723))</f>
        <v/>
      </c>
      <c r="H724" s="284" t="str">
        <f>IF(B723="","",IF(AW724="対象外","対象外",H723))</f>
        <v/>
      </c>
      <c r="I724" s="284" t="str">
        <f>IF(B723="","",IF(AW724="対象外","対象外",I723))</f>
        <v/>
      </c>
      <c r="J724" s="284" t="str">
        <f>IF(B723="","",IF(AW724="対象外","対象外",J723))</f>
        <v/>
      </c>
      <c r="K724" s="284" t="str">
        <f>IF(B723="","",IF(AW724="対象外","対象外",K723))</f>
        <v/>
      </c>
      <c r="L724" s="317" t="str">
        <f>IF(B723="","",IF(AW724="対象外","対象外",L723))</f>
        <v/>
      </c>
      <c r="M724" s="304" t="str">
        <f>IF(B723="","",IF(AX724="対象外","対象外",M723))</f>
        <v/>
      </c>
      <c r="N724" s="284" t="str">
        <f>IF(B723="","",IF(AX724="対象外","対象外",N723))</f>
        <v/>
      </c>
      <c r="O724" s="284" t="str">
        <f>IF(B723="","",IF(AX724="対象外","対象外",O723))</f>
        <v/>
      </c>
      <c r="P724" s="284" t="str">
        <f>IF(B723="","",IF(AX724="対象外","対象外",P723))</f>
        <v/>
      </c>
      <c r="Q724" s="284" t="str">
        <f>IF(B723="","",IF(AX724="対象外","対象外",Q723))</f>
        <v/>
      </c>
      <c r="R724" s="284" t="str">
        <f>IF(B723="","",IF(AX724="対象外","対象外",R723))</f>
        <v/>
      </c>
      <c r="S724" s="323" t="str">
        <f>IF(B723="","",IF(AX724="対象外","対象外",S723))</f>
        <v/>
      </c>
      <c r="T724" s="316" t="str">
        <f>IF(B723="","",IF(AY724="対象外","対象外",T723))</f>
        <v/>
      </c>
      <c r="U724" s="284" t="str">
        <f>IF(B723="","",IF(AY724="対象外","対象外",U723))</f>
        <v/>
      </c>
      <c r="V724" s="284" t="str">
        <f>IF(B723="","",IF(AY724="対象外","対象外",V723))</f>
        <v/>
      </c>
      <c r="W724" s="284" t="str">
        <f>IF(B723="","",IF(AY724="対象外","対象外",W723))</f>
        <v/>
      </c>
      <c r="X724" s="284" t="str">
        <f>IF(B723="","",IF(AY724="対象外","対象外",X723))</f>
        <v/>
      </c>
      <c r="Y724" s="284" t="str">
        <f>IF(B723="","",IF(AY724="対象外","対象外",Y723))</f>
        <v/>
      </c>
      <c r="Z724" s="317" t="str">
        <f>IF(B723="","",IF(AY724="対象外","対象外",Z723))</f>
        <v/>
      </c>
      <c r="AA724" s="304" t="str">
        <f>IF(B723="","",IF(AZ724="対象外","対象外",AA723))</f>
        <v/>
      </c>
      <c r="AB724" s="284" t="str">
        <f>IF(B723="","",IF(AZ724="対象外","対象外",AB723))</f>
        <v/>
      </c>
      <c r="AC724" s="284" t="str">
        <f>IF(B723="","",IF(AZ724="対象外","対象外",AC723))</f>
        <v/>
      </c>
      <c r="AD724" s="284" t="str">
        <f>IF(B723="","",IF(AZ724="対象外","対象外",AD723))</f>
        <v/>
      </c>
      <c r="AE724" s="284" t="str">
        <f>IF(B723="","",IF(AZ724="対象外","対象外",AE723))</f>
        <v/>
      </c>
      <c r="AF724" s="284" t="str">
        <f>IF(B723="","",IF(AZ724="対象外","対象外",AF723))</f>
        <v/>
      </c>
      <c r="AG724" s="284" t="str">
        <f>IF(B723="","",IF(AZ724="対象外","対象外",AG723))</f>
        <v/>
      </c>
      <c r="AH724" s="523" t="str">
        <f t="shared" ref="AH724" si="1173">IF(B723="","",IF(AH723&lt;1,"対象外",ROUND(AI723/AH723,3)))</f>
        <v/>
      </c>
      <c r="AI724" s="524"/>
      <c r="AJ724" s="285"/>
      <c r="AL724" s="290"/>
      <c r="AM724" s="184">
        <f>IF(AH724="",0,IF(AH724="対象外",0,1))</f>
        <v>0</v>
      </c>
      <c r="AN724" s="187">
        <f>IF(AM724=1,AH724,0)</f>
        <v>0</v>
      </c>
      <c r="AO724" s="184">
        <f>AH723</f>
        <v>0</v>
      </c>
      <c r="AP724" s="170">
        <f>AI723</f>
        <v>0</v>
      </c>
      <c r="AQ724" s="152"/>
      <c r="AR724" s="170">
        <f>IF(AS724&gt;1,1,0)</f>
        <v>0</v>
      </c>
      <c r="AS724" s="170">
        <f>AO724+AS680</f>
        <v>0</v>
      </c>
      <c r="AT724" s="170">
        <f>AP724+AT680</f>
        <v>0</v>
      </c>
      <c r="AU724" s="152"/>
      <c r="AW724" s="198" t="str">
        <f>IF(COUNTIF(F723:L723,"作業")+COUNTIF(F723:L723,"休日")&lt;7,"対象外",IF(COUNTIF(F723:L723,"休日")&gt;3,"対象外","対象"))</f>
        <v>対象外</v>
      </c>
      <c r="AX724" s="198" t="str">
        <f>IF(COUNTIF(M723:S723,"作業")+COUNTIF(M723:S723,"休日")&lt;7,"対象外",IF(COUNTIF(M723:S723,"休日")&gt;3,"対象外","対象"))</f>
        <v>対象外</v>
      </c>
      <c r="AY724" s="198" t="str">
        <f>IF(COUNTIF(T723:Z723,"作業")+COUNTIF(T723:Z723,"休日")&lt;7,"対象外",IF(COUNTIF(T723:Z723,"休日")&gt;3,"対象外","対象"))</f>
        <v>対象外</v>
      </c>
      <c r="AZ724" s="198" t="str">
        <f>IF(COUNTIF(AA723:AG723,"作業")+COUNTIF(AA723:AG723,"休日")&lt;7,"対象外",IF(COUNTIF(AA723:AG723,"休日")&gt;3,"対象外","対象"))</f>
        <v>対象外</v>
      </c>
    </row>
    <row r="725" spans="1:52" ht="35.25" customHeight="1" x14ac:dyDescent="0.4">
      <c r="A725" s="598" t="s">
        <v>78</v>
      </c>
      <c r="B725" s="549" t="s">
        <v>0</v>
      </c>
      <c r="C725" s="550"/>
      <c r="D725" s="550"/>
      <c r="E725" s="550"/>
      <c r="F725" s="307">
        <f>AG681+1</f>
        <v>46379</v>
      </c>
      <c r="G725" s="199">
        <f>F725+1</f>
        <v>46380</v>
      </c>
      <c r="H725" s="199">
        <f t="shared" ref="H725:AG725" si="1174">G725+1</f>
        <v>46381</v>
      </c>
      <c r="I725" s="199">
        <f t="shared" si="1174"/>
        <v>46382</v>
      </c>
      <c r="J725" s="199">
        <f t="shared" si="1174"/>
        <v>46383</v>
      </c>
      <c r="K725" s="199">
        <f t="shared" si="1174"/>
        <v>46384</v>
      </c>
      <c r="L725" s="308">
        <f t="shared" si="1174"/>
        <v>46385</v>
      </c>
      <c r="M725" s="299">
        <f t="shared" si="1174"/>
        <v>46386</v>
      </c>
      <c r="N725" s="199">
        <f t="shared" si="1174"/>
        <v>46387</v>
      </c>
      <c r="O725" s="199">
        <f t="shared" si="1174"/>
        <v>46388</v>
      </c>
      <c r="P725" s="199">
        <f t="shared" si="1174"/>
        <v>46389</v>
      </c>
      <c r="Q725" s="199">
        <f t="shared" si="1174"/>
        <v>46390</v>
      </c>
      <c r="R725" s="199">
        <f t="shared" si="1174"/>
        <v>46391</v>
      </c>
      <c r="S725" s="318">
        <f t="shared" si="1174"/>
        <v>46392</v>
      </c>
      <c r="T725" s="307">
        <f t="shared" si="1174"/>
        <v>46393</v>
      </c>
      <c r="U725" s="199">
        <f t="shared" si="1174"/>
        <v>46394</v>
      </c>
      <c r="V725" s="199">
        <f t="shared" si="1174"/>
        <v>46395</v>
      </c>
      <c r="W725" s="199">
        <f t="shared" si="1174"/>
        <v>46396</v>
      </c>
      <c r="X725" s="199">
        <f t="shared" si="1174"/>
        <v>46397</v>
      </c>
      <c r="Y725" s="199">
        <f t="shared" si="1174"/>
        <v>46398</v>
      </c>
      <c r="Z725" s="308">
        <f t="shared" si="1174"/>
        <v>46399</v>
      </c>
      <c r="AA725" s="299">
        <f t="shared" si="1174"/>
        <v>46400</v>
      </c>
      <c r="AB725" s="199">
        <f t="shared" si="1174"/>
        <v>46401</v>
      </c>
      <c r="AC725" s="199">
        <f t="shared" si="1174"/>
        <v>46402</v>
      </c>
      <c r="AD725" s="199">
        <f t="shared" si="1174"/>
        <v>46403</v>
      </c>
      <c r="AE725" s="199">
        <f t="shared" si="1174"/>
        <v>46404</v>
      </c>
      <c r="AF725" s="199">
        <f t="shared" si="1174"/>
        <v>46405</v>
      </c>
      <c r="AG725" s="199">
        <f t="shared" si="1174"/>
        <v>46406</v>
      </c>
      <c r="AH725" s="545" t="s">
        <v>11</v>
      </c>
      <c r="AI725" s="547" t="s">
        <v>123</v>
      </c>
      <c r="AJ725" s="527" t="s">
        <v>134</v>
      </c>
      <c r="AL725" s="290"/>
      <c r="AM725" s="290"/>
      <c r="AN725" s="290"/>
    </row>
    <row r="726" spans="1:52" ht="35.25" customHeight="1" x14ac:dyDescent="0.4">
      <c r="A726" s="599"/>
      <c r="B726" s="541" t="s">
        <v>1</v>
      </c>
      <c r="C726" s="542"/>
      <c r="D726" s="542"/>
      <c r="E726" s="542"/>
      <c r="F726" s="309">
        <f>AG682+1</f>
        <v>46379</v>
      </c>
      <c r="G726" s="200">
        <f>F726+1</f>
        <v>46380</v>
      </c>
      <c r="H726" s="200">
        <f t="shared" ref="H726:AG726" si="1175">G726+1</f>
        <v>46381</v>
      </c>
      <c r="I726" s="200">
        <f t="shared" si="1175"/>
        <v>46382</v>
      </c>
      <c r="J726" s="200">
        <f t="shared" si="1175"/>
        <v>46383</v>
      </c>
      <c r="K726" s="200">
        <f t="shared" si="1175"/>
        <v>46384</v>
      </c>
      <c r="L726" s="310">
        <f t="shared" si="1175"/>
        <v>46385</v>
      </c>
      <c r="M726" s="300">
        <f t="shared" si="1175"/>
        <v>46386</v>
      </c>
      <c r="N726" s="200">
        <f t="shared" si="1175"/>
        <v>46387</v>
      </c>
      <c r="O726" s="200">
        <f t="shared" si="1175"/>
        <v>46388</v>
      </c>
      <c r="P726" s="200">
        <f t="shared" si="1175"/>
        <v>46389</v>
      </c>
      <c r="Q726" s="200">
        <f t="shared" si="1175"/>
        <v>46390</v>
      </c>
      <c r="R726" s="200">
        <f t="shared" si="1175"/>
        <v>46391</v>
      </c>
      <c r="S726" s="319">
        <f t="shared" si="1175"/>
        <v>46392</v>
      </c>
      <c r="T726" s="309">
        <f t="shared" si="1175"/>
        <v>46393</v>
      </c>
      <c r="U726" s="200">
        <f t="shared" si="1175"/>
        <v>46394</v>
      </c>
      <c r="V726" s="200">
        <f t="shared" si="1175"/>
        <v>46395</v>
      </c>
      <c r="W726" s="200">
        <f t="shared" si="1175"/>
        <v>46396</v>
      </c>
      <c r="X726" s="200">
        <f t="shared" si="1175"/>
        <v>46397</v>
      </c>
      <c r="Y726" s="200">
        <f t="shared" si="1175"/>
        <v>46398</v>
      </c>
      <c r="Z726" s="310">
        <f t="shared" si="1175"/>
        <v>46399</v>
      </c>
      <c r="AA726" s="300">
        <f t="shared" si="1175"/>
        <v>46400</v>
      </c>
      <c r="AB726" s="200">
        <f t="shared" si="1175"/>
        <v>46401</v>
      </c>
      <c r="AC726" s="200">
        <f t="shared" si="1175"/>
        <v>46402</v>
      </c>
      <c r="AD726" s="200">
        <f t="shared" si="1175"/>
        <v>46403</v>
      </c>
      <c r="AE726" s="200">
        <f t="shared" si="1175"/>
        <v>46404</v>
      </c>
      <c r="AF726" s="200">
        <f t="shared" si="1175"/>
        <v>46405</v>
      </c>
      <c r="AG726" s="200">
        <f t="shared" si="1175"/>
        <v>46406</v>
      </c>
      <c r="AH726" s="546"/>
      <c r="AI726" s="548"/>
      <c r="AJ726" s="528"/>
      <c r="AL726" s="290"/>
      <c r="AM726" s="290"/>
      <c r="AN726" s="290"/>
    </row>
    <row r="727" spans="1:52" ht="35.25" customHeight="1" x14ac:dyDescent="0.4">
      <c r="A727" s="599"/>
      <c r="B727" s="541" t="s">
        <v>2</v>
      </c>
      <c r="C727" s="542"/>
      <c r="D727" s="542"/>
      <c r="E727" s="542"/>
      <c r="F727" s="311">
        <f>AG683+1</f>
        <v>46379</v>
      </c>
      <c r="G727" s="201">
        <f>F726+1</f>
        <v>46380</v>
      </c>
      <c r="H727" s="201">
        <f t="shared" ref="H727" si="1176">G726+1</f>
        <v>46381</v>
      </c>
      <c r="I727" s="201">
        <f t="shared" ref="I727" si="1177">H726+1</f>
        <v>46382</v>
      </c>
      <c r="J727" s="201">
        <f t="shared" ref="J727" si="1178">I726+1</f>
        <v>46383</v>
      </c>
      <c r="K727" s="201">
        <f t="shared" ref="K727" si="1179">J726+1</f>
        <v>46384</v>
      </c>
      <c r="L727" s="312">
        <f t="shared" ref="L727" si="1180">K726+1</f>
        <v>46385</v>
      </c>
      <c r="M727" s="301">
        <f t="shared" ref="M727" si="1181">L726+1</f>
        <v>46386</v>
      </c>
      <c r="N727" s="201">
        <f t="shared" ref="N727" si="1182">M726+1</f>
        <v>46387</v>
      </c>
      <c r="O727" s="201">
        <f t="shared" ref="O727" si="1183">N726+1</f>
        <v>46388</v>
      </c>
      <c r="P727" s="201">
        <f t="shared" ref="P727" si="1184">O726+1</f>
        <v>46389</v>
      </c>
      <c r="Q727" s="201">
        <f t="shared" ref="Q727" si="1185">P726+1</f>
        <v>46390</v>
      </c>
      <c r="R727" s="201">
        <f t="shared" ref="R727" si="1186">Q726+1</f>
        <v>46391</v>
      </c>
      <c r="S727" s="320">
        <f t="shared" ref="S727" si="1187">R726+1</f>
        <v>46392</v>
      </c>
      <c r="T727" s="311">
        <f t="shared" ref="T727" si="1188">S726+1</f>
        <v>46393</v>
      </c>
      <c r="U727" s="201">
        <f t="shared" ref="U727" si="1189">T726+1</f>
        <v>46394</v>
      </c>
      <c r="V727" s="201">
        <f t="shared" ref="V727" si="1190">U726+1</f>
        <v>46395</v>
      </c>
      <c r="W727" s="201">
        <f t="shared" ref="W727" si="1191">V726+1</f>
        <v>46396</v>
      </c>
      <c r="X727" s="201">
        <f t="shared" ref="X727" si="1192">W726+1</f>
        <v>46397</v>
      </c>
      <c r="Y727" s="201">
        <f t="shared" ref="Y727" si="1193">X726+1</f>
        <v>46398</v>
      </c>
      <c r="Z727" s="312">
        <f t="shared" ref="Z727" si="1194">Y726+1</f>
        <v>46399</v>
      </c>
      <c r="AA727" s="301">
        <f t="shared" ref="AA727" si="1195">Z726+1</f>
        <v>46400</v>
      </c>
      <c r="AB727" s="201">
        <f t="shared" ref="AB727" si="1196">AA726+1</f>
        <v>46401</v>
      </c>
      <c r="AC727" s="201">
        <f t="shared" ref="AC727" si="1197">AB726+1</f>
        <v>46402</v>
      </c>
      <c r="AD727" s="201">
        <f t="shared" ref="AD727" si="1198">AC726+1</f>
        <v>46403</v>
      </c>
      <c r="AE727" s="201">
        <f t="shared" ref="AE727" si="1199">AD726+1</f>
        <v>46404</v>
      </c>
      <c r="AF727" s="201">
        <f t="shared" ref="AF727" si="1200">AE726+1</f>
        <v>46405</v>
      </c>
      <c r="AG727" s="201">
        <f t="shared" ref="AG727" si="1201">AF726+1</f>
        <v>46406</v>
      </c>
      <c r="AH727" s="546"/>
      <c r="AI727" s="548"/>
      <c r="AJ727" s="528"/>
      <c r="AK727" s="159"/>
      <c r="AL727" s="290"/>
      <c r="AM727" s="290"/>
      <c r="AN727" s="290"/>
      <c r="AO727" s="290"/>
      <c r="AP727" s="290"/>
      <c r="AQ727" s="290"/>
      <c r="AR727" s="290"/>
      <c r="AS727" s="290"/>
      <c r="AT727" s="290"/>
      <c r="AU727" s="290"/>
      <c r="AV727" s="290"/>
      <c r="AW727" s="290"/>
      <c r="AX727" s="290"/>
      <c r="AY727" s="290"/>
      <c r="AZ727" s="290"/>
    </row>
    <row r="728" spans="1:52" ht="119.25" customHeight="1" x14ac:dyDescent="0.4">
      <c r="A728" s="599"/>
      <c r="B728" s="543" t="s">
        <v>157</v>
      </c>
      <c r="C728" s="544"/>
      <c r="D728" s="544"/>
      <c r="E728" s="544"/>
      <c r="F728" s="292" t="str">
        <f>IF(F726=$T$9,"完了日","")</f>
        <v/>
      </c>
      <c r="G728" s="197" t="str">
        <f>IF(G726=$T$9,"完了日","")</f>
        <v/>
      </c>
      <c r="H728" s="197" t="str">
        <f t="shared" ref="H728:AG728" si="1202">IF(H726=$T$9,"完了日","")</f>
        <v/>
      </c>
      <c r="I728" s="197" t="str">
        <f t="shared" si="1202"/>
        <v/>
      </c>
      <c r="J728" s="197" t="str">
        <f t="shared" si="1202"/>
        <v/>
      </c>
      <c r="K728" s="197" t="str">
        <f t="shared" si="1202"/>
        <v/>
      </c>
      <c r="L728" s="313" t="str">
        <f t="shared" si="1202"/>
        <v/>
      </c>
      <c r="M728" s="302" t="str">
        <f t="shared" si="1202"/>
        <v/>
      </c>
      <c r="N728" s="197" t="str">
        <f t="shared" si="1202"/>
        <v/>
      </c>
      <c r="O728" s="197" t="str">
        <f t="shared" si="1202"/>
        <v/>
      </c>
      <c r="P728" s="197" t="str">
        <f t="shared" si="1202"/>
        <v/>
      </c>
      <c r="Q728" s="197" t="str">
        <f t="shared" si="1202"/>
        <v/>
      </c>
      <c r="R728" s="197" t="str">
        <f t="shared" si="1202"/>
        <v/>
      </c>
      <c r="S728" s="321" t="str">
        <f t="shared" si="1202"/>
        <v/>
      </c>
      <c r="T728" s="292" t="str">
        <f t="shared" si="1202"/>
        <v/>
      </c>
      <c r="U728" s="197" t="str">
        <f t="shared" si="1202"/>
        <v/>
      </c>
      <c r="V728" s="197" t="str">
        <f t="shared" si="1202"/>
        <v/>
      </c>
      <c r="W728" s="197" t="str">
        <f t="shared" si="1202"/>
        <v/>
      </c>
      <c r="X728" s="197" t="str">
        <f t="shared" si="1202"/>
        <v/>
      </c>
      <c r="Y728" s="197" t="str">
        <f t="shared" si="1202"/>
        <v/>
      </c>
      <c r="Z728" s="313" t="str">
        <f t="shared" si="1202"/>
        <v/>
      </c>
      <c r="AA728" s="302" t="str">
        <f t="shared" si="1202"/>
        <v/>
      </c>
      <c r="AB728" s="197" t="str">
        <f t="shared" si="1202"/>
        <v/>
      </c>
      <c r="AC728" s="197" t="str">
        <f t="shared" si="1202"/>
        <v/>
      </c>
      <c r="AD728" s="197" t="str">
        <f t="shared" si="1202"/>
        <v/>
      </c>
      <c r="AE728" s="197" t="str">
        <f t="shared" si="1202"/>
        <v/>
      </c>
      <c r="AF728" s="197" t="str">
        <f t="shared" si="1202"/>
        <v/>
      </c>
      <c r="AG728" s="197" t="str">
        <f t="shared" si="1202"/>
        <v/>
      </c>
      <c r="AH728" s="546"/>
      <c r="AI728" s="548"/>
      <c r="AJ728" s="528"/>
      <c r="AL728" s="290"/>
      <c r="AM728" s="290"/>
      <c r="AN728" s="516" t="s">
        <v>126</v>
      </c>
      <c r="AO728" s="516"/>
      <c r="AR728" s="146" t="s">
        <v>146</v>
      </c>
      <c r="AX728" s="517" t="s">
        <v>160</v>
      </c>
      <c r="AY728" s="517"/>
      <c r="AZ728" s="517"/>
    </row>
    <row r="729" spans="1:52" ht="54.75" customHeight="1" x14ac:dyDescent="0.4">
      <c r="A729" s="599"/>
      <c r="B729" s="529" t="str">
        <f>IF(COUNTIF(F729:AG729,0)=28,"",B$25)</f>
        <v/>
      </c>
      <c r="C729" s="530"/>
      <c r="D729" s="531"/>
      <c r="E729" s="295" t="s">
        <v>158</v>
      </c>
      <c r="F729" s="314">
        <f>VLOOKUP(F726,'1'!$B$11:$D$598,3,0)</f>
        <v>0</v>
      </c>
      <c r="G729" s="219">
        <f>VLOOKUP(G726,'1'!$B$11:$D$598,3,0)</f>
        <v>0</v>
      </c>
      <c r="H729" s="219">
        <f>VLOOKUP(H726,'1'!$B$11:$D$598,3,0)</f>
        <v>0</v>
      </c>
      <c r="I729" s="219">
        <f>VLOOKUP(I726,'1'!$B$11:$D$598,3,0)</f>
        <v>0</v>
      </c>
      <c r="J729" s="219">
        <f>VLOOKUP(J726,'1'!$B$11:$D$598,3,0)</f>
        <v>0</v>
      </c>
      <c r="K729" s="219">
        <f>VLOOKUP(K726,'1'!$B$11:$D$598,3,0)</f>
        <v>0</v>
      </c>
      <c r="L729" s="315">
        <f>VLOOKUP(L726,'1'!$B$11:$D$598,3,0)</f>
        <v>0</v>
      </c>
      <c r="M729" s="303">
        <f>VLOOKUP(M726,'1'!$B$11:$D$598,3,0)</f>
        <v>0</v>
      </c>
      <c r="N729" s="219">
        <f>VLOOKUP(N726,'1'!$B$11:$D$598,3,0)</f>
        <v>0</v>
      </c>
      <c r="O729" s="219">
        <f>VLOOKUP(O726,'1'!$B$11:$D$598,3,0)</f>
        <v>0</v>
      </c>
      <c r="P729" s="219">
        <f>VLOOKUP(P726,'1'!$B$11:$D$598,3,0)</f>
        <v>0</v>
      </c>
      <c r="Q729" s="219">
        <f>VLOOKUP(Q726,'1'!$B$11:$D$598,3,0)</f>
        <v>0</v>
      </c>
      <c r="R729" s="219">
        <f>VLOOKUP(R726,'1'!$B$11:$D$598,3,0)</f>
        <v>0</v>
      </c>
      <c r="S729" s="322">
        <f>VLOOKUP(S726,'1'!$B$11:$D$598,3,0)</f>
        <v>0</v>
      </c>
      <c r="T729" s="314">
        <f>VLOOKUP(T726,'1'!$B$11:$D$598,3,0)</f>
        <v>0</v>
      </c>
      <c r="U729" s="219">
        <f>VLOOKUP(U726,'1'!$B$11:$D$598,3,0)</f>
        <v>0</v>
      </c>
      <c r="V729" s="219">
        <f>VLOOKUP(V726,'1'!$B$11:$D$598,3,0)</f>
        <v>0</v>
      </c>
      <c r="W729" s="219">
        <f>VLOOKUP(W726,'1'!$B$11:$D$598,3,0)</f>
        <v>0</v>
      </c>
      <c r="X729" s="219">
        <f>VLOOKUP(X726,'1'!$B$11:$D$598,3,0)</f>
        <v>0</v>
      </c>
      <c r="Y729" s="219">
        <f>VLOOKUP(Y726,'1'!$B$11:$D$598,3,0)</f>
        <v>0</v>
      </c>
      <c r="Z729" s="315">
        <f>VLOOKUP(Z726,'1'!$B$11:$D$598,3,0)</f>
        <v>0</v>
      </c>
      <c r="AA729" s="303">
        <f>VLOOKUP(AA726,'1'!$B$11:$D$598,3,0)</f>
        <v>0</v>
      </c>
      <c r="AB729" s="219">
        <f>VLOOKUP(AB726,'1'!$B$11:$D$598,3,0)</f>
        <v>0</v>
      </c>
      <c r="AC729" s="219">
        <f>VLOOKUP(AC726,'1'!$B$11:$D$598,3,0)</f>
        <v>0</v>
      </c>
      <c r="AD729" s="219">
        <f>VLOOKUP(AD726,'1'!$B$11:$D$598,3,0)</f>
        <v>0</v>
      </c>
      <c r="AE729" s="219">
        <f>VLOOKUP(AE726,'1'!$B$11:$D$598,3,0)</f>
        <v>0</v>
      </c>
      <c r="AF729" s="219">
        <f>VLOOKUP(AF726,'1'!$B$11:$D$598,3,0)</f>
        <v>0</v>
      </c>
      <c r="AG729" s="219">
        <f>VLOOKUP(AG726,'1'!$B$11:$D$598,3,0)</f>
        <v>0</v>
      </c>
      <c r="AH729" s="198">
        <f>COUNTIF(F730:AG730,"作業")+COUNTIF(F730:AG730,"休日")</f>
        <v>0</v>
      </c>
      <c r="AI729" s="291">
        <f>(COUNTIF(F730:AG730,"休日"))</f>
        <v>0</v>
      </c>
      <c r="AJ729" s="526" t="str">
        <f>IF(AN729&gt;0.01,ROUND(AN729/AM729,3),"")</f>
        <v/>
      </c>
      <c r="AL729" s="290"/>
      <c r="AM729" s="290">
        <f>SUM(AM730:AM768)</f>
        <v>0</v>
      </c>
      <c r="AN729" s="188">
        <f>SUM(AN730:AN768)</f>
        <v>0</v>
      </c>
      <c r="AS729" s="146" t="s">
        <v>162</v>
      </c>
      <c r="AT729" s="146" t="s">
        <v>19</v>
      </c>
      <c r="AW729" s="278"/>
      <c r="AX729" s="278"/>
      <c r="AY729" s="278"/>
      <c r="AZ729" s="278"/>
    </row>
    <row r="730" spans="1:52" ht="54.75" customHeight="1" x14ac:dyDescent="0.4">
      <c r="A730" s="599"/>
      <c r="B730" s="532"/>
      <c r="C730" s="533"/>
      <c r="D730" s="534"/>
      <c r="E730" s="296" t="s">
        <v>159</v>
      </c>
      <c r="F730" s="314" t="str">
        <f>IF(B729="","",IF(AW730="対象外","対象外",F729))</f>
        <v/>
      </c>
      <c r="G730" s="219" t="str">
        <f>IF(B729="","",IF(AW730="対象外","対象外",G729))</f>
        <v/>
      </c>
      <c r="H730" s="219" t="str">
        <f>IF(B729="","",IF(AW730="対象外","対象外",H729))</f>
        <v/>
      </c>
      <c r="I730" s="219" t="str">
        <f>IF(B729="","",IF(AW730="対象外","対象外",I729))</f>
        <v/>
      </c>
      <c r="J730" s="219" t="str">
        <f>IF(B729="","",IF(AW730="対象外","対象外",J729))</f>
        <v/>
      </c>
      <c r="K730" s="219" t="str">
        <f>IF(B729="","",IF(AW730="対象外","対象外",K729))</f>
        <v/>
      </c>
      <c r="L730" s="315" t="str">
        <f>IF(B729="","",IF(AW730="対象外","対象外",L729))</f>
        <v/>
      </c>
      <c r="M730" s="303" t="str">
        <f>IF(B729="","",IF(AX730="対象外","対象外",M729))</f>
        <v/>
      </c>
      <c r="N730" s="219" t="str">
        <f>IF(B729="","",IF(AX730="対象外","対象外",N729))</f>
        <v/>
      </c>
      <c r="O730" s="219" t="str">
        <f>IF(B729="","",IF(AX730="対象外","対象外",O729))</f>
        <v/>
      </c>
      <c r="P730" s="219" t="str">
        <f>IF(B729="","",IF(AX730="対象外","対象外",P729))</f>
        <v/>
      </c>
      <c r="Q730" s="219" t="str">
        <f>IF(B729="","",IF(AX730="対象外","対象外",Q729))</f>
        <v/>
      </c>
      <c r="R730" s="219" t="str">
        <f>IF(B729="","",IF(AX730="対象外","対象外",R729))</f>
        <v/>
      </c>
      <c r="S730" s="322" t="str">
        <f>IF(B729="","",IF(AX730="対象外","対象外",S729))</f>
        <v/>
      </c>
      <c r="T730" s="314" t="str">
        <f>IF(B729="","",IF(AY730="対象外","対象外",T729))</f>
        <v/>
      </c>
      <c r="U730" s="219" t="str">
        <f>IF(B729="","",IF(AY730="対象外","対象外",U729))</f>
        <v/>
      </c>
      <c r="V730" s="219" t="str">
        <f>IF(B729="","",IF(AY730="対象外","対象外",V729))</f>
        <v/>
      </c>
      <c r="W730" s="219" t="str">
        <f>IF(B729="","",IF(AY730="対象外","対象外",W729))</f>
        <v/>
      </c>
      <c r="X730" s="219" t="str">
        <f>IF(B729="","",IF(AY730="対象外","対象外",X729))</f>
        <v/>
      </c>
      <c r="Y730" s="219" t="str">
        <f>IF(B729="","",IF(AY730="対象外","対象外",Y729))</f>
        <v/>
      </c>
      <c r="Z730" s="315" t="str">
        <f>IF(B729="","",IF(AY730="対象外","対象外",Z729))</f>
        <v/>
      </c>
      <c r="AA730" s="303" t="str">
        <f>IF(B729="","",IF(AZ730="対象外","対象外",AA729))</f>
        <v/>
      </c>
      <c r="AB730" s="219" t="str">
        <f>IF(B729="","",IF(AZ730="対象外","対象外",AB729))</f>
        <v/>
      </c>
      <c r="AC730" s="219" t="str">
        <f>IF(B729="","",IF(AZ730="対象外","対象外",AC729))</f>
        <v/>
      </c>
      <c r="AD730" s="219" t="str">
        <f>IF(B729="","",IF(AZ730="対象外","対象外",AD729))</f>
        <v/>
      </c>
      <c r="AE730" s="219" t="str">
        <f>IF(B729="","",IF(AZ730="対象外","対象外",AE729))</f>
        <v/>
      </c>
      <c r="AF730" s="219" t="str">
        <f>IF(B729="","",IF(AZ730="対象外","対象外",AF729))</f>
        <v/>
      </c>
      <c r="AG730" s="219" t="str">
        <f>IF(B729="","",IF(AZ730="対象外","対象外",AG729))</f>
        <v/>
      </c>
      <c r="AH730" s="523" t="str">
        <f>IF(B729="","",IF(AH729&lt;1,"対象外",ROUND(AI729/AH729,3)))</f>
        <v/>
      </c>
      <c r="AI730" s="524"/>
      <c r="AJ730" s="526"/>
      <c r="AL730" s="146"/>
      <c r="AM730" s="184">
        <f>IF(AH730="",0,IF(AH730="対象外",0,1))</f>
        <v>0</v>
      </c>
      <c r="AN730" s="187">
        <f>IF(AM730=1,AH730,0)</f>
        <v>0</v>
      </c>
      <c r="AO730" s="184">
        <f>AH729</f>
        <v>0</v>
      </c>
      <c r="AP730" s="170">
        <f>AI729</f>
        <v>0</v>
      </c>
      <c r="AQ730" s="152"/>
      <c r="AR730" s="170">
        <f>IF(AS730&gt;1,1,0)</f>
        <v>0</v>
      </c>
      <c r="AS730" s="170">
        <f>AO730+AS686</f>
        <v>0</v>
      </c>
      <c r="AT730" s="170">
        <f>AP730+AT686</f>
        <v>0</v>
      </c>
      <c r="AU730" s="152"/>
      <c r="AW730" s="198" t="str">
        <f>IF(COUNTIF(F729:L729,"作業")+COUNTIF(F729:L729,"休日")&lt;7,"対象外",IF(COUNTIF(F729:L729,"休日")&gt;3,"対象外","対象"))</f>
        <v>対象外</v>
      </c>
      <c r="AX730" s="198" t="str">
        <f>IF(COUNTIF(M729:S729,"作業")+COUNTIF(M729:S729,"休日")&lt;7,"対象外",IF(COUNTIF(M729:S729,"休日")&gt;3,"対象外","対象"))</f>
        <v>対象外</v>
      </c>
      <c r="AY730" s="198" t="str">
        <f>IF(COUNTIF(T729:Z729,"作業")+COUNTIF(T729:Z729,"休日")&lt;7,"対象外",IF(COUNTIF(T729:Z729,"休日")&gt;3,"対象外","対象"))</f>
        <v>対象外</v>
      </c>
      <c r="AZ730" s="198" t="str">
        <f>IF(COUNTIF(AA729:AG729,"作業")+COUNTIF(AA729:AG729,"休日")&lt;7,"対象外",IF(COUNTIF(AA729:AG729,"休日")&gt;3,"対象外","対象"))</f>
        <v>対象外</v>
      </c>
    </row>
    <row r="731" spans="1:52" ht="54.75" customHeight="1" x14ac:dyDescent="0.4">
      <c r="A731" s="599"/>
      <c r="B731" s="529" t="str">
        <f>IF(COUNTIF(F731:AG731,0)=28,"",B$27)</f>
        <v/>
      </c>
      <c r="C731" s="530"/>
      <c r="D731" s="531"/>
      <c r="E731" s="295" t="s">
        <v>158</v>
      </c>
      <c r="F731" s="314">
        <f>VLOOKUP(F726,'2'!$B$11:$D$598,3,0)</f>
        <v>0</v>
      </c>
      <c r="G731" s="219">
        <f>VLOOKUP(G726,'2'!$B$11:$D$598,3,0)</f>
        <v>0</v>
      </c>
      <c r="H731" s="219">
        <f>VLOOKUP(H726,'2'!$B$11:$D$598,3,0)</f>
        <v>0</v>
      </c>
      <c r="I731" s="219">
        <f>VLOOKUP(I726,'2'!$B$11:$D$598,3,0)</f>
        <v>0</v>
      </c>
      <c r="J731" s="219">
        <f>VLOOKUP(J726,'2'!$B$11:$D$598,3,0)</f>
        <v>0</v>
      </c>
      <c r="K731" s="219">
        <f>VLOOKUP(K726,'2'!$B$11:$D$598,3,0)</f>
        <v>0</v>
      </c>
      <c r="L731" s="315">
        <f>VLOOKUP(L726,'2'!$B$11:$D$598,3,0)</f>
        <v>0</v>
      </c>
      <c r="M731" s="303">
        <f>VLOOKUP(M726,'2'!$B$11:$D$598,3,0)</f>
        <v>0</v>
      </c>
      <c r="N731" s="219">
        <f>VLOOKUP(N726,'2'!$B$11:$D$598,3,0)</f>
        <v>0</v>
      </c>
      <c r="O731" s="219">
        <f>VLOOKUP(O726,'2'!$B$11:$D$598,3,0)</f>
        <v>0</v>
      </c>
      <c r="P731" s="219">
        <f>VLOOKUP(P726,'2'!$B$11:$D$598,3,0)</f>
        <v>0</v>
      </c>
      <c r="Q731" s="219">
        <f>VLOOKUP(Q726,'2'!$B$11:$D$598,3,0)</f>
        <v>0</v>
      </c>
      <c r="R731" s="219">
        <f>VLOOKUP(R726,'2'!$B$11:$D$598,3,0)</f>
        <v>0</v>
      </c>
      <c r="S731" s="322">
        <f>VLOOKUP(S726,'2'!$B$11:$D$598,3,0)</f>
        <v>0</v>
      </c>
      <c r="T731" s="314">
        <f>VLOOKUP(T726,'2'!$B$11:$D$598,3,0)</f>
        <v>0</v>
      </c>
      <c r="U731" s="219">
        <f>VLOOKUP(U726,'2'!$B$11:$D$598,3,0)</f>
        <v>0</v>
      </c>
      <c r="V731" s="219">
        <f>VLOOKUP(V726,'2'!$B$11:$D$598,3,0)</f>
        <v>0</v>
      </c>
      <c r="W731" s="219">
        <f>VLOOKUP(W726,'2'!$B$11:$D$598,3,0)</f>
        <v>0</v>
      </c>
      <c r="X731" s="219">
        <f>VLOOKUP(X726,'2'!$B$11:$D$598,3,0)</f>
        <v>0</v>
      </c>
      <c r="Y731" s="219">
        <f>VLOOKUP(Y726,'2'!$B$11:$D$598,3,0)</f>
        <v>0</v>
      </c>
      <c r="Z731" s="315">
        <f>VLOOKUP(Z726,'2'!$B$11:$D$598,3,0)</f>
        <v>0</v>
      </c>
      <c r="AA731" s="303">
        <f>VLOOKUP(AA726,'2'!$B$11:$D$598,3,0)</f>
        <v>0</v>
      </c>
      <c r="AB731" s="219">
        <f>VLOOKUP(AB726,'2'!$B$11:$D$598,3,0)</f>
        <v>0</v>
      </c>
      <c r="AC731" s="219">
        <f>VLOOKUP(AC726,'2'!$B$11:$D$598,3,0)</f>
        <v>0</v>
      </c>
      <c r="AD731" s="219">
        <f>VLOOKUP(AD726,'2'!$B$11:$D$598,3,0)</f>
        <v>0</v>
      </c>
      <c r="AE731" s="219">
        <f>VLOOKUP(AE726,'2'!$B$11:$D$598,3,0)</f>
        <v>0</v>
      </c>
      <c r="AF731" s="219">
        <f>VLOOKUP(AF726,'2'!$B$11:$D$598,3,0)</f>
        <v>0</v>
      </c>
      <c r="AG731" s="219">
        <f>VLOOKUP(AG726,'2'!$B$11:$D$598,3,0)</f>
        <v>0</v>
      </c>
      <c r="AH731" s="198">
        <f>COUNTIF(F732:AG732,"作業")+COUNTIF(F732:AG732,"休日")</f>
        <v>0</v>
      </c>
      <c r="AI731" s="291">
        <f>(COUNTIF(F732:AG732,"休日"))</f>
        <v>0</v>
      </c>
      <c r="AJ731" s="525" t="str">
        <f>IF(AJ729="","",IF(AJ729&gt;=0.285,"達成","未達成"))</f>
        <v/>
      </c>
      <c r="AL731" s="290"/>
      <c r="AM731" s="290"/>
      <c r="AN731" s="290"/>
      <c r="AW731" s="278">
        <v>1</v>
      </c>
      <c r="AX731" s="278">
        <v>2</v>
      </c>
      <c r="AY731" s="278">
        <v>3</v>
      </c>
      <c r="AZ731" s="278">
        <v>4</v>
      </c>
    </row>
    <row r="732" spans="1:52" ht="54.75" customHeight="1" x14ac:dyDescent="0.4">
      <c r="A732" s="599"/>
      <c r="B732" s="532"/>
      <c r="C732" s="533"/>
      <c r="D732" s="534"/>
      <c r="E732" s="296" t="s">
        <v>159</v>
      </c>
      <c r="F732" s="314" t="str">
        <f>IF(B731="","",IF(AW732="対象外","対象外",F731))</f>
        <v/>
      </c>
      <c r="G732" s="219" t="str">
        <f>IF(B731="","",IF(AW732="対象外","対象外",G731))</f>
        <v/>
      </c>
      <c r="H732" s="219" t="str">
        <f>IF(B731="","",IF(AW732="対象外","対象外",H731))</f>
        <v/>
      </c>
      <c r="I732" s="219" t="str">
        <f>IF(B731="","",IF(AW732="対象外","対象外",I731))</f>
        <v/>
      </c>
      <c r="J732" s="219" t="str">
        <f>IF(B731="","",IF(AW732="対象外","対象外",J731))</f>
        <v/>
      </c>
      <c r="K732" s="219" t="str">
        <f>IF(B731="","",IF(AW732="対象外","対象外",K731))</f>
        <v/>
      </c>
      <c r="L732" s="315" t="str">
        <f>IF(B731="","",IF(AW732="対象外","対象外",L731))</f>
        <v/>
      </c>
      <c r="M732" s="303" t="str">
        <f>IF(B731="","",IF(AX732="対象外","対象外",M731))</f>
        <v/>
      </c>
      <c r="N732" s="219" t="str">
        <f>IF(B731="","",IF(AX732="対象外","対象外",N731))</f>
        <v/>
      </c>
      <c r="O732" s="219" t="str">
        <f>IF(B731="","",IF(AX732="対象外","対象外",O731))</f>
        <v/>
      </c>
      <c r="P732" s="219" t="str">
        <f>IF(B731="","",IF(AX732="対象外","対象外",P731))</f>
        <v/>
      </c>
      <c r="Q732" s="219" t="str">
        <f>IF(B731="","",IF(AX732="対象外","対象外",Q731))</f>
        <v/>
      </c>
      <c r="R732" s="219" t="str">
        <f>IF(B731="","",IF(AX732="対象外","対象外",R731))</f>
        <v/>
      </c>
      <c r="S732" s="322" t="str">
        <f>IF(B731="","",IF(AX732="対象外","対象外",S731))</f>
        <v/>
      </c>
      <c r="T732" s="314" t="str">
        <f>IF(B731="","",IF(AY732="対象外","対象外",T731))</f>
        <v/>
      </c>
      <c r="U732" s="219" t="str">
        <f>IF(B731="","",IF(AY732="対象外","対象外",U731))</f>
        <v/>
      </c>
      <c r="V732" s="219" t="str">
        <f>IF(B731="","",IF(AY732="対象外","対象外",V731))</f>
        <v/>
      </c>
      <c r="W732" s="219" t="str">
        <f>IF(B731="","",IF(AY732="対象外","対象外",W731))</f>
        <v/>
      </c>
      <c r="X732" s="219" t="str">
        <f>IF(B731="","",IF(AY732="対象外","対象外",X731))</f>
        <v/>
      </c>
      <c r="Y732" s="219" t="str">
        <f>IF(B731="","",IF(AY732="対象外","対象外",Y731))</f>
        <v/>
      </c>
      <c r="Z732" s="315" t="str">
        <f>IF(B731="","",IF(AY732="対象外","対象外",Z731))</f>
        <v/>
      </c>
      <c r="AA732" s="303" t="str">
        <f>IF(B731="","",IF(AZ732="対象外","対象外",AA731))</f>
        <v/>
      </c>
      <c r="AB732" s="219" t="str">
        <f>IF(B731="","",IF(AZ732="対象外","対象外",AB731))</f>
        <v/>
      </c>
      <c r="AC732" s="219" t="str">
        <f>IF(B731="","",IF(AZ732="対象外","対象外",AC731))</f>
        <v/>
      </c>
      <c r="AD732" s="219" t="str">
        <f>IF(B731="","",IF(AZ732="対象外","対象外",AD731))</f>
        <v/>
      </c>
      <c r="AE732" s="219" t="str">
        <f>IF(B731="","",IF(AZ732="対象外","対象外",AE731))</f>
        <v/>
      </c>
      <c r="AF732" s="219" t="str">
        <f>IF(B731="","",IF(AZ732="対象外","対象外",AF731))</f>
        <v/>
      </c>
      <c r="AG732" s="219" t="str">
        <f>IF(B731="","",IF(AZ732="対象外","対象外",AG731))</f>
        <v/>
      </c>
      <c r="AH732" s="523" t="str">
        <f>IF(B731="","",IF(AH731&lt;1,"対象外",ROUND(AI731/AH731,3)))</f>
        <v/>
      </c>
      <c r="AI732" s="524"/>
      <c r="AJ732" s="525"/>
      <c r="AL732" s="290"/>
      <c r="AM732" s="184">
        <f>IF(AH732="",0,IF(AH732="対象外",0,1))</f>
        <v>0</v>
      </c>
      <c r="AN732" s="187">
        <f>IF(AM732=1,AH732,0)</f>
        <v>0</v>
      </c>
      <c r="AO732" s="184">
        <f>AH731</f>
        <v>0</v>
      </c>
      <c r="AP732" s="170">
        <f>AI731</f>
        <v>0</v>
      </c>
      <c r="AQ732" s="152"/>
      <c r="AR732" s="170">
        <f>IF(AS732&gt;1,1,0)</f>
        <v>0</v>
      </c>
      <c r="AS732" s="170">
        <f>AO732+AS688</f>
        <v>0</v>
      </c>
      <c r="AT732" s="170">
        <f>AP732+AT688</f>
        <v>0</v>
      </c>
      <c r="AU732" s="152"/>
      <c r="AW732" s="198" t="str">
        <f>IF(COUNTIF(F731:L731,"作業")+COUNTIF(F731:L731,"休日")&lt;7,"対象外",IF(COUNTIF(F731:L731,"休日")&gt;3,"対象外","対象"))</f>
        <v>対象外</v>
      </c>
      <c r="AX732" s="198" t="str">
        <f>IF(COUNTIF(M731:S731,"作業")+COUNTIF(M731:S731,"休日")&lt;7,"対象外",IF(COUNTIF(M731:S731,"休日")&gt;3,"対象外","対象"))</f>
        <v>対象外</v>
      </c>
      <c r="AY732" s="198" t="str">
        <f>IF(COUNTIF(T731:Z731,"作業")+COUNTIF(T731:Z731,"休日")&lt;7,"対象外",IF(COUNTIF(T731:Z731,"休日")&gt;3,"対象外","対象"))</f>
        <v>対象外</v>
      </c>
      <c r="AZ732" s="198" t="str">
        <f>IF(COUNTIF(AA731:AG731,"作業")+COUNTIF(AA731:AG731,"休日")&lt;7,"対象外",IF(COUNTIF(AA731:AG731,"休日")&gt;3,"対象外","対象"))</f>
        <v>対象外</v>
      </c>
    </row>
    <row r="733" spans="1:52" ht="54.75" customHeight="1" x14ac:dyDescent="0.35">
      <c r="A733" s="599"/>
      <c r="B733" s="529" t="str">
        <f>IF(COUNTIF(F733:AG733,0)=28,"",B$29)</f>
        <v/>
      </c>
      <c r="C733" s="530"/>
      <c r="D733" s="531"/>
      <c r="E733" s="295" t="s">
        <v>158</v>
      </c>
      <c r="F733" s="314">
        <f>VLOOKUP(F726,'3'!$B$11:$D$598,3,0)</f>
        <v>0</v>
      </c>
      <c r="G733" s="219">
        <f>VLOOKUP(G726,'3'!$B$11:$D$598,3,0)</f>
        <v>0</v>
      </c>
      <c r="H733" s="219">
        <f>VLOOKUP(H726,'3'!$B$11:$D$598,3,0)</f>
        <v>0</v>
      </c>
      <c r="I733" s="219">
        <f>VLOOKUP(I726,'3'!$B$11:$D$598,3,0)</f>
        <v>0</v>
      </c>
      <c r="J733" s="219">
        <f>VLOOKUP(J726,'3'!$B$11:$D$598,3,0)</f>
        <v>0</v>
      </c>
      <c r="K733" s="219">
        <f>VLOOKUP(K726,'3'!$B$11:$D$598,3,0)</f>
        <v>0</v>
      </c>
      <c r="L733" s="315">
        <f>VLOOKUP(L726,'3'!$B$11:$D$598,3,0)</f>
        <v>0</v>
      </c>
      <c r="M733" s="303">
        <f>VLOOKUP(M726,'3'!$B$11:$D$598,3,0)</f>
        <v>0</v>
      </c>
      <c r="N733" s="219">
        <f>VLOOKUP(N726,'3'!$B$11:$D$598,3,0)</f>
        <v>0</v>
      </c>
      <c r="O733" s="219">
        <f>VLOOKUP(O726,'3'!$B$11:$D$598,3,0)</f>
        <v>0</v>
      </c>
      <c r="P733" s="219">
        <f>VLOOKUP(P726,'3'!$B$11:$D$598,3,0)</f>
        <v>0</v>
      </c>
      <c r="Q733" s="219">
        <f>VLOOKUP(Q726,'3'!$B$11:$D$598,3,0)</f>
        <v>0</v>
      </c>
      <c r="R733" s="219">
        <f>VLOOKUP(R726,'3'!$B$11:$D$598,3,0)</f>
        <v>0</v>
      </c>
      <c r="S733" s="322">
        <f>VLOOKUP(S726,'3'!$B$11:$D$598,3,0)</f>
        <v>0</v>
      </c>
      <c r="T733" s="314">
        <f>VLOOKUP(T726,'3'!$B$11:$D$598,3,0)</f>
        <v>0</v>
      </c>
      <c r="U733" s="219">
        <f>VLOOKUP(U726,'3'!$B$11:$D$598,3,0)</f>
        <v>0</v>
      </c>
      <c r="V733" s="219">
        <f>VLOOKUP(V726,'3'!$B$11:$D$598,3,0)</f>
        <v>0</v>
      </c>
      <c r="W733" s="219">
        <f>VLOOKUP(W726,'3'!$B$11:$D$598,3,0)</f>
        <v>0</v>
      </c>
      <c r="X733" s="219">
        <f>VLOOKUP(X726,'3'!$B$11:$D$598,3,0)</f>
        <v>0</v>
      </c>
      <c r="Y733" s="219">
        <f>VLOOKUP(Y726,'3'!$B$11:$D$598,3,0)</f>
        <v>0</v>
      </c>
      <c r="Z733" s="315">
        <f>VLOOKUP(Z726,'3'!$B$11:$D$598,3,0)</f>
        <v>0</v>
      </c>
      <c r="AA733" s="303">
        <f>VLOOKUP(AA726,'3'!$B$11:$D$598,3,0)</f>
        <v>0</v>
      </c>
      <c r="AB733" s="219">
        <f>VLOOKUP(AB726,'3'!$B$11:$D$598,3,0)</f>
        <v>0</v>
      </c>
      <c r="AC733" s="219">
        <f>VLOOKUP(AC726,'3'!$B$11:$D$598,3,0)</f>
        <v>0</v>
      </c>
      <c r="AD733" s="219">
        <f>VLOOKUP(AD726,'3'!$B$11:$D$598,3,0)</f>
        <v>0</v>
      </c>
      <c r="AE733" s="219">
        <f>VLOOKUP(AE726,'3'!$B$11:$D$598,3,0)</f>
        <v>0</v>
      </c>
      <c r="AF733" s="219">
        <f>VLOOKUP(AF726,'3'!$B$11:$D$598,3,0)</f>
        <v>0</v>
      </c>
      <c r="AG733" s="219">
        <f>VLOOKUP(AG726,'3'!$B$11:$D$598,3,0)</f>
        <v>0</v>
      </c>
      <c r="AH733" s="198">
        <f>COUNTIF(F734:AG734,"作業")+COUNTIF(F734:AG734,"休日")</f>
        <v>0</v>
      </c>
      <c r="AI733" s="291">
        <f>(COUNTIF(F734:AG734,"休日"))</f>
        <v>0</v>
      </c>
      <c r="AJ733" s="189"/>
      <c r="AL733" s="290"/>
      <c r="AM733" s="290"/>
      <c r="AN733" s="290"/>
      <c r="AW733" s="278">
        <v>1</v>
      </c>
      <c r="AX733" s="278">
        <v>2</v>
      </c>
      <c r="AY733" s="278">
        <v>3</v>
      </c>
      <c r="AZ733" s="278">
        <v>4</v>
      </c>
    </row>
    <row r="734" spans="1:52" ht="54.75" customHeight="1" x14ac:dyDescent="0.35">
      <c r="A734" s="599"/>
      <c r="B734" s="532"/>
      <c r="C734" s="533"/>
      <c r="D734" s="534"/>
      <c r="E734" s="296" t="s">
        <v>159</v>
      </c>
      <c r="F734" s="314" t="str">
        <f>IF(B733="","",IF(AW734="対象外","対象外",F733))</f>
        <v/>
      </c>
      <c r="G734" s="219" t="str">
        <f>IF(B733="","",IF(AW734="対象外","対象外",G733))</f>
        <v/>
      </c>
      <c r="H734" s="219" t="str">
        <f>IF(B733="","",IF(AW734="対象外","対象外",H733))</f>
        <v/>
      </c>
      <c r="I734" s="219" t="str">
        <f>IF(B733="","",IF(AW734="対象外","対象外",I733))</f>
        <v/>
      </c>
      <c r="J734" s="219" t="str">
        <f>IF(B733="","",IF(AW734="対象外","対象外",J733))</f>
        <v/>
      </c>
      <c r="K734" s="219" t="str">
        <f>IF(B733="","",IF(AW734="対象外","対象外",K733))</f>
        <v/>
      </c>
      <c r="L734" s="315" t="str">
        <f>IF(B733="","",IF(AW734="対象外","対象外",L733))</f>
        <v/>
      </c>
      <c r="M734" s="303" t="str">
        <f>IF(B733="","",IF(AX734="対象外","対象外",M733))</f>
        <v/>
      </c>
      <c r="N734" s="219" t="str">
        <f>IF(B733="","",IF(AX734="対象外","対象外",N733))</f>
        <v/>
      </c>
      <c r="O734" s="219" t="str">
        <f>IF(B733="","",IF(AX734="対象外","対象外",O733))</f>
        <v/>
      </c>
      <c r="P734" s="219" t="str">
        <f>IF(B733="","",IF(AX734="対象外","対象外",P733))</f>
        <v/>
      </c>
      <c r="Q734" s="219" t="str">
        <f>IF(B733="","",IF(AX734="対象外","対象外",Q733))</f>
        <v/>
      </c>
      <c r="R734" s="219" t="str">
        <f>IF(B733="","",IF(AX734="対象外","対象外",R733))</f>
        <v/>
      </c>
      <c r="S734" s="322" t="str">
        <f>IF(B733="","",IF(AX734="対象外","対象外",S733))</f>
        <v/>
      </c>
      <c r="T734" s="314" t="str">
        <f>IF(B733="","",IF(AY734="対象外","対象外",T733))</f>
        <v/>
      </c>
      <c r="U734" s="219" t="str">
        <f>IF(B733="","",IF(AY734="対象外","対象外",U733))</f>
        <v/>
      </c>
      <c r="V734" s="219" t="str">
        <f>IF(B733="","",IF(AY734="対象外","対象外",V733))</f>
        <v/>
      </c>
      <c r="W734" s="219" t="str">
        <f>IF(B733="","",IF(AY734="対象外","対象外",W733))</f>
        <v/>
      </c>
      <c r="X734" s="219" t="str">
        <f>IF(B733="","",IF(AY734="対象外","対象外",X733))</f>
        <v/>
      </c>
      <c r="Y734" s="219" t="str">
        <f>IF(B733="","",IF(AY734="対象外","対象外",Y733))</f>
        <v/>
      </c>
      <c r="Z734" s="315" t="str">
        <f>IF(B733="","",IF(AY734="対象外","対象外",Z733))</f>
        <v/>
      </c>
      <c r="AA734" s="303" t="str">
        <f>IF(B733="","",IF(AZ734="対象外","対象外",AA733))</f>
        <v/>
      </c>
      <c r="AB734" s="219" t="str">
        <f>IF(B733="","",IF(AZ734="対象外","対象外",AB733))</f>
        <v/>
      </c>
      <c r="AC734" s="219" t="str">
        <f>IF(B733="","",IF(AZ734="対象外","対象外",AC733))</f>
        <v/>
      </c>
      <c r="AD734" s="219" t="str">
        <f>IF(B733="","",IF(AZ734="対象外","対象外",AD733))</f>
        <v/>
      </c>
      <c r="AE734" s="219" t="str">
        <f>IF(B733="","",IF(AZ734="対象外","対象外",AE733))</f>
        <v/>
      </c>
      <c r="AF734" s="219" t="str">
        <f>IF(B733="","",IF(AZ734="対象外","対象外",AF733))</f>
        <v/>
      </c>
      <c r="AG734" s="219" t="str">
        <f>IF(B733="","",IF(AZ734="対象外","対象外",AG733))</f>
        <v/>
      </c>
      <c r="AH734" s="523" t="str">
        <f>IF(B733="","",IF(AH733&lt;1,"対象外",ROUND(AI733/AH733,3)))</f>
        <v/>
      </c>
      <c r="AI734" s="524"/>
      <c r="AJ734" s="189"/>
      <c r="AL734" s="290"/>
      <c r="AM734" s="184">
        <f>IF(AH734="",0,IF(AH734="対象外",0,1))</f>
        <v>0</v>
      </c>
      <c r="AN734" s="187">
        <f>IF(AM734=1,AH734,0)</f>
        <v>0</v>
      </c>
      <c r="AO734" s="184">
        <f>AH733</f>
        <v>0</v>
      </c>
      <c r="AP734" s="170">
        <f>AI733</f>
        <v>0</v>
      </c>
      <c r="AQ734" s="152"/>
      <c r="AR734" s="170">
        <f>IF(AS734&gt;1,1,0)</f>
        <v>0</v>
      </c>
      <c r="AS734" s="170">
        <f>AO734+AS690</f>
        <v>0</v>
      </c>
      <c r="AT734" s="170">
        <f>AP734+AT690</f>
        <v>0</v>
      </c>
      <c r="AU734" s="152"/>
      <c r="AW734" s="198" t="str">
        <f>IF(COUNTIF(F733:L733,"作業")+COUNTIF(F733:L733,"休日")&lt;7,"対象外",IF(COUNTIF(F733:L733,"休日")&gt;3,"対象外","対象"))</f>
        <v>対象外</v>
      </c>
      <c r="AX734" s="198" t="str">
        <f>IF(COUNTIF(M733:S733,"作業")+COUNTIF(M733:S733,"休日")&lt;7,"対象外",IF(COUNTIF(M733:S733,"休日")&gt;3,"対象外","対象"))</f>
        <v>対象外</v>
      </c>
      <c r="AY734" s="198" t="str">
        <f>IF(COUNTIF(T733:Z733,"作業")+COUNTIF(T733:Z733,"休日")&lt;7,"対象外",IF(COUNTIF(T733:Z733,"休日")&gt;3,"対象外","対象"))</f>
        <v>対象外</v>
      </c>
      <c r="AZ734" s="198" t="str">
        <f>IF(COUNTIF(AA733:AG733,"作業")+COUNTIF(AA733:AG733,"休日")&lt;7,"対象外",IF(COUNTIF(AA733:AG733,"休日")&gt;3,"対象外","対象"))</f>
        <v>対象外</v>
      </c>
    </row>
    <row r="735" spans="1:52" ht="54.75" customHeight="1" x14ac:dyDescent="0.35">
      <c r="A735" s="599"/>
      <c r="B735" s="529" t="str">
        <f>IF(COUNTIF(F735:AG735,0)=28,"",B$31)</f>
        <v/>
      </c>
      <c r="C735" s="530"/>
      <c r="D735" s="531"/>
      <c r="E735" s="295" t="s">
        <v>158</v>
      </c>
      <c r="F735" s="314">
        <f>VLOOKUP(F726,'4'!$B$11:$D$598,3,0)</f>
        <v>0</v>
      </c>
      <c r="G735" s="219">
        <f>VLOOKUP(G726,'4'!$B$11:$D$598,3,0)</f>
        <v>0</v>
      </c>
      <c r="H735" s="219">
        <f>VLOOKUP(H726,'4'!$B$11:$D$598,3,0)</f>
        <v>0</v>
      </c>
      <c r="I735" s="219">
        <f>VLOOKUP(I726,'4'!$B$11:$D$598,3,0)</f>
        <v>0</v>
      </c>
      <c r="J735" s="219">
        <f>VLOOKUP(J726,'4'!$B$11:$D$598,3,0)</f>
        <v>0</v>
      </c>
      <c r="K735" s="219">
        <f>VLOOKUP(K726,'4'!$B$11:$D$598,3,0)</f>
        <v>0</v>
      </c>
      <c r="L735" s="315">
        <f>VLOOKUP(L726,'4'!$B$11:$D$598,3,0)</f>
        <v>0</v>
      </c>
      <c r="M735" s="303">
        <f>VLOOKUP(M726,'4'!$B$11:$D$598,3,0)</f>
        <v>0</v>
      </c>
      <c r="N735" s="219">
        <f>VLOOKUP(N726,'4'!$B$11:$D$598,3,0)</f>
        <v>0</v>
      </c>
      <c r="O735" s="219">
        <f>VLOOKUP(O726,'4'!$B$11:$D$598,3,0)</f>
        <v>0</v>
      </c>
      <c r="P735" s="219">
        <f>VLOOKUP(P726,'4'!$B$11:$D$598,3,0)</f>
        <v>0</v>
      </c>
      <c r="Q735" s="219">
        <f>VLOOKUP(Q726,'4'!$B$11:$D$598,3,0)</f>
        <v>0</v>
      </c>
      <c r="R735" s="219">
        <f>VLOOKUP(R726,'4'!$B$11:$D$598,3,0)</f>
        <v>0</v>
      </c>
      <c r="S735" s="322">
        <f>VLOOKUP(S726,'4'!$B$11:$D$598,3,0)</f>
        <v>0</v>
      </c>
      <c r="T735" s="314">
        <f>VLOOKUP(T726,'4'!$B$11:$D$598,3,0)</f>
        <v>0</v>
      </c>
      <c r="U735" s="219">
        <f>VLOOKUP(U726,'4'!$B$11:$D$598,3,0)</f>
        <v>0</v>
      </c>
      <c r="V735" s="219">
        <f>VLOOKUP(V726,'4'!$B$11:$D$598,3,0)</f>
        <v>0</v>
      </c>
      <c r="W735" s="219">
        <f>VLOOKUP(W726,'4'!$B$11:$D$598,3,0)</f>
        <v>0</v>
      </c>
      <c r="X735" s="219">
        <f>VLOOKUP(X726,'4'!$B$11:$D$598,3,0)</f>
        <v>0</v>
      </c>
      <c r="Y735" s="219">
        <f>VLOOKUP(Y726,'4'!$B$11:$D$598,3,0)</f>
        <v>0</v>
      </c>
      <c r="Z735" s="315">
        <f>VLOOKUP(Z726,'4'!$B$11:$D$598,3,0)</f>
        <v>0</v>
      </c>
      <c r="AA735" s="303">
        <f>VLOOKUP(AA726,'4'!$B$11:$D$598,3,0)</f>
        <v>0</v>
      </c>
      <c r="AB735" s="219">
        <f>VLOOKUP(AB726,'4'!$B$11:$D$598,3,0)</f>
        <v>0</v>
      </c>
      <c r="AC735" s="219">
        <f>VLOOKUP(AC726,'4'!$B$11:$D$598,3,0)</f>
        <v>0</v>
      </c>
      <c r="AD735" s="219">
        <f>VLOOKUP(AD726,'4'!$B$11:$D$598,3,0)</f>
        <v>0</v>
      </c>
      <c r="AE735" s="219">
        <f>VLOOKUP(AE726,'4'!$B$11:$D$598,3,0)</f>
        <v>0</v>
      </c>
      <c r="AF735" s="219">
        <f>VLOOKUP(AF726,'4'!$B$11:$D$598,3,0)</f>
        <v>0</v>
      </c>
      <c r="AG735" s="219">
        <f>VLOOKUP(AG726,'4'!$B$11:$D$598,3,0)</f>
        <v>0</v>
      </c>
      <c r="AH735" s="198">
        <f>COUNTIF(F736:AG736,"作業")+COUNTIF(F736:AG736,"休日")</f>
        <v>0</v>
      </c>
      <c r="AI735" s="291">
        <f>(COUNTIF(F736:AG736,"休日"))</f>
        <v>0</v>
      </c>
      <c r="AJ735" s="189"/>
      <c r="AL735" s="290"/>
      <c r="AM735" s="290"/>
      <c r="AN735" s="290"/>
      <c r="AW735" s="278">
        <v>1</v>
      </c>
      <c r="AX735" s="278">
        <v>2</v>
      </c>
      <c r="AY735" s="278">
        <v>3</v>
      </c>
      <c r="AZ735" s="278">
        <v>4</v>
      </c>
    </row>
    <row r="736" spans="1:52" ht="54.75" customHeight="1" x14ac:dyDescent="0.35">
      <c r="A736" s="599"/>
      <c r="B736" s="532"/>
      <c r="C736" s="533"/>
      <c r="D736" s="534"/>
      <c r="E736" s="296" t="s">
        <v>159</v>
      </c>
      <c r="F736" s="314" t="str">
        <f>IF(B735="","",IF(AW736="対象外","対象外",F735))</f>
        <v/>
      </c>
      <c r="G736" s="219" t="str">
        <f>IF(B735="","",IF(AW736="対象外","対象外",G735))</f>
        <v/>
      </c>
      <c r="H736" s="219" t="str">
        <f>IF(B735="","",IF(AW736="対象外","対象外",H735))</f>
        <v/>
      </c>
      <c r="I736" s="219" t="str">
        <f>IF(B735="","",IF(AW736="対象外","対象外",I735))</f>
        <v/>
      </c>
      <c r="J736" s="219" t="str">
        <f>IF(B735="","",IF(AW736="対象外","対象外",J735))</f>
        <v/>
      </c>
      <c r="K736" s="219" t="str">
        <f>IF(B735="","",IF(AW736="対象外","対象外",K735))</f>
        <v/>
      </c>
      <c r="L736" s="315" t="str">
        <f>IF(B735="","",IF(AW736="対象外","対象外",L735))</f>
        <v/>
      </c>
      <c r="M736" s="303" t="str">
        <f>IF(B735="","",IF(AX736="対象外","対象外",M735))</f>
        <v/>
      </c>
      <c r="N736" s="219" t="str">
        <f>IF(B735="","",IF(AX736="対象外","対象外",N735))</f>
        <v/>
      </c>
      <c r="O736" s="219" t="str">
        <f>IF(B735="","",IF(AX736="対象外","対象外",O735))</f>
        <v/>
      </c>
      <c r="P736" s="219" t="str">
        <f>IF(B735="","",IF(AX736="対象外","対象外",P735))</f>
        <v/>
      </c>
      <c r="Q736" s="219" t="str">
        <f>IF(B735="","",IF(AX736="対象外","対象外",Q735))</f>
        <v/>
      </c>
      <c r="R736" s="219" t="str">
        <f>IF(B735="","",IF(AX736="対象外","対象外",R735))</f>
        <v/>
      </c>
      <c r="S736" s="322" t="str">
        <f>IF(B735="","",IF(AX736="対象外","対象外",S735))</f>
        <v/>
      </c>
      <c r="T736" s="314" t="str">
        <f>IF(B735="","",IF(AY736="対象外","対象外",T735))</f>
        <v/>
      </c>
      <c r="U736" s="219" t="str">
        <f>IF(B735="","",IF(AY736="対象外","対象外",U735))</f>
        <v/>
      </c>
      <c r="V736" s="219" t="str">
        <f>IF(B735="","",IF(AY736="対象外","対象外",V735))</f>
        <v/>
      </c>
      <c r="W736" s="219" t="str">
        <f>IF(B735="","",IF(AY736="対象外","対象外",W735))</f>
        <v/>
      </c>
      <c r="X736" s="219" t="str">
        <f>IF(B735="","",IF(AY736="対象外","対象外",X735))</f>
        <v/>
      </c>
      <c r="Y736" s="219" t="str">
        <f>IF(B735="","",IF(AY736="対象外","対象外",Y735))</f>
        <v/>
      </c>
      <c r="Z736" s="315" t="str">
        <f>IF(B735="","",IF(AY736="対象外","対象外",Z735))</f>
        <v/>
      </c>
      <c r="AA736" s="303" t="str">
        <f>IF(B735="","",IF(AZ736="対象外","対象外",AA735))</f>
        <v/>
      </c>
      <c r="AB736" s="219" t="str">
        <f>IF(B735="","",IF(AZ736="対象外","対象外",AB735))</f>
        <v/>
      </c>
      <c r="AC736" s="219" t="str">
        <f>IF(B735="","",IF(AZ736="対象外","対象外",AC735))</f>
        <v/>
      </c>
      <c r="AD736" s="219" t="str">
        <f>IF(B735="","",IF(AZ736="対象外","対象外",AD735))</f>
        <v/>
      </c>
      <c r="AE736" s="219" t="str">
        <f>IF(B735="","",IF(AZ736="対象外","対象外",AE735))</f>
        <v/>
      </c>
      <c r="AF736" s="219" t="str">
        <f>IF(B735="","",IF(AZ736="対象外","対象外",AF735))</f>
        <v/>
      </c>
      <c r="AG736" s="219" t="str">
        <f>IF(B735="","",IF(AZ736="対象外","対象外",AG735))</f>
        <v/>
      </c>
      <c r="AH736" s="523" t="str">
        <f>IF(B735="","",IF(AH735&lt;1,"対象外",ROUND(AI735/AH735,3)))</f>
        <v/>
      </c>
      <c r="AI736" s="524"/>
      <c r="AJ736" s="189"/>
      <c r="AL736" s="290"/>
      <c r="AM736" s="184">
        <f>IF(AH736="",0,IF(AH736="対象外",0,1))</f>
        <v>0</v>
      </c>
      <c r="AN736" s="187">
        <f>IF(AM736=1,AH736,0)</f>
        <v>0</v>
      </c>
      <c r="AO736" s="184">
        <f>AH735</f>
        <v>0</v>
      </c>
      <c r="AP736" s="170">
        <f>AI735</f>
        <v>0</v>
      </c>
      <c r="AQ736" s="152"/>
      <c r="AR736" s="170">
        <f>IF(AS736&gt;1,1,0)</f>
        <v>0</v>
      </c>
      <c r="AS736" s="170">
        <f>AO736+AS692</f>
        <v>0</v>
      </c>
      <c r="AT736" s="170">
        <f>AP736+AT692</f>
        <v>0</v>
      </c>
      <c r="AU736" s="152"/>
      <c r="AW736" s="198" t="str">
        <f>IF(COUNTIF(F735:L735,"作業")+COUNTIF(F735:L735,"休日")&lt;7,"対象外",IF(COUNTIF(F735:L735,"休日")&gt;3,"対象外","対象"))</f>
        <v>対象外</v>
      </c>
      <c r="AX736" s="198" t="str">
        <f>IF(COUNTIF(M735:S735,"作業")+COUNTIF(M735:S735,"休日")&lt;7,"対象外",IF(COUNTIF(M735:S735,"休日")&gt;3,"対象外","対象"))</f>
        <v>対象外</v>
      </c>
      <c r="AY736" s="198" t="str">
        <f>IF(COUNTIF(T735:Z735,"作業")+COUNTIF(T735:Z735,"休日")&lt;7,"対象外",IF(COUNTIF(T735:Z735,"休日")&gt;3,"対象外","対象"))</f>
        <v>対象外</v>
      </c>
      <c r="AZ736" s="198" t="str">
        <f>IF(COUNTIF(AA735:AG735,"作業")+COUNTIF(AA735:AG735,"休日")&lt;7,"対象外",IF(COUNTIF(AA735:AG735,"休日")&gt;3,"対象外","対象"))</f>
        <v>対象外</v>
      </c>
    </row>
    <row r="737" spans="1:52" ht="54.75" customHeight="1" x14ac:dyDescent="0.35">
      <c r="A737" s="599"/>
      <c r="B737" s="529" t="str">
        <f>IF(COUNTIF(F737:AG737,0)=28,"",B$33)</f>
        <v/>
      </c>
      <c r="C737" s="530"/>
      <c r="D737" s="531"/>
      <c r="E737" s="295" t="s">
        <v>158</v>
      </c>
      <c r="F737" s="314">
        <f>VLOOKUP(F726,'5'!$B$11:$D$598,3,0)</f>
        <v>0</v>
      </c>
      <c r="G737" s="219">
        <f>VLOOKUP(G726,'5'!$B$11:$D$598,3,0)</f>
        <v>0</v>
      </c>
      <c r="H737" s="219">
        <f>VLOOKUP(H726,'5'!$B$11:$D$598,3,0)</f>
        <v>0</v>
      </c>
      <c r="I737" s="219">
        <f>VLOOKUP(I726,'5'!$B$11:$D$598,3,0)</f>
        <v>0</v>
      </c>
      <c r="J737" s="219">
        <f>VLOOKUP(J726,'5'!$B$11:$D$598,3,0)</f>
        <v>0</v>
      </c>
      <c r="K737" s="219">
        <f>VLOOKUP(K726,'5'!$B$11:$D$598,3,0)</f>
        <v>0</v>
      </c>
      <c r="L737" s="315">
        <f>VLOOKUP(L726,'5'!$B$11:$D$598,3,0)</f>
        <v>0</v>
      </c>
      <c r="M737" s="303">
        <f>VLOOKUP(M726,'5'!$B$11:$D$598,3,0)</f>
        <v>0</v>
      </c>
      <c r="N737" s="219">
        <f>VLOOKUP(N726,'5'!$B$11:$D$598,3,0)</f>
        <v>0</v>
      </c>
      <c r="O737" s="219">
        <f>VLOOKUP(O726,'5'!$B$11:$D$598,3,0)</f>
        <v>0</v>
      </c>
      <c r="P737" s="219">
        <f>VLOOKUP(P726,'5'!$B$11:$D$598,3,0)</f>
        <v>0</v>
      </c>
      <c r="Q737" s="219">
        <f>VLOOKUP(Q726,'5'!$B$11:$D$598,3,0)</f>
        <v>0</v>
      </c>
      <c r="R737" s="219">
        <f>VLOOKUP(R726,'5'!$B$11:$D$598,3,0)</f>
        <v>0</v>
      </c>
      <c r="S737" s="322">
        <f>VLOOKUP(S726,'5'!$B$11:$D$598,3,0)</f>
        <v>0</v>
      </c>
      <c r="T737" s="314">
        <f>VLOOKUP(T726,'5'!$B$11:$D$598,3,0)</f>
        <v>0</v>
      </c>
      <c r="U737" s="219">
        <f>VLOOKUP(U726,'5'!$B$11:$D$598,3,0)</f>
        <v>0</v>
      </c>
      <c r="V737" s="219">
        <f>VLOOKUP(V726,'5'!$B$11:$D$598,3,0)</f>
        <v>0</v>
      </c>
      <c r="W737" s="219">
        <f>VLOOKUP(W726,'5'!$B$11:$D$598,3,0)</f>
        <v>0</v>
      </c>
      <c r="X737" s="219">
        <f>VLOOKUP(X726,'5'!$B$11:$D$598,3,0)</f>
        <v>0</v>
      </c>
      <c r="Y737" s="219">
        <f>VLOOKUP(Y726,'5'!$B$11:$D$598,3,0)</f>
        <v>0</v>
      </c>
      <c r="Z737" s="315">
        <f>VLOOKUP(Z726,'5'!$B$11:$D$598,3,0)</f>
        <v>0</v>
      </c>
      <c r="AA737" s="303">
        <f>VLOOKUP(AA726,'5'!$B$11:$D$598,3,0)</f>
        <v>0</v>
      </c>
      <c r="AB737" s="219">
        <f>VLOOKUP(AB726,'5'!$B$11:$D$598,3,0)</f>
        <v>0</v>
      </c>
      <c r="AC737" s="219">
        <f>VLOOKUP(AC726,'5'!$B$11:$D$598,3,0)</f>
        <v>0</v>
      </c>
      <c r="AD737" s="219">
        <f>VLOOKUP(AD726,'5'!$B$11:$D$598,3,0)</f>
        <v>0</v>
      </c>
      <c r="AE737" s="219">
        <f>VLOOKUP(AE726,'5'!$B$11:$D$598,3,0)</f>
        <v>0</v>
      </c>
      <c r="AF737" s="219">
        <f>VLOOKUP(AF726,'5'!$B$11:$D$598,3,0)</f>
        <v>0</v>
      </c>
      <c r="AG737" s="219">
        <f>VLOOKUP(AG726,'5'!$B$11:$D$598,3,0)</f>
        <v>0</v>
      </c>
      <c r="AH737" s="198">
        <f>COUNTIF(F738:AG738,"作業")+COUNTIF(F738:AG738,"休日")</f>
        <v>0</v>
      </c>
      <c r="AI737" s="291">
        <f>(COUNTIF(F738:AG738,"休日"))</f>
        <v>0</v>
      </c>
      <c r="AJ737" s="189"/>
      <c r="AL737" s="290"/>
      <c r="AM737" s="290"/>
      <c r="AN737" s="290"/>
      <c r="AW737" s="278">
        <v>1</v>
      </c>
      <c r="AX737" s="278">
        <v>2</v>
      </c>
      <c r="AY737" s="278">
        <v>3</v>
      </c>
      <c r="AZ737" s="278">
        <v>4</v>
      </c>
    </row>
    <row r="738" spans="1:52" ht="54.75" customHeight="1" x14ac:dyDescent="0.35">
      <c r="A738" s="599"/>
      <c r="B738" s="532"/>
      <c r="C738" s="533"/>
      <c r="D738" s="534"/>
      <c r="E738" s="296" t="s">
        <v>159</v>
      </c>
      <c r="F738" s="314" t="str">
        <f>IF(B737="","",IF(AW738="対象外","対象外",F737))</f>
        <v/>
      </c>
      <c r="G738" s="219" t="str">
        <f>IF(B737="","",IF(AW738="対象外","対象外",G737))</f>
        <v/>
      </c>
      <c r="H738" s="219" t="str">
        <f>IF(B737="","",IF(AW738="対象外","対象外",H737))</f>
        <v/>
      </c>
      <c r="I738" s="219" t="str">
        <f>IF(B737="","",IF(AW738="対象外","対象外",I737))</f>
        <v/>
      </c>
      <c r="J738" s="219" t="str">
        <f>IF(B737="","",IF(AW738="対象外","対象外",J737))</f>
        <v/>
      </c>
      <c r="K738" s="219" t="str">
        <f>IF(B737="","",IF(AW738="対象外","対象外",K737))</f>
        <v/>
      </c>
      <c r="L738" s="315" t="str">
        <f>IF(B737="","",IF(AW738="対象外","対象外",L737))</f>
        <v/>
      </c>
      <c r="M738" s="303" t="str">
        <f>IF(B737="","",IF(AX738="対象外","対象外",M737))</f>
        <v/>
      </c>
      <c r="N738" s="219" t="str">
        <f>IF(B737="","",IF(AX738="対象外","対象外",N737))</f>
        <v/>
      </c>
      <c r="O738" s="219" t="str">
        <f>IF(B737="","",IF(AX738="対象外","対象外",O737))</f>
        <v/>
      </c>
      <c r="P738" s="219" t="str">
        <f>IF(B737="","",IF(AX738="対象外","対象外",P737))</f>
        <v/>
      </c>
      <c r="Q738" s="219" t="str">
        <f>IF(B737="","",IF(AX738="対象外","対象外",Q737))</f>
        <v/>
      </c>
      <c r="R738" s="219" t="str">
        <f>IF(B737="","",IF(AX738="対象外","対象外",R737))</f>
        <v/>
      </c>
      <c r="S738" s="322" t="str">
        <f>IF(B737="","",IF(AX738="対象外","対象外",S737))</f>
        <v/>
      </c>
      <c r="T738" s="314" t="str">
        <f>IF(B737="","",IF(AY738="対象外","対象外",T737))</f>
        <v/>
      </c>
      <c r="U738" s="219" t="str">
        <f>IF(B737="","",IF(AY738="対象外","対象外",U737))</f>
        <v/>
      </c>
      <c r="V738" s="219" t="str">
        <f>IF(B737="","",IF(AY738="対象外","対象外",V737))</f>
        <v/>
      </c>
      <c r="W738" s="219" t="str">
        <f>IF(B737="","",IF(AY738="対象外","対象外",W737))</f>
        <v/>
      </c>
      <c r="X738" s="219" t="str">
        <f>IF(B737="","",IF(AY738="対象外","対象外",X737))</f>
        <v/>
      </c>
      <c r="Y738" s="219" t="str">
        <f>IF(B737="","",IF(AY738="対象外","対象外",Y737))</f>
        <v/>
      </c>
      <c r="Z738" s="315" t="str">
        <f>IF(B737="","",IF(AY738="対象外","対象外",Z737))</f>
        <v/>
      </c>
      <c r="AA738" s="303" t="str">
        <f>IF(B737="","",IF(AZ738="対象外","対象外",AA737))</f>
        <v/>
      </c>
      <c r="AB738" s="219" t="str">
        <f>IF(B737="","",IF(AZ738="対象外","対象外",AB737))</f>
        <v/>
      </c>
      <c r="AC738" s="219" t="str">
        <f>IF(B737="","",IF(AZ738="対象外","対象外",AC737))</f>
        <v/>
      </c>
      <c r="AD738" s="219" t="str">
        <f>IF(B737="","",IF(AZ738="対象外","対象外",AD737))</f>
        <v/>
      </c>
      <c r="AE738" s="219" t="str">
        <f>IF(B737="","",IF(AZ738="対象外","対象外",AE737))</f>
        <v/>
      </c>
      <c r="AF738" s="219" t="str">
        <f>IF(B737="","",IF(AZ738="対象外","対象外",AF737))</f>
        <v/>
      </c>
      <c r="AG738" s="219" t="str">
        <f>IF(B737="","",IF(AZ738="対象外","対象外",AG737))</f>
        <v/>
      </c>
      <c r="AH738" s="523" t="str">
        <f>IF(B737="","",IF(AH737&lt;1,"対象外",ROUND(AI737/AH737,3)))</f>
        <v/>
      </c>
      <c r="AI738" s="524"/>
      <c r="AJ738" s="189"/>
      <c r="AL738" s="290"/>
      <c r="AM738" s="184">
        <f>IF(AH738="",0,IF(AH738="対象外",0,1))</f>
        <v>0</v>
      </c>
      <c r="AN738" s="187">
        <f>IF(AM738=1,AH738,0)</f>
        <v>0</v>
      </c>
      <c r="AO738" s="184">
        <f>AH737</f>
        <v>0</v>
      </c>
      <c r="AP738" s="170">
        <f>AI737</f>
        <v>0</v>
      </c>
      <c r="AQ738" s="152"/>
      <c r="AR738" s="170">
        <f>IF(AS738&gt;1,1,0)</f>
        <v>0</v>
      </c>
      <c r="AS738" s="170">
        <f>AO738+AS694</f>
        <v>0</v>
      </c>
      <c r="AT738" s="170">
        <f>AP738+AT694</f>
        <v>0</v>
      </c>
      <c r="AU738" s="152"/>
      <c r="AW738" s="198" t="str">
        <f>IF(COUNTIF(F737:L737,"作業")+COUNTIF(F737:L737,"休日")&lt;7,"対象外",IF(COUNTIF(F737:L737,"休日")&gt;3,"対象外","対象"))</f>
        <v>対象外</v>
      </c>
      <c r="AX738" s="198" t="str">
        <f>IF(COUNTIF(M737:S737,"作業")+COUNTIF(M737:S737,"休日")&lt;7,"対象外",IF(COUNTIF(M737:S737,"休日")&gt;3,"対象外","対象"))</f>
        <v>対象外</v>
      </c>
      <c r="AY738" s="198" t="str">
        <f>IF(COUNTIF(T737:Z737,"作業")+COUNTIF(T737:Z737,"休日")&lt;7,"対象外",IF(COUNTIF(T737:Z737,"休日")&gt;3,"対象外","対象"))</f>
        <v>対象外</v>
      </c>
      <c r="AZ738" s="198" t="str">
        <f>IF(COUNTIF(AA737:AG737,"作業")+COUNTIF(AA737:AG737,"休日")&lt;7,"対象外",IF(COUNTIF(AA737:AG737,"休日")&gt;3,"対象外","対象"))</f>
        <v>対象外</v>
      </c>
    </row>
    <row r="739" spans="1:52" ht="54.75" customHeight="1" x14ac:dyDescent="0.35">
      <c r="A739" s="599"/>
      <c r="B739" s="529" t="str">
        <f>IF(COUNTIF(F739:AG739,0)=28,"",B$35)</f>
        <v/>
      </c>
      <c r="C739" s="530"/>
      <c r="D739" s="531"/>
      <c r="E739" s="295" t="s">
        <v>158</v>
      </c>
      <c r="F739" s="314">
        <f>VLOOKUP(F726,'6'!$B$11:$D$598,3,0)</f>
        <v>0</v>
      </c>
      <c r="G739" s="219">
        <f>VLOOKUP(G726,'6'!$B$11:$D$598,3,0)</f>
        <v>0</v>
      </c>
      <c r="H739" s="219">
        <f>VLOOKUP(H726,'6'!$B$11:$D$598,3,0)</f>
        <v>0</v>
      </c>
      <c r="I739" s="219">
        <f>VLOOKUP(I726,'6'!$B$11:$D$598,3,0)</f>
        <v>0</v>
      </c>
      <c r="J739" s="219">
        <f>VLOOKUP(J726,'6'!$B$11:$D$598,3,0)</f>
        <v>0</v>
      </c>
      <c r="K739" s="219">
        <f>VLOOKUP(K726,'6'!$B$11:$D$598,3,0)</f>
        <v>0</v>
      </c>
      <c r="L739" s="315">
        <f>VLOOKUP(L726,'6'!$B$11:$D$598,3,0)</f>
        <v>0</v>
      </c>
      <c r="M739" s="303">
        <f>VLOOKUP(M726,'6'!$B$11:$D$598,3,0)</f>
        <v>0</v>
      </c>
      <c r="N739" s="219">
        <f>VLOOKUP(N726,'6'!$B$11:$D$598,3,0)</f>
        <v>0</v>
      </c>
      <c r="O739" s="219">
        <f>VLOOKUP(O726,'6'!$B$11:$D$598,3,0)</f>
        <v>0</v>
      </c>
      <c r="P739" s="219">
        <f>VLOOKUP(P726,'6'!$B$11:$D$598,3,0)</f>
        <v>0</v>
      </c>
      <c r="Q739" s="219">
        <f>VLOOKUP(Q726,'6'!$B$11:$D$598,3,0)</f>
        <v>0</v>
      </c>
      <c r="R739" s="219">
        <f>VLOOKUP(R726,'6'!$B$11:$D$598,3,0)</f>
        <v>0</v>
      </c>
      <c r="S739" s="322">
        <f>VLOOKUP(S726,'6'!$B$11:$D$598,3,0)</f>
        <v>0</v>
      </c>
      <c r="T739" s="314">
        <f>VLOOKUP(T726,'6'!$B$11:$D$598,3,0)</f>
        <v>0</v>
      </c>
      <c r="U739" s="219">
        <f>VLOOKUP(U726,'6'!$B$11:$D$598,3,0)</f>
        <v>0</v>
      </c>
      <c r="V739" s="219">
        <f>VLOOKUP(V726,'6'!$B$11:$D$598,3,0)</f>
        <v>0</v>
      </c>
      <c r="W739" s="219">
        <f>VLOOKUP(W726,'6'!$B$11:$D$598,3,0)</f>
        <v>0</v>
      </c>
      <c r="X739" s="219">
        <f>VLOOKUP(X726,'6'!$B$11:$D$598,3,0)</f>
        <v>0</v>
      </c>
      <c r="Y739" s="219">
        <f>VLOOKUP(Y726,'6'!$B$11:$D$598,3,0)</f>
        <v>0</v>
      </c>
      <c r="Z739" s="315">
        <f>VLOOKUP(Z726,'6'!$B$11:$D$598,3,0)</f>
        <v>0</v>
      </c>
      <c r="AA739" s="303">
        <f>VLOOKUP(AA726,'6'!$B$11:$D$598,3,0)</f>
        <v>0</v>
      </c>
      <c r="AB739" s="219">
        <f>VLOOKUP(AB726,'6'!$B$11:$D$598,3,0)</f>
        <v>0</v>
      </c>
      <c r="AC739" s="219">
        <f>VLOOKUP(AC726,'6'!$B$11:$D$598,3,0)</f>
        <v>0</v>
      </c>
      <c r="AD739" s="219">
        <f>VLOOKUP(AD726,'6'!$B$11:$D$598,3,0)</f>
        <v>0</v>
      </c>
      <c r="AE739" s="219">
        <f>VLOOKUP(AE726,'6'!$B$11:$D$598,3,0)</f>
        <v>0</v>
      </c>
      <c r="AF739" s="219">
        <f>VLOOKUP(AF726,'6'!$B$11:$D$598,3,0)</f>
        <v>0</v>
      </c>
      <c r="AG739" s="219">
        <f>VLOOKUP(AG726,'6'!$B$11:$D$598,3,0)</f>
        <v>0</v>
      </c>
      <c r="AH739" s="198">
        <f t="shared" ref="AH739" si="1203">COUNTIF(F740:AG740,"作業")+COUNTIF(F740:AG740,"休日")</f>
        <v>0</v>
      </c>
      <c r="AI739" s="291">
        <f t="shared" ref="AI739" si="1204">(COUNTIF(F740:AG740,"休日"))</f>
        <v>0</v>
      </c>
      <c r="AJ739" s="189"/>
      <c r="AL739" s="290"/>
      <c r="AM739" s="290"/>
      <c r="AN739" s="290"/>
      <c r="AW739" s="278">
        <v>1</v>
      </c>
      <c r="AX739" s="278">
        <v>2</v>
      </c>
      <c r="AY739" s="278">
        <v>3</v>
      </c>
      <c r="AZ739" s="278">
        <v>4</v>
      </c>
    </row>
    <row r="740" spans="1:52" ht="54.75" customHeight="1" x14ac:dyDescent="0.35">
      <c r="A740" s="599"/>
      <c r="B740" s="532"/>
      <c r="C740" s="533"/>
      <c r="D740" s="534"/>
      <c r="E740" s="296" t="s">
        <v>159</v>
      </c>
      <c r="F740" s="314" t="str">
        <f>IF(B739="","",IF(AW740="対象外","対象外",F739))</f>
        <v/>
      </c>
      <c r="G740" s="219" t="str">
        <f>IF(B739="","",IF(AW740="対象外","対象外",G739))</f>
        <v/>
      </c>
      <c r="H740" s="219" t="str">
        <f>IF(B739="","",IF(AW740="対象外","対象外",H739))</f>
        <v/>
      </c>
      <c r="I740" s="219" t="str">
        <f>IF(B739="","",IF(AW740="対象外","対象外",I739))</f>
        <v/>
      </c>
      <c r="J740" s="219" t="str">
        <f>IF(B739="","",IF(AW740="対象外","対象外",J739))</f>
        <v/>
      </c>
      <c r="K740" s="219" t="str">
        <f>IF(B739="","",IF(AW740="対象外","対象外",K739))</f>
        <v/>
      </c>
      <c r="L740" s="315" t="str">
        <f>IF(B739="","",IF(AW740="対象外","対象外",L739))</f>
        <v/>
      </c>
      <c r="M740" s="303" t="str">
        <f>IF(B739="","",IF(AX740="対象外","対象外",M739))</f>
        <v/>
      </c>
      <c r="N740" s="219" t="str">
        <f>IF(B739="","",IF(AX740="対象外","対象外",N739))</f>
        <v/>
      </c>
      <c r="O740" s="219" t="str">
        <f>IF(B739="","",IF(AX740="対象外","対象外",O739))</f>
        <v/>
      </c>
      <c r="P740" s="219" t="str">
        <f>IF(B739="","",IF(AX740="対象外","対象外",P739))</f>
        <v/>
      </c>
      <c r="Q740" s="219" t="str">
        <f>IF(B739="","",IF(AX740="対象外","対象外",Q739))</f>
        <v/>
      </c>
      <c r="R740" s="219" t="str">
        <f>IF(B739="","",IF(AX740="対象外","対象外",R739))</f>
        <v/>
      </c>
      <c r="S740" s="322" t="str">
        <f>IF(B739="","",IF(AX740="対象外","対象外",S739))</f>
        <v/>
      </c>
      <c r="T740" s="314" t="str">
        <f>IF(B739="","",IF(AY740="対象外","対象外",T739))</f>
        <v/>
      </c>
      <c r="U740" s="219" t="str">
        <f>IF(B739="","",IF(AY740="対象外","対象外",U739))</f>
        <v/>
      </c>
      <c r="V740" s="219" t="str">
        <f>IF(B739="","",IF(AY740="対象外","対象外",V739))</f>
        <v/>
      </c>
      <c r="W740" s="219" t="str">
        <f>IF(B739="","",IF(AY740="対象外","対象外",W739))</f>
        <v/>
      </c>
      <c r="X740" s="219" t="str">
        <f>IF(B739="","",IF(AY740="対象外","対象外",X739))</f>
        <v/>
      </c>
      <c r="Y740" s="219" t="str">
        <f>IF(B739="","",IF(AY740="対象外","対象外",Y739))</f>
        <v/>
      </c>
      <c r="Z740" s="315" t="str">
        <f>IF(B739="","",IF(AY740="対象外","対象外",Z739))</f>
        <v/>
      </c>
      <c r="AA740" s="303" t="str">
        <f>IF(B739="","",IF(AZ740="対象外","対象外",AA739))</f>
        <v/>
      </c>
      <c r="AB740" s="219" t="str">
        <f>IF(B739="","",IF(AZ740="対象外","対象外",AB739))</f>
        <v/>
      </c>
      <c r="AC740" s="219" t="str">
        <f>IF(B739="","",IF(AZ740="対象外","対象外",AC739))</f>
        <v/>
      </c>
      <c r="AD740" s="219" t="str">
        <f>IF(B739="","",IF(AZ740="対象外","対象外",AD739))</f>
        <v/>
      </c>
      <c r="AE740" s="219" t="str">
        <f>IF(B739="","",IF(AZ740="対象外","対象外",AE739))</f>
        <v/>
      </c>
      <c r="AF740" s="219" t="str">
        <f>IF(B739="","",IF(AZ740="対象外","対象外",AF739))</f>
        <v/>
      </c>
      <c r="AG740" s="219" t="str">
        <f>IF(B739="","",IF(AZ740="対象外","対象外",AG739))</f>
        <v/>
      </c>
      <c r="AH740" s="523" t="str">
        <f t="shared" ref="AH740" si="1205">IF(B739="","",IF(AH739&lt;1,"対象外",ROUND(AI739/AH739,3)))</f>
        <v/>
      </c>
      <c r="AI740" s="524"/>
      <c r="AJ740" s="189"/>
      <c r="AL740" s="290"/>
      <c r="AM740" s="184">
        <f>IF(AH740="",0,IF(AH740="対象外",0,1))</f>
        <v>0</v>
      </c>
      <c r="AN740" s="187">
        <f>IF(AM740=1,AH740,0)</f>
        <v>0</v>
      </c>
      <c r="AO740" s="184">
        <f>AH739</f>
        <v>0</v>
      </c>
      <c r="AP740" s="170">
        <f>AI739</f>
        <v>0</v>
      </c>
      <c r="AQ740" s="152"/>
      <c r="AR740" s="170">
        <f>IF(AS740&gt;1,1,0)</f>
        <v>0</v>
      </c>
      <c r="AS740" s="170">
        <f>AO740+AS696</f>
        <v>0</v>
      </c>
      <c r="AT740" s="170">
        <f>AP740+AT696</f>
        <v>0</v>
      </c>
      <c r="AU740" s="152"/>
      <c r="AW740" s="198" t="str">
        <f>IF(COUNTIF(F739:L739,"作業")+COUNTIF(F739:L739,"休日")&lt;7,"対象外",IF(COUNTIF(F739:L739,"休日")&gt;3,"対象外","対象"))</f>
        <v>対象外</v>
      </c>
      <c r="AX740" s="198" t="str">
        <f>IF(COUNTIF(M739:S739,"作業")+COUNTIF(M739:S739,"休日")&lt;7,"対象外",IF(COUNTIF(M739:S739,"休日")&gt;3,"対象外","対象"))</f>
        <v>対象外</v>
      </c>
      <c r="AY740" s="198" t="str">
        <f>IF(COUNTIF(T739:Z739,"作業")+COUNTIF(T739:Z739,"休日")&lt;7,"対象外",IF(COUNTIF(T739:Z739,"休日")&gt;3,"対象外","対象"))</f>
        <v>対象外</v>
      </c>
      <c r="AZ740" s="198" t="str">
        <f>IF(COUNTIF(AA739:AG739,"作業")+COUNTIF(AA739:AG739,"休日")&lt;7,"対象外",IF(COUNTIF(AA739:AG739,"休日")&gt;3,"対象外","対象"))</f>
        <v>対象外</v>
      </c>
    </row>
    <row r="741" spans="1:52" ht="54.75" customHeight="1" x14ac:dyDescent="0.35">
      <c r="A741" s="599"/>
      <c r="B741" s="529" t="str">
        <f>IF(COUNTIF(F741:AG741,0)=28,"",B$37)</f>
        <v/>
      </c>
      <c r="C741" s="530"/>
      <c r="D741" s="531"/>
      <c r="E741" s="295" t="s">
        <v>158</v>
      </c>
      <c r="F741" s="314">
        <f>VLOOKUP(F726,'7'!$B$11:$D$598,3,0)</f>
        <v>0</v>
      </c>
      <c r="G741" s="219">
        <f>VLOOKUP(G726,'7'!$B$11:$D$598,3,0)</f>
        <v>0</v>
      </c>
      <c r="H741" s="219">
        <f>VLOOKUP(H726,'7'!$B$11:$D$598,3,0)</f>
        <v>0</v>
      </c>
      <c r="I741" s="219">
        <f>VLOOKUP(I726,'7'!$B$11:$D$598,3,0)</f>
        <v>0</v>
      </c>
      <c r="J741" s="219">
        <f>VLOOKUP(J726,'7'!$B$11:$D$598,3,0)</f>
        <v>0</v>
      </c>
      <c r="K741" s="219">
        <f>VLOOKUP(K726,'7'!$B$11:$D$598,3,0)</f>
        <v>0</v>
      </c>
      <c r="L741" s="315">
        <f>VLOOKUP(L726,'7'!$B$11:$D$598,3,0)</f>
        <v>0</v>
      </c>
      <c r="M741" s="303">
        <f>VLOOKUP(M726,'7'!$B$11:$D$598,3,0)</f>
        <v>0</v>
      </c>
      <c r="N741" s="219">
        <f>VLOOKUP(N726,'7'!$B$11:$D$598,3,0)</f>
        <v>0</v>
      </c>
      <c r="O741" s="219">
        <f>VLOOKUP(O726,'7'!$B$11:$D$598,3,0)</f>
        <v>0</v>
      </c>
      <c r="P741" s="219">
        <f>VLOOKUP(P726,'7'!$B$11:$D$598,3,0)</f>
        <v>0</v>
      </c>
      <c r="Q741" s="219">
        <f>VLOOKUP(Q726,'7'!$B$11:$D$598,3,0)</f>
        <v>0</v>
      </c>
      <c r="R741" s="219">
        <f>VLOOKUP(R726,'7'!$B$11:$D$598,3,0)</f>
        <v>0</v>
      </c>
      <c r="S741" s="322">
        <f>VLOOKUP(S726,'7'!$B$11:$D$598,3,0)</f>
        <v>0</v>
      </c>
      <c r="T741" s="314">
        <f>VLOOKUP(T726,'7'!$B$11:$D$598,3,0)</f>
        <v>0</v>
      </c>
      <c r="U741" s="219">
        <f>VLOOKUP(U726,'7'!$B$11:$D$598,3,0)</f>
        <v>0</v>
      </c>
      <c r="V741" s="219">
        <f>VLOOKUP(V726,'7'!$B$11:$D$598,3,0)</f>
        <v>0</v>
      </c>
      <c r="W741" s="219">
        <f>VLOOKUP(W726,'7'!$B$11:$D$598,3,0)</f>
        <v>0</v>
      </c>
      <c r="X741" s="219">
        <f>VLOOKUP(X726,'7'!$B$11:$D$598,3,0)</f>
        <v>0</v>
      </c>
      <c r="Y741" s="219">
        <f>VLOOKUP(Y726,'7'!$B$11:$D$598,3,0)</f>
        <v>0</v>
      </c>
      <c r="Z741" s="315">
        <f>VLOOKUP(Z726,'7'!$B$11:$D$598,3,0)</f>
        <v>0</v>
      </c>
      <c r="AA741" s="303">
        <f>VLOOKUP(AA726,'7'!$B$11:$D$598,3,0)</f>
        <v>0</v>
      </c>
      <c r="AB741" s="219">
        <f>VLOOKUP(AB726,'7'!$B$11:$D$598,3,0)</f>
        <v>0</v>
      </c>
      <c r="AC741" s="219">
        <f>VLOOKUP(AC726,'7'!$B$11:$D$598,3,0)</f>
        <v>0</v>
      </c>
      <c r="AD741" s="219">
        <f>VLOOKUP(AD726,'7'!$B$11:$D$598,3,0)</f>
        <v>0</v>
      </c>
      <c r="AE741" s="219">
        <f>VLOOKUP(AE726,'7'!$B$11:$D$598,3,0)</f>
        <v>0</v>
      </c>
      <c r="AF741" s="219">
        <f>VLOOKUP(AF726,'7'!$B$11:$D$598,3,0)</f>
        <v>0</v>
      </c>
      <c r="AG741" s="219">
        <f>VLOOKUP(AG726,'7'!$B$11:$D$598,3,0)</f>
        <v>0</v>
      </c>
      <c r="AH741" s="198">
        <f t="shared" ref="AH741" si="1206">COUNTIF(F742:AG742,"作業")+COUNTIF(F742:AG742,"休日")</f>
        <v>0</v>
      </c>
      <c r="AI741" s="291">
        <f t="shared" ref="AI741" si="1207">(COUNTIF(F742:AG742,"休日"))</f>
        <v>0</v>
      </c>
      <c r="AJ741" s="189"/>
      <c r="AL741" s="290"/>
      <c r="AM741" s="290"/>
      <c r="AN741" s="290"/>
      <c r="AW741" s="278">
        <v>1</v>
      </c>
      <c r="AX741" s="278">
        <v>2</v>
      </c>
      <c r="AY741" s="278">
        <v>3</v>
      </c>
      <c r="AZ741" s="278">
        <v>4</v>
      </c>
    </row>
    <row r="742" spans="1:52" ht="54.75" customHeight="1" x14ac:dyDescent="0.35">
      <c r="A742" s="599"/>
      <c r="B742" s="532"/>
      <c r="C742" s="533"/>
      <c r="D742" s="534"/>
      <c r="E742" s="296" t="s">
        <v>159</v>
      </c>
      <c r="F742" s="314" t="str">
        <f>IF(B741="","",IF(AW742="対象外","対象外",F741))</f>
        <v/>
      </c>
      <c r="G742" s="219" t="str">
        <f>IF(B741="","",IF(AW742="対象外","対象外",G741))</f>
        <v/>
      </c>
      <c r="H742" s="219" t="str">
        <f>IF(B741="","",IF(AW742="対象外","対象外",H741))</f>
        <v/>
      </c>
      <c r="I742" s="219" t="str">
        <f>IF(B741="","",IF(AW742="対象外","対象外",I741))</f>
        <v/>
      </c>
      <c r="J742" s="219" t="str">
        <f>IF(B741="","",IF(AW742="対象外","対象外",J741))</f>
        <v/>
      </c>
      <c r="K742" s="219" t="str">
        <f>IF(B741="","",IF(AW742="対象外","対象外",K741))</f>
        <v/>
      </c>
      <c r="L742" s="315" t="str">
        <f>IF(B741="","",IF(AW742="対象外","対象外",L741))</f>
        <v/>
      </c>
      <c r="M742" s="303" t="str">
        <f>IF(B741="","",IF(AX742="対象外","対象外",M741))</f>
        <v/>
      </c>
      <c r="N742" s="219" t="str">
        <f>IF(B741="","",IF(AX742="対象外","対象外",N741))</f>
        <v/>
      </c>
      <c r="O742" s="219" t="str">
        <f>IF(B741="","",IF(AX742="対象外","対象外",O741))</f>
        <v/>
      </c>
      <c r="P742" s="219" t="str">
        <f>IF(B741="","",IF(AX742="対象外","対象外",P741))</f>
        <v/>
      </c>
      <c r="Q742" s="219" t="str">
        <f>IF(B741="","",IF(AX742="対象外","対象外",Q741))</f>
        <v/>
      </c>
      <c r="R742" s="219" t="str">
        <f>IF(B741="","",IF(AX742="対象外","対象外",R741))</f>
        <v/>
      </c>
      <c r="S742" s="322" t="str">
        <f>IF(B741="","",IF(AX742="対象外","対象外",S741))</f>
        <v/>
      </c>
      <c r="T742" s="314" t="str">
        <f>IF(B741="","",IF(AY742="対象外","対象外",T741))</f>
        <v/>
      </c>
      <c r="U742" s="219" t="str">
        <f>IF(B741="","",IF(AY742="対象外","対象外",U741))</f>
        <v/>
      </c>
      <c r="V742" s="219" t="str">
        <f>IF(B741="","",IF(AY742="対象外","対象外",V741))</f>
        <v/>
      </c>
      <c r="W742" s="219" t="str">
        <f>IF(B741="","",IF(AY742="対象外","対象外",W741))</f>
        <v/>
      </c>
      <c r="X742" s="219" t="str">
        <f>IF(B741="","",IF(AY742="対象外","対象外",X741))</f>
        <v/>
      </c>
      <c r="Y742" s="219" t="str">
        <f>IF(B741="","",IF(AY742="対象外","対象外",Y741))</f>
        <v/>
      </c>
      <c r="Z742" s="315" t="str">
        <f>IF(B741="","",IF(AY742="対象外","対象外",Z741))</f>
        <v/>
      </c>
      <c r="AA742" s="303" t="str">
        <f>IF(B741="","",IF(AZ742="対象外","対象外",AA741))</f>
        <v/>
      </c>
      <c r="AB742" s="219" t="str">
        <f>IF(B741="","",IF(AZ742="対象外","対象外",AB741))</f>
        <v/>
      </c>
      <c r="AC742" s="219" t="str">
        <f>IF(B741="","",IF(AZ742="対象外","対象外",AC741))</f>
        <v/>
      </c>
      <c r="AD742" s="219" t="str">
        <f>IF(B741="","",IF(AZ742="対象外","対象外",AD741))</f>
        <v/>
      </c>
      <c r="AE742" s="219" t="str">
        <f>IF(B741="","",IF(AZ742="対象外","対象外",AE741))</f>
        <v/>
      </c>
      <c r="AF742" s="219" t="str">
        <f>IF(B741="","",IF(AZ742="対象外","対象外",AF741))</f>
        <v/>
      </c>
      <c r="AG742" s="219" t="str">
        <f>IF(B741="","",IF(AZ742="対象外","対象外",AG741))</f>
        <v/>
      </c>
      <c r="AH742" s="523" t="str">
        <f t="shared" ref="AH742" si="1208">IF(B741="","",IF(AH741&lt;1,"対象外",ROUND(AI741/AH741,3)))</f>
        <v/>
      </c>
      <c r="AI742" s="524"/>
      <c r="AJ742" s="189"/>
      <c r="AL742" s="290"/>
      <c r="AM742" s="184">
        <f>IF(AH742="",0,IF(AH742="対象外",0,1))</f>
        <v>0</v>
      </c>
      <c r="AN742" s="187">
        <f>IF(AM742=1,AH742,0)</f>
        <v>0</v>
      </c>
      <c r="AO742" s="184">
        <f>AH741</f>
        <v>0</v>
      </c>
      <c r="AP742" s="170">
        <f>AI741</f>
        <v>0</v>
      </c>
      <c r="AQ742" s="152"/>
      <c r="AR742" s="170">
        <f>IF(AS742&gt;1,1,0)</f>
        <v>0</v>
      </c>
      <c r="AS742" s="170">
        <f>AO742+AS698</f>
        <v>0</v>
      </c>
      <c r="AT742" s="170">
        <f>AP742+AT698</f>
        <v>0</v>
      </c>
      <c r="AU742" s="152"/>
      <c r="AW742" s="198" t="str">
        <f>IF(COUNTIF(F741:L741,"作業")+COUNTIF(F741:L741,"休日")&lt;7,"対象外",IF(COUNTIF(F741:L741,"休日")&gt;3,"対象外","対象"))</f>
        <v>対象外</v>
      </c>
      <c r="AX742" s="198" t="str">
        <f>IF(COUNTIF(M741:S741,"作業")+COUNTIF(M741:S741,"休日")&lt;7,"対象外",IF(COUNTIF(M741:S741,"休日")&gt;3,"対象外","対象"))</f>
        <v>対象外</v>
      </c>
      <c r="AY742" s="198" t="str">
        <f>IF(COUNTIF(T741:Z741,"作業")+COUNTIF(T741:Z741,"休日")&lt;7,"対象外",IF(COUNTIF(T741:Z741,"休日")&gt;3,"対象外","対象"))</f>
        <v>対象外</v>
      </c>
      <c r="AZ742" s="198" t="str">
        <f>IF(COUNTIF(AA741:AG741,"作業")+COUNTIF(AA741:AG741,"休日")&lt;7,"対象外",IF(COUNTIF(AA741:AG741,"休日")&gt;3,"対象外","対象"))</f>
        <v>対象外</v>
      </c>
    </row>
    <row r="743" spans="1:52" ht="54.75" customHeight="1" x14ac:dyDescent="0.35">
      <c r="A743" s="599"/>
      <c r="B743" s="529" t="str">
        <f>IF(COUNTIF(F743:AG743,0)=28,"",B$39)</f>
        <v/>
      </c>
      <c r="C743" s="530"/>
      <c r="D743" s="531"/>
      <c r="E743" s="295" t="s">
        <v>158</v>
      </c>
      <c r="F743" s="314">
        <f>VLOOKUP(F726,'8'!$B$11:$D$598,3,0)</f>
        <v>0</v>
      </c>
      <c r="G743" s="219">
        <f>VLOOKUP(G726,'8'!$B$11:$D$598,3,0)</f>
        <v>0</v>
      </c>
      <c r="H743" s="219">
        <f>VLOOKUP(H726,'8'!$B$11:$D$598,3,0)</f>
        <v>0</v>
      </c>
      <c r="I743" s="219">
        <f>VLOOKUP(I726,'8'!$B$11:$D$598,3,0)</f>
        <v>0</v>
      </c>
      <c r="J743" s="219">
        <f>VLOOKUP(J726,'8'!$B$11:$D$598,3,0)</f>
        <v>0</v>
      </c>
      <c r="K743" s="219">
        <f>VLOOKUP(K726,'8'!$B$11:$D$598,3,0)</f>
        <v>0</v>
      </c>
      <c r="L743" s="315">
        <f>VLOOKUP(L726,'8'!$B$11:$D$598,3,0)</f>
        <v>0</v>
      </c>
      <c r="M743" s="303">
        <f>VLOOKUP(M726,'8'!$B$11:$D$598,3,0)</f>
        <v>0</v>
      </c>
      <c r="N743" s="219">
        <f>VLOOKUP(N726,'8'!$B$11:$D$598,3,0)</f>
        <v>0</v>
      </c>
      <c r="O743" s="219">
        <f>VLOOKUP(O726,'8'!$B$11:$D$598,3,0)</f>
        <v>0</v>
      </c>
      <c r="P743" s="219">
        <f>VLOOKUP(P726,'8'!$B$11:$D$598,3,0)</f>
        <v>0</v>
      </c>
      <c r="Q743" s="219">
        <f>VLOOKUP(Q726,'8'!$B$11:$D$598,3,0)</f>
        <v>0</v>
      </c>
      <c r="R743" s="219">
        <f>VLOOKUP(R726,'8'!$B$11:$D$598,3,0)</f>
        <v>0</v>
      </c>
      <c r="S743" s="322">
        <f>VLOOKUP(S726,'8'!$B$11:$D$598,3,0)</f>
        <v>0</v>
      </c>
      <c r="T743" s="314">
        <f>VLOOKUP(T726,'8'!$B$11:$D$598,3,0)</f>
        <v>0</v>
      </c>
      <c r="U743" s="219">
        <f>VLOOKUP(U726,'8'!$B$11:$D$598,3,0)</f>
        <v>0</v>
      </c>
      <c r="V743" s="219">
        <f>VLOOKUP(V726,'8'!$B$11:$D$598,3,0)</f>
        <v>0</v>
      </c>
      <c r="W743" s="219">
        <f>VLOOKUP(W726,'8'!$B$11:$D$598,3,0)</f>
        <v>0</v>
      </c>
      <c r="X743" s="219">
        <f>VLOOKUP(X726,'8'!$B$11:$D$598,3,0)</f>
        <v>0</v>
      </c>
      <c r="Y743" s="219">
        <f>VLOOKUP(Y726,'8'!$B$11:$D$598,3,0)</f>
        <v>0</v>
      </c>
      <c r="Z743" s="315">
        <f>VLOOKUP(Z726,'8'!$B$11:$D$598,3,0)</f>
        <v>0</v>
      </c>
      <c r="AA743" s="303">
        <f>VLOOKUP(AA726,'8'!$B$11:$D$598,3,0)</f>
        <v>0</v>
      </c>
      <c r="AB743" s="219">
        <f>VLOOKUP(AB726,'8'!$B$11:$D$598,3,0)</f>
        <v>0</v>
      </c>
      <c r="AC743" s="219">
        <f>VLOOKUP(AC726,'8'!$B$11:$D$598,3,0)</f>
        <v>0</v>
      </c>
      <c r="AD743" s="219">
        <f>VLOOKUP(AD726,'8'!$B$11:$D$598,3,0)</f>
        <v>0</v>
      </c>
      <c r="AE743" s="219">
        <f>VLOOKUP(AE726,'8'!$B$11:$D$598,3,0)</f>
        <v>0</v>
      </c>
      <c r="AF743" s="219">
        <f>VLOOKUP(AF726,'8'!$B$11:$D$598,3,0)</f>
        <v>0</v>
      </c>
      <c r="AG743" s="219">
        <f>VLOOKUP(AG726,'8'!$B$11:$D$598,3,0)</f>
        <v>0</v>
      </c>
      <c r="AH743" s="198">
        <f t="shared" ref="AH743" si="1209">COUNTIF(F744:AG744,"作業")+COUNTIF(F744:AG744,"休日")</f>
        <v>0</v>
      </c>
      <c r="AI743" s="291">
        <f t="shared" ref="AI743" si="1210">(COUNTIF(F744:AG744,"休日"))</f>
        <v>0</v>
      </c>
      <c r="AJ743" s="189"/>
      <c r="AL743" s="290"/>
      <c r="AM743" s="290"/>
      <c r="AN743" s="290"/>
      <c r="AW743" s="278">
        <v>1</v>
      </c>
      <c r="AX743" s="278">
        <v>2</v>
      </c>
      <c r="AY743" s="278">
        <v>3</v>
      </c>
      <c r="AZ743" s="278">
        <v>4</v>
      </c>
    </row>
    <row r="744" spans="1:52" ht="54.75" customHeight="1" x14ac:dyDescent="0.35">
      <c r="A744" s="599"/>
      <c r="B744" s="532"/>
      <c r="C744" s="533"/>
      <c r="D744" s="534"/>
      <c r="E744" s="296" t="s">
        <v>159</v>
      </c>
      <c r="F744" s="314" t="str">
        <f>IF(B743="","",IF(AW744="対象外","対象外",F743))</f>
        <v/>
      </c>
      <c r="G744" s="219" t="str">
        <f>IF(B743="","",IF(AW744="対象外","対象外",G743))</f>
        <v/>
      </c>
      <c r="H744" s="219" t="str">
        <f>IF(B743="","",IF(AW744="対象外","対象外",H743))</f>
        <v/>
      </c>
      <c r="I744" s="219" t="str">
        <f>IF(B743="","",IF(AW744="対象外","対象外",I743))</f>
        <v/>
      </c>
      <c r="J744" s="219" t="str">
        <f>IF(B743="","",IF(AW744="対象外","対象外",J743))</f>
        <v/>
      </c>
      <c r="K744" s="219" t="str">
        <f>IF(B743="","",IF(AW744="対象外","対象外",K743))</f>
        <v/>
      </c>
      <c r="L744" s="315" t="str">
        <f>IF(B743="","",IF(AW744="対象外","対象外",L743))</f>
        <v/>
      </c>
      <c r="M744" s="303" t="str">
        <f>IF(B743="","",IF(AX744="対象外","対象外",M743))</f>
        <v/>
      </c>
      <c r="N744" s="219" t="str">
        <f>IF(B743="","",IF(AX744="対象外","対象外",N743))</f>
        <v/>
      </c>
      <c r="O744" s="219" t="str">
        <f>IF(B743="","",IF(AX744="対象外","対象外",O743))</f>
        <v/>
      </c>
      <c r="P744" s="219" t="str">
        <f>IF(B743="","",IF(AX744="対象外","対象外",P743))</f>
        <v/>
      </c>
      <c r="Q744" s="219" t="str">
        <f>IF(B743="","",IF(AX744="対象外","対象外",Q743))</f>
        <v/>
      </c>
      <c r="R744" s="219" t="str">
        <f>IF(B743="","",IF(AX744="対象外","対象外",R743))</f>
        <v/>
      </c>
      <c r="S744" s="322" t="str">
        <f>IF(B743="","",IF(AX744="対象外","対象外",S743))</f>
        <v/>
      </c>
      <c r="T744" s="314" t="str">
        <f>IF(B743="","",IF(AY744="対象外","対象外",T743))</f>
        <v/>
      </c>
      <c r="U744" s="219" t="str">
        <f>IF(B743="","",IF(AY744="対象外","対象外",U743))</f>
        <v/>
      </c>
      <c r="V744" s="219" t="str">
        <f>IF(B743="","",IF(AY744="対象外","対象外",V743))</f>
        <v/>
      </c>
      <c r="W744" s="219" t="str">
        <f>IF(B743="","",IF(AY744="対象外","対象外",W743))</f>
        <v/>
      </c>
      <c r="X744" s="219" t="str">
        <f>IF(B743="","",IF(AY744="対象外","対象外",X743))</f>
        <v/>
      </c>
      <c r="Y744" s="219" t="str">
        <f>IF(B743="","",IF(AY744="対象外","対象外",Y743))</f>
        <v/>
      </c>
      <c r="Z744" s="315" t="str">
        <f>IF(B743="","",IF(AY744="対象外","対象外",Z743))</f>
        <v/>
      </c>
      <c r="AA744" s="303" t="str">
        <f>IF(B743="","",IF(AZ744="対象外","対象外",AA743))</f>
        <v/>
      </c>
      <c r="AB744" s="219" t="str">
        <f>IF(B743="","",IF(AZ744="対象外","対象外",AB743))</f>
        <v/>
      </c>
      <c r="AC744" s="219" t="str">
        <f>IF(B743="","",IF(AZ744="対象外","対象外",AC743))</f>
        <v/>
      </c>
      <c r="AD744" s="219" t="str">
        <f>IF(B743="","",IF(AZ744="対象外","対象外",AD743))</f>
        <v/>
      </c>
      <c r="AE744" s="219" t="str">
        <f>IF(B743="","",IF(AZ744="対象外","対象外",AE743))</f>
        <v/>
      </c>
      <c r="AF744" s="219" t="str">
        <f>IF(B743="","",IF(AZ744="対象外","対象外",AF743))</f>
        <v/>
      </c>
      <c r="AG744" s="219" t="str">
        <f>IF(B743="","",IF(AZ744="対象外","対象外",AG743))</f>
        <v/>
      </c>
      <c r="AH744" s="523" t="str">
        <f t="shared" ref="AH744" si="1211">IF(B743="","",IF(AH743&lt;1,"対象外",ROUND(AI743/AH743,3)))</f>
        <v/>
      </c>
      <c r="AI744" s="524"/>
      <c r="AJ744" s="189"/>
      <c r="AL744" s="290"/>
      <c r="AM744" s="184">
        <f>IF(AH744="",0,IF(AH744="対象外",0,1))</f>
        <v>0</v>
      </c>
      <c r="AN744" s="187">
        <f>IF(AM744=1,AH744,0)</f>
        <v>0</v>
      </c>
      <c r="AO744" s="184">
        <f>AH743</f>
        <v>0</v>
      </c>
      <c r="AP744" s="170">
        <f>AI743</f>
        <v>0</v>
      </c>
      <c r="AQ744" s="152"/>
      <c r="AR744" s="170">
        <f>IF(AS744&gt;1,1,0)</f>
        <v>0</v>
      </c>
      <c r="AS744" s="170">
        <f>AO744+AS700</f>
        <v>0</v>
      </c>
      <c r="AT744" s="170">
        <f>AP744+AT700</f>
        <v>0</v>
      </c>
      <c r="AU744" s="152"/>
      <c r="AW744" s="198" t="str">
        <f>IF(COUNTIF(F743:L743,"作業")+COUNTIF(F743:L743,"休日")&lt;7,"対象外",IF(COUNTIF(F743:L743,"休日")&gt;3,"対象外","対象"))</f>
        <v>対象外</v>
      </c>
      <c r="AX744" s="198" t="str">
        <f>IF(COUNTIF(M743:S743,"作業")+COUNTIF(M743:S743,"休日")&lt;7,"対象外",IF(COUNTIF(M743:S743,"休日")&gt;3,"対象外","対象"))</f>
        <v>対象外</v>
      </c>
      <c r="AY744" s="198" t="str">
        <f>IF(COUNTIF(T743:Z743,"作業")+COUNTIF(T743:Z743,"休日")&lt;7,"対象外",IF(COUNTIF(T743:Z743,"休日")&gt;3,"対象外","対象"))</f>
        <v>対象外</v>
      </c>
      <c r="AZ744" s="198" t="str">
        <f>IF(COUNTIF(AA743:AG743,"作業")+COUNTIF(AA743:AG743,"休日")&lt;7,"対象外",IF(COUNTIF(AA743:AG743,"休日")&gt;3,"対象外","対象"))</f>
        <v>対象外</v>
      </c>
    </row>
    <row r="745" spans="1:52" ht="54.75" customHeight="1" x14ac:dyDescent="0.35">
      <c r="A745" s="599"/>
      <c r="B745" s="529" t="str">
        <f>IF(COUNTIF(F745:AG745,0)=28,"",B$41)</f>
        <v/>
      </c>
      <c r="C745" s="530"/>
      <c r="D745" s="531"/>
      <c r="E745" s="295" t="s">
        <v>158</v>
      </c>
      <c r="F745" s="314">
        <f>VLOOKUP(F726,'9'!$B$11:$D$598,3,0)</f>
        <v>0</v>
      </c>
      <c r="G745" s="219">
        <f>VLOOKUP(G726,'9'!$B$11:$D$598,3,0)</f>
        <v>0</v>
      </c>
      <c r="H745" s="219">
        <f>VLOOKUP(H726,'9'!$B$11:$D$598,3,0)</f>
        <v>0</v>
      </c>
      <c r="I745" s="219">
        <f>VLOOKUP(I726,'9'!$B$11:$D$598,3,0)</f>
        <v>0</v>
      </c>
      <c r="J745" s="219">
        <f>VLOOKUP(J726,'9'!$B$11:$D$598,3,0)</f>
        <v>0</v>
      </c>
      <c r="K745" s="219">
        <f>VLOOKUP(K726,'9'!$B$11:$D$598,3,0)</f>
        <v>0</v>
      </c>
      <c r="L745" s="315">
        <f>VLOOKUP(L726,'9'!$B$11:$D$598,3,0)</f>
        <v>0</v>
      </c>
      <c r="M745" s="303">
        <f>VLOOKUP(M726,'9'!$B$11:$D$598,3,0)</f>
        <v>0</v>
      </c>
      <c r="N745" s="219">
        <f>VLOOKUP(N726,'9'!$B$11:$D$598,3,0)</f>
        <v>0</v>
      </c>
      <c r="O745" s="219">
        <f>VLOOKUP(O726,'9'!$B$11:$D$598,3,0)</f>
        <v>0</v>
      </c>
      <c r="P745" s="219">
        <f>VLOOKUP(P726,'9'!$B$11:$D$598,3,0)</f>
        <v>0</v>
      </c>
      <c r="Q745" s="219">
        <f>VLOOKUP(Q726,'9'!$B$11:$D$598,3,0)</f>
        <v>0</v>
      </c>
      <c r="R745" s="219">
        <f>VLOOKUP(R726,'9'!$B$11:$D$598,3,0)</f>
        <v>0</v>
      </c>
      <c r="S745" s="322">
        <f>VLOOKUP(S726,'9'!$B$11:$D$598,3,0)</f>
        <v>0</v>
      </c>
      <c r="T745" s="314">
        <f>VLOOKUP(T726,'9'!$B$11:$D$598,3,0)</f>
        <v>0</v>
      </c>
      <c r="U745" s="219">
        <f>VLOOKUP(U726,'9'!$B$11:$D$598,3,0)</f>
        <v>0</v>
      </c>
      <c r="V745" s="219">
        <f>VLOOKUP(V726,'9'!$B$11:$D$598,3,0)</f>
        <v>0</v>
      </c>
      <c r="W745" s="219">
        <f>VLOOKUP(W726,'9'!$B$11:$D$598,3,0)</f>
        <v>0</v>
      </c>
      <c r="X745" s="219">
        <f>VLOOKUP(X726,'9'!$B$11:$D$598,3,0)</f>
        <v>0</v>
      </c>
      <c r="Y745" s="219">
        <f>VLOOKUP(Y726,'9'!$B$11:$D$598,3,0)</f>
        <v>0</v>
      </c>
      <c r="Z745" s="315">
        <f>VLOOKUP(Z726,'9'!$B$11:$D$598,3,0)</f>
        <v>0</v>
      </c>
      <c r="AA745" s="303">
        <f>VLOOKUP(AA726,'9'!$B$11:$D$598,3,0)</f>
        <v>0</v>
      </c>
      <c r="AB745" s="219">
        <f>VLOOKUP(AB726,'9'!$B$11:$D$598,3,0)</f>
        <v>0</v>
      </c>
      <c r="AC745" s="219">
        <f>VLOOKUP(AC726,'9'!$B$11:$D$598,3,0)</f>
        <v>0</v>
      </c>
      <c r="AD745" s="219">
        <f>VLOOKUP(AD726,'9'!$B$11:$D$598,3,0)</f>
        <v>0</v>
      </c>
      <c r="AE745" s="219">
        <f>VLOOKUP(AE726,'9'!$B$11:$D$598,3,0)</f>
        <v>0</v>
      </c>
      <c r="AF745" s="219">
        <f>VLOOKUP(AF726,'9'!$B$11:$D$598,3,0)</f>
        <v>0</v>
      </c>
      <c r="AG745" s="219">
        <f>VLOOKUP(AG726,'9'!$B$11:$D$598,3,0)</f>
        <v>0</v>
      </c>
      <c r="AH745" s="198">
        <f t="shared" ref="AH745" si="1212">COUNTIF(F746:AG746,"作業")+COUNTIF(F746:AG746,"休日")</f>
        <v>0</v>
      </c>
      <c r="AI745" s="291">
        <f t="shared" ref="AI745" si="1213">(COUNTIF(F746:AG746,"休日"))</f>
        <v>0</v>
      </c>
      <c r="AJ745" s="189"/>
      <c r="AL745" s="290"/>
      <c r="AM745" s="290"/>
      <c r="AN745" s="290"/>
      <c r="AW745" s="278">
        <v>1</v>
      </c>
      <c r="AX745" s="278">
        <v>2</v>
      </c>
      <c r="AY745" s="278">
        <v>3</v>
      </c>
      <c r="AZ745" s="278">
        <v>4</v>
      </c>
    </row>
    <row r="746" spans="1:52" ht="54.75" customHeight="1" x14ac:dyDescent="0.35">
      <c r="A746" s="599"/>
      <c r="B746" s="532"/>
      <c r="C746" s="533"/>
      <c r="D746" s="534"/>
      <c r="E746" s="296" t="s">
        <v>159</v>
      </c>
      <c r="F746" s="314" t="str">
        <f>IF(B745="","",IF(AW746="対象外","対象外",F745))</f>
        <v/>
      </c>
      <c r="G746" s="219" t="str">
        <f>IF(B745="","",IF(AW746="対象外","対象外",G745))</f>
        <v/>
      </c>
      <c r="H746" s="219" t="str">
        <f>IF(B745="","",IF(AW746="対象外","対象外",H745))</f>
        <v/>
      </c>
      <c r="I746" s="219" t="str">
        <f>IF(B745="","",IF(AW746="対象外","対象外",I745))</f>
        <v/>
      </c>
      <c r="J746" s="219" t="str">
        <f>IF(B745="","",IF(AW746="対象外","対象外",J745))</f>
        <v/>
      </c>
      <c r="K746" s="219" t="str">
        <f>IF(B745="","",IF(AW746="対象外","対象外",K745))</f>
        <v/>
      </c>
      <c r="L746" s="315" t="str">
        <f>IF(B745="","",IF(AW746="対象外","対象外",L745))</f>
        <v/>
      </c>
      <c r="M746" s="303" t="str">
        <f>IF(B745="","",IF(AX746="対象外","対象外",M745))</f>
        <v/>
      </c>
      <c r="N746" s="219" t="str">
        <f>IF(B745="","",IF(AX746="対象外","対象外",N745))</f>
        <v/>
      </c>
      <c r="O746" s="219" t="str">
        <f>IF(B745="","",IF(AX746="対象外","対象外",O745))</f>
        <v/>
      </c>
      <c r="P746" s="219" t="str">
        <f>IF(B745="","",IF(AX746="対象外","対象外",P745))</f>
        <v/>
      </c>
      <c r="Q746" s="219" t="str">
        <f>IF(B745="","",IF(AX746="対象外","対象外",Q745))</f>
        <v/>
      </c>
      <c r="R746" s="219" t="str">
        <f>IF(B745="","",IF(AX746="対象外","対象外",R745))</f>
        <v/>
      </c>
      <c r="S746" s="322" t="str">
        <f>IF(B745="","",IF(AX746="対象外","対象外",S745))</f>
        <v/>
      </c>
      <c r="T746" s="314" t="str">
        <f>IF(B745="","",IF(AY746="対象外","対象外",T745))</f>
        <v/>
      </c>
      <c r="U746" s="219" t="str">
        <f>IF(B745="","",IF(AY746="対象外","対象外",U745))</f>
        <v/>
      </c>
      <c r="V746" s="219" t="str">
        <f>IF(B745="","",IF(AY746="対象外","対象外",V745))</f>
        <v/>
      </c>
      <c r="W746" s="219" t="str">
        <f>IF(B745="","",IF(AY746="対象外","対象外",W745))</f>
        <v/>
      </c>
      <c r="X746" s="219" t="str">
        <f>IF(B745="","",IF(AY746="対象外","対象外",X745))</f>
        <v/>
      </c>
      <c r="Y746" s="219" t="str">
        <f>IF(B745="","",IF(AY746="対象外","対象外",Y745))</f>
        <v/>
      </c>
      <c r="Z746" s="315" t="str">
        <f>IF(B745="","",IF(AY746="対象外","対象外",Z745))</f>
        <v/>
      </c>
      <c r="AA746" s="303" t="str">
        <f>IF(B745="","",IF(AZ746="対象外","対象外",AA745))</f>
        <v/>
      </c>
      <c r="AB746" s="219" t="str">
        <f>IF(B745="","",IF(AZ746="対象外","対象外",AB745))</f>
        <v/>
      </c>
      <c r="AC746" s="219" t="str">
        <f>IF(B745="","",IF(AZ746="対象外","対象外",AC745))</f>
        <v/>
      </c>
      <c r="AD746" s="219" t="str">
        <f>IF(B745="","",IF(AZ746="対象外","対象外",AD745))</f>
        <v/>
      </c>
      <c r="AE746" s="219" t="str">
        <f>IF(B745="","",IF(AZ746="対象外","対象外",AE745))</f>
        <v/>
      </c>
      <c r="AF746" s="219" t="str">
        <f>IF(B745="","",IF(AZ746="対象外","対象外",AF745))</f>
        <v/>
      </c>
      <c r="AG746" s="219" t="str">
        <f>IF(B745="","",IF(AZ746="対象外","対象外",AG745))</f>
        <v/>
      </c>
      <c r="AH746" s="523" t="str">
        <f t="shared" ref="AH746" si="1214">IF(B745="","",IF(AH745&lt;1,"対象外",ROUND(AI745/AH745,3)))</f>
        <v/>
      </c>
      <c r="AI746" s="524"/>
      <c r="AJ746" s="189"/>
      <c r="AL746" s="290"/>
      <c r="AM746" s="184">
        <f>IF(AH746="",0,IF(AH746="対象外",0,1))</f>
        <v>0</v>
      </c>
      <c r="AN746" s="187">
        <f>IF(AM746=1,AH746,0)</f>
        <v>0</v>
      </c>
      <c r="AO746" s="184">
        <f>AH745</f>
        <v>0</v>
      </c>
      <c r="AP746" s="170">
        <f>AI745</f>
        <v>0</v>
      </c>
      <c r="AQ746" s="152"/>
      <c r="AR746" s="170">
        <f>IF(AS746&gt;1,1,0)</f>
        <v>0</v>
      </c>
      <c r="AS746" s="170">
        <f>AO746+AS702</f>
        <v>0</v>
      </c>
      <c r="AT746" s="170">
        <f>AP746+AT702</f>
        <v>0</v>
      </c>
      <c r="AU746" s="152"/>
      <c r="AW746" s="198" t="str">
        <f>IF(COUNTIF(F745:L745,"作業")+COUNTIF(F745:L745,"休日")&lt;7,"対象外",IF(COUNTIF(F745:L745,"休日")&gt;3,"対象外","対象"))</f>
        <v>対象外</v>
      </c>
      <c r="AX746" s="198" t="str">
        <f>IF(COUNTIF(M745:S745,"作業")+COUNTIF(M745:S745,"休日")&lt;7,"対象外",IF(COUNTIF(M745:S745,"休日")&gt;3,"対象外","対象"))</f>
        <v>対象外</v>
      </c>
      <c r="AY746" s="198" t="str">
        <f>IF(COUNTIF(T745:Z745,"作業")+COUNTIF(T745:Z745,"休日")&lt;7,"対象外",IF(COUNTIF(T745:Z745,"休日")&gt;3,"対象外","対象"))</f>
        <v>対象外</v>
      </c>
      <c r="AZ746" s="198" t="str">
        <f>IF(COUNTIF(AA745:AG745,"作業")+COUNTIF(AA745:AG745,"休日")&lt;7,"対象外",IF(COUNTIF(AA745:AG745,"休日")&gt;3,"対象外","対象"))</f>
        <v>対象外</v>
      </c>
    </row>
    <row r="747" spans="1:52" ht="54.75" customHeight="1" x14ac:dyDescent="0.35">
      <c r="A747" s="599"/>
      <c r="B747" s="529" t="str">
        <f>IF(COUNTIF(F747:AG747,0)=28,"",B$43)</f>
        <v/>
      </c>
      <c r="C747" s="530"/>
      <c r="D747" s="531"/>
      <c r="E747" s="295" t="s">
        <v>158</v>
      </c>
      <c r="F747" s="314">
        <f>VLOOKUP(F726,'10'!$B$11:$D$598,3,0)</f>
        <v>0</v>
      </c>
      <c r="G747" s="219">
        <f>VLOOKUP(G726,'10'!$B$11:$D$598,3,0)</f>
        <v>0</v>
      </c>
      <c r="H747" s="219">
        <f>VLOOKUP(H726,'10'!$B$11:$D$598,3,0)</f>
        <v>0</v>
      </c>
      <c r="I747" s="219">
        <f>VLOOKUP(I726,'10'!$B$11:$D$598,3,0)</f>
        <v>0</v>
      </c>
      <c r="J747" s="219">
        <f>VLOOKUP(J726,'10'!$B$11:$D$598,3,0)</f>
        <v>0</v>
      </c>
      <c r="K747" s="219">
        <f>VLOOKUP(K726,'10'!$B$11:$D$598,3,0)</f>
        <v>0</v>
      </c>
      <c r="L747" s="315">
        <f>VLOOKUP(L726,'10'!$B$11:$D$598,3,0)</f>
        <v>0</v>
      </c>
      <c r="M747" s="303">
        <f>VLOOKUP(M726,'10'!$B$11:$D$598,3,0)</f>
        <v>0</v>
      </c>
      <c r="N747" s="219">
        <f>VLOOKUP(N726,'10'!$B$11:$D$598,3,0)</f>
        <v>0</v>
      </c>
      <c r="O747" s="219">
        <f>VLOOKUP(O726,'10'!$B$11:$D$598,3,0)</f>
        <v>0</v>
      </c>
      <c r="P747" s="219">
        <f>VLOOKUP(P726,'10'!$B$11:$D$598,3,0)</f>
        <v>0</v>
      </c>
      <c r="Q747" s="219">
        <f>VLOOKUP(Q726,'10'!$B$11:$D$598,3,0)</f>
        <v>0</v>
      </c>
      <c r="R747" s="219">
        <f>VLOOKUP(R726,'10'!$B$11:$D$598,3,0)</f>
        <v>0</v>
      </c>
      <c r="S747" s="322">
        <f>VLOOKUP(S726,'10'!$B$11:$D$598,3,0)</f>
        <v>0</v>
      </c>
      <c r="T747" s="314">
        <f>VLOOKUP(T726,'10'!$B$11:$D$598,3,0)</f>
        <v>0</v>
      </c>
      <c r="U747" s="219">
        <f>VLOOKUP(U726,'10'!$B$11:$D$598,3,0)</f>
        <v>0</v>
      </c>
      <c r="V747" s="219">
        <f>VLOOKUP(V726,'10'!$B$11:$D$598,3,0)</f>
        <v>0</v>
      </c>
      <c r="W747" s="219">
        <f>VLOOKUP(W726,'10'!$B$11:$D$598,3,0)</f>
        <v>0</v>
      </c>
      <c r="X747" s="219">
        <f>VLOOKUP(X726,'10'!$B$11:$D$598,3,0)</f>
        <v>0</v>
      </c>
      <c r="Y747" s="219">
        <f>VLOOKUP(Y726,'10'!$B$11:$D$598,3,0)</f>
        <v>0</v>
      </c>
      <c r="Z747" s="315">
        <f>VLOOKUP(Z726,'10'!$B$11:$D$598,3,0)</f>
        <v>0</v>
      </c>
      <c r="AA747" s="303">
        <f>VLOOKUP(AA726,'10'!$B$11:$D$598,3,0)</f>
        <v>0</v>
      </c>
      <c r="AB747" s="219">
        <f>VLOOKUP(AB726,'10'!$B$11:$D$598,3,0)</f>
        <v>0</v>
      </c>
      <c r="AC747" s="219">
        <f>VLOOKUP(AC726,'10'!$B$11:$D$598,3,0)</f>
        <v>0</v>
      </c>
      <c r="AD747" s="219">
        <f>VLOOKUP(AD726,'10'!$B$11:$D$598,3,0)</f>
        <v>0</v>
      </c>
      <c r="AE747" s="219">
        <f>VLOOKUP(AE726,'10'!$B$11:$D$598,3,0)</f>
        <v>0</v>
      </c>
      <c r="AF747" s="219">
        <f>VLOOKUP(AF726,'10'!$B$11:$D$598,3,0)</f>
        <v>0</v>
      </c>
      <c r="AG747" s="219">
        <f>VLOOKUP(AG726,'10'!$B$11:$D$598,3,0)</f>
        <v>0</v>
      </c>
      <c r="AH747" s="198">
        <f t="shared" ref="AH747" si="1215">COUNTIF(F748:AG748,"作業")+COUNTIF(F748:AG748,"休日")</f>
        <v>0</v>
      </c>
      <c r="AI747" s="291">
        <f t="shared" ref="AI747" si="1216">(COUNTIF(F748:AG748,"休日"))</f>
        <v>0</v>
      </c>
      <c r="AJ747" s="189"/>
      <c r="AL747" s="290"/>
      <c r="AM747" s="290"/>
      <c r="AN747" s="290"/>
      <c r="AW747" s="278">
        <v>1</v>
      </c>
      <c r="AX747" s="278">
        <v>2</v>
      </c>
      <c r="AY747" s="278">
        <v>3</v>
      </c>
      <c r="AZ747" s="278">
        <v>4</v>
      </c>
    </row>
    <row r="748" spans="1:52" ht="54.75" customHeight="1" x14ac:dyDescent="0.35">
      <c r="A748" s="599"/>
      <c r="B748" s="532"/>
      <c r="C748" s="533"/>
      <c r="D748" s="534"/>
      <c r="E748" s="296" t="s">
        <v>159</v>
      </c>
      <c r="F748" s="314" t="str">
        <f>IF(B747="","",IF(AW748="対象外","対象外",F747))</f>
        <v/>
      </c>
      <c r="G748" s="219" t="str">
        <f>IF(B747="","",IF(AW748="対象外","対象外",G747))</f>
        <v/>
      </c>
      <c r="H748" s="219" t="str">
        <f>IF(B747="","",IF(AW748="対象外","対象外",H747))</f>
        <v/>
      </c>
      <c r="I748" s="219" t="str">
        <f>IF(B747="","",IF(AW748="対象外","対象外",I747))</f>
        <v/>
      </c>
      <c r="J748" s="219" t="str">
        <f>IF(B747="","",IF(AW748="対象外","対象外",J747))</f>
        <v/>
      </c>
      <c r="K748" s="219" t="str">
        <f>IF(B747="","",IF(AW748="対象外","対象外",K747))</f>
        <v/>
      </c>
      <c r="L748" s="315" t="str">
        <f>IF(B747="","",IF(AW748="対象外","対象外",L747))</f>
        <v/>
      </c>
      <c r="M748" s="303" t="str">
        <f>IF(B747="","",IF(AX748="対象外","対象外",M747))</f>
        <v/>
      </c>
      <c r="N748" s="219" t="str">
        <f>IF(B747="","",IF(AX748="対象外","対象外",N747))</f>
        <v/>
      </c>
      <c r="O748" s="219" t="str">
        <f>IF(B747="","",IF(AX748="対象外","対象外",O747))</f>
        <v/>
      </c>
      <c r="P748" s="219" t="str">
        <f>IF(B747="","",IF(AX748="対象外","対象外",P747))</f>
        <v/>
      </c>
      <c r="Q748" s="219" t="str">
        <f>IF(B747="","",IF(AX748="対象外","対象外",Q747))</f>
        <v/>
      </c>
      <c r="R748" s="219" t="str">
        <f>IF(B747="","",IF(AX748="対象外","対象外",R747))</f>
        <v/>
      </c>
      <c r="S748" s="322" t="str">
        <f>IF(B747="","",IF(AX748="対象外","対象外",S747))</f>
        <v/>
      </c>
      <c r="T748" s="314" t="str">
        <f>IF(B747="","",IF(AY748="対象外","対象外",T747))</f>
        <v/>
      </c>
      <c r="U748" s="219" t="str">
        <f>IF(B747="","",IF(AY748="対象外","対象外",U747))</f>
        <v/>
      </c>
      <c r="V748" s="219" t="str">
        <f>IF(B747="","",IF(AY748="対象外","対象外",V747))</f>
        <v/>
      </c>
      <c r="W748" s="219" t="str">
        <f>IF(B747="","",IF(AY748="対象外","対象外",W747))</f>
        <v/>
      </c>
      <c r="X748" s="219" t="str">
        <f>IF(B747="","",IF(AY748="対象外","対象外",X747))</f>
        <v/>
      </c>
      <c r="Y748" s="219" t="str">
        <f>IF(B747="","",IF(AY748="対象外","対象外",Y747))</f>
        <v/>
      </c>
      <c r="Z748" s="315" t="str">
        <f>IF(B747="","",IF(AY748="対象外","対象外",Z747))</f>
        <v/>
      </c>
      <c r="AA748" s="303" t="str">
        <f>IF(B747="","",IF(AZ748="対象外","対象外",AA747))</f>
        <v/>
      </c>
      <c r="AB748" s="219" t="str">
        <f>IF(B747="","",IF(AZ748="対象外","対象外",AB747))</f>
        <v/>
      </c>
      <c r="AC748" s="219" t="str">
        <f>IF(B747="","",IF(AZ748="対象外","対象外",AC747))</f>
        <v/>
      </c>
      <c r="AD748" s="219" t="str">
        <f>IF(B747="","",IF(AZ748="対象外","対象外",AD747))</f>
        <v/>
      </c>
      <c r="AE748" s="219" t="str">
        <f>IF(B747="","",IF(AZ748="対象外","対象外",AE747))</f>
        <v/>
      </c>
      <c r="AF748" s="219" t="str">
        <f>IF(B747="","",IF(AZ748="対象外","対象外",AF747))</f>
        <v/>
      </c>
      <c r="AG748" s="219" t="str">
        <f>IF(B747="","",IF(AZ748="対象外","対象外",AG747))</f>
        <v/>
      </c>
      <c r="AH748" s="523" t="str">
        <f t="shared" ref="AH748" si="1217">IF(B747="","",IF(AH747&lt;1,"対象外",ROUND(AI747/AH747,3)))</f>
        <v/>
      </c>
      <c r="AI748" s="524"/>
      <c r="AJ748" s="189"/>
      <c r="AL748" s="290"/>
      <c r="AM748" s="184">
        <f>IF(AH748="",0,IF(AH748="対象外",0,1))</f>
        <v>0</v>
      </c>
      <c r="AN748" s="187">
        <f>IF(AM748=1,AH748,0)</f>
        <v>0</v>
      </c>
      <c r="AO748" s="184">
        <f>AH747</f>
        <v>0</v>
      </c>
      <c r="AP748" s="170">
        <f>AI747</f>
        <v>0</v>
      </c>
      <c r="AQ748" s="152"/>
      <c r="AR748" s="170">
        <f>IF(AS748&gt;1,1,0)</f>
        <v>0</v>
      </c>
      <c r="AS748" s="170">
        <f>AO748+AS704</f>
        <v>0</v>
      </c>
      <c r="AT748" s="170">
        <f>AP748+AT704</f>
        <v>0</v>
      </c>
      <c r="AU748" s="152"/>
      <c r="AW748" s="198" t="str">
        <f>IF(COUNTIF(F747:L747,"作業")+COUNTIF(F747:L747,"休日")&lt;7,"対象外",IF(COUNTIF(F747:L747,"休日")&gt;3,"対象外","対象"))</f>
        <v>対象外</v>
      </c>
      <c r="AX748" s="198" t="str">
        <f>IF(COUNTIF(M747:S747,"作業")+COUNTIF(M747:S747,"休日")&lt;7,"対象外",IF(COUNTIF(M747:S747,"休日")&gt;3,"対象外","対象"))</f>
        <v>対象外</v>
      </c>
      <c r="AY748" s="198" t="str">
        <f>IF(COUNTIF(T747:Z747,"作業")+COUNTIF(T747:Z747,"休日")&lt;7,"対象外",IF(COUNTIF(T747:Z747,"休日")&gt;3,"対象外","対象"))</f>
        <v>対象外</v>
      </c>
      <c r="AZ748" s="198" t="str">
        <f>IF(COUNTIF(AA747:AG747,"作業")+COUNTIF(AA747:AG747,"休日")&lt;7,"対象外",IF(COUNTIF(AA747:AG747,"休日")&gt;3,"対象外","対象"))</f>
        <v>対象外</v>
      </c>
    </row>
    <row r="749" spans="1:52" ht="54.75" customHeight="1" x14ac:dyDescent="0.35">
      <c r="A749" s="599"/>
      <c r="B749" s="529" t="str">
        <f>IF(COUNTIF(F749:AG749,0)=28,"",B$45)</f>
        <v/>
      </c>
      <c r="C749" s="530"/>
      <c r="D749" s="531"/>
      <c r="E749" s="295" t="s">
        <v>158</v>
      </c>
      <c r="F749" s="314">
        <f>VLOOKUP(F726,'11'!$B$11:$D$598,3,0)</f>
        <v>0</v>
      </c>
      <c r="G749" s="219">
        <f>VLOOKUP(G726,'11'!$B$11:$D$598,3,0)</f>
        <v>0</v>
      </c>
      <c r="H749" s="219">
        <f>VLOOKUP(H726,'11'!$B$11:$D$598,3,0)</f>
        <v>0</v>
      </c>
      <c r="I749" s="219">
        <f>VLOOKUP(I726,'11'!$B$11:$D$598,3,0)</f>
        <v>0</v>
      </c>
      <c r="J749" s="219">
        <f>VLOOKUP(J726,'11'!$B$11:$D$598,3,0)</f>
        <v>0</v>
      </c>
      <c r="K749" s="219">
        <f>VLOOKUP(K726,'11'!$B$11:$D$598,3,0)</f>
        <v>0</v>
      </c>
      <c r="L749" s="315">
        <f>VLOOKUP(L726,'11'!$B$11:$D$598,3,0)</f>
        <v>0</v>
      </c>
      <c r="M749" s="303">
        <f>VLOOKUP(M726,'11'!$B$11:$D$598,3,0)</f>
        <v>0</v>
      </c>
      <c r="N749" s="219">
        <f>VLOOKUP(N726,'11'!$B$11:$D$598,3,0)</f>
        <v>0</v>
      </c>
      <c r="O749" s="219">
        <f>VLOOKUP(O726,'11'!$B$11:$D$598,3,0)</f>
        <v>0</v>
      </c>
      <c r="P749" s="219">
        <f>VLOOKUP(P726,'11'!$B$11:$D$598,3,0)</f>
        <v>0</v>
      </c>
      <c r="Q749" s="219">
        <f>VLOOKUP(Q726,'11'!$B$11:$D$598,3,0)</f>
        <v>0</v>
      </c>
      <c r="R749" s="219">
        <f>VLOOKUP(R726,'11'!$B$11:$D$598,3,0)</f>
        <v>0</v>
      </c>
      <c r="S749" s="322">
        <f>VLOOKUP(S726,'11'!$B$11:$D$598,3,0)</f>
        <v>0</v>
      </c>
      <c r="T749" s="314">
        <f>VLOOKUP(T726,'11'!$B$11:$D$598,3,0)</f>
        <v>0</v>
      </c>
      <c r="U749" s="219">
        <f>VLOOKUP(U726,'11'!$B$11:$D$598,3,0)</f>
        <v>0</v>
      </c>
      <c r="V749" s="219">
        <f>VLOOKUP(V726,'11'!$B$11:$D$598,3,0)</f>
        <v>0</v>
      </c>
      <c r="W749" s="219">
        <f>VLOOKUP(W726,'11'!$B$11:$D$598,3,0)</f>
        <v>0</v>
      </c>
      <c r="X749" s="219">
        <f>VLOOKUP(X726,'11'!$B$11:$D$598,3,0)</f>
        <v>0</v>
      </c>
      <c r="Y749" s="219">
        <f>VLOOKUP(Y726,'11'!$B$11:$D$598,3,0)</f>
        <v>0</v>
      </c>
      <c r="Z749" s="315">
        <f>VLOOKUP(Z726,'11'!$B$11:$D$598,3,0)</f>
        <v>0</v>
      </c>
      <c r="AA749" s="303">
        <f>VLOOKUP(AA726,'11'!$B$11:$D$598,3,0)</f>
        <v>0</v>
      </c>
      <c r="AB749" s="219">
        <f>VLOOKUP(AB726,'11'!$B$11:$D$598,3,0)</f>
        <v>0</v>
      </c>
      <c r="AC749" s="219">
        <f>VLOOKUP(AC726,'11'!$B$11:$D$598,3,0)</f>
        <v>0</v>
      </c>
      <c r="AD749" s="219">
        <f>VLOOKUP(AD726,'11'!$B$11:$D$598,3,0)</f>
        <v>0</v>
      </c>
      <c r="AE749" s="219">
        <f>VLOOKUP(AE726,'11'!$B$11:$D$598,3,0)</f>
        <v>0</v>
      </c>
      <c r="AF749" s="219">
        <f>VLOOKUP(AF726,'11'!$B$11:$D$598,3,0)</f>
        <v>0</v>
      </c>
      <c r="AG749" s="219">
        <f>VLOOKUP(AG726,'11'!$B$11:$D$598,3,0)</f>
        <v>0</v>
      </c>
      <c r="AH749" s="198">
        <f t="shared" ref="AH749" si="1218">COUNTIF(F750:AG750,"作業")+COUNTIF(F750:AG750,"休日")</f>
        <v>0</v>
      </c>
      <c r="AI749" s="291">
        <f t="shared" ref="AI749" si="1219">(COUNTIF(F750:AG750,"休日"))</f>
        <v>0</v>
      </c>
      <c r="AJ749" s="189"/>
      <c r="AL749" s="290"/>
      <c r="AM749" s="290"/>
      <c r="AN749" s="290"/>
      <c r="AW749" s="278">
        <v>1</v>
      </c>
      <c r="AX749" s="278">
        <v>2</v>
      </c>
      <c r="AY749" s="278">
        <v>3</v>
      </c>
      <c r="AZ749" s="278">
        <v>4</v>
      </c>
    </row>
    <row r="750" spans="1:52" ht="54.75" customHeight="1" x14ac:dyDescent="0.35">
      <c r="A750" s="599"/>
      <c r="B750" s="532"/>
      <c r="C750" s="533"/>
      <c r="D750" s="534"/>
      <c r="E750" s="296" t="s">
        <v>159</v>
      </c>
      <c r="F750" s="314" t="str">
        <f>IF(B749="","",IF(AW750="対象外","対象外",F749))</f>
        <v/>
      </c>
      <c r="G750" s="219" t="str">
        <f>IF(B749="","",IF(AW750="対象外","対象外",G749))</f>
        <v/>
      </c>
      <c r="H750" s="219" t="str">
        <f>IF(B749="","",IF(AW750="対象外","対象外",H749))</f>
        <v/>
      </c>
      <c r="I750" s="219" t="str">
        <f>IF(B749="","",IF(AW750="対象外","対象外",I749))</f>
        <v/>
      </c>
      <c r="J750" s="219" t="str">
        <f>IF(B749="","",IF(AW750="対象外","対象外",J749))</f>
        <v/>
      </c>
      <c r="K750" s="219" t="str">
        <f>IF(B749="","",IF(AW750="対象外","対象外",K749))</f>
        <v/>
      </c>
      <c r="L750" s="315" t="str">
        <f>IF(B749="","",IF(AW750="対象外","対象外",L749))</f>
        <v/>
      </c>
      <c r="M750" s="303" t="str">
        <f>IF(B749="","",IF(AX750="対象外","対象外",M749))</f>
        <v/>
      </c>
      <c r="N750" s="219" t="str">
        <f>IF(B749="","",IF(AX750="対象外","対象外",N749))</f>
        <v/>
      </c>
      <c r="O750" s="219" t="str">
        <f>IF(B749="","",IF(AX750="対象外","対象外",O749))</f>
        <v/>
      </c>
      <c r="P750" s="219" t="str">
        <f>IF(B749="","",IF(AX750="対象外","対象外",P749))</f>
        <v/>
      </c>
      <c r="Q750" s="219" t="str">
        <f>IF(B749="","",IF(AX750="対象外","対象外",Q749))</f>
        <v/>
      </c>
      <c r="R750" s="219" t="str">
        <f>IF(B749="","",IF(AX750="対象外","対象外",R749))</f>
        <v/>
      </c>
      <c r="S750" s="322" t="str">
        <f>IF(B749="","",IF(AX750="対象外","対象外",S749))</f>
        <v/>
      </c>
      <c r="T750" s="314" t="str">
        <f>IF(B749="","",IF(AY750="対象外","対象外",T749))</f>
        <v/>
      </c>
      <c r="U750" s="219" t="str">
        <f>IF(B749="","",IF(AY750="対象外","対象外",U749))</f>
        <v/>
      </c>
      <c r="V750" s="219" t="str">
        <f>IF(B749="","",IF(AY750="対象外","対象外",V749))</f>
        <v/>
      </c>
      <c r="W750" s="219" t="str">
        <f>IF(B749="","",IF(AY750="対象外","対象外",W749))</f>
        <v/>
      </c>
      <c r="X750" s="219" t="str">
        <f>IF(B749="","",IF(AY750="対象外","対象外",X749))</f>
        <v/>
      </c>
      <c r="Y750" s="219" t="str">
        <f>IF(B749="","",IF(AY750="対象外","対象外",Y749))</f>
        <v/>
      </c>
      <c r="Z750" s="315" t="str">
        <f>IF(B749="","",IF(AY750="対象外","対象外",Z749))</f>
        <v/>
      </c>
      <c r="AA750" s="303" t="str">
        <f>IF(B749="","",IF(AZ750="対象外","対象外",AA749))</f>
        <v/>
      </c>
      <c r="AB750" s="219" t="str">
        <f>IF(B749="","",IF(AZ750="対象外","対象外",AB749))</f>
        <v/>
      </c>
      <c r="AC750" s="219" t="str">
        <f>IF(B749="","",IF(AZ750="対象外","対象外",AC749))</f>
        <v/>
      </c>
      <c r="AD750" s="219" t="str">
        <f>IF(B749="","",IF(AZ750="対象外","対象外",AD749))</f>
        <v/>
      </c>
      <c r="AE750" s="219" t="str">
        <f>IF(B749="","",IF(AZ750="対象外","対象外",AE749))</f>
        <v/>
      </c>
      <c r="AF750" s="219" t="str">
        <f>IF(B749="","",IF(AZ750="対象外","対象外",AF749))</f>
        <v/>
      </c>
      <c r="AG750" s="219" t="str">
        <f>IF(B749="","",IF(AZ750="対象外","対象外",AG749))</f>
        <v/>
      </c>
      <c r="AH750" s="523" t="str">
        <f t="shared" ref="AH750" si="1220">IF(B749="","",IF(AH749&lt;1,"対象外",ROUND(AI749/AH749,3)))</f>
        <v/>
      </c>
      <c r="AI750" s="524"/>
      <c r="AJ750" s="189"/>
      <c r="AL750" s="290"/>
      <c r="AM750" s="184">
        <f>IF(AH750="",0,IF(AH750="対象外",0,1))</f>
        <v>0</v>
      </c>
      <c r="AN750" s="187">
        <f>IF(AM750=1,AH750,0)</f>
        <v>0</v>
      </c>
      <c r="AO750" s="184">
        <f>AH749</f>
        <v>0</v>
      </c>
      <c r="AP750" s="170">
        <f>AI749</f>
        <v>0</v>
      </c>
      <c r="AQ750" s="152"/>
      <c r="AR750" s="170">
        <f>IF(AS750&gt;1,1,0)</f>
        <v>0</v>
      </c>
      <c r="AS750" s="170">
        <f>AO750+AS706</f>
        <v>0</v>
      </c>
      <c r="AT750" s="170">
        <f>AP750+AT706</f>
        <v>0</v>
      </c>
      <c r="AU750" s="152"/>
      <c r="AW750" s="198" t="str">
        <f>IF(COUNTIF(F749:L749,"作業")+COUNTIF(F749:L749,"休日")&lt;7,"対象外",IF(COUNTIF(F749:L749,"休日")&gt;3,"対象外","対象"))</f>
        <v>対象外</v>
      </c>
      <c r="AX750" s="198" t="str">
        <f>IF(COUNTIF(M749:S749,"作業")+COUNTIF(M749:S749,"休日")&lt;7,"対象外",IF(COUNTIF(M749:S749,"休日")&gt;3,"対象外","対象"))</f>
        <v>対象外</v>
      </c>
      <c r="AY750" s="198" t="str">
        <f>IF(COUNTIF(T749:Z749,"作業")+COUNTIF(T749:Z749,"休日")&lt;7,"対象外",IF(COUNTIF(T749:Z749,"休日")&gt;3,"対象外","対象"))</f>
        <v>対象外</v>
      </c>
      <c r="AZ750" s="198" t="str">
        <f>IF(COUNTIF(AA749:AG749,"作業")+COUNTIF(AA749:AG749,"休日")&lt;7,"対象外",IF(COUNTIF(AA749:AG749,"休日")&gt;3,"対象外","対象"))</f>
        <v>対象外</v>
      </c>
    </row>
    <row r="751" spans="1:52" ht="54.75" customHeight="1" x14ac:dyDescent="0.35">
      <c r="A751" s="599"/>
      <c r="B751" s="529" t="str">
        <f>IF(COUNTIF(F751:AG751,0)=28,"",B$47)</f>
        <v/>
      </c>
      <c r="C751" s="530"/>
      <c r="D751" s="531"/>
      <c r="E751" s="295" t="s">
        <v>158</v>
      </c>
      <c r="F751" s="314">
        <f>VLOOKUP(F726,'12'!$B$11:$D$598,3,0)</f>
        <v>0</v>
      </c>
      <c r="G751" s="219">
        <f>VLOOKUP(G726,'12'!$B$11:$D$598,3,0)</f>
        <v>0</v>
      </c>
      <c r="H751" s="219">
        <f>VLOOKUP(H726,'12'!$B$11:$D$598,3,0)</f>
        <v>0</v>
      </c>
      <c r="I751" s="219">
        <f>VLOOKUP(I726,'12'!$B$11:$D$598,3,0)</f>
        <v>0</v>
      </c>
      <c r="J751" s="219">
        <f>VLOOKUP(J726,'12'!$B$11:$D$598,3,0)</f>
        <v>0</v>
      </c>
      <c r="K751" s="219">
        <f>VLOOKUP(K726,'12'!$B$11:$D$598,3,0)</f>
        <v>0</v>
      </c>
      <c r="L751" s="315">
        <f>VLOOKUP(L726,'12'!$B$11:$D$598,3,0)</f>
        <v>0</v>
      </c>
      <c r="M751" s="303">
        <f>VLOOKUP(M726,'12'!$B$11:$D$598,3,0)</f>
        <v>0</v>
      </c>
      <c r="N751" s="219">
        <f>VLOOKUP(N726,'12'!$B$11:$D$598,3,0)</f>
        <v>0</v>
      </c>
      <c r="O751" s="219">
        <f>VLOOKUP(O726,'12'!$B$11:$D$598,3,0)</f>
        <v>0</v>
      </c>
      <c r="P751" s="219">
        <f>VLOOKUP(P726,'12'!$B$11:$D$598,3,0)</f>
        <v>0</v>
      </c>
      <c r="Q751" s="219">
        <f>VLOOKUP(Q726,'12'!$B$11:$D$598,3,0)</f>
        <v>0</v>
      </c>
      <c r="R751" s="219">
        <f>VLOOKUP(R726,'12'!$B$11:$D$598,3,0)</f>
        <v>0</v>
      </c>
      <c r="S751" s="322">
        <f>VLOOKUP(S726,'12'!$B$11:$D$598,3,0)</f>
        <v>0</v>
      </c>
      <c r="T751" s="314">
        <f>VLOOKUP(T726,'12'!$B$11:$D$598,3,0)</f>
        <v>0</v>
      </c>
      <c r="U751" s="219">
        <f>VLOOKUP(U726,'12'!$B$11:$D$598,3,0)</f>
        <v>0</v>
      </c>
      <c r="V751" s="219">
        <f>VLOOKUP(V726,'12'!$B$11:$D$598,3,0)</f>
        <v>0</v>
      </c>
      <c r="W751" s="219">
        <f>VLOOKUP(W726,'12'!$B$11:$D$598,3,0)</f>
        <v>0</v>
      </c>
      <c r="X751" s="219">
        <f>VLOOKUP(X726,'12'!$B$11:$D$598,3,0)</f>
        <v>0</v>
      </c>
      <c r="Y751" s="219">
        <f>VLOOKUP(Y726,'12'!$B$11:$D$598,3,0)</f>
        <v>0</v>
      </c>
      <c r="Z751" s="315">
        <f>VLOOKUP(Z726,'12'!$B$11:$D$598,3,0)</f>
        <v>0</v>
      </c>
      <c r="AA751" s="303">
        <f>VLOOKUP(AA726,'12'!$B$11:$D$598,3,0)</f>
        <v>0</v>
      </c>
      <c r="AB751" s="219">
        <f>VLOOKUP(AB726,'12'!$B$11:$D$598,3,0)</f>
        <v>0</v>
      </c>
      <c r="AC751" s="219">
        <f>VLOOKUP(AC726,'12'!$B$11:$D$598,3,0)</f>
        <v>0</v>
      </c>
      <c r="AD751" s="219">
        <f>VLOOKUP(AD726,'12'!$B$11:$D$598,3,0)</f>
        <v>0</v>
      </c>
      <c r="AE751" s="219">
        <f>VLOOKUP(AE726,'12'!$B$11:$D$598,3,0)</f>
        <v>0</v>
      </c>
      <c r="AF751" s="219">
        <f>VLOOKUP(AF726,'12'!$B$11:$D$598,3,0)</f>
        <v>0</v>
      </c>
      <c r="AG751" s="219">
        <f>VLOOKUP(AG726,'12'!$B$11:$D$598,3,0)</f>
        <v>0</v>
      </c>
      <c r="AH751" s="198">
        <f t="shared" ref="AH751" si="1221">COUNTIF(F752:AG752,"作業")+COUNTIF(F752:AG752,"休日")</f>
        <v>0</v>
      </c>
      <c r="AI751" s="291">
        <f t="shared" ref="AI751" si="1222">(COUNTIF(F752:AG752,"休日"))</f>
        <v>0</v>
      </c>
      <c r="AJ751" s="189"/>
      <c r="AL751" s="290"/>
      <c r="AM751" s="290"/>
      <c r="AN751" s="290"/>
      <c r="AW751" s="278">
        <v>1</v>
      </c>
      <c r="AX751" s="278">
        <v>2</v>
      </c>
      <c r="AY751" s="278">
        <v>3</v>
      </c>
      <c r="AZ751" s="278">
        <v>4</v>
      </c>
    </row>
    <row r="752" spans="1:52" ht="54.75" customHeight="1" x14ac:dyDescent="0.35">
      <c r="A752" s="599"/>
      <c r="B752" s="532"/>
      <c r="C752" s="533"/>
      <c r="D752" s="534"/>
      <c r="E752" s="296" t="s">
        <v>159</v>
      </c>
      <c r="F752" s="314" t="str">
        <f>IF(B751="","",IF(AW752="対象外","対象外",F751))</f>
        <v/>
      </c>
      <c r="G752" s="219" t="str">
        <f>IF(B751="","",IF(AW752="対象外","対象外",G751))</f>
        <v/>
      </c>
      <c r="H752" s="219" t="str">
        <f>IF(B751="","",IF(AW752="対象外","対象外",H751))</f>
        <v/>
      </c>
      <c r="I752" s="219" t="str">
        <f>IF(B751="","",IF(AW752="対象外","対象外",I751))</f>
        <v/>
      </c>
      <c r="J752" s="219" t="str">
        <f>IF(B751="","",IF(AW752="対象外","対象外",J751))</f>
        <v/>
      </c>
      <c r="K752" s="219" t="str">
        <f>IF(B751="","",IF(AW752="対象外","対象外",K751))</f>
        <v/>
      </c>
      <c r="L752" s="315" t="str">
        <f>IF(B751="","",IF(AW752="対象外","対象外",L751))</f>
        <v/>
      </c>
      <c r="M752" s="303" t="str">
        <f>IF(B751="","",IF(AX752="対象外","対象外",M751))</f>
        <v/>
      </c>
      <c r="N752" s="219" t="str">
        <f>IF(B751="","",IF(AX752="対象外","対象外",N751))</f>
        <v/>
      </c>
      <c r="O752" s="219" t="str">
        <f>IF(B751="","",IF(AX752="対象外","対象外",O751))</f>
        <v/>
      </c>
      <c r="P752" s="219" t="str">
        <f>IF(B751="","",IF(AX752="対象外","対象外",P751))</f>
        <v/>
      </c>
      <c r="Q752" s="219" t="str">
        <f>IF(B751="","",IF(AX752="対象外","対象外",Q751))</f>
        <v/>
      </c>
      <c r="R752" s="219" t="str">
        <f>IF(B751="","",IF(AX752="対象外","対象外",R751))</f>
        <v/>
      </c>
      <c r="S752" s="322" t="str">
        <f>IF(B751="","",IF(AX752="対象外","対象外",S751))</f>
        <v/>
      </c>
      <c r="T752" s="314" t="str">
        <f>IF(B751="","",IF(AY752="対象外","対象外",T751))</f>
        <v/>
      </c>
      <c r="U752" s="219" t="str">
        <f>IF(B751="","",IF(AY752="対象外","対象外",U751))</f>
        <v/>
      </c>
      <c r="V752" s="219" t="str">
        <f>IF(B751="","",IF(AY752="対象外","対象外",V751))</f>
        <v/>
      </c>
      <c r="W752" s="219" t="str">
        <f>IF(B751="","",IF(AY752="対象外","対象外",W751))</f>
        <v/>
      </c>
      <c r="X752" s="219" t="str">
        <f>IF(B751="","",IF(AY752="対象外","対象外",X751))</f>
        <v/>
      </c>
      <c r="Y752" s="219" t="str">
        <f>IF(B751="","",IF(AY752="対象外","対象外",Y751))</f>
        <v/>
      </c>
      <c r="Z752" s="315" t="str">
        <f>IF(B751="","",IF(AY752="対象外","対象外",Z751))</f>
        <v/>
      </c>
      <c r="AA752" s="303" t="str">
        <f>IF(B751="","",IF(AZ752="対象外","対象外",AA751))</f>
        <v/>
      </c>
      <c r="AB752" s="219" t="str">
        <f>IF(B751="","",IF(AZ752="対象外","対象外",AB751))</f>
        <v/>
      </c>
      <c r="AC752" s="219" t="str">
        <f>IF(B751="","",IF(AZ752="対象外","対象外",AC751))</f>
        <v/>
      </c>
      <c r="AD752" s="219" t="str">
        <f>IF(B751="","",IF(AZ752="対象外","対象外",AD751))</f>
        <v/>
      </c>
      <c r="AE752" s="219" t="str">
        <f>IF(B751="","",IF(AZ752="対象外","対象外",AE751))</f>
        <v/>
      </c>
      <c r="AF752" s="219" t="str">
        <f>IF(B751="","",IF(AZ752="対象外","対象外",AF751))</f>
        <v/>
      </c>
      <c r="AG752" s="219" t="str">
        <f>IF(B751="","",IF(AZ752="対象外","対象外",AG751))</f>
        <v/>
      </c>
      <c r="AH752" s="523" t="str">
        <f t="shared" ref="AH752" si="1223">IF(B751="","",IF(AH751&lt;1,"対象外",ROUND(AI751/AH751,3)))</f>
        <v/>
      </c>
      <c r="AI752" s="524"/>
      <c r="AJ752" s="189"/>
      <c r="AL752" s="290"/>
      <c r="AM752" s="184">
        <f>IF(AH752="",0,IF(AH752="対象外",0,1))</f>
        <v>0</v>
      </c>
      <c r="AN752" s="187">
        <f>IF(AM752=1,AH752,0)</f>
        <v>0</v>
      </c>
      <c r="AO752" s="184">
        <f>AH751</f>
        <v>0</v>
      </c>
      <c r="AP752" s="170">
        <f>AI751</f>
        <v>0</v>
      </c>
      <c r="AQ752" s="152"/>
      <c r="AR752" s="170">
        <f>IF(AS752&gt;1,1,0)</f>
        <v>0</v>
      </c>
      <c r="AS752" s="170">
        <f>AO752+AS708</f>
        <v>0</v>
      </c>
      <c r="AT752" s="170">
        <f>AP752+AT708</f>
        <v>0</v>
      </c>
      <c r="AU752" s="152"/>
      <c r="AW752" s="198" t="str">
        <f>IF(COUNTIF(F751:L751,"作業")+COUNTIF(F751:L751,"休日")&lt;7,"対象外",IF(COUNTIF(F751:L751,"休日")&gt;3,"対象外","対象"))</f>
        <v>対象外</v>
      </c>
      <c r="AX752" s="198" t="str">
        <f>IF(COUNTIF(M751:S751,"作業")+COUNTIF(M751:S751,"休日")&lt;7,"対象外",IF(COUNTIF(M751:S751,"休日")&gt;3,"対象外","対象"))</f>
        <v>対象外</v>
      </c>
      <c r="AY752" s="198" t="str">
        <f>IF(COUNTIF(T751:Z751,"作業")+COUNTIF(T751:Z751,"休日")&lt;7,"対象外",IF(COUNTIF(T751:Z751,"休日")&gt;3,"対象外","対象"))</f>
        <v>対象外</v>
      </c>
      <c r="AZ752" s="198" t="str">
        <f>IF(COUNTIF(AA751:AG751,"作業")+COUNTIF(AA751:AG751,"休日")&lt;7,"対象外",IF(COUNTIF(AA751:AG751,"休日")&gt;3,"対象外","対象"))</f>
        <v>対象外</v>
      </c>
    </row>
    <row r="753" spans="1:52" ht="54.75" customHeight="1" x14ac:dyDescent="0.35">
      <c r="A753" s="599"/>
      <c r="B753" s="529" t="str">
        <f>IF(COUNTIF(F753:AG753,0)=28,"",B$49)</f>
        <v/>
      </c>
      <c r="C753" s="530"/>
      <c r="D753" s="531"/>
      <c r="E753" s="295" t="s">
        <v>158</v>
      </c>
      <c r="F753" s="314">
        <f>VLOOKUP(F726,'13'!$B$11:$D$598,3,0)</f>
        <v>0</v>
      </c>
      <c r="G753" s="219">
        <f>VLOOKUP(G726,'13'!$B$11:$D$598,3,0)</f>
        <v>0</v>
      </c>
      <c r="H753" s="219">
        <f>VLOOKUP(H726,'13'!$B$11:$D$598,3,0)</f>
        <v>0</v>
      </c>
      <c r="I753" s="219">
        <f>VLOOKUP(I726,'13'!$B$11:$D$598,3,0)</f>
        <v>0</v>
      </c>
      <c r="J753" s="219">
        <f>VLOOKUP(J726,'13'!$B$11:$D$598,3,0)</f>
        <v>0</v>
      </c>
      <c r="K753" s="219">
        <f>VLOOKUP(K726,'13'!$B$11:$D$598,3,0)</f>
        <v>0</v>
      </c>
      <c r="L753" s="315">
        <f>VLOOKUP(L726,'13'!$B$11:$D$598,3,0)</f>
        <v>0</v>
      </c>
      <c r="M753" s="303">
        <f>VLOOKUP(M726,'13'!$B$11:$D$598,3,0)</f>
        <v>0</v>
      </c>
      <c r="N753" s="219">
        <f>VLOOKUP(N726,'13'!$B$11:$D$598,3,0)</f>
        <v>0</v>
      </c>
      <c r="O753" s="219">
        <f>VLOOKUP(O726,'13'!$B$11:$D$598,3,0)</f>
        <v>0</v>
      </c>
      <c r="P753" s="219">
        <f>VLOOKUP(P726,'13'!$B$11:$D$598,3,0)</f>
        <v>0</v>
      </c>
      <c r="Q753" s="219">
        <f>VLOOKUP(Q726,'13'!$B$11:$D$598,3,0)</f>
        <v>0</v>
      </c>
      <c r="R753" s="219">
        <f>VLOOKUP(R726,'13'!$B$11:$D$598,3,0)</f>
        <v>0</v>
      </c>
      <c r="S753" s="322">
        <f>VLOOKUP(S726,'13'!$B$11:$D$598,3,0)</f>
        <v>0</v>
      </c>
      <c r="T753" s="314">
        <f>VLOOKUP(T726,'13'!$B$11:$D$598,3,0)</f>
        <v>0</v>
      </c>
      <c r="U753" s="219">
        <f>VLOOKUP(U726,'13'!$B$11:$D$598,3,0)</f>
        <v>0</v>
      </c>
      <c r="V753" s="219">
        <f>VLOOKUP(V726,'13'!$B$11:$D$598,3,0)</f>
        <v>0</v>
      </c>
      <c r="W753" s="219">
        <f>VLOOKUP(W726,'13'!$B$11:$D$598,3,0)</f>
        <v>0</v>
      </c>
      <c r="X753" s="219">
        <f>VLOOKUP(X726,'13'!$B$11:$D$598,3,0)</f>
        <v>0</v>
      </c>
      <c r="Y753" s="219">
        <f>VLOOKUP(Y726,'13'!$B$11:$D$598,3,0)</f>
        <v>0</v>
      </c>
      <c r="Z753" s="315">
        <f>VLOOKUP(Z726,'13'!$B$11:$D$598,3,0)</f>
        <v>0</v>
      </c>
      <c r="AA753" s="303">
        <f>VLOOKUP(AA726,'13'!$B$11:$D$598,3,0)</f>
        <v>0</v>
      </c>
      <c r="AB753" s="219">
        <f>VLOOKUP(AB726,'13'!$B$11:$D$598,3,0)</f>
        <v>0</v>
      </c>
      <c r="AC753" s="219">
        <f>VLOOKUP(AC726,'13'!$B$11:$D$598,3,0)</f>
        <v>0</v>
      </c>
      <c r="AD753" s="219">
        <f>VLOOKUP(AD726,'13'!$B$11:$D$598,3,0)</f>
        <v>0</v>
      </c>
      <c r="AE753" s="219">
        <f>VLOOKUP(AE726,'13'!$B$11:$D$598,3,0)</f>
        <v>0</v>
      </c>
      <c r="AF753" s="219">
        <f>VLOOKUP(AF726,'13'!$B$11:$D$598,3,0)</f>
        <v>0</v>
      </c>
      <c r="AG753" s="219">
        <f>VLOOKUP(AG726,'13'!$B$11:$D$598,3,0)</f>
        <v>0</v>
      </c>
      <c r="AH753" s="198">
        <f t="shared" ref="AH753" si="1224">COUNTIF(F754:AG754,"作業")+COUNTIF(F754:AG754,"休日")</f>
        <v>0</v>
      </c>
      <c r="AI753" s="291">
        <f t="shared" ref="AI753" si="1225">(COUNTIF(F754:AG754,"休日"))</f>
        <v>0</v>
      </c>
      <c r="AJ753" s="189"/>
      <c r="AL753" s="290"/>
      <c r="AM753" s="290"/>
      <c r="AN753" s="290"/>
      <c r="AW753" s="278">
        <v>1</v>
      </c>
      <c r="AX753" s="278">
        <v>2</v>
      </c>
      <c r="AY753" s="278">
        <v>3</v>
      </c>
      <c r="AZ753" s="278">
        <v>4</v>
      </c>
    </row>
    <row r="754" spans="1:52" ht="54.75" customHeight="1" x14ac:dyDescent="0.35">
      <c r="A754" s="599"/>
      <c r="B754" s="532"/>
      <c r="C754" s="533"/>
      <c r="D754" s="534"/>
      <c r="E754" s="296" t="s">
        <v>159</v>
      </c>
      <c r="F754" s="314" t="str">
        <f>IF(B753="","",IF(AW754="対象外","対象外",F753))</f>
        <v/>
      </c>
      <c r="G754" s="219" t="str">
        <f>IF(B753="","",IF(AW754="対象外","対象外",G753))</f>
        <v/>
      </c>
      <c r="H754" s="219" t="str">
        <f>IF(B753="","",IF(AW754="対象外","対象外",H753))</f>
        <v/>
      </c>
      <c r="I754" s="219" t="str">
        <f>IF(B753="","",IF(AW754="対象外","対象外",I753))</f>
        <v/>
      </c>
      <c r="J754" s="219" t="str">
        <f>IF(B753="","",IF(AW754="対象外","対象外",J753))</f>
        <v/>
      </c>
      <c r="K754" s="219" t="str">
        <f>IF(B753="","",IF(AW754="対象外","対象外",K753))</f>
        <v/>
      </c>
      <c r="L754" s="315" t="str">
        <f>IF(B753="","",IF(AW754="対象外","対象外",L753))</f>
        <v/>
      </c>
      <c r="M754" s="303" t="str">
        <f>IF(B753="","",IF(AX754="対象外","対象外",M753))</f>
        <v/>
      </c>
      <c r="N754" s="219" t="str">
        <f>IF(B753="","",IF(AX754="対象外","対象外",N753))</f>
        <v/>
      </c>
      <c r="O754" s="219" t="str">
        <f>IF(B753="","",IF(AX754="対象外","対象外",O753))</f>
        <v/>
      </c>
      <c r="P754" s="219" t="str">
        <f>IF(B753="","",IF(AX754="対象外","対象外",P753))</f>
        <v/>
      </c>
      <c r="Q754" s="219" t="str">
        <f>IF(B753="","",IF(AX754="対象外","対象外",Q753))</f>
        <v/>
      </c>
      <c r="R754" s="219" t="str">
        <f>IF(B753="","",IF(AX754="対象外","対象外",R753))</f>
        <v/>
      </c>
      <c r="S754" s="322" t="str">
        <f>IF(B753="","",IF(AX754="対象外","対象外",S753))</f>
        <v/>
      </c>
      <c r="T754" s="314" t="str">
        <f>IF(B753="","",IF(AY754="対象外","対象外",T753))</f>
        <v/>
      </c>
      <c r="U754" s="219" t="str">
        <f>IF(B753="","",IF(AY754="対象外","対象外",U753))</f>
        <v/>
      </c>
      <c r="V754" s="219" t="str">
        <f>IF(B753="","",IF(AY754="対象外","対象外",V753))</f>
        <v/>
      </c>
      <c r="W754" s="219" t="str">
        <f>IF(B753="","",IF(AY754="対象外","対象外",W753))</f>
        <v/>
      </c>
      <c r="X754" s="219" t="str">
        <f>IF(B753="","",IF(AY754="対象外","対象外",X753))</f>
        <v/>
      </c>
      <c r="Y754" s="219" t="str">
        <f>IF(B753="","",IF(AY754="対象外","対象外",Y753))</f>
        <v/>
      </c>
      <c r="Z754" s="315" t="str">
        <f>IF(B753="","",IF(AY754="対象外","対象外",Z753))</f>
        <v/>
      </c>
      <c r="AA754" s="303" t="str">
        <f>IF(B753="","",IF(AZ754="対象外","対象外",AA753))</f>
        <v/>
      </c>
      <c r="AB754" s="219" t="str">
        <f>IF(B753="","",IF(AZ754="対象外","対象外",AB753))</f>
        <v/>
      </c>
      <c r="AC754" s="219" t="str">
        <f>IF(B753="","",IF(AZ754="対象外","対象外",AC753))</f>
        <v/>
      </c>
      <c r="AD754" s="219" t="str">
        <f>IF(B753="","",IF(AZ754="対象外","対象外",AD753))</f>
        <v/>
      </c>
      <c r="AE754" s="219" t="str">
        <f>IF(B753="","",IF(AZ754="対象外","対象外",AE753))</f>
        <v/>
      </c>
      <c r="AF754" s="219" t="str">
        <f>IF(B753="","",IF(AZ754="対象外","対象外",AF753))</f>
        <v/>
      </c>
      <c r="AG754" s="219" t="str">
        <f>IF(B753="","",IF(AZ754="対象外","対象外",AG753))</f>
        <v/>
      </c>
      <c r="AH754" s="523" t="str">
        <f t="shared" ref="AH754" si="1226">IF(B753="","",IF(AH753&lt;1,"対象外",ROUND(AI753/AH753,3)))</f>
        <v/>
      </c>
      <c r="AI754" s="524"/>
      <c r="AJ754" s="189"/>
      <c r="AL754" s="290"/>
      <c r="AM754" s="184">
        <f>IF(AH754="",0,IF(AH754="対象外",0,1))</f>
        <v>0</v>
      </c>
      <c r="AN754" s="187">
        <f>IF(AM754=1,AH754,0)</f>
        <v>0</v>
      </c>
      <c r="AO754" s="184">
        <f>AH753</f>
        <v>0</v>
      </c>
      <c r="AP754" s="170">
        <f>AI753</f>
        <v>0</v>
      </c>
      <c r="AQ754" s="152"/>
      <c r="AR754" s="170">
        <f>IF(AS754&gt;1,1,0)</f>
        <v>0</v>
      </c>
      <c r="AS754" s="170">
        <f>AO754+AS710</f>
        <v>0</v>
      </c>
      <c r="AT754" s="170">
        <f>AP754+AT710</f>
        <v>0</v>
      </c>
      <c r="AU754" s="152"/>
      <c r="AW754" s="198" t="str">
        <f>IF(COUNTIF(F753:L753,"作業")+COUNTIF(F753:L753,"休日")&lt;7,"対象外",IF(COUNTIF(F753:L753,"休日")&gt;3,"対象外","対象"))</f>
        <v>対象外</v>
      </c>
      <c r="AX754" s="198" t="str">
        <f>IF(COUNTIF(M753:S753,"作業")+COUNTIF(M753:S753,"休日")&lt;7,"対象外",IF(COUNTIF(M753:S753,"休日")&gt;3,"対象外","対象"))</f>
        <v>対象外</v>
      </c>
      <c r="AY754" s="198" t="str">
        <f>IF(COUNTIF(T753:Z753,"作業")+COUNTIF(T753:Z753,"休日")&lt;7,"対象外",IF(COUNTIF(T753:Z753,"休日")&gt;3,"対象外","対象"))</f>
        <v>対象外</v>
      </c>
      <c r="AZ754" s="198" t="str">
        <f>IF(COUNTIF(AA753:AG753,"作業")+COUNTIF(AA753:AG753,"休日")&lt;7,"対象外",IF(COUNTIF(AA753:AG753,"休日")&gt;3,"対象外","対象"))</f>
        <v>対象外</v>
      </c>
    </row>
    <row r="755" spans="1:52" ht="54.75" customHeight="1" x14ac:dyDescent="0.35">
      <c r="A755" s="599"/>
      <c r="B755" s="529" t="str">
        <f>IF(COUNTIF(F755:AG755,0)=28,"",B$51)</f>
        <v/>
      </c>
      <c r="C755" s="530"/>
      <c r="D755" s="531"/>
      <c r="E755" s="295" t="s">
        <v>158</v>
      </c>
      <c r="F755" s="314">
        <f>VLOOKUP(F726,'14'!$B$11:$D$598,3,0)</f>
        <v>0</v>
      </c>
      <c r="G755" s="219">
        <f>VLOOKUP(G726,'14'!$B$11:$D$598,3,0)</f>
        <v>0</v>
      </c>
      <c r="H755" s="219">
        <f>VLOOKUP(H726,'14'!$B$11:$D$598,3,0)</f>
        <v>0</v>
      </c>
      <c r="I755" s="219">
        <f>VLOOKUP(I726,'14'!$B$11:$D$598,3,0)</f>
        <v>0</v>
      </c>
      <c r="J755" s="219">
        <f>VLOOKUP(J726,'14'!$B$11:$D$598,3,0)</f>
        <v>0</v>
      </c>
      <c r="K755" s="219">
        <f>VLOOKUP(K726,'14'!$B$11:$D$598,3,0)</f>
        <v>0</v>
      </c>
      <c r="L755" s="315">
        <f>VLOOKUP(L726,'14'!$B$11:$D$598,3,0)</f>
        <v>0</v>
      </c>
      <c r="M755" s="303">
        <f>VLOOKUP(M726,'14'!$B$11:$D$598,3,0)</f>
        <v>0</v>
      </c>
      <c r="N755" s="219">
        <f>VLOOKUP(N726,'14'!$B$11:$D$598,3,0)</f>
        <v>0</v>
      </c>
      <c r="O755" s="219">
        <f>VLOOKUP(O726,'14'!$B$11:$D$598,3,0)</f>
        <v>0</v>
      </c>
      <c r="P755" s="219">
        <f>VLOOKUP(P726,'14'!$B$11:$D$598,3,0)</f>
        <v>0</v>
      </c>
      <c r="Q755" s="219">
        <f>VLOOKUP(Q726,'14'!$B$11:$D$598,3,0)</f>
        <v>0</v>
      </c>
      <c r="R755" s="219">
        <f>VLOOKUP(R726,'14'!$B$11:$D$598,3,0)</f>
        <v>0</v>
      </c>
      <c r="S755" s="322">
        <f>VLOOKUP(S726,'14'!$B$11:$D$598,3,0)</f>
        <v>0</v>
      </c>
      <c r="T755" s="314">
        <f>VLOOKUP(T726,'14'!$B$11:$D$598,3,0)</f>
        <v>0</v>
      </c>
      <c r="U755" s="219">
        <f>VLOOKUP(U726,'14'!$B$11:$D$598,3,0)</f>
        <v>0</v>
      </c>
      <c r="V755" s="219">
        <f>VLOOKUP(V726,'14'!$B$11:$D$598,3,0)</f>
        <v>0</v>
      </c>
      <c r="W755" s="219">
        <f>VLOOKUP(W726,'14'!$B$11:$D$598,3,0)</f>
        <v>0</v>
      </c>
      <c r="X755" s="219">
        <f>VLOOKUP(X726,'14'!$B$11:$D$598,3,0)</f>
        <v>0</v>
      </c>
      <c r="Y755" s="219">
        <f>VLOOKUP(Y726,'14'!$B$11:$D$598,3,0)</f>
        <v>0</v>
      </c>
      <c r="Z755" s="315">
        <f>VLOOKUP(Z726,'14'!$B$11:$D$598,3,0)</f>
        <v>0</v>
      </c>
      <c r="AA755" s="303">
        <f>VLOOKUP(AA726,'14'!$B$11:$D$598,3,0)</f>
        <v>0</v>
      </c>
      <c r="AB755" s="219">
        <f>VLOOKUP(AB726,'14'!$B$11:$D$598,3,0)</f>
        <v>0</v>
      </c>
      <c r="AC755" s="219">
        <f>VLOOKUP(AC726,'14'!$B$11:$D$598,3,0)</f>
        <v>0</v>
      </c>
      <c r="AD755" s="219">
        <f>VLOOKUP(AD726,'14'!$B$11:$D$598,3,0)</f>
        <v>0</v>
      </c>
      <c r="AE755" s="219">
        <f>VLOOKUP(AE726,'14'!$B$11:$D$598,3,0)</f>
        <v>0</v>
      </c>
      <c r="AF755" s="219">
        <f>VLOOKUP(AF726,'14'!$B$11:$D$598,3,0)</f>
        <v>0</v>
      </c>
      <c r="AG755" s="219">
        <f>VLOOKUP(AG726,'14'!$B$11:$D$598,3,0)</f>
        <v>0</v>
      </c>
      <c r="AH755" s="198">
        <f t="shared" ref="AH755" si="1227">COUNTIF(F756:AG756,"作業")+COUNTIF(F756:AG756,"休日")</f>
        <v>0</v>
      </c>
      <c r="AI755" s="291">
        <f t="shared" ref="AI755" si="1228">(COUNTIF(F756:AG756,"休日"))</f>
        <v>0</v>
      </c>
      <c r="AJ755" s="189"/>
      <c r="AL755" s="290"/>
      <c r="AM755" s="290"/>
      <c r="AN755" s="290"/>
      <c r="AW755" s="278">
        <v>1</v>
      </c>
      <c r="AX755" s="278">
        <v>2</v>
      </c>
      <c r="AY755" s="278">
        <v>3</v>
      </c>
      <c r="AZ755" s="278">
        <v>4</v>
      </c>
    </row>
    <row r="756" spans="1:52" ht="54.75" customHeight="1" x14ac:dyDescent="0.35">
      <c r="A756" s="599"/>
      <c r="B756" s="532"/>
      <c r="C756" s="533"/>
      <c r="D756" s="534"/>
      <c r="E756" s="296" t="s">
        <v>159</v>
      </c>
      <c r="F756" s="314" t="str">
        <f>IF(B755="","",IF(AW756="対象外","対象外",F755))</f>
        <v/>
      </c>
      <c r="G756" s="219" t="str">
        <f>IF(B755="","",IF(AW756="対象外","対象外",G755))</f>
        <v/>
      </c>
      <c r="H756" s="219" t="str">
        <f>IF(B755="","",IF(AW756="対象外","対象外",H755))</f>
        <v/>
      </c>
      <c r="I756" s="219" t="str">
        <f>IF(B755="","",IF(AW756="対象外","対象外",I755))</f>
        <v/>
      </c>
      <c r="J756" s="219" t="str">
        <f>IF(B755="","",IF(AW756="対象外","対象外",J755))</f>
        <v/>
      </c>
      <c r="K756" s="219" t="str">
        <f>IF(B755="","",IF(AW756="対象外","対象外",K755))</f>
        <v/>
      </c>
      <c r="L756" s="315" t="str">
        <f>IF(B755="","",IF(AW756="対象外","対象外",L755))</f>
        <v/>
      </c>
      <c r="M756" s="303" t="str">
        <f>IF(B755="","",IF(AX756="対象外","対象外",M755))</f>
        <v/>
      </c>
      <c r="N756" s="219" t="str">
        <f>IF(B755="","",IF(AX756="対象外","対象外",N755))</f>
        <v/>
      </c>
      <c r="O756" s="219" t="str">
        <f>IF(B755="","",IF(AX756="対象外","対象外",O755))</f>
        <v/>
      </c>
      <c r="P756" s="219" t="str">
        <f>IF(B755="","",IF(AX756="対象外","対象外",P755))</f>
        <v/>
      </c>
      <c r="Q756" s="219" t="str">
        <f>IF(B755="","",IF(AX756="対象外","対象外",Q755))</f>
        <v/>
      </c>
      <c r="R756" s="219" t="str">
        <f>IF(B755="","",IF(AX756="対象外","対象外",R755))</f>
        <v/>
      </c>
      <c r="S756" s="322" t="str">
        <f>IF(B755="","",IF(AX756="対象外","対象外",S755))</f>
        <v/>
      </c>
      <c r="T756" s="314" t="str">
        <f>IF(B755="","",IF(AY756="対象外","対象外",T755))</f>
        <v/>
      </c>
      <c r="U756" s="219" t="str">
        <f>IF(B755="","",IF(AY756="対象外","対象外",U755))</f>
        <v/>
      </c>
      <c r="V756" s="219" t="str">
        <f>IF(B755="","",IF(AY756="対象外","対象外",V755))</f>
        <v/>
      </c>
      <c r="W756" s="219" t="str">
        <f>IF(B755="","",IF(AY756="対象外","対象外",W755))</f>
        <v/>
      </c>
      <c r="X756" s="219" t="str">
        <f>IF(B755="","",IF(AY756="対象外","対象外",X755))</f>
        <v/>
      </c>
      <c r="Y756" s="219" t="str">
        <f>IF(B755="","",IF(AY756="対象外","対象外",Y755))</f>
        <v/>
      </c>
      <c r="Z756" s="315" t="str">
        <f>IF(B755="","",IF(AY756="対象外","対象外",Z755))</f>
        <v/>
      </c>
      <c r="AA756" s="303" t="str">
        <f>IF(B755="","",IF(AZ756="対象外","対象外",AA755))</f>
        <v/>
      </c>
      <c r="AB756" s="219" t="str">
        <f>IF(B755="","",IF(AZ756="対象外","対象外",AB755))</f>
        <v/>
      </c>
      <c r="AC756" s="219" t="str">
        <f>IF(B755="","",IF(AZ756="対象外","対象外",AC755))</f>
        <v/>
      </c>
      <c r="AD756" s="219" t="str">
        <f>IF(B755="","",IF(AZ756="対象外","対象外",AD755))</f>
        <v/>
      </c>
      <c r="AE756" s="219" t="str">
        <f>IF(B755="","",IF(AZ756="対象外","対象外",AE755))</f>
        <v/>
      </c>
      <c r="AF756" s="219" t="str">
        <f>IF(B755="","",IF(AZ756="対象外","対象外",AF755))</f>
        <v/>
      </c>
      <c r="AG756" s="219" t="str">
        <f>IF(B755="","",IF(AZ756="対象外","対象外",AG755))</f>
        <v/>
      </c>
      <c r="AH756" s="523" t="str">
        <f t="shared" ref="AH756" si="1229">IF(B755="","",IF(AH755&lt;1,"対象外",ROUND(AI755/AH755,3)))</f>
        <v/>
      </c>
      <c r="AI756" s="524"/>
      <c r="AJ756" s="189"/>
      <c r="AL756" s="290"/>
      <c r="AM756" s="184">
        <f>IF(AH756="",0,IF(AH756="対象外",0,1))</f>
        <v>0</v>
      </c>
      <c r="AN756" s="187">
        <f>IF(AM756=1,AH756,0)</f>
        <v>0</v>
      </c>
      <c r="AO756" s="184">
        <f>AH755</f>
        <v>0</v>
      </c>
      <c r="AP756" s="170">
        <f>AI755</f>
        <v>0</v>
      </c>
      <c r="AQ756" s="152"/>
      <c r="AR756" s="170">
        <f>IF(AS756&gt;1,1,0)</f>
        <v>0</v>
      </c>
      <c r="AS756" s="170">
        <f>AO756+AS712</f>
        <v>0</v>
      </c>
      <c r="AT756" s="170">
        <f>AP756+AT712</f>
        <v>0</v>
      </c>
      <c r="AU756" s="152"/>
      <c r="AW756" s="198" t="str">
        <f>IF(COUNTIF(F755:L755,"作業")+COUNTIF(F755:L755,"休日")&lt;7,"対象外",IF(COUNTIF(F755:L755,"休日")&gt;3,"対象外","対象"))</f>
        <v>対象外</v>
      </c>
      <c r="AX756" s="198" t="str">
        <f>IF(COUNTIF(M755:S755,"作業")+COUNTIF(M755:S755,"休日")&lt;7,"対象外",IF(COUNTIF(M755:S755,"休日")&gt;3,"対象外","対象"))</f>
        <v>対象外</v>
      </c>
      <c r="AY756" s="198" t="str">
        <f>IF(COUNTIF(T755:Z755,"作業")+COUNTIF(T755:Z755,"休日")&lt;7,"対象外",IF(COUNTIF(T755:Z755,"休日")&gt;3,"対象外","対象"))</f>
        <v>対象外</v>
      </c>
      <c r="AZ756" s="198" t="str">
        <f>IF(COUNTIF(AA755:AG755,"作業")+COUNTIF(AA755:AG755,"休日")&lt;7,"対象外",IF(COUNTIF(AA755:AG755,"休日")&gt;3,"対象外","対象"))</f>
        <v>対象外</v>
      </c>
    </row>
    <row r="757" spans="1:52" ht="54.75" customHeight="1" x14ac:dyDescent="0.35">
      <c r="A757" s="599"/>
      <c r="B757" s="529" t="str">
        <f>IF(COUNTIF(F757:AG757,0)=28,"",B$53)</f>
        <v/>
      </c>
      <c r="C757" s="530"/>
      <c r="D757" s="531"/>
      <c r="E757" s="295" t="s">
        <v>158</v>
      </c>
      <c r="F757" s="314">
        <f>VLOOKUP(F726,'15'!$B$11:$D$598,3,0)</f>
        <v>0</v>
      </c>
      <c r="G757" s="219">
        <f>VLOOKUP(G726,'15'!$B$11:$D$598,3,0)</f>
        <v>0</v>
      </c>
      <c r="H757" s="219">
        <f>VLOOKUP(H726,'15'!$B$11:$D$598,3,0)</f>
        <v>0</v>
      </c>
      <c r="I757" s="219">
        <f>VLOOKUP(I726,'15'!$B$11:$D$598,3,0)</f>
        <v>0</v>
      </c>
      <c r="J757" s="219">
        <f>VLOOKUP(J726,'15'!$B$11:$D$598,3,0)</f>
        <v>0</v>
      </c>
      <c r="K757" s="219">
        <f>VLOOKUP(K726,'15'!$B$11:$D$598,3,0)</f>
        <v>0</v>
      </c>
      <c r="L757" s="315">
        <f>VLOOKUP(L726,'15'!$B$11:$D$598,3,0)</f>
        <v>0</v>
      </c>
      <c r="M757" s="303">
        <f>VLOOKUP(M726,'15'!$B$11:$D$598,3,0)</f>
        <v>0</v>
      </c>
      <c r="N757" s="219">
        <f>VLOOKUP(N726,'15'!$B$11:$D$598,3,0)</f>
        <v>0</v>
      </c>
      <c r="O757" s="219">
        <f>VLOOKUP(O726,'15'!$B$11:$D$598,3,0)</f>
        <v>0</v>
      </c>
      <c r="P757" s="219">
        <f>VLOOKUP(P726,'15'!$B$11:$D$598,3,0)</f>
        <v>0</v>
      </c>
      <c r="Q757" s="219">
        <f>VLOOKUP(Q726,'15'!$B$11:$D$598,3,0)</f>
        <v>0</v>
      </c>
      <c r="R757" s="219">
        <f>VLOOKUP(R726,'15'!$B$11:$D$598,3,0)</f>
        <v>0</v>
      </c>
      <c r="S757" s="322">
        <f>VLOOKUP(S726,'15'!$B$11:$D$598,3,0)</f>
        <v>0</v>
      </c>
      <c r="T757" s="314">
        <f>VLOOKUP(T726,'15'!$B$11:$D$598,3,0)</f>
        <v>0</v>
      </c>
      <c r="U757" s="219">
        <f>VLOOKUP(U726,'15'!$B$11:$D$598,3,0)</f>
        <v>0</v>
      </c>
      <c r="V757" s="219">
        <f>VLOOKUP(V726,'15'!$B$11:$D$598,3,0)</f>
        <v>0</v>
      </c>
      <c r="W757" s="219">
        <f>VLOOKUP(W726,'15'!$B$11:$D$598,3,0)</f>
        <v>0</v>
      </c>
      <c r="X757" s="219">
        <f>VLOOKUP(X726,'15'!$B$11:$D$598,3,0)</f>
        <v>0</v>
      </c>
      <c r="Y757" s="219">
        <f>VLOOKUP(Y726,'15'!$B$11:$D$598,3,0)</f>
        <v>0</v>
      </c>
      <c r="Z757" s="315">
        <f>VLOOKUP(Z726,'15'!$B$11:$D$598,3,0)</f>
        <v>0</v>
      </c>
      <c r="AA757" s="303">
        <f>VLOOKUP(AA726,'15'!$B$11:$D$598,3,0)</f>
        <v>0</v>
      </c>
      <c r="AB757" s="219">
        <f>VLOOKUP(AB726,'15'!$B$11:$D$598,3,0)</f>
        <v>0</v>
      </c>
      <c r="AC757" s="219">
        <f>VLOOKUP(AC726,'15'!$B$11:$D$598,3,0)</f>
        <v>0</v>
      </c>
      <c r="AD757" s="219">
        <f>VLOOKUP(AD726,'15'!$B$11:$D$598,3,0)</f>
        <v>0</v>
      </c>
      <c r="AE757" s="219">
        <f>VLOOKUP(AE726,'15'!$B$11:$D$598,3,0)</f>
        <v>0</v>
      </c>
      <c r="AF757" s="219">
        <f>VLOOKUP(AF726,'15'!$B$11:$D$598,3,0)</f>
        <v>0</v>
      </c>
      <c r="AG757" s="219">
        <f>VLOOKUP(AG726,'15'!$B$11:$D$598,3,0)</f>
        <v>0</v>
      </c>
      <c r="AH757" s="198">
        <f t="shared" ref="AH757" si="1230">COUNTIF(F758:AG758,"作業")+COUNTIF(F758:AG758,"休日")</f>
        <v>0</v>
      </c>
      <c r="AI757" s="291">
        <f t="shared" ref="AI757" si="1231">(COUNTIF(F758:AG758,"休日"))</f>
        <v>0</v>
      </c>
      <c r="AJ757" s="189"/>
      <c r="AL757" s="290"/>
      <c r="AM757" s="290"/>
      <c r="AN757" s="290"/>
      <c r="AW757" s="278">
        <v>1</v>
      </c>
      <c r="AX757" s="278">
        <v>2</v>
      </c>
      <c r="AY757" s="278">
        <v>3</v>
      </c>
      <c r="AZ757" s="278">
        <v>4</v>
      </c>
    </row>
    <row r="758" spans="1:52" ht="54.75" customHeight="1" x14ac:dyDescent="0.35">
      <c r="A758" s="599"/>
      <c r="B758" s="532"/>
      <c r="C758" s="533"/>
      <c r="D758" s="534"/>
      <c r="E758" s="296" t="s">
        <v>159</v>
      </c>
      <c r="F758" s="314" t="str">
        <f>IF(B757="","",IF(AW758="対象外","対象外",F757))</f>
        <v/>
      </c>
      <c r="G758" s="219" t="str">
        <f>IF(B757="","",IF(AW758="対象外","対象外",G757))</f>
        <v/>
      </c>
      <c r="H758" s="219" t="str">
        <f>IF(B757="","",IF(AW758="対象外","対象外",H757))</f>
        <v/>
      </c>
      <c r="I758" s="219" t="str">
        <f>IF(B757="","",IF(AW758="対象外","対象外",I757))</f>
        <v/>
      </c>
      <c r="J758" s="219" t="str">
        <f>IF(B757="","",IF(AW758="対象外","対象外",J757))</f>
        <v/>
      </c>
      <c r="K758" s="219" t="str">
        <f>IF(B757="","",IF(AW758="対象外","対象外",K757))</f>
        <v/>
      </c>
      <c r="L758" s="315" t="str">
        <f>IF(B757="","",IF(AW758="対象外","対象外",L757))</f>
        <v/>
      </c>
      <c r="M758" s="303" t="str">
        <f>IF(B757="","",IF(AX758="対象外","対象外",M757))</f>
        <v/>
      </c>
      <c r="N758" s="219" t="str">
        <f>IF(B757="","",IF(AX758="対象外","対象外",N757))</f>
        <v/>
      </c>
      <c r="O758" s="219" t="str">
        <f>IF(B757="","",IF(AX758="対象外","対象外",O757))</f>
        <v/>
      </c>
      <c r="P758" s="219" t="str">
        <f>IF(B757="","",IF(AX758="対象外","対象外",P757))</f>
        <v/>
      </c>
      <c r="Q758" s="219" t="str">
        <f>IF(B757="","",IF(AX758="対象外","対象外",Q757))</f>
        <v/>
      </c>
      <c r="R758" s="219" t="str">
        <f>IF(B757="","",IF(AX758="対象外","対象外",R757))</f>
        <v/>
      </c>
      <c r="S758" s="322" t="str">
        <f>IF(B757="","",IF(AX758="対象外","対象外",S757))</f>
        <v/>
      </c>
      <c r="T758" s="314" t="str">
        <f>IF(B757="","",IF(AY758="対象外","対象外",T757))</f>
        <v/>
      </c>
      <c r="U758" s="219" t="str">
        <f>IF(B757="","",IF(AY758="対象外","対象外",U757))</f>
        <v/>
      </c>
      <c r="V758" s="219" t="str">
        <f>IF(B757="","",IF(AY758="対象外","対象外",V757))</f>
        <v/>
      </c>
      <c r="W758" s="219" t="str">
        <f>IF(B757="","",IF(AY758="対象外","対象外",W757))</f>
        <v/>
      </c>
      <c r="X758" s="219" t="str">
        <f>IF(B757="","",IF(AY758="対象外","対象外",X757))</f>
        <v/>
      </c>
      <c r="Y758" s="219" t="str">
        <f>IF(B757="","",IF(AY758="対象外","対象外",Y757))</f>
        <v/>
      </c>
      <c r="Z758" s="315" t="str">
        <f>IF(B757="","",IF(AY758="対象外","対象外",Z757))</f>
        <v/>
      </c>
      <c r="AA758" s="303" t="str">
        <f>IF(B757="","",IF(AZ758="対象外","対象外",AA757))</f>
        <v/>
      </c>
      <c r="AB758" s="219" t="str">
        <f>IF(B757="","",IF(AZ758="対象外","対象外",AB757))</f>
        <v/>
      </c>
      <c r="AC758" s="219" t="str">
        <f>IF(B757="","",IF(AZ758="対象外","対象外",AC757))</f>
        <v/>
      </c>
      <c r="AD758" s="219" t="str">
        <f>IF(B757="","",IF(AZ758="対象外","対象外",AD757))</f>
        <v/>
      </c>
      <c r="AE758" s="219" t="str">
        <f>IF(B757="","",IF(AZ758="対象外","対象外",AE757))</f>
        <v/>
      </c>
      <c r="AF758" s="219" t="str">
        <f>IF(B757="","",IF(AZ758="対象外","対象外",AF757))</f>
        <v/>
      </c>
      <c r="AG758" s="219" t="str">
        <f>IF(B757="","",IF(AZ758="対象外","対象外",AG757))</f>
        <v/>
      </c>
      <c r="AH758" s="523" t="str">
        <f t="shared" ref="AH758" si="1232">IF(B757="","",IF(AH757&lt;1,"対象外",ROUND(AI757/AH757,3)))</f>
        <v/>
      </c>
      <c r="AI758" s="524"/>
      <c r="AJ758" s="189"/>
      <c r="AL758" s="290"/>
      <c r="AM758" s="184">
        <f>IF(AH758="",0,IF(AH758="対象外",0,1))</f>
        <v>0</v>
      </c>
      <c r="AN758" s="187">
        <f>IF(AM758=1,AH758,0)</f>
        <v>0</v>
      </c>
      <c r="AO758" s="184">
        <f>AH757</f>
        <v>0</v>
      </c>
      <c r="AP758" s="170">
        <f>AI757</f>
        <v>0</v>
      </c>
      <c r="AQ758" s="152"/>
      <c r="AR758" s="170">
        <f>IF(AS758&gt;1,1,0)</f>
        <v>0</v>
      </c>
      <c r="AS758" s="170">
        <f>AO758+AS714</f>
        <v>0</v>
      </c>
      <c r="AT758" s="170">
        <f>AP758+AT714</f>
        <v>0</v>
      </c>
      <c r="AU758" s="152"/>
      <c r="AW758" s="198" t="str">
        <f>IF(COUNTIF(F757:L757,"作業")+COUNTIF(F757:L757,"休日")&lt;7,"対象外",IF(COUNTIF(F757:L757,"休日")&gt;3,"対象外","対象"))</f>
        <v>対象外</v>
      </c>
      <c r="AX758" s="198" t="str">
        <f>IF(COUNTIF(M757:S757,"作業")+COUNTIF(M757:S757,"休日")&lt;7,"対象外",IF(COUNTIF(M757:S757,"休日")&gt;3,"対象外","対象"))</f>
        <v>対象外</v>
      </c>
      <c r="AY758" s="198" t="str">
        <f>IF(COUNTIF(T757:Z757,"作業")+COUNTIF(T757:Z757,"休日")&lt;7,"対象外",IF(COUNTIF(T757:Z757,"休日")&gt;3,"対象外","対象"))</f>
        <v>対象外</v>
      </c>
      <c r="AZ758" s="198" t="str">
        <f>IF(COUNTIF(AA757:AG757,"作業")+COUNTIF(AA757:AG757,"休日")&lt;7,"対象外",IF(COUNTIF(AA757:AG757,"休日")&gt;3,"対象外","対象"))</f>
        <v>対象外</v>
      </c>
    </row>
    <row r="759" spans="1:52" ht="54.75" customHeight="1" x14ac:dyDescent="0.35">
      <c r="A759" s="599"/>
      <c r="B759" s="529" t="str">
        <f>IF(COUNTIF(F759:AG759,0)=28,"",B$55)</f>
        <v/>
      </c>
      <c r="C759" s="530"/>
      <c r="D759" s="531"/>
      <c r="E759" s="295" t="s">
        <v>158</v>
      </c>
      <c r="F759" s="314">
        <f>VLOOKUP(F726,'16'!$B$11:$D$598,3,0)</f>
        <v>0</v>
      </c>
      <c r="G759" s="219">
        <f>VLOOKUP(G726,'16'!$B$11:$D$598,3,0)</f>
        <v>0</v>
      </c>
      <c r="H759" s="219">
        <f>VLOOKUP(H726,'16'!$B$11:$D$598,3,0)</f>
        <v>0</v>
      </c>
      <c r="I759" s="219">
        <f>VLOOKUP(I726,'16'!$B$11:$D$598,3,0)</f>
        <v>0</v>
      </c>
      <c r="J759" s="219">
        <f>VLOOKUP(J726,'16'!$B$11:$D$598,3,0)</f>
        <v>0</v>
      </c>
      <c r="K759" s="219">
        <f>VLOOKUP(K726,'16'!$B$11:$D$598,3,0)</f>
        <v>0</v>
      </c>
      <c r="L759" s="315">
        <f>VLOOKUP(L726,'16'!$B$11:$D$598,3,0)</f>
        <v>0</v>
      </c>
      <c r="M759" s="303">
        <f>VLOOKUP(M726,'16'!$B$11:$D$598,3,0)</f>
        <v>0</v>
      </c>
      <c r="N759" s="219">
        <f>VLOOKUP(N726,'16'!$B$11:$D$598,3,0)</f>
        <v>0</v>
      </c>
      <c r="O759" s="219">
        <f>VLOOKUP(O726,'16'!$B$11:$D$598,3,0)</f>
        <v>0</v>
      </c>
      <c r="P759" s="219">
        <f>VLOOKUP(P726,'16'!$B$11:$D$598,3,0)</f>
        <v>0</v>
      </c>
      <c r="Q759" s="219">
        <f>VLOOKUP(Q726,'16'!$B$11:$D$598,3,0)</f>
        <v>0</v>
      </c>
      <c r="R759" s="219">
        <f>VLOOKUP(R726,'16'!$B$11:$D$598,3,0)</f>
        <v>0</v>
      </c>
      <c r="S759" s="322">
        <f>VLOOKUP(S726,'16'!$B$11:$D$598,3,0)</f>
        <v>0</v>
      </c>
      <c r="T759" s="314">
        <f>VLOOKUP(T726,'16'!$B$11:$D$598,3,0)</f>
        <v>0</v>
      </c>
      <c r="U759" s="219">
        <f>VLOOKUP(U726,'16'!$B$11:$D$598,3,0)</f>
        <v>0</v>
      </c>
      <c r="V759" s="219">
        <f>VLOOKUP(V726,'16'!$B$11:$D$598,3,0)</f>
        <v>0</v>
      </c>
      <c r="W759" s="219">
        <f>VLOOKUP(W726,'16'!$B$11:$D$598,3,0)</f>
        <v>0</v>
      </c>
      <c r="X759" s="219">
        <f>VLOOKUP(X726,'16'!$B$11:$D$598,3,0)</f>
        <v>0</v>
      </c>
      <c r="Y759" s="219">
        <f>VLOOKUP(Y726,'16'!$B$11:$D$598,3,0)</f>
        <v>0</v>
      </c>
      <c r="Z759" s="315">
        <f>VLOOKUP(Z726,'16'!$B$11:$D$598,3,0)</f>
        <v>0</v>
      </c>
      <c r="AA759" s="303">
        <f>VLOOKUP(AA726,'16'!$B$11:$D$598,3,0)</f>
        <v>0</v>
      </c>
      <c r="AB759" s="219">
        <f>VLOOKUP(AB726,'16'!$B$11:$D$598,3,0)</f>
        <v>0</v>
      </c>
      <c r="AC759" s="219">
        <f>VLOOKUP(AC726,'16'!$B$11:$D$598,3,0)</f>
        <v>0</v>
      </c>
      <c r="AD759" s="219">
        <f>VLOOKUP(AD726,'16'!$B$11:$D$598,3,0)</f>
        <v>0</v>
      </c>
      <c r="AE759" s="219">
        <f>VLOOKUP(AE726,'16'!$B$11:$D$598,3,0)</f>
        <v>0</v>
      </c>
      <c r="AF759" s="219">
        <f>VLOOKUP(AF726,'16'!$B$11:$D$598,3,0)</f>
        <v>0</v>
      </c>
      <c r="AG759" s="219">
        <f>VLOOKUP(AG726,'16'!$B$11:$D$598,3,0)</f>
        <v>0</v>
      </c>
      <c r="AH759" s="198">
        <f t="shared" ref="AH759" si="1233">COUNTIF(F760:AG760,"作業")+COUNTIF(F760:AG760,"休日")</f>
        <v>0</v>
      </c>
      <c r="AI759" s="291">
        <f t="shared" ref="AI759" si="1234">(COUNTIF(F760:AG760,"休日"))</f>
        <v>0</v>
      </c>
      <c r="AJ759" s="189"/>
      <c r="AL759" s="290"/>
      <c r="AM759" s="290"/>
      <c r="AN759" s="290"/>
      <c r="AW759" s="278">
        <v>1</v>
      </c>
      <c r="AX759" s="278">
        <v>2</v>
      </c>
      <c r="AY759" s="278">
        <v>3</v>
      </c>
      <c r="AZ759" s="278">
        <v>4</v>
      </c>
    </row>
    <row r="760" spans="1:52" ht="54.75" customHeight="1" x14ac:dyDescent="0.35">
      <c r="A760" s="599"/>
      <c r="B760" s="532"/>
      <c r="C760" s="533"/>
      <c r="D760" s="534"/>
      <c r="E760" s="296" t="s">
        <v>159</v>
      </c>
      <c r="F760" s="314" t="str">
        <f>IF(B759="","",IF(AW760="対象外","対象外",F759))</f>
        <v/>
      </c>
      <c r="G760" s="219" t="str">
        <f>IF(B759="","",IF(AW760="対象外","対象外",G759))</f>
        <v/>
      </c>
      <c r="H760" s="219" t="str">
        <f>IF(B759="","",IF(AW760="対象外","対象外",H759))</f>
        <v/>
      </c>
      <c r="I760" s="219" t="str">
        <f>IF(B759="","",IF(AW760="対象外","対象外",I759))</f>
        <v/>
      </c>
      <c r="J760" s="219" t="str">
        <f>IF(B759="","",IF(AW760="対象外","対象外",J759))</f>
        <v/>
      </c>
      <c r="K760" s="219" t="str">
        <f>IF(B759="","",IF(AW760="対象外","対象外",K759))</f>
        <v/>
      </c>
      <c r="L760" s="315" t="str">
        <f>IF(B759="","",IF(AW760="対象外","対象外",L759))</f>
        <v/>
      </c>
      <c r="M760" s="303" t="str">
        <f>IF(B759="","",IF(AX760="対象外","対象外",M759))</f>
        <v/>
      </c>
      <c r="N760" s="219" t="str">
        <f>IF(B759="","",IF(AX760="対象外","対象外",N759))</f>
        <v/>
      </c>
      <c r="O760" s="219" t="str">
        <f>IF(B759="","",IF(AX760="対象外","対象外",O759))</f>
        <v/>
      </c>
      <c r="P760" s="219" t="str">
        <f>IF(B759="","",IF(AX760="対象外","対象外",P759))</f>
        <v/>
      </c>
      <c r="Q760" s="219" t="str">
        <f>IF(B759="","",IF(AX760="対象外","対象外",Q759))</f>
        <v/>
      </c>
      <c r="R760" s="219" t="str">
        <f>IF(B759="","",IF(AX760="対象外","対象外",R759))</f>
        <v/>
      </c>
      <c r="S760" s="322" t="str">
        <f>IF(B759="","",IF(AX760="対象外","対象外",S759))</f>
        <v/>
      </c>
      <c r="T760" s="314" t="str">
        <f>IF(B759="","",IF(AY760="対象外","対象外",T759))</f>
        <v/>
      </c>
      <c r="U760" s="219" t="str">
        <f>IF(B759="","",IF(AY760="対象外","対象外",U759))</f>
        <v/>
      </c>
      <c r="V760" s="219" t="str">
        <f>IF(B759="","",IF(AY760="対象外","対象外",V759))</f>
        <v/>
      </c>
      <c r="W760" s="219" t="str">
        <f>IF(B759="","",IF(AY760="対象外","対象外",W759))</f>
        <v/>
      </c>
      <c r="X760" s="219" t="str">
        <f>IF(B759="","",IF(AY760="対象外","対象外",X759))</f>
        <v/>
      </c>
      <c r="Y760" s="219" t="str">
        <f>IF(B759="","",IF(AY760="対象外","対象外",Y759))</f>
        <v/>
      </c>
      <c r="Z760" s="315" t="str">
        <f>IF(B759="","",IF(AY760="対象外","対象外",Z759))</f>
        <v/>
      </c>
      <c r="AA760" s="303" t="str">
        <f>IF(B759="","",IF(AZ760="対象外","対象外",AA759))</f>
        <v/>
      </c>
      <c r="AB760" s="219" t="str">
        <f>IF(B759="","",IF(AZ760="対象外","対象外",AB759))</f>
        <v/>
      </c>
      <c r="AC760" s="219" t="str">
        <f>IF(B759="","",IF(AZ760="対象外","対象外",AC759))</f>
        <v/>
      </c>
      <c r="AD760" s="219" t="str">
        <f>IF(B759="","",IF(AZ760="対象外","対象外",AD759))</f>
        <v/>
      </c>
      <c r="AE760" s="219" t="str">
        <f>IF(B759="","",IF(AZ760="対象外","対象外",AE759))</f>
        <v/>
      </c>
      <c r="AF760" s="219" t="str">
        <f>IF(B759="","",IF(AZ760="対象外","対象外",AF759))</f>
        <v/>
      </c>
      <c r="AG760" s="219" t="str">
        <f>IF(B759="","",IF(AZ760="対象外","対象外",AG759))</f>
        <v/>
      </c>
      <c r="AH760" s="523" t="str">
        <f t="shared" ref="AH760" si="1235">IF(B759="","",IF(AH759&lt;1,"対象外",ROUND(AI759/AH759,3)))</f>
        <v/>
      </c>
      <c r="AI760" s="524"/>
      <c r="AJ760" s="189"/>
      <c r="AL760" s="290"/>
      <c r="AM760" s="184">
        <f>IF(AH760="",0,IF(AH760="対象外",0,1))</f>
        <v>0</v>
      </c>
      <c r="AN760" s="187">
        <f>IF(AM760=1,AH760,0)</f>
        <v>0</v>
      </c>
      <c r="AO760" s="184">
        <f>AH759</f>
        <v>0</v>
      </c>
      <c r="AP760" s="170">
        <f>AI759</f>
        <v>0</v>
      </c>
      <c r="AQ760" s="152"/>
      <c r="AR760" s="170">
        <f>IF(AS760&gt;1,1,0)</f>
        <v>0</v>
      </c>
      <c r="AS760" s="170">
        <f>AO760+AS716</f>
        <v>0</v>
      </c>
      <c r="AT760" s="170">
        <f>AP760+AT716</f>
        <v>0</v>
      </c>
      <c r="AU760" s="152"/>
      <c r="AW760" s="198" t="str">
        <f>IF(COUNTIF(F759:L759,"作業")+COUNTIF(F759:L759,"休日")&lt;7,"対象外",IF(COUNTIF(F759:L759,"休日")&gt;3,"対象外","対象"))</f>
        <v>対象外</v>
      </c>
      <c r="AX760" s="198" t="str">
        <f>IF(COUNTIF(M759:S759,"作業")+COUNTIF(M759:S759,"休日")&lt;7,"対象外",IF(COUNTIF(M759:S759,"休日")&gt;3,"対象外","対象"))</f>
        <v>対象外</v>
      </c>
      <c r="AY760" s="198" t="str">
        <f>IF(COUNTIF(T759:Z759,"作業")+COUNTIF(T759:Z759,"休日")&lt;7,"対象外",IF(COUNTIF(T759:Z759,"休日")&gt;3,"対象外","対象"))</f>
        <v>対象外</v>
      </c>
      <c r="AZ760" s="198" t="str">
        <f>IF(COUNTIF(AA759:AG759,"作業")+COUNTIF(AA759:AG759,"休日")&lt;7,"対象外",IF(COUNTIF(AA759:AG759,"休日")&gt;3,"対象外","対象"))</f>
        <v>対象外</v>
      </c>
    </row>
    <row r="761" spans="1:52" ht="54.75" customHeight="1" x14ac:dyDescent="0.35">
      <c r="A761" s="599"/>
      <c r="B761" s="529" t="str">
        <f t="shared" ref="B761" si="1236">IF(COUNTIF(F761:AG761,0)=28,"",B$25)</f>
        <v/>
      </c>
      <c r="C761" s="530"/>
      <c r="D761" s="531"/>
      <c r="E761" s="295" t="s">
        <v>158</v>
      </c>
      <c r="F761" s="314">
        <f>VLOOKUP(F726,'17'!$B$11:$D$598,3,0)</f>
        <v>0</v>
      </c>
      <c r="G761" s="219">
        <f>VLOOKUP(G726,'17'!$B$11:$D$598,3,0)</f>
        <v>0</v>
      </c>
      <c r="H761" s="219">
        <f>VLOOKUP(H726,'17'!$B$11:$D$598,3,0)</f>
        <v>0</v>
      </c>
      <c r="I761" s="219">
        <f>VLOOKUP(I726,'17'!$B$11:$D$598,3,0)</f>
        <v>0</v>
      </c>
      <c r="J761" s="219">
        <f>VLOOKUP(J726,'17'!$B$11:$D$598,3,0)</f>
        <v>0</v>
      </c>
      <c r="K761" s="219">
        <f>VLOOKUP(K726,'17'!$B$11:$D$598,3,0)</f>
        <v>0</v>
      </c>
      <c r="L761" s="315">
        <f>VLOOKUP(L726,'17'!$B$11:$D$598,3,0)</f>
        <v>0</v>
      </c>
      <c r="M761" s="303">
        <f>VLOOKUP(M726,'17'!$B$11:$D$598,3,0)</f>
        <v>0</v>
      </c>
      <c r="N761" s="219">
        <f>VLOOKUP(N726,'17'!$B$11:$D$598,3,0)</f>
        <v>0</v>
      </c>
      <c r="O761" s="219">
        <f>VLOOKUP(O726,'17'!$B$11:$D$598,3,0)</f>
        <v>0</v>
      </c>
      <c r="P761" s="219">
        <f>VLOOKUP(P726,'17'!$B$11:$D$598,3,0)</f>
        <v>0</v>
      </c>
      <c r="Q761" s="219">
        <f>VLOOKUP(Q726,'17'!$B$11:$D$598,3,0)</f>
        <v>0</v>
      </c>
      <c r="R761" s="219">
        <f>VLOOKUP(R726,'17'!$B$11:$D$598,3,0)</f>
        <v>0</v>
      </c>
      <c r="S761" s="322">
        <f>VLOOKUP(S726,'17'!$B$11:$D$598,3,0)</f>
        <v>0</v>
      </c>
      <c r="T761" s="314">
        <f>VLOOKUP(T726,'17'!$B$11:$D$598,3,0)</f>
        <v>0</v>
      </c>
      <c r="U761" s="219">
        <f>VLOOKUP(U726,'17'!$B$11:$D$598,3,0)</f>
        <v>0</v>
      </c>
      <c r="V761" s="219">
        <f>VLOOKUP(V726,'17'!$B$11:$D$598,3,0)</f>
        <v>0</v>
      </c>
      <c r="W761" s="219">
        <f>VLOOKUP(W726,'17'!$B$11:$D$598,3,0)</f>
        <v>0</v>
      </c>
      <c r="X761" s="219">
        <f>VLOOKUP(X726,'17'!$B$11:$D$598,3,0)</f>
        <v>0</v>
      </c>
      <c r="Y761" s="219">
        <f>VLOOKUP(Y726,'17'!$B$11:$D$598,3,0)</f>
        <v>0</v>
      </c>
      <c r="Z761" s="315">
        <f>VLOOKUP(Z726,'17'!$B$11:$D$598,3,0)</f>
        <v>0</v>
      </c>
      <c r="AA761" s="303">
        <f>VLOOKUP(AA726,'17'!$B$11:$D$598,3,0)</f>
        <v>0</v>
      </c>
      <c r="AB761" s="219">
        <f>VLOOKUP(AB726,'17'!$B$11:$D$598,3,0)</f>
        <v>0</v>
      </c>
      <c r="AC761" s="219">
        <f>VLOOKUP(AC726,'17'!$B$11:$D$598,3,0)</f>
        <v>0</v>
      </c>
      <c r="AD761" s="219">
        <f>VLOOKUP(AD726,'17'!$B$11:$D$598,3,0)</f>
        <v>0</v>
      </c>
      <c r="AE761" s="219">
        <f>VLOOKUP(AE726,'17'!$B$11:$D$598,3,0)</f>
        <v>0</v>
      </c>
      <c r="AF761" s="219">
        <f>VLOOKUP(AF726,'17'!$B$11:$D$598,3,0)</f>
        <v>0</v>
      </c>
      <c r="AG761" s="219">
        <f>VLOOKUP(AG726,'17'!$B$11:$D$598,3,0)</f>
        <v>0</v>
      </c>
      <c r="AH761" s="198">
        <f t="shared" ref="AH761" si="1237">COUNTIF(F762:AG762,"作業")+COUNTIF(F762:AG762,"休日")</f>
        <v>0</v>
      </c>
      <c r="AI761" s="291">
        <f t="shared" ref="AI761" si="1238">(COUNTIF(F762:AG762,"休日"))</f>
        <v>0</v>
      </c>
      <c r="AJ761" s="189"/>
      <c r="AL761" s="290"/>
      <c r="AM761" s="290"/>
      <c r="AN761" s="290"/>
      <c r="AW761" s="278">
        <v>1</v>
      </c>
      <c r="AX761" s="278">
        <v>2</v>
      </c>
      <c r="AY761" s="278">
        <v>3</v>
      </c>
      <c r="AZ761" s="278">
        <v>4</v>
      </c>
    </row>
    <row r="762" spans="1:52" ht="54.75" customHeight="1" x14ac:dyDescent="0.35">
      <c r="A762" s="599"/>
      <c r="B762" s="532"/>
      <c r="C762" s="533"/>
      <c r="D762" s="534"/>
      <c r="E762" s="296" t="s">
        <v>159</v>
      </c>
      <c r="F762" s="314" t="str">
        <f>IF(B761="","",IF(AW762="対象外","対象外",F761))</f>
        <v/>
      </c>
      <c r="G762" s="219" t="str">
        <f>IF(B761="","",IF(AW762="対象外","対象外",G761))</f>
        <v/>
      </c>
      <c r="H762" s="219" t="str">
        <f>IF(B761="","",IF(AW762="対象外","対象外",H761))</f>
        <v/>
      </c>
      <c r="I762" s="219" t="str">
        <f>IF(B761="","",IF(AW762="対象外","対象外",I761))</f>
        <v/>
      </c>
      <c r="J762" s="219" t="str">
        <f>IF(B761="","",IF(AW762="対象外","対象外",J761))</f>
        <v/>
      </c>
      <c r="K762" s="219" t="str">
        <f>IF(B761="","",IF(AW762="対象外","対象外",K761))</f>
        <v/>
      </c>
      <c r="L762" s="315" t="str">
        <f>IF(B761="","",IF(AW762="対象外","対象外",L761))</f>
        <v/>
      </c>
      <c r="M762" s="303" t="str">
        <f>IF(B761="","",IF(AX762="対象外","対象外",M761))</f>
        <v/>
      </c>
      <c r="N762" s="219" t="str">
        <f>IF(B761="","",IF(AX762="対象外","対象外",N761))</f>
        <v/>
      </c>
      <c r="O762" s="219" t="str">
        <f>IF(B761="","",IF(AX762="対象外","対象外",O761))</f>
        <v/>
      </c>
      <c r="P762" s="219" t="str">
        <f>IF(B761="","",IF(AX762="対象外","対象外",P761))</f>
        <v/>
      </c>
      <c r="Q762" s="219" t="str">
        <f>IF(B761="","",IF(AX762="対象外","対象外",Q761))</f>
        <v/>
      </c>
      <c r="R762" s="219" t="str">
        <f>IF(B761="","",IF(AX762="対象外","対象外",R761))</f>
        <v/>
      </c>
      <c r="S762" s="322" t="str">
        <f>IF(B761="","",IF(AX762="対象外","対象外",S761))</f>
        <v/>
      </c>
      <c r="T762" s="314" t="str">
        <f>IF(B761="","",IF(AY762="対象外","対象外",T761))</f>
        <v/>
      </c>
      <c r="U762" s="219" t="str">
        <f>IF(B761="","",IF(AY762="対象外","対象外",U761))</f>
        <v/>
      </c>
      <c r="V762" s="219" t="str">
        <f>IF(B761="","",IF(AY762="対象外","対象外",V761))</f>
        <v/>
      </c>
      <c r="W762" s="219" t="str">
        <f>IF(B761="","",IF(AY762="対象外","対象外",W761))</f>
        <v/>
      </c>
      <c r="X762" s="219" t="str">
        <f>IF(B761="","",IF(AY762="対象外","対象外",X761))</f>
        <v/>
      </c>
      <c r="Y762" s="219" t="str">
        <f>IF(B761="","",IF(AY762="対象外","対象外",Y761))</f>
        <v/>
      </c>
      <c r="Z762" s="315" t="str">
        <f>IF(B761="","",IF(AY762="対象外","対象外",Z761))</f>
        <v/>
      </c>
      <c r="AA762" s="303" t="str">
        <f>IF(B761="","",IF(AZ762="対象外","対象外",AA761))</f>
        <v/>
      </c>
      <c r="AB762" s="219" t="str">
        <f>IF(B761="","",IF(AZ762="対象外","対象外",AB761))</f>
        <v/>
      </c>
      <c r="AC762" s="219" t="str">
        <f>IF(B761="","",IF(AZ762="対象外","対象外",AC761))</f>
        <v/>
      </c>
      <c r="AD762" s="219" t="str">
        <f>IF(B761="","",IF(AZ762="対象外","対象外",AD761))</f>
        <v/>
      </c>
      <c r="AE762" s="219" t="str">
        <f>IF(B761="","",IF(AZ762="対象外","対象外",AE761))</f>
        <v/>
      </c>
      <c r="AF762" s="219" t="str">
        <f>IF(B761="","",IF(AZ762="対象外","対象外",AF761))</f>
        <v/>
      </c>
      <c r="AG762" s="219" t="str">
        <f>IF(B761="","",IF(AZ762="対象外","対象外",AG761))</f>
        <v/>
      </c>
      <c r="AH762" s="523" t="str">
        <f t="shared" ref="AH762" si="1239">IF(B761="","",IF(AH761&lt;1,"対象外",ROUND(AI761/AH761,3)))</f>
        <v/>
      </c>
      <c r="AI762" s="524"/>
      <c r="AJ762" s="189"/>
      <c r="AL762" s="290"/>
      <c r="AM762" s="184">
        <f>IF(AH762="",0,IF(AH762="対象外",0,1))</f>
        <v>0</v>
      </c>
      <c r="AN762" s="187">
        <f>IF(AM762=1,AH762,0)</f>
        <v>0</v>
      </c>
      <c r="AO762" s="184">
        <f>AH761</f>
        <v>0</v>
      </c>
      <c r="AP762" s="170">
        <f>AI761</f>
        <v>0</v>
      </c>
      <c r="AQ762" s="152"/>
      <c r="AR762" s="170">
        <f>IF(AS762&gt;1,1,0)</f>
        <v>0</v>
      </c>
      <c r="AS762" s="170">
        <f>AO762+AS718</f>
        <v>0</v>
      </c>
      <c r="AT762" s="170">
        <f>AP762+AT718</f>
        <v>0</v>
      </c>
      <c r="AU762" s="152"/>
      <c r="AW762" s="198" t="str">
        <f>IF(COUNTIF(F761:L761,"作業")+COUNTIF(F761:L761,"休日")&lt;7,"対象外",IF(COUNTIF(F761:L761,"休日")&gt;3,"対象外","対象"))</f>
        <v>対象外</v>
      </c>
      <c r="AX762" s="198" t="str">
        <f>IF(COUNTIF(M761:S761,"作業")+COUNTIF(M761:S761,"休日")&lt;7,"対象外",IF(COUNTIF(M761:S761,"休日")&gt;3,"対象外","対象"))</f>
        <v>対象外</v>
      </c>
      <c r="AY762" s="198" t="str">
        <f>IF(COUNTIF(T761:Z761,"作業")+COUNTIF(T761:Z761,"休日")&lt;7,"対象外",IF(COUNTIF(T761:Z761,"休日")&gt;3,"対象外","対象"))</f>
        <v>対象外</v>
      </c>
      <c r="AZ762" s="198" t="str">
        <f>IF(COUNTIF(AA761:AG761,"作業")+COUNTIF(AA761:AG761,"休日")&lt;7,"対象外",IF(COUNTIF(AA761:AG761,"休日")&gt;3,"対象外","対象"))</f>
        <v>対象外</v>
      </c>
    </row>
    <row r="763" spans="1:52" ht="54.75" customHeight="1" x14ac:dyDescent="0.35">
      <c r="A763" s="599"/>
      <c r="B763" s="529" t="str">
        <f>IF(COUNTIF(F763:AG763,0)=28,"",B$57)</f>
        <v/>
      </c>
      <c r="C763" s="530"/>
      <c r="D763" s="531"/>
      <c r="E763" s="295" t="s">
        <v>158</v>
      </c>
      <c r="F763" s="314">
        <f>VLOOKUP(F726,'18'!$B$11:$D$598,3,0)</f>
        <v>0</v>
      </c>
      <c r="G763" s="219">
        <f>VLOOKUP(G726,'18'!$B$11:$D$598,3,0)</f>
        <v>0</v>
      </c>
      <c r="H763" s="219">
        <f>VLOOKUP(H726,'18'!$B$11:$D$598,3,0)</f>
        <v>0</v>
      </c>
      <c r="I763" s="219">
        <f>VLOOKUP(I726,'18'!$B$11:$D$598,3,0)</f>
        <v>0</v>
      </c>
      <c r="J763" s="219">
        <f>VLOOKUP(J726,'18'!$B$11:$D$598,3,0)</f>
        <v>0</v>
      </c>
      <c r="K763" s="219">
        <f>VLOOKUP(K726,'18'!$B$11:$D$598,3,0)</f>
        <v>0</v>
      </c>
      <c r="L763" s="315">
        <f>VLOOKUP(L726,'18'!$B$11:$D$598,3,0)</f>
        <v>0</v>
      </c>
      <c r="M763" s="303">
        <f>VLOOKUP(M726,'18'!$B$11:$D$598,3,0)</f>
        <v>0</v>
      </c>
      <c r="N763" s="219">
        <f>VLOOKUP(N726,'18'!$B$11:$D$598,3,0)</f>
        <v>0</v>
      </c>
      <c r="O763" s="219">
        <f>VLOOKUP(O726,'18'!$B$11:$D$598,3,0)</f>
        <v>0</v>
      </c>
      <c r="P763" s="219">
        <f>VLOOKUP(P726,'18'!$B$11:$D$598,3,0)</f>
        <v>0</v>
      </c>
      <c r="Q763" s="219">
        <f>VLOOKUP(Q726,'18'!$B$11:$D$598,3,0)</f>
        <v>0</v>
      </c>
      <c r="R763" s="219">
        <f>VLOOKUP(R726,'18'!$B$11:$D$598,3,0)</f>
        <v>0</v>
      </c>
      <c r="S763" s="322">
        <f>VLOOKUP(S726,'18'!$B$11:$D$598,3,0)</f>
        <v>0</v>
      </c>
      <c r="T763" s="314">
        <f>VLOOKUP(T726,'18'!$B$11:$D$598,3,0)</f>
        <v>0</v>
      </c>
      <c r="U763" s="219">
        <f>VLOOKUP(U726,'18'!$B$11:$D$598,3,0)</f>
        <v>0</v>
      </c>
      <c r="V763" s="219">
        <f>VLOOKUP(V726,'18'!$B$11:$D$598,3,0)</f>
        <v>0</v>
      </c>
      <c r="W763" s="219">
        <f>VLOOKUP(W726,'18'!$B$11:$D$598,3,0)</f>
        <v>0</v>
      </c>
      <c r="X763" s="219">
        <f>VLOOKUP(X726,'18'!$B$11:$D$598,3,0)</f>
        <v>0</v>
      </c>
      <c r="Y763" s="219">
        <f>VLOOKUP(Y726,'18'!$B$11:$D$598,3,0)</f>
        <v>0</v>
      </c>
      <c r="Z763" s="315">
        <f>VLOOKUP(Z726,'18'!$B$11:$D$598,3,0)</f>
        <v>0</v>
      </c>
      <c r="AA763" s="303">
        <f>VLOOKUP(AA726,'18'!$B$11:$D$598,3,0)</f>
        <v>0</v>
      </c>
      <c r="AB763" s="219">
        <f>VLOOKUP(AB726,'18'!$B$11:$D$598,3,0)</f>
        <v>0</v>
      </c>
      <c r="AC763" s="219">
        <f>VLOOKUP(AC726,'18'!$B$11:$D$598,3,0)</f>
        <v>0</v>
      </c>
      <c r="AD763" s="219">
        <f>VLOOKUP(AD726,'18'!$B$11:$D$598,3,0)</f>
        <v>0</v>
      </c>
      <c r="AE763" s="219">
        <f>VLOOKUP(AE726,'18'!$B$11:$D$598,3,0)</f>
        <v>0</v>
      </c>
      <c r="AF763" s="219">
        <f>VLOOKUP(AF726,'18'!$B$11:$D$598,3,0)</f>
        <v>0</v>
      </c>
      <c r="AG763" s="219">
        <f>VLOOKUP(AG726,'18'!$B$11:$D$598,3,0)</f>
        <v>0</v>
      </c>
      <c r="AH763" s="198">
        <f t="shared" ref="AH763" si="1240">COUNTIF(F764:AG764,"作業")+COUNTIF(F764:AG764,"休日")</f>
        <v>0</v>
      </c>
      <c r="AI763" s="291">
        <f t="shared" ref="AI763" si="1241">(COUNTIF(F764:AG764,"休日"))</f>
        <v>0</v>
      </c>
      <c r="AJ763" s="189"/>
      <c r="AL763" s="290"/>
      <c r="AM763" s="290"/>
      <c r="AN763" s="290"/>
      <c r="AW763" s="278">
        <v>1</v>
      </c>
      <c r="AX763" s="278">
        <v>2</v>
      </c>
      <c r="AY763" s="278">
        <v>3</v>
      </c>
      <c r="AZ763" s="278">
        <v>4</v>
      </c>
    </row>
    <row r="764" spans="1:52" ht="54.75" customHeight="1" x14ac:dyDescent="0.35">
      <c r="A764" s="599"/>
      <c r="B764" s="532"/>
      <c r="C764" s="533"/>
      <c r="D764" s="534"/>
      <c r="E764" s="296" t="s">
        <v>159</v>
      </c>
      <c r="F764" s="314" t="str">
        <f>IF(B763="","",IF(AW764="対象外","対象外",F763))</f>
        <v/>
      </c>
      <c r="G764" s="219" t="str">
        <f>IF(B763="","",IF(AW764="対象外","対象外",G763))</f>
        <v/>
      </c>
      <c r="H764" s="219" t="str">
        <f>IF(B763="","",IF(AW764="対象外","対象外",H763))</f>
        <v/>
      </c>
      <c r="I764" s="219" t="str">
        <f>IF(B763="","",IF(AW764="対象外","対象外",I763))</f>
        <v/>
      </c>
      <c r="J764" s="219" t="str">
        <f>IF(B763="","",IF(AW764="対象外","対象外",J763))</f>
        <v/>
      </c>
      <c r="K764" s="219" t="str">
        <f>IF(B763="","",IF(AW764="対象外","対象外",K763))</f>
        <v/>
      </c>
      <c r="L764" s="315" t="str">
        <f>IF(B763="","",IF(AW764="対象外","対象外",L763))</f>
        <v/>
      </c>
      <c r="M764" s="303" t="str">
        <f>IF(B763="","",IF(AX764="対象外","対象外",M763))</f>
        <v/>
      </c>
      <c r="N764" s="219" t="str">
        <f>IF(B763="","",IF(AX764="対象外","対象外",N763))</f>
        <v/>
      </c>
      <c r="O764" s="219" t="str">
        <f>IF(B763="","",IF(AX764="対象外","対象外",O763))</f>
        <v/>
      </c>
      <c r="P764" s="219" t="str">
        <f>IF(B763="","",IF(AX764="対象外","対象外",P763))</f>
        <v/>
      </c>
      <c r="Q764" s="219" t="str">
        <f>IF(B763="","",IF(AX764="対象外","対象外",Q763))</f>
        <v/>
      </c>
      <c r="R764" s="219" t="str">
        <f>IF(B763="","",IF(AX764="対象外","対象外",R763))</f>
        <v/>
      </c>
      <c r="S764" s="322" t="str">
        <f>IF(B763="","",IF(AX764="対象外","対象外",S763))</f>
        <v/>
      </c>
      <c r="T764" s="314" t="str">
        <f>IF(B763="","",IF(AY764="対象外","対象外",T763))</f>
        <v/>
      </c>
      <c r="U764" s="219" t="str">
        <f>IF(B763="","",IF(AY764="対象外","対象外",U763))</f>
        <v/>
      </c>
      <c r="V764" s="219" t="str">
        <f>IF(B763="","",IF(AY764="対象外","対象外",V763))</f>
        <v/>
      </c>
      <c r="W764" s="219" t="str">
        <f>IF(B763="","",IF(AY764="対象外","対象外",W763))</f>
        <v/>
      </c>
      <c r="X764" s="219" t="str">
        <f>IF(B763="","",IF(AY764="対象外","対象外",X763))</f>
        <v/>
      </c>
      <c r="Y764" s="219" t="str">
        <f>IF(B763="","",IF(AY764="対象外","対象外",Y763))</f>
        <v/>
      </c>
      <c r="Z764" s="315" t="str">
        <f>IF(B763="","",IF(AY764="対象外","対象外",Z763))</f>
        <v/>
      </c>
      <c r="AA764" s="303" t="str">
        <f>IF(B763="","",IF(AZ764="対象外","対象外",AA763))</f>
        <v/>
      </c>
      <c r="AB764" s="219" t="str">
        <f>IF(B763="","",IF(AZ764="対象外","対象外",AB763))</f>
        <v/>
      </c>
      <c r="AC764" s="219" t="str">
        <f>IF(B763="","",IF(AZ764="対象外","対象外",AC763))</f>
        <v/>
      </c>
      <c r="AD764" s="219" t="str">
        <f>IF(B763="","",IF(AZ764="対象外","対象外",AD763))</f>
        <v/>
      </c>
      <c r="AE764" s="219" t="str">
        <f>IF(B763="","",IF(AZ764="対象外","対象外",AE763))</f>
        <v/>
      </c>
      <c r="AF764" s="219" t="str">
        <f>IF(B763="","",IF(AZ764="対象外","対象外",AF763))</f>
        <v/>
      </c>
      <c r="AG764" s="219" t="str">
        <f>IF(B763="","",IF(AZ764="対象外","対象外",AG763))</f>
        <v/>
      </c>
      <c r="AH764" s="523" t="str">
        <f t="shared" ref="AH764" si="1242">IF(B763="","",IF(AH763&lt;1,"対象外",ROUND(AI763/AH763,3)))</f>
        <v/>
      </c>
      <c r="AI764" s="524"/>
      <c r="AJ764" s="189"/>
      <c r="AL764" s="290"/>
      <c r="AM764" s="184">
        <f>IF(AH764="",0,IF(AH764="対象外",0,1))</f>
        <v>0</v>
      </c>
      <c r="AN764" s="187">
        <f>IF(AM764=1,AH764,0)</f>
        <v>0</v>
      </c>
      <c r="AO764" s="184">
        <f>AH763</f>
        <v>0</v>
      </c>
      <c r="AP764" s="170">
        <f>AI763</f>
        <v>0</v>
      </c>
      <c r="AQ764" s="152"/>
      <c r="AR764" s="170">
        <f>IF(AS764&gt;1,1,0)</f>
        <v>0</v>
      </c>
      <c r="AS764" s="170">
        <f>AO764+AS720</f>
        <v>0</v>
      </c>
      <c r="AT764" s="170">
        <f>AP764+AT720</f>
        <v>0</v>
      </c>
      <c r="AU764" s="152"/>
      <c r="AW764" s="198" t="str">
        <f>IF(COUNTIF(F763:L763,"作業")+COUNTIF(F763:L763,"休日")&lt;7,"対象外",IF(COUNTIF(F763:L763,"休日")&gt;3,"対象外","対象"))</f>
        <v>対象外</v>
      </c>
      <c r="AX764" s="198" t="str">
        <f>IF(COUNTIF(M763:S763,"作業")+COUNTIF(M763:S763,"休日")&lt;7,"対象外",IF(COUNTIF(M763:S763,"休日")&gt;3,"対象外","対象"))</f>
        <v>対象外</v>
      </c>
      <c r="AY764" s="198" t="str">
        <f>IF(COUNTIF(T763:Z763,"作業")+COUNTIF(T763:Z763,"休日")&lt;7,"対象外",IF(COUNTIF(T763:Z763,"休日")&gt;3,"対象外","対象"))</f>
        <v>対象外</v>
      </c>
      <c r="AZ764" s="198" t="str">
        <f>IF(COUNTIF(AA763:AG763,"作業")+COUNTIF(AA763:AG763,"休日")&lt;7,"対象外",IF(COUNTIF(AA763:AG763,"休日")&gt;3,"対象外","対象"))</f>
        <v>対象外</v>
      </c>
    </row>
    <row r="765" spans="1:52" ht="54.75" customHeight="1" x14ac:dyDescent="0.35">
      <c r="A765" s="599"/>
      <c r="B765" s="529" t="str">
        <f>IF(COUNTIF(F765:AG765,0)=28,"",B$59)</f>
        <v/>
      </c>
      <c r="C765" s="530"/>
      <c r="D765" s="531"/>
      <c r="E765" s="295" t="s">
        <v>158</v>
      </c>
      <c r="F765" s="314">
        <f>VLOOKUP(F726,'19'!$B$11:$D$598,3,0)</f>
        <v>0</v>
      </c>
      <c r="G765" s="219">
        <f>VLOOKUP(G726,'19'!$B$11:$D$598,3,0)</f>
        <v>0</v>
      </c>
      <c r="H765" s="219">
        <f>VLOOKUP(H726,'19'!$B$11:$D$598,3,0)</f>
        <v>0</v>
      </c>
      <c r="I765" s="219">
        <f>VLOOKUP(I726,'19'!$B$11:$D$598,3,0)</f>
        <v>0</v>
      </c>
      <c r="J765" s="219">
        <f>VLOOKUP(J726,'19'!$B$11:$D$598,3,0)</f>
        <v>0</v>
      </c>
      <c r="K765" s="219">
        <f>VLOOKUP(K726,'19'!$B$11:$D$598,3,0)</f>
        <v>0</v>
      </c>
      <c r="L765" s="315">
        <f>VLOOKUP(L726,'19'!$B$11:$D$598,3,0)</f>
        <v>0</v>
      </c>
      <c r="M765" s="303">
        <f>VLOOKUP(M726,'19'!$B$11:$D$598,3,0)</f>
        <v>0</v>
      </c>
      <c r="N765" s="219">
        <f>VLOOKUP(N726,'19'!$B$11:$D$598,3,0)</f>
        <v>0</v>
      </c>
      <c r="O765" s="219">
        <f>VLOOKUP(O726,'19'!$B$11:$D$598,3,0)</f>
        <v>0</v>
      </c>
      <c r="P765" s="219">
        <f>VLOOKUP(P726,'19'!$B$11:$D$598,3,0)</f>
        <v>0</v>
      </c>
      <c r="Q765" s="219">
        <f>VLOOKUP(Q726,'19'!$B$11:$D$598,3,0)</f>
        <v>0</v>
      </c>
      <c r="R765" s="219">
        <f>VLOOKUP(R726,'19'!$B$11:$D$598,3,0)</f>
        <v>0</v>
      </c>
      <c r="S765" s="322">
        <f>VLOOKUP(S726,'19'!$B$11:$D$598,3,0)</f>
        <v>0</v>
      </c>
      <c r="T765" s="314">
        <f>VLOOKUP(T726,'19'!$B$11:$D$598,3,0)</f>
        <v>0</v>
      </c>
      <c r="U765" s="219">
        <f>VLOOKUP(U726,'19'!$B$11:$D$598,3,0)</f>
        <v>0</v>
      </c>
      <c r="V765" s="219">
        <f>VLOOKUP(V726,'19'!$B$11:$D$598,3,0)</f>
        <v>0</v>
      </c>
      <c r="W765" s="219">
        <f>VLOOKUP(W726,'19'!$B$11:$D$598,3,0)</f>
        <v>0</v>
      </c>
      <c r="X765" s="219">
        <f>VLOOKUP(X726,'19'!$B$11:$D$598,3,0)</f>
        <v>0</v>
      </c>
      <c r="Y765" s="219">
        <f>VLOOKUP(Y726,'19'!$B$11:$D$598,3,0)</f>
        <v>0</v>
      </c>
      <c r="Z765" s="315">
        <f>VLOOKUP(Z726,'19'!$B$11:$D$598,3,0)</f>
        <v>0</v>
      </c>
      <c r="AA765" s="303">
        <f>VLOOKUP(AA726,'19'!$B$11:$D$598,3,0)</f>
        <v>0</v>
      </c>
      <c r="AB765" s="219">
        <f>VLOOKUP(AB726,'19'!$B$11:$D$598,3,0)</f>
        <v>0</v>
      </c>
      <c r="AC765" s="219">
        <f>VLOOKUP(AC726,'19'!$B$11:$D$598,3,0)</f>
        <v>0</v>
      </c>
      <c r="AD765" s="219">
        <f>VLOOKUP(AD726,'19'!$B$11:$D$598,3,0)</f>
        <v>0</v>
      </c>
      <c r="AE765" s="219">
        <f>VLOOKUP(AE726,'19'!$B$11:$D$598,3,0)</f>
        <v>0</v>
      </c>
      <c r="AF765" s="219">
        <f>VLOOKUP(AF726,'19'!$B$11:$D$598,3,0)</f>
        <v>0</v>
      </c>
      <c r="AG765" s="219">
        <f>VLOOKUP(AG726,'19'!$B$11:$D$598,3,0)</f>
        <v>0</v>
      </c>
      <c r="AH765" s="198">
        <f t="shared" ref="AH765" si="1243">COUNTIF(F766:AG766,"作業")+COUNTIF(F766:AG766,"休日")</f>
        <v>0</v>
      </c>
      <c r="AI765" s="291">
        <f t="shared" ref="AI765" si="1244">(COUNTIF(F766:AG766,"休日"))</f>
        <v>0</v>
      </c>
      <c r="AJ765" s="189"/>
      <c r="AL765" s="290"/>
      <c r="AM765" s="290"/>
      <c r="AN765" s="290"/>
      <c r="AW765" s="278">
        <v>1</v>
      </c>
      <c r="AX765" s="278">
        <v>2</v>
      </c>
      <c r="AY765" s="278">
        <v>3</v>
      </c>
      <c r="AZ765" s="278">
        <v>4</v>
      </c>
    </row>
    <row r="766" spans="1:52" ht="54.75" customHeight="1" x14ac:dyDescent="0.35">
      <c r="A766" s="599"/>
      <c r="B766" s="532"/>
      <c r="C766" s="533"/>
      <c r="D766" s="534"/>
      <c r="E766" s="296" t="s">
        <v>159</v>
      </c>
      <c r="F766" s="314" t="str">
        <f>IF(B765="","",IF(AW766="対象外","対象外",F765))</f>
        <v/>
      </c>
      <c r="G766" s="219" t="str">
        <f>IF(B765="","",IF(AW766="対象外","対象外",G765))</f>
        <v/>
      </c>
      <c r="H766" s="219" t="str">
        <f>IF(B765="","",IF(AW766="対象外","対象外",H765))</f>
        <v/>
      </c>
      <c r="I766" s="219" t="str">
        <f>IF(B765="","",IF(AW766="対象外","対象外",I765))</f>
        <v/>
      </c>
      <c r="J766" s="219" t="str">
        <f>IF(B765="","",IF(AW766="対象外","対象外",J765))</f>
        <v/>
      </c>
      <c r="K766" s="219" t="str">
        <f>IF(B765="","",IF(AW766="対象外","対象外",K765))</f>
        <v/>
      </c>
      <c r="L766" s="315" t="str">
        <f>IF(B765="","",IF(AW766="対象外","対象外",L765))</f>
        <v/>
      </c>
      <c r="M766" s="303" t="str">
        <f>IF(B765="","",IF(AX766="対象外","対象外",M765))</f>
        <v/>
      </c>
      <c r="N766" s="219" t="str">
        <f>IF(B765="","",IF(AX766="対象外","対象外",N765))</f>
        <v/>
      </c>
      <c r="O766" s="219" t="str">
        <f>IF(B765="","",IF(AX766="対象外","対象外",O765))</f>
        <v/>
      </c>
      <c r="P766" s="219" t="str">
        <f>IF(B765="","",IF(AX766="対象外","対象外",P765))</f>
        <v/>
      </c>
      <c r="Q766" s="219" t="str">
        <f>IF(B765="","",IF(AX766="対象外","対象外",Q765))</f>
        <v/>
      </c>
      <c r="R766" s="219" t="str">
        <f>IF(B765="","",IF(AX766="対象外","対象外",R765))</f>
        <v/>
      </c>
      <c r="S766" s="322" t="str">
        <f>IF(B765="","",IF(AX766="対象外","対象外",S765))</f>
        <v/>
      </c>
      <c r="T766" s="314" t="str">
        <f>IF(B765="","",IF(AY766="対象外","対象外",T765))</f>
        <v/>
      </c>
      <c r="U766" s="219" t="str">
        <f>IF(B765="","",IF(AY766="対象外","対象外",U765))</f>
        <v/>
      </c>
      <c r="V766" s="219" t="str">
        <f>IF(B765="","",IF(AY766="対象外","対象外",V765))</f>
        <v/>
      </c>
      <c r="W766" s="219" t="str">
        <f>IF(B765="","",IF(AY766="対象外","対象外",W765))</f>
        <v/>
      </c>
      <c r="X766" s="219" t="str">
        <f>IF(B765="","",IF(AY766="対象外","対象外",X765))</f>
        <v/>
      </c>
      <c r="Y766" s="219" t="str">
        <f>IF(B765="","",IF(AY766="対象外","対象外",Y765))</f>
        <v/>
      </c>
      <c r="Z766" s="315" t="str">
        <f>IF(B765="","",IF(AY766="対象外","対象外",Z765))</f>
        <v/>
      </c>
      <c r="AA766" s="303" t="str">
        <f>IF(B765="","",IF(AZ766="対象外","対象外",AA765))</f>
        <v/>
      </c>
      <c r="AB766" s="219" t="str">
        <f>IF(B765="","",IF(AZ766="対象外","対象外",AB765))</f>
        <v/>
      </c>
      <c r="AC766" s="219" t="str">
        <f>IF(B765="","",IF(AZ766="対象外","対象外",AC765))</f>
        <v/>
      </c>
      <c r="AD766" s="219" t="str">
        <f>IF(B765="","",IF(AZ766="対象外","対象外",AD765))</f>
        <v/>
      </c>
      <c r="AE766" s="219" t="str">
        <f>IF(B765="","",IF(AZ766="対象外","対象外",AE765))</f>
        <v/>
      </c>
      <c r="AF766" s="219" t="str">
        <f>IF(B765="","",IF(AZ766="対象外","対象外",AF765))</f>
        <v/>
      </c>
      <c r="AG766" s="219" t="str">
        <f>IF(B765="","",IF(AZ766="対象外","対象外",AG765))</f>
        <v/>
      </c>
      <c r="AH766" s="523" t="str">
        <f t="shared" ref="AH766" si="1245">IF(B765="","",IF(AH765&lt;1,"対象外",ROUND(AI765/AH765,3)))</f>
        <v/>
      </c>
      <c r="AI766" s="524"/>
      <c r="AJ766" s="189"/>
      <c r="AL766" s="290"/>
      <c r="AM766" s="184">
        <f>IF(AH766="",0,IF(AH766="対象外",0,1))</f>
        <v>0</v>
      </c>
      <c r="AN766" s="187">
        <f>IF(AM766=1,AH766,0)</f>
        <v>0</v>
      </c>
      <c r="AO766" s="184">
        <f>AH765</f>
        <v>0</v>
      </c>
      <c r="AP766" s="170">
        <f>AI765</f>
        <v>0</v>
      </c>
      <c r="AQ766" s="152"/>
      <c r="AR766" s="170">
        <f>IF(AS766&gt;1,1,0)</f>
        <v>0</v>
      </c>
      <c r="AS766" s="170">
        <f>AO766+AS722</f>
        <v>0</v>
      </c>
      <c r="AT766" s="170">
        <f>AP766+AT722</f>
        <v>0</v>
      </c>
      <c r="AU766" s="152"/>
      <c r="AW766" s="198" t="str">
        <f>IF(COUNTIF(F765:L765,"作業")+COUNTIF(F765:L765,"休日")&lt;7,"対象外",IF(COUNTIF(F765:L765,"休日")&gt;3,"対象外","対象"))</f>
        <v>対象外</v>
      </c>
      <c r="AX766" s="198" t="str">
        <f>IF(COUNTIF(M765:S765,"作業")+COUNTIF(M765:S765,"休日")&lt;7,"対象外",IF(COUNTIF(M765:S765,"休日")&gt;3,"対象外","対象"))</f>
        <v>対象外</v>
      </c>
      <c r="AY766" s="198" t="str">
        <f>IF(COUNTIF(T765:Z765,"作業")+COUNTIF(T765:Z765,"休日")&lt;7,"対象外",IF(COUNTIF(T765:Z765,"休日")&gt;3,"対象外","対象"))</f>
        <v>対象外</v>
      </c>
      <c r="AZ766" s="198" t="str">
        <f>IF(COUNTIF(AA765:AG765,"作業")+COUNTIF(AA765:AG765,"休日")&lt;7,"対象外",IF(COUNTIF(AA765:AG765,"休日")&gt;3,"対象外","対象"))</f>
        <v>対象外</v>
      </c>
    </row>
    <row r="767" spans="1:52" ht="54.75" customHeight="1" x14ac:dyDescent="0.35">
      <c r="A767" s="599"/>
      <c r="B767" s="529" t="str">
        <f>IF(COUNTIF(F767:AG767,0)=28,"",B$61)</f>
        <v/>
      </c>
      <c r="C767" s="530"/>
      <c r="D767" s="531"/>
      <c r="E767" s="295" t="s">
        <v>158</v>
      </c>
      <c r="F767" s="314">
        <f>VLOOKUP(F726,'20'!$B$11:$D$598,3,0)</f>
        <v>0</v>
      </c>
      <c r="G767" s="219">
        <f>VLOOKUP(G726,'20'!$B$11:$D$598,3,0)</f>
        <v>0</v>
      </c>
      <c r="H767" s="219">
        <f>VLOOKUP(H726,'20'!$B$11:$D$598,3,0)</f>
        <v>0</v>
      </c>
      <c r="I767" s="219">
        <f>VLOOKUP(I726,'20'!$B$11:$D$598,3,0)</f>
        <v>0</v>
      </c>
      <c r="J767" s="219">
        <f>VLOOKUP(J726,'20'!$B$11:$D$598,3,0)</f>
        <v>0</v>
      </c>
      <c r="K767" s="219">
        <f>VLOOKUP(K726,'20'!$B$11:$D$598,3,0)</f>
        <v>0</v>
      </c>
      <c r="L767" s="315">
        <f>VLOOKUP(L726,'20'!$B$11:$D$598,3,0)</f>
        <v>0</v>
      </c>
      <c r="M767" s="303">
        <f>VLOOKUP(M726,'20'!$B$11:$D$598,3,0)</f>
        <v>0</v>
      </c>
      <c r="N767" s="219">
        <f>VLOOKUP(N726,'20'!$B$11:$D$598,3,0)</f>
        <v>0</v>
      </c>
      <c r="O767" s="219">
        <f>VLOOKUP(O726,'20'!$B$11:$D$598,3,0)</f>
        <v>0</v>
      </c>
      <c r="P767" s="219">
        <f>VLOOKUP(P726,'20'!$B$11:$D$598,3,0)</f>
        <v>0</v>
      </c>
      <c r="Q767" s="219">
        <f>VLOOKUP(Q726,'20'!$B$11:$D$598,3,0)</f>
        <v>0</v>
      </c>
      <c r="R767" s="219">
        <f>VLOOKUP(R726,'20'!$B$11:$D$598,3,0)</f>
        <v>0</v>
      </c>
      <c r="S767" s="322">
        <f>VLOOKUP(S726,'20'!$B$11:$D$598,3,0)</f>
        <v>0</v>
      </c>
      <c r="T767" s="314">
        <f>VLOOKUP(T726,'20'!$B$11:$D$598,3,0)</f>
        <v>0</v>
      </c>
      <c r="U767" s="219">
        <f>VLOOKUP(U726,'20'!$B$11:$D$598,3,0)</f>
        <v>0</v>
      </c>
      <c r="V767" s="219">
        <f>VLOOKUP(V726,'20'!$B$11:$D$598,3,0)</f>
        <v>0</v>
      </c>
      <c r="W767" s="219">
        <f>VLOOKUP(W726,'20'!$B$11:$D$598,3,0)</f>
        <v>0</v>
      </c>
      <c r="X767" s="219">
        <f>VLOOKUP(X726,'20'!$B$11:$D$598,3,0)</f>
        <v>0</v>
      </c>
      <c r="Y767" s="219">
        <f>VLOOKUP(Y726,'20'!$B$11:$D$598,3,0)</f>
        <v>0</v>
      </c>
      <c r="Z767" s="315">
        <f>VLOOKUP(Z726,'20'!$B$11:$D$598,3,0)</f>
        <v>0</v>
      </c>
      <c r="AA767" s="303">
        <f>VLOOKUP(AA726,'20'!$B$11:$D$598,3,0)</f>
        <v>0</v>
      </c>
      <c r="AB767" s="219">
        <f>VLOOKUP(AB726,'20'!$B$11:$D$598,3,0)</f>
        <v>0</v>
      </c>
      <c r="AC767" s="219">
        <f>VLOOKUP(AC726,'20'!$B$11:$D$598,3,0)</f>
        <v>0</v>
      </c>
      <c r="AD767" s="219">
        <f>VLOOKUP(AD726,'20'!$B$11:$D$598,3,0)</f>
        <v>0</v>
      </c>
      <c r="AE767" s="219">
        <f>VLOOKUP(AE726,'20'!$B$11:$D$598,3,0)</f>
        <v>0</v>
      </c>
      <c r="AF767" s="219">
        <f>VLOOKUP(AF726,'20'!$B$11:$D$598,3,0)</f>
        <v>0</v>
      </c>
      <c r="AG767" s="219">
        <f>VLOOKUP(AG726,'20'!$B$11:$D$598,3,0)</f>
        <v>0</v>
      </c>
      <c r="AH767" s="198">
        <f t="shared" ref="AH767" si="1246">COUNTIF(F768:AG768,"作業")+COUNTIF(F768:AG768,"休日")</f>
        <v>0</v>
      </c>
      <c r="AI767" s="291">
        <f t="shared" ref="AI767" si="1247">(COUNTIF(F768:AG768,"休日"))</f>
        <v>0</v>
      </c>
      <c r="AJ767" s="189"/>
      <c r="AL767" s="290"/>
      <c r="AM767" s="290"/>
      <c r="AN767" s="290"/>
      <c r="AW767" s="278">
        <v>1</v>
      </c>
      <c r="AX767" s="278">
        <v>2</v>
      </c>
      <c r="AY767" s="278">
        <v>3</v>
      </c>
      <c r="AZ767" s="278">
        <v>4</v>
      </c>
    </row>
    <row r="768" spans="1:52" ht="54.75" customHeight="1" thickBot="1" x14ac:dyDescent="0.4">
      <c r="A768" s="600"/>
      <c r="B768" s="532"/>
      <c r="C768" s="533"/>
      <c r="D768" s="534"/>
      <c r="E768" s="297" t="s">
        <v>159</v>
      </c>
      <c r="F768" s="316" t="str">
        <f>IF(B767="","",IF(AW768="対象外","対象外",F767))</f>
        <v/>
      </c>
      <c r="G768" s="284" t="str">
        <f>IF(B767="","",IF(AW768="対象外","対象外",G767))</f>
        <v/>
      </c>
      <c r="H768" s="284" t="str">
        <f>IF(B767="","",IF(AW768="対象外","対象外",H767))</f>
        <v/>
      </c>
      <c r="I768" s="284" t="str">
        <f>IF(B767="","",IF(AW768="対象外","対象外",I767))</f>
        <v/>
      </c>
      <c r="J768" s="284" t="str">
        <f>IF(B767="","",IF(AW768="対象外","対象外",J767))</f>
        <v/>
      </c>
      <c r="K768" s="284" t="str">
        <f>IF(B767="","",IF(AW768="対象外","対象外",K767))</f>
        <v/>
      </c>
      <c r="L768" s="317" t="str">
        <f>IF(B767="","",IF(AW768="対象外","対象外",L767))</f>
        <v/>
      </c>
      <c r="M768" s="304" t="str">
        <f>IF(B767="","",IF(AX768="対象外","対象外",M767))</f>
        <v/>
      </c>
      <c r="N768" s="284" t="str">
        <f>IF(B767="","",IF(AX768="対象外","対象外",N767))</f>
        <v/>
      </c>
      <c r="O768" s="284" t="str">
        <f>IF(B767="","",IF(AX768="対象外","対象外",O767))</f>
        <v/>
      </c>
      <c r="P768" s="284" t="str">
        <f>IF(B767="","",IF(AX768="対象外","対象外",P767))</f>
        <v/>
      </c>
      <c r="Q768" s="284" t="str">
        <f>IF(B767="","",IF(AX768="対象外","対象外",Q767))</f>
        <v/>
      </c>
      <c r="R768" s="284" t="str">
        <f>IF(B767="","",IF(AX768="対象外","対象外",R767))</f>
        <v/>
      </c>
      <c r="S768" s="323" t="str">
        <f>IF(B767="","",IF(AX768="対象外","対象外",S767))</f>
        <v/>
      </c>
      <c r="T768" s="316" t="str">
        <f>IF(B767="","",IF(AY768="対象外","対象外",T767))</f>
        <v/>
      </c>
      <c r="U768" s="284" t="str">
        <f>IF(B767="","",IF(AY768="対象外","対象外",U767))</f>
        <v/>
      </c>
      <c r="V768" s="284" t="str">
        <f>IF(B767="","",IF(AY768="対象外","対象外",V767))</f>
        <v/>
      </c>
      <c r="W768" s="284" t="str">
        <f>IF(B767="","",IF(AY768="対象外","対象外",W767))</f>
        <v/>
      </c>
      <c r="X768" s="284" t="str">
        <f>IF(B767="","",IF(AY768="対象外","対象外",X767))</f>
        <v/>
      </c>
      <c r="Y768" s="284" t="str">
        <f>IF(B767="","",IF(AY768="対象外","対象外",Y767))</f>
        <v/>
      </c>
      <c r="Z768" s="317" t="str">
        <f>IF(B767="","",IF(AY768="対象外","対象外",Z767))</f>
        <v/>
      </c>
      <c r="AA768" s="304" t="str">
        <f>IF(B767="","",IF(AZ768="対象外","対象外",AA767))</f>
        <v/>
      </c>
      <c r="AB768" s="284" t="str">
        <f>IF(B767="","",IF(AZ768="対象外","対象外",AB767))</f>
        <v/>
      </c>
      <c r="AC768" s="284" t="str">
        <f>IF(B767="","",IF(AZ768="対象外","対象外",AC767))</f>
        <v/>
      </c>
      <c r="AD768" s="284" t="str">
        <f>IF(B767="","",IF(AZ768="対象外","対象外",AD767))</f>
        <v/>
      </c>
      <c r="AE768" s="284" t="str">
        <f>IF(B767="","",IF(AZ768="対象外","対象外",AE767))</f>
        <v/>
      </c>
      <c r="AF768" s="284" t="str">
        <f>IF(B767="","",IF(AZ768="対象外","対象外",AF767))</f>
        <v/>
      </c>
      <c r="AG768" s="284" t="str">
        <f>IF(B767="","",IF(AZ768="対象外","対象外",AG767))</f>
        <v/>
      </c>
      <c r="AH768" s="523" t="str">
        <f t="shared" ref="AH768" si="1248">IF(B767="","",IF(AH767&lt;1,"対象外",ROUND(AI767/AH767,3)))</f>
        <v/>
      </c>
      <c r="AI768" s="524"/>
      <c r="AJ768" s="285"/>
      <c r="AL768" s="290"/>
      <c r="AM768" s="184">
        <f>IF(AH768="",0,IF(AH768="対象外",0,1))</f>
        <v>0</v>
      </c>
      <c r="AN768" s="187">
        <f>IF(AM768=1,AH768,0)</f>
        <v>0</v>
      </c>
      <c r="AO768" s="184">
        <f>AH767</f>
        <v>0</v>
      </c>
      <c r="AP768" s="170">
        <f>AI767</f>
        <v>0</v>
      </c>
      <c r="AQ768" s="152"/>
      <c r="AR768" s="170">
        <f>IF(AS768&gt;1,1,0)</f>
        <v>0</v>
      </c>
      <c r="AS768" s="170">
        <f>AO768+AS724</f>
        <v>0</v>
      </c>
      <c r="AT768" s="170">
        <f>AP768+AT724</f>
        <v>0</v>
      </c>
      <c r="AU768" s="152"/>
      <c r="AW768" s="198" t="str">
        <f>IF(COUNTIF(F767:L767,"作業")+COUNTIF(F767:L767,"休日")&lt;7,"対象外",IF(COUNTIF(F767:L767,"休日")&gt;3,"対象外","対象"))</f>
        <v>対象外</v>
      </c>
      <c r="AX768" s="198" t="str">
        <f>IF(COUNTIF(M767:S767,"作業")+COUNTIF(M767:S767,"休日")&lt;7,"対象外",IF(COUNTIF(M767:S767,"休日")&gt;3,"対象外","対象"))</f>
        <v>対象外</v>
      </c>
      <c r="AY768" s="198" t="str">
        <f>IF(COUNTIF(T767:Z767,"作業")+COUNTIF(T767:Z767,"休日")&lt;7,"対象外",IF(COUNTIF(T767:Z767,"休日")&gt;3,"対象外","対象"))</f>
        <v>対象外</v>
      </c>
      <c r="AZ768" s="198" t="str">
        <f>IF(COUNTIF(AA767:AG767,"作業")+COUNTIF(AA767:AG767,"休日")&lt;7,"対象外",IF(COUNTIF(AA767:AG767,"休日")&gt;3,"対象外","対象"))</f>
        <v>対象外</v>
      </c>
    </row>
    <row r="769" spans="1:52" ht="35.25" customHeight="1" x14ac:dyDescent="0.4">
      <c r="A769" s="598" t="s">
        <v>79</v>
      </c>
      <c r="B769" s="549" t="s">
        <v>0</v>
      </c>
      <c r="C769" s="550"/>
      <c r="D769" s="550"/>
      <c r="E769" s="550"/>
      <c r="F769" s="307">
        <f>AG725+1</f>
        <v>46407</v>
      </c>
      <c r="G769" s="199">
        <f>F769+1</f>
        <v>46408</v>
      </c>
      <c r="H769" s="199">
        <f t="shared" ref="H769:AG769" si="1249">G769+1</f>
        <v>46409</v>
      </c>
      <c r="I769" s="199">
        <f t="shared" si="1249"/>
        <v>46410</v>
      </c>
      <c r="J769" s="199">
        <f t="shared" si="1249"/>
        <v>46411</v>
      </c>
      <c r="K769" s="199">
        <f t="shared" si="1249"/>
        <v>46412</v>
      </c>
      <c r="L769" s="308">
        <f t="shared" si="1249"/>
        <v>46413</v>
      </c>
      <c r="M769" s="299">
        <f t="shared" si="1249"/>
        <v>46414</v>
      </c>
      <c r="N769" s="199">
        <f t="shared" si="1249"/>
        <v>46415</v>
      </c>
      <c r="O769" s="199">
        <f t="shared" si="1249"/>
        <v>46416</v>
      </c>
      <c r="P769" s="199">
        <f t="shared" si="1249"/>
        <v>46417</v>
      </c>
      <c r="Q769" s="199">
        <f t="shared" si="1249"/>
        <v>46418</v>
      </c>
      <c r="R769" s="199">
        <f t="shared" si="1249"/>
        <v>46419</v>
      </c>
      <c r="S769" s="318">
        <f t="shared" si="1249"/>
        <v>46420</v>
      </c>
      <c r="T769" s="307">
        <f t="shared" si="1249"/>
        <v>46421</v>
      </c>
      <c r="U769" s="199">
        <f t="shared" si="1249"/>
        <v>46422</v>
      </c>
      <c r="V769" s="199">
        <f t="shared" si="1249"/>
        <v>46423</v>
      </c>
      <c r="W769" s="199">
        <f t="shared" si="1249"/>
        <v>46424</v>
      </c>
      <c r="X769" s="199">
        <f t="shared" si="1249"/>
        <v>46425</v>
      </c>
      <c r="Y769" s="199">
        <f t="shared" si="1249"/>
        <v>46426</v>
      </c>
      <c r="Z769" s="308">
        <f t="shared" si="1249"/>
        <v>46427</v>
      </c>
      <c r="AA769" s="299">
        <f t="shared" si="1249"/>
        <v>46428</v>
      </c>
      <c r="AB769" s="199">
        <f t="shared" si="1249"/>
        <v>46429</v>
      </c>
      <c r="AC769" s="199">
        <f t="shared" si="1249"/>
        <v>46430</v>
      </c>
      <c r="AD769" s="199">
        <f t="shared" si="1249"/>
        <v>46431</v>
      </c>
      <c r="AE769" s="199">
        <f t="shared" si="1249"/>
        <v>46432</v>
      </c>
      <c r="AF769" s="199">
        <f t="shared" si="1249"/>
        <v>46433</v>
      </c>
      <c r="AG769" s="199">
        <f t="shared" si="1249"/>
        <v>46434</v>
      </c>
      <c r="AH769" s="545" t="s">
        <v>11</v>
      </c>
      <c r="AI769" s="547" t="s">
        <v>123</v>
      </c>
      <c r="AJ769" s="527" t="s">
        <v>134</v>
      </c>
      <c r="AL769" s="290"/>
      <c r="AM769" s="290"/>
      <c r="AN769" s="290"/>
    </row>
    <row r="770" spans="1:52" ht="35.25" customHeight="1" x14ac:dyDescent="0.4">
      <c r="A770" s="599"/>
      <c r="B770" s="541" t="s">
        <v>1</v>
      </c>
      <c r="C770" s="542"/>
      <c r="D770" s="542"/>
      <c r="E770" s="542"/>
      <c r="F770" s="309">
        <f>AG726+1</f>
        <v>46407</v>
      </c>
      <c r="G770" s="200">
        <f>F770+1</f>
        <v>46408</v>
      </c>
      <c r="H770" s="200">
        <f t="shared" ref="H770:AG770" si="1250">G770+1</f>
        <v>46409</v>
      </c>
      <c r="I770" s="200">
        <f t="shared" si="1250"/>
        <v>46410</v>
      </c>
      <c r="J770" s="200">
        <f t="shared" si="1250"/>
        <v>46411</v>
      </c>
      <c r="K770" s="200">
        <f t="shared" si="1250"/>
        <v>46412</v>
      </c>
      <c r="L770" s="310">
        <f t="shared" si="1250"/>
        <v>46413</v>
      </c>
      <c r="M770" s="300">
        <f t="shared" si="1250"/>
        <v>46414</v>
      </c>
      <c r="N770" s="200">
        <f t="shared" si="1250"/>
        <v>46415</v>
      </c>
      <c r="O770" s="200">
        <f t="shared" si="1250"/>
        <v>46416</v>
      </c>
      <c r="P770" s="200">
        <f t="shared" si="1250"/>
        <v>46417</v>
      </c>
      <c r="Q770" s="200">
        <f t="shared" si="1250"/>
        <v>46418</v>
      </c>
      <c r="R770" s="200">
        <f t="shared" si="1250"/>
        <v>46419</v>
      </c>
      <c r="S770" s="319">
        <f t="shared" si="1250"/>
        <v>46420</v>
      </c>
      <c r="T770" s="309">
        <f t="shared" si="1250"/>
        <v>46421</v>
      </c>
      <c r="U770" s="200">
        <f t="shared" si="1250"/>
        <v>46422</v>
      </c>
      <c r="V770" s="200">
        <f t="shared" si="1250"/>
        <v>46423</v>
      </c>
      <c r="W770" s="200">
        <f t="shared" si="1250"/>
        <v>46424</v>
      </c>
      <c r="X770" s="200">
        <f t="shared" si="1250"/>
        <v>46425</v>
      </c>
      <c r="Y770" s="200">
        <f t="shared" si="1250"/>
        <v>46426</v>
      </c>
      <c r="Z770" s="310">
        <f t="shared" si="1250"/>
        <v>46427</v>
      </c>
      <c r="AA770" s="300">
        <f t="shared" si="1250"/>
        <v>46428</v>
      </c>
      <c r="AB770" s="200">
        <f t="shared" si="1250"/>
        <v>46429</v>
      </c>
      <c r="AC770" s="200">
        <f t="shared" si="1250"/>
        <v>46430</v>
      </c>
      <c r="AD770" s="200">
        <f t="shared" si="1250"/>
        <v>46431</v>
      </c>
      <c r="AE770" s="200">
        <f t="shared" si="1250"/>
        <v>46432</v>
      </c>
      <c r="AF770" s="200">
        <f t="shared" si="1250"/>
        <v>46433</v>
      </c>
      <c r="AG770" s="200">
        <f t="shared" si="1250"/>
        <v>46434</v>
      </c>
      <c r="AH770" s="546"/>
      <c r="AI770" s="548"/>
      <c r="AJ770" s="528"/>
      <c r="AL770" s="290"/>
      <c r="AM770" s="290"/>
      <c r="AN770" s="290"/>
    </row>
    <row r="771" spans="1:52" ht="35.25" customHeight="1" x14ac:dyDescent="0.4">
      <c r="A771" s="599"/>
      <c r="B771" s="541" t="s">
        <v>2</v>
      </c>
      <c r="C771" s="542"/>
      <c r="D771" s="542"/>
      <c r="E771" s="542"/>
      <c r="F771" s="311">
        <f>AG727+1</f>
        <v>46407</v>
      </c>
      <c r="G771" s="201">
        <f>F770+1</f>
        <v>46408</v>
      </c>
      <c r="H771" s="201">
        <f t="shared" ref="H771" si="1251">G770+1</f>
        <v>46409</v>
      </c>
      <c r="I771" s="201">
        <f t="shared" ref="I771" si="1252">H770+1</f>
        <v>46410</v>
      </c>
      <c r="J771" s="201">
        <f t="shared" ref="J771" si="1253">I770+1</f>
        <v>46411</v>
      </c>
      <c r="K771" s="201">
        <f t="shared" ref="K771" si="1254">J770+1</f>
        <v>46412</v>
      </c>
      <c r="L771" s="312">
        <f t="shared" ref="L771" si="1255">K770+1</f>
        <v>46413</v>
      </c>
      <c r="M771" s="301">
        <f t="shared" ref="M771" si="1256">L770+1</f>
        <v>46414</v>
      </c>
      <c r="N771" s="201">
        <f t="shared" ref="N771" si="1257">M770+1</f>
        <v>46415</v>
      </c>
      <c r="O771" s="201">
        <f t="shared" ref="O771" si="1258">N770+1</f>
        <v>46416</v>
      </c>
      <c r="P771" s="201">
        <f t="shared" ref="P771" si="1259">O770+1</f>
        <v>46417</v>
      </c>
      <c r="Q771" s="201">
        <f t="shared" ref="Q771" si="1260">P770+1</f>
        <v>46418</v>
      </c>
      <c r="R771" s="201">
        <f t="shared" ref="R771" si="1261">Q770+1</f>
        <v>46419</v>
      </c>
      <c r="S771" s="320">
        <f t="shared" ref="S771" si="1262">R770+1</f>
        <v>46420</v>
      </c>
      <c r="T771" s="311">
        <f t="shared" ref="T771" si="1263">S770+1</f>
        <v>46421</v>
      </c>
      <c r="U771" s="201">
        <f t="shared" ref="U771" si="1264">T770+1</f>
        <v>46422</v>
      </c>
      <c r="V771" s="201">
        <f t="shared" ref="V771" si="1265">U770+1</f>
        <v>46423</v>
      </c>
      <c r="W771" s="201">
        <f t="shared" ref="W771" si="1266">V770+1</f>
        <v>46424</v>
      </c>
      <c r="X771" s="201">
        <f t="shared" ref="X771" si="1267">W770+1</f>
        <v>46425</v>
      </c>
      <c r="Y771" s="201">
        <f t="shared" ref="Y771" si="1268">X770+1</f>
        <v>46426</v>
      </c>
      <c r="Z771" s="312">
        <f t="shared" ref="Z771" si="1269">Y770+1</f>
        <v>46427</v>
      </c>
      <c r="AA771" s="301">
        <f t="shared" ref="AA771" si="1270">Z770+1</f>
        <v>46428</v>
      </c>
      <c r="AB771" s="201">
        <f t="shared" ref="AB771" si="1271">AA770+1</f>
        <v>46429</v>
      </c>
      <c r="AC771" s="201">
        <f t="shared" ref="AC771" si="1272">AB770+1</f>
        <v>46430</v>
      </c>
      <c r="AD771" s="201">
        <f t="shared" ref="AD771" si="1273">AC770+1</f>
        <v>46431</v>
      </c>
      <c r="AE771" s="201">
        <f t="shared" ref="AE771" si="1274">AD770+1</f>
        <v>46432</v>
      </c>
      <c r="AF771" s="201">
        <f t="shared" ref="AF771" si="1275">AE770+1</f>
        <v>46433</v>
      </c>
      <c r="AG771" s="201">
        <f t="shared" ref="AG771" si="1276">AF770+1</f>
        <v>46434</v>
      </c>
      <c r="AH771" s="546"/>
      <c r="AI771" s="548"/>
      <c r="AJ771" s="528"/>
      <c r="AK771" s="159"/>
      <c r="AL771" s="290"/>
      <c r="AM771" s="290"/>
      <c r="AN771" s="290"/>
      <c r="AO771" s="290"/>
      <c r="AP771" s="290"/>
      <c r="AQ771" s="290"/>
      <c r="AR771" s="290"/>
      <c r="AS771" s="290"/>
      <c r="AT771" s="290"/>
      <c r="AU771" s="290"/>
      <c r="AV771" s="290"/>
      <c r="AW771" s="290"/>
      <c r="AX771" s="290"/>
      <c r="AY771" s="290"/>
      <c r="AZ771" s="290"/>
    </row>
    <row r="772" spans="1:52" ht="119.25" customHeight="1" x14ac:dyDescent="0.4">
      <c r="A772" s="599"/>
      <c r="B772" s="543" t="s">
        <v>157</v>
      </c>
      <c r="C772" s="544"/>
      <c r="D772" s="544"/>
      <c r="E772" s="544"/>
      <c r="F772" s="292" t="str">
        <f>IF(F770=$T$9,"完了日","")</f>
        <v/>
      </c>
      <c r="G772" s="197" t="str">
        <f>IF(G770=$T$9,"完了日","")</f>
        <v/>
      </c>
      <c r="H772" s="197" t="str">
        <f t="shared" ref="H772:AG772" si="1277">IF(H770=$T$9,"完了日","")</f>
        <v/>
      </c>
      <c r="I772" s="197" t="str">
        <f t="shared" si="1277"/>
        <v/>
      </c>
      <c r="J772" s="197" t="str">
        <f t="shared" si="1277"/>
        <v/>
      </c>
      <c r="K772" s="197" t="str">
        <f t="shared" si="1277"/>
        <v/>
      </c>
      <c r="L772" s="313" t="str">
        <f t="shared" si="1277"/>
        <v/>
      </c>
      <c r="M772" s="302" t="str">
        <f t="shared" si="1277"/>
        <v/>
      </c>
      <c r="N772" s="197" t="str">
        <f t="shared" si="1277"/>
        <v/>
      </c>
      <c r="O772" s="197" t="str">
        <f t="shared" si="1277"/>
        <v/>
      </c>
      <c r="P772" s="197" t="str">
        <f t="shared" si="1277"/>
        <v/>
      </c>
      <c r="Q772" s="197" t="str">
        <f t="shared" si="1277"/>
        <v/>
      </c>
      <c r="R772" s="197" t="str">
        <f t="shared" si="1277"/>
        <v/>
      </c>
      <c r="S772" s="321" t="str">
        <f t="shared" si="1277"/>
        <v/>
      </c>
      <c r="T772" s="292" t="str">
        <f t="shared" si="1277"/>
        <v/>
      </c>
      <c r="U772" s="197" t="str">
        <f t="shared" si="1277"/>
        <v/>
      </c>
      <c r="V772" s="197" t="str">
        <f t="shared" si="1277"/>
        <v/>
      </c>
      <c r="W772" s="197" t="str">
        <f t="shared" si="1277"/>
        <v/>
      </c>
      <c r="X772" s="197" t="str">
        <f t="shared" si="1277"/>
        <v/>
      </c>
      <c r="Y772" s="197" t="str">
        <f t="shared" si="1277"/>
        <v/>
      </c>
      <c r="Z772" s="313" t="str">
        <f t="shared" si="1277"/>
        <v/>
      </c>
      <c r="AA772" s="302" t="str">
        <f t="shared" si="1277"/>
        <v/>
      </c>
      <c r="AB772" s="197" t="str">
        <f t="shared" si="1277"/>
        <v/>
      </c>
      <c r="AC772" s="197" t="str">
        <f t="shared" si="1277"/>
        <v/>
      </c>
      <c r="AD772" s="197" t="str">
        <f t="shared" si="1277"/>
        <v/>
      </c>
      <c r="AE772" s="197" t="str">
        <f t="shared" si="1277"/>
        <v/>
      </c>
      <c r="AF772" s="197" t="str">
        <f t="shared" si="1277"/>
        <v/>
      </c>
      <c r="AG772" s="197" t="str">
        <f t="shared" si="1277"/>
        <v/>
      </c>
      <c r="AH772" s="546"/>
      <c r="AI772" s="548"/>
      <c r="AJ772" s="528"/>
      <c r="AL772" s="290"/>
      <c r="AM772" s="290"/>
      <c r="AN772" s="516" t="s">
        <v>126</v>
      </c>
      <c r="AO772" s="516"/>
      <c r="AR772" s="146" t="s">
        <v>146</v>
      </c>
      <c r="AX772" s="517" t="s">
        <v>160</v>
      </c>
      <c r="AY772" s="517"/>
      <c r="AZ772" s="517"/>
    </row>
    <row r="773" spans="1:52" ht="54.75" customHeight="1" x14ac:dyDescent="0.4">
      <c r="A773" s="599"/>
      <c r="B773" s="529" t="str">
        <f>IF(COUNTIF(F773:AG773,0)=28,"",B$25)</f>
        <v/>
      </c>
      <c r="C773" s="530"/>
      <c r="D773" s="531"/>
      <c r="E773" s="295" t="s">
        <v>158</v>
      </c>
      <c r="F773" s="314">
        <f>VLOOKUP(F770,'1'!$B$11:$D$598,3,0)</f>
        <v>0</v>
      </c>
      <c r="G773" s="219">
        <f>VLOOKUP(G770,'1'!$B$11:$D$598,3,0)</f>
        <v>0</v>
      </c>
      <c r="H773" s="219">
        <f>VLOOKUP(H770,'1'!$B$11:$D$598,3,0)</f>
        <v>0</v>
      </c>
      <c r="I773" s="219">
        <f>VLOOKUP(I770,'1'!$B$11:$D$598,3,0)</f>
        <v>0</v>
      </c>
      <c r="J773" s="219">
        <f>VLOOKUP(J770,'1'!$B$11:$D$598,3,0)</f>
        <v>0</v>
      </c>
      <c r="K773" s="219">
        <f>VLOOKUP(K770,'1'!$B$11:$D$598,3,0)</f>
        <v>0</v>
      </c>
      <c r="L773" s="315">
        <f>VLOOKUP(L770,'1'!$B$11:$D$598,3,0)</f>
        <v>0</v>
      </c>
      <c r="M773" s="303">
        <f>VLOOKUP(M770,'1'!$B$11:$D$598,3,0)</f>
        <v>0</v>
      </c>
      <c r="N773" s="219">
        <f>VLOOKUP(N770,'1'!$B$11:$D$598,3,0)</f>
        <v>0</v>
      </c>
      <c r="O773" s="219">
        <f>VLOOKUP(O770,'1'!$B$11:$D$598,3,0)</f>
        <v>0</v>
      </c>
      <c r="P773" s="219">
        <f>VLOOKUP(P770,'1'!$B$11:$D$598,3,0)</f>
        <v>0</v>
      </c>
      <c r="Q773" s="219">
        <f>VLOOKUP(Q770,'1'!$B$11:$D$598,3,0)</f>
        <v>0</v>
      </c>
      <c r="R773" s="219">
        <f>VLOOKUP(R770,'1'!$B$11:$D$598,3,0)</f>
        <v>0</v>
      </c>
      <c r="S773" s="322">
        <f>VLOOKUP(S770,'1'!$B$11:$D$598,3,0)</f>
        <v>0</v>
      </c>
      <c r="T773" s="314">
        <f>VLOOKUP(T770,'1'!$B$11:$D$598,3,0)</f>
        <v>0</v>
      </c>
      <c r="U773" s="219">
        <f>VLOOKUP(U770,'1'!$B$11:$D$598,3,0)</f>
        <v>0</v>
      </c>
      <c r="V773" s="219">
        <f>VLOOKUP(V770,'1'!$B$11:$D$598,3,0)</f>
        <v>0</v>
      </c>
      <c r="W773" s="219">
        <f>VLOOKUP(W770,'1'!$B$11:$D$598,3,0)</f>
        <v>0</v>
      </c>
      <c r="X773" s="219">
        <f>VLOOKUP(X770,'1'!$B$11:$D$598,3,0)</f>
        <v>0</v>
      </c>
      <c r="Y773" s="219">
        <f>VLOOKUP(Y770,'1'!$B$11:$D$598,3,0)</f>
        <v>0</v>
      </c>
      <c r="Z773" s="315">
        <f>VLOOKUP(Z770,'1'!$B$11:$D$598,3,0)</f>
        <v>0</v>
      </c>
      <c r="AA773" s="303">
        <f>VLOOKUP(AA770,'1'!$B$11:$D$598,3,0)</f>
        <v>0</v>
      </c>
      <c r="AB773" s="219">
        <f>VLOOKUP(AB770,'1'!$B$11:$D$598,3,0)</f>
        <v>0</v>
      </c>
      <c r="AC773" s="219">
        <f>VLOOKUP(AC770,'1'!$B$11:$D$598,3,0)</f>
        <v>0</v>
      </c>
      <c r="AD773" s="219">
        <f>VLOOKUP(AD770,'1'!$B$11:$D$598,3,0)</f>
        <v>0</v>
      </c>
      <c r="AE773" s="219">
        <f>VLOOKUP(AE770,'1'!$B$11:$D$598,3,0)</f>
        <v>0</v>
      </c>
      <c r="AF773" s="219">
        <f>VLOOKUP(AF770,'1'!$B$11:$D$598,3,0)</f>
        <v>0</v>
      </c>
      <c r="AG773" s="219">
        <f>VLOOKUP(AG770,'1'!$B$11:$D$598,3,0)</f>
        <v>0</v>
      </c>
      <c r="AH773" s="198">
        <f>COUNTIF(F774:AG774,"作業")+COUNTIF(F774:AG774,"休日")</f>
        <v>0</v>
      </c>
      <c r="AI773" s="291">
        <f>(COUNTIF(F774:AG774,"休日"))</f>
        <v>0</v>
      </c>
      <c r="AJ773" s="526" t="str">
        <f>IF(AN773&gt;0.01,ROUND(AN773/AM773,3),"")</f>
        <v/>
      </c>
      <c r="AL773" s="290"/>
      <c r="AM773" s="290">
        <f>SUM(AM774:AM812)</f>
        <v>0</v>
      </c>
      <c r="AN773" s="188">
        <f>SUM(AN774:AN812)</f>
        <v>0</v>
      </c>
      <c r="AS773" s="146" t="s">
        <v>162</v>
      </c>
      <c r="AT773" s="146" t="s">
        <v>19</v>
      </c>
      <c r="AW773" s="278"/>
      <c r="AX773" s="278"/>
      <c r="AY773" s="278"/>
      <c r="AZ773" s="278"/>
    </row>
    <row r="774" spans="1:52" ht="54.75" customHeight="1" x14ac:dyDescent="0.4">
      <c r="A774" s="599"/>
      <c r="B774" s="532"/>
      <c r="C774" s="533"/>
      <c r="D774" s="534"/>
      <c r="E774" s="296" t="s">
        <v>159</v>
      </c>
      <c r="F774" s="314" t="str">
        <f>IF(B773="","",IF(AW774="対象外","対象外",F773))</f>
        <v/>
      </c>
      <c r="G774" s="219" t="str">
        <f>IF(B773="","",IF(AW774="対象外","対象外",G773))</f>
        <v/>
      </c>
      <c r="H774" s="219" t="str">
        <f>IF(B773="","",IF(AW774="対象外","対象外",H773))</f>
        <v/>
      </c>
      <c r="I774" s="219" t="str">
        <f>IF(B773="","",IF(AW774="対象外","対象外",I773))</f>
        <v/>
      </c>
      <c r="J774" s="219" t="str">
        <f>IF(B773="","",IF(AW774="対象外","対象外",J773))</f>
        <v/>
      </c>
      <c r="K774" s="219" t="str">
        <f>IF(B773="","",IF(AW774="対象外","対象外",K773))</f>
        <v/>
      </c>
      <c r="L774" s="315" t="str">
        <f>IF(B773="","",IF(AW774="対象外","対象外",L773))</f>
        <v/>
      </c>
      <c r="M774" s="303" t="str">
        <f>IF(B773="","",IF(AX774="対象外","対象外",M773))</f>
        <v/>
      </c>
      <c r="N774" s="219" t="str">
        <f>IF(B773="","",IF(AX774="対象外","対象外",N773))</f>
        <v/>
      </c>
      <c r="O774" s="219" t="str">
        <f>IF(B773="","",IF(AX774="対象外","対象外",O773))</f>
        <v/>
      </c>
      <c r="P774" s="219" t="str">
        <f>IF(B773="","",IF(AX774="対象外","対象外",P773))</f>
        <v/>
      </c>
      <c r="Q774" s="219" t="str">
        <f>IF(B773="","",IF(AX774="対象外","対象外",Q773))</f>
        <v/>
      </c>
      <c r="R774" s="219" t="str">
        <f>IF(B773="","",IF(AX774="対象外","対象外",R773))</f>
        <v/>
      </c>
      <c r="S774" s="322" t="str">
        <f>IF(B773="","",IF(AX774="対象外","対象外",S773))</f>
        <v/>
      </c>
      <c r="T774" s="314" t="str">
        <f>IF(B773="","",IF(AY774="対象外","対象外",T773))</f>
        <v/>
      </c>
      <c r="U774" s="219" t="str">
        <f>IF(B773="","",IF(AY774="対象外","対象外",U773))</f>
        <v/>
      </c>
      <c r="V774" s="219" t="str">
        <f>IF(B773="","",IF(AY774="対象外","対象外",V773))</f>
        <v/>
      </c>
      <c r="W774" s="219" t="str">
        <f>IF(B773="","",IF(AY774="対象外","対象外",W773))</f>
        <v/>
      </c>
      <c r="X774" s="219" t="str">
        <f>IF(B773="","",IF(AY774="対象外","対象外",X773))</f>
        <v/>
      </c>
      <c r="Y774" s="219" t="str">
        <f>IF(B773="","",IF(AY774="対象外","対象外",Y773))</f>
        <v/>
      </c>
      <c r="Z774" s="315" t="str">
        <f>IF(B773="","",IF(AY774="対象外","対象外",Z773))</f>
        <v/>
      </c>
      <c r="AA774" s="303" t="str">
        <f>IF(B773="","",IF(AZ774="対象外","対象外",AA773))</f>
        <v/>
      </c>
      <c r="AB774" s="219" t="str">
        <f>IF(B773="","",IF(AZ774="対象外","対象外",AB773))</f>
        <v/>
      </c>
      <c r="AC774" s="219" t="str">
        <f>IF(B773="","",IF(AZ774="対象外","対象外",AC773))</f>
        <v/>
      </c>
      <c r="AD774" s="219" t="str">
        <f>IF(B773="","",IF(AZ774="対象外","対象外",AD773))</f>
        <v/>
      </c>
      <c r="AE774" s="219" t="str">
        <f>IF(B773="","",IF(AZ774="対象外","対象外",AE773))</f>
        <v/>
      </c>
      <c r="AF774" s="219" t="str">
        <f>IF(B773="","",IF(AZ774="対象外","対象外",AF773))</f>
        <v/>
      </c>
      <c r="AG774" s="219" t="str">
        <f>IF(B773="","",IF(AZ774="対象外","対象外",AG773))</f>
        <v/>
      </c>
      <c r="AH774" s="523" t="str">
        <f>IF(B773="","",IF(AH773&lt;1,"対象外",ROUND(AI773/AH773,3)))</f>
        <v/>
      </c>
      <c r="AI774" s="524"/>
      <c r="AJ774" s="526"/>
      <c r="AL774" s="146"/>
      <c r="AM774" s="184">
        <f>IF(AH774="",0,IF(AH774="対象外",0,1))</f>
        <v>0</v>
      </c>
      <c r="AN774" s="187">
        <f>IF(AM774=1,AH774,0)</f>
        <v>0</v>
      </c>
      <c r="AO774" s="184">
        <f>AH773</f>
        <v>0</v>
      </c>
      <c r="AP774" s="170">
        <f>AI773</f>
        <v>0</v>
      </c>
      <c r="AQ774" s="152"/>
      <c r="AR774" s="170">
        <f>IF(AS774&gt;1,1,0)</f>
        <v>0</v>
      </c>
      <c r="AS774" s="170">
        <f>AO774+AS730</f>
        <v>0</v>
      </c>
      <c r="AT774" s="170">
        <f>AP774+AT730</f>
        <v>0</v>
      </c>
      <c r="AU774" s="152"/>
      <c r="AW774" s="198" t="str">
        <f>IF(COUNTIF(F773:L773,"作業")+COUNTIF(F773:L773,"休日")&lt;7,"対象外",IF(COUNTIF(F773:L773,"休日")&gt;3,"対象外","対象"))</f>
        <v>対象外</v>
      </c>
      <c r="AX774" s="198" t="str">
        <f>IF(COUNTIF(M773:S773,"作業")+COUNTIF(M773:S773,"休日")&lt;7,"対象外",IF(COUNTIF(M773:S773,"休日")&gt;3,"対象外","対象"))</f>
        <v>対象外</v>
      </c>
      <c r="AY774" s="198" t="str">
        <f>IF(COUNTIF(T773:Z773,"作業")+COUNTIF(T773:Z773,"休日")&lt;7,"対象外",IF(COUNTIF(T773:Z773,"休日")&gt;3,"対象外","対象"))</f>
        <v>対象外</v>
      </c>
      <c r="AZ774" s="198" t="str">
        <f>IF(COUNTIF(AA773:AG773,"作業")+COUNTIF(AA773:AG773,"休日")&lt;7,"対象外",IF(COUNTIF(AA773:AG773,"休日")&gt;3,"対象外","対象"))</f>
        <v>対象外</v>
      </c>
    </row>
    <row r="775" spans="1:52" ht="54.75" customHeight="1" x14ac:dyDescent="0.4">
      <c r="A775" s="599"/>
      <c r="B775" s="529" t="str">
        <f>IF(COUNTIF(F775:AG775,0)=28,"",B$27)</f>
        <v/>
      </c>
      <c r="C775" s="530"/>
      <c r="D775" s="531"/>
      <c r="E775" s="295" t="s">
        <v>158</v>
      </c>
      <c r="F775" s="314">
        <f>VLOOKUP(F770,'2'!$B$11:$D$598,3,0)</f>
        <v>0</v>
      </c>
      <c r="G775" s="219">
        <f>VLOOKUP(G770,'2'!$B$11:$D$598,3,0)</f>
        <v>0</v>
      </c>
      <c r="H775" s="219">
        <f>VLOOKUP(H770,'2'!$B$11:$D$598,3,0)</f>
        <v>0</v>
      </c>
      <c r="I775" s="219">
        <f>VLOOKUP(I770,'2'!$B$11:$D$598,3,0)</f>
        <v>0</v>
      </c>
      <c r="J775" s="219">
        <f>VLOOKUP(J770,'2'!$B$11:$D$598,3,0)</f>
        <v>0</v>
      </c>
      <c r="K775" s="219">
        <f>VLOOKUP(K770,'2'!$B$11:$D$598,3,0)</f>
        <v>0</v>
      </c>
      <c r="L775" s="315">
        <f>VLOOKUP(L770,'2'!$B$11:$D$598,3,0)</f>
        <v>0</v>
      </c>
      <c r="M775" s="303">
        <f>VLOOKUP(M770,'2'!$B$11:$D$598,3,0)</f>
        <v>0</v>
      </c>
      <c r="N775" s="219">
        <f>VLOOKUP(N770,'2'!$B$11:$D$598,3,0)</f>
        <v>0</v>
      </c>
      <c r="O775" s="219">
        <f>VLOOKUP(O770,'2'!$B$11:$D$598,3,0)</f>
        <v>0</v>
      </c>
      <c r="P775" s="219">
        <f>VLOOKUP(P770,'2'!$B$11:$D$598,3,0)</f>
        <v>0</v>
      </c>
      <c r="Q775" s="219">
        <f>VLOOKUP(Q770,'2'!$B$11:$D$598,3,0)</f>
        <v>0</v>
      </c>
      <c r="R775" s="219">
        <f>VLOOKUP(R770,'2'!$B$11:$D$598,3,0)</f>
        <v>0</v>
      </c>
      <c r="S775" s="322">
        <f>VLOOKUP(S770,'2'!$B$11:$D$598,3,0)</f>
        <v>0</v>
      </c>
      <c r="T775" s="314">
        <f>VLOOKUP(T770,'2'!$B$11:$D$598,3,0)</f>
        <v>0</v>
      </c>
      <c r="U775" s="219">
        <f>VLOOKUP(U770,'2'!$B$11:$D$598,3,0)</f>
        <v>0</v>
      </c>
      <c r="V775" s="219">
        <f>VLOOKUP(V770,'2'!$B$11:$D$598,3,0)</f>
        <v>0</v>
      </c>
      <c r="W775" s="219">
        <f>VLOOKUP(W770,'2'!$B$11:$D$598,3,0)</f>
        <v>0</v>
      </c>
      <c r="X775" s="219">
        <f>VLOOKUP(X770,'2'!$B$11:$D$598,3,0)</f>
        <v>0</v>
      </c>
      <c r="Y775" s="219">
        <f>VLOOKUP(Y770,'2'!$B$11:$D$598,3,0)</f>
        <v>0</v>
      </c>
      <c r="Z775" s="315">
        <f>VLOOKUP(Z770,'2'!$B$11:$D$598,3,0)</f>
        <v>0</v>
      </c>
      <c r="AA775" s="303">
        <f>VLOOKUP(AA770,'2'!$B$11:$D$598,3,0)</f>
        <v>0</v>
      </c>
      <c r="AB775" s="219">
        <f>VLOOKUP(AB770,'2'!$B$11:$D$598,3,0)</f>
        <v>0</v>
      </c>
      <c r="AC775" s="219">
        <f>VLOOKUP(AC770,'2'!$B$11:$D$598,3,0)</f>
        <v>0</v>
      </c>
      <c r="AD775" s="219">
        <f>VLOOKUP(AD770,'2'!$B$11:$D$598,3,0)</f>
        <v>0</v>
      </c>
      <c r="AE775" s="219">
        <f>VLOOKUP(AE770,'2'!$B$11:$D$598,3,0)</f>
        <v>0</v>
      </c>
      <c r="AF775" s="219">
        <f>VLOOKUP(AF770,'2'!$B$11:$D$598,3,0)</f>
        <v>0</v>
      </c>
      <c r="AG775" s="219">
        <f>VLOOKUP(AG770,'2'!$B$11:$D$598,3,0)</f>
        <v>0</v>
      </c>
      <c r="AH775" s="198">
        <f>COUNTIF(F776:AG776,"作業")+COUNTIF(F776:AG776,"休日")</f>
        <v>0</v>
      </c>
      <c r="AI775" s="291">
        <f>(COUNTIF(F776:AG776,"休日"))</f>
        <v>0</v>
      </c>
      <c r="AJ775" s="525" t="str">
        <f>IF(AJ773="","",IF(AJ773&gt;=0.285,"達成","未達成"))</f>
        <v/>
      </c>
      <c r="AL775" s="290"/>
      <c r="AM775" s="290"/>
      <c r="AN775" s="290"/>
      <c r="AW775" s="278">
        <v>1</v>
      </c>
      <c r="AX775" s="278">
        <v>2</v>
      </c>
      <c r="AY775" s="278">
        <v>3</v>
      </c>
      <c r="AZ775" s="278">
        <v>4</v>
      </c>
    </row>
    <row r="776" spans="1:52" ht="54.75" customHeight="1" x14ac:dyDescent="0.4">
      <c r="A776" s="599"/>
      <c r="B776" s="532"/>
      <c r="C776" s="533"/>
      <c r="D776" s="534"/>
      <c r="E776" s="296" t="s">
        <v>159</v>
      </c>
      <c r="F776" s="314" t="str">
        <f>IF(B775="","",IF(AW776="対象外","対象外",F775))</f>
        <v/>
      </c>
      <c r="G776" s="219" t="str">
        <f>IF(B775="","",IF(AW776="対象外","対象外",G775))</f>
        <v/>
      </c>
      <c r="H776" s="219" t="str">
        <f>IF(B775="","",IF(AW776="対象外","対象外",H775))</f>
        <v/>
      </c>
      <c r="I776" s="219" t="str">
        <f>IF(B775="","",IF(AW776="対象外","対象外",I775))</f>
        <v/>
      </c>
      <c r="J776" s="219" t="str">
        <f>IF(B775="","",IF(AW776="対象外","対象外",J775))</f>
        <v/>
      </c>
      <c r="K776" s="219" t="str">
        <f>IF(B775="","",IF(AW776="対象外","対象外",K775))</f>
        <v/>
      </c>
      <c r="L776" s="315" t="str">
        <f>IF(B775="","",IF(AW776="対象外","対象外",L775))</f>
        <v/>
      </c>
      <c r="M776" s="303" t="str">
        <f>IF(B775="","",IF(AX776="対象外","対象外",M775))</f>
        <v/>
      </c>
      <c r="N776" s="219" t="str">
        <f>IF(B775="","",IF(AX776="対象外","対象外",N775))</f>
        <v/>
      </c>
      <c r="O776" s="219" t="str">
        <f>IF(B775="","",IF(AX776="対象外","対象外",O775))</f>
        <v/>
      </c>
      <c r="P776" s="219" t="str">
        <f>IF(B775="","",IF(AX776="対象外","対象外",P775))</f>
        <v/>
      </c>
      <c r="Q776" s="219" t="str">
        <f>IF(B775="","",IF(AX776="対象外","対象外",Q775))</f>
        <v/>
      </c>
      <c r="R776" s="219" t="str">
        <f>IF(B775="","",IF(AX776="対象外","対象外",R775))</f>
        <v/>
      </c>
      <c r="S776" s="322" t="str">
        <f>IF(B775="","",IF(AX776="対象外","対象外",S775))</f>
        <v/>
      </c>
      <c r="T776" s="314" t="str">
        <f>IF(B775="","",IF(AY776="対象外","対象外",T775))</f>
        <v/>
      </c>
      <c r="U776" s="219" t="str">
        <f>IF(B775="","",IF(AY776="対象外","対象外",U775))</f>
        <v/>
      </c>
      <c r="V776" s="219" t="str">
        <f>IF(B775="","",IF(AY776="対象外","対象外",V775))</f>
        <v/>
      </c>
      <c r="W776" s="219" t="str">
        <f>IF(B775="","",IF(AY776="対象外","対象外",W775))</f>
        <v/>
      </c>
      <c r="X776" s="219" t="str">
        <f>IF(B775="","",IF(AY776="対象外","対象外",X775))</f>
        <v/>
      </c>
      <c r="Y776" s="219" t="str">
        <f>IF(B775="","",IF(AY776="対象外","対象外",Y775))</f>
        <v/>
      </c>
      <c r="Z776" s="315" t="str">
        <f>IF(B775="","",IF(AY776="対象外","対象外",Z775))</f>
        <v/>
      </c>
      <c r="AA776" s="303" t="str">
        <f>IF(B775="","",IF(AZ776="対象外","対象外",AA775))</f>
        <v/>
      </c>
      <c r="AB776" s="219" t="str">
        <f>IF(B775="","",IF(AZ776="対象外","対象外",AB775))</f>
        <v/>
      </c>
      <c r="AC776" s="219" t="str">
        <f>IF(B775="","",IF(AZ776="対象外","対象外",AC775))</f>
        <v/>
      </c>
      <c r="AD776" s="219" t="str">
        <f>IF(B775="","",IF(AZ776="対象外","対象外",AD775))</f>
        <v/>
      </c>
      <c r="AE776" s="219" t="str">
        <f>IF(B775="","",IF(AZ776="対象外","対象外",AE775))</f>
        <v/>
      </c>
      <c r="AF776" s="219" t="str">
        <f>IF(B775="","",IF(AZ776="対象外","対象外",AF775))</f>
        <v/>
      </c>
      <c r="AG776" s="219" t="str">
        <f>IF(B775="","",IF(AZ776="対象外","対象外",AG775))</f>
        <v/>
      </c>
      <c r="AH776" s="523" t="str">
        <f>IF(B775="","",IF(AH775&lt;1,"対象外",ROUND(AI775/AH775,3)))</f>
        <v/>
      </c>
      <c r="AI776" s="524"/>
      <c r="AJ776" s="525"/>
      <c r="AL776" s="290"/>
      <c r="AM776" s="184">
        <f>IF(AH776="",0,IF(AH776="対象外",0,1))</f>
        <v>0</v>
      </c>
      <c r="AN776" s="187">
        <f>IF(AM776=1,AH776,0)</f>
        <v>0</v>
      </c>
      <c r="AO776" s="184">
        <f>AH775</f>
        <v>0</v>
      </c>
      <c r="AP776" s="170">
        <f>AI775</f>
        <v>0</v>
      </c>
      <c r="AQ776" s="152"/>
      <c r="AR776" s="170">
        <f>IF(AS776&gt;1,1,0)</f>
        <v>0</v>
      </c>
      <c r="AS776" s="170">
        <f>AO776+AS732</f>
        <v>0</v>
      </c>
      <c r="AT776" s="170">
        <f>AP776+AT732</f>
        <v>0</v>
      </c>
      <c r="AU776" s="152"/>
      <c r="AW776" s="198" t="str">
        <f>IF(COUNTIF(F775:L775,"作業")+COUNTIF(F775:L775,"休日")&lt;7,"対象外",IF(COUNTIF(F775:L775,"休日")&gt;3,"対象外","対象"))</f>
        <v>対象外</v>
      </c>
      <c r="AX776" s="198" t="str">
        <f>IF(COUNTIF(M775:S775,"作業")+COUNTIF(M775:S775,"休日")&lt;7,"対象外",IF(COUNTIF(M775:S775,"休日")&gt;3,"対象外","対象"))</f>
        <v>対象外</v>
      </c>
      <c r="AY776" s="198" t="str">
        <f>IF(COUNTIF(T775:Z775,"作業")+COUNTIF(T775:Z775,"休日")&lt;7,"対象外",IF(COUNTIF(T775:Z775,"休日")&gt;3,"対象外","対象"))</f>
        <v>対象外</v>
      </c>
      <c r="AZ776" s="198" t="str">
        <f>IF(COUNTIF(AA775:AG775,"作業")+COUNTIF(AA775:AG775,"休日")&lt;7,"対象外",IF(COUNTIF(AA775:AG775,"休日")&gt;3,"対象外","対象"))</f>
        <v>対象外</v>
      </c>
    </row>
    <row r="777" spans="1:52" ht="54.75" customHeight="1" x14ac:dyDescent="0.35">
      <c r="A777" s="599"/>
      <c r="B777" s="529" t="str">
        <f>IF(COUNTIF(F777:AG777,0)=28,"",B$29)</f>
        <v/>
      </c>
      <c r="C777" s="530"/>
      <c r="D777" s="531"/>
      <c r="E777" s="295" t="s">
        <v>158</v>
      </c>
      <c r="F777" s="314">
        <f>VLOOKUP(F770,'3'!$B$11:$D$598,3,0)</f>
        <v>0</v>
      </c>
      <c r="G777" s="219">
        <f>VLOOKUP(G770,'3'!$B$11:$D$598,3,0)</f>
        <v>0</v>
      </c>
      <c r="H777" s="219">
        <f>VLOOKUP(H770,'3'!$B$11:$D$598,3,0)</f>
        <v>0</v>
      </c>
      <c r="I777" s="219">
        <f>VLOOKUP(I770,'3'!$B$11:$D$598,3,0)</f>
        <v>0</v>
      </c>
      <c r="J777" s="219">
        <f>VLOOKUP(J770,'3'!$B$11:$D$598,3,0)</f>
        <v>0</v>
      </c>
      <c r="K777" s="219">
        <f>VLOOKUP(K770,'3'!$B$11:$D$598,3,0)</f>
        <v>0</v>
      </c>
      <c r="L777" s="315">
        <f>VLOOKUP(L770,'3'!$B$11:$D$598,3,0)</f>
        <v>0</v>
      </c>
      <c r="M777" s="303">
        <f>VLOOKUP(M770,'3'!$B$11:$D$598,3,0)</f>
        <v>0</v>
      </c>
      <c r="N777" s="219">
        <f>VLOOKUP(N770,'3'!$B$11:$D$598,3,0)</f>
        <v>0</v>
      </c>
      <c r="O777" s="219">
        <f>VLOOKUP(O770,'3'!$B$11:$D$598,3,0)</f>
        <v>0</v>
      </c>
      <c r="P777" s="219">
        <f>VLOOKUP(P770,'3'!$B$11:$D$598,3,0)</f>
        <v>0</v>
      </c>
      <c r="Q777" s="219">
        <f>VLOOKUP(Q770,'3'!$B$11:$D$598,3,0)</f>
        <v>0</v>
      </c>
      <c r="R777" s="219">
        <f>VLOOKUP(R770,'3'!$B$11:$D$598,3,0)</f>
        <v>0</v>
      </c>
      <c r="S777" s="322">
        <f>VLOOKUP(S770,'3'!$B$11:$D$598,3,0)</f>
        <v>0</v>
      </c>
      <c r="T777" s="314">
        <f>VLOOKUP(T770,'3'!$B$11:$D$598,3,0)</f>
        <v>0</v>
      </c>
      <c r="U777" s="219">
        <f>VLOOKUP(U770,'3'!$B$11:$D$598,3,0)</f>
        <v>0</v>
      </c>
      <c r="V777" s="219">
        <f>VLOOKUP(V770,'3'!$B$11:$D$598,3,0)</f>
        <v>0</v>
      </c>
      <c r="W777" s="219">
        <f>VLOOKUP(W770,'3'!$B$11:$D$598,3,0)</f>
        <v>0</v>
      </c>
      <c r="X777" s="219">
        <f>VLOOKUP(X770,'3'!$B$11:$D$598,3,0)</f>
        <v>0</v>
      </c>
      <c r="Y777" s="219">
        <f>VLOOKUP(Y770,'3'!$B$11:$D$598,3,0)</f>
        <v>0</v>
      </c>
      <c r="Z777" s="315">
        <f>VLOOKUP(Z770,'3'!$B$11:$D$598,3,0)</f>
        <v>0</v>
      </c>
      <c r="AA777" s="303">
        <f>VLOOKUP(AA770,'3'!$B$11:$D$598,3,0)</f>
        <v>0</v>
      </c>
      <c r="AB777" s="219">
        <f>VLOOKUP(AB770,'3'!$B$11:$D$598,3,0)</f>
        <v>0</v>
      </c>
      <c r="AC777" s="219">
        <f>VLOOKUP(AC770,'3'!$B$11:$D$598,3,0)</f>
        <v>0</v>
      </c>
      <c r="AD777" s="219">
        <f>VLOOKUP(AD770,'3'!$B$11:$D$598,3,0)</f>
        <v>0</v>
      </c>
      <c r="AE777" s="219">
        <f>VLOOKUP(AE770,'3'!$B$11:$D$598,3,0)</f>
        <v>0</v>
      </c>
      <c r="AF777" s="219">
        <f>VLOOKUP(AF770,'3'!$B$11:$D$598,3,0)</f>
        <v>0</v>
      </c>
      <c r="AG777" s="219">
        <f>VLOOKUP(AG770,'3'!$B$11:$D$598,3,0)</f>
        <v>0</v>
      </c>
      <c r="AH777" s="198">
        <f>COUNTIF(F778:AG778,"作業")+COUNTIF(F778:AG778,"休日")</f>
        <v>0</v>
      </c>
      <c r="AI777" s="291">
        <f>(COUNTIF(F778:AG778,"休日"))</f>
        <v>0</v>
      </c>
      <c r="AJ777" s="189"/>
      <c r="AL777" s="290"/>
      <c r="AM777" s="290"/>
      <c r="AN777" s="290"/>
      <c r="AW777" s="278">
        <v>1</v>
      </c>
      <c r="AX777" s="278">
        <v>2</v>
      </c>
      <c r="AY777" s="278">
        <v>3</v>
      </c>
      <c r="AZ777" s="278">
        <v>4</v>
      </c>
    </row>
    <row r="778" spans="1:52" ht="54.75" customHeight="1" x14ac:dyDescent="0.35">
      <c r="A778" s="599"/>
      <c r="B778" s="532"/>
      <c r="C778" s="533"/>
      <c r="D778" s="534"/>
      <c r="E778" s="296" t="s">
        <v>159</v>
      </c>
      <c r="F778" s="314" t="str">
        <f>IF(B777="","",IF(AW778="対象外","対象外",F777))</f>
        <v/>
      </c>
      <c r="G778" s="219" t="str">
        <f>IF(B777="","",IF(AW778="対象外","対象外",G777))</f>
        <v/>
      </c>
      <c r="H778" s="219" t="str">
        <f>IF(B777="","",IF(AW778="対象外","対象外",H777))</f>
        <v/>
      </c>
      <c r="I778" s="219" t="str">
        <f>IF(B777="","",IF(AW778="対象外","対象外",I777))</f>
        <v/>
      </c>
      <c r="J778" s="219" t="str">
        <f>IF(B777="","",IF(AW778="対象外","対象外",J777))</f>
        <v/>
      </c>
      <c r="K778" s="219" t="str">
        <f>IF(B777="","",IF(AW778="対象外","対象外",K777))</f>
        <v/>
      </c>
      <c r="L778" s="315" t="str">
        <f>IF(B777="","",IF(AW778="対象外","対象外",L777))</f>
        <v/>
      </c>
      <c r="M778" s="303" t="str">
        <f>IF(B777="","",IF(AX778="対象外","対象外",M777))</f>
        <v/>
      </c>
      <c r="N778" s="219" t="str">
        <f>IF(B777="","",IF(AX778="対象外","対象外",N777))</f>
        <v/>
      </c>
      <c r="O778" s="219" t="str">
        <f>IF(B777="","",IF(AX778="対象外","対象外",O777))</f>
        <v/>
      </c>
      <c r="P778" s="219" t="str">
        <f>IF(B777="","",IF(AX778="対象外","対象外",P777))</f>
        <v/>
      </c>
      <c r="Q778" s="219" t="str">
        <f>IF(B777="","",IF(AX778="対象外","対象外",Q777))</f>
        <v/>
      </c>
      <c r="R778" s="219" t="str">
        <f>IF(B777="","",IF(AX778="対象外","対象外",R777))</f>
        <v/>
      </c>
      <c r="S778" s="322" t="str">
        <f>IF(B777="","",IF(AX778="対象外","対象外",S777))</f>
        <v/>
      </c>
      <c r="T778" s="314" t="str">
        <f>IF(B777="","",IF(AY778="対象外","対象外",T777))</f>
        <v/>
      </c>
      <c r="U778" s="219" t="str">
        <f>IF(B777="","",IF(AY778="対象外","対象外",U777))</f>
        <v/>
      </c>
      <c r="V778" s="219" t="str">
        <f>IF(B777="","",IF(AY778="対象外","対象外",V777))</f>
        <v/>
      </c>
      <c r="W778" s="219" t="str">
        <f>IF(B777="","",IF(AY778="対象外","対象外",W777))</f>
        <v/>
      </c>
      <c r="X778" s="219" t="str">
        <f>IF(B777="","",IF(AY778="対象外","対象外",X777))</f>
        <v/>
      </c>
      <c r="Y778" s="219" t="str">
        <f>IF(B777="","",IF(AY778="対象外","対象外",Y777))</f>
        <v/>
      </c>
      <c r="Z778" s="315" t="str">
        <f>IF(B777="","",IF(AY778="対象外","対象外",Z777))</f>
        <v/>
      </c>
      <c r="AA778" s="303" t="str">
        <f>IF(B777="","",IF(AZ778="対象外","対象外",AA777))</f>
        <v/>
      </c>
      <c r="AB778" s="219" t="str">
        <f>IF(B777="","",IF(AZ778="対象外","対象外",AB777))</f>
        <v/>
      </c>
      <c r="AC778" s="219" t="str">
        <f>IF(B777="","",IF(AZ778="対象外","対象外",AC777))</f>
        <v/>
      </c>
      <c r="AD778" s="219" t="str">
        <f>IF(B777="","",IF(AZ778="対象外","対象外",AD777))</f>
        <v/>
      </c>
      <c r="AE778" s="219" t="str">
        <f>IF(B777="","",IF(AZ778="対象外","対象外",AE777))</f>
        <v/>
      </c>
      <c r="AF778" s="219" t="str">
        <f>IF(B777="","",IF(AZ778="対象外","対象外",AF777))</f>
        <v/>
      </c>
      <c r="AG778" s="219" t="str">
        <f>IF(B777="","",IF(AZ778="対象外","対象外",AG777))</f>
        <v/>
      </c>
      <c r="AH778" s="523" t="str">
        <f>IF(B777="","",IF(AH777&lt;1,"対象外",ROUND(AI777/AH777,3)))</f>
        <v/>
      </c>
      <c r="AI778" s="524"/>
      <c r="AJ778" s="189"/>
      <c r="AL778" s="290"/>
      <c r="AM778" s="184">
        <f>IF(AH778="",0,IF(AH778="対象外",0,1))</f>
        <v>0</v>
      </c>
      <c r="AN778" s="187">
        <f>IF(AM778=1,AH778,0)</f>
        <v>0</v>
      </c>
      <c r="AO778" s="184">
        <f>AH777</f>
        <v>0</v>
      </c>
      <c r="AP778" s="170">
        <f>AI777</f>
        <v>0</v>
      </c>
      <c r="AQ778" s="152"/>
      <c r="AR778" s="170">
        <f>IF(AS778&gt;1,1,0)</f>
        <v>0</v>
      </c>
      <c r="AS778" s="170">
        <f>AO778+AS734</f>
        <v>0</v>
      </c>
      <c r="AT778" s="170">
        <f>AP778+AT734</f>
        <v>0</v>
      </c>
      <c r="AU778" s="152"/>
      <c r="AW778" s="198" t="str">
        <f>IF(COUNTIF(F777:L777,"作業")+COUNTIF(F777:L777,"休日")&lt;7,"対象外",IF(COUNTIF(F777:L777,"休日")&gt;3,"対象外","対象"))</f>
        <v>対象外</v>
      </c>
      <c r="AX778" s="198" t="str">
        <f>IF(COUNTIF(M777:S777,"作業")+COUNTIF(M777:S777,"休日")&lt;7,"対象外",IF(COUNTIF(M777:S777,"休日")&gt;3,"対象外","対象"))</f>
        <v>対象外</v>
      </c>
      <c r="AY778" s="198" t="str">
        <f>IF(COUNTIF(T777:Z777,"作業")+COUNTIF(T777:Z777,"休日")&lt;7,"対象外",IF(COUNTIF(T777:Z777,"休日")&gt;3,"対象外","対象"))</f>
        <v>対象外</v>
      </c>
      <c r="AZ778" s="198" t="str">
        <f>IF(COUNTIF(AA777:AG777,"作業")+COUNTIF(AA777:AG777,"休日")&lt;7,"対象外",IF(COUNTIF(AA777:AG777,"休日")&gt;3,"対象外","対象"))</f>
        <v>対象外</v>
      </c>
    </row>
    <row r="779" spans="1:52" ht="54.75" customHeight="1" x14ac:dyDescent="0.35">
      <c r="A779" s="599"/>
      <c r="B779" s="529" t="str">
        <f>IF(COUNTIF(F779:AG779,0)=28,"",B$31)</f>
        <v/>
      </c>
      <c r="C779" s="530"/>
      <c r="D779" s="531"/>
      <c r="E779" s="295" t="s">
        <v>158</v>
      </c>
      <c r="F779" s="314">
        <f>VLOOKUP(F770,'4'!$B$11:$D$598,3,0)</f>
        <v>0</v>
      </c>
      <c r="G779" s="219">
        <f>VLOOKUP(G770,'4'!$B$11:$D$598,3,0)</f>
        <v>0</v>
      </c>
      <c r="H779" s="219">
        <f>VLOOKUP(H770,'4'!$B$11:$D$598,3,0)</f>
        <v>0</v>
      </c>
      <c r="I779" s="219">
        <f>VLOOKUP(I770,'4'!$B$11:$D$598,3,0)</f>
        <v>0</v>
      </c>
      <c r="J779" s="219">
        <f>VLOOKUP(J770,'4'!$B$11:$D$598,3,0)</f>
        <v>0</v>
      </c>
      <c r="K779" s="219">
        <f>VLOOKUP(K770,'4'!$B$11:$D$598,3,0)</f>
        <v>0</v>
      </c>
      <c r="L779" s="315">
        <f>VLOOKUP(L770,'4'!$B$11:$D$598,3,0)</f>
        <v>0</v>
      </c>
      <c r="M779" s="303">
        <f>VLOOKUP(M770,'4'!$B$11:$D$598,3,0)</f>
        <v>0</v>
      </c>
      <c r="N779" s="219">
        <f>VLOOKUP(N770,'4'!$B$11:$D$598,3,0)</f>
        <v>0</v>
      </c>
      <c r="O779" s="219">
        <f>VLOOKUP(O770,'4'!$B$11:$D$598,3,0)</f>
        <v>0</v>
      </c>
      <c r="P779" s="219">
        <f>VLOOKUP(P770,'4'!$B$11:$D$598,3,0)</f>
        <v>0</v>
      </c>
      <c r="Q779" s="219">
        <f>VLOOKUP(Q770,'4'!$B$11:$D$598,3,0)</f>
        <v>0</v>
      </c>
      <c r="R779" s="219">
        <f>VLOOKUP(R770,'4'!$B$11:$D$598,3,0)</f>
        <v>0</v>
      </c>
      <c r="S779" s="322">
        <f>VLOOKUP(S770,'4'!$B$11:$D$598,3,0)</f>
        <v>0</v>
      </c>
      <c r="T779" s="314">
        <f>VLOOKUP(T770,'4'!$B$11:$D$598,3,0)</f>
        <v>0</v>
      </c>
      <c r="U779" s="219">
        <f>VLOOKUP(U770,'4'!$B$11:$D$598,3,0)</f>
        <v>0</v>
      </c>
      <c r="V779" s="219">
        <f>VLOOKUP(V770,'4'!$B$11:$D$598,3,0)</f>
        <v>0</v>
      </c>
      <c r="W779" s="219">
        <f>VLOOKUP(W770,'4'!$B$11:$D$598,3,0)</f>
        <v>0</v>
      </c>
      <c r="X779" s="219">
        <f>VLOOKUP(X770,'4'!$B$11:$D$598,3,0)</f>
        <v>0</v>
      </c>
      <c r="Y779" s="219">
        <f>VLOOKUP(Y770,'4'!$B$11:$D$598,3,0)</f>
        <v>0</v>
      </c>
      <c r="Z779" s="315">
        <f>VLOOKUP(Z770,'4'!$B$11:$D$598,3,0)</f>
        <v>0</v>
      </c>
      <c r="AA779" s="303">
        <f>VLOOKUP(AA770,'4'!$B$11:$D$598,3,0)</f>
        <v>0</v>
      </c>
      <c r="AB779" s="219">
        <f>VLOOKUP(AB770,'4'!$B$11:$D$598,3,0)</f>
        <v>0</v>
      </c>
      <c r="AC779" s="219">
        <f>VLOOKUP(AC770,'4'!$B$11:$D$598,3,0)</f>
        <v>0</v>
      </c>
      <c r="AD779" s="219">
        <f>VLOOKUP(AD770,'4'!$B$11:$D$598,3,0)</f>
        <v>0</v>
      </c>
      <c r="AE779" s="219">
        <f>VLOOKUP(AE770,'4'!$B$11:$D$598,3,0)</f>
        <v>0</v>
      </c>
      <c r="AF779" s="219">
        <f>VLOOKUP(AF770,'4'!$B$11:$D$598,3,0)</f>
        <v>0</v>
      </c>
      <c r="AG779" s="219">
        <f>VLOOKUP(AG770,'4'!$B$11:$D$598,3,0)</f>
        <v>0</v>
      </c>
      <c r="AH779" s="198">
        <f>COUNTIF(F780:AG780,"作業")+COUNTIF(F780:AG780,"休日")</f>
        <v>0</v>
      </c>
      <c r="AI779" s="291">
        <f>(COUNTIF(F780:AG780,"休日"))</f>
        <v>0</v>
      </c>
      <c r="AJ779" s="189"/>
      <c r="AL779" s="290"/>
      <c r="AM779" s="290"/>
      <c r="AN779" s="290"/>
      <c r="AW779" s="278">
        <v>1</v>
      </c>
      <c r="AX779" s="278">
        <v>2</v>
      </c>
      <c r="AY779" s="278">
        <v>3</v>
      </c>
      <c r="AZ779" s="278">
        <v>4</v>
      </c>
    </row>
    <row r="780" spans="1:52" ht="54.75" customHeight="1" x14ac:dyDescent="0.35">
      <c r="A780" s="599"/>
      <c r="B780" s="532"/>
      <c r="C780" s="533"/>
      <c r="D780" s="534"/>
      <c r="E780" s="296" t="s">
        <v>159</v>
      </c>
      <c r="F780" s="314" t="str">
        <f>IF(B779="","",IF(AW780="対象外","対象外",F779))</f>
        <v/>
      </c>
      <c r="G780" s="219" t="str">
        <f>IF(B779="","",IF(AW780="対象外","対象外",G779))</f>
        <v/>
      </c>
      <c r="H780" s="219" t="str">
        <f>IF(B779="","",IF(AW780="対象外","対象外",H779))</f>
        <v/>
      </c>
      <c r="I780" s="219" t="str">
        <f>IF(B779="","",IF(AW780="対象外","対象外",I779))</f>
        <v/>
      </c>
      <c r="J780" s="219" t="str">
        <f>IF(B779="","",IF(AW780="対象外","対象外",J779))</f>
        <v/>
      </c>
      <c r="K780" s="219" t="str">
        <f>IF(B779="","",IF(AW780="対象外","対象外",K779))</f>
        <v/>
      </c>
      <c r="L780" s="315" t="str">
        <f>IF(B779="","",IF(AW780="対象外","対象外",L779))</f>
        <v/>
      </c>
      <c r="M780" s="303" t="str">
        <f>IF(B779="","",IF(AX780="対象外","対象外",M779))</f>
        <v/>
      </c>
      <c r="N780" s="219" t="str">
        <f>IF(B779="","",IF(AX780="対象外","対象外",N779))</f>
        <v/>
      </c>
      <c r="O780" s="219" t="str">
        <f>IF(B779="","",IF(AX780="対象外","対象外",O779))</f>
        <v/>
      </c>
      <c r="P780" s="219" t="str">
        <f>IF(B779="","",IF(AX780="対象外","対象外",P779))</f>
        <v/>
      </c>
      <c r="Q780" s="219" t="str">
        <f>IF(B779="","",IF(AX780="対象外","対象外",Q779))</f>
        <v/>
      </c>
      <c r="R780" s="219" t="str">
        <f>IF(B779="","",IF(AX780="対象外","対象外",R779))</f>
        <v/>
      </c>
      <c r="S780" s="322" t="str">
        <f>IF(B779="","",IF(AX780="対象外","対象外",S779))</f>
        <v/>
      </c>
      <c r="T780" s="314" t="str">
        <f>IF(B779="","",IF(AY780="対象外","対象外",T779))</f>
        <v/>
      </c>
      <c r="U780" s="219" t="str">
        <f>IF(B779="","",IF(AY780="対象外","対象外",U779))</f>
        <v/>
      </c>
      <c r="V780" s="219" t="str">
        <f>IF(B779="","",IF(AY780="対象外","対象外",V779))</f>
        <v/>
      </c>
      <c r="W780" s="219" t="str">
        <f>IF(B779="","",IF(AY780="対象外","対象外",W779))</f>
        <v/>
      </c>
      <c r="X780" s="219" t="str">
        <f>IF(B779="","",IF(AY780="対象外","対象外",X779))</f>
        <v/>
      </c>
      <c r="Y780" s="219" t="str">
        <f>IF(B779="","",IF(AY780="対象外","対象外",Y779))</f>
        <v/>
      </c>
      <c r="Z780" s="315" t="str">
        <f>IF(B779="","",IF(AY780="対象外","対象外",Z779))</f>
        <v/>
      </c>
      <c r="AA780" s="303" t="str">
        <f>IF(B779="","",IF(AZ780="対象外","対象外",AA779))</f>
        <v/>
      </c>
      <c r="AB780" s="219" t="str">
        <f>IF(B779="","",IF(AZ780="対象外","対象外",AB779))</f>
        <v/>
      </c>
      <c r="AC780" s="219" t="str">
        <f>IF(B779="","",IF(AZ780="対象外","対象外",AC779))</f>
        <v/>
      </c>
      <c r="AD780" s="219" t="str">
        <f>IF(B779="","",IF(AZ780="対象外","対象外",AD779))</f>
        <v/>
      </c>
      <c r="AE780" s="219" t="str">
        <f>IF(B779="","",IF(AZ780="対象外","対象外",AE779))</f>
        <v/>
      </c>
      <c r="AF780" s="219" t="str">
        <f>IF(B779="","",IF(AZ780="対象外","対象外",AF779))</f>
        <v/>
      </c>
      <c r="AG780" s="219" t="str">
        <f>IF(B779="","",IF(AZ780="対象外","対象外",AG779))</f>
        <v/>
      </c>
      <c r="AH780" s="523" t="str">
        <f>IF(B779="","",IF(AH779&lt;1,"対象外",ROUND(AI779/AH779,3)))</f>
        <v/>
      </c>
      <c r="AI780" s="524"/>
      <c r="AJ780" s="189"/>
      <c r="AL780" s="290"/>
      <c r="AM780" s="184">
        <f>IF(AH780="",0,IF(AH780="対象外",0,1))</f>
        <v>0</v>
      </c>
      <c r="AN780" s="187">
        <f>IF(AM780=1,AH780,0)</f>
        <v>0</v>
      </c>
      <c r="AO780" s="184">
        <f>AH779</f>
        <v>0</v>
      </c>
      <c r="AP780" s="170">
        <f>AI779</f>
        <v>0</v>
      </c>
      <c r="AQ780" s="152"/>
      <c r="AR780" s="170">
        <f>IF(AS780&gt;1,1,0)</f>
        <v>0</v>
      </c>
      <c r="AS780" s="170">
        <f>AO780+AS736</f>
        <v>0</v>
      </c>
      <c r="AT780" s="170">
        <f>AP780+AT736</f>
        <v>0</v>
      </c>
      <c r="AU780" s="152"/>
      <c r="AW780" s="198" t="str">
        <f>IF(COUNTIF(F779:L779,"作業")+COUNTIF(F779:L779,"休日")&lt;7,"対象外",IF(COUNTIF(F779:L779,"休日")&gt;3,"対象外","対象"))</f>
        <v>対象外</v>
      </c>
      <c r="AX780" s="198" t="str">
        <f>IF(COUNTIF(M779:S779,"作業")+COUNTIF(M779:S779,"休日")&lt;7,"対象外",IF(COUNTIF(M779:S779,"休日")&gt;3,"対象外","対象"))</f>
        <v>対象外</v>
      </c>
      <c r="AY780" s="198" t="str">
        <f>IF(COUNTIF(T779:Z779,"作業")+COUNTIF(T779:Z779,"休日")&lt;7,"対象外",IF(COUNTIF(T779:Z779,"休日")&gt;3,"対象外","対象"))</f>
        <v>対象外</v>
      </c>
      <c r="AZ780" s="198" t="str">
        <f>IF(COUNTIF(AA779:AG779,"作業")+COUNTIF(AA779:AG779,"休日")&lt;7,"対象外",IF(COUNTIF(AA779:AG779,"休日")&gt;3,"対象外","対象"))</f>
        <v>対象外</v>
      </c>
    </row>
    <row r="781" spans="1:52" ht="54.75" customHeight="1" x14ac:dyDescent="0.35">
      <c r="A781" s="599"/>
      <c r="B781" s="529" t="str">
        <f>IF(COUNTIF(F781:AG781,0)=28,"",B$33)</f>
        <v/>
      </c>
      <c r="C781" s="530"/>
      <c r="D781" s="531"/>
      <c r="E781" s="295" t="s">
        <v>158</v>
      </c>
      <c r="F781" s="314">
        <f>VLOOKUP(F770,'5'!$B$11:$D$598,3,0)</f>
        <v>0</v>
      </c>
      <c r="G781" s="219">
        <f>VLOOKUP(G770,'5'!$B$11:$D$598,3,0)</f>
        <v>0</v>
      </c>
      <c r="H781" s="219">
        <f>VLOOKUP(H770,'5'!$B$11:$D$598,3,0)</f>
        <v>0</v>
      </c>
      <c r="I781" s="219">
        <f>VLOOKUP(I770,'5'!$B$11:$D$598,3,0)</f>
        <v>0</v>
      </c>
      <c r="J781" s="219">
        <f>VLOOKUP(J770,'5'!$B$11:$D$598,3,0)</f>
        <v>0</v>
      </c>
      <c r="K781" s="219">
        <f>VLOOKUP(K770,'5'!$B$11:$D$598,3,0)</f>
        <v>0</v>
      </c>
      <c r="L781" s="315">
        <f>VLOOKUP(L770,'5'!$B$11:$D$598,3,0)</f>
        <v>0</v>
      </c>
      <c r="M781" s="303">
        <f>VLOOKUP(M770,'5'!$B$11:$D$598,3,0)</f>
        <v>0</v>
      </c>
      <c r="N781" s="219">
        <f>VLOOKUP(N770,'5'!$B$11:$D$598,3,0)</f>
        <v>0</v>
      </c>
      <c r="O781" s="219">
        <f>VLOOKUP(O770,'5'!$B$11:$D$598,3,0)</f>
        <v>0</v>
      </c>
      <c r="P781" s="219">
        <f>VLOOKUP(P770,'5'!$B$11:$D$598,3,0)</f>
        <v>0</v>
      </c>
      <c r="Q781" s="219">
        <f>VLOOKUP(Q770,'5'!$B$11:$D$598,3,0)</f>
        <v>0</v>
      </c>
      <c r="R781" s="219">
        <f>VLOOKUP(R770,'5'!$B$11:$D$598,3,0)</f>
        <v>0</v>
      </c>
      <c r="S781" s="322">
        <f>VLOOKUP(S770,'5'!$B$11:$D$598,3,0)</f>
        <v>0</v>
      </c>
      <c r="T781" s="314">
        <f>VLOOKUP(T770,'5'!$B$11:$D$598,3,0)</f>
        <v>0</v>
      </c>
      <c r="U781" s="219">
        <f>VLOOKUP(U770,'5'!$B$11:$D$598,3,0)</f>
        <v>0</v>
      </c>
      <c r="V781" s="219">
        <f>VLOOKUP(V770,'5'!$B$11:$D$598,3,0)</f>
        <v>0</v>
      </c>
      <c r="W781" s="219">
        <f>VLOOKUP(W770,'5'!$B$11:$D$598,3,0)</f>
        <v>0</v>
      </c>
      <c r="X781" s="219">
        <f>VLOOKUP(X770,'5'!$B$11:$D$598,3,0)</f>
        <v>0</v>
      </c>
      <c r="Y781" s="219">
        <f>VLOOKUP(Y770,'5'!$B$11:$D$598,3,0)</f>
        <v>0</v>
      </c>
      <c r="Z781" s="315">
        <f>VLOOKUP(Z770,'5'!$B$11:$D$598,3,0)</f>
        <v>0</v>
      </c>
      <c r="AA781" s="303">
        <f>VLOOKUP(AA770,'5'!$B$11:$D$598,3,0)</f>
        <v>0</v>
      </c>
      <c r="AB781" s="219">
        <f>VLOOKUP(AB770,'5'!$B$11:$D$598,3,0)</f>
        <v>0</v>
      </c>
      <c r="AC781" s="219">
        <f>VLOOKUP(AC770,'5'!$B$11:$D$598,3,0)</f>
        <v>0</v>
      </c>
      <c r="AD781" s="219">
        <f>VLOOKUP(AD770,'5'!$B$11:$D$598,3,0)</f>
        <v>0</v>
      </c>
      <c r="AE781" s="219">
        <f>VLOOKUP(AE770,'5'!$B$11:$D$598,3,0)</f>
        <v>0</v>
      </c>
      <c r="AF781" s="219">
        <f>VLOOKUP(AF770,'5'!$B$11:$D$598,3,0)</f>
        <v>0</v>
      </c>
      <c r="AG781" s="219">
        <f>VLOOKUP(AG770,'5'!$B$11:$D$598,3,0)</f>
        <v>0</v>
      </c>
      <c r="AH781" s="198">
        <f>COUNTIF(F782:AG782,"作業")+COUNTIF(F782:AG782,"休日")</f>
        <v>0</v>
      </c>
      <c r="AI781" s="291">
        <f>(COUNTIF(F782:AG782,"休日"))</f>
        <v>0</v>
      </c>
      <c r="AJ781" s="189"/>
      <c r="AL781" s="290"/>
      <c r="AM781" s="290"/>
      <c r="AN781" s="290"/>
      <c r="AW781" s="278">
        <v>1</v>
      </c>
      <c r="AX781" s="278">
        <v>2</v>
      </c>
      <c r="AY781" s="278">
        <v>3</v>
      </c>
      <c r="AZ781" s="278">
        <v>4</v>
      </c>
    </row>
    <row r="782" spans="1:52" ht="54.75" customHeight="1" x14ac:dyDescent="0.35">
      <c r="A782" s="599"/>
      <c r="B782" s="532"/>
      <c r="C782" s="533"/>
      <c r="D782" s="534"/>
      <c r="E782" s="296" t="s">
        <v>159</v>
      </c>
      <c r="F782" s="314" t="str">
        <f>IF(B781="","",IF(AW782="対象外","対象外",F781))</f>
        <v/>
      </c>
      <c r="G782" s="219" t="str">
        <f>IF(B781="","",IF(AW782="対象外","対象外",G781))</f>
        <v/>
      </c>
      <c r="H782" s="219" t="str">
        <f>IF(B781="","",IF(AW782="対象外","対象外",H781))</f>
        <v/>
      </c>
      <c r="I782" s="219" t="str">
        <f>IF(B781="","",IF(AW782="対象外","対象外",I781))</f>
        <v/>
      </c>
      <c r="J782" s="219" t="str">
        <f>IF(B781="","",IF(AW782="対象外","対象外",J781))</f>
        <v/>
      </c>
      <c r="K782" s="219" t="str">
        <f>IF(B781="","",IF(AW782="対象外","対象外",K781))</f>
        <v/>
      </c>
      <c r="L782" s="315" t="str">
        <f>IF(B781="","",IF(AW782="対象外","対象外",L781))</f>
        <v/>
      </c>
      <c r="M782" s="303" t="str">
        <f>IF(B781="","",IF(AX782="対象外","対象外",M781))</f>
        <v/>
      </c>
      <c r="N782" s="219" t="str">
        <f>IF(B781="","",IF(AX782="対象外","対象外",N781))</f>
        <v/>
      </c>
      <c r="O782" s="219" t="str">
        <f>IF(B781="","",IF(AX782="対象外","対象外",O781))</f>
        <v/>
      </c>
      <c r="P782" s="219" t="str">
        <f>IF(B781="","",IF(AX782="対象外","対象外",P781))</f>
        <v/>
      </c>
      <c r="Q782" s="219" t="str">
        <f>IF(B781="","",IF(AX782="対象外","対象外",Q781))</f>
        <v/>
      </c>
      <c r="R782" s="219" t="str">
        <f>IF(B781="","",IF(AX782="対象外","対象外",R781))</f>
        <v/>
      </c>
      <c r="S782" s="322" t="str">
        <f>IF(B781="","",IF(AX782="対象外","対象外",S781))</f>
        <v/>
      </c>
      <c r="T782" s="314" t="str">
        <f>IF(B781="","",IF(AY782="対象外","対象外",T781))</f>
        <v/>
      </c>
      <c r="U782" s="219" t="str">
        <f>IF(B781="","",IF(AY782="対象外","対象外",U781))</f>
        <v/>
      </c>
      <c r="V782" s="219" t="str">
        <f>IF(B781="","",IF(AY782="対象外","対象外",V781))</f>
        <v/>
      </c>
      <c r="W782" s="219" t="str">
        <f>IF(B781="","",IF(AY782="対象外","対象外",W781))</f>
        <v/>
      </c>
      <c r="X782" s="219" t="str">
        <f>IF(B781="","",IF(AY782="対象外","対象外",X781))</f>
        <v/>
      </c>
      <c r="Y782" s="219" t="str">
        <f>IF(B781="","",IF(AY782="対象外","対象外",Y781))</f>
        <v/>
      </c>
      <c r="Z782" s="315" t="str">
        <f>IF(B781="","",IF(AY782="対象外","対象外",Z781))</f>
        <v/>
      </c>
      <c r="AA782" s="303" t="str">
        <f>IF(B781="","",IF(AZ782="対象外","対象外",AA781))</f>
        <v/>
      </c>
      <c r="AB782" s="219" t="str">
        <f>IF(B781="","",IF(AZ782="対象外","対象外",AB781))</f>
        <v/>
      </c>
      <c r="AC782" s="219" t="str">
        <f>IF(B781="","",IF(AZ782="対象外","対象外",AC781))</f>
        <v/>
      </c>
      <c r="AD782" s="219" t="str">
        <f>IF(B781="","",IF(AZ782="対象外","対象外",AD781))</f>
        <v/>
      </c>
      <c r="AE782" s="219" t="str">
        <f>IF(B781="","",IF(AZ782="対象外","対象外",AE781))</f>
        <v/>
      </c>
      <c r="AF782" s="219" t="str">
        <f>IF(B781="","",IF(AZ782="対象外","対象外",AF781))</f>
        <v/>
      </c>
      <c r="AG782" s="219" t="str">
        <f>IF(B781="","",IF(AZ782="対象外","対象外",AG781))</f>
        <v/>
      </c>
      <c r="AH782" s="523" t="str">
        <f>IF(B781="","",IF(AH781&lt;1,"対象外",ROUND(AI781/AH781,3)))</f>
        <v/>
      </c>
      <c r="AI782" s="524"/>
      <c r="AJ782" s="189"/>
      <c r="AL782" s="290"/>
      <c r="AM782" s="184">
        <f>IF(AH782="",0,IF(AH782="対象外",0,1))</f>
        <v>0</v>
      </c>
      <c r="AN782" s="187">
        <f>IF(AM782=1,AH782,0)</f>
        <v>0</v>
      </c>
      <c r="AO782" s="184">
        <f>AH781</f>
        <v>0</v>
      </c>
      <c r="AP782" s="170">
        <f>AI781</f>
        <v>0</v>
      </c>
      <c r="AQ782" s="152"/>
      <c r="AR782" s="170">
        <f>IF(AS782&gt;1,1,0)</f>
        <v>0</v>
      </c>
      <c r="AS782" s="170">
        <f>AO782+AS738</f>
        <v>0</v>
      </c>
      <c r="AT782" s="170">
        <f>AP782+AT738</f>
        <v>0</v>
      </c>
      <c r="AU782" s="152"/>
      <c r="AW782" s="198" t="str">
        <f>IF(COUNTIF(F781:L781,"作業")+COUNTIF(F781:L781,"休日")&lt;7,"対象外",IF(COUNTIF(F781:L781,"休日")&gt;3,"対象外","対象"))</f>
        <v>対象外</v>
      </c>
      <c r="AX782" s="198" t="str">
        <f>IF(COUNTIF(M781:S781,"作業")+COUNTIF(M781:S781,"休日")&lt;7,"対象外",IF(COUNTIF(M781:S781,"休日")&gt;3,"対象外","対象"))</f>
        <v>対象外</v>
      </c>
      <c r="AY782" s="198" t="str">
        <f>IF(COUNTIF(T781:Z781,"作業")+COUNTIF(T781:Z781,"休日")&lt;7,"対象外",IF(COUNTIF(T781:Z781,"休日")&gt;3,"対象外","対象"))</f>
        <v>対象外</v>
      </c>
      <c r="AZ782" s="198" t="str">
        <f>IF(COUNTIF(AA781:AG781,"作業")+COUNTIF(AA781:AG781,"休日")&lt;7,"対象外",IF(COUNTIF(AA781:AG781,"休日")&gt;3,"対象外","対象"))</f>
        <v>対象外</v>
      </c>
    </row>
    <row r="783" spans="1:52" ht="54.75" customHeight="1" x14ac:dyDescent="0.35">
      <c r="A783" s="599"/>
      <c r="B783" s="529" t="str">
        <f>IF(COUNTIF(F783:AG783,0)=28,"",B$35)</f>
        <v/>
      </c>
      <c r="C783" s="530"/>
      <c r="D783" s="531"/>
      <c r="E783" s="295" t="s">
        <v>158</v>
      </c>
      <c r="F783" s="314">
        <f>VLOOKUP(F770,'6'!$B$11:$D$598,3,0)</f>
        <v>0</v>
      </c>
      <c r="G783" s="219">
        <f>VLOOKUP(G770,'6'!$B$11:$D$598,3,0)</f>
        <v>0</v>
      </c>
      <c r="H783" s="219">
        <f>VLOOKUP(H770,'6'!$B$11:$D$598,3,0)</f>
        <v>0</v>
      </c>
      <c r="I783" s="219">
        <f>VLOOKUP(I770,'6'!$B$11:$D$598,3,0)</f>
        <v>0</v>
      </c>
      <c r="J783" s="219">
        <f>VLOOKUP(J770,'6'!$B$11:$D$598,3,0)</f>
        <v>0</v>
      </c>
      <c r="K783" s="219">
        <f>VLOOKUP(K770,'6'!$B$11:$D$598,3,0)</f>
        <v>0</v>
      </c>
      <c r="L783" s="315">
        <f>VLOOKUP(L770,'6'!$B$11:$D$598,3,0)</f>
        <v>0</v>
      </c>
      <c r="M783" s="303">
        <f>VLOOKUP(M770,'6'!$B$11:$D$598,3,0)</f>
        <v>0</v>
      </c>
      <c r="N783" s="219">
        <f>VLOOKUP(N770,'6'!$B$11:$D$598,3,0)</f>
        <v>0</v>
      </c>
      <c r="O783" s="219">
        <f>VLOOKUP(O770,'6'!$B$11:$D$598,3,0)</f>
        <v>0</v>
      </c>
      <c r="P783" s="219">
        <f>VLOOKUP(P770,'6'!$B$11:$D$598,3,0)</f>
        <v>0</v>
      </c>
      <c r="Q783" s="219">
        <f>VLOOKUP(Q770,'6'!$B$11:$D$598,3,0)</f>
        <v>0</v>
      </c>
      <c r="R783" s="219">
        <f>VLOOKUP(R770,'6'!$B$11:$D$598,3,0)</f>
        <v>0</v>
      </c>
      <c r="S783" s="322">
        <f>VLOOKUP(S770,'6'!$B$11:$D$598,3,0)</f>
        <v>0</v>
      </c>
      <c r="T783" s="314">
        <f>VLOOKUP(T770,'6'!$B$11:$D$598,3,0)</f>
        <v>0</v>
      </c>
      <c r="U783" s="219">
        <f>VLOOKUP(U770,'6'!$B$11:$D$598,3,0)</f>
        <v>0</v>
      </c>
      <c r="V783" s="219">
        <f>VLOOKUP(V770,'6'!$B$11:$D$598,3,0)</f>
        <v>0</v>
      </c>
      <c r="W783" s="219">
        <f>VLOOKUP(W770,'6'!$B$11:$D$598,3,0)</f>
        <v>0</v>
      </c>
      <c r="X783" s="219">
        <f>VLOOKUP(X770,'6'!$B$11:$D$598,3,0)</f>
        <v>0</v>
      </c>
      <c r="Y783" s="219">
        <f>VLOOKUP(Y770,'6'!$B$11:$D$598,3,0)</f>
        <v>0</v>
      </c>
      <c r="Z783" s="315">
        <f>VLOOKUP(Z770,'6'!$B$11:$D$598,3,0)</f>
        <v>0</v>
      </c>
      <c r="AA783" s="303">
        <f>VLOOKUP(AA770,'6'!$B$11:$D$598,3,0)</f>
        <v>0</v>
      </c>
      <c r="AB783" s="219">
        <f>VLOOKUP(AB770,'6'!$B$11:$D$598,3,0)</f>
        <v>0</v>
      </c>
      <c r="AC783" s="219">
        <f>VLOOKUP(AC770,'6'!$B$11:$D$598,3,0)</f>
        <v>0</v>
      </c>
      <c r="AD783" s="219">
        <f>VLOOKUP(AD770,'6'!$B$11:$D$598,3,0)</f>
        <v>0</v>
      </c>
      <c r="AE783" s="219">
        <f>VLOOKUP(AE770,'6'!$B$11:$D$598,3,0)</f>
        <v>0</v>
      </c>
      <c r="AF783" s="219">
        <f>VLOOKUP(AF770,'6'!$B$11:$D$598,3,0)</f>
        <v>0</v>
      </c>
      <c r="AG783" s="219">
        <f>VLOOKUP(AG770,'6'!$B$11:$D$598,3,0)</f>
        <v>0</v>
      </c>
      <c r="AH783" s="198">
        <f t="shared" ref="AH783" si="1278">COUNTIF(F784:AG784,"作業")+COUNTIF(F784:AG784,"休日")</f>
        <v>0</v>
      </c>
      <c r="AI783" s="291">
        <f t="shared" ref="AI783" si="1279">(COUNTIF(F784:AG784,"休日"))</f>
        <v>0</v>
      </c>
      <c r="AJ783" s="189"/>
      <c r="AL783" s="290"/>
      <c r="AM783" s="290"/>
      <c r="AN783" s="290"/>
      <c r="AW783" s="278">
        <v>1</v>
      </c>
      <c r="AX783" s="278">
        <v>2</v>
      </c>
      <c r="AY783" s="278">
        <v>3</v>
      </c>
      <c r="AZ783" s="278">
        <v>4</v>
      </c>
    </row>
    <row r="784" spans="1:52" ht="54.75" customHeight="1" x14ac:dyDescent="0.35">
      <c r="A784" s="599"/>
      <c r="B784" s="532"/>
      <c r="C784" s="533"/>
      <c r="D784" s="534"/>
      <c r="E784" s="296" t="s">
        <v>159</v>
      </c>
      <c r="F784" s="314" t="str">
        <f>IF(B783="","",IF(AW784="対象外","対象外",F783))</f>
        <v/>
      </c>
      <c r="G784" s="219" t="str">
        <f>IF(B783="","",IF(AW784="対象外","対象外",G783))</f>
        <v/>
      </c>
      <c r="H784" s="219" t="str">
        <f>IF(B783="","",IF(AW784="対象外","対象外",H783))</f>
        <v/>
      </c>
      <c r="I784" s="219" t="str">
        <f>IF(B783="","",IF(AW784="対象外","対象外",I783))</f>
        <v/>
      </c>
      <c r="J784" s="219" t="str">
        <f>IF(B783="","",IF(AW784="対象外","対象外",J783))</f>
        <v/>
      </c>
      <c r="K784" s="219" t="str">
        <f>IF(B783="","",IF(AW784="対象外","対象外",K783))</f>
        <v/>
      </c>
      <c r="L784" s="315" t="str">
        <f>IF(B783="","",IF(AW784="対象外","対象外",L783))</f>
        <v/>
      </c>
      <c r="M784" s="303" t="str">
        <f>IF(B783="","",IF(AX784="対象外","対象外",M783))</f>
        <v/>
      </c>
      <c r="N784" s="219" t="str">
        <f>IF(B783="","",IF(AX784="対象外","対象外",N783))</f>
        <v/>
      </c>
      <c r="O784" s="219" t="str">
        <f>IF(B783="","",IF(AX784="対象外","対象外",O783))</f>
        <v/>
      </c>
      <c r="P784" s="219" t="str">
        <f>IF(B783="","",IF(AX784="対象外","対象外",P783))</f>
        <v/>
      </c>
      <c r="Q784" s="219" t="str">
        <f>IF(B783="","",IF(AX784="対象外","対象外",Q783))</f>
        <v/>
      </c>
      <c r="R784" s="219" t="str">
        <f>IF(B783="","",IF(AX784="対象外","対象外",R783))</f>
        <v/>
      </c>
      <c r="S784" s="322" t="str">
        <f>IF(B783="","",IF(AX784="対象外","対象外",S783))</f>
        <v/>
      </c>
      <c r="T784" s="314" t="str">
        <f>IF(B783="","",IF(AY784="対象外","対象外",T783))</f>
        <v/>
      </c>
      <c r="U784" s="219" t="str">
        <f>IF(B783="","",IF(AY784="対象外","対象外",U783))</f>
        <v/>
      </c>
      <c r="V784" s="219" t="str">
        <f>IF(B783="","",IF(AY784="対象外","対象外",V783))</f>
        <v/>
      </c>
      <c r="W784" s="219" t="str">
        <f>IF(B783="","",IF(AY784="対象外","対象外",W783))</f>
        <v/>
      </c>
      <c r="X784" s="219" t="str">
        <f>IF(B783="","",IF(AY784="対象外","対象外",X783))</f>
        <v/>
      </c>
      <c r="Y784" s="219" t="str">
        <f>IF(B783="","",IF(AY784="対象外","対象外",Y783))</f>
        <v/>
      </c>
      <c r="Z784" s="315" t="str">
        <f>IF(B783="","",IF(AY784="対象外","対象外",Z783))</f>
        <v/>
      </c>
      <c r="AA784" s="303" t="str">
        <f>IF(B783="","",IF(AZ784="対象外","対象外",AA783))</f>
        <v/>
      </c>
      <c r="AB784" s="219" t="str">
        <f>IF(B783="","",IF(AZ784="対象外","対象外",AB783))</f>
        <v/>
      </c>
      <c r="AC784" s="219" t="str">
        <f>IF(B783="","",IF(AZ784="対象外","対象外",AC783))</f>
        <v/>
      </c>
      <c r="AD784" s="219" t="str">
        <f>IF(B783="","",IF(AZ784="対象外","対象外",AD783))</f>
        <v/>
      </c>
      <c r="AE784" s="219" t="str">
        <f>IF(B783="","",IF(AZ784="対象外","対象外",AE783))</f>
        <v/>
      </c>
      <c r="AF784" s="219" t="str">
        <f>IF(B783="","",IF(AZ784="対象外","対象外",AF783))</f>
        <v/>
      </c>
      <c r="AG784" s="219" t="str">
        <f>IF(B783="","",IF(AZ784="対象外","対象外",AG783))</f>
        <v/>
      </c>
      <c r="AH784" s="523" t="str">
        <f t="shared" ref="AH784" si="1280">IF(B783="","",IF(AH783&lt;1,"対象外",ROUND(AI783/AH783,3)))</f>
        <v/>
      </c>
      <c r="AI784" s="524"/>
      <c r="AJ784" s="189"/>
      <c r="AL784" s="290"/>
      <c r="AM784" s="184">
        <f>IF(AH784="",0,IF(AH784="対象外",0,1))</f>
        <v>0</v>
      </c>
      <c r="AN784" s="187">
        <f>IF(AM784=1,AH784,0)</f>
        <v>0</v>
      </c>
      <c r="AO784" s="184">
        <f>AH783</f>
        <v>0</v>
      </c>
      <c r="AP784" s="170">
        <f>AI783</f>
        <v>0</v>
      </c>
      <c r="AQ784" s="152"/>
      <c r="AR784" s="170">
        <f>IF(AS784&gt;1,1,0)</f>
        <v>0</v>
      </c>
      <c r="AS784" s="170">
        <f>AO784+AS740</f>
        <v>0</v>
      </c>
      <c r="AT784" s="170">
        <f>AP784+AT740</f>
        <v>0</v>
      </c>
      <c r="AU784" s="152"/>
      <c r="AW784" s="198" t="str">
        <f>IF(COUNTIF(F783:L783,"作業")+COUNTIF(F783:L783,"休日")&lt;7,"対象外",IF(COUNTIF(F783:L783,"休日")&gt;3,"対象外","対象"))</f>
        <v>対象外</v>
      </c>
      <c r="AX784" s="198" t="str">
        <f>IF(COUNTIF(M783:S783,"作業")+COUNTIF(M783:S783,"休日")&lt;7,"対象外",IF(COUNTIF(M783:S783,"休日")&gt;3,"対象外","対象"))</f>
        <v>対象外</v>
      </c>
      <c r="AY784" s="198" t="str">
        <f>IF(COUNTIF(T783:Z783,"作業")+COUNTIF(T783:Z783,"休日")&lt;7,"対象外",IF(COUNTIF(T783:Z783,"休日")&gt;3,"対象外","対象"))</f>
        <v>対象外</v>
      </c>
      <c r="AZ784" s="198" t="str">
        <f>IF(COUNTIF(AA783:AG783,"作業")+COUNTIF(AA783:AG783,"休日")&lt;7,"対象外",IF(COUNTIF(AA783:AG783,"休日")&gt;3,"対象外","対象"))</f>
        <v>対象外</v>
      </c>
    </row>
    <row r="785" spans="1:52" ht="54.75" customHeight="1" x14ac:dyDescent="0.35">
      <c r="A785" s="599"/>
      <c r="B785" s="529" t="str">
        <f>IF(COUNTIF(F785:AG785,0)=28,"",B$37)</f>
        <v/>
      </c>
      <c r="C785" s="530"/>
      <c r="D785" s="531"/>
      <c r="E785" s="295" t="s">
        <v>158</v>
      </c>
      <c r="F785" s="314">
        <f>VLOOKUP(F770,'7'!$B$11:$D$598,3,0)</f>
        <v>0</v>
      </c>
      <c r="G785" s="219">
        <f>VLOOKUP(G770,'7'!$B$11:$D$598,3,0)</f>
        <v>0</v>
      </c>
      <c r="H785" s="219">
        <f>VLOOKUP(H770,'7'!$B$11:$D$598,3,0)</f>
        <v>0</v>
      </c>
      <c r="I785" s="219">
        <f>VLOOKUP(I770,'7'!$B$11:$D$598,3,0)</f>
        <v>0</v>
      </c>
      <c r="J785" s="219">
        <f>VLOOKUP(J770,'7'!$B$11:$D$598,3,0)</f>
        <v>0</v>
      </c>
      <c r="K785" s="219">
        <f>VLOOKUP(K770,'7'!$B$11:$D$598,3,0)</f>
        <v>0</v>
      </c>
      <c r="L785" s="315">
        <f>VLOOKUP(L770,'7'!$B$11:$D$598,3,0)</f>
        <v>0</v>
      </c>
      <c r="M785" s="303">
        <f>VLOOKUP(M770,'7'!$B$11:$D$598,3,0)</f>
        <v>0</v>
      </c>
      <c r="N785" s="219">
        <f>VLOOKUP(N770,'7'!$B$11:$D$598,3,0)</f>
        <v>0</v>
      </c>
      <c r="O785" s="219">
        <f>VLOOKUP(O770,'7'!$B$11:$D$598,3,0)</f>
        <v>0</v>
      </c>
      <c r="P785" s="219">
        <f>VLOOKUP(P770,'7'!$B$11:$D$598,3,0)</f>
        <v>0</v>
      </c>
      <c r="Q785" s="219">
        <f>VLOOKUP(Q770,'7'!$B$11:$D$598,3,0)</f>
        <v>0</v>
      </c>
      <c r="R785" s="219">
        <f>VLOOKUP(R770,'7'!$B$11:$D$598,3,0)</f>
        <v>0</v>
      </c>
      <c r="S785" s="322">
        <f>VLOOKUP(S770,'7'!$B$11:$D$598,3,0)</f>
        <v>0</v>
      </c>
      <c r="T785" s="314">
        <f>VLOOKUP(T770,'7'!$B$11:$D$598,3,0)</f>
        <v>0</v>
      </c>
      <c r="U785" s="219">
        <f>VLOOKUP(U770,'7'!$B$11:$D$598,3,0)</f>
        <v>0</v>
      </c>
      <c r="V785" s="219">
        <f>VLOOKUP(V770,'7'!$B$11:$D$598,3,0)</f>
        <v>0</v>
      </c>
      <c r="W785" s="219">
        <f>VLOOKUP(W770,'7'!$B$11:$D$598,3,0)</f>
        <v>0</v>
      </c>
      <c r="X785" s="219">
        <f>VLOOKUP(X770,'7'!$B$11:$D$598,3,0)</f>
        <v>0</v>
      </c>
      <c r="Y785" s="219">
        <f>VLOOKUP(Y770,'7'!$B$11:$D$598,3,0)</f>
        <v>0</v>
      </c>
      <c r="Z785" s="315">
        <f>VLOOKUP(Z770,'7'!$B$11:$D$598,3,0)</f>
        <v>0</v>
      </c>
      <c r="AA785" s="303">
        <f>VLOOKUP(AA770,'7'!$B$11:$D$598,3,0)</f>
        <v>0</v>
      </c>
      <c r="AB785" s="219">
        <f>VLOOKUP(AB770,'7'!$B$11:$D$598,3,0)</f>
        <v>0</v>
      </c>
      <c r="AC785" s="219">
        <f>VLOOKUP(AC770,'7'!$B$11:$D$598,3,0)</f>
        <v>0</v>
      </c>
      <c r="AD785" s="219">
        <f>VLOOKUP(AD770,'7'!$B$11:$D$598,3,0)</f>
        <v>0</v>
      </c>
      <c r="AE785" s="219">
        <f>VLOOKUP(AE770,'7'!$B$11:$D$598,3,0)</f>
        <v>0</v>
      </c>
      <c r="AF785" s="219">
        <f>VLOOKUP(AF770,'7'!$B$11:$D$598,3,0)</f>
        <v>0</v>
      </c>
      <c r="AG785" s="219">
        <f>VLOOKUP(AG770,'7'!$B$11:$D$598,3,0)</f>
        <v>0</v>
      </c>
      <c r="AH785" s="198">
        <f t="shared" ref="AH785" si="1281">COUNTIF(F786:AG786,"作業")+COUNTIF(F786:AG786,"休日")</f>
        <v>0</v>
      </c>
      <c r="AI785" s="291">
        <f t="shared" ref="AI785" si="1282">(COUNTIF(F786:AG786,"休日"))</f>
        <v>0</v>
      </c>
      <c r="AJ785" s="189"/>
      <c r="AL785" s="290"/>
      <c r="AM785" s="290"/>
      <c r="AN785" s="290"/>
      <c r="AW785" s="278">
        <v>1</v>
      </c>
      <c r="AX785" s="278">
        <v>2</v>
      </c>
      <c r="AY785" s="278">
        <v>3</v>
      </c>
      <c r="AZ785" s="278">
        <v>4</v>
      </c>
    </row>
    <row r="786" spans="1:52" ht="54.75" customHeight="1" x14ac:dyDescent="0.35">
      <c r="A786" s="599"/>
      <c r="B786" s="532"/>
      <c r="C786" s="533"/>
      <c r="D786" s="534"/>
      <c r="E786" s="296" t="s">
        <v>159</v>
      </c>
      <c r="F786" s="314" t="str">
        <f>IF(B785="","",IF(AW786="対象外","対象外",F785))</f>
        <v/>
      </c>
      <c r="G786" s="219" t="str">
        <f>IF(B785="","",IF(AW786="対象外","対象外",G785))</f>
        <v/>
      </c>
      <c r="H786" s="219" t="str">
        <f>IF(B785="","",IF(AW786="対象外","対象外",H785))</f>
        <v/>
      </c>
      <c r="I786" s="219" t="str">
        <f>IF(B785="","",IF(AW786="対象外","対象外",I785))</f>
        <v/>
      </c>
      <c r="J786" s="219" t="str">
        <f>IF(B785="","",IF(AW786="対象外","対象外",J785))</f>
        <v/>
      </c>
      <c r="K786" s="219" t="str">
        <f>IF(B785="","",IF(AW786="対象外","対象外",K785))</f>
        <v/>
      </c>
      <c r="L786" s="315" t="str">
        <f>IF(B785="","",IF(AW786="対象外","対象外",L785))</f>
        <v/>
      </c>
      <c r="M786" s="303" t="str">
        <f>IF(B785="","",IF(AX786="対象外","対象外",M785))</f>
        <v/>
      </c>
      <c r="N786" s="219" t="str">
        <f>IF(B785="","",IF(AX786="対象外","対象外",N785))</f>
        <v/>
      </c>
      <c r="O786" s="219" t="str">
        <f>IF(B785="","",IF(AX786="対象外","対象外",O785))</f>
        <v/>
      </c>
      <c r="P786" s="219" t="str">
        <f>IF(B785="","",IF(AX786="対象外","対象外",P785))</f>
        <v/>
      </c>
      <c r="Q786" s="219" t="str">
        <f>IF(B785="","",IF(AX786="対象外","対象外",Q785))</f>
        <v/>
      </c>
      <c r="R786" s="219" t="str">
        <f>IF(B785="","",IF(AX786="対象外","対象外",R785))</f>
        <v/>
      </c>
      <c r="S786" s="322" t="str">
        <f>IF(B785="","",IF(AX786="対象外","対象外",S785))</f>
        <v/>
      </c>
      <c r="T786" s="314" t="str">
        <f>IF(B785="","",IF(AY786="対象外","対象外",T785))</f>
        <v/>
      </c>
      <c r="U786" s="219" t="str">
        <f>IF(B785="","",IF(AY786="対象外","対象外",U785))</f>
        <v/>
      </c>
      <c r="V786" s="219" t="str">
        <f>IF(B785="","",IF(AY786="対象外","対象外",V785))</f>
        <v/>
      </c>
      <c r="W786" s="219" t="str">
        <f>IF(B785="","",IF(AY786="対象外","対象外",W785))</f>
        <v/>
      </c>
      <c r="X786" s="219" t="str">
        <f>IF(B785="","",IF(AY786="対象外","対象外",X785))</f>
        <v/>
      </c>
      <c r="Y786" s="219" t="str">
        <f>IF(B785="","",IF(AY786="対象外","対象外",Y785))</f>
        <v/>
      </c>
      <c r="Z786" s="315" t="str">
        <f>IF(B785="","",IF(AY786="対象外","対象外",Z785))</f>
        <v/>
      </c>
      <c r="AA786" s="303" t="str">
        <f>IF(B785="","",IF(AZ786="対象外","対象外",AA785))</f>
        <v/>
      </c>
      <c r="AB786" s="219" t="str">
        <f>IF(B785="","",IF(AZ786="対象外","対象外",AB785))</f>
        <v/>
      </c>
      <c r="AC786" s="219" t="str">
        <f>IF(B785="","",IF(AZ786="対象外","対象外",AC785))</f>
        <v/>
      </c>
      <c r="AD786" s="219" t="str">
        <f>IF(B785="","",IF(AZ786="対象外","対象外",AD785))</f>
        <v/>
      </c>
      <c r="AE786" s="219" t="str">
        <f>IF(B785="","",IF(AZ786="対象外","対象外",AE785))</f>
        <v/>
      </c>
      <c r="AF786" s="219" t="str">
        <f>IF(B785="","",IF(AZ786="対象外","対象外",AF785))</f>
        <v/>
      </c>
      <c r="AG786" s="219" t="str">
        <f>IF(B785="","",IF(AZ786="対象外","対象外",AG785))</f>
        <v/>
      </c>
      <c r="AH786" s="523" t="str">
        <f t="shared" ref="AH786" si="1283">IF(B785="","",IF(AH785&lt;1,"対象外",ROUND(AI785/AH785,3)))</f>
        <v/>
      </c>
      <c r="AI786" s="524"/>
      <c r="AJ786" s="189"/>
      <c r="AL786" s="290"/>
      <c r="AM786" s="184">
        <f>IF(AH786="",0,IF(AH786="対象外",0,1))</f>
        <v>0</v>
      </c>
      <c r="AN786" s="187">
        <f>IF(AM786=1,AH786,0)</f>
        <v>0</v>
      </c>
      <c r="AO786" s="184">
        <f>AH785</f>
        <v>0</v>
      </c>
      <c r="AP786" s="170">
        <f>AI785</f>
        <v>0</v>
      </c>
      <c r="AQ786" s="152"/>
      <c r="AR786" s="170">
        <f>IF(AS786&gt;1,1,0)</f>
        <v>0</v>
      </c>
      <c r="AS786" s="170">
        <f>AO786+AS742</f>
        <v>0</v>
      </c>
      <c r="AT786" s="170">
        <f>AP786+AT742</f>
        <v>0</v>
      </c>
      <c r="AU786" s="152"/>
      <c r="AW786" s="198" t="str">
        <f>IF(COUNTIF(F785:L785,"作業")+COUNTIF(F785:L785,"休日")&lt;7,"対象外",IF(COUNTIF(F785:L785,"休日")&gt;3,"対象外","対象"))</f>
        <v>対象外</v>
      </c>
      <c r="AX786" s="198" t="str">
        <f>IF(COUNTIF(M785:S785,"作業")+COUNTIF(M785:S785,"休日")&lt;7,"対象外",IF(COUNTIF(M785:S785,"休日")&gt;3,"対象外","対象"))</f>
        <v>対象外</v>
      </c>
      <c r="AY786" s="198" t="str">
        <f>IF(COUNTIF(T785:Z785,"作業")+COUNTIF(T785:Z785,"休日")&lt;7,"対象外",IF(COUNTIF(T785:Z785,"休日")&gt;3,"対象外","対象"))</f>
        <v>対象外</v>
      </c>
      <c r="AZ786" s="198" t="str">
        <f>IF(COUNTIF(AA785:AG785,"作業")+COUNTIF(AA785:AG785,"休日")&lt;7,"対象外",IF(COUNTIF(AA785:AG785,"休日")&gt;3,"対象外","対象"))</f>
        <v>対象外</v>
      </c>
    </row>
    <row r="787" spans="1:52" ht="54.75" customHeight="1" x14ac:dyDescent="0.35">
      <c r="A787" s="599"/>
      <c r="B787" s="529" t="str">
        <f>IF(COUNTIF(F787:AG787,0)=28,"",B$39)</f>
        <v/>
      </c>
      <c r="C787" s="530"/>
      <c r="D787" s="531"/>
      <c r="E787" s="295" t="s">
        <v>158</v>
      </c>
      <c r="F787" s="314">
        <f>VLOOKUP(F770,'8'!$B$11:$D$598,3,0)</f>
        <v>0</v>
      </c>
      <c r="G787" s="219">
        <f>VLOOKUP(G770,'8'!$B$11:$D$598,3,0)</f>
        <v>0</v>
      </c>
      <c r="H787" s="219">
        <f>VLOOKUP(H770,'8'!$B$11:$D$598,3,0)</f>
        <v>0</v>
      </c>
      <c r="I787" s="219">
        <f>VLOOKUP(I770,'8'!$B$11:$D$598,3,0)</f>
        <v>0</v>
      </c>
      <c r="J787" s="219">
        <f>VLOOKUP(J770,'8'!$B$11:$D$598,3,0)</f>
        <v>0</v>
      </c>
      <c r="K787" s="219">
        <f>VLOOKUP(K770,'8'!$B$11:$D$598,3,0)</f>
        <v>0</v>
      </c>
      <c r="L787" s="315">
        <f>VLOOKUP(L770,'8'!$B$11:$D$598,3,0)</f>
        <v>0</v>
      </c>
      <c r="M787" s="303">
        <f>VLOOKUP(M770,'8'!$B$11:$D$598,3,0)</f>
        <v>0</v>
      </c>
      <c r="N787" s="219">
        <f>VLOOKUP(N770,'8'!$B$11:$D$598,3,0)</f>
        <v>0</v>
      </c>
      <c r="O787" s="219">
        <f>VLOOKUP(O770,'8'!$B$11:$D$598,3,0)</f>
        <v>0</v>
      </c>
      <c r="P787" s="219">
        <f>VLOOKUP(P770,'8'!$B$11:$D$598,3,0)</f>
        <v>0</v>
      </c>
      <c r="Q787" s="219">
        <f>VLOOKUP(Q770,'8'!$B$11:$D$598,3,0)</f>
        <v>0</v>
      </c>
      <c r="R787" s="219">
        <f>VLOOKUP(R770,'8'!$B$11:$D$598,3,0)</f>
        <v>0</v>
      </c>
      <c r="S787" s="322">
        <f>VLOOKUP(S770,'8'!$B$11:$D$598,3,0)</f>
        <v>0</v>
      </c>
      <c r="T787" s="314">
        <f>VLOOKUP(T770,'8'!$B$11:$D$598,3,0)</f>
        <v>0</v>
      </c>
      <c r="U787" s="219">
        <f>VLOOKUP(U770,'8'!$B$11:$D$598,3,0)</f>
        <v>0</v>
      </c>
      <c r="V787" s="219">
        <f>VLOOKUP(V770,'8'!$B$11:$D$598,3,0)</f>
        <v>0</v>
      </c>
      <c r="W787" s="219">
        <f>VLOOKUP(W770,'8'!$B$11:$D$598,3,0)</f>
        <v>0</v>
      </c>
      <c r="X787" s="219">
        <f>VLOOKUP(X770,'8'!$B$11:$D$598,3,0)</f>
        <v>0</v>
      </c>
      <c r="Y787" s="219">
        <f>VLOOKUP(Y770,'8'!$B$11:$D$598,3,0)</f>
        <v>0</v>
      </c>
      <c r="Z787" s="315">
        <f>VLOOKUP(Z770,'8'!$B$11:$D$598,3,0)</f>
        <v>0</v>
      </c>
      <c r="AA787" s="303">
        <f>VLOOKUP(AA770,'8'!$B$11:$D$598,3,0)</f>
        <v>0</v>
      </c>
      <c r="AB787" s="219">
        <f>VLOOKUP(AB770,'8'!$B$11:$D$598,3,0)</f>
        <v>0</v>
      </c>
      <c r="AC787" s="219">
        <f>VLOOKUP(AC770,'8'!$B$11:$D$598,3,0)</f>
        <v>0</v>
      </c>
      <c r="AD787" s="219">
        <f>VLOOKUP(AD770,'8'!$B$11:$D$598,3,0)</f>
        <v>0</v>
      </c>
      <c r="AE787" s="219">
        <f>VLOOKUP(AE770,'8'!$B$11:$D$598,3,0)</f>
        <v>0</v>
      </c>
      <c r="AF787" s="219">
        <f>VLOOKUP(AF770,'8'!$B$11:$D$598,3,0)</f>
        <v>0</v>
      </c>
      <c r="AG787" s="219">
        <f>VLOOKUP(AG770,'8'!$B$11:$D$598,3,0)</f>
        <v>0</v>
      </c>
      <c r="AH787" s="198">
        <f t="shared" ref="AH787" si="1284">COUNTIF(F788:AG788,"作業")+COUNTIF(F788:AG788,"休日")</f>
        <v>0</v>
      </c>
      <c r="AI787" s="291">
        <f t="shared" ref="AI787" si="1285">(COUNTIF(F788:AG788,"休日"))</f>
        <v>0</v>
      </c>
      <c r="AJ787" s="189"/>
      <c r="AL787" s="290"/>
      <c r="AM787" s="290"/>
      <c r="AN787" s="290"/>
      <c r="AW787" s="278">
        <v>1</v>
      </c>
      <c r="AX787" s="278">
        <v>2</v>
      </c>
      <c r="AY787" s="278">
        <v>3</v>
      </c>
      <c r="AZ787" s="278">
        <v>4</v>
      </c>
    </row>
    <row r="788" spans="1:52" ht="54.75" customHeight="1" x14ac:dyDescent="0.35">
      <c r="A788" s="599"/>
      <c r="B788" s="532"/>
      <c r="C788" s="533"/>
      <c r="D788" s="534"/>
      <c r="E788" s="296" t="s">
        <v>159</v>
      </c>
      <c r="F788" s="314" t="str">
        <f>IF(B787="","",IF(AW788="対象外","対象外",F787))</f>
        <v/>
      </c>
      <c r="G788" s="219" t="str">
        <f>IF(B787="","",IF(AW788="対象外","対象外",G787))</f>
        <v/>
      </c>
      <c r="H788" s="219" t="str">
        <f>IF(B787="","",IF(AW788="対象外","対象外",H787))</f>
        <v/>
      </c>
      <c r="I788" s="219" t="str">
        <f>IF(B787="","",IF(AW788="対象外","対象外",I787))</f>
        <v/>
      </c>
      <c r="J788" s="219" t="str">
        <f>IF(B787="","",IF(AW788="対象外","対象外",J787))</f>
        <v/>
      </c>
      <c r="K788" s="219" t="str">
        <f>IF(B787="","",IF(AW788="対象外","対象外",K787))</f>
        <v/>
      </c>
      <c r="L788" s="315" t="str">
        <f>IF(B787="","",IF(AW788="対象外","対象外",L787))</f>
        <v/>
      </c>
      <c r="M788" s="303" t="str">
        <f>IF(B787="","",IF(AX788="対象外","対象外",M787))</f>
        <v/>
      </c>
      <c r="N788" s="219" t="str">
        <f>IF(B787="","",IF(AX788="対象外","対象外",N787))</f>
        <v/>
      </c>
      <c r="O788" s="219" t="str">
        <f>IF(B787="","",IF(AX788="対象外","対象外",O787))</f>
        <v/>
      </c>
      <c r="P788" s="219" t="str">
        <f>IF(B787="","",IF(AX788="対象外","対象外",P787))</f>
        <v/>
      </c>
      <c r="Q788" s="219" t="str">
        <f>IF(B787="","",IF(AX788="対象外","対象外",Q787))</f>
        <v/>
      </c>
      <c r="R788" s="219" t="str">
        <f>IF(B787="","",IF(AX788="対象外","対象外",R787))</f>
        <v/>
      </c>
      <c r="S788" s="322" t="str">
        <f>IF(B787="","",IF(AX788="対象外","対象外",S787))</f>
        <v/>
      </c>
      <c r="T788" s="314" t="str">
        <f>IF(B787="","",IF(AY788="対象外","対象外",T787))</f>
        <v/>
      </c>
      <c r="U788" s="219" t="str">
        <f>IF(B787="","",IF(AY788="対象外","対象外",U787))</f>
        <v/>
      </c>
      <c r="V788" s="219" t="str">
        <f>IF(B787="","",IF(AY788="対象外","対象外",V787))</f>
        <v/>
      </c>
      <c r="W788" s="219" t="str">
        <f>IF(B787="","",IF(AY788="対象外","対象外",W787))</f>
        <v/>
      </c>
      <c r="X788" s="219" t="str">
        <f>IF(B787="","",IF(AY788="対象外","対象外",X787))</f>
        <v/>
      </c>
      <c r="Y788" s="219" t="str">
        <f>IF(B787="","",IF(AY788="対象外","対象外",Y787))</f>
        <v/>
      </c>
      <c r="Z788" s="315" t="str">
        <f>IF(B787="","",IF(AY788="対象外","対象外",Z787))</f>
        <v/>
      </c>
      <c r="AA788" s="303" t="str">
        <f>IF(B787="","",IF(AZ788="対象外","対象外",AA787))</f>
        <v/>
      </c>
      <c r="AB788" s="219" t="str">
        <f>IF(B787="","",IF(AZ788="対象外","対象外",AB787))</f>
        <v/>
      </c>
      <c r="AC788" s="219" t="str">
        <f>IF(B787="","",IF(AZ788="対象外","対象外",AC787))</f>
        <v/>
      </c>
      <c r="AD788" s="219" t="str">
        <f>IF(B787="","",IF(AZ788="対象外","対象外",AD787))</f>
        <v/>
      </c>
      <c r="AE788" s="219" t="str">
        <f>IF(B787="","",IF(AZ788="対象外","対象外",AE787))</f>
        <v/>
      </c>
      <c r="AF788" s="219" t="str">
        <f>IF(B787="","",IF(AZ788="対象外","対象外",AF787))</f>
        <v/>
      </c>
      <c r="AG788" s="219" t="str">
        <f>IF(B787="","",IF(AZ788="対象外","対象外",AG787))</f>
        <v/>
      </c>
      <c r="AH788" s="523" t="str">
        <f t="shared" ref="AH788" si="1286">IF(B787="","",IF(AH787&lt;1,"対象外",ROUND(AI787/AH787,3)))</f>
        <v/>
      </c>
      <c r="AI788" s="524"/>
      <c r="AJ788" s="189"/>
      <c r="AL788" s="290"/>
      <c r="AM788" s="184">
        <f>IF(AH788="",0,IF(AH788="対象外",0,1))</f>
        <v>0</v>
      </c>
      <c r="AN788" s="187">
        <f>IF(AM788=1,AH788,0)</f>
        <v>0</v>
      </c>
      <c r="AO788" s="184">
        <f>AH787</f>
        <v>0</v>
      </c>
      <c r="AP788" s="170">
        <f>AI787</f>
        <v>0</v>
      </c>
      <c r="AQ788" s="152"/>
      <c r="AR788" s="170">
        <f>IF(AS788&gt;1,1,0)</f>
        <v>0</v>
      </c>
      <c r="AS788" s="170">
        <f>AO788+AS744</f>
        <v>0</v>
      </c>
      <c r="AT788" s="170">
        <f>AP788+AT744</f>
        <v>0</v>
      </c>
      <c r="AU788" s="152"/>
      <c r="AW788" s="198" t="str">
        <f>IF(COUNTIF(F787:L787,"作業")+COUNTIF(F787:L787,"休日")&lt;7,"対象外",IF(COUNTIF(F787:L787,"休日")&gt;3,"対象外","対象"))</f>
        <v>対象外</v>
      </c>
      <c r="AX788" s="198" t="str">
        <f>IF(COUNTIF(M787:S787,"作業")+COUNTIF(M787:S787,"休日")&lt;7,"対象外",IF(COUNTIF(M787:S787,"休日")&gt;3,"対象外","対象"))</f>
        <v>対象外</v>
      </c>
      <c r="AY788" s="198" t="str">
        <f>IF(COUNTIF(T787:Z787,"作業")+COUNTIF(T787:Z787,"休日")&lt;7,"対象外",IF(COUNTIF(T787:Z787,"休日")&gt;3,"対象外","対象"))</f>
        <v>対象外</v>
      </c>
      <c r="AZ788" s="198" t="str">
        <f>IF(COUNTIF(AA787:AG787,"作業")+COUNTIF(AA787:AG787,"休日")&lt;7,"対象外",IF(COUNTIF(AA787:AG787,"休日")&gt;3,"対象外","対象"))</f>
        <v>対象外</v>
      </c>
    </row>
    <row r="789" spans="1:52" ht="54.75" customHeight="1" x14ac:dyDescent="0.35">
      <c r="A789" s="599"/>
      <c r="B789" s="529" t="str">
        <f>IF(COUNTIF(F789:AG789,0)=28,"",B$41)</f>
        <v/>
      </c>
      <c r="C789" s="530"/>
      <c r="D789" s="531"/>
      <c r="E789" s="295" t="s">
        <v>158</v>
      </c>
      <c r="F789" s="314">
        <f>VLOOKUP(F770,'9'!$B$11:$D$598,3,0)</f>
        <v>0</v>
      </c>
      <c r="G789" s="219">
        <f>VLOOKUP(G770,'9'!$B$11:$D$598,3,0)</f>
        <v>0</v>
      </c>
      <c r="H789" s="219">
        <f>VLOOKUP(H770,'9'!$B$11:$D$598,3,0)</f>
        <v>0</v>
      </c>
      <c r="I789" s="219">
        <f>VLOOKUP(I770,'9'!$B$11:$D$598,3,0)</f>
        <v>0</v>
      </c>
      <c r="J789" s="219">
        <f>VLOOKUP(J770,'9'!$B$11:$D$598,3,0)</f>
        <v>0</v>
      </c>
      <c r="K789" s="219">
        <f>VLOOKUP(K770,'9'!$B$11:$D$598,3,0)</f>
        <v>0</v>
      </c>
      <c r="L789" s="315">
        <f>VLOOKUP(L770,'9'!$B$11:$D$598,3,0)</f>
        <v>0</v>
      </c>
      <c r="M789" s="303">
        <f>VLOOKUP(M770,'9'!$B$11:$D$598,3,0)</f>
        <v>0</v>
      </c>
      <c r="N789" s="219">
        <f>VLOOKUP(N770,'9'!$B$11:$D$598,3,0)</f>
        <v>0</v>
      </c>
      <c r="O789" s="219">
        <f>VLOOKUP(O770,'9'!$B$11:$D$598,3,0)</f>
        <v>0</v>
      </c>
      <c r="P789" s="219">
        <f>VLOOKUP(P770,'9'!$B$11:$D$598,3,0)</f>
        <v>0</v>
      </c>
      <c r="Q789" s="219">
        <f>VLOOKUP(Q770,'9'!$B$11:$D$598,3,0)</f>
        <v>0</v>
      </c>
      <c r="R789" s="219">
        <f>VLOOKUP(R770,'9'!$B$11:$D$598,3,0)</f>
        <v>0</v>
      </c>
      <c r="S789" s="322">
        <f>VLOOKUP(S770,'9'!$B$11:$D$598,3,0)</f>
        <v>0</v>
      </c>
      <c r="T789" s="314">
        <f>VLOOKUP(T770,'9'!$B$11:$D$598,3,0)</f>
        <v>0</v>
      </c>
      <c r="U789" s="219">
        <f>VLOOKUP(U770,'9'!$B$11:$D$598,3,0)</f>
        <v>0</v>
      </c>
      <c r="V789" s="219">
        <f>VLOOKUP(V770,'9'!$B$11:$D$598,3,0)</f>
        <v>0</v>
      </c>
      <c r="W789" s="219">
        <f>VLOOKUP(W770,'9'!$B$11:$D$598,3,0)</f>
        <v>0</v>
      </c>
      <c r="X789" s="219">
        <f>VLOOKUP(X770,'9'!$B$11:$D$598,3,0)</f>
        <v>0</v>
      </c>
      <c r="Y789" s="219">
        <f>VLOOKUP(Y770,'9'!$B$11:$D$598,3,0)</f>
        <v>0</v>
      </c>
      <c r="Z789" s="315">
        <f>VLOOKUP(Z770,'9'!$B$11:$D$598,3,0)</f>
        <v>0</v>
      </c>
      <c r="AA789" s="303">
        <f>VLOOKUP(AA770,'9'!$B$11:$D$598,3,0)</f>
        <v>0</v>
      </c>
      <c r="AB789" s="219">
        <f>VLOOKUP(AB770,'9'!$B$11:$D$598,3,0)</f>
        <v>0</v>
      </c>
      <c r="AC789" s="219">
        <f>VLOOKUP(AC770,'9'!$B$11:$D$598,3,0)</f>
        <v>0</v>
      </c>
      <c r="AD789" s="219">
        <f>VLOOKUP(AD770,'9'!$B$11:$D$598,3,0)</f>
        <v>0</v>
      </c>
      <c r="AE789" s="219">
        <f>VLOOKUP(AE770,'9'!$B$11:$D$598,3,0)</f>
        <v>0</v>
      </c>
      <c r="AF789" s="219">
        <f>VLOOKUP(AF770,'9'!$B$11:$D$598,3,0)</f>
        <v>0</v>
      </c>
      <c r="AG789" s="219">
        <f>VLOOKUP(AG770,'9'!$B$11:$D$598,3,0)</f>
        <v>0</v>
      </c>
      <c r="AH789" s="198">
        <f t="shared" ref="AH789" si="1287">COUNTIF(F790:AG790,"作業")+COUNTIF(F790:AG790,"休日")</f>
        <v>0</v>
      </c>
      <c r="AI789" s="291">
        <f t="shared" ref="AI789" si="1288">(COUNTIF(F790:AG790,"休日"))</f>
        <v>0</v>
      </c>
      <c r="AJ789" s="189"/>
      <c r="AL789" s="290"/>
      <c r="AM789" s="290"/>
      <c r="AN789" s="290"/>
      <c r="AW789" s="278">
        <v>1</v>
      </c>
      <c r="AX789" s="278">
        <v>2</v>
      </c>
      <c r="AY789" s="278">
        <v>3</v>
      </c>
      <c r="AZ789" s="278">
        <v>4</v>
      </c>
    </row>
    <row r="790" spans="1:52" ht="54.75" customHeight="1" x14ac:dyDescent="0.35">
      <c r="A790" s="599"/>
      <c r="B790" s="532"/>
      <c r="C790" s="533"/>
      <c r="D790" s="534"/>
      <c r="E790" s="296" t="s">
        <v>159</v>
      </c>
      <c r="F790" s="314" t="str">
        <f>IF(B789="","",IF(AW790="対象外","対象外",F789))</f>
        <v/>
      </c>
      <c r="G790" s="219" t="str">
        <f>IF(B789="","",IF(AW790="対象外","対象外",G789))</f>
        <v/>
      </c>
      <c r="H790" s="219" t="str">
        <f>IF(B789="","",IF(AW790="対象外","対象外",H789))</f>
        <v/>
      </c>
      <c r="I790" s="219" t="str">
        <f>IF(B789="","",IF(AW790="対象外","対象外",I789))</f>
        <v/>
      </c>
      <c r="J790" s="219" t="str">
        <f>IF(B789="","",IF(AW790="対象外","対象外",J789))</f>
        <v/>
      </c>
      <c r="K790" s="219" t="str">
        <f>IF(B789="","",IF(AW790="対象外","対象外",K789))</f>
        <v/>
      </c>
      <c r="L790" s="315" t="str">
        <f>IF(B789="","",IF(AW790="対象外","対象外",L789))</f>
        <v/>
      </c>
      <c r="M790" s="303" t="str">
        <f>IF(B789="","",IF(AX790="対象外","対象外",M789))</f>
        <v/>
      </c>
      <c r="N790" s="219" t="str">
        <f>IF(B789="","",IF(AX790="対象外","対象外",N789))</f>
        <v/>
      </c>
      <c r="O790" s="219" t="str">
        <f>IF(B789="","",IF(AX790="対象外","対象外",O789))</f>
        <v/>
      </c>
      <c r="P790" s="219" t="str">
        <f>IF(B789="","",IF(AX790="対象外","対象外",P789))</f>
        <v/>
      </c>
      <c r="Q790" s="219" t="str">
        <f>IF(B789="","",IF(AX790="対象外","対象外",Q789))</f>
        <v/>
      </c>
      <c r="R790" s="219" t="str">
        <f>IF(B789="","",IF(AX790="対象外","対象外",R789))</f>
        <v/>
      </c>
      <c r="S790" s="322" t="str">
        <f>IF(B789="","",IF(AX790="対象外","対象外",S789))</f>
        <v/>
      </c>
      <c r="T790" s="314" t="str">
        <f>IF(B789="","",IF(AY790="対象外","対象外",T789))</f>
        <v/>
      </c>
      <c r="U790" s="219" t="str">
        <f>IF(B789="","",IF(AY790="対象外","対象外",U789))</f>
        <v/>
      </c>
      <c r="V790" s="219" t="str">
        <f>IF(B789="","",IF(AY790="対象外","対象外",V789))</f>
        <v/>
      </c>
      <c r="W790" s="219" t="str">
        <f>IF(B789="","",IF(AY790="対象外","対象外",W789))</f>
        <v/>
      </c>
      <c r="X790" s="219" t="str">
        <f>IF(B789="","",IF(AY790="対象外","対象外",X789))</f>
        <v/>
      </c>
      <c r="Y790" s="219" t="str">
        <f>IF(B789="","",IF(AY790="対象外","対象外",Y789))</f>
        <v/>
      </c>
      <c r="Z790" s="315" t="str">
        <f>IF(B789="","",IF(AY790="対象外","対象外",Z789))</f>
        <v/>
      </c>
      <c r="AA790" s="303" t="str">
        <f>IF(B789="","",IF(AZ790="対象外","対象外",AA789))</f>
        <v/>
      </c>
      <c r="AB790" s="219" t="str">
        <f>IF(B789="","",IF(AZ790="対象外","対象外",AB789))</f>
        <v/>
      </c>
      <c r="AC790" s="219" t="str">
        <f>IF(B789="","",IF(AZ790="対象外","対象外",AC789))</f>
        <v/>
      </c>
      <c r="AD790" s="219" t="str">
        <f>IF(B789="","",IF(AZ790="対象外","対象外",AD789))</f>
        <v/>
      </c>
      <c r="AE790" s="219" t="str">
        <f>IF(B789="","",IF(AZ790="対象外","対象外",AE789))</f>
        <v/>
      </c>
      <c r="AF790" s="219" t="str">
        <f>IF(B789="","",IF(AZ790="対象外","対象外",AF789))</f>
        <v/>
      </c>
      <c r="AG790" s="219" t="str">
        <f>IF(B789="","",IF(AZ790="対象外","対象外",AG789))</f>
        <v/>
      </c>
      <c r="AH790" s="523" t="str">
        <f t="shared" ref="AH790" si="1289">IF(B789="","",IF(AH789&lt;1,"対象外",ROUND(AI789/AH789,3)))</f>
        <v/>
      </c>
      <c r="AI790" s="524"/>
      <c r="AJ790" s="189"/>
      <c r="AL790" s="290"/>
      <c r="AM790" s="184">
        <f>IF(AH790="",0,IF(AH790="対象外",0,1))</f>
        <v>0</v>
      </c>
      <c r="AN790" s="187">
        <f>IF(AM790=1,AH790,0)</f>
        <v>0</v>
      </c>
      <c r="AO790" s="184">
        <f>AH789</f>
        <v>0</v>
      </c>
      <c r="AP790" s="170">
        <f>AI789</f>
        <v>0</v>
      </c>
      <c r="AQ790" s="152"/>
      <c r="AR790" s="170">
        <f>IF(AS790&gt;1,1,0)</f>
        <v>0</v>
      </c>
      <c r="AS790" s="170">
        <f>AO790+AS746</f>
        <v>0</v>
      </c>
      <c r="AT790" s="170">
        <f>AP790+AT746</f>
        <v>0</v>
      </c>
      <c r="AU790" s="152"/>
      <c r="AW790" s="198" t="str">
        <f>IF(COUNTIF(F789:L789,"作業")+COUNTIF(F789:L789,"休日")&lt;7,"対象外",IF(COUNTIF(F789:L789,"休日")&gt;3,"対象外","対象"))</f>
        <v>対象外</v>
      </c>
      <c r="AX790" s="198" t="str">
        <f>IF(COUNTIF(M789:S789,"作業")+COUNTIF(M789:S789,"休日")&lt;7,"対象外",IF(COUNTIF(M789:S789,"休日")&gt;3,"対象外","対象"))</f>
        <v>対象外</v>
      </c>
      <c r="AY790" s="198" t="str">
        <f>IF(COUNTIF(T789:Z789,"作業")+COUNTIF(T789:Z789,"休日")&lt;7,"対象外",IF(COUNTIF(T789:Z789,"休日")&gt;3,"対象外","対象"))</f>
        <v>対象外</v>
      </c>
      <c r="AZ790" s="198" t="str">
        <f>IF(COUNTIF(AA789:AG789,"作業")+COUNTIF(AA789:AG789,"休日")&lt;7,"対象外",IF(COUNTIF(AA789:AG789,"休日")&gt;3,"対象外","対象"))</f>
        <v>対象外</v>
      </c>
    </row>
    <row r="791" spans="1:52" ht="54.75" customHeight="1" x14ac:dyDescent="0.35">
      <c r="A791" s="599"/>
      <c r="B791" s="529" t="str">
        <f>IF(COUNTIF(F791:AG791,0)=28,"",B$43)</f>
        <v/>
      </c>
      <c r="C791" s="530"/>
      <c r="D791" s="531"/>
      <c r="E791" s="295" t="s">
        <v>158</v>
      </c>
      <c r="F791" s="314">
        <f>VLOOKUP(F770,'10'!$B$11:$D$598,3,0)</f>
        <v>0</v>
      </c>
      <c r="G791" s="219">
        <f>VLOOKUP(G770,'10'!$B$11:$D$598,3,0)</f>
        <v>0</v>
      </c>
      <c r="H791" s="219">
        <f>VLOOKUP(H770,'10'!$B$11:$D$598,3,0)</f>
        <v>0</v>
      </c>
      <c r="I791" s="219">
        <f>VLOOKUP(I770,'10'!$B$11:$D$598,3,0)</f>
        <v>0</v>
      </c>
      <c r="J791" s="219">
        <f>VLOOKUP(J770,'10'!$B$11:$D$598,3,0)</f>
        <v>0</v>
      </c>
      <c r="K791" s="219">
        <f>VLOOKUP(K770,'10'!$B$11:$D$598,3,0)</f>
        <v>0</v>
      </c>
      <c r="L791" s="315">
        <f>VLOOKUP(L770,'10'!$B$11:$D$598,3,0)</f>
        <v>0</v>
      </c>
      <c r="M791" s="303">
        <f>VLOOKUP(M770,'10'!$B$11:$D$598,3,0)</f>
        <v>0</v>
      </c>
      <c r="N791" s="219">
        <f>VLOOKUP(N770,'10'!$B$11:$D$598,3,0)</f>
        <v>0</v>
      </c>
      <c r="O791" s="219">
        <f>VLOOKUP(O770,'10'!$B$11:$D$598,3,0)</f>
        <v>0</v>
      </c>
      <c r="P791" s="219">
        <f>VLOOKUP(P770,'10'!$B$11:$D$598,3,0)</f>
        <v>0</v>
      </c>
      <c r="Q791" s="219">
        <f>VLOOKUP(Q770,'10'!$B$11:$D$598,3,0)</f>
        <v>0</v>
      </c>
      <c r="R791" s="219">
        <f>VLOOKUP(R770,'10'!$B$11:$D$598,3,0)</f>
        <v>0</v>
      </c>
      <c r="S791" s="322">
        <f>VLOOKUP(S770,'10'!$B$11:$D$598,3,0)</f>
        <v>0</v>
      </c>
      <c r="T791" s="314">
        <f>VLOOKUP(T770,'10'!$B$11:$D$598,3,0)</f>
        <v>0</v>
      </c>
      <c r="U791" s="219">
        <f>VLOOKUP(U770,'10'!$B$11:$D$598,3,0)</f>
        <v>0</v>
      </c>
      <c r="V791" s="219">
        <f>VLOOKUP(V770,'10'!$B$11:$D$598,3,0)</f>
        <v>0</v>
      </c>
      <c r="W791" s="219">
        <f>VLOOKUP(W770,'10'!$B$11:$D$598,3,0)</f>
        <v>0</v>
      </c>
      <c r="X791" s="219">
        <f>VLOOKUP(X770,'10'!$B$11:$D$598,3,0)</f>
        <v>0</v>
      </c>
      <c r="Y791" s="219">
        <f>VLOOKUP(Y770,'10'!$B$11:$D$598,3,0)</f>
        <v>0</v>
      </c>
      <c r="Z791" s="315">
        <f>VLOOKUP(Z770,'10'!$B$11:$D$598,3,0)</f>
        <v>0</v>
      </c>
      <c r="AA791" s="303">
        <f>VLOOKUP(AA770,'10'!$B$11:$D$598,3,0)</f>
        <v>0</v>
      </c>
      <c r="AB791" s="219">
        <f>VLOOKUP(AB770,'10'!$B$11:$D$598,3,0)</f>
        <v>0</v>
      </c>
      <c r="AC791" s="219">
        <f>VLOOKUP(AC770,'10'!$B$11:$D$598,3,0)</f>
        <v>0</v>
      </c>
      <c r="AD791" s="219">
        <f>VLOOKUP(AD770,'10'!$B$11:$D$598,3,0)</f>
        <v>0</v>
      </c>
      <c r="AE791" s="219">
        <f>VLOOKUP(AE770,'10'!$B$11:$D$598,3,0)</f>
        <v>0</v>
      </c>
      <c r="AF791" s="219">
        <f>VLOOKUP(AF770,'10'!$B$11:$D$598,3,0)</f>
        <v>0</v>
      </c>
      <c r="AG791" s="219">
        <f>VLOOKUP(AG770,'10'!$B$11:$D$598,3,0)</f>
        <v>0</v>
      </c>
      <c r="AH791" s="198">
        <f t="shared" ref="AH791" si="1290">COUNTIF(F792:AG792,"作業")+COUNTIF(F792:AG792,"休日")</f>
        <v>0</v>
      </c>
      <c r="AI791" s="291">
        <f t="shared" ref="AI791" si="1291">(COUNTIF(F792:AG792,"休日"))</f>
        <v>0</v>
      </c>
      <c r="AJ791" s="189"/>
      <c r="AL791" s="290"/>
      <c r="AM791" s="290"/>
      <c r="AN791" s="290"/>
      <c r="AW791" s="278">
        <v>1</v>
      </c>
      <c r="AX791" s="278">
        <v>2</v>
      </c>
      <c r="AY791" s="278">
        <v>3</v>
      </c>
      <c r="AZ791" s="278">
        <v>4</v>
      </c>
    </row>
    <row r="792" spans="1:52" ht="54.75" customHeight="1" x14ac:dyDescent="0.35">
      <c r="A792" s="599"/>
      <c r="B792" s="532"/>
      <c r="C792" s="533"/>
      <c r="D792" s="534"/>
      <c r="E792" s="296" t="s">
        <v>159</v>
      </c>
      <c r="F792" s="314" t="str">
        <f>IF(B791="","",IF(AW792="対象外","対象外",F791))</f>
        <v/>
      </c>
      <c r="G792" s="219" t="str">
        <f>IF(B791="","",IF(AW792="対象外","対象外",G791))</f>
        <v/>
      </c>
      <c r="H792" s="219" t="str">
        <f>IF(B791="","",IF(AW792="対象外","対象外",H791))</f>
        <v/>
      </c>
      <c r="I792" s="219" t="str">
        <f>IF(B791="","",IF(AW792="対象外","対象外",I791))</f>
        <v/>
      </c>
      <c r="J792" s="219" t="str">
        <f>IF(B791="","",IF(AW792="対象外","対象外",J791))</f>
        <v/>
      </c>
      <c r="K792" s="219" t="str">
        <f>IF(B791="","",IF(AW792="対象外","対象外",K791))</f>
        <v/>
      </c>
      <c r="L792" s="315" t="str">
        <f>IF(B791="","",IF(AW792="対象外","対象外",L791))</f>
        <v/>
      </c>
      <c r="M792" s="303" t="str">
        <f>IF(B791="","",IF(AX792="対象外","対象外",M791))</f>
        <v/>
      </c>
      <c r="N792" s="219" t="str">
        <f>IF(B791="","",IF(AX792="対象外","対象外",N791))</f>
        <v/>
      </c>
      <c r="O792" s="219" t="str">
        <f>IF(B791="","",IF(AX792="対象外","対象外",O791))</f>
        <v/>
      </c>
      <c r="P792" s="219" t="str">
        <f>IF(B791="","",IF(AX792="対象外","対象外",P791))</f>
        <v/>
      </c>
      <c r="Q792" s="219" t="str">
        <f>IF(B791="","",IF(AX792="対象外","対象外",Q791))</f>
        <v/>
      </c>
      <c r="R792" s="219" t="str">
        <f>IF(B791="","",IF(AX792="対象外","対象外",R791))</f>
        <v/>
      </c>
      <c r="S792" s="322" t="str">
        <f>IF(B791="","",IF(AX792="対象外","対象外",S791))</f>
        <v/>
      </c>
      <c r="T792" s="314" t="str">
        <f>IF(B791="","",IF(AY792="対象外","対象外",T791))</f>
        <v/>
      </c>
      <c r="U792" s="219" t="str">
        <f>IF(B791="","",IF(AY792="対象外","対象外",U791))</f>
        <v/>
      </c>
      <c r="V792" s="219" t="str">
        <f>IF(B791="","",IF(AY792="対象外","対象外",V791))</f>
        <v/>
      </c>
      <c r="W792" s="219" t="str">
        <f>IF(B791="","",IF(AY792="対象外","対象外",W791))</f>
        <v/>
      </c>
      <c r="X792" s="219" t="str">
        <f>IF(B791="","",IF(AY792="対象外","対象外",X791))</f>
        <v/>
      </c>
      <c r="Y792" s="219" t="str">
        <f>IF(B791="","",IF(AY792="対象外","対象外",Y791))</f>
        <v/>
      </c>
      <c r="Z792" s="315" t="str">
        <f>IF(B791="","",IF(AY792="対象外","対象外",Z791))</f>
        <v/>
      </c>
      <c r="AA792" s="303" t="str">
        <f>IF(B791="","",IF(AZ792="対象外","対象外",AA791))</f>
        <v/>
      </c>
      <c r="AB792" s="219" t="str">
        <f>IF(B791="","",IF(AZ792="対象外","対象外",AB791))</f>
        <v/>
      </c>
      <c r="AC792" s="219" t="str">
        <f>IF(B791="","",IF(AZ792="対象外","対象外",AC791))</f>
        <v/>
      </c>
      <c r="AD792" s="219" t="str">
        <f>IF(B791="","",IF(AZ792="対象外","対象外",AD791))</f>
        <v/>
      </c>
      <c r="AE792" s="219" t="str">
        <f>IF(B791="","",IF(AZ792="対象外","対象外",AE791))</f>
        <v/>
      </c>
      <c r="AF792" s="219" t="str">
        <f>IF(B791="","",IF(AZ792="対象外","対象外",AF791))</f>
        <v/>
      </c>
      <c r="AG792" s="219" t="str">
        <f>IF(B791="","",IF(AZ792="対象外","対象外",AG791))</f>
        <v/>
      </c>
      <c r="AH792" s="523" t="str">
        <f t="shared" ref="AH792" si="1292">IF(B791="","",IF(AH791&lt;1,"対象外",ROUND(AI791/AH791,3)))</f>
        <v/>
      </c>
      <c r="AI792" s="524"/>
      <c r="AJ792" s="189"/>
      <c r="AL792" s="290"/>
      <c r="AM792" s="184">
        <f>IF(AH792="",0,IF(AH792="対象外",0,1))</f>
        <v>0</v>
      </c>
      <c r="AN792" s="187">
        <f>IF(AM792=1,AH792,0)</f>
        <v>0</v>
      </c>
      <c r="AO792" s="184">
        <f>AH791</f>
        <v>0</v>
      </c>
      <c r="AP792" s="170">
        <f>AI791</f>
        <v>0</v>
      </c>
      <c r="AQ792" s="152"/>
      <c r="AR792" s="170">
        <f>IF(AS792&gt;1,1,0)</f>
        <v>0</v>
      </c>
      <c r="AS792" s="170">
        <f>AO792+AS748</f>
        <v>0</v>
      </c>
      <c r="AT792" s="170">
        <f>AP792+AT748</f>
        <v>0</v>
      </c>
      <c r="AU792" s="152"/>
      <c r="AW792" s="198" t="str">
        <f>IF(COUNTIF(F791:L791,"作業")+COUNTIF(F791:L791,"休日")&lt;7,"対象外",IF(COUNTIF(F791:L791,"休日")&gt;3,"対象外","対象"))</f>
        <v>対象外</v>
      </c>
      <c r="AX792" s="198" t="str">
        <f>IF(COUNTIF(M791:S791,"作業")+COUNTIF(M791:S791,"休日")&lt;7,"対象外",IF(COUNTIF(M791:S791,"休日")&gt;3,"対象外","対象"))</f>
        <v>対象外</v>
      </c>
      <c r="AY792" s="198" t="str">
        <f>IF(COUNTIF(T791:Z791,"作業")+COUNTIF(T791:Z791,"休日")&lt;7,"対象外",IF(COUNTIF(T791:Z791,"休日")&gt;3,"対象外","対象"))</f>
        <v>対象外</v>
      </c>
      <c r="AZ792" s="198" t="str">
        <f>IF(COUNTIF(AA791:AG791,"作業")+COUNTIF(AA791:AG791,"休日")&lt;7,"対象外",IF(COUNTIF(AA791:AG791,"休日")&gt;3,"対象外","対象"))</f>
        <v>対象外</v>
      </c>
    </row>
    <row r="793" spans="1:52" ht="54.75" customHeight="1" x14ac:dyDescent="0.35">
      <c r="A793" s="599"/>
      <c r="B793" s="529" t="str">
        <f>IF(COUNTIF(F793:AG793,0)=28,"",B$45)</f>
        <v/>
      </c>
      <c r="C793" s="530"/>
      <c r="D793" s="531"/>
      <c r="E793" s="295" t="s">
        <v>158</v>
      </c>
      <c r="F793" s="314">
        <f>VLOOKUP(F770,'11'!$B$11:$D$598,3,0)</f>
        <v>0</v>
      </c>
      <c r="G793" s="219">
        <f>VLOOKUP(G770,'11'!$B$11:$D$598,3,0)</f>
        <v>0</v>
      </c>
      <c r="H793" s="219">
        <f>VLOOKUP(H770,'11'!$B$11:$D$598,3,0)</f>
        <v>0</v>
      </c>
      <c r="I793" s="219">
        <f>VLOOKUP(I770,'11'!$B$11:$D$598,3,0)</f>
        <v>0</v>
      </c>
      <c r="J793" s="219">
        <f>VLOOKUP(J770,'11'!$B$11:$D$598,3,0)</f>
        <v>0</v>
      </c>
      <c r="K793" s="219">
        <f>VLOOKUP(K770,'11'!$B$11:$D$598,3,0)</f>
        <v>0</v>
      </c>
      <c r="L793" s="315">
        <f>VLOOKUP(L770,'11'!$B$11:$D$598,3,0)</f>
        <v>0</v>
      </c>
      <c r="M793" s="303">
        <f>VLOOKUP(M770,'11'!$B$11:$D$598,3,0)</f>
        <v>0</v>
      </c>
      <c r="N793" s="219">
        <f>VLOOKUP(N770,'11'!$B$11:$D$598,3,0)</f>
        <v>0</v>
      </c>
      <c r="O793" s="219">
        <f>VLOOKUP(O770,'11'!$B$11:$D$598,3,0)</f>
        <v>0</v>
      </c>
      <c r="P793" s="219">
        <f>VLOOKUP(P770,'11'!$B$11:$D$598,3,0)</f>
        <v>0</v>
      </c>
      <c r="Q793" s="219">
        <f>VLOOKUP(Q770,'11'!$B$11:$D$598,3,0)</f>
        <v>0</v>
      </c>
      <c r="R793" s="219">
        <f>VLOOKUP(R770,'11'!$B$11:$D$598,3,0)</f>
        <v>0</v>
      </c>
      <c r="S793" s="322">
        <f>VLOOKUP(S770,'11'!$B$11:$D$598,3,0)</f>
        <v>0</v>
      </c>
      <c r="T793" s="314">
        <f>VLOOKUP(T770,'11'!$B$11:$D$598,3,0)</f>
        <v>0</v>
      </c>
      <c r="U793" s="219">
        <f>VLOOKUP(U770,'11'!$B$11:$D$598,3,0)</f>
        <v>0</v>
      </c>
      <c r="V793" s="219">
        <f>VLOOKUP(V770,'11'!$B$11:$D$598,3,0)</f>
        <v>0</v>
      </c>
      <c r="W793" s="219">
        <f>VLOOKUP(W770,'11'!$B$11:$D$598,3,0)</f>
        <v>0</v>
      </c>
      <c r="X793" s="219">
        <f>VLOOKUP(X770,'11'!$B$11:$D$598,3,0)</f>
        <v>0</v>
      </c>
      <c r="Y793" s="219">
        <f>VLOOKUP(Y770,'11'!$B$11:$D$598,3,0)</f>
        <v>0</v>
      </c>
      <c r="Z793" s="315">
        <f>VLOOKUP(Z770,'11'!$B$11:$D$598,3,0)</f>
        <v>0</v>
      </c>
      <c r="AA793" s="303">
        <f>VLOOKUP(AA770,'11'!$B$11:$D$598,3,0)</f>
        <v>0</v>
      </c>
      <c r="AB793" s="219">
        <f>VLOOKUP(AB770,'11'!$B$11:$D$598,3,0)</f>
        <v>0</v>
      </c>
      <c r="AC793" s="219">
        <f>VLOOKUP(AC770,'11'!$B$11:$D$598,3,0)</f>
        <v>0</v>
      </c>
      <c r="AD793" s="219">
        <f>VLOOKUP(AD770,'11'!$B$11:$D$598,3,0)</f>
        <v>0</v>
      </c>
      <c r="AE793" s="219">
        <f>VLOOKUP(AE770,'11'!$B$11:$D$598,3,0)</f>
        <v>0</v>
      </c>
      <c r="AF793" s="219">
        <f>VLOOKUP(AF770,'11'!$B$11:$D$598,3,0)</f>
        <v>0</v>
      </c>
      <c r="AG793" s="219">
        <f>VLOOKUP(AG770,'11'!$B$11:$D$598,3,0)</f>
        <v>0</v>
      </c>
      <c r="AH793" s="198">
        <f t="shared" ref="AH793" si="1293">COUNTIF(F794:AG794,"作業")+COUNTIF(F794:AG794,"休日")</f>
        <v>0</v>
      </c>
      <c r="AI793" s="291">
        <f t="shared" ref="AI793" si="1294">(COUNTIF(F794:AG794,"休日"))</f>
        <v>0</v>
      </c>
      <c r="AJ793" s="189"/>
      <c r="AL793" s="290"/>
      <c r="AM793" s="290"/>
      <c r="AN793" s="290"/>
      <c r="AW793" s="278">
        <v>1</v>
      </c>
      <c r="AX793" s="278">
        <v>2</v>
      </c>
      <c r="AY793" s="278">
        <v>3</v>
      </c>
      <c r="AZ793" s="278">
        <v>4</v>
      </c>
    </row>
    <row r="794" spans="1:52" ht="54.75" customHeight="1" x14ac:dyDescent="0.35">
      <c r="A794" s="599"/>
      <c r="B794" s="532"/>
      <c r="C794" s="533"/>
      <c r="D794" s="534"/>
      <c r="E794" s="296" t="s">
        <v>159</v>
      </c>
      <c r="F794" s="314" t="str">
        <f>IF(B793="","",IF(AW794="対象外","対象外",F793))</f>
        <v/>
      </c>
      <c r="G794" s="219" t="str">
        <f>IF(B793="","",IF(AW794="対象外","対象外",G793))</f>
        <v/>
      </c>
      <c r="H794" s="219" t="str">
        <f>IF(B793="","",IF(AW794="対象外","対象外",H793))</f>
        <v/>
      </c>
      <c r="I794" s="219" t="str">
        <f>IF(B793="","",IF(AW794="対象外","対象外",I793))</f>
        <v/>
      </c>
      <c r="J794" s="219" t="str">
        <f>IF(B793="","",IF(AW794="対象外","対象外",J793))</f>
        <v/>
      </c>
      <c r="K794" s="219" t="str">
        <f>IF(B793="","",IF(AW794="対象外","対象外",K793))</f>
        <v/>
      </c>
      <c r="L794" s="315" t="str">
        <f>IF(B793="","",IF(AW794="対象外","対象外",L793))</f>
        <v/>
      </c>
      <c r="M794" s="303" t="str">
        <f>IF(B793="","",IF(AX794="対象外","対象外",M793))</f>
        <v/>
      </c>
      <c r="N794" s="219" t="str">
        <f>IF(B793="","",IF(AX794="対象外","対象外",N793))</f>
        <v/>
      </c>
      <c r="O794" s="219" t="str">
        <f>IF(B793="","",IF(AX794="対象外","対象外",O793))</f>
        <v/>
      </c>
      <c r="P794" s="219" t="str">
        <f>IF(B793="","",IF(AX794="対象外","対象外",P793))</f>
        <v/>
      </c>
      <c r="Q794" s="219" t="str">
        <f>IF(B793="","",IF(AX794="対象外","対象外",Q793))</f>
        <v/>
      </c>
      <c r="R794" s="219" t="str">
        <f>IF(B793="","",IF(AX794="対象外","対象外",R793))</f>
        <v/>
      </c>
      <c r="S794" s="322" t="str">
        <f>IF(B793="","",IF(AX794="対象外","対象外",S793))</f>
        <v/>
      </c>
      <c r="T794" s="314" t="str">
        <f>IF(B793="","",IF(AY794="対象外","対象外",T793))</f>
        <v/>
      </c>
      <c r="U794" s="219" t="str">
        <f>IF(B793="","",IF(AY794="対象外","対象外",U793))</f>
        <v/>
      </c>
      <c r="V794" s="219" t="str">
        <f>IF(B793="","",IF(AY794="対象外","対象外",V793))</f>
        <v/>
      </c>
      <c r="W794" s="219" t="str">
        <f>IF(B793="","",IF(AY794="対象外","対象外",W793))</f>
        <v/>
      </c>
      <c r="X794" s="219" t="str">
        <f>IF(B793="","",IF(AY794="対象外","対象外",X793))</f>
        <v/>
      </c>
      <c r="Y794" s="219" t="str">
        <f>IF(B793="","",IF(AY794="対象外","対象外",Y793))</f>
        <v/>
      </c>
      <c r="Z794" s="315" t="str">
        <f>IF(B793="","",IF(AY794="対象外","対象外",Z793))</f>
        <v/>
      </c>
      <c r="AA794" s="303" t="str">
        <f>IF(B793="","",IF(AZ794="対象外","対象外",AA793))</f>
        <v/>
      </c>
      <c r="AB794" s="219" t="str">
        <f>IF(B793="","",IF(AZ794="対象外","対象外",AB793))</f>
        <v/>
      </c>
      <c r="AC794" s="219" t="str">
        <f>IF(B793="","",IF(AZ794="対象外","対象外",AC793))</f>
        <v/>
      </c>
      <c r="AD794" s="219" t="str">
        <f>IF(B793="","",IF(AZ794="対象外","対象外",AD793))</f>
        <v/>
      </c>
      <c r="AE794" s="219" t="str">
        <f>IF(B793="","",IF(AZ794="対象外","対象外",AE793))</f>
        <v/>
      </c>
      <c r="AF794" s="219" t="str">
        <f>IF(B793="","",IF(AZ794="対象外","対象外",AF793))</f>
        <v/>
      </c>
      <c r="AG794" s="219" t="str">
        <f>IF(B793="","",IF(AZ794="対象外","対象外",AG793))</f>
        <v/>
      </c>
      <c r="AH794" s="523" t="str">
        <f t="shared" ref="AH794" si="1295">IF(B793="","",IF(AH793&lt;1,"対象外",ROUND(AI793/AH793,3)))</f>
        <v/>
      </c>
      <c r="AI794" s="524"/>
      <c r="AJ794" s="189"/>
      <c r="AL794" s="290"/>
      <c r="AM794" s="184">
        <f>IF(AH794="",0,IF(AH794="対象外",0,1))</f>
        <v>0</v>
      </c>
      <c r="AN794" s="187">
        <f>IF(AM794=1,AH794,0)</f>
        <v>0</v>
      </c>
      <c r="AO794" s="184">
        <f>AH793</f>
        <v>0</v>
      </c>
      <c r="AP794" s="170">
        <f>AI793</f>
        <v>0</v>
      </c>
      <c r="AQ794" s="152"/>
      <c r="AR794" s="170">
        <f>IF(AS794&gt;1,1,0)</f>
        <v>0</v>
      </c>
      <c r="AS794" s="170">
        <f>AO794+AS750</f>
        <v>0</v>
      </c>
      <c r="AT794" s="170">
        <f>AP794+AT750</f>
        <v>0</v>
      </c>
      <c r="AU794" s="152"/>
      <c r="AW794" s="198" t="str">
        <f>IF(COUNTIF(F793:L793,"作業")+COUNTIF(F793:L793,"休日")&lt;7,"対象外",IF(COUNTIF(F793:L793,"休日")&gt;3,"対象外","対象"))</f>
        <v>対象外</v>
      </c>
      <c r="AX794" s="198" t="str">
        <f>IF(COUNTIF(M793:S793,"作業")+COUNTIF(M793:S793,"休日")&lt;7,"対象外",IF(COUNTIF(M793:S793,"休日")&gt;3,"対象外","対象"))</f>
        <v>対象外</v>
      </c>
      <c r="AY794" s="198" t="str">
        <f>IF(COUNTIF(T793:Z793,"作業")+COUNTIF(T793:Z793,"休日")&lt;7,"対象外",IF(COUNTIF(T793:Z793,"休日")&gt;3,"対象外","対象"))</f>
        <v>対象外</v>
      </c>
      <c r="AZ794" s="198" t="str">
        <f>IF(COUNTIF(AA793:AG793,"作業")+COUNTIF(AA793:AG793,"休日")&lt;7,"対象外",IF(COUNTIF(AA793:AG793,"休日")&gt;3,"対象外","対象"))</f>
        <v>対象外</v>
      </c>
    </row>
    <row r="795" spans="1:52" ht="54.75" customHeight="1" x14ac:dyDescent="0.35">
      <c r="A795" s="599"/>
      <c r="B795" s="529" t="str">
        <f>IF(COUNTIF(F795:AG795,0)=28,"",B$47)</f>
        <v/>
      </c>
      <c r="C795" s="530"/>
      <c r="D795" s="531"/>
      <c r="E795" s="295" t="s">
        <v>158</v>
      </c>
      <c r="F795" s="314">
        <f>VLOOKUP(F770,'12'!$B$11:$D$598,3,0)</f>
        <v>0</v>
      </c>
      <c r="G795" s="219">
        <f>VLOOKUP(G770,'12'!$B$11:$D$598,3,0)</f>
        <v>0</v>
      </c>
      <c r="H795" s="219">
        <f>VLOOKUP(H770,'12'!$B$11:$D$598,3,0)</f>
        <v>0</v>
      </c>
      <c r="I795" s="219">
        <f>VLOOKUP(I770,'12'!$B$11:$D$598,3,0)</f>
        <v>0</v>
      </c>
      <c r="J795" s="219">
        <f>VLOOKUP(J770,'12'!$B$11:$D$598,3,0)</f>
        <v>0</v>
      </c>
      <c r="K795" s="219">
        <f>VLOOKUP(K770,'12'!$B$11:$D$598,3,0)</f>
        <v>0</v>
      </c>
      <c r="L795" s="315">
        <f>VLOOKUP(L770,'12'!$B$11:$D$598,3,0)</f>
        <v>0</v>
      </c>
      <c r="M795" s="303">
        <f>VLOOKUP(M770,'12'!$B$11:$D$598,3,0)</f>
        <v>0</v>
      </c>
      <c r="N795" s="219">
        <f>VLOOKUP(N770,'12'!$B$11:$D$598,3,0)</f>
        <v>0</v>
      </c>
      <c r="O795" s="219">
        <f>VLOOKUP(O770,'12'!$B$11:$D$598,3,0)</f>
        <v>0</v>
      </c>
      <c r="P795" s="219">
        <f>VLOOKUP(P770,'12'!$B$11:$D$598,3,0)</f>
        <v>0</v>
      </c>
      <c r="Q795" s="219">
        <f>VLOOKUP(Q770,'12'!$B$11:$D$598,3,0)</f>
        <v>0</v>
      </c>
      <c r="R795" s="219">
        <f>VLOOKUP(R770,'12'!$B$11:$D$598,3,0)</f>
        <v>0</v>
      </c>
      <c r="S795" s="322">
        <f>VLOOKUP(S770,'12'!$B$11:$D$598,3,0)</f>
        <v>0</v>
      </c>
      <c r="T795" s="314">
        <f>VLOOKUP(T770,'12'!$B$11:$D$598,3,0)</f>
        <v>0</v>
      </c>
      <c r="U795" s="219">
        <f>VLOOKUP(U770,'12'!$B$11:$D$598,3,0)</f>
        <v>0</v>
      </c>
      <c r="V795" s="219">
        <f>VLOOKUP(V770,'12'!$B$11:$D$598,3,0)</f>
        <v>0</v>
      </c>
      <c r="W795" s="219">
        <f>VLOOKUP(W770,'12'!$B$11:$D$598,3,0)</f>
        <v>0</v>
      </c>
      <c r="X795" s="219">
        <f>VLOOKUP(X770,'12'!$B$11:$D$598,3,0)</f>
        <v>0</v>
      </c>
      <c r="Y795" s="219">
        <f>VLOOKUP(Y770,'12'!$B$11:$D$598,3,0)</f>
        <v>0</v>
      </c>
      <c r="Z795" s="315">
        <f>VLOOKUP(Z770,'12'!$B$11:$D$598,3,0)</f>
        <v>0</v>
      </c>
      <c r="AA795" s="303">
        <f>VLOOKUP(AA770,'12'!$B$11:$D$598,3,0)</f>
        <v>0</v>
      </c>
      <c r="AB795" s="219">
        <f>VLOOKUP(AB770,'12'!$B$11:$D$598,3,0)</f>
        <v>0</v>
      </c>
      <c r="AC795" s="219">
        <f>VLOOKUP(AC770,'12'!$B$11:$D$598,3,0)</f>
        <v>0</v>
      </c>
      <c r="AD795" s="219">
        <f>VLOOKUP(AD770,'12'!$B$11:$D$598,3,0)</f>
        <v>0</v>
      </c>
      <c r="AE795" s="219">
        <f>VLOOKUP(AE770,'12'!$B$11:$D$598,3,0)</f>
        <v>0</v>
      </c>
      <c r="AF795" s="219">
        <f>VLOOKUP(AF770,'12'!$B$11:$D$598,3,0)</f>
        <v>0</v>
      </c>
      <c r="AG795" s="219">
        <f>VLOOKUP(AG770,'12'!$B$11:$D$598,3,0)</f>
        <v>0</v>
      </c>
      <c r="AH795" s="198">
        <f t="shared" ref="AH795" si="1296">COUNTIF(F796:AG796,"作業")+COUNTIF(F796:AG796,"休日")</f>
        <v>0</v>
      </c>
      <c r="AI795" s="291">
        <f t="shared" ref="AI795" si="1297">(COUNTIF(F796:AG796,"休日"))</f>
        <v>0</v>
      </c>
      <c r="AJ795" s="189"/>
      <c r="AL795" s="290"/>
      <c r="AM795" s="290"/>
      <c r="AN795" s="290"/>
      <c r="AW795" s="278">
        <v>1</v>
      </c>
      <c r="AX795" s="278">
        <v>2</v>
      </c>
      <c r="AY795" s="278">
        <v>3</v>
      </c>
      <c r="AZ795" s="278">
        <v>4</v>
      </c>
    </row>
    <row r="796" spans="1:52" ht="54.75" customHeight="1" x14ac:dyDescent="0.35">
      <c r="A796" s="599"/>
      <c r="B796" s="532"/>
      <c r="C796" s="533"/>
      <c r="D796" s="534"/>
      <c r="E796" s="296" t="s">
        <v>159</v>
      </c>
      <c r="F796" s="314" t="str">
        <f>IF(B795="","",IF(AW796="対象外","対象外",F795))</f>
        <v/>
      </c>
      <c r="G796" s="219" t="str">
        <f>IF(B795="","",IF(AW796="対象外","対象外",G795))</f>
        <v/>
      </c>
      <c r="H796" s="219" t="str">
        <f>IF(B795="","",IF(AW796="対象外","対象外",H795))</f>
        <v/>
      </c>
      <c r="I796" s="219" t="str">
        <f>IF(B795="","",IF(AW796="対象外","対象外",I795))</f>
        <v/>
      </c>
      <c r="J796" s="219" t="str">
        <f>IF(B795="","",IF(AW796="対象外","対象外",J795))</f>
        <v/>
      </c>
      <c r="K796" s="219" t="str">
        <f>IF(B795="","",IF(AW796="対象外","対象外",K795))</f>
        <v/>
      </c>
      <c r="L796" s="315" t="str">
        <f>IF(B795="","",IF(AW796="対象外","対象外",L795))</f>
        <v/>
      </c>
      <c r="M796" s="303" t="str">
        <f>IF(B795="","",IF(AX796="対象外","対象外",M795))</f>
        <v/>
      </c>
      <c r="N796" s="219" t="str">
        <f>IF(B795="","",IF(AX796="対象外","対象外",N795))</f>
        <v/>
      </c>
      <c r="O796" s="219" t="str">
        <f>IF(B795="","",IF(AX796="対象外","対象外",O795))</f>
        <v/>
      </c>
      <c r="P796" s="219" t="str">
        <f>IF(B795="","",IF(AX796="対象外","対象外",P795))</f>
        <v/>
      </c>
      <c r="Q796" s="219" t="str">
        <f>IF(B795="","",IF(AX796="対象外","対象外",Q795))</f>
        <v/>
      </c>
      <c r="R796" s="219" t="str">
        <f>IF(B795="","",IF(AX796="対象外","対象外",R795))</f>
        <v/>
      </c>
      <c r="S796" s="322" t="str">
        <f>IF(B795="","",IF(AX796="対象外","対象外",S795))</f>
        <v/>
      </c>
      <c r="T796" s="314" t="str">
        <f>IF(B795="","",IF(AY796="対象外","対象外",T795))</f>
        <v/>
      </c>
      <c r="U796" s="219" t="str">
        <f>IF(B795="","",IF(AY796="対象外","対象外",U795))</f>
        <v/>
      </c>
      <c r="V796" s="219" t="str">
        <f>IF(B795="","",IF(AY796="対象外","対象外",V795))</f>
        <v/>
      </c>
      <c r="W796" s="219" t="str">
        <f>IF(B795="","",IF(AY796="対象外","対象外",W795))</f>
        <v/>
      </c>
      <c r="X796" s="219" t="str">
        <f>IF(B795="","",IF(AY796="対象外","対象外",X795))</f>
        <v/>
      </c>
      <c r="Y796" s="219" t="str">
        <f>IF(B795="","",IF(AY796="対象外","対象外",Y795))</f>
        <v/>
      </c>
      <c r="Z796" s="315" t="str">
        <f>IF(B795="","",IF(AY796="対象外","対象外",Z795))</f>
        <v/>
      </c>
      <c r="AA796" s="303" t="str">
        <f>IF(B795="","",IF(AZ796="対象外","対象外",AA795))</f>
        <v/>
      </c>
      <c r="AB796" s="219" t="str">
        <f>IF(B795="","",IF(AZ796="対象外","対象外",AB795))</f>
        <v/>
      </c>
      <c r="AC796" s="219" t="str">
        <f>IF(B795="","",IF(AZ796="対象外","対象外",AC795))</f>
        <v/>
      </c>
      <c r="AD796" s="219" t="str">
        <f>IF(B795="","",IF(AZ796="対象外","対象外",AD795))</f>
        <v/>
      </c>
      <c r="AE796" s="219" t="str">
        <f>IF(B795="","",IF(AZ796="対象外","対象外",AE795))</f>
        <v/>
      </c>
      <c r="AF796" s="219" t="str">
        <f>IF(B795="","",IF(AZ796="対象外","対象外",AF795))</f>
        <v/>
      </c>
      <c r="AG796" s="219" t="str">
        <f>IF(B795="","",IF(AZ796="対象外","対象外",AG795))</f>
        <v/>
      </c>
      <c r="AH796" s="523" t="str">
        <f t="shared" ref="AH796" si="1298">IF(B795="","",IF(AH795&lt;1,"対象外",ROUND(AI795/AH795,3)))</f>
        <v/>
      </c>
      <c r="AI796" s="524"/>
      <c r="AJ796" s="189"/>
      <c r="AL796" s="290"/>
      <c r="AM796" s="184">
        <f>IF(AH796="",0,IF(AH796="対象外",0,1))</f>
        <v>0</v>
      </c>
      <c r="AN796" s="187">
        <f>IF(AM796=1,AH796,0)</f>
        <v>0</v>
      </c>
      <c r="AO796" s="184">
        <f>AH795</f>
        <v>0</v>
      </c>
      <c r="AP796" s="170">
        <f>AI795</f>
        <v>0</v>
      </c>
      <c r="AQ796" s="152"/>
      <c r="AR796" s="170">
        <f>IF(AS796&gt;1,1,0)</f>
        <v>0</v>
      </c>
      <c r="AS796" s="170">
        <f>AO796+AS752</f>
        <v>0</v>
      </c>
      <c r="AT796" s="170">
        <f>AP796+AT752</f>
        <v>0</v>
      </c>
      <c r="AU796" s="152"/>
      <c r="AW796" s="198" t="str">
        <f>IF(COUNTIF(F795:L795,"作業")+COUNTIF(F795:L795,"休日")&lt;7,"対象外",IF(COUNTIF(F795:L795,"休日")&gt;3,"対象外","対象"))</f>
        <v>対象外</v>
      </c>
      <c r="AX796" s="198" t="str">
        <f>IF(COUNTIF(M795:S795,"作業")+COUNTIF(M795:S795,"休日")&lt;7,"対象外",IF(COUNTIF(M795:S795,"休日")&gt;3,"対象外","対象"))</f>
        <v>対象外</v>
      </c>
      <c r="AY796" s="198" t="str">
        <f>IF(COUNTIF(T795:Z795,"作業")+COUNTIF(T795:Z795,"休日")&lt;7,"対象外",IF(COUNTIF(T795:Z795,"休日")&gt;3,"対象外","対象"))</f>
        <v>対象外</v>
      </c>
      <c r="AZ796" s="198" t="str">
        <f>IF(COUNTIF(AA795:AG795,"作業")+COUNTIF(AA795:AG795,"休日")&lt;7,"対象外",IF(COUNTIF(AA795:AG795,"休日")&gt;3,"対象外","対象"))</f>
        <v>対象外</v>
      </c>
    </row>
    <row r="797" spans="1:52" ht="54.75" customHeight="1" x14ac:dyDescent="0.35">
      <c r="A797" s="599"/>
      <c r="B797" s="529" t="str">
        <f>IF(COUNTIF(F797:AG797,0)=28,"",B$49)</f>
        <v/>
      </c>
      <c r="C797" s="530"/>
      <c r="D797" s="531"/>
      <c r="E797" s="295" t="s">
        <v>158</v>
      </c>
      <c r="F797" s="314">
        <f>VLOOKUP(F770,'13'!$B$11:$D$598,3,0)</f>
        <v>0</v>
      </c>
      <c r="G797" s="219">
        <f>VLOOKUP(G770,'13'!$B$11:$D$598,3,0)</f>
        <v>0</v>
      </c>
      <c r="H797" s="219">
        <f>VLOOKUP(H770,'13'!$B$11:$D$598,3,0)</f>
        <v>0</v>
      </c>
      <c r="I797" s="219">
        <f>VLOOKUP(I770,'13'!$B$11:$D$598,3,0)</f>
        <v>0</v>
      </c>
      <c r="J797" s="219">
        <f>VLOOKUP(J770,'13'!$B$11:$D$598,3,0)</f>
        <v>0</v>
      </c>
      <c r="K797" s="219">
        <f>VLOOKUP(K770,'13'!$B$11:$D$598,3,0)</f>
        <v>0</v>
      </c>
      <c r="L797" s="315">
        <f>VLOOKUP(L770,'13'!$B$11:$D$598,3,0)</f>
        <v>0</v>
      </c>
      <c r="M797" s="303">
        <f>VLOOKUP(M770,'13'!$B$11:$D$598,3,0)</f>
        <v>0</v>
      </c>
      <c r="N797" s="219">
        <f>VLOOKUP(N770,'13'!$B$11:$D$598,3,0)</f>
        <v>0</v>
      </c>
      <c r="O797" s="219">
        <f>VLOOKUP(O770,'13'!$B$11:$D$598,3,0)</f>
        <v>0</v>
      </c>
      <c r="P797" s="219">
        <f>VLOOKUP(P770,'13'!$B$11:$D$598,3,0)</f>
        <v>0</v>
      </c>
      <c r="Q797" s="219">
        <f>VLOOKUP(Q770,'13'!$B$11:$D$598,3,0)</f>
        <v>0</v>
      </c>
      <c r="R797" s="219">
        <f>VLOOKUP(R770,'13'!$B$11:$D$598,3,0)</f>
        <v>0</v>
      </c>
      <c r="S797" s="322">
        <f>VLOOKUP(S770,'13'!$B$11:$D$598,3,0)</f>
        <v>0</v>
      </c>
      <c r="T797" s="314">
        <f>VLOOKUP(T770,'13'!$B$11:$D$598,3,0)</f>
        <v>0</v>
      </c>
      <c r="U797" s="219">
        <f>VLOOKUP(U770,'13'!$B$11:$D$598,3,0)</f>
        <v>0</v>
      </c>
      <c r="V797" s="219">
        <f>VLOOKUP(V770,'13'!$B$11:$D$598,3,0)</f>
        <v>0</v>
      </c>
      <c r="W797" s="219">
        <f>VLOOKUP(W770,'13'!$B$11:$D$598,3,0)</f>
        <v>0</v>
      </c>
      <c r="X797" s="219">
        <f>VLOOKUP(X770,'13'!$B$11:$D$598,3,0)</f>
        <v>0</v>
      </c>
      <c r="Y797" s="219">
        <f>VLOOKUP(Y770,'13'!$B$11:$D$598,3,0)</f>
        <v>0</v>
      </c>
      <c r="Z797" s="315">
        <f>VLOOKUP(Z770,'13'!$B$11:$D$598,3,0)</f>
        <v>0</v>
      </c>
      <c r="AA797" s="303">
        <f>VLOOKUP(AA770,'13'!$B$11:$D$598,3,0)</f>
        <v>0</v>
      </c>
      <c r="AB797" s="219">
        <f>VLOOKUP(AB770,'13'!$B$11:$D$598,3,0)</f>
        <v>0</v>
      </c>
      <c r="AC797" s="219">
        <f>VLOOKUP(AC770,'13'!$B$11:$D$598,3,0)</f>
        <v>0</v>
      </c>
      <c r="AD797" s="219">
        <f>VLOOKUP(AD770,'13'!$B$11:$D$598,3,0)</f>
        <v>0</v>
      </c>
      <c r="AE797" s="219">
        <f>VLOOKUP(AE770,'13'!$B$11:$D$598,3,0)</f>
        <v>0</v>
      </c>
      <c r="AF797" s="219">
        <f>VLOOKUP(AF770,'13'!$B$11:$D$598,3,0)</f>
        <v>0</v>
      </c>
      <c r="AG797" s="219">
        <f>VLOOKUP(AG770,'13'!$B$11:$D$598,3,0)</f>
        <v>0</v>
      </c>
      <c r="AH797" s="198">
        <f t="shared" ref="AH797" si="1299">COUNTIF(F798:AG798,"作業")+COUNTIF(F798:AG798,"休日")</f>
        <v>0</v>
      </c>
      <c r="AI797" s="291">
        <f t="shared" ref="AI797" si="1300">(COUNTIF(F798:AG798,"休日"))</f>
        <v>0</v>
      </c>
      <c r="AJ797" s="189"/>
      <c r="AL797" s="290"/>
      <c r="AM797" s="290"/>
      <c r="AN797" s="290"/>
      <c r="AW797" s="278">
        <v>1</v>
      </c>
      <c r="AX797" s="278">
        <v>2</v>
      </c>
      <c r="AY797" s="278">
        <v>3</v>
      </c>
      <c r="AZ797" s="278">
        <v>4</v>
      </c>
    </row>
    <row r="798" spans="1:52" ht="54.75" customHeight="1" x14ac:dyDescent="0.35">
      <c r="A798" s="599"/>
      <c r="B798" s="532"/>
      <c r="C798" s="533"/>
      <c r="D798" s="534"/>
      <c r="E798" s="296" t="s">
        <v>159</v>
      </c>
      <c r="F798" s="314" t="str">
        <f>IF(B797="","",IF(AW798="対象外","対象外",F797))</f>
        <v/>
      </c>
      <c r="G798" s="219" t="str">
        <f>IF(B797="","",IF(AW798="対象外","対象外",G797))</f>
        <v/>
      </c>
      <c r="H798" s="219" t="str">
        <f>IF(B797="","",IF(AW798="対象外","対象外",H797))</f>
        <v/>
      </c>
      <c r="I798" s="219" t="str">
        <f>IF(B797="","",IF(AW798="対象外","対象外",I797))</f>
        <v/>
      </c>
      <c r="J798" s="219" t="str">
        <f>IF(B797="","",IF(AW798="対象外","対象外",J797))</f>
        <v/>
      </c>
      <c r="K798" s="219" t="str">
        <f>IF(B797="","",IF(AW798="対象外","対象外",K797))</f>
        <v/>
      </c>
      <c r="L798" s="315" t="str">
        <f>IF(B797="","",IF(AW798="対象外","対象外",L797))</f>
        <v/>
      </c>
      <c r="M798" s="303" t="str">
        <f>IF(B797="","",IF(AX798="対象外","対象外",M797))</f>
        <v/>
      </c>
      <c r="N798" s="219" t="str">
        <f>IF(B797="","",IF(AX798="対象外","対象外",N797))</f>
        <v/>
      </c>
      <c r="O798" s="219" t="str">
        <f>IF(B797="","",IF(AX798="対象外","対象外",O797))</f>
        <v/>
      </c>
      <c r="P798" s="219" t="str">
        <f>IF(B797="","",IF(AX798="対象外","対象外",P797))</f>
        <v/>
      </c>
      <c r="Q798" s="219" t="str">
        <f>IF(B797="","",IF(AX798="対象外","対象外",Q797))</f>
        <v/>
      </c>
      <c r="R798" s="219" t="str">
        <f>IF(B797="","",IF(AX798="対象外","対象外",R797))</f>
        <v/>
      </c>
      <c r="S798" s="322" t="str">
        <f>IF(B797="","",IF(AX798="対象外","対象外",S797))</f>
        <v/>
      </c>
      <c r="T798" s="314" t="str">
        <f>IF(B797="","",IF(AY798="対象外","対象外",T797))</f>
        <v/>
      </c>
      <c r="U798" s="219" t="str">
        <f>IF(B797="","",IF(AY798="対象外","対象外",U797))</f>
        <v/>
      </c>
      <c r="V798" s="219" t="str">
        <f>IF(B797="","",IF(AY798="対象外","対象外",V797))</f>
        <v/>
      </c>
      <c r="W798" s="219" t="str">
        <f>IF(B797="","",IF(AY798="対象外","対象外",W797))</f>
        <v/>
      </c>
      <c r="X798" s="219" t="str">
        <f>IF(B797="","",IF(AY798="対象外","対象外",X797))</f>
        <v/>
      </c>
      <c r="Y798" s="219" t="str">
        <f>IF(B797="","",IF(AY798="対象外","対象外",Y797))</f>
        <v/>
      </c>
      <c r="Z798" s="315" t="str">
        <f>IF(B797="","",IF(AY798="対象外","対象外",Z797))</f>
        <v/>
      </c>
      <c r="AA798" s="303" t="str">
        <f>IF(B797="","",IF(AZ798="対象外","対象外",AA797))</f>
        <v/>
      </c>
      <c r="AB798" s="219" t="str">
        <f>IF(B797="","",IF(AZ798="対象外","対象外",AB797))</f>
        <v/>
      </c>
      <c r="AC798" s="219" t="str">
        <f>IF(B797="","",IF(AZ798="対象外","対象外",AC797))</f>
        <v/>
      </c>
      <c r="AD798" s="219" t="str">
        <f>IF(B797="","",IF(AZ798="対象外","対象外",AD797))</f>
        <v/>
      </c>
      <c r="AE798" s="219" t="str">
        <f>IF(B797="","",IF(AZ798="対象外","対象外",AE797))</f>
        <v/>
      </c>
      <c r="AF798" s="219" t="str">
        <f>IF(B797="","",IF(AZ798="対象外","対象外",AF797))</f>
        <v/>
      </c>
      <c r="AG798" s="219" t="str">
        <f>IF(B797="","",IF(AZ798="対象外","対象外",AG797))</f>
        <v/>
      </c>
      <c r="AH798" s="523" t="str">
        <f t="shared" ref="AH798" si="1301">IF(B797="","",IF(AH797&lt;1,"対象外",ROUND(AI797/AH797,3)))</f>
        <v/>
      </c>
      <c r="AI798" s="524"/>
      <c r="AJ798" s="189"/>
      <c r="AL798" s="290"/>
      <c r="AM798" s="184">
        <f>IF(AH798="",0,IF(AH798="対象外",0,1))</f>
        <v>0</v>
      </c>
      <c r="AN798" s="187">
        <f>IF(AM798=1,AH798,0)</f>
        <v>0</v>
      </c>
      <c r="AO798" s="184">
        <f>AH797</f>
        <v>0</v>
      </c>
      <c r="AP798" s="170">
        <f>AI797</f>
        <v>0</v>
      </c>
      <c r="AQ798" s="152"/>
      <c r="AR798" s="170">
        <f>IF(AS798&gt;1,1,0)</f>
        <v>0</v>
      </c>
      <c r="AS798" s="170">
        <f>AO798+AS754</f>
        <v>0</v>
      </c>
      <c r="AT798" s="170">
        <f>AP798+AT754</f>
        <v>0</v>
      </c>
      <c r="AU798" s="152"/>
      <c r="AW798" s="198" t="str">
        <f>IF(COUNTIF(F797:L797,"作業")+COUNTIF(F797:L797,"休日")&lt;7,"対象外",IF(COUNTIF(F797:L797,"休日")&gt;3,"対象外","対象"))</f>
        <v>対象外</v>
      </c>
      <c r="AX798" s="198" t="str">
        <f>IF(COUNTIF(M797:S797,"作業")+COUNTIF(M797:S797,"休日")&lt;7,"対象外",IF(COUNTIF(M797:S797,"休日")&gt;3,"対象外","対象"))</f>
        <v>対象外</v>
      </c>
      <c r="AY798" s="198" t="str">
        <f>IF(COUNTIF(T797:Z797,"作業")+COUNTIF(T797:Z797,"休日")&lt;7,"対象外",IF(COUNTIF(T797:Z797,"休日")&gt;3,"対象外","対象"))</f>
        <v>対象外</v>
      </c>
      <c r="AZ798" s="198" t="str">
        <f>IF(COUNTIF(AA797:AG797,"作業")+COUNTIF(AA797:AG797,"休日")&lt;7,"対象外",IF(COUNTIF(AA797:AG797,"休日")&gt;3,"対象外","対象"))</f>
        <v>対象外</v>
      </c>
    </row>
    <row r="799" spans="1:52" ht="54.75" customHeight="1" x14ac:dyDescent="0.35">
      <c r="A799" s="599"/>
      <c r="B799" s="529" t="str">
        <f>IF(COUNTIF(F799:AG799,0)=28,"",B$51)</f>
        <v/>
      </c>
      <c r="C799" s="530"/>
      <c r="D799" s="531"/>
      <c r="E799" s="295" t="s">
        <v>158</v>
      </c>
      <c r="F799" s="314">
        <f>VLOOKUP(F770,'14'!$B$11:$D$598,3,0)</f>
        <v>0</v>
      </c>
      <c r="G799" s="219">
        <f>VLOOKUP(G770,'14'!$B$11:$D$598,3,0)</f>
        <v>0</v>
      </c>
      <c r="H799" s="219">
        <f>VLOOKUP(H770,'14'!$B$11:$D$598,3,0)</f>
        <v>0</v>
      </c>
      <c r="I799" s="219">
        <f>VLOOKUP(I770,'14'!$B$11:$D$598,3,0)</f>
        <v>0</v>
      </c>
      <c r="J799" s="219">
        <f>VLOOKUP(J770,'14'!$B$11:$D$598,3,0)</f>
        <v>0</v>
      </c>
      <c r="K799" s="219">
        <f>VLOOKUP(K770,'14'!$B$11:$D$598,3,0)</f>
        <v>0</v>
      </c>
      <c r="L799" s="315">
        <f>VLOOKUP(L770,'14'!$B$11:$D$598,3,0)</f>
        <v>0</v>
      </c>
      <c r="M799" s="303">
        <f>VLOOKUP(M770,'14'!$B$11:$D$598,3,0)</f>
        <v>0</v>
      </c>
      <c r="N799" s="219">
        <f>VLOOKUP(N770,'14'!$B$11:$D$598,3,0)</f>
        <v>0</v>
      </c>
      <c r="O799" s="219">
        <f>VLOOKUP(O770,'14'!$B$11:$D$598,3,0)</f>
        <v>0</v>
      </c>
      <c r="P799" s="219">
        <f>VLOOKUP(P770,'14'!$B$11:$D$598,3,0)</f>
        <v>0</v>
      </c>
      <c r="Q799" s="219">
        <f>VLOOKUP(Q770,'14'!$B$11:$D$598,3,0)</f>
        <v>0</v>
      </c>
      <c r="R799" s="219">
        <f>VLOOKUP(R770,'14'!$B$11:$D$598,3,0)</f>
        <v>0</v>
      </c>
      <c r="S799" s="322">
        <f>VLOOKUP(S770,'14'!$B$11:$D$598,3,0)</f>
        <v>0</v>
      </c>
      <c r="T799" s="314">
        <f>VLOOKUP(T770,'14'!$B$11:$D$598,3,0)</f>
        <v>0</v>
      </c>
      <c r="U799" s="219">
        <f>VLOOKUP(U770,'14'!$B$11:$D$598,3,0)</f>
        <v>0</v>
      </c>
      <c r="V799" s="219">
        <f>VLOOKUP(V770,'14'!$B$11:$D$598,3,0)</f>
        <v>0</v>
      </c>
      <c r="W799" s="219">
        <f>VLOOKUP(W770,'14'!$B$11:$D$598,3,0)</f>
        <v>0</v>
      </c>
      <c r="X799" s="219">
        <f>VLOOKUP(X770,'14'!$B$11:$D$598,3,0)</f>
        <v>0</v>
      </c>
      <c r="Y799" s="219">
        <f>VLOOKUP(Y770,'14'!$B$11:$D$598,3,0)</f>
        <v>0</v>
      </c>
      <c r="Z799" s="315">
        <f>VLOOKUP(Z770,'14'!$B$11:$D$598,3,0)</f>
        <v>0</v>
      </c>
      <c r="AA799" s="303">
        <f>VLOOKUP(AA770,'14'!$B$11:$D$598,3,0)</f>
        <v>0</v>
      </c>
      <c r="AB799" s="219">
        <f>VLOOKUP(AB770,'14'!$B$11:$D$598,3,0)</f>
        <v>0</v>
      </c>
      <c r="AC799" s="219">
        <f>VLOOKUP(AC770,'14'!$B$11:$D$598,3,0)</f>
        <v>0</v>
      </c>
      <c r="AD799" s="219">
        <f>VLOOKUP(AD770,'14'!$B$11:$D$598,3,0)</f>
        <v>0</v>
      </c>
      <c r="AE799" s="219">
        <f>VLOOKUP(AE770,'14'!$B$11:$D$598,3,0)</f>
        <v>0</v>
      </c>
      <c r="AF799" s="219">
        <f>VLOOKUP(AF770,'14'!$B$11:$D$598,3,0)</f>
        <v>0</v>
      </c>
      <c r="AG799" s="219">
        <f>VLOOKUP(AG770,'14'!$B$11:$D$598,3,0)</f>
        <v>0</v>
      </c>
      <c r="AH799" s="198">
        <f t="shared" ref="AH799" si="1302">COUNTIF(F800:AG800,"作業")+COUNTIF(F800:AG800,"休日")</f>
        <v>0</v>
      </c>
      <c r="AI799" s="291">
        <f t="shared" ref="AI799" si="1303">(COUNTIF(F800:AG800,"休日"))</f>
        <v>0</v>
      </c>
      <c r="AJ799" s="189"/>
      <c r="AL799" s="290"/>
      <c r="AM799" s="290"/>
      <c r="AN799" s="290"/>
      <c r="AW799" s="278">
        <v>1</v>
      </c>
      <c r="AX799" s="278">
        <v>2</v>
      </c>
      <c r="AY799" s="278">
        <v>3</v>
      </c>
      <c r="AZ799" s="278">
        <v>4</v>
      </c>
    </row>
    <row r="800" spans="1:52" ht="54.75" customHeight="1" x14ac:dyDescent="0.35">
      <c r="A800" s="599"/>
      <c r="B800" s="532"/>
      <c r="C800" s="533"/>
      <c r="D800" s="534"/>
      <c r="E800" s="296" t="s">
        <v>159</v>
      </c>
      <c r="F800" s="314" t="str">
        <f>IF(B799="","",IF(AW800="対象外","対象外",F799))</f>
        <v/>
      </c>
      <c r="G800" s="219" t="str">
        <f>IF(B799="","",IF(AW800="対象外","対象外",G799))</f>
        <v/>
      </c>
      <c r="H800" s="219" t="str">
        <f>IF(B799="","",IF(AW800="対象外","対象外",H799))</f>
        <v/>
      </c>
      <c r="I800" s="219" t="str">
        <f>IF(B799="","",IF(AW800="対象外","対象外",I799))</f>
        <v/>
      </c>
      <c r="J800" s="219" t="str">
        <f>IF(B799="","",IF(AW800="対象外","対象外",J799))</f>
        <v/>
      </c>
      <c r="K800" s="219" t="str">
        <f>IF(B799="","",IF(AW800="対象外","対象外",K799))</f>
        <v/>
      </c>
      <c r="L800" s="315" t="str">
        <f>IF(B799="","",IF(AW800="対象外","対象外",L799))</f>
        <v/>
      </c>
      <c r="M800" s="303" t="str">
        <f>IF(B799="","",IF(AX800="対象外","対象外",M799))</f>
        <v/>
      </c>
      <c r="N800" s="219" t="str">
        <f>IF(B799="","",IF(AX800="対象外","対象外",N799))</f>
        <v/>
      </c>
      <c r="O800" s="219" t="str">
        <f>IF(B799="","",IF(AX800="対象外","対象外",O799))</f>
        <v/>
      </c>
      <c r="P800" s="219" t="str">
        <f>IF(B799="","",IF(AX800="対象外","対象外",P799))</f>
        <v/>
      </c>
      <c r="Q800" s="219" t="str">
        <f>IF(B799="","",IF(AX800="対象外","対象外",Q799))</f>
        <v/>
      </c>
      <c r="R800" s="219" t="str">
        <f>IF(B799="","",IF(AX800="対象外","対象外",R799))</f>
        <v/>
      </c>
      <c r="S800" s="322" t="str">
        <f>IF(B799="","",IF(AX800="対象外","対象外",S799))</f>
        <v/>
      </c>
      <c r="T800" s="314" t="str">
        <f>IF(B799="","",IF(AY800="対象外","対象外",T799))</f>
        <v/>
      </c>
      <c r="U800" s="219" t="str">
        <f>IF(B799="","",IF(AY800="対象外","対象外",U799))</f>
        <v/>
      </c>
      <c r="V800" s="219" t="str">
        <f>IF(B799="","",IF(AY800="対象外","対象外",V799))</f>
        <v/>
      </c>
      <c r="W800" s="219" t="str">
        <f>IF(B799="","",IF(AY800="対象外","対象外",W799))</f>
        <v/>
      </c>
      <c r="X800" s="219" t="str">
        <f>IF(B799="","",IF(AY800="対象外","対象外",X799))</f>
        <v/>
      </c>
      <c r="Y800" s="219" t="str">
        <f>IF(B799="","",IF(AY800="対象外","対象外",Y799))</f>
        <v/>
      </c>
      <c r="Z800" s="315" t="str">
        <f>IF(B799="","",IF(AY800="対象外","対象外",Z799))</f>
        <v/>
      </c>
      <c r="AA800" s="303" t="str">
        <f>IF(B799="","",IF(AZ800="対象外","対象外",AA799))</f>
        <v/>
      </c>
      <c r="AB800" s="219" t="str">
        <f>IF(B799="","",IF(AZ800="対象外","対象外",AB799))</f>
        <v/>
      </c>
      <c r="AC800" s="219" t="str">
        <f>IF(B799="","",IF(AZ800="対象外","対象外",AC799))</f>
        <v/>
      </c>
      <c r="AD800" s="219" t="str">
        <f>IF(B799="","",IF(AZ800="対象外","対象外",AD799))</f>
        <v/>
      </c>
      <c r="AE800" s="219" t="str">
        <f>IF(B799="","",IF(AZ800="対象外","対象外",AE799))</f>
        <v/>
      </c>
      <c r="AF800" s="219" t="str">
        <f>IF(B799="","",IF(AZ800="対象外","対象外",AF799))</f>
        <v/>
      </c>
      <c r="AG800" s="219" t="str">
        <f>IF(B799="","",IF(AZ800="対象外","対象外",AG799))</f>
        <v/>
      </c>
      <c r="AH800" s="523" t="str">
        <f t="shared" ref="AH800" si="1304">IF(B799="","",IF(AH799&lt;1,"対象外",ROUND(AI799/AH799,3)))</f>
        <v/>
      </c>
      <c r="AI800" s="524"/>
      <c r="AJ800" s="189"/>
      <c r="AL800" s="290"/>
      <c r="AM800" s="184">
        <f>IF(AH800="",0,IF(AH800="対象外",0,1))</f>
        <v>0</v>
      </c>
      <c r="AN800" s="187">
        <f>IF(AM800=1,AH800,0)</f>
        <v>0</v>
      </c>
      <c r="AO800" s="184">
        <f>AH799</f>
        <v>0</v>
      </c>
      <c r="AP800" s="170">
        <f>AI799</f>
        <v>0</v>
      </c>
      <c r="AQ800" s="152"/>
      <c r="AR800" s="170">
        <f>IF(AS800&gt;1,1,0)</f>
        <v>0</v>
      </c>
      <c r="AS800" s="170">
        <f>AO800+AS756</f>
        <v>0</v>
      </c>
      <c r="AT800" s="170">
        <f>AP800+AT756</f>
        <v>0</v>
      </c>
      <c r="AU800" s="152"/>
      <c r="AW800" s="198" t="str">
        <f>IF(COUNTIF(F799:L799,"作業")+COUNTIF(F799:L799,"休日")&lt;7,"対象外",IF(COUNTIF(F799:L799,"休日")&gt;3,"対象外","対象"))</f>
        <v>対象外</v>
      </c>
      <c r="AX800" s="198" t="str">
        <f>IF(COUNTIF(M799:S799,"作業")+COUNTIF(M799:S799,"休日")&lt;7,"対象外",IF(COUNTIF(M799:S799,"休日")&gt;3,"対象外","対象"))</f>
        <v>対象外</v>
      </c>
      <c r="AY800" s="198" t="str">
        <f>IF(COUNTIF(T799:Z799,"作業")+COUNTIF(T799:Z799,"休日")&lt;7,"対象外",IF(COUNTIF(T799:Z799,"休日")&gt;3,"対象外","対象"))</f>
        <v>対象外</v>
      </c>
      <c r="AZ800" s="198" t="str">
        <f>IF(COUNTIF(AA799:AG799,"作業")+COUNTIF(AA799:AG799,"休日")&lt;7,"対象外",IF(COUNTIF(AA799:AG799,"休日")&gt;3,"対象外","対象"))</f>
        <v>対象外</v>
      </c>
    </row>
    <row r="801" spans="1:52" ht="54.75" customHeight="1" x14ac:dyDescent="0.35">
      <c r="A801" s="599"/>
      <c r="B801" s="529" t="str">
        <f>IF(COUNTIF(F801:AG801,0)=28,"",B$53)</f>
        <v/>
      </c>
      <c r="C801" s="530"/>
      <c r="D801" s="531"/>
      <c r="E801" s="295" t="s">
        <v>158</v>
      </c>
      <c r="F801" s="314">
        <f>VLOOKUP(F770,'15'!$B$11:$D$598,3,0)</f>
        <v>0</v>
      </c>
      <c r="G801" s="219">
        <f>VLOOKUP(G770,'15'!$B$11:$D$598,3,0)</f>
        <v>0</v>
      </c>
      <c r="H801" s="219">
        <f>VLOOKUP(H770,'15'!$B$11:$D$598,3,0)</f>
        <v>0</v>
      </c>
      <c r="I801" s="219">
        <f>VLOOKUP(I770,'15'!$B$11:$D$598,3,0)</f>
        <v>0</v>
      </c>
      <c r="J801" s="219">
        <f>VLOOKUP(J770,'15'!$B$11:$D$598,3,0)</f>
        <v>0</v>
      </c>
      <c r="K801" s="219">
        <f>VLOOKUP(K770,'15'!$B$11:$D$598,3,0)</f>
        <v>0</v>
      </c>
      <c r="L801" s="315">
        <f>VLOOKUP(L770,'15'!$B$11:$D$598,3,0)</f>
        <v>0</v>
      </c>
      <c r="M801" s="303">
        <f>VLOOKUP(M770,'15'!$B$11:$D$598,3,0)</f>
        <v>0</v>
      </c>
      <c r="N801" s="219">
        <f>VLOOKUP(N770,'15'!$B$11:$D$598,3,0)</f>
        <v>0</v>
      </c>
      <c r="O801" s="219">
        <f>VLOOKUP(O770,'15'!$B$11:$D$598,3,0)</f>
        <v>0</v>
      </c>
      <c r="P801" s="219">
        <f>VLOOKUP(P770,'15'!$B$11:$D$598,3,0)</f>
        <v>0</v>
      </c>
      <c r="Q801" s="219">
        <f>VLOOKUP(Q770,'15'!$B$11:$D$598,3,0)</f>
        <v>0</v>
      </c>
      <c r="R801" s="219">
        <f>VLOOKUP(R770,'15'!$B$11:$D$598,3,0)</f>
        <v>0</v>
      </c>
      <c r="S801" s="322">
        <f>VLOOKUP(S770,'15'!$B$11:$D$598,3,0)</f>
        <v>0</v>
      </c>
      <c r="T801" s="314">
        <f>VLOOKUP(T770,'15'!$B$11:$D$598,3,0)</f>
        <v>0</v>
      </c>
      <c r="U801" s="219">
        <f>VLOOKUP(U770,'15'!$B$11:$D$598,3,0)</f>
        <v>0</v>
      </c>
      <c r="V801" s="219">
        <f>VLOOKUP(V770,'15'!$B$11:$D$598,3,0)</f>
        <v>0</v>
      </c>
      <c r="W801" s="219">
        <f>VLOOKUP(W770,'15'!$B$11:$D$598,3,0)</f>
        <v>0</v>
      </c>
      <c r="X801" s="219">
        <f>VLOOKUP(X770,'15'!$B$11:$D$598,3,0)</f>
        <v>0</v>
      </c>
      <c r="Y801" s="219">
        <f>VLOOKUP(Y770,'15'!$B$11:$D$598,3,0)</f>
        <v>0</v>
      </c>
      <c r="Z801" s="315">
        <f>VLOOKUP(Z770,'15'!$B$11:$D$598,3,0)</f>
        <v>0</v>
      </c>
      <c r="AA801" s="303">
        <f>VLOOKUP(AA770,'15'!$B$11:$D$598,3,0)</f>
        <v>0</v>
      </c>
      <c r="AB801" s="219">
        <f>VLOOKUP(AB770,'15'!$B$11:$D$598,3,0)</f>
        <v>0</v>
      </c>
      <c r="AC801" s="219">
        <f>VLOOKUP(AC770,'15'!$B$11:$D$598,3,0)</f>
        <v>0</v>
      </c>
      <c r="AD801" s="219">
        <f>VLOOKUP(AD770,'15'!$B$11:$D$598,3,0)</f>
        <v>0</v>
      </c>
      <c r="AE801" s="219">
        <f>VLOOKUP(AE770,'15'!$B$11:$D$598,3,0)</f>
        <v>0</v>
      </c>
      <c r="AF801" s="219">
        <f>VLOOKUP(AF770,'15'!$B$11:$D$598,3,0)</f>
        <v>0</v>
      </c>
      <c r="AG801" s="219">
        <f>VLOOKUP(AG770,'15'!$B$11:$D$598,3,0)</f>
        <v>0</v>
      </c>
      <c r="AH801" s="198">
        <f t="shared" ref="AH801" si="1305">COUNTIF(F802:AG802,"作業")+COUNTIF(F802:AG802,"休日")</f>
        <v>0</v>
      </c>
      <c r="AI801" s="291">
        <f t="shared" ref="AI801" si="1306">(COUNTIF(F802:AG802,"休日"))</f>
        <v>0</v>
      </c>
      <c r="AJ801" s="189"/>
      <c r="AL801" s="290"/>
      <c r="AM801" s="290"/>
      <c r="AN801" s="290"/>
      <c r="AW801" s="278">
        <v>1</v>
      </c>
      <c r="AX801" s="278">
        <v>2</v>
      </c>
      <c r="AY801" s="278">
        <v>3</v>
      </c>
      <c r="AZ801" s="278">
        <v>4</v>
      </c>
    </row>
    <row r="802" spans="1:52" ht="54.75" customHeight="1" x14ac:dyDescent="0.35">
      <c r="A802" s="599"/>
      <c r="B802" s="532"/>
      <c r="C802" s="533"/>
      <c r="D802" s="534"/>
      <c r="E802" s="296" t="s">
        <v>159</v>
      </c>
      <c r="F802" s="314" t="str">
        <f>IF(B801="","",IF(AW802="対象外","対象外",F801))</f>
        <v/>
      </c>
      <c r="G802" s="219" t="str">
        <f>IF(B801="","",IF(AW802="対象外","対象外",G801))</f>
        <v/>
      </c>
      <c r="H802" s="219" t="str">
        <f>IF(B801="","",IF(AW802="対象外","対象外",H801))</f>
        <v/>
      </c>
      <c r="I802" s="219" t="str">
        <f>IF(B801="","",IF(AW802="対象外","対象外",I801))</f>
        <v/>
      </c>
      <c r="J802" s="219" t="str">
        <f>IF(B801="","",IF(AW802="対象外","対象外",J801))</f>
        <v/>
      </c>
      <c r="K802" s="219" t="str">
        <f>IF(B801="","",IF(AW802="対象外","対象外",K801))</f>
        <v/>
      </c>
      <c r="L802" s="315" t="str">
        <f>IF(B801="","",IF(AW802="対象外","対象外",L801))</f>
        <v/>
      </c>
      <c r="M802" s="303" t="str">
        <f>IF(B801="","",IF(AX802="対象外","対象外",M801))</f>
        <v/>
      </c>
      <c r="N802" s="219" t="str">
        <f>IF(B801="","",IF(AX802="対象外","対象外",N801))</f>
        <v/>
      </c>
      <c r="O802" s="219" t="str">
        <f>IF(B801="","",IF(AX802="対象外","対象外",O801))</f>
        <v/>
      </c>
      <c r="P802" s="219" t="str">
        <f>IF(B801="","",IF(AX802="対象外","対象外",P801))</f>
        <v/>
      </c>
      <c r="Q802" s="219" t="str">
        <f>IF(B801="","",IF(AX802="対象外","対象外",Q801))</f>
        <v/>
      </c>
      <c r="R802" s="219" t="str">
        <f>IF(B801="","",IF(AX802="対象外","対象外",R801))</f>
        <v/>
      </c>
      <c r="S802" s="322" t="str">
        <f>IF(B801="","",IF(AX802="対象外","対象外",S801))</f>
        <v/>
      </c>
      <c r="T802" s="314" t="str">
        <f>IF(B801="","",IF(AY802="対象外","対象外",T801))</f>
        <v/>
      </c>
      <c r="U802" s="219" t="str">
        <f>IF(B801="","",IF(AY802="対象外","対象外",U801))</f>
        <v/>
      </c>
      <c r="V802" s="219" t="str">
        <f>IF(B801="","",IF(AY802="対象外","対象外",V801))</f>
        <v/>
      </c>
      <c r="W802" s="219" t="str">
        <f>IF(B801="","",IF(AY802="対象外","対象外",W801))</f>
        <v/>
      </c>
      <c r="X802" s="219" t="str">
        <f>IF(B801="","",IF(AY802="対象外","対象外",X801))</f>
        <v/>
      </c>
      <c r="Y802" s="219" t="str">
        <f>IF(B801="","",IF(AY802="対象外","対象外",Y801))</f>
        <v/>
      </c>
      <c r="Z802" s="315" t="str">
        <f>IF(B801="","",IF(AY802="対象外","対象外",Z801))</f>
        <v/>
      </c>
      <c r="AA802" s="303" t="str">
        <f>IF(B801="","",IF(AZ802="対象外","対象外",AA801))</f>
        <v/>
      </c>
      <c r="AB802" s="219" t="str">
        <f>IF(B801="","",IF(AZ802="対象外","対象外",AB801))</f>
        <v/>
      </c>
      <c r="AC802" s="219" t="str">
        <f>IF(B801="","",IF(AZ802="対象外","対象外",AC801))</f>
        <v/>
      </c>
      <c r="AD802" s="219" t="str">
        <f>IF(B801="","",IF(AZ802="対象外","対象外",AD801))</f>
        <v/>
      </c>
      <c r="AE802" s="219" t="str">
        <f>IF(B801="","",IF(AZ802="対象外","対象外",AE801))</f>
        <v/>
      </c>
      <c r="AF802" s="219" t="str">
        <f>IF(B801="","",IF(AZ802="対象外","対象外",AF801))</f>
        <v/>
      </c>
      <c r="AG802" s="219" t="str">
        <f>IF(B801="","",IF(AZ802="対象外","対象外",AG801))</f>
        <v/>
      </c>
      <c r="AH802" s="523" t="str">
        <f t="shared" ref="AH802" si="1307">IF(B801="","",IF(AH801&lt;1,"対象外",ROUND(AI801/AH801,3)))</f>
        <v/>
      </c>
      <c r="AI802" s="524"/>
      <c r="AJ802" s="189"/>
      <c r="AL802" s="290"/>
      <c r="AM802" s="184">
        <f>IF(AH802="",0,IF(AH802="対象外",0,1))</f>
        <v>0</v>
      </c>
      <c r="AN802" s="187">
        <f>IF(AM802=1,AH802,0)</f>
        <v>0</v>
      </c>
      <c r="AO802" s="184">
        <f>AH801</f>
        <v>0</v>
      </c>
      <c r="AP802" s="170">
        <f>AI801</f>
        <v>0</v>
      </c>
      <c r="AQ802" s="152"/>
      <c r="AR802" s="170">
        <f>IF(AS802&gt;1,1,0)</f>
        <v>0</v>
      </c>
      <c r="AS802" s="170">
        <f>AO802+AS758</f>
        <v>0</v>
      </c>
      <c r="AT802" s="170">
        <f>AP802+AT758</f>
        <v>0</v>
      </c>
      <c r="AU802" s="152"/>
      <c r="AW802" s="198" t="str">
        <f>IF(COUNTIF(F801:L801,"作業")+COUNTIF(F801:L801,"休日")&lt;7,"対象外",IF(COUNTIF(F801:L801,"休日")&gt;3,"対象外","対象"))</f>
        <v>対象外</v>
      </c>
      <c r="AX802" s="198" t="str">
        <f>IF(COUNTIF(M801:S801,"作業")+COUNTIF(M801:S801,"休日")&lt;7,"対象外",IF(COUNTIF(M801:S801,"休日")&gt;3,"対象外","対象"))</f>
        <v>対象外</v>
      </c>
      <c r="AY802" s="198" t="str">
        <f>IF(COUNTIF(T801:Z801,"作業")+COUNTIF(T801:Z801,"休日")&lt;7,"対象外",IF(COUNTIF(T801:Z801,"休日")&gt;3,"対象外","対象"))</f>
        <v>対象外</v>
      </c>
      <c r="AZ802" s="198" t="str">
        <f>IF(COUNTIF(AA801:AG801,"作業")+COUNTIF(AA801:AG801,"休日")&lt;7,"対象外",IF(COUNTIF(AA801:AG801,"休日")&gt;3,"対象外","対象"))</f>
        <v>対象外</v>
      </c>
    </row>
    <row r="803" spans="1:52" ht="54.75" customHeight="1" x14ac:dyDescent="0.35">
      <c r="A803" s="599"/>
      <c r="B803" s="529" t="str">
        <f>IF(COUNTIF(F803:AG803,0)=28,"",B$55)</f>
        <v/>
      </c>
      <c r="C803" s="530"/>
      <c r="D803" s="531"/>
      <c r="E803" s="295" t="s">
        <v>158</v>
      </c>
      <c r="F803" s="314">
        <f>VLOOKUP(F770,'16'!$B$11:$D$598,3,0)</f>
        <v>0</v>
      </c>
      <c r="G803" s="219">
        <f>VLOOKUP(G770,'16'!$B$11:$D$598,3,0)</f>
        <v>0</v>
      </c>
      <c r="H803" s="219">
        <f>VLOOKUP(H770,'16'!$B$11:$D$598,3,0)</f>
        <v>0</v>
      </c>
      <c r="I803" s="219">
        <f>VLOOKUP(I770,'16'!$B$11:$D$598,3,0)</f>
        <v>0</v>
      </c>
      <c r="J803" s="219">
        <f>VLOOKUP(J770,'16'!$B$11:$D$598,3,0)</f>
        <v>0</v>
      </c>
      <c r="K803" s="219">
        <f>VLOOKUP(K770,'16'!$B$11:$D$598,3,0)</f>
        <v>0</v>
      </c>
      <c r="L803" s="315">
        <f>VLOOKUP(L770,'16'!$B$11:$D$598,3,0)</f>
        <v>0</v>
      </c>
      <c r="M803" s="303">
        <f>VLOOKUP(M770,'16'!$B$11:$D$598,3,0)</f>
        <v>0</v>
      </c>
      <c r="N803" s="219">
        <f>VLOOKUP(N770,'16'!$B$11:$D$598,3,0)</f>
        <v>0</v>
      </c>
      <c r="O803" s="219">
        <f>VLOOKUP(O770,'16'!$B$11:$D$598,3,0)</f>
        <v>0</v>
      </c>
      <c r="P803" s="219">
        <f>VLOOKUP(P770,'16'!$B$11:$D$598,3,0)</f>
        <v>0</v>
      </c>
      <c r="Q803" s="219">
        <f>VLOOKUP(Q770,'16'!$B$11:$D$598,3,0)</f>
        <v>0</v>
      </c>
      <c r="R803" s="219">
        <f>VLOOKUP(R770,'16'!$B$11:$D$598,3,0)</f>
        <v>0</v>
      </c>
      <c r="S803" s="322">
        <f>VLOOKUP(S770,'16'!$B$11:$D$598,3,0)</f>
        <v>0</v>
      </c>
      <c r="T803" s="314">
        <f>VLOOKUP(T770,'16'!$B$11:$D$598,3,0)</f>
        <v>0</v>
      </c>
      <c r="U803" s="219">
        <f>VLOOKUP(U770,'16'!$B$11:$D$598,3,0)</f>
        <v>0</v>
      </c>
      <c r="V803" s="219">
        <f>VLOOKUP(V770,'16'!$B$11:$D$598,3,0)</f>
        <v>0</v>
      </c>
      <c r="W803" s="219">
        <f>VLOOKUP(W770,'16'!$B$11:$D$598,3,0)</f>
        <v>0</v>
      </c>
      <c r="X803" s="219">
        <f>VLOOKUP(X770,'16'!$B$11:$D$598,3,0)</f>
        <v>0</v>
      </c>
      <c r="Y803" s="219">
        <f>VLOOKUP(Y770,'16'!$B$11:$D$598,3,0)</f>
        <v>0</v>
      </c>
      <c r="Z803" s="315">
        <f>VLOOKUP(Z770,'16'!$B$11:$D$598,3,0)</f>
        <v>0</v>
      </c>
      <c r="AA803" s="303">
        <f>VLOOKUP(AA770,'16'!$B$11:$D$598,3,0)</f>
        <v>0</v>
      </c>
      <c r="AB803" s="219">
        <f>VLOOKUP(AB770,'16'!$B$11:$D$598,3,0)</f>
        <v>0</v>
      </c>
      <c r="AC803" s="219">
        <f>VLOOKUP(AC770,'16'!$B$11:$D$598,3,0)</f>
        <v>0</v>
      </c>
      <c r="AD803" s="219">
        <f>VLOOKUP(AD770,'16'!$B$11:$D$598,3,0)</f>
        <v>0</v>
      </c>
      <c r="AE803" s="219">
        <f>VLOOKUP(AE770,'16'!$B$11:$D$598,3,0)</f>
        <v>0</v>
      </c>
      <c r="AF803" s="219">
        <f>VLOOKUP(AF770,'16'!$B$11:$D$598,3,0)</f>
        <v>0</v>
      </c>
      <c r="AG803" s="219">
        <f>VLOOKUP(AG770,'16'!$B$11:$D$598,3,0)</f>
        <v>0</v>
      </c>
      <c r="AH803" s="198">
        <f t="shared" ref="AH803" si="1308">COUNTIF(F804:AG804,"作業")+COUNTIF(F804:AG804,"休日")</f>
        <v>0</v>
      </c>
      <c r="AI803" s="291">
        <f t="shared" ref="AI803" si="1309">(COUNTIF(F804:AG804,"休日"))</f>
        <v>0</v>
      </c>
      <c r="AJ803" s="189"/>
      <c r="AL803" s="290"/>
      <c r="AM803" s="290"/>
      <c r="AN803" s="290"/>
      <c r="AW803" s="278">
        <v>1</v>
      </c>
      <c r="AX803" s="278">
        <v>2</v>
      </c>
      <c r="AY803" s="278">
        <v>3</v>
      </c>
      <c r="AZ803" s="278">
        <v>4</v>
      </c>
    </row>
    <row r="804" spans="1:52" ht="54.75" customHeight="1" x14ac:dyDescent="0.35">
      <c r="A804" s="599"/>
      <c r="B804" s="532"/>
      <c r="C804" s="533"/>
      <c r="D804" s="534"/>
      <c r="E804" s="296" t="s">
        <v>159</v>
      </c>
      <c r="F804" s="314" t="str">
        <f>IF(B803="","",IF(AW804="対象外","対象外",F803))</f>
        <v/>
      </c>
      <c r="G804" s="219" t="str">
        <f>IF(B803="","",IF(AW804="対象外","対象外",G803))</f>
        <v/>
      </c>
      <c r="H804" s="219" t="str">
        <f>IF(B803="","",IF(AW804="対象外","対象外",H803))</f>
        <v/>
      </c>
      <c r="I804" s="219" t="str">
        <f>IF(B803="","",IF(AW804="対象外","対象外",I803))</f>
        <v/>
      </c>
      <c r="J804" s="219" t="str">
        <f>IF(B803="","",IF(AW804="対象外","対象外",J803))</f>
        <v/>
      </c>
      <c r="K804" s="219" t="str">
        <f>IF(B803="","",IF(AW804="対象外","対象外",K803))</f>
        <v/>
      </c>
      <c r="L804" s="315" t="str">
        <f>IF(B803="","",IF(AW804="対象外","対象外",L803))</f>
        <v/>
      </c>
      <c r="M804" s="303" t="str">
        <f>IF(B803="","",IF(AX804="対象外","対象外",M803))</f>
        <v/>
      </c>
      <c r="N804" s="219" t="str">
        <f>IF(B803="","",IF(AX804="対象外","対象外",N803))</f>
        <v/>
      </c>
      <c r="O804" s="219" t="str">
        <f>IF(B803="","",IF(AX804="対象外","対象外",O803))</f>
        <v/>
      </c>
      <c r="P804" s="219" t="str">
        <f>IF(B803="","",IF(AX804="対象外","対象外",P803))</f>
        <v/>
      </c>
      <c r="Q804" s="219" t="str">
        <f>IF(B803="","",IF(AX804="対象外","対象外",Q803))</f>
        <v/>
      </c>
      <c r="R804" s="219" t="str">
        <f>IF(B803="","",IF(AX804="対象外","対象外",R803))</f>
        <v/>
      </c>
      <c r="S804" s="322" t="str">
        <f>IF(B803="","",IF(AX804="対象外","対象外",S803))</f>
        <v/>
      </c>
      <c r="T804" s="314" t="str">
        <f>IF(B803="","",IF(AY804="対象外","対象外",T803))</f>
        <v/>
      </c>
      <c r="U804" s="219" t="str">
        <f>IF(B803="","",IF(AY804="対象外","対象外",U803))</f>
        <v/>
      </c>
      <c r="V804" s="219" t="str">
        <f>IF(B803="","",IF(AY804="対象外","対象外",V803))</f>
        <v/>
      </c>
      <c r="W804" s="219" t="str">
        <f>IF(B803="","",IF(AY804="対象外","対象外",W803))</f>
        <v/>
      </c>
      <c r="X804" s="219" t="str">
        <f>IF(B803="","",IF(AY804="対象外","対象外",X803))</f>
        <v/>
      </c>
      <c r="Y804" s="219" t="str">
        <f>IF(B803="","",IF(AY804="対象外","対象外",Y803))</f>
        <v/>
      </c>
      <c r="Z804" s="315" t="str">
        <f>IF(B803="","",IF(AY804="対象外","対象外",Z803))</f>
        <v/>
      </c>
      <c r="AA804" s="303" t="str">
        <f>IF(B803="","",IF(AZ804="対象外","対象外",AA803))</f>
        <v/>
      </c>
      <c r="AB804" s="219" t="str">
        <f>IF(B803="","",IF(AZ804="対象外","対象外",AB803))</f>
        <v/>
      </c>
      <c r="AC804" s="219" t="str">
        <f>IF(B803="","",IF(AZ804="対象外","対象外",AC803))</f>
        <v/>
      </c>
      <c r="AD804" s="219" t="str">
        <f>IF(B803="","",IF(AZ804="対象外","対象外",AD803))</f>
        <v/>
      </c>
      <c r="AE804" s="219" t="str">
        <f>IF(B803="","",IF(AZ804="対象外","対象外",AE803))</f>
        <v/>
      </c>
      <c r="AF804" s="219" t="str">
        <f>IF(B803="","",IF(AZ804="対象外","対象外",AF803))</f>
        <v/>
      </c>
      <c r="AG804" s="219" t="str">
        <f>IF(B803="","",IF(AZ804="対象外","対象外",AG803))</f>
        <v/>
      </c>
      <c r="AH804" s="523" t="str">
        <f t="shared" ref="AH804" si="1310">IF(B803="","",IF(AH803&lt;1,"対象外",ROUND(AI803/AH803,3)))</f>
        <v/>
      </c>
      <c r="AI804" s="524"/>
      <c r="AJ804" s="189"/>
      <c r="AL804" s="290"/>
      <c r="AM804" s="184">
        <f>IF(AH804="",0,IF(AH804="対象外",0,1))</f>
        <v>0</v>
      </c>
      <c r="AN804" s="187">
        <f>IF(AM804=1,AH804,0)</f>
        <v>0</v>
      </c>
      <c r="AO804" s="184">
        <f>AH803</f>
        <v>0</v>
      </c>
      <c r="AP804" s="170">
        <f>AI803</f>
        <v>0</v>
      </c>
      <c r="AQ804" s="152"/>
      <c r="AR804" s="170">
        <f>IF(AS804&gt;1,1,0)</f>
        <v>0</v>
      </c>
      <c r="AS804" s="170">
        <f>AO804+AS760</f>
        <v>0</v>
      </c>
      <c r="AT804" s="170">
        <f>AP804+AT760</f>
        <v>0</v>
      </c>
      <c r="AU804" s="152"/>
      <c r="AW804" s="198" t="str">
        <f>IF(COUNTIF(F803:L803,"作業")+COUNTIF(F803:L803,"休日")&lt;7,"対象外",IF(COUNTIF(F803:L803,"休日")&gt;3,"対象外","対象"))</f>
        <v>対象外</v>
      </c>
      <c r="AX804" s="198" t="str">
        <f>IF(COUNTIF(M803:S803,"作業")+COUNTIF(M803:S803,"休日")&lt;7,"対象外",IF(COUNTIF(M803:S803,"休日")&gt;3,"対象外","対象"))</f>
        <v>対象外</v>
      </c>
      <c r="AY804" s="198" t="str">
        <f>IF(COUNTIF(T803:Z803,"作業")+COUNTIF(T803:Z803,"休日")&lt;7,"対象外",IF(COUNTIF(T803:Z803,"休日")&gt;3,"対象外","対象"))</f>
        <v>対象外</v>
      </c>
      <c r="AZ804" s="198" t="str">
        <f>IF(COUNTIF(AA803:AG803,"作業")+COUNTIF(AA803:AG803,"休日")&lt;7,"対象外",IF(COUNTIF(AA803:AG803,"休日")&gt;3,"対象外","対象"))</f>
        <v>対象外</v>
      </c>
    </row>
    <row r="805" spans="1:52" ht="54.75" customHeight="1" x14ac:dyDescent="0.35">
      <c r="A805" s="599"/>
      <c r="B805" s="529" t="str">
        <f t="shared" ref="B805" si="1311">IF(COUNTIF(F805:AG805,0)=28,"",B$25)</f>
        <v/>
      </c>
      <c r="C805" s="530"/>
      <c r="D805" s="531"/>
      <c r="E805" s="295" t="s">
        <v>158</v>
      </c>
      <c r="F805" s="314">
        <f>VLOOKUP(F770,'17'!$B$11:$D$598,3,0)</f>
        <v>0</v>
      </c>
      <c r="G805" s="219">
        <f>VLOOKUP(G770,'17'!$B$11:$D$598,3,0)</f>
        <v>0</v>
      </c>
      <c r="H805" s="219">
        <f>VLOOKUP(H770,'17'!$B$11:$D$598,3,0)</f>
        <v>0</v>
      </c>
      <c r="I805" s="219">
        <f>VLOOKUP(I770,'17'!$B$11:$D$598,3,0)</f>
        <v>0</v>
      </c>
      <c r="J805" s="219">
        <f>VLOOKUP(J770,'17'!$B$11:$D$598,3,0)</f>
        <v>0</v>
      </c>
      <c r="K805" s="219">
        <f>VLOOKUP(K770,'17'!$B$11:$D$598,3,0)</f>
        <v>0</v>
      </c>
      <c r="L805" s="315">
        <f>VLOOKUP(L770,'17'!$B$11:$D$598,3,0)</f>
        <v>0</v>
      </c>
      <c r="M805" s="303">
        <f>VLOOKUP(M770,'17'!$B$11:$D$598,3,0)</f>
        <v>0</v>
      </c>
      <c r="N805" s="219">
        <f>VLOOKUP(N770,'17'!$B$11:$D$598,3,0)</f>
        <v>0</v>
      </c>
      <c r="O805" s="219">
        <f>VLOOKUP(O770,'17'!$B$11:$D$598,3,0)</f>
        <v>0</v>
      </c>
      <c r="P805" s="219">
        <f>VLOOKUP(P770,'17'!$B$11:$D$598,3,0)</f>
        <v>0</v>
      </c>
      <c r="Q805" s="219">
        <f>VLOOKUP(Q770,'17'!$B$11:$D$598,3,0)</f>
        <v>0</v>
      </c>
      <c r="R805" s="219">
        <f>VLOOKUP(R770,'17'!$B$11:$D$598,3,0)</f>
        <v>0</v>
      </c>
      <c r="S805" s="322">
        <f>VLOOKUP(S770,'17'!$B$11:$D$598,3,0)</f>
        <v>0</v>
      </c>
      <c r="T805" s="314">
        <f>VLOOKUP(T770,'17'!$B$11:$D$598,3,0)</f>
        <v>0</v>
      </c>
      <c r="U805" s="219">
        <f>VLOOKUP(U770,'17'!$B$11:$D$598,3,0)</f>
        <v>0</v>
      </c>
      <c r="V805" s="219">
        <f>VLOOKUP(V770,'17'!$B$11:$D$598,3,0)</f>
        <v>0</v>
      </c>
      <c r="W805" s="219">
        <f>VLOOKUP(W770,'17'!$B$11:$D$598,3,0)</f>
        <v>0</v>
      </c>
      <c r="X805" s="219">
        <f>VLOOKUP(X770,'17'!$B$11:$D$598,3,0)</f>
        <v>0</v>
      </c>
      <c r="Y805" s="219">
        <f>VLOOKUP(Y770,'17'!$B$11:$D$598,3,0)</f>
        <v>0</v>
      </c>
      <c r="Z805" s="315">
        <f>VLOOKUP(Z770,'17'!$B$11:$D$598,3,0)</f>
        <v>0</v>
      </c>
      <c r="AA805" s="303">
        <f>VLOOKUP(AA770,'17'!$B$11:$D$598,3,0)</f>
        <v>0</v>
      </c>
      <c r="AB805" s="219">
        <f>VLOOKUP(AB770,'17'!$B$11:$D$598,3,0)</f>
        <v>0</v>
      </c>
      <c r="AC805" s="219">
        <f>VLOOKUP(AC770,'17'!$B$11:$D$598,3,0)</f>
        <v>0</v>
      </c>
      <c r="AD805" s="219">
        <f>VLOOKUP(AD770,'17'!$B$11:$D$598,3,0)</f>
        <v>0</v>
      </c>
      <c r="AE805" s="219">
        <f>VLOOKUP(AE770,'17'!$B$11:$D$598,3,0)</f>
        <v>0</v>
      </c>
      <c r="AF805" s="219">
        <f>VLOOKUP(AF770,'17'!$B$11:$D$598,3,0)</f>
        <v>0</v>
      </c>
      <c r="AG805" s="219">
        <f>VLOOKUP(AG770,'17'!$B$11:$D$598,3,0)</f>
        <v>0</v>
      </c>
      <c r="AH805" s="198">
        <f t="shared" ref="AH805" si="1312">COUNTIF(F806:AG806,"作業")+COUNTIF(F806:AG806,"休日")</f>
        <v>0</v>
      </c>
      <c r="AI805" s="291">
        <f t="shared" ref="AI805" si="1313">(COUNTIF(F806:AG806,"休日"))</f>
        <v>0</v>
      </c>
      <c r="AJ805" s="189"/>
      <c r="AL805" s="290"/>
      <c r="AM805" s="290"/>
      <c r="AN805" s="290"/>
      <c r="AW805" s="278">
        <v>1</v>
      </c>
      <c r="AX805" s="278">
        <v>2</v>
      </c>
      <c r="AY805" s="278">
        <v>3</v>
      </c>
      <c r="AZ805" s="278">
        <v>4</v>
      </c>
    </row>
    <row r="806" spans="1:52" ht="54.75" customHeight="1" x14ac:dyDescent="0.35">
      <c r="A806" s="599"/>
      <c r="B806" s="532"/>
      <c r="C806" s="533"/>
      <c r="D806" s="534"/>
      <c r="E806" s="296" t="s">
        <v>159</v>
      </c>
      <c r="F806" s="314" t="str">
        <f>IF(B805="","",IF(AW806="対象外","対象外",F805))</f>
        <v/>
      </c>
      <c r="G806" s="219" t="str">
        <f>IF(B805="","",IF(AW806="対象外","対象外",G805))</f>
        <v/>
      </c>
      <c r="H806" s="219" t="str">
        <f>IF(B805="","",IF(AW806="対象外","対象外",H805))</f>
        <v/>
      </c>
      <c r="I806" s="219" t="str">
        <f>IF(B805="","",IF(AW806="対象外","対象外",I805))</f>
        <v/>
      </c>
      <c r="J806" s="219" t="str">
        <f>IF(B805="","",IF(AW806="対象外","対象外",J805))</f>
        <v/>
      </c>
      <c r="K806" s="219" t="str">
        <f>IF(B805="","",IF(AW806="対象外","対象外",K805))</f>
        <v/>
      </c>
      <c r="L806" s="315" t="str">
        <f>IF(B805="","",IF(AW806="対象外","対象外",L805))</f>
        <v/>
      </c>
      <c r="M806" s="303" t="str">
        <f>IF(B805="","",IF(AX806="対象外","対象外",M805))</f>
        <v/>
      </c>
      <c r="N806" s="219" t="str">
        <f>IF(B805="","",IF(AX806="対象外","対象外",N805))</f>
        <v/>
      </c>
      <c r="O806" s="219" t="str">
        <f>IF(B805="","",IF(AX806="対象外","対象外",O805))</f>
        <v/>
      </c>
      <c r="P806" s="219" t="str">
        <f>IF(B805="","",IF(AX806="対象外","対象外",P805))</f>
        <v/>
      </c>
      <c r="Q806" s="219" t="str">
        <f>IF(B805="","",IF(AX806="対象外","対象外",Q805))</f>
        <v/>
      </c>
      <c r="R806" s="219" t="str">
        <f>IF(B805="","",IF(AX806="対象外","対象外",R805))</f>
        <v/>
      </c>
      <c r="S806" s="322" t="str">
        <f>IF(B805="","",IF(AX806="対象外","対象外",S805))</f>
        <v/>
      </c>
      <c r="T806" s="314" t="str">
        <f>IF(B805="","",IF(AY806="対象外","対象外",T805))</f>
        <v/>
      </c>
      <c r="U806" s="219" t="str">
        <f>IF(B805="","",IF(AY806="対象外","対象外",U805))</f>
        <v/>
      </c>
      <c r="V806" s="219" t="str">
        <f>IF(B805="","",IF(AY806="対象外","対象外",V805))</f>
        <v/>
      </c>
      <c r="W806" s="219" t="str">
        <f>IF(B805="","",IF(AY806="対象外","対象外",W805))</f>
        <v/>
      </c>
      <c r="X806" s="219" t="str">
        <f>IF(B805="","",IF(AY806="対象外","対象外",X805))</f>
        <v/>
      </c>
      <c r="Y806" s="219" t="str">
        <f>IF(B805="","",IF(AY806="対象外","対象外",Y805))</f>
        <v/>
      </c>
      <c r="Z806" s="315" t="str">
        <f>IF(B805="","",IF(AY806="対象外","対象外",Z805))</f>
        <v/>
      </c>
      <c r="AA806" s="303" t="str">
        <f>IF(B805="","",IF(AZ806="対象外","対象外",AA805))</f>
        <v/>
      </c>
      <c r="AB806" s="219" t="str">
        <f>IF(B805="","",IF(AZ806="対象外","対象外",AB805))</f>
        <v/>
      </c>
      <c r="AC806" s="219" t="str">
        <f>IF(B805="","",IF(AZ806="対象外","対象外",AC805))</f>
        <v/>
      </c>
      <c r="AD806" s="219" t="str">
        <f>IF(B805="","",IF(AZ806="対象外","対象外",AD805))</f>
        <v/>
      </c>
      <c r="AE806" s="219" t="str">
        <f>IF(B805="","",IF(AZ806="対象外","対象外",AE805))</f>
        <v/>
      </c>
      <c r="AF806" s="219" t="str">
        <f>IF(B805="","",IF(AZ806="対象外","対象外",AF805))</f>
        <v/>
      </c>
      <c r="AG806" s="219" t="str">
        <f>IF(B805="","",IF(AZ806="対象外","対象外",AG805))</f>
        <v/>
      </c>
      <c r="AH806" s="523" t="str">
        <f t="shared" ref="AH806" si="1314">IF(B805="","",IF(AH805&lt;1,"対象外",ROUND(AI805/AH805,3)))</f>
        <v/>
      </c>
      <c r="AI806" s="524"/>
      <c r="AJ806" s="189"/>
      <c r="AL806" s="290"/>
      <c r="AM806" s="184">
        <f>IF(AH806="",0,IF(AH806="対象外",0,1))</f>
        <v>0</v>
      </c>
      <c r="AN806" s="187">
        <f>IF(AM806=1,AH806,0)</f>
        <v>0</v>
      </c>
      <c r="AO806" s="184">
        <f>AH805</f>
        <v>0</v>
      </c>
      <c r="AP806" s="170">
        <f>AI805</f>
        <v>0</v>
      </c>
      <c r="AQ806" s="152"/>
      <c r="AR806" s="170">
        <f>IF(AS806&gt;1,1,0)</f>
        <v>0</v>
      </c>
      <c r="AS806" s="170">
        <f>AO806+AS762</f>
        <v>0</v>
      </c>
      <c r="AT806" s="170">
        <f>AP806+AT762</f>
        <v>0</v>
      </c>
      <c r="AU806" s="152"/>
      <c r="AW806" s="198" t="str">
        <f>IF(COUNTIF(F805:L805,"作業")+COUNTIF(F805:L805,"休日")&lt;7,"対象外",IF(COUNTIF(F805:L805,"休日")&gt;3,"対象外","対象"))</f>
        <v>対象外</v>
      </c>
      <c r="AX806" s="198" t="str">
        <f>IF(COUNTIF(M805:S805,"作業")+COUNTIF(M805:S805,"休日")&lt;7,"対象外",IF(COUNTIF(M805:S805,"休日")&gt;3,"対象外","対象"))</f>
        <v>対象外</v>
      </c>
      <c r="AY806" s="198" t="str">
        <f>IF(COUNTIF(T805:Z805,"作業")+COUNTIF(T805:Z805,"休日")&lt;7,"対象外",IF(COUNTIF(T805:Z805,"休日")&gt;3,"対象外","対象"))</f>
        <v>対象外</v>
      </c>
      <c r="AZ806" s="198" t="str">
        <f>IF(COUNTIF(AA805:AG805,"作業")+COUNTIF(AA805:AG805,"休日")&lt;7,"対象外",IF(COUNTIF(AA805:AG805,"休日")&gt;3,"対象外","対象"))</f>
        <v>対象外</v>
      </c>
    </row>
    <row r="807" spans="1:52" ht="54.75" customHeight="1" x14ac:dyDescent="0.35">
      <c r="A807" s="599"/>
      <c r="B807" s="529" t="str">
        <f>IF(COUNTIF(F807:AG807,0)=28,"",B$57)</f>
        <v/>
      </c>
      <c r="C807" s="530"/>
      <c r="D807" s="531"/>
      <c r="E807" s="295" t="s">
        <v>158</v>
      </c>
      <c r="F807" s="314">
        <f>VLOOKUP(F770,'18'!$B$11:$D$598,3,0)</f>
        <v>0</v>
      </c>
      <c r="G807" s="219">
        <f>VLOOKUP(G770,'18'!$B$11:$D$598,3,0)</f>
        <v>0</v>
      </c>
      <c r="H807" s="219">
        <f>VLOOKUP(H770,'18'!$B$11:$D$598,3,0)</f>
        <v>0</v>
      </c>
      <c r="I807" s="219">
        <f>VLOOKUP(I770,'18'!$B$11:$D$598,3,0)</f>
        <v>0</v>
      </c>
      <c r="J807" s="219">
        <f>VLOOKUP(J770,'18'!$B$11:$D$598,3,0)</f>
        <v>0</v>
      </c>
      <c r="K807" s="219">
        <f>VLOOKUP(K770,'18'!$B$11:$D$598,3,0)</f>
        <v>0</v>
      </c>
      <c r="L807" s="315">
        <f>VLOOKUP(L770,'18'!$B$11:$D$598,3,0)</f>
        <v>0</v>
      </c>
      <c r="M807" s="303">
        <f>VLOOKUP(M770,'18'!$B$11:$D$598,3,0)</f>
        <v>0</v>
      </c>
      <c r="N807" s="219">
        <f>VLOOKUP(N770,'18'!$B$11:$D$598,3,0)</f>
        <v>0</v>
      </c>
      <c r="O807" s="219">
        <f>VLOOKUP(O770,'18'!$B$11:$D$598,3,0)</f>
        <v>0</v>
      </c>
      <c r="P807" s="219">
        <f>VLOOKUP(P770,'18'!$B$11:$D$598,3,0)</f>
        <v>0</v>
      </c>
      <c r="Q807" s="219">
        <f>VLOOKUP(Q770,'18'!$B$11:$D$598,3,0)</f>
        <v>0</v>
      </c>
      <c r="R807" s="219">
        <f>VLOOKUP(R770,'18'!$B$11:$D$598,3,0)</f>
        <v>0</v>
      </c>
      <c r="S807" s="322">
        <f>VLOOKUP(S770,'18'!$B$11:$D$598,3,0)</f>
        <v>0</v>
      </c>
      <c r="T807" s="314">
        <f>VLOOKUP(T770,'18'!$B$11:$D$598,3,0)</f>
        <v>0</v>
      </c>
      <c r="U807" s="219">
        <f>VLOOKUP(U770,'18'!$B$11:$D$598,3,0)</f>
        <v>0</v>
      </c>
      <c r="V807" s="219">
        <f>VLOOKUP(V770,'18'!$B$11:$D$598,3,0)</f>
        <v>0</v>
      </c>
      <c r="W807" s="219">
        <f>VLOOKUP(W770,'18'!$B$11:$D$598,3,0)</f>
        <v>0</v>
      </c>
      <c r="X807" s="219">
        <f>VLOOKUP(X770,'18'!$B$11:$D$598,3,0)</f>
        <v>0</v>
      </c>
      <c r="Y807" s="219">
        <f>VLOOKUP(Y770,'18'!$B$11:$D$598,3,0)</f>
        <v>0</v>
      </c>
      <c r="Z807" s="315">
        <f>VLOOKUP(Z770,'18'!$B$11:$D$598,3,0)</f>
        <v>0</v>
      </c>
      <c r="AA807" s="303">
        <f>VLOOKUP(AA770,'18'!$B$11:$D$598,3,0)</f>
        <v>0</v>
      </c>
      <c r="AB807" s="219">
        <f>VLOOKUP(AB770,'18'!$B$11:$D$598,3,0)</f>
        <v>0</v>
      </c>
      <c r="AC807" s="219">
        <f>VLOOKUP(AC770,'18'!$B$11:$D$598,3,0)</f>
        <v>0</v>
      </c>
      <c r="AD807" s="219">
        <f>VLOOKUP(AD770,'18'!$B$11:$D$598,3,0)</f>
        <v>0</v>
      </c>
      <c r="AE807" s="219">
        <f>VLOOKUP(AE770,'18'!$B$11:$D$598,3,0)</f>
        <v>0</v>
      </c>
      <c r="AF807" s="219">
        <f>VLOOKUP(AF770,'18'!$B$11:$D$598,3,0)</f>
        <v>0</v>
      </c>
      <c r="AG807" s="219">
        <f>VLOOKUP(AG770,'18'!$B$11:$D$598,3,0)</f>
        <v>0</v>
      </c>
      <c r="AH807" s="198">
        <f t="shared" ref="AH807" si="1315">COUNTIF(F808:AG808,"作業")+COUNTIF(F808:AG808,"休日")</f>
        <v>0</v>
      </c>
      <c r="AI807" s="291">
        <f t="shared" ref="AI807" si="1316">(COUNTIF(F808:AG808,"休日"))</f>
        <v>0</v>
      </c>
      <c r="AJ807" s="189"/>
      <c r="AL807" s="290"/>
      <c r="AM807" s="290"/>
      <c r="AN807" s="290"/>
      <c r="AW807" s="278">
        <v>1</v>
      </c>
      <c r="AX807" s="278">
        <v>2</v>
      </c>
      <c r="AY807" s="278">
        <v>3</v>
      </c>
      <c r="AZ807" s="278">
        <v>4</v>
      </c>
    </row>
    <row r="808" spans="1:52" ht="54.75" customHeight="1" x14ac:dyDescent="0.35">
      <c r="A808" s="599"/>
      <c r="B808" s="532"/>
      <c r="C808" s="533"/>
      <c r="D808" s="534"/>
      <c r="E808" s="296" t="s">
        <v>159</v>
      </c>
      <c r="F808" s="314" t="str">
        <f>IF(B807="","",IF(AW808="対象外","対象外",F807))</f>
        <v/>
      </c>
      <c r="G808" s="219" t="str">
        <f>IF(B807="","",IF(AW808="対象外","対象外",G807))</f>
        <v/>
      </c>
      <c r="H808" s="219" t="str">
        <f>IF(B807="","",IF(AW808="対象外","対象外",H807))</f>
        <v/>
      </c>
      <c r="I808" s="219" t="str">
        <f>IF(B807="","",IF(AW808="対象外","対象外",I807))</f>
        <v/>
      </c>
      <c r="J808" s="219" t="str">
        <f>IF(B807="","",IF(AW808="対象外","対象外",J807))</f>
        <v/>
      </c>
      <c r="K808" s="219" t="str">
        <f>IF(B807="","",IF(AW808="対象外","対象外",K807))</f>
        <v/>
      </c>
      <c r="L808" s="315" t="str">
        <f>IF(B807="","",IF(AW808="対象外","対象外",L807))</f>
        <v/>
      </c>
      <c r="M808" s="303" t="str">
        <f>IF(B807="","",IF(AX808="対象外","対象外",M807))</f>
        <v/>
      </c>
      <c r="N808" s="219" t="str">
        <f>IF(B807="","",IF(AX808="対象外","対象外",N807))</f>
        <v/>
      </c>
      <c r="O808" s="219" t="str">
        <f>IF(B807="","",IF(AX808="対象外","対象外",O807))</f>
        <v/>
      </c>
      <c r="P808" s="219" t="str">
        <f>IF(B807="","",IF(AX808="対象外","対象外",P807))</f>
        <v/>
      </c>
      <c r="Q808" s="219" t="str">
        <f>IF(B807="","",IF(AX808="対象外","対象外",Q807))</f>
        <v/>
      </c>
      <c r="R808" s="219" t="str">
        <f>IF(B807="","",IF(AX808="対象外","対象外",R807))</f>
        <v/>
      </c>
      <c r="S808" s="322" t="str">
        <f>IF(B807="","",IF(AX808="対象外","対象外",S807))</f>
        <v/>
      </c>
      <c r="T808" s="314" t="str">
        <f>IF(B807="","",IF(AY808="対象外","対象外",T807))</f>
        <v/>
      </c>
      <c r="U808" s="219" t="str">
        <f>IF(B807="","",IF(AY808="対象外","対象外",U807))</f>
        <v/>
      </c>
      <c r="V808" s="219" t="str">
        <f>IF(B807="","",IF(AY808="対象外","対象外",V807))</f>
        <v/>
      </c>
      <c r="W808" s="219" t="str">
        <f>IF(B807="","",IF(AY808="対象外","対象外",W807))</f>
        <v/>
      </c>
      <c r="X808" s="219" t="str">
        <f>IF(B807="","",IF(AY808="対象外","対象外",X807))</f>
        <v/>
      </c>
      <c r="Y808" s="219" t="str">
        <f>IF(B807="","",IF(AY808="対象外","対象外",Y807))</f>
        <v/>
      </c>
      <c r="Z808" s="315" t="str">
        <f>IF(B807="","",IF(AY808="対象外","対象外",Z807))</f>
        <v/>
      </c>
      <c r="AA808" s="303" t="str">
        <f>IF(B807="","",IF(AZ808="対象外","対象外",AA807))</f>
        <v/>
      </c>
      <c r="AB808" s="219" t="str">
        <f>IF(B807="","",IF(AZ808="対象外","対象外",AB807))</f>
        <v/>
      </c>
      <c r="AC808" s="219" t="str">
        <f>IF(B807="","",IF(AZ808="対象外","対象外",AC807))</f>
        <v/>
      </c>
      <c r="AD808" s="219" t="str">
        <f>IF(B807="","",IF(AZ808="対象外","対象外",AD807))</f>
        <v/>
      </c>
      <c r="AE808" s="219" t="str">
        <f>IF(B807="","",IF(AZ808="対象外","対象外",AE807))</f>
        <v/>
      </c>
      <c r="AF808" s="219" t="str">
        <f>IF(B807="","",IF(AZ808="対象外","対象外",AF807))</f>
        <v/>
      </c>
      <c r="AG808" s="219" t="str">
        <f>IF(B807="","",IF(AZ808="対象外","対象外",AG807))</f>
        <v/>
      </c>
      <c r="AH808" s="523" t="str">
        <f t="shared" ref="AH808" si="1317">IF(B807="","",IF(AH807&lt;1,"対象外",ROUND(AI807/AH807,3)))</f>
        <v/>
      </c>
      <c r="AI808" s="524"/>
      <c r="AJ808" s="189"/>
      <c r="AL808" s="290"/>
      <c r="AM808" s="184">
        <f>IF(AH808="",0,IF(AH808="対象外",0,1))</f>
        <v>0</v>
      </c>
      <c r="AN808" s="187">
        <f>IF(AM808=1,AH808,0)</f>
        <v>0</v>
      </c>
      <c r="AO808" s="184">
        <f>AH807</f>
        <v>0</v>
      </c>
      <c r="AP808" s="170">
        <f>AI807</f>
        <v>0</v>
      </c>
      <c r="AQ808" s="152"/>
      <c r="AR808" s="170">
        <f>IF(AS808&gt;1,1,0)</f>
        <v>0</v>
      </c>
      <c r="AS808" s="170">
        <f>AO808+AS764</f>
        <v>0</v>
      </c>
      <c r="AT808" s="170">
        <f>AP808+AT764</f>
        <v>0</v>
      </c>
      <c r="AU808" s="152"/>
      <c r="AW808" s="198" t="str">
        <f>IF(COUNTIF(F807:L807,"作業")+COUNTIF(F807:L807,"休日")&lt;7,"対象外",IF(COUNTIF(F807:L807,"休日")&gt;3,"対象外","対象"))</f>
        <v>対象外</v>
      </c>
      <c r="AX808" s="198" t="str">
        <f>IF(COUNTIF(M807:S807,"作業")+COUNTIF(M807:S807,"休日")&lt;7,"対象外",IF(COUNTIF(M807:S807,"休日")&gt;3,"対象外","対象"))</f>
        <v>対象外</v>
      </c>
      <c r="AY808" s="198" t="str">
        <f>IF(COUNTIF(T807:Z807,"作業")+COUNTIF(T807:Z807,"休日")&lt;7,"対象外",IF(COUNTIF(T807:Z807,"休日")&gt;3,"対象外","対象"))</f>
        <v>対象外</v>
      </c>
      <c r="AZ808" s="198" t="str">
        <f>IF(COUNTIF(AA807:AG807,"作業")+COUNTIF(AA807:AG807,"休日")&lt;7,"対象外",IF(COUNTIF(AA807:AG807,"休日")&gt;3,"対象外","対象"))</f>
        <v>対象外</v>
      </c>
    </row>
    <row r="809" spans="1:52" ht="54.75" customHeight="1" x14ac:dyDescent="0.35">
      <c r="A809" s="599"/>
      <c r="B809" s="529" t="str">
        <f>IF(COUNTIF(F809:AG809,0)=28,"",B$59)</f>
        <v/>
      </c>
      <c r="C809" s="530"/>
      <c r="D809" s="531"/>
      <c r="E809" s="295" t="s">
        <v>158</v>
      </c>
      <c r="F809" s="314">
        <f>VLOOKUP(F770,'19'!$B$11:$D$598,3,0)</f>
        <v>0</v>
      </c>
      <c r="G809" s="219">
        <f>VLOOKUP(G770,'19'!$B$11:$D$598,3,0)</f>
        <v>0</v>
      </c>
      <c r="H809" s="219">
        <f>VLOOKUP(H770,'19'!$B$11:$D$598,3,0)</f>
        <v>0</v>
      </c>
      <c r="I809" s="219">
        <f>VLOOKUP(I770,'19'!$B$11:$D$598,3,0)</f>
        <v>0</v>
      </c>
      <c r="J809" s="219">
        <f>VLOOKUP(J770,'19'!$B$11:$D$598,3,0)</f>
        <v>0</v>
      </c>
      <c r="K809" s="219">
        <f>VLOOKUP(K770,'19'!$B$11:$D$598,3,0)</f>
        <v>0</v>
      </c>
      <c r="L809" s="315">
        <f>VLOOKUP(L770,'19'!$B$11:$D$598,3,0)</f>
        <v>0</v>
      </c>
      <c r="M809" s="303">
        <f>VLOOKUP(M770,'19'!$B$11:$D$598,3,0)</f>
        <v>0</v>
      </c>
      <c r="N809" s="219">
        <f>VLOOKUP(N770,'19'!$B$11:$D$598,3,0)</f>
        <v>0</v>
      </c>
      <c r="O809" s="219">
        <f>VLOOKUP(O770,'19'!$B$11:$D$598,3,0)</f>
        <v>0</v>
      </c>
      <c r="P809" s="219">
        <f>VLOOKUP(P770,'19'!$B$11:$D$598,3,0)</f>
        <v>0</v>
      </c>
      <c r="Q809" s="219">
        <f>VLOOKUP(Q770,'19'!$B$11:$D$598,3,0)</f>
        <v>0</v>
      </c>
      <c r="R809" s="219">
        <f>VLOOKUP(R770,'19'!$B$11:$D$598,3,0)</f>
        <v>0</v>
      </c>
      <c r="S809" s="322">
        <f>VLOOKUP(S770,'19'!$B$11:$D$598,3,0)</f>
        <v>0</v>
      </c>
      <c r="T809" s="314">
        <f>VLOOKUP(T770,'19'!$B$11:$D$598,3,0)</f>
        <v>0</v>
      </c>
      <c r="U809" s="219">
        <f>VLOOKUP(U770,'19'!$B$11:$D$598,3,0)</f>
        <v>0</v>
      </c>
      <c r="V809" s="219">
        <f>VLOOKUP(V770,'19'!$B$11:$D$598,3,0)</f>
        <v>0</v>
      </c>
      <c r="W809" s="219">
        <f>VLOOKUP(W770,'19'!$B$11:$D$598,3,0)</f>
        <v>0</v>
      </c>
      <c r="X809" s="219">
        <f>VLOOKUP(X770,'19'!$B$11:$D$598,3,0)</f>
        <v>0</v>
      </c>
      <c r="Y809" s="219">
        <f>VLOOKUP(Y770,'19'!$B$11:$D$598,3,0)</f>
        <v>0</v>
      </c>
      <c r="Z809" s="315">
        <f>VLOOKUP(Z770,'19'!$B$11:$D$598,3,0)</f>
        <v>0</v>
      </c>
      <c r="AA809" s="303">
        <f>VLOOKUP(AA770,'19'!$B$11:$D$598,3,0)</f>
        <v>0</v>
      </c>
      <c r="AB809" s="219">
        <f>VLOOKUP(AB770,'19'!$B$11:$D$598,3,0)</f>
        <v>0</v>
      </c>
      <c r="AC809" s="219">
        <f>VLOOKUP(AC770,'19'!$B$11:$D$598,3,0)</f>
        <v>0</v>
      </c>
      <c r="AD809" s="219">
        <f>VLOOKUP(AD770,'19'!$B$11:$D$598,3,0)</f>
        <v>0</v>
      </c>
      <c r="AE809" s="219">
        <f>VLOOKUP(AE770,'19'!$B$11:$D$598,3,0)</f>
        <v>0</v>
      </c>
      <c r="AF809" s="219">
        <f>VLOOKUP(AF770,'19'!$B$11:$D$598,3,0)</f>
        <v>0</v>
      </c>
      <c r="AG809" s="219">
        <f>VLOOKUP(AG770,'19'!$B$11:$D$598,3,0)</f>
        <v>0</v>
      </c>
      <c r="AH809" s="198">
        <f t="shared" ref="AH809" si="1318">COUNTIF(F810:AG810,"作業")+COUNTIF(F810:AG810,"休日")</f>
        <v>0</v>
      </c>
      <c r="AI809" s="291">
        <f t="shared" ref="AI809" si="1319">(COUNTIF(F810:AG810,"休日"))</f>
        <v>0</v>
      </c>
      <c r="AJ809" s="189"/>
      <c r="AL809" s="290"/>
      <c r="AM809" s="290"/>
      <c r="AN809" s="290"/>
      <c r="AW809" s="278">
        <v>1</v>
      </c>
      <c r="AX809" s="278">
        <v>2</v>
      </c>
      <c r="AY809" s="278">
        <v>3</v>
      </c>
      <c r="AZ809" s="278">
        <v>4</v>
      </c>
    </row>
    <row r="810" spans="1:52" ht="54.75" customHeight="1" x14ac:dyDescent="0.35">
      <c r="A810" s="599"/>
      <c r="B810" s="532"/>
      <c r="C810" s="533"/>
      <c r="D810" s="534"/>
      <c r="E810" s="296" t="s">
        <v>159</v>
      </c>
      <c r="F810" s="314" t="str">
        <f>IF(B809="","",IF(AW810="対象外","対象外",F809))</f>
        <v/>
      </c>
      <c r="G810" s="219" t="str">
        <f>IF(B809="","",IF(AW810="対象外","対象外",G809))</f>
        <v/>
      </c>
      <c r="H810" s="219" t="str">
        <f>IF(B809="","",IF(AW810="対象外","対象外",H809))</f>
        <v/>
      </c>
      <c r="I810" s="219" t="str">
        <f>IF(B809="","",IF(AW810="対象外","対象外",I809))</f>
        <v/>
      </c>
      <c r="J810" s="219" t="str">
        <f>IF(B809="","",IF(AW810="対象外","対象外",J809))</f>
        <v/>
      </c>
      <c r="K810" s="219" t="str">
        <f>IF(B809="","",IF(AW810="対象外","対象外",K809))</f>
        <v/>
      </c>
      <c r="L810" s="315" t="str">
        <f>IF(B809="","",IF(AW810="対象外","対象外",L809))</f>
        <v/>
      </c>
      <c r="M810" s="303" t="str">
        <f>IF(B809="","",IF(AX810="対象外","対象外",M809))</f>
        <v/>
      </c>
      <c r="N810" s="219" t="str">
        <f>IF(B809="","",IF(AX810="対象外","対象外",N809))</f>
        <v/>
      </c>
      <c r="O810" s="219" t="str">
        <f>IF(B809="","",IF(AX810="対象外","対象外",O809))</f>
        <v/>
      </c>
      <c r="P810" s="219" t="str">
        <f>IF(B809="","",IF(AX810="対象外","対象外",P809))</f>
        <v/>
      </c>
      <c r="Q810" s="219" t="str">
        <f>IF(B809="","",IF(AX810="対象外","対象外",Q809))</f>
        <v/>
      </c>
      <c r="R810" s="219" t="str">
        <f>IF(B809="","",IF(AX810="対象外","対象外",R809))</f>
        <v/>
      </c>
      <c r="S810" s="322" t="str">
        <f>IF(B809="","",IF(AX810="対象外","対象外",S809))</f>
        <v/>
      </c>
      <c r="T810" s="314" t="str">
        <f>IF(B809="","",IF(AY810="対象外","対象外",T809))</f>
        <v/>
      </c>
      <c r="U810" s="219" t="str">
        <f>IF(B809="","",IF(AY810="対象外","対象外",U809))</f>
        <v/>
      </c>
      <c r="V810" s="219" t="str">
        <f>IF(B809="","",IF(AY810="対象外","対象外",V809))</f>
        <v/>
      </c>
      <c r="W810" s="219" t="str">
        <f>IF(B809="","",IF(AY810="対象外","対象外",W809))</f>
        <v/>
      </c>
      <c r="X810" s="219" t="str">
        <f>IF(B809="","",IF(AY810="対象外","対象外",X809))</f>
        <v/>
      </c>
      <c r="Y810" s="219" t="str">
        <f>IF(B809="","",IF(AY810="対象外","対象外",Y809))</f>
        <v/>
      </c>
      <c r="Z810" s="315" t="str">
        <f>IF(B809="","",IF(AY810="対象外","対象外",Z809))</f>
        <v/>
      </c>
      <c r="AA810" s="303" t="str">
        <f>IF(B809="","",IF(AZ810="対象外","対象外",AA809))</f>
        <v/>
      </c>
      <c r="AB810" s="219" t="str">
        <f>IF(B809="","",IF(AZ810="対象外","対象外",AB809))</f>
        <v/>
      </c>
      <c r="AC810" s="219" t="str">
        <f>IF(B809="","",IF(AZ810="対象外","対象外",AC809))</f>
        <v/>
      </c>
      <c r="AD810" s="219" t="str">
        <f>IF(B809="","",IF(AZ810="対象外","対象外",AD809))</f>
        <v/>
      </c>
      <c r="AE810" s="219" t="str">
        <f>IF(B809="","",IF(AZ810="対象外","対象外",AE809))</f>
        <v/>
      </c>
      <c r="AF810" s="219" t="str">
        <f>IF(B809="","",IF(AZ810="対象外","対象外",AF809))</f>
        <v/>
      </c>
      <c r="AG810" s="219" t="str">
        <f>IF(B809="","",IF(AZ810="対象外","対象外",AG809))</f>
        <v/>
      </c>
      <c r="AH810" s="523" t="str">
        <f t="shared" ref="AH810" si="1320">IF(B809="","",IF(AH809&lt;1,"対象外",ROUND(AI809/AH809,3)))</f>
        <v/>
      </c>
      <c r="AI810" s="524"/>
      <c r="AJ810" s="189"/>
      <c r="AL810" s="290"/>
      <c r="AM810" s="184">
        <f>IF(AH810="",0,IF(AH810="対象外",0,1))</f>
        <v>0</v>
      </c>
      <c r="AN810" s="187">
        <f>IF(AM810=1,AH810,0)</f>
        <v>0</v>
      </c>
      <c r="AO810" s="184">
        <f>AH809</f>
        <v>0</v>
      </c>
      <c r="AP810" s="170">
        <f>AI809</f>
        <v>0</v>
      </c>
      <c r="AQ810" s="152"/>
      <c r="AR810" s="170">
        <f>IF(AS810&gt;1,1,0)</f>
        <v>0</v>
      </c>
      <c r="AS810" s="170">
        <f>AO810+AS766</f>
        <v>0</v>
      </c>
      <c r="AT810" s="170">
        <f>AP810+AT766</f>
        <v>0</v>
      </c>
      <c r="AU810" s="152"/>
      <c r="AW810" s="198" t="str">
        <f>IF(COUNTIF(F809:L809,"作業")+COUNTIF(F809:L809,"休日")&lt;7,"対象外",IF(COUNTIF(F809:L809,"休日")&gt;3,"対象外","対象"))</f>
        <v>対象外</v>
      </c>
      <c r="AX810" s="198" t="str">
        <f>IF(COUNTIF(M809:S809,"作業")+COUNTIF(M809:S809,"休日")&lt;7,"対象外",IF(COUNTIF(M809:S809,"休日")&gt;3,"対象外","対象"))</f>
        <v>対象外</v>
      </c>
      <c r="AY810" s="198" t="str">
        <f>IF(COUNTIF(T809:Z809,"作業")+COUNTIF(T809:Z809,"休日")&lt;7,"対象外",IF(COUNTIF(T809:Z809,"休日")&gt;3,"対象外","対象"))</f>
        <v>対象外</v>
      </c>
      <c r="AZ810" s="198" t="str">
        <f>IF(COUNTIF(AA809:AG809,"作業")+COUNTIF(AA809:AG809,"休日")&lt;7,"対象外",IF(COUNTIF(AA809:AG809,"休日")&gt;3,"対象外","対象"))</f>
        <v>対象外</v>
      </c>
    </row>
    <row r="811" spans="1:52" ht="54.75" customHeight="1" x14ac:dyDescent="0.35">
      <c r="A811" s="599"/>
      <c r="B811" s="529" t="str">
        <f>IF(COUNTIF(F811:AG811,0)=28,"",B$61)</f>
        <v/>
      </c>
      <c r="C811" s="530"/>
      <c r="D811" s="531"/>
      <c r="E811" s="295" t="s">
        <v>158</v>
      </c>
      <c r="F811" s="314">
        <f>VLOOKUP(F770,'20'!$B$11:$D$598,3,0)</f>
        <v>0</v>
      </c>
      <c r="G811" s="219">
        <f>VLOOKUP(G770,'20'!$B$11:$D$598,3,0)</f>
        <v>0</v>
      </c>
      <c r="H811" s="219">
        <f>VLOOKUP(H770,'20'!$B$11:$D$598,3,0)</f>
        <v>0</v>
      </c>
      <c r="I811" s="219">
        <f>VLOOKUP(I770,'20'!$B$11:$D$598,3,0)</f>
        <v>0</v>
      </c>
      <c r="J811" s="219">
        <f>VLOOKUP(J770,'20'!$B$11:$D$598,3,0)</f>
        <v>0</v>
      </c>
      <c r="K811" s="219">
        <f>VLOOKUP(K770,'20'!$B$11:$D$598,3,0)</f>
        <v>0</v>
      </c>
      <c r="L811" s="315">
        <f>VLOOKUP(L770,'20'!$B$11:$D$598,3,0)</f>
        <v>0</v>
      </c>
      <c r="M811" s="303">
        <f>VLOOKUP(M770,'20'!$B$11:$D$598,3,0)</f>
        <v>0</v>
      </c>
      <c r="N811" s="219">
        <f>VLOOKUP(N770,'20'!$B$11:$D$598,3,0)</f>
        <v>0</v>
      </c>
      <c r="O811" s="219">
        <f>VLOOKUP(O770,'20'!$B$11:$D$598,3,0)</f>
        <v>0</v>
      </c>
      <c r="P811" s="219">
        <f>VLOOKUP(P770,'20'!$B$11:$D$598,3,0)</f>
        <v>0</v>
      </c>
      <c r="Q811" s="219">
        <f>VLOOKUP(Q770,'20'!$B$11:$D$598,3,0)</f>
        <v>0</v>
      </c>
      <c r="R811" s="219">
        <f>VLOOKUP(R770,'20'!$B$11:$D$598,3,0)</f>
        <v>0</v>
      </c>
      <c r="S811" s="322">
        <f>VLOOKUP(S770,'20'!$B$11:$D$598,3,0)</f>
        <v>0</v>
      </c>
      <c r="T811" s="314">
        <f>VLOOKUP(T770,'20'!$B$11:$D$598,3,0)</f>
        <v>0</v>
      </c>
      <c r="U811" s="219">
        <f>VLOOKUP(U770,'20'!$B$11:$D$598,3,0)</f>
        <v>0</v>
      </c>
      <c r="V811" s="219">
        <f>VLOOKUP(V770,'20'!$B$11:$D$598,3,0)</f>
        <v>0</v>
      </c>
      <c r="W811" s="219">
        <f>VLOOKUP(W770,'20'!$B$11:$D$598,3,0)</f>
        <v>0</v>
      </c>
      <c r="X811" s="219">
        <f>VLOOKUP(X770,'20'!$B$11:$D$598,3,0)</f>
        <v>0</v>
      </c>
      <c r="Y811" s="219">
        <f>VLOOKUP(Y770,'20'!$B$11:$D$598,3,0)</f>
        <v>0</v>
      </c>
      <c r="Z811" s="315">
        <f>VLOOKUP(Z770,'20'!$B$11:$D$598,3,0)</f>
        <v>0</v>
      </c>
      <c r="AA811" s="303">
        <f>VLOOKUP(AA770,'20'!$B$11:$D$598,3,0)</f>
        <v>0</v>
      </c>
      <c r="AB811" s="219">
        <f>VLOOKUP(AB770,'20'!$B$11:$D$598,3,0)</f>
        <v>0</v>
      </c>
      <c r="AC811" s="219">
        <f>VLOOKUP(AC770,'20'!$B$11:$D$598,3,0)</f>
        <v>0</v>
      </c>
      <c r="AD811" s="219">
        <f>VLOOKUP(AD770,'20'!$B$11:$D$598,3,0)</f>
        <v>0</v>
      </c>
      <c r="AE811" s="219">
        <f>VLOOKUP(AE770,'20'!$B$11:$D$598,3,0)</f>
        <v>0</v>
      </c>
      <c r="AF811" s="219">
        <f>VLOOKUP(AF770,'20'!$B$11:$D$598,3,0)</f>
        <v>0</v>
      </c>
      <c r="AG811" s="219">
        <f>VLOOKUP(AG770,'20'!$B$11:$D$598,3,0)</f>
        <v>0</v>
      </c>
      <c r="AH811" s="198">
        <f t="shared" ref="AH811" si="1321">COUNTIF(F812:AG812,"作業")+COUNTIF(F812:AG812,"休日")</f>
        <v>0</v>
      </c>
      <c r="AI811" s="291">
        <f t="shared" ref="AI811" si="1322">(COUNTIF(F812:AG812,"休日"))</f>
        <v>0</v>
      </c>
      <c r="AJ811" s="189"/>
      <c r="AL811" s="290"/>
      <c r="AM811" s="290"/>
      <c r="AN811" s="290"/>
      <c r="AW811" s="278">
        <v>1</v>
      </c>
      <c r="AX811" s="278">
        <v>2</v>
      </c>
      <c r="AY811" s="278">
        <v>3</v>
      </c>
      <c r="AZ811" s="278">
        <v>4</v>
      </c>
    </row>
    <row r="812" spans="1:52" ht="54.75" customHeight="1" thickBot="1" x14ac:dyDescent="0.4">
      <c r="A812" s="600"/>
      <c r="B812" s="532"/>
      <c r="C812" s="533"/>
      <c r="D812" s="534"/>
      <c r="E812" s="297" t="s">
        <v>159</v>
      </c>
      <c r="F812" s="316" t="str">
        <f>IF(B811="","",IF(AW812="対象外","対象外",F811))</f>
        <v/>
      </c>
      <c r="G812" s="284" t="str">
        <f>IF(B811="","",IF(AW812="対象外","対象外",G811))</f>
        <v/>
      </c>
      <c r="H812" s="284" t="str">
        <f>IF(B811="","",IF(AW812="対象外","対象外",H811))</f>
        <v/>
      </c>
      <c r="I812" s="284" t="str">
        <f>IF(B811="","",IF(AW812="対象外","対象外",I811))</f>
        <v/>
      </c>
      <c r="J812" s="284" t="str">
        <f>IF(B811="","",IF(AW812="対象外","対象外",J811))</f>
        <v/>
      </c>
      <c r="K812" s="284" t="str">
        <f>IF(B811="","",IF(AW812="対象外","対象外",K811))</f>
        <v/>
      </c>
      <c r="L812" s="317" t="str">
        <f>IF(B811="","",IF(AW812="対象外","対象外",L811))</f>
        <v/>
      </c>
      <c r="M812" s="304" t="str">
        <f>IF(B811="","",IF(AX812="対象外","対象外",M811))</f>
        <v/>
      </c>
      <c r="N812" s="284" t="str">
        <f>IF(B811="","",IF(AX812="対象外","対象外",N811))</f>
        <v/>
      </c>
      <c r="O812" s="284" t="str">
        <f>IF(B811="","",IF(AX812="対象外","対象外",O811))</f>
        <v/>
      </c>
      <c r="P812" s="284" t="str">
        <f>IF(B811="","",IF(AX812="対象外","対象外",P811))</f>
        <v/>
      </c>
      <c r="Q812" s="284" t="str">
        <f>IF(B811="","",IF(AX812="対象外","対象外",Q811))</f>
        <v/>
      </c>
      <c r="R812" s="284" t="str">
        <f>IF(B811="","",IF(AX812="対象外","対象外",R811))</f>
        <v/>
      </c>
      <c r="S812" s="323" t="str">
        <f>IF(B811="","",IF(AX812="対象外","対象外",S811))</f>
        <v/>
      </c>
      <c r="T812" s="316" t="str">
        <f>IF(B811="","",IF(AY812="対象外","対象外",T811))</f>
        <v/>
      </c>
      <c r="U812" s="284" t="str">
        <f>IF(B811="","",IF(AY812="対象外","対象外",U811))</f>
        <v/>
      </c>
      <c r="V812" s="284" t="str">
        <f>IF(B811="","",IF(AY812="対象外","対象外",V811))</f>
        <v/>
      </c>
      <c r="W812" s="284" t="str">
        <f>IF(B811="","",IF(AY812="対象外","対象外",W811))</f>
        <v/>
      </c>
      <c r="X812" s="284" t="str">
        <f>IF(B811="","",IF(AY812="対象外","対象外",X811))</f>
        <v/>
      </c>
      <c r="Y812" s="284" t="str">
        <f>IF(B811="","",IF(AY812="対象外","対象外",Y811))</f>
        <v/>
      </c>
      <c r="Z812" s="317" t="str">
        <f>IF(B811="","",IF(AY812="対象外","対象外",Z811))</f>
        <v/>
      </c>
      <c r="AA812" s="304" t="str">
        <f>IF(B811="","",IF(AZ812="対象外","対象外",AA811))</f>
        <v/>
      </c>
      <c r="AB812" s="284" t="str">
        <f>IF(B811="","",IF(AZ812="対象外","対象外",AB811))</f>
        <v/>
      </c>
      <c r="AC812" s="284" t="str">
        <f>IF(B811="","",IF(AZ812="対象外","対象外",AC811))</f>
        <v/>
      </c>
      <c r="AD812" s="284" t="str">
        <f>IF(B811="","",IF(AZ812="対象外","対象外",AD811))</f>
        <v/>
      </c>
      <c r="AE812" s="284" t="str">
        <f>IF(B811="","",IF(AZ812="対象外","対象外",AE811))</f>
        <v/>
      </c>
      <c r="AF812" s="284" t="str">
        <f>IF(B811="","",IF(AZ812="対象外","対象外",AF811))</f>
        <v/>
      </c>
      <c r="AG812" s="284" t="str">
        <f>IF(B811="","",IF(AZ812="対象外","対象外",AG811))</f>
        <v/>
      </c>
      <c r="AH812" s="523" t="str">
        <f t="shared" ref="AH812" si="1323">IF(B811="","",IF(AH811&lt;1,"対象外",ROUND(AI811/AH811,3)))</f>
        <v/>
      </c>
      <c r="AI812" s="524"/>
      <c r="AJ812" s="285"/>
      <c r="AL812" s="290"/>
      <c r="AM812" s="184">
        <f>IF(AH812="",0,IF(AH812="対象外",0,1))</f>
        <v>0</v>
      </c>
      <c r="AN812" s="187">
        <f>IF(AM812=1,AH812,0)</f>
        <v>0</v>
      </c>
      <c r="AO812" s="184">
        <f>AH811</f>
        <v>0</v>
      </c>
      <c r="AP812" s="170">
        <f>AI811</f>
        <v>0</v>
      </c>
      <c r="AQ812" s="152"/>
      <c r="AR812" s="170">
        <f>IF(AS812&gt;1,1,0)</f>
        <v>0</v>
      </c>
      <c r="AS812" s="170">
        <f>AO812+AS768</f>
        <v>0</v>
      </c>
      <c r="AT812" s="170">
        <f>AP812+AT768</f>
        <v>0</v>
      </c>
      <c r="AU812" s="152"/>
      <c r="AW812" s="198" t="str">
        <f>IF(COUNTIF(F811:L811,"作業")+COUNTIF(F811:L811,"休日")&lt;7,"対象外",IF(COUNTIF(F811:L811,"休日")&gt;3,"対象外","対象"))</f>
        <v>対象外</v>
      </c>
      <c r="AX812" s="198" t="str">
        <f>IF(COUNTIF(M811:S811,"作業")+COUNTIF(M811:S811,"休日")&lt;7,"対象外",IF(COUNTIF(M811:S811,"休日")&gt;3,"対象外","対象"))</f>
        <v>対象外</v>
      </c>
      <c r="AY812" s="198" t="str">
        <f>IF(COUNTIF(T811:Z811,"作業")+COUNTIF(T811:Z811,"休日")&lt;7,"対象外",IF(COUNTIF(T811:Z811,"休日")&gt;3,"対象外","対象"))</f>
        <v>対象外</v>
      </c>
      <c r="AZ812" s="198" t="str">
        <f>IF(COUNTIF(AA811:AG811,"作業")+COUNTIF(AA811:AG811,"休日")&lt;7,"対象外",IF(COUNTIF(AA811:AG811,"休日")&gt;3,"対象外","対象"))</f>
        <v>対象外</v>
      </c>
    </row>
    <row r="813" spans="1:52" ht="35.25" customHeight="1" x14ac:dyDescent="0.4">
      <c r="A813" s="598" t="s">
        <v>80</v>
      </c>
      <c r="B813" s="549" t="s">
        <v>0</v>
      </c>
      <c r="C813" s="550"/>
      <c r="D813" s="550"/>
      <c r="E813" s="550"/>
      <c r="F813" s="307">
        <f>AG769+1</f>
        <v>46435</v>
      </c>
      <c r="G813" s="199">
        <f>F813+1</f>
        <v>46436</v>
      </c>
      <c r="H813" s="199">
        <f t="shared" ref="H813:AG813" si="1324">G813+1</f>
        <v>46437</v>
      </c>
      <c r="I813" s="199">
        <f t="shared" si="1324"/>
        <v>46438</v>
      </c>
      <c r="J813" s="199">
        <f t="shared" si="1324"/>
        <v>46439</v>
      </c>
      <c r="K813" s="199">
        <f t="shared" si="1324"/>
        <v>46440</v>
      </c>
      <c r="L813" s="308">
        <f t="shared" si="1324"/>
        <v>46441</v>
      </c>
      <c r="M813" s="299">
        <f t="shared" si="1324"/>
        <v>46442</v>
      </c>
      <c r="N813" s="199">
        <f t="shared" si="1324"/>
        <v>46443</v>
      </c>
      <c r="O813" s="199">
        <f t="shared" si="1324"/>
        <v>46444</v>
      </c>
      <c r="P813" s="199">
        <f t="shared" si="1324"/>
        <v>46445</v>
      </c>
      <c r="Q813" s="199">
        <f t="shared" si="1324"/>
        <v>46446</v>
      </c>
      <c r="R813" s="199">
        <f t="shared" si="1324"/>
        <v>46447</v>
      </c>
      <c r="S813" s="318">
        <f t="shared" si="1324"/>
        <v>46448</v>
      </c>
      <c r="T813" s="307">
        <f t="shared" si="1324"/>
        <v>46449</v>
      </c>
      <c r="U813" s="199">
        <f t="shared" si="1324"/>
        <v>46450</v>
      </c>
      <c r="V813" s="199">
        <f t="shared" si="1324"/>
        <v>46451</v>
      </c>
      <c r="W813" s="199">
        <f t="shared" si="1324"/>
        <v>46452</v>
      </c>
      <c r="X813" s="199">
        <f t="shared" si="1324"/>
        <v>46453</v>
      </c>
      <c r="Y813" s="199">
        <f t="shared" si="1324"/>
        <v>46454</v>
      </c>
      <c r="Z813" s="308">
        <f t="shared" si="1324"/>
        <v>46455</v>
      </c>
      <c r="AA813" s="299">
        <f t="shared" si="1324"/>
        <v>46456</v>
      </c>
      <c r="AB813" s="199">
        <f t="shared" si="1324"/>
        <v>46457</v>
      </c>
      <c r="AC813" s="199">
        <f t="shared" si="1324"/>
        <v>46458</v>
      </c>
      <c r="AD813" s="199">
        <f t="shared" si="1324"/>
        <v>46459</v>
      </c>
      <c r="AE813" s="199">
        <f t="shared" si="1324"/>
        <v>46460</v>
      </c>
      <c r="AF813" s="199">
        <f t="shared" si="1324"/>
        <v>46461</v>
      </c>
      <c r="AG813" s="199">
        <f t="shared" si="1324"/>
        <v>46462</v>
      </c>
      <c r="AH813" s="545" t="s">
        <v>11</v>
      </c>
      <c r="AI813" s="547" t="s">
        <v>123</v>
      </c>
      <c r="AJ813" s="527" t="s">
        <v>134</v>
      </c>
      <c r="AL813" s="290"/>
      <c r="AM813" s="290"/>
      <c r="AN813" s="290"/>
    </row>
    <row r="814" spans="1:52" ht="35.25" customHeight="1" x14ac:dyDescent="0.4">
      <c r="A814" s="599"/>
      <c r="B814" s="541" t="s">
        <v>1</v>
      </c>
      <c r="C814" s="542"/>
      <c r="D814" s="542"/>
      <c r="E814" s="542"/>
      <c r="F814" s="309">
        <f>AG770+1</f>
        <v>46435</v>
      </c>
      <c r="G814" s="200">
        <f>F814+1</f>
        <v>46436</v>
      </c>
      <c r="H814" s="200">
        <f t="shared" ref="H814:AG814" si="1325">G814+1</f>
        <v>46437</v>
      </c>
      <c r="I814" s="200">
        <f t="shared" si="1325"/>
        <v>46438</v>
      </c>
      <c r="J814" s="200">
        <f t="shared" si="1325"/>
        <v>46439</v>
      </c>
      <c r="K814" s="200">
        <f t="shared" si="1325"/>
        <v>46440</v>
      </c>
      <c r="L814" s="310">
        <f t="shared" si="1325"/>
        <v>46441</v>
      </c>
      <c r="M814" s="300">
        <f t="shared" si="1325"/>
        <v>46442</v>
      </c>
      <c r="N814" s="200">
        <f t="shared" si="1325"/>
        <v>46443</v>
      </c>
      <c r="O814" s="200">
        <f t="shared" si="1325"/>
        <v>46444</v>
      </c>
      <c r="P814" s="200">
        <f t="shared" si="1325"/>
        <v>46445</v>
      </c>
      <c r="Q814" s="200">
        <f t="shared" si="1325"/>
        <v>46446</v>
      </c>
      <c r="R814" s="200">
        <f t="shared" si="1325"/>
        <v>46447</v>
      </c>
      <c r="S814" s="319">
        <f t="shared" si="1325"/>
        <v>46448</v>
      </c>
      <c r="T814" s="309">
        <f t="shared" si="1325"/>
        <v>46449</v>
      </c>
      <c r="U814" s="200">
        <f t="shared" si="1325"/>
        <v>46450</v>
      </c>
      <c r="V814" s="200">
        <f t="shared" si="1325"/>
        <v>46451</v>
      </c>
      <c r="W814" s="200">
        <f t="shared" si="1325"/>
        <v>46452</v>
      </c>
      <c r="X814" s="200">
        <f t="shared" si="1325"/>
        <v>46453</v>
      </c>
      <c r="Y814" s="200">
        <f t="shared" si="1325"/>
        <v>46454</v>
      </c>
      <c r="Z814" s="310">
        <f t="shared" si="1325"/>
        <v>46455</v>
      </c>
      <c r="AA814" s="300">
        <f t="shared" si="1325"/>
        <v>46456</v>
      </c>
      <c r="AB814" s="200">
        <f t="shared" si="1325"/>
        <v>46457</v>
      </c>
      <c r="AC814" s="200">
        <f t="shared" si="1325"/>
        <v>46458</v>
      </c>
      <c r="AD814" s="200">
        <f t="shared" si="1325"/>
        <v>46459</v>
      </c>
      <c r="AE814" s="200">
        <f t="shared" si="1325"/>
        <v>46460</v>
      </c>
      <c r="AF814" s="200">
        <f t="shared" si="1325"/>
        <v>46461</v>
      </c>
      <c r="AG814" s="200">
        <f t="shared" si="1325"/>
        <v>46462</v>
      </c>
      <c r="AH814" s="546"/>
      <c r="AI814" s="548"/>
      <c r="AJ814" s="528"/>
      <c r="AL814" s="290"/>
      <c r="AM814" s="290"/>
      <c r="AN814" s="290"/>
    </row>
    <row r="815" spans="1:52" ht="35.25" customHeight="1" x14ac:dyDescent="0.4">
      <c r="A815" s="599"/>
      <c r="B815" s="541" t="s">
        <v>2</v>
      </c>
      <c r="C815" s="542"/>
      <c r="D815" s="542"/>
      <c r="E815" s="542"/>
      <c r="F815" s="311">
        <f>AG771+1</f>
        <v>46435</v>
      </c>
      <c r="G815" s="201">
        <f>F814+1</f>
        <v>46436</v>
      </c>
      <c r="H815" s="201">
        <f t="shared" ref="H815" si="1326">G814+1</f>
        <v>46437</v>
      </c>
      <c r="I815" s="201">
        <f t="shared" ref="I815" si="1327">H814+1</f>
        <v>46438</v>
      </c>
      <c r="J815" s="201">
        <f t="shared" ref="J815" si="1328">I814+1</f>
        <v>46439</v>
      </c>
      <c r="K815" s="201">
        <f t="shared" ref="K815" si="1329">J814+1</f>
        <v>46440</v>
      </c>
      <c r="L815" s="312">
        <f t="shared" ref="L815" si="1330">K814+1</f>
        <v>46441</v>
      </c>
      <c r="M815" s="301">
        <f t="shared" ref="M815" si="1331">L814+1</f>
        <v>46442</v>
      </c>
      <c r="N815" s="201">
        <f t="shared" ref="N815" si="1332">M814+1</f>
        <v>46443</v>
      </c>
      <c r="O815" s="201">
        <f t="shared" ref="O815" si="1333">N814+1</f>
        <v>46444</v>
      </c>
      <c r="P815" s="201">
        <f t="shared" ref="P815" si="1334">O814+1</f>
        <v>46445</v>
      </c>
      <c r="Q815" s="201">
        <f t="shared" ref="Q815" si="1335">P814+1</f>
        <v>46446</v>
      </c>
      <c r="R815" s="201">
        <f t="shared" ref="R815" si="1336">Q814+1</f>
        <v>46447</v>
      </c>
      <c r="S815" s="320">
        <f t="shared" ref="S815" si="1337">R814+1</f>
        <v>46448</v>
      </c>
      <c r="T815" s="311">
        <f t="shared" ref="T815" si="1338">S814+1</f>
        <v>46449</v>
      </c>
      <c r="U815" s="201">
        <f t="shared" ref="U815" si="1339">T814+1</f>
        <v>46450</v>
      </c>
      <c r="V815" s="201">
        <f t="shared" ref="V815" si="1340">U814+1</f>
        <v>46451</v>
      </c>
      <c r="W815" s="201">
        <f t="shared" ref="W815" si="1341">V814+1</f>
        <v>46452</v>
      </c>
      <c r="X815" s="201">
        <f t="shared" ref="X815" si="1342">W814+1</f>
        <v>46453</v>
      </c>
      <c r="Y815" s="201">
        <f t="shared" ref="Y815" si="1343">X814+1</f>
        <v>46454</v>
      </c>
      <c r="Z815" s="312">
        <f t="shared" ref="Z815" si="1344">Y814+1</f>
        <v>46455</v>
      </c>
      <c r="AA815" s="301">
        <f t="shared" ref="AA815" si="1345">Z814+1</f>
        <v>46456</v>
      </c>
      <c r="AB815" s="201">
        <f t="shared" ref="AB815" si="1346">AA814+1</f>
        <v>46457</v>
      </c>
      <c r="AC815" s="201">
        <f t="shared" ref="AC815" si="1347">AB814+1</f>
        <v>46458</v>
      </c>
      <c r="AD815" s="201">
        <f t="shared" ref="AD815" si="1348">AC814+1</f>
        <v>46459</v>
      </c>
      <c r="AE815" s="201">
        <f t="shared" ref="AE815" si="1349">AD814+1</f>
        <v>46460</v>
      </c>
      <c r="AF815" s="201">
        <f t="shared" ref="AF815" si="1350">AE814+1</f>
        <v>46461</v>
      </c>
      <c r="AG815" s="201">
        <f t="shared" ref="AG815" si="1351">AF814+1</f>
        <v>46462</v>
      </c>
      <c r="AH815" s="546"/>
      <c r="AI815" s="548"/>
      <c r="AJ815" s="528"/>
      <c r="AK815" s="159"/>
      <c r="AL815" s="290"/>
      <c r="AM815" s="290"/>
      <c r="AN815" s="290"/>
      <c r="AO815" s="290"/>
      <c r="AP815" s="290"/>
      <c r="AQ815" s="290"/>
      <c r="AR815" s="290"/>
      <c r="AS815" s="290"/>
      <c r="AT815" s="290"/>
      <c r="AU815" s="290"/>
      <c r="AV815" s="290"/>
      <c r="AW815" s="290"/>
      <c r="AX815" s="290"/>
      <c r="AY815" s="290"/>
      <c r="AZ815" s="290"/>
    </row>
    <row r="816" spans="1:52" ht="119.25" customHeight="1" x14ac:dyDescent="0.4">
      <c r="A816" s="599"/>
      <c r="B816" s="543" t="s">
        <v>157</v>
      </c>
      <c r="C816" s="544"/>
      <c r="D816" s="544"/>
      <c r="E816" s="544"/>
      <c r="F816" s="292" t="str">
        <f>IF(F814=$T$9,"完了日","")</f>
        <v/>
      </c>
      <c r="G816" s="197" t="str">
        <f>IF(G814=$T$9,"完了日","")</f>
        <v/>
      </c>
      <c r="H816" s="197" t="str">
        <f t="shared" ref="H816:AG816" si="1352">IF(H814=$T$9,"完了日","")</f>
        <v/>
      </c>
      <c r="I816" s="197" t="str">
        <f t="shared" si="1352"/>
        <v/>
      </c>
      <c r="J816" s="197" t="str">
        <f t="shared" si="1352"/>
        <v/>
      </c>
      <c r="K816" s="197" t="str">
        <f t="shared" si="1352"/>
        <v/>
      </c>
      <c r="L816" s="313" t="str">
        <f t="shared" si="1352"/>
        <v/>
      </c>
      <c r="M816" s="302" t="str">
        <f t="shared" si="1352"/>
        <v/>
      </c>
      <c r="N816" s="197" t="str">
        <f t="shared" si="1352"/>
        <v/>
      </c>
      <c r="O816" s="197" t="str">
        <f t="shared" si="1352"/>
        <v/>
      </c>
      <c r="P816" s="197" t="str">
        <f t="shared" si="1352"/>
        <v/>
      </c>
      <c r="Q816" s="197" t="str">
        <f t="shared" si="1352"/>
        <v/>
      </c>
      <c r="R816" s="197" t="str">
        <f t="shared" si="1352"/>
        <v/>
      </c>
      <c r="S816" s="321" t="str">
        <f t="shared" si="1352"/>
        <v/>
      </c>
      <c r="T816" s="292" t="str">
        <f t="shared" si="1352"/>
        <v/>
      </c>
      <c r="U816" s="197" t="str">
        <f t="shared" si="1352"/>
        <v/>
      </c>
      <c r="V816" s="197" t="str">
        <f t="shared" si="1352"/>
        <v/>
      </c>
      <c r="W816" s="197" t="str">
        <f t="shared" si="1352"/>
        <v/>
      </c>
      <c r="X816" s="197" t="str">
        <f t="shared" si="1352"/>
        <v/>
      </c>
      <c r="Y816" s="197" t="str">
        <f t="shared" si="1352"/>
        <v/>
      </c>
      <c r="Z816" s="313" t="str">
        <f t="shared" si="1352"/>
        <v/>
      </c>
      <c r="AA816" s="302" t="str">
        <f t="shared" si="1352"/>
        <v/>
      </c>
      <c r="AB816" s="197" t="str">
        <f t="shared" si="1352"/>
        <v/>
      </c>
      <c r="AC816" s="197" t="str">
        <f t="shared" si="1352"/>
        <v/>
      </c>
      <c r="AD816" s="197" t="str">
        <f t="shared" si="1352"/>
        <v/>
      </c>
      <c r="AE816" s="197" t="str">
        <f t="shared" si="1352"/>
        <v/>
      </c>
      <c r="AF816" s="197" t="str">
        <f t="shared" si="1352"/>
        <v/>
      </c>
      <c r="AG816" s="197" t="str">
        <f t="shared" si="1352"/>
        <v/>
      </c>
      <c r="AH816" s="546"/>
      <c r="AI816" s="548"/>
      <c r="AJ816" s="528"/>
      <c r="AL816" s="290"/>
      <c r="AM816" s="290"/>
      <c r="AN816" s="516" t="s">
        <v>126</v>
      </c>
      <c r="AO816" s="516"/>
      <c r="AR816" s="146" t="s">
        <v>146</v>
      </c>
      <c r="AX816" s="517" t="s">
        <v>160</v>
      </c>
      <c r="AY816" s="517"/>
      <c r="AZ816" s="517"/>
    </row>
    <row r="817" spans="1:52" ht="54.75" customHeight="1" x14ac:dyDescent="0.4">
      <c r="A817" s="599"/>
      <c r="B817" s="529" t="str">
        <f>IF(COUNTIF(F817:AG817,0)=28,"",B$25)</f>
        <v/>
      </c>
      <c r="C817" s="530"/>
      <c r="D817" s="531"/>
      <c r="E817" s="295" t="s">
        <v>158</v>
      </c>
      <c r="F817" s="314">
        <f>VLOOKUP(F814,'1'!$B$11:$D$598,3,0)</f>
        <v>0</v>
      </c>
      <c r="G817" s="219">
        <f>VLOOKUP(G814,'1'!$B$11:$D$598,3,0)</f>
        <v>0</v>
      </c>
      <c r="H817" s="219">
        <f>VLOOKUP(H814,'1'!$B$11:$D$598,3,0)</f>
        <v>0</v>
      </c>
      <c r="I817" s="219">
        <f>VLOOKUP(I814,'1'!$B$11:$D$598,3,0)</f>
        <v>0</v>
      </c>
      <c r="J817" s="219">
        <f>VLOOKUP(J814,'1'!$B$11:$D$598,3,0)</f>
        <v>0</v>
      </c>
      <c r="K817" s="219">
        <f>VLOOKUP(K814,'1'!$B$11:$D$598,3,0)</f>
        <v>0</v>
      </c>
      <c r="L817" s="315">
        <f>VLOOKUP(L814,'1'!$B$11:$D$598,3,0)</f>
        <v>0</v>
      </c>
      <c r="M817" s="303">
        <f>VLOOKUP(M814,'1'!$B$11:$D$598,3,0)</f>
        <v>0</v>
      </c>
      <c r="N817" s="219">
        <f>VLOOKUP(N814,'1'!$B$11:$D$598,3,0)</f>
        <v>0</v>
      </c>
      <c r="O817" s="219">
        <f>VLOOKUP(O814,'1'!$B$11:$D$598,3,0)</f>
        <v>0</v>
      </c>
      <c r="P817" s="219">
        <f>VLOOKUP(P814,'1'!$B$11:$D$598,3,0)</f>
        <v>0</v>
      </c>
      <c r="Q817" s="219">
        <f>VLOOKUP(Q814,'1'!$B$11:$D$598,3,0)</f>
        <v>0</v>
      </c>
      <c r="R817" s="219">
        <f>VLOOKUP(R814,'1'!$B$11:$D$598,3,0)</f>
        <v>0</v>
      </c>
      <c r="S817" s="322">
        <f>VLOOKUP(S814,'1'!$B$11:$D$598,3,0)</f>
        <v>0</v>
      </c>
      <c r="T817" s="314">
        <f>VLOOKUP(T814,'1'!$B$11:$D$598,3,0)</f>
        <v>0</v>
      </c>
      <c r="U817" s="219">
        <f>VLOOKUP(U814,'1'!$B$11:$D$598,3,0)</f>
        <v>0</v>
      </c>
      <c r="V817" s="219">
        <f>VLOOKUP(V814,'1'!$B$11:$D$598,3,0)</f>
        <v>0</v>
      </c>
      <c r="W817" s="219">
        <f>VLOOKUP(W814,'1'!$B$11:$D$598,3,0)</f>
        <v>0</v>
      </c>
      <c r="X817" s="219">
        <f>VLOOKUP(X814,'1'!$B$11:$D$598,3,0)</f>
        <v>0</v>
      </c>
      <c r="Y817" s="219">
        <f>VLOOKUP(Y814,'1'!$B$11:$D$598,3,0)</f>
        <v>0</v>
      </c>
      <c r="Z817" s="315">
        <f>VLOOKUP(Z814,'1'!$B$11:$D$598,3,0)</f>
        <v>0</v>
      </c>
      <c r="AA817" s="303">
        <f>VLOOKUP(AA814,'1'!$B$11:$D$598,3,0)</f>
        <v>0</v>
      </c>
      <c r="AB817" s="219">
        <f>VLOOKUP(AB814,'1'!$B$11:$D$598,3,0)</f>
        <v>0</v>
      </c>
      <c r="AC817" s="219">
        <f>VLOOKUP(AC814,'1'!$B$11:$D$598,3,0)</f>
        <v>0</v>
      </c>
      <c r="AD817" s="219">
        <f>VLOOKUP(AD814,'1'!$B$11:$D$598,3,0)</f>
        <v>0</v>
      </c>
      <c r="AE817" s="219">
        <f>VLOOKUP(AE814,'1'!$B$11:$D$598,3,0)</f>
        <v>0</v>
      </c>
      <c r="AF817" s="219">
        <f>VLOOKUP(AF814,'1'!$B$11:$D$598,3,0)</f>
        <v>0</v>
      </c>
      <c r="AG817" s="219">
        <f>VLOOKUP(AG814,'1'!$B$11:$D$598,3,0)</f>
        <v>0</v>
      </c>
      <c r="AH817" s="198">
        <f>COUNTIF(F818:AG818,"作業")+COUNTIF(F818:AG818,"休日")</f>
        <v>0</v>
      </c>
      <c r="AI817" s="291">
        <f>(COUNTIF(F818:AG818,"休日"))</f>
        <v>0</v>
      </c>
      <c r="AJ817" s="526" t="str">
        <f>IF(AN817&gt;0.01,ROUND(AN817/AM817,3),"")</f>
        <v/>
      </c>
      <c r="AL817" s="290"/>
      <c r="AM817" s="290">
        <f>SUM(AM818:AM856)</f>
        <v>0</v>
      </c>
      <c r="AN817" s="188">
        <f>SUM(AN818:AN856)</f>
        <v>0</v>
      </c>
      <c r="AS817" s="146" t="s">
        <v>162</v>
      </c>
      <c r="AT817" s="146" t="s">
        <v>19</v>
      </c>
      <c r="AW817" s="278"/>
      <c r="AX817" s="278"/>
      <c r="AY817" s="278"/>
      <c r="AZ817" s="278"/>
    </row>
    <row r="818" spans="1:52" ht="54.75" customHeight="1" x14ac:dyDescent="0.4">
      <c r="A818" s="599"/>
      <c r="B818" s="532"/>
      <c r="C818" s="533"/>
      <c r="D818" s="534"/>
      <c r="E818" s="296" t="s">
        <v>159</v>
      </c>
      <c r="F818" s="314" t="str">
        <f>IF(B817="","",IF(AW818="対象外","対象外",F817))</f>
        <v/>
      </c>
      <c r="G818" s="219" t="str">
        <f>IF(B817="","",IF(AW818="対象外","対象外",G817))</f>
        <v/>
      </c>
      <c r="H818" s="219" t="str">
        <f>IF(B817="","",IF(AW818="対象外","対象外",H817))</f>
        <v/>
      </c>
      <c r="I818" s="219" t="str">
        <f>IF(B817="","",IF(AW818="対象外","対象外",I817))</f>
        <v/>
      </c>
      <c r="J818" s="219" t="str">
        <f>IF(B817="","",IF(AW818="対象外","対象外",J817))</f>
        <v/>
      </c>
      <c r="K818" s="219" t="str">
        <f>IF(B817="","",IF(AW818="対象外","対象外",K817))</f>
        <v/>
      </c>
      <c r="L818" s="315" t="str">
        <f>IF(B817="","",IF(AW818="対象外","対象外",L817))</f>
        <v/>
      </c>
      <c r="M818" s="303" t="str">
        <f>IF(B817="","",IF(AX818="対象外","対象外",M817))</f>
        <v/>
      </c>
      <c r="N818" s="219" t="str">
        <f>IF(B817="","",IF(AX818="対象外","対象外",N817))</f>
        <v/>
      </c>
      <c r="O818" s="219" t="str">
        <f>IF(B817="","",IF(AX818="対象外","対象外",O817))</f>
        <v/>
      </c>
      <c r="P818" s="219" t="str">
        <f>IF(B817="","",IF(AX818="対象外","対象外",P817))</f>
        <v/>
      </c>
      <c r="Q818" s="219" t="str">
        <f>IF(B817="","",IF(AX818="対象外","対象外",Q817))</f>
        <v/>
      </c>
      <c r="R818" s="219" t="str">
        <f>IF(B817="","",IF(AX818="対象外","対象外",R817))</f>
        <v/>
      </c>
      <c r="S818" s="322" t="str">
        <f>IF(B817="","",IF(AX818="対象外","対象外",S817))</f>
        <v/>
      </c>
      <c r="T818" s="314" t="str">
        <f>IF(B817="","",IF(AY818="対象外","対象外",T817))</f>
        <v/>
      </c>
      <c r="U818" s="219" t="str">
        <f>IF(B817="","",IF(AY818="対象外","対象外",U817))</f>
        <v/>
      </c>
      <c r="V818" s="219" t="str">
        <f>IF(B817="","",IF(AY818="対象外","対象外",V817))</f>
        <v/>
      </c>
      <c r="W818" s="219" t="str">
        <f>IF(B817="","",IF(AY818="対象外","対象外",W817))</f>
        <v/>
      </c>
      <c r="X818" s="219" t="str">
        <f>IF(B817="","",IF(AY818="対象外","対象外",X817))</f>
        <v/>
      </c>
      <c r="Y818" s="219" t="str">
        <f>IF(B817="","",IF(AY818="対象外","対象外",Y817))</f>
        <v/>
      </c>
      <c r="Z818" s="315" t="str">
        <f>IF(B817="","",IF(AY818="対象外","対象外",Z817))</f>
        <v/>
      </c>
      <c r="AA818" s="303" t="str">
        <f>IF(B817="","",IF(AZ818="対象外","対象外",AA817))</f>
        <v/>
      </c>
      <c r="AB818" s="219" t="str">
        <f>IF(B817="","",IF(AZ818="対象外","対象外",AB817))</f>
        <v/>
      </c>
      <c r="AC818" s="219" t="str">
        <f>IF(B817="","",IF(AZ818="対象外","対象外",AC817))</f>
        <v/>
      </c>
      <c r="AD818" s="219" t="str">
        <f>IF(B817="","",IF(AZ818="対象外","対象外",AD817))</f>
        <v/>
      </c>
      <c r="AE818" s="219" t="str">
        <f>IF(B817="","",IF(AZ818="対象外","対象外",AE817))</f>
        <v/>
      </c>
      <c r="AF818" s="219" t="str">
        <f>IF(B817="","",IF(AZ818="対象外","対象外",AF817))</f>
        <v/>
      </c>
      <c r="AG818" s="219" t="str">
        <f>IF(B817="","",IF(AZ818="対象外","対象外",AG817))</f>
        <v/>
      </c>
      <c r="AH818" s="523" t="str">
        <f>IF(B817="","",IF(AH817&lt;1,"対象外",ROUND(AI817/AH817,3)))</f>
        <v/>
      </c>
      <c r="AI818" s="524"/>
      <c r="AJ818" s="526"/>
      <c r="AL818" s="146"/>
      <c r="AM818" s="184">
        <f>IF(AH818="",0,IF(AH818="対象外",0,1))</f>
        <v>0</v>
      </c>
      <c r="AN818" s="187">
        <f>IF(AM818=1,AH818,0)</f>
        <v>0</v>
      </c>
      <c r="AO818" s="184">
        <f>AH817</f>
        <v>0</v>
      </c>
      <c r="AP818" s="170">
        <f>AI817</f>
        <v>0</v>
      </c>
      <c r="AQ818" s="152"/>
      <c r="AR818" s="170">
        <f>IF(AS818&gt;1,1,0)</f>
        <v>0</v>
      </c>
      <c r="AS818" s="170">
        <f>AO818+AS774</f>
        <v>0</v>
      </c>
      <c r="AT818" s="170">
        <f>AP818+AT774</f>
        <v>0</v>
      </c>
      <c r="AU818" s="152"/>
      <c r="AW818" s="198" t="str">
        <f>IF(COUNTIF(F817:L817,"作業")+COUNTIF(F817:L817,"休日")&lt;7,"対象外",IF(COUNTIF(F817:L817,"休日")&gt;3,"対象外","対象"))</f>
        <v>対象外</v>
      </c>
      <c r="AX818" s="198" t="str">
        <f>IF(COUNTIF(M817:S817,"作業")+COUNTIF(M817:S817,"休日")&lt;7,"対象外",IF(COUNTIF(M817:S817,"休日")&gt;3,"対象外","対象"))</f>
        <v>対象外</v>
      </c>
      <c r="AY818" s="198" t="str">
        <f>IF(COUNTIF(T817:Z817,"作業")+COUNTIF(T817:Z817,"休日")&lt;7,"対象外",IF(COUNTIF(T817:Z817,"休日")&gt;3,"対象外","対象"))</f>
        <v>対象外</v>
      </c>
      <c r="AZ818" s="198" t="str">
        <f>IF(COUNTIF(AA817:AG817,"作業")+COUNTIF(AA817:AG817,"休日")&lt;7,"対象外",IF(COUNTIF(AA817:AG817,"休日")&gt;3,"対象外","対象"))</f>
        <v>対象外</v>
      </c>
    </row>
    <row r="819" spans="1:52" ht="54.75" customHeight="1" x14ac:dyDescent="0.4">
      <c r="A819" s="599"/>
      <c r="B819" s="529" t="str">
        <f>IF(COUNTIF(F819:AG819,0)=28,"",B$27)</f>
        <v/>
      </c>
      <c r="C819" s="530"/>
      <c r="D819" s="531"/>
      <c r="E819" s="295" t="s">
        <v>158</v>
      </c>
      <c r="F819" s="314">
        <f>VLOOKUP(F814,'2'!$B$11:$D$598,3,0)</f>
        <v>0</v>
      </c>
      <c r="G819" s="219">
        <f>VLOOKUP(G814,'2'!$B$11:$D$598,3,0)</f>
        <v>0</v>
      </c>
      <c r="H819" s="219">
        <f>VLOOKUP(H814,'2'!$B$11:$D$598,3,0)</f>
        <v>0</v>
      </c>
      <c r="I819" s="219">
        <f>VLOOKUP(I814,'2'!$B$11:$D$598,3,0)</f>
        <v>0</v>
      </c>
      <c r="J819" s="219">
        <f>VLOOKUP(J814,'2'!$B$11:$D$598,3,0)</f>
        <v>0</v>
      </c>
      <c r="K819" s="219">
        <f>VLOOKUP(K814,'2'!$B$11:$D$598,3,0)</f>
        <v>0</v>
      </c>
      <c r="L819" s="315">
        <f>VLOOKUP(L814,'2'!$B$11:$D$598,3,0)</f>
        <v>0</v>
      </c>
      <c r="M819" s="303">
        <f>VLOOKUP(M814,'2'!$B$11:$D$598,3,0)</f>
        <v>0</v>
      </c>
      <c r="N819" s="219">
        <f>VLOOKUP(N814,'2'!$B$11:$D$598,3,0)</f>
        <v>0</v>
      </c>
      <c r="O819" s="219">
        <f>VLOOKUP(O814,'2'!$B$11:$D$598,3,0)</f>
        <v>0</v>
      </c>
      <c r="P819" s="219">
        <f>VLOOKUP(P814,'2'!$B$11:$D$598,3,0)</f>
        <v>0</v>
      </c>
      <c r="Q819" s="219">
        <f>VLOOKUP(Q814,'2'!$B$11:$D$598,3,0)</f>
        <v>0</v>
      </c>
      <c r="R819" s="219">
        <f>VLOOKUP(R814,'2'!$B$11:$D$598,3,0)</f>
        <v>0</v>
      </c>
      <c r="S819" s="322">
        <f>VLOOKUP(S814,'2'!$B$11:$D$598,3,0)</f>
        <v>0</v>
      </c>
      <c r="T819" s="314">
        <f>VLOOKUP(T814,'2'!$B$11:$D$598,3,0)</f>
        <v>0</v>
      </c>
      <c r="U819" s="219">
        <f>VLOOKUP(U814,'2'!$B$11:$D$598,3,0)</f>
        <v>0</v>
      </c>
      <c r="V819" s="219">
        <f>VLOOKUP(V814,'2'!$B$11:$D$598,3,0)</f>
        <v>0</v>
      </c>
      <c r="W819" s="219">
        <f>VLOOKUP(W814,'2'!$B$11:$D$598,3,0)</f>
        <v>0</v>
      </c>
      <c r="X819" s="219">
        <f>VLOOKUP(X814,'2'!$B$11:$D$598,3,0)</f>
        <v>0</v>
      </c>
      <c r="Y819" s="219">
        <f>VLOOKUP(Y814,'2'!$B$11:$D$598,3,0)</f>
        <v>0</v>
      </c>
      <c r="Z819" s="315">
        <f>VLOOKUP(Z814,'2'!$B$11:$D$598,3,0)</f>
        <v>0</v>
      </c>
      <c r="AA819" s="303">
        <f>VLOOKUP(AA814,'2'!$B$11:$D$598,3,0)</f>
        <v>0</v>
      </c>
      <c r="AB819" s="219">
        <f>VLOOKUP(AB814,'2'!$B$11:$D$598,3,0)</f>
        <v>0</v>
      </c>
      <c r="AC819" s="219">
        <f>VLOOKUP(AC814,'2'!$B$11:$D$598,3,0)</f>
        <v>0</v>
      </c>
      <c r="AD819" s="219">
        <f>VLOOKUP(AD814,'2'!$B$11:$D$598,3,0)</f>
        <v>0</v>
      </c>
      <c r="AE819" s="219">
        <f>VLOOKUP(AE814,'2'!$B$11:$D$598,3,0)</f>
        <v>0</v>
      </c>
      <c r="AF819" s="219">
        <f>VLOOKUP(AF814,'2'!$B$11:$D$598,3,0)</f>
        <v>0</v>
      </c>
      <c r="AG819" s="219">
        <f>VLOOKUP(AG814,'2'!$B$11:$D$598,3,0)</f>
        <v>0</v>
      </c>
      <c r="AH819" s="198">
        <f>COUNTIF(F820:AG820,"作業")+COUNTIF(F820:AG820,"休日")</f>
        <v>0</v>
      </c>
      <c r="AI819" s="291">
        <f>(COUNTIF(F820:AG820,"休日"))</f>
        <v>0</v>
      </c>
      <c r="AJ819" s="525" t="str">
        <f>IF(AJ817="","",IF(AJ817&gt;=0.285,"達成","未達成"))</f>
        <v/>
      </c>
      <c r="AL819" s="290"/>
      <c r="AM819" s="290"/>
      <c r="AN819" s="290"/>
      <c r="AW819" s="278">
        <v>1</v>
      </c>
      <c r="AX819" s="278">
        <v>2</v>
      </c>
      <c r="AY819" s="278">
        <v>3</v>
      </c>
      <c r="AZ819" s="278">
        <v>4</v>
      </c>
    </row>
    <row r="820" spans="1:52" ht="54.75" customHeight="1" x14ac:dyDescent="0.4">
      <c r="A820" s="599"/>
      <c r="B820" s="532"/>
      <c r="C820" s="533"/>
      <c r="D820" s="534"/>
      <c r="E820" s="296" t="s">
        <v>159</v>
      </c>
      <c r="F820" s="314" t="str">
        <f>IF(B819="","",IF(AW820="対象外","対象外",F819))</f>
        <v/>
      </c>
      <c r="G820" s="219" t="str">
        <f>IF(B819="","",IF(AW820="対象外","対象外",G819))</f>
        <v/>
      </c>
      <c r="H820" s="219" t="str">
        <f>IF(B819="","",IF(AW820="対象外","対象外",H819))</f>
        <v/>
      </c>
      <c r="I820" s="219" t="str">
        <f>IF(B819="","",IF(AW820="対象外","対象外",I819))</f>
        <v/>
      </c>
      <c r="J820" s="219" t="str">
        <f>IF(B819="","",IF(AW820="対象外","対象外",J819))</f>
        <v/>
      </c>
      <c r="K820" s="219" t="str">
        <f>IF(B819="","",IF(AW820="対象外","対象外",K819))</f>
        <v/>
      </c>
      <c r="L820" s="315" t="str">
        <f>IF(B819="","",IF(AW820="対象外","対象外",L819))</f>
        <v/>
      </c>
      <c r="M820" s="303" t="str">
        <f>IF(B819="","",IF(AX820="対象外","対象外",M819))</f>
        <v/>
      </c>
      <c r="N820" s="219" t="str">
        <f>IF(B819="","",IF(AX820="対象外","対象外",N819))</f>
        <v/>
      </c>
      <c r="O820" s="219" t="str">
        <f>IF(B819="","",IF(AX820="対象外","対象外",O819))</f>
        <v/>
      </c>
      <c r="P820" s="219" t="str">
        <f>IF(B819="","",IF(AX820="対象外","対象外",P819))</f>
        <v/>
      </c>
      <c r="Q820" s="219" t="str">
        <f>IF(B819="","",IF(AX820="対象外","対象外",Q819))</f>
        <v/>
      </c>
      <c r="R820" s="219" t="str">
        <f>IF(B819="","",IF(AX820="対象外","対象外",R819))</f>
        <v/>
      </c>
      <c r="S820" s="322" t="str">
        <f>IF(B819="","",IF(AX820="対象外","対象外",S819))</f>
        <v/>
      </c>
      <c r="T820" s="314" t="str">
        <f>IF(B819="","",IF(AY820="対象外","対象外",T819))</f>
        <v/>
      </c>
      <c r="U820" s="219" t="str">
        <f>IF(B819="","",IF(AY820="対象外","対象外",U819))</f>
        <v/>
      </c>
      <c r="V820" s="219" t="str">
        <f>IF(B819="","",IF(AY820="対象外","対象外",V819))</f>
        <v/>
      </c>
      <c r="W820" s="219" t="str">
        <f>IF(B819="","",IF(AY820="対象外","対象外",W819))</f>
        <v/>
      </c>
      <c r="X820" s="219" t="str">
        <f>IF(B819="","",IF(AY820="対象外","対象外",X819))</f>
        <v/>
      </c>
      <c r="Y820" s="219" t="str">
        <f>IF(B819="","",IF(AY820="対象外","対象外",Y819))</f>
        <v/>
      </c>
      <c r="Z820" s="315" t="str">
        <f>IF(B819="","",IF(AY820="対象外","対象外",Z819))</f>
        <v/>
      </c>
      <c r="AA820" s="303" t="str">
        <f>IF(B819="","",IF(AZ820="対象外","対象外",AA819))</f>
        <v/>
      </c>
      <c r="AB820" s="219" t="str">
        <f>IF(B819="","",IF(AZ820="対象外","対象外",AB819))</f>
        <v/>
      </c>
      <c r="AC820" s="219" t="str">
        <f>IF(B819="","",IF(AZ820="対象外","対象外",AC819))</f>
        <v/>
      </c>
      <c r="AD820" s="219" t="str">
        <f>IF(B819="","",IF(AZ820="対象外","対象外",AD819))</f>
        <v/>
      </c>
      <c r="AE820" s="219" t="str">
        <f>IF(B819="","",IF(AZ820="対象外","対象外",AE819))</f>
        <v/>
      </c>
      <c r="AF820" s="219" t="str">
        <f>IF(B819="","",IF(AZ820="対象外","対象外",AF819))</f>
        <v/>
      </c>
      <c r="AG820" s="219" t="str">
        <f>IF(B819="","",IF(AZ820="対象外","対象外",AG819))</f>
        <v/>
      </c>
      <c r="AH820" s="523" t="str">
        <f>IF(B819="","",IF(AH819&lt;1,"対象外",ROUND(AI819/AH819,3)))</f>
        <v/>
      </c>
      <c r="AI820" s="524"/>
      <c r="AJ820" s="525"/>
      <c r="AL820" s="290"/>
      <c r="AM820" s="184">
        <f>IF(AH820="",0,IF(AH820="対象外",0,1))</f>
        <v>0</v>
      </c>
      <c r="AN820" s="187">
        <f>IF(AM820=1,AH820,0)</f>
        <v>0</v>
      </c>
      <c r="AO820" s="184">
        <f>AH819</f>
        <v>0</v>
      </c>
      <c r="AP820" s="170">
        <f>AI819</f>
        <v>0</v>
      </c>
      <c r="AQ820" s="152"/>
      <c r="AR820" s="170">
        <f>IF(AS820&gt;1,1,0)</f>
        <v>0</v>
      </c>
      <c r="AS820" s="170">
        <f>AO820+AS776</f>
        <v>0</v>
      </c>
      <c r="AT820" s="170">
        <f>AP820+AT776</f>
        <v>0</v>
      </c>
      <c r="AU820" s="152"/>
      <c r="AW820" s="198" t="str">
        <f>IF(COUNTIF(F819:L819,"作業")+COUNTIF(F819:L819,"休日")&lt;7,"対象外",IF(COUNTIF(F819:L819,"休日")&gt;3,"対象外","対象"))</f>
        <v>対象外</v>
      </c>
      <c r="AX820" s="198" t="str">
        <f>IF(COUNTIF(M819:S819,"作業")+COUNTIF(M819:S819,"休日")&lt;7,"対象外",IF(COUNTIF(M819:S819,"休日")&gt;3,"対象外","対象"))</f>
        <v>対象外</v>
      </c>
      <c r="AY820" s="198" t="str">
        <f>IF(COUNTIF(T819:Z819,"作業")+COUNTIF(T819:Z819,"休日")&lt;7,"対象外",IF(COUNTIF(T819:Z819,"休日")&gt;3,"対象外","対象"))</f>
        <v>対象外</v>
      </c>
      <c r="AZ820" s="198" t="str">
        <f>IF(COUNTIF(AA819:AG819,"作業")+COUNTIF(AA819:AG819,"休日")&lt;7,"対象外",IF(COUNTIF(AA819:AG819,"休日")&gt;3,"対象外","対象"))</f>
        <v>対象外</v>
      </c>
    </row>
    <row r="821" spans="1:52" ht="54.75" customHeight="1" x14ac:dyDescent="0.35">
      <c r="A821" s="599"/>
      <c r="B821" s="529" t="str">
        <f>IF(COUNTIF(F821:AG821,0)=28,"",B$29)</f>
        <v/>
      </c>
      <c r="C821" s="530"/>
      <c r="D821" s="531"/>
      <c r="E821" s="295" t="s">
        <v>158</v>
      </c>
      <c r="F821" s="314">
        <f>VLOOKUP(F814,'3'!$B$11:$D$598,3,0)</f>
        <v>0</v>
      </c>
      <c r="G821" s="219">
        <f>VLOOKUP(G814,'3'!$B$11:$D$598,3,0)</f>
        <v>0</v>
      </c>
      <c r="H821" s="219">
        <f>VLOOKUP(H814,'3'!$B$11:$D$598,3,0)</f>
        <v>0</v>
      </c>
      <c r="I821" s="219">
        <f>VLOOKUP(I814,'3'!$B$11:$D$598,3,0)</f>
        <v>0</v>
      </c>
      <c r="J821" s="219">
        <f>VLOOKUP(J814,'3'!$B$11:$D$598,3,0)</f>
        <v>0</v>
      </c>
      <c r="K821" s="219">
        <f>VLOOKUP(K814,'3'!$B$11:$D$598,3,0)</f>
        <v>0</v>
      </c>
      <c r="L821" s="315">
        <f>VLOOKUP(L814,'3'!$B$11:$D$598,3,0)</f>
        <v>0</v>
      </c>
      <c r="M821" s="303">
        <f>VLOOKUP(M814,'3'!$B$11:$D$598,3,0)</f>
        <v>0</v>
      </c>
      <c r="N821" s="219">
        <f>VLOOKUP(N814,'3'!$B$11:$D$598,3,0)</f>
        <v>0</v>
      </c>
      <c r="O821" s="219">
        <f>VLOOKUP(O814,'3'!$B$11:$D$598,3,0)</f>
        <v>0</v>
      </c>
      <c r="P821" s="219">
        <f>VLOOKUP(P814,'3'!$B$11:$D$598,3,0)</f>
        <v>0</v>
      </c>
      <c r="Q821" s="219">
        <f>VLOOKUP(Q814,'3'!$B$11:$D$598,3,0)</f>
        <v>0</v>
      </c>
      <c r="R821" s="219">
        <f>VLOOKUP(R814,'3'!$B$11:$D$598,3,0)</f>
        <v>0</v>
      </c>
      <c r="S821" s="322">
        <f>VLOOKUP(S814,'3'!$B$11:$D$598,3,0)</f>
        <v>0</v>
      </c>
      <c r="T821" s="314">
        <f>VLOOKUP(T814,'3'!$B$11:$D$598,3,0)</f>
        <v>0</v>
      </c>
      <c r="U821" s="219">
        <f>VLOOKUP(U814,'3'!$B$11:$D$598,3,0)</f>
        <v>0</v>
      </c>
      <c r="V821" s="219">
        <f>VLOOKUP(V814,'3'!$B$11:$D$598,3,0)</f>
        <v>0</v>
      </c>
      <c r="W821" s="219">
        <f>VLOOKUP(W814,'3'!$B$11:$D$598,3,0)</f>
        <v>0</v>
      </c>
      <c r="X821" s="219">
        <f>VLOOKUP(X814,'3'!$B$11:$D$598,3,0)</f>
        <v>0</v>
      </c>
      <c r="Y821" s="219">
        <f>VLOOKUP(Y814,'3'!$B$11:$D$598,3,0)</f>
        <v>0</v>
      </c>
      <c r="Z821" s="315">
        <f>VLOOKUP(Z814,'3'!$B$11:$D$598,3,0)</f>
        <v>0</v>
      </c>
      <c r="AA821" s="303">
        <f>VLOOKUP(AA814,'3'!$B$11:$D$598,3,0)</f>
        <v>0</v>
      </c>
      <c r="AB821" s="219">
        <f>VLOOKUP(AB814,'3'!$B$11:$D$598,3,0)</f>
        <v>0</v>
      </c>
      <c r="AC821" s="219">
        <f>VLOOKUP(AC814,'3'!$B$11:$D$598,3,0)</f>
        <v>0</v>
      </c>
      <c r="AD821" s="219">
        <f>VLOOKUP(AD814,'3'!$B$11:$D$598,3,0)</f>
        <v>0</v>
      </c>
      <c r="AE821" s="219">
        <f>VLOOKUP(AE814,'3'!$B$11:$D$598,3,0)</f>
        <v>0</v>
      </c>
      <c r="AF821" s="219">
        <f>VLOOKUP(AF814,'3'!$B$11:$D$598,3,0)</f>
        <v>0</v>
      </c>
      <c r="AG821" s="219">
        <f>VLOOKUP(AG814,'3'!$B$11:$D$598,3,0)</f>
        <v>0</v>
      </c>
      <c r="AH821" s="198">
        <f>COUNTIF(F822:AG822,"作業")+COUNTIF(F822:AG822,"休日")</f>
        <v>0</v>
      </c>
      <c r="AI821" s="291">
        <f>(COUNTIF(F822:AG822,"休日"))</f>
        <v>0</v>
      </c>
      <c r="AJ821" s="189"/>
      <c r="AL821" s="290"/>
      <c r="AM821" s="290"/>
      <c r="AN821" s="290"/>
      <c r="AW821" s="278">
        <v>1</v>
      </c>
      <c r="AX821" s="278">
        <v>2</v>
      </c>
      <c r="AY821" s="278">
        <v>3</v>
      </c>
      <c r="AZ821" s="278">
        <v>4</v>
      </c>
    </row>
    <row r="822" spans="1:52" ht="54.75" customHeight="1" x14ac:dyDescent="0.35">
      <c r="A822" s="599"/>
      <c r="B822" s="532"/>
      <c r="C822" s="533"/>
      <c r="D822" s="534"/>
      <c r="E822" s="296" t="s">
        <v>159</v>
      </c>
      <c r="F822" s="314" t="str">
        <f>IF(B821="","",IF(AW822="対象外","対象外",F821))</f>
        <v/>
      </c>
      <c r="G822" s="219" t="str">
        <f>IF(B821="","",IF(AW822="対象外","対象外",G821))</f>
        <v/>
      </c>
      <c r="H822" s="219" t="str">
        <f>IF(B821="","",IF(AW822="対象外","対象外",H821))</f>
        <v/>
      </c>
      <c r="I822" s="219" t="str">
        <f>IF(B821="","",IF(AW822="対象外","対象外",I821))</f>
        <v/>
      </c>
      <c r="J822" s="219" t="str">
        <f>IF(B821="","",IF(AW822="対象外","対象外",J821))</f>
        <v/>
      </c>
      <c r="K822" s="219" t="str">
        <f>IF(B821="","",IF(AW822="対象外","対象外",K821))</f>
        <v/>
      </c>
      <c r="L822" s="315" t="str">
        <f>IF(B821="","",IF(AW822="対象外","対象外",L821))</f>
        <v/>
      </c>
      <c r="M822" s="303" t="str">
        <f>IF(B821="","",IF(AX822="対象外","対象外",M821))</f>
        <v/>
      </c>
      <c r="N822" s="219" t="str">
        <f>IF(B821="","",IF(AX822="対象外","対象外",N821))</f>
        <v/>
      </c>
      <c r="O822" s="219" t="str">
        <f>IF(B821="","",IF(AX822="対象外","対象外",O821))</f>
        <v/>
      </c>
      <c r="P822" s="219" t="str">
        <f>IF(B821="","",IF(AX822="対象外","対象外",P821))</f>
        <v/>
      </c>
      <c r="Q822" s="219" t="str">
        <f>IF(B821="","",IF(AX822="対象外","対象外",Q821))</f>
        <v/>
      </c>
      <c r="R822" s="219" t="str">
        <f>IF(B821="","",IF(AX822="対象外","対象外",R821))</f>
        <v/>
      </c>
      <c r="S822" s="322" t="str">
        <f>IF(B821="","",IF(AX822="対象外","対象外",S821))</f>
        <v/>
      </c>
      <c r="T822" s="314" t="str">
        <f>IF(B821="","",IF(AY822="対象外","対象外",T821))</f>
        <v/>
      </c>
      <c r="U822" s="219" t="str">
        <f>IF(B821="","",IF(AY822="対象外","対象外",U821))</f>
        <v/>
      </c>
      <c r="V822" s="219" t="str">
        <f>IF(B821="","",IF(AY822="対象外","対象外",V821))</f>
        <v/>
      </c>
      <c r="W822" s="219" t="str">
        <f>IF(B821="","",IF(AY822="対象外","対象外",W821))</f>
        <v/>
      </c>
      <c r="X822" s="219" t="str">
        <f>IF(B821="","",IF(AY822="対象外","対象外",X821))</f>
        <v/>
      </c>
      <c r="Y822" s="219" t="str">
        <f>IF(B821="","",IF(AY822="対象外","対象外",Y821))</f>
        <v/>
      </c>
      <c r="Z822" s="315" t="str">
        <f>IF(B821="","",IF(AY822="対象外","対象外",Z821))</f>
        <v/>
      </c>
      <c r="AA822" s="303" t="str">
        <f>IF(B821="","",IF(AZ822="対象外","対象外",AA821))</f>
        <v/>
      </c>
      <c r="AB822" s="219" t="str">
        <f>IF(B821="","",IF(AZ822="対象外","対象外",AB821))</f>
        <v/>
      </c>
      <c r="AC822" s="219" t="str">
        <f>IF(B821="","",IF(AZ822="対象外","対象外",AC821))</f>
        <v/>
      </c>
      <c r="AD822" s="219" t="str">
        <f>IF(B821="","",IF(AZ822="対象外","対象外",AD821))</f>
        <v/>
      </c>
      <c r="AE822" s="219" t="str">
        <f>IF(B821="","",IF(AZ822="対象外","対象外",AE821))</f>
        <v/>
      </c>
      <c r="AF822" s="219" t="str">
        <f>IF(B821="","",IF(AZ822="対象外","対象外",AF821))</f>
        <v/>
      </c>
      <c r="AG822" s="219" t="str">
        <f>IF(B821="","",IF(AZ822="対象外","対象外",AG821))</f>
        <v/>
      </c>
      <c r="AH822" s="523" t="str">
        <f>IF(B821="","",IF(AH821&lt;1,"対象外",ROUND(AI821/AH821,3)))</f>
        <v/>
      </c>
      <c r="AI822" s="524"/>
      <c r="AJ822" s="189"/>
      <c r="AL822" s="290"/>
      <c r="AM822" s="184">
        <f>IF(AH822="",0,IF(AH822="対象外",0,1))</f>
        <v>0</v>
      </c>
      <c r="AN822" s="187">
        <f>IF(AM822=1,AH822,0)</f>
        <v>0</v>
      </c>
      <c r="AO822" s="184">
        <f>AH821</f>
        <v>0</v>
      </c>
      <c r="AP822" s="170">
        <f>AI821</f>
        <v>0</v>
      </c>
      <c r="AQ822" s="152"/>
      <c r="AR822" s="170">
        <f>IF(AS822&gt;1,1,0)</f>
        <v>0</v>
      </c>
      <c r="AS822" s="170">
        <f>AO822+AS778</f>
        <v>0</v>
      </c>
      <c r="AT822" s="170">
        <f>AP822+AT778</f>
        <v>0</v>
      </c>
      <c r="AU822" s="152"/>
      <c r="AW822" s="198" t="str">
        <f>IF(COUNTIF(F821:L821,"作業")+COUNTIF(F821:L821,"休日")&lt;7,"対象外",IF(COUNTIF(F821:L821,"休日")&gt;3,"対象外","対象"))</f>
        <v>対象外</v>
      </c>
      <c r="AX822" s="198" t="str">
        <f>IF(COUNTIF(M821:S821,"作業")+COUNTIF(M821:S821,"休日")&lt;7,"対象外",IF(COUNTIF(M821:S821,"休日")&gt;3,"対象外","対象"))</f>
        <v>対象外</v>
      </c>
      <c r="AY822" s="198" t="str">
        <f>IF(COUNTIF(T821:Z821,"作業")+COUNTIF(T821:Z821,"休日")&lt;7,"対象外",IF(COUNTIF(T821:Z821,"休日")&gt;3,"対象外","対象"))</f>
        <v>対象外</v>
      </c>
      <c r="AZ822" s="198" t="str">
        <f>IF(COUNTIF(AA821:AG821,"作業")+COUNTIF(AA821:AG821,"休日")&lt;7,"対象外",IF(COUNTIF(AA821:AG821,"休日")&gt;3,"対象外","対象"))</f>
        <v>対象外</v>
      </c>
    </row>
    <row r="823" spans="1:52" ht="54.75" customHeight="1" x14ac:dyDescent="0.35">
      <c r="A823" s="599"/>
      <c r="B823" s="529" t="str">
        <f>IF(COUNTIF(F823:AG823,0)=28,"",B$31)</f>
        <v/>
      </c>
      <c r="C823" s="530"/>
      <c r="D823" s="531"/>
      <c r="E823" s="295" t="s">
        <v>158</v>
      </c>
      <c r="F823" s="314">
        <f>VLOOKUP(F814,'4'!$B$11:$D$598,3,0)</f>
        <v>0</v>
      </c>
      <c r="G823" s="219">
        <f>VLOOKUP(G814,'4'!$B$11:$D$598,3,0)</f>
        <v>0</v>
      </c>
      <c r="H823" s="219">
        <f>VLOOKUP(H814,'4'!$B$11:$D$598,3,0)</f>
        <v>0</v>
      </c>
      <c r="I823" s="219">
        <f>VLOOKUP(I814,'4'!$B$11:$D$598,3,0)</f>
        <v>0</v>
      </c>
      <c r="J823" s="219">
        <f>VLOOKUP(J814,'4'!$B$11:$D$598,3,0)</f>
        <v>0</v>
      </c>
      <c r="K823" s="219">
        <f>VLOOKUP(K814,'4'!$B$11:$D$598,3,0)</f>
        <v>0</v>
      </c>
      <c r="L823" s="315">
        <f>VLOOKUP(L814,'4'!$B$11:$D$598,3,0)</f>
        <v>0</v>
      </c>
      <c r="M823" s="303">
        <f>VLOOKUP(M814,'4'!$B$11:$D$598,3,0)</f>
        <v>0</v>
      </c>
      <c r="N823" s="219">
        <f>VLOOKUP(N814,'4'!$B$11:$D$598,3,0)</f>
        <v>0</v>
      </c>
      <c r="O823" s="219">
        <f>VLOOKUP(O814,'4'!$B$11:$D$598,3,0)</f>
        <v>0</v>
      </c>
      <c r="P823" s="219">
        <f>VLOOKUP(P814,'4'!$B$11:$D$598,3,0)</f>
        <v>0</v>
      </c>
      <c r="Q823" s="219">
        <f>VLOOKUP(Q814,'4'!$B$11:$D$598,3,0)</f>
        <v>0</v>
      </c>
      <c r="R823" s="219">
        <f>VLOOKUP(R814,'4'!$B$11:$D$598,3,0)</f>
        <v>0</v>
      </c>
      <c r="S823" s="322">
        <f>VLOOKUP(S814,'4'!$B$11:$D$598,3,0)</f>
        <v>0</v>
      </c>
      <c r="T823" s="314">
        <f>VLOOKUP(T814,'4'!$B$11:$D$598,3,0)</f>
        <v>0</v>
      </c>
      <c r="U823" s="219">
        <f>VLOOKUP(U814,'4'!$B$11:$D$598,3,0)</f>
        <v>0</v>
      </c>
      <c r="V823" s="219">
        <f>VLOOKUP(V814,'4'!$B$11:$D$598,3,0)</f>
        <v>0</v>
      </c>
      <c r="W823" s="219">
        <f>VLOOKUP(W814,'4'!$B$11:$D$598,3,0)</f>
        <v>0</v>
      </c>
      <c r="X823" s="219">
        <f>VLOOKUP(X814,'4'!$B$11:$D$598,3,0)</f>
        <v>0</v>
      </c>
      <c r="Y823" s="219">
        <f>VLOOKUP(Y814,'4'!$B$11:$D$598,3,0)</f>
        <v>0</v>
      </c>
      <c r="Z823" s="315">
        <f>VLOOKUP(Z814,'4'!$B$11:$D$598,3,0)</f>
        <v>0</v>
      </c>
      <c r="AA823" s="303">
        <f>VLOOKUP(AA814,'4'!$B$11:$D$598,3,0)</f>
        <v>0</v>
      </c>
      <c r="AB823" s="219">
        <f>VLOOKUP(AB814,'4'!$B$11:$D$598,3,0)</f>
        <v>0</v>
      </c>
      <c r="AC823" s="219">
        <f>VLOOKUP(AC814,'4'!$B$11:$D$598,3,0)</f>
        <v>0</v>
      </c>
      <c r="AD823" s="219">
        <f>VLOOKUP(AD814,'4'!$B$11:$D$598,3,0)</f>
        <v>0</v>
      </c>
      <c r="AE823" s="219">
        <f>VLOOKUP(AE814,'4'!$B$11:$D$598,3,0)</f>
        <v>0</v>
      </c>
      <c r="AF823" s="219">
        <f>VLOOKUP(AF814,'4'!$B$11:$D$598,3,0)</f>
        <v>0</v>
      </c>
      <c r="AG823" s="219">
        <f>VLOOKUP(AG814,'4'!$B$11:$D$598,3,0)</f>
        <v>0</v>
      </c>
      <c r="AH823" s="198">
        <f>COUNTIF(F824:AG824,"作業")+COUNTIF(F824:AG824,"休日")</f>
        <v>0</v>
      </c>
      <c r="AI823" s="291">
        <f>(COUNTIF(F824:AG824,"休日"))</f>
        <v>0</v>
      </c>
      <c r="AJ823" s="189"/>
      <c r="AL823" s="290"/>
      <c r="AM823" s="290"/>
      <c r="AN823" s="290"/>
      <c r="AW823" s="278">
        <v>1</v>
      </c>
      <c r="AX823" s="278">
        <v>2</v>
      </c>
      <c r="AY823" s="278">
        <v>3</v>
      </c>
      <c r="AZ823" s="278">
        <v>4</v>
      </c>
    </row>
    <row r="824" spans="1:52" ht="54.75" customHeight="1" x14ac:dyDescent="0.35">
      <c r="A824" s="599"/>
      <c r="B824" s="532"/>
      <c r="C824" s="533"/>
      <c r="D824" s="534"/>
      <c r="E824" s="296" t="s">
        <v>159</v>
      </c>
      <c r="F824" s="314" t="str">
        <f>IF(B823="","",IF(AW824="対象外","対象外",F823))</f>
        <v/>
      </c>
      <c r="G824" s="219" t="str">
        <f>IF(B823="","",IF(AW824="対象外","対象外",G823))</f>
        <v/>
      </c>
      <c r="H824" s="219" t="str">
        <f>IF(B823="","",IF(AW824="対象外","対象外",H823))</f>
        <v/>
      </c>
      <c r="I824" s="219" t="str">
        <f>IF(B823="","",IF(AW824="対象外","対象外",I823))</f>
        <v/>
      </c>
      <c r="J824" s="219" t="str">
        <f>IF(B823="","",IF(AW824="対象外","対象外",J823))</f>
        <v/>
      </c>
      <c r="K824" s="219" t="str">
        <f>IF(B823="","",IF(AW824="対象外","対象外",K823))</f>
        <v/>
      </c>
      <c r="L824" s="315" t="str">
        <f>IF(B823="","",IF(AW824="対象外","対象外",L823))</f>
        <v/>
      </c>
      <c r="M824" s="303" t="str">
        <f>IF(B823="","",IF(AX824="対象外","対象外",M823))</f>
        <v/>
      </c>
      <c r="N824" s="219" t="str">
        <f>IF(B823="","",IF(AX824="対象外","対象外",N823))</f>
        <v/>
      </c>
      <c r="O824" s="219" t="str">
        <f>IF(B823="","",IF(AX824="対象外","対象外",O823))</f>
        <v/>
      </c>
      <c r="P824" s="219" t="str">
        <f>IF(B823="","",IF(AX824="対象外","対象外",P823))</f>
        <v/>
      </c>
      <c r="Q824" s="219" t="str">
        <f>IF(B823="","",IF(AX824="対象外","対象外",Q823))</f>
        <v/>
      </c>
      <c r="R824" s="219" t="str">
        <f>IF(B823="","",IF(AX824="対象外","対象外",R823))</f>
        <v/>
      </c>
      <c r="S824" s="322" t="str">
        <f>IF(B823="","",IF(AX824="対象外","対象外",S823))</f>
        <v/>
      </c>
      <c r="T824" s="314" t="str">
        <f>IF(B823="","",IF(AY824="対象外","対象外",T823))</f>
        <v/>
      </c>
      <c r="U824" s="219" t="str">
        <f>IF(B823="","",IF(AY824="対象外","対象外",U823))</f>
        <v/>
      </c>
      <c r="V824" s="219" t="str">
        <f>IF(B823="","",IF(AY824="対象外","対象外",V823))</f>
        <v/>
      </c>
      <c r="W824" s="219" t="str">
        <f>IF(B823="","",IF(AY824="対象外","対象外",W823))</f>
        <v/>
      </c>
      <c r="X824" s="219" t="str">
        <f>IF(B823="","",IF(AY824="対象外","対象外",X823))</f>
        <v/>
      </c>
      <c r="Y824" s="219" t="str">
        <f>IF(B823="","",IF(AY824="対象外","対象外",Y823))</f>
        <v/>
      </c>
      <c r="Z824" s="315" t="str">
        <f>IF(B823="","",IF(AY824="対象外","対象外",Z823))</f>
        <v/>
      </c>
      <c r="AA824" s="303" t="str">
        <f>IF(B823="","",IF(AZ824="対象外","対象外",AA823))</f>
        <v/>
      </c>
      <c r="AB824" s="219" t="str">
        <f>IF(B823="","",IF(AZ824="対象外","対象外",AB823))</f>
        <v/>
      </c>
      <c r="AC824" s="219" t="str">
        <f>IF(B823="","",IF(AZ824="対象外","対象外",AC823))</f>
        <v/>
      </c>
      <c r="AD824" s="219" t="str">
        <f>IF(B823="","",IF(AZ824="対象外","対象外",AD823))</f>
        <v/>
      </c>
      <c r="AE824" s="219" t="str">
        <f>IF(B823="","",IF(AZ824="対象外","対象外",AE823))</f>
        <v/>
      </c>
      <c r="AF824" s="219" t="str">
        <f>IF(B823="","",IF(AZ824="対象外","対象外",AF823))</f>
        <v/>
      </c>
      <c r="AG824" s="219" t="str">
        <f>IF(B823="","",IF(AZ824="対象外","対象外",AG823))</f>
        <v/>
      </c>
      <c r="AH824" s="523" t="str">
        <f>IF(B823="","",IF(AH823&lt;1,"対象外",ROUND(AI823/AH823,3)))</f>
        <v/>
      </c>
      <c r="AI824" s="524"/>
      <c r="AJ824" s="189"/>
      <c r="AL824" s="290"/>
      <c r="AM824" s="184">
        <f>IF(AH824="",0,IF(AH824="対象外",0,1))</f>
        <v>0</v>
      </c>
      <c r="AN824" s="187">
        <f>IF(AM824=1,AH824,0)</f>
        <v>0</v>
      </c>
      <c r="AO824" s="184">
        <f>AH823</f>
        <v>0</v>
      </c>
      <c r="AP824" s="170">
        <f>AI823</f>
        <v>0</v>
      </c>
      <c r="AQ824" s="152"/>
      <c r="AR824" s="170">
        <f>IF(AS824&gt;1,1,0)</f>
        <v>0</v>
      </c>
      <c r="AS824" s="170">
        <f>AO824+AS780</f>
        <v>0</v>
      </c>
      <c r="AT824" s="170">
        <f>AP824+AT780</f>
        <v>0</v>
      </c>
      <c r="AU824" s="152"/>
      <c r="AW824" s="198" t="str">
        <f>IF(COUNTIF(F823:L823,"作業")+COUNTIF(F823:L823,"休日")&lt;7,"対象外",IF(COUNTIF(F823:L823,"休日")&gt;3,"対象外","対象"))</f>
        <v>対象外</v>
      </c>
      <c r="AX824" s="198" t="str">
        <f>IF(COUNTIF(M823:S823,"作業")+COUNTIF(M823:S823,"休日")&lt;7,"対象外",IF(COUNTIF(M823:S823,"休日")&gt;3,"対象外","対象"))</f>
        <v>対象外</v>
      </c>
      <c r="AY824" s="198" t="str">
        <f>IF(COUNTIF(T823:Z823,"作業")+COUNTIF(T823:Z823,"休日")&lt;7,"対象外",IF(COUNTIF(T823:Z823,"休日")&gt;3,"対象外","対象"))</f>
        <v>対象外</v>
      </c>
      <c r="AZ824" s="198" t="str">
        <f>IF(COUNTIF(AA823:AG823,"作業")+COUNTIF(AA823:AG823,"休日")&lt;7,"対象外",IF(COUNTIF(AA823:AG823,"休日")&gt;3,"対象外","対象"))</f>
        <v>対象外</v>
      </c>
    </row>
    <row r="825" spans="1:52" ht="54.75" customHeight="1" x14ac:dyDescent="0.35">
      <c r="A825" s="599"/>
      <c r="B825" s="529" t="str">
        <f>IF(COUNTIF(F825:AG825,0)=28,"",B$33)</f>
        <v/>
      </c>
      <c r="C825" s="530"/>
      <c r="D825" s="531"/>
      <c r="E825" s="295" t="s">
        <v>158</v>
      </c>
      <c r="F825" s="314">
        <f>VLOOKUP(F814,'5'!$B$11:$D$598,3,0)</f>
        <v>0</v>
      </c>
      <c r="G825" s="219">
        <f>VLOOKUP(G814,'5'!$B$11:$D$598,3,0)</f>
        <v>0</v>
      </c>
      <c r="H825" s="219">
        <f>VLOOKUP(H814,'5'!$B$11:$D$598,3,0)</f>
        <v>0</v>
      </c>
      <c r="I825" s="219">
        <f>VLOOKUP(I814,'5'!$B$11:$D$598,3,0)</f>
        <v>0</v>
      </c>
      <c r="J825" s="219">
        <f>VLOOKUP(J814,'5'!$B$11:$D$598,3,0)</f>
        <v>0</v>
      </c>
      <c r="K825" s="219">
        <f>VLOOKUP(K814,'5'!$B$11:$D$598,3,0)</f>
        <v>0</v>
      </c>
      <c r="L825" s="315">
        <f>VLOOKUP(L814,'5'!$B$11:$D$598,3,0)</f>
        <v>0</v>
      </c>
      <c r="M825" s="303">
        <f>VLOOKUP(M814,'5'!$B$11:$D$598,3,0)</f>
        <v>0</v>
      </c>
      <c r="N825" s="219">
        <f>VLOOKUP(N814,'5'!$B$11:$D$598,3,0)</f>
        <v>0</v>
      </c>
      <c r="O825" s="219">
        <f>VLOOKUP(O814,'5'!$B$11:$D$598,3,0)</f>
        <v>0</v>
      </c>
      <c r="P825" s="219">
        <f>VLOOKUP(P814,'5'!$B$11:$D$598,3,0)</f>
        <v>0</v>
      </c>
      <c r="Q825" s="219">
        <f>VLOOKUP(Q814,'5'!$B$11:$D$598,3,0)</f>
        <v>0</v>
      </c>
      <c r="R825" s="219">
        <f>VLOOKUP(R814,'5'!$B$11:$D$598,3,0)</f>
        <v>0</v>
      </c>
      <c r="S825" s="322">
        <f>VLOOKUP(S814,'5'!$B$11:$D$598,3,0)</f>
        <v>0</v>
      </c>
      <c r="T825" s="314">
        <f>VLOOKUP(T814,'5'!$B$11:$D$598,3,0)</f>
        <v>0</v>
      </c>
      <c r="U825" s="219">
        <f>VLOOKUP(U814,'5'!$B$11:$D$598,3,0)</f>
        <v>0</v>
      </c>
      <c r="V825" s="219">
        <f>VLOOKUP(V814,'5'!$B$11:$D$598,3,0)</f>
        <v>0</v>
      </c>
      <c r="W825" s="219">
        <f>VLOOKUP(W814,'5'!$B$11:$D$598,3,0)</f>
        <v>0</v>
      </c>
      <c r="X825" s="219">
        <f>VLOOKUP(X814,'5'!$B$11:$D$598,3,0)</f>
        <v>0</v>
      </c>
      <c r="Y825" s="219">
        <f>VLOOKUP(Y814,'5'!$B$11:$D$598,3,0)</f>
        <v>0</v>
      </c>
      <c r="Z825" s="315">
        <f>VLOOKUP(Z814,'5'!$B$11:$D$598,3,0)</f>
        <v>0</v>
      </c>
      <c r="AA825" s="303">
        <f>VLOOKUP(AA814,'5'!$B$11:$D$598,3,0)</f>
        <v>0</v>
      </c>
      <c r="AB825" s="219">
        <f>VLOOKUP(AB814,'5'!$B$11:$D$598,3,0)</f>
        <v>0</v>
      </c>
      <c r="AC825" s="219">
        <f>VLOOKUP(AC814,'5'!$B$11:$D$598,3,0)</f>
        <v>0</v>
      </c>
      <c r="AD825" s="219">
        <f>VLOOKUP(AD814,'5'!$B$11:$D$598,3,0)</f>
        <v>0</v>
      </c>
      <c r="AE825" s="219">
        <f>VLOOKUP(AE814,'5'!$B$11:$D$598,3,0)</f>
        <v>0</v>
      </c>
      <c r="AF825" s="219">
        <f>VLOOKUP(AF814,'5'!$B$11:$D$598,3,0)</f>
        <v>0</v>
      </c>
      <c r="AG825" s="219">
        <f>VLOOKUP(AG814,'5'!$B$11:$D$598,3,0)</f>
        <v>0</v>
      </c>
      <c r="AH825" s="198">
        <f>COUNTIF(F826:AG826,"作業")+COUNTIF(F826:AG826,"休日")</f>
        <v>0</v>
      </c>
      <c r="AI825" s="291">
        <f>(COUNTIF(F826:AG826,"休日"))</f>
        <v>0</v>
      </c>
      <c r="AJ825" s="189"/>
      <c r="AL825" s="290"/>
      <c r="AM825" s="290"/>
      <c r="AN825" s="290"/>
      <c r="AW825" s="278">
        <v>1</v>
      </c>
      <c r="AX825" s="278">
        <v>2</v>
      </c>
      <c r="AY825" s="278">
        <v>3</v>
      </c>
      <c r="AZ825" s="278">
        <v>4</v>
      </c>
    </row>
    <row r="826" spans="1:52" ht="54.75" customHeight="1" x14ac:dyDescent="0.35">
      <c r="A826" s="599"/>
      <c r="B826" s="532"/>
      <c r="C826" s="533"/>
      <c r="D826" s="534"/>
      <c r="E826" s="296" t="s">
        <v>159</v>
      </c>
      <c r="F826" s="314" t="str">
        <f>IF(B825="","",IF(AW826="対象外","対象外",F825))</f>
        <v/>
      </c>
      <c r="G826" s="219" t="str">
        <f>IF(B825="","",IF(AW826="対象外","対象外",G825))</f>
        <v/>
      </c>
      <c r="H826" s="219" t="str">
        <f>IF(B825="","",IF(AW826="対象外","対象外",H825))</f>
        <v/>
      </c>
      <c r="I826" s="219" t="str">
        <f>IF(B825="","",IF(AW826="対象外","対象外",I825))</f>
        <v/>
      </c>
      <c r="J826" s="219" t="str">
        <f>IF(B825="","",IF(AW826="対象外","対象外",J825))</f>
        <v/>
      </c>
      <c r="K826" s="219" t="str">
        <f>IF(B825="","",IF(AW826="対象外","対象外",K825))</f>
        <v/>
      </c>
      <c r="L826" s="315" t="str">
        <f>IF(B825="","",IF(AW826="対象外","対象外",L825))</f>
        <v/>
      </c>
      <c r="M826" s="303" t="str">
        <f>IF(B825="","",IF(AX826="対象外","対象外",M825))</f>
        <v/>
      </c>
      <c r="N826" s="219" t="str">
        <f>IF(B825="","",IF(AX826="対象外","対象外",N825))</f>
        <v/>
      </c>
      <c r="O826" s="219" t="str">
        <f>IF(B825="","",IF(AX826="対象外","対象外",O825))</f>
        <v/>
      </c>
      <c r="P826" s="219" t="str">
        <f>IF(B825="","",IF(AX826="対象外","対象外",P825))</f>
        <v/>
      </c>
      <c r="Q826" s="219" t="str">
        <f>IF(B825="","",IF(AX826="対象外","対象外",Q825))</f>
        <v/>
      </c>
      <c r="R826" s="219" t="str">
        <f>IF(B825="","",IF(AX826="対象外","対象外",R825))</f>
        <v/>
      </c>
      <c r="S826" s="322" t="str">
        <f>IF(B825="","",IF(AX826="対象外","対象外",S825))</f>
        <v/>
      </c>
      <c r="T826" s="314" t="str">
        <f>IF(B825="","",IF(AY826="対象外","対象外",T825))</f>
        <v/>
      </c>
      <c r="U826" s="219" t="str">
        <f>IF(B825="","",IF(AY826="対象外","対象外",U825))</f>
        <v/>
      </c>
      <c r="V826" s="219" t="str">
        <f>IF(B825="","",IF(AY826="対象外","対象外",V825))</f>
        <v/>
      </c>
      <c r="W826" s="219" t="str">
        <f>IF(B825="","",IF(AY826="対象外","対象外",W825))</f>
        <v/>
      </c>
      <c r="X826" s="219" t="str">
        <f>IF(B825="","",IF(AY826="対象外","対象外",X825))</f>
        <v/>
      </c>
      <c r="Y826" s="219" t="str">
        <f>IF(B825="","",IF(AY826="対象外","対象外",Y825))</f>
        <v/>
      </c>
      <c r="Z826" s="315" t="str">
        <f>IF(B825="","",IF(AY826="対象外","対象外",Z825))</f>
        <v/>
      </c>
      <c r="AA826" s="303" t="str">
        <f>IF(B825="","",IF(AZ826="対象外","対象外",AA825))</f>
        <v/>
      </c>
      <c r="AB826" s="219" t="str">
        <f>IF(B825="","",IF(AZ826="対象外","対象外",AB825))</f>
        <v/>
      </c>
      <c r="AC826" s="219" t="str">
        <f>IF(B825="","",IF(AZ826="対象外","対象外",AC825))</f>
        <v/>
      </c>
      <c r="AD826" s="219" t="str">
        <f>IF(B825="","",IF(AZ826="対象外","対象外",AD825))</f>
        <v/>
      </c>
      <c r="AE826" s="219" t="str">
        <f>IF(B825="","",IF(AZ826="対象外","対象外",AE825))</f>
        <v/>
      </c>
      <c r="AF826" s="219" t="str">
        <f>IF(B825="","",IF(AZ826="対象外","対象外",AF825))</f>
        <v/>
      </c>
      <c r="AG826" s="219" t="str">
        <f>IF(B825="","",IF(AZ826="対象外","対象外",AG825))</f>
        <v/>
      </c>
      <c r="AH826" s="523" t="str">
        <f>IF(B825="","",IF(AH825&lt;1,"対象外",ROUND(AI825/AH825,3)))</f>
        <v/>
      </c>
      <c r="AI826" s="524"/>
      <c r="AJ826" s="189"/>
      <c r="AL826" s="290"/>
      <c r="AM826" s="184">
        <f>IF(AH826="",0,IF(AH826="対象外",0,1))</f>
        <v>0</v>
      </c>
      <c r="AN826" s="187">
        <f>IF(AM826=1,AH826,0)</f>
        <v>0</v>
      </c>
      <c r="AO826" s="184">
        <f>AH825</f>
        <v>0</v>
      </c>
      <c r="AP826" s="170">
        <f>AI825</f>
        <v>0</v>
      </c>
      <c r="AQ826" s="152"/>
      <c r="AR826" s="170">
        <f>IF(AS826&gt;1,1,0)</f>
        <v>0</v>
      </c>
      <c r="AS826" s="170">
        <f>AO826+AS782</f>
        <v>0</v>
      </c>
      <c r="AT826" s="170">
        <f>AP826+AT782</f>
        <v>0</v>
      </c>
      <c r="AU826" s="152"/>
      <c r="AW826" s="198" t="str">
        <f>IF(COUNTIF(F825:L825,"作業")+COUNTIF(F825:L825,"休日")&lt;7,"対象外",IF(COUNTIF(F825:L825,"休日")&gt;3,"対象外","対象"))</f>
        <v>対象外</v>
      </c>
      <c r="AX826" s="198" t="str">
        <f>IF(COUNTIF(M825:S825,"作業")+COUNTIF(M825:S825,"休日")&lt;7,"対象外",IF(COUNTIF(M825:S825,"休日")&gt;3,"対象外","対象"))</f>
        <v>対象外</v>
      </c>
      <c r="AY826" s="198" t="str">
        <f>IF(COUNTIF(T825:Z825,"作業")+COUNTIF(T825:Z825,"休日")&lt;7,"対象外",IF(COUNTIF(T825:Z825,"休日")&gt;3,"対象外","対象"))</f>
        <v>対象外</v>
      </c>
      <c r="AZ826" s="198" t="str">
        <f>IF(COUNTIF(AA825:AG825,"作業")+COUNTIF(AA825:AG825,"休日")&lt;7,"対象外",IF(COUNTIF(AA825:AG825,"休日")&gt;3,"対象外","対象"))</f>
        <v>対象外</v>
      </c>
    </row>
    <row r="827" spans="1:52" ht="54.75" customHeight="1" x14ac:dyDescent="0.35">
      <c r="A827" s="599"/>
      <c r="B827" s="529" t="str">
        <f>IF(COUNTIF(F827:AG827,0)=28,"",B$35)</f>
        <v/>
      </c>
      <c r="C827" s="530"/>
      <c r="D827" s="531"/>
      <c r="E827" s="295" t="s">
        <v>158</v>
      </c>
      <c r="F827" s="314">
        <f>VLOOKUP(F814,'6'!$B$11:$D$598,3,0)</f>
        <v>0</v>
      </c>
      <c r="G827" s="219">
        <f>VLOOKUP(G814,'6'!$B$11:$D$598,3,0)</f>
        <v>0</v>
      </c>
      <c r="H827" s="219">
        <f>VLOOKUP(H814,'6'!$B$11:$D$598,3,0)</f>
        <v>0</v>
      </c>
      <c r="I827" s="219">
        <f>VLOOKUP(I814,'6'!$B$11:$D$598,3,0)</f>
        <v>0</v>
      </c>
      <c r="J827" s="219">
        <f>VLOOKUP(J814,'6'!$B$11:$D$598,3,0)</f>
        <v>0</v>
      </c>
      <c r="K827" s="219">
        <f>VLOOKUP(K814,'6'!$B$11:$D$598,3,0)</f>
        <v>0</v>
      </c>
      <c r="L827" s="315">
        <f>VLOOKUP(L814,'6'!$B$11:$D$598,3,0)</f>
        <v>0</v>
      </c>
      <c r="M827" s="303">
        <f>VLOOKUP(M814,'6'!$B$11:$D$598,3,0)</f>
        <v>0</v>
      </c>
      <c r="N827" s="219">
        <f>VLOOKUP(N814,'6'!$B$11:$D$598,3,0)</f>
        <v>0</v>
      </c>
      <c r="O827" s="219">
        <f>VLOOKUP(O814,'6'!$B$11:$D$598,3,0)</f>
        <v>0</v>
      </c>
      <c r="P827" s="219">
        <f>VLOOKUP(P814,'6'!$B$11:$D$598,3,0)</f>
        <v>0</v>
      </c>
      <c r="Q827" s="219">
        <f>VLOOKUP(Q814,'6'!$B$11:$D$598,3,0)</f>
        <v>0</v>
      </c>
      <c r="R827" s="219">
        <f>VLOOKUP(R814,'6'!$B$11:$D$598,3,0)</f>
        <v>0</v>
      </c>
      <c r="S827" s="322">
        <f>VLOOKUP(S814,'6'!$B$11:$D$598,3,0)</f>
        <v>0</v>
      </c>
      <c r="T827" s="314">
        <f>VLOOKUP(T814,'6'!$B$11:$D$598,3,0)</f>
        <v>0</v>
      </c>
      <c r="U827" s="219">
        <f>VLOOKUP(U814,'6'!$B$11:$D$598,3,0)</f>
        <v>0</v>
      </c>
      <c r="V827" s="219">
        <f>VLOOKUP(V814,'6'!$B$11:$D$598,3,0)</f>
        <v>0</v>
      </c>
      <c r="W827" s="219">
        <f>VLOOKUP(W814,'6'!$B$11:$D$598,3,0)</f>
        <v>0</v>
      </c>
      <c r="X827" s="219">
        <f>VLOOKUP(X814,'6'!$B$11:$D$598,3,0)</f>
        <v>0</v>
      </c>
      <c r="Y827" s="219">
        <f>VLOOKUP(Y814,'6'!$B$11:$D$598,3,0)</f>
        <v>0</v>
      </c>
      <c r="Z827" s="315">
        <f>VLOOKUP(Z814,'6'!$B$11:$D$598,3,0)</f>
        <v>0</v>
      </c>
      <c r="AA827" s="303">
        <f>VLOOKUP(AA814,'6'!$B$11:$D$598,3,0)</f>
        <v>0</v>
      </c>
      <c r="AB827" s="219">
        <f>VLOOKUP(AB814,'6'!$B$11:$D$598,3,0)</f>
        <v>0</v>
      </c>
      <c r="AC827" s="219">
        <f>VLOOKUP(AC814,'6'!$B$11:$D$598,3,0)</f>
        <v>0</v>
      </c>
      <c r="AD827" s="219">
        <f>VLOOKUP(AD814,'6'!$B$11:$D$598,3,0)</f>
        <v>0</v>
      </c>
      <c r="AE827" s="219">
        <f>VLOOKUP(AE814,'6'!$B$11:$D$598,3,0)</f>
        <v>0</v>
      </c>
      <c r="AF827" s="219">
        <f>VLOOKUP(AF814,'6'!$B$11:$D$598,3,0)</f>
        <v>0</v>
      </c>
      <c r="AG827" s="219">
        <f>VLOOKUP(AG814,'6'!$B$11:$D$598,3,0)</f>
        <v>0</v>
      </c>
      <c r="AH827" s="198">
        <f t="shared" ref="AH827" si="1353">COUNTIF(F828:AG828,"作業")+COUNTIF(F828:AG828,"休日")</f>
        <v>0</v>
      </c>
      <c r="AI827" s="291">
        <f t="shared" ref="AI827" si="1354">(COUNTIF(F828:AG828,"休日"))</f>
        <v>0</v>
      </c>
      <c r="AJ827" s="189"/>
      <c r="AL827" s="290"/>
      <c r="AM827" s="290"/>
      <c r="AN827" s="290"/>
      <c r="AW827" s="278">
        <v>1</v>
      </c>
      <c r="AX827" s="278">
        <v>2</v>
      </c>
      <c r="AY827" s="278">
        <v>3</v>
      </c>
      <c r="AZ827" s="278">
        <v>4</v>
      </c>
    </row>
    <row r="828" spans="1:52" ht="54.75" customHeight="1" x14ac:dyDescent="0.35">
      <c r="A828" s="599"/>
      <c r="B828" s="532"/>
      <c r="C828" s="533"/>
      <c r="D828" s="534"/>
      <c r="E828" s="296" t="s">
        <v>159</v>
      </c>
      <c r="F828" s="314" t="str">
        <f>IF(B827="","",IF(AW828="対象外","対象外",F827))</f>
        <v/>
      </c>
      <c r="G828" s="219" t="str">
        <f>IF(B827="","",IF(AW828="対象外","対象外",G827))</f>
        <v/>
      </c>
      <c r="H828" s="219" t="str">
        <f>IF(B827="","",IF(AW828="対象外","対象外",H827))</f>
        <v/>
      </c>
      <c r="I828" s="219" t="str">
        <f>IF(B827="","",IF(AW828="対象外","対象外",I827))</f>
        <v/>
      </c>
      <c r="J828" s="219" t="str">
        <f>IF(B827="","",IF(AW828="対象外","対象外",J827))</f>
        <v/>
      </c>
      <c r="K828" s="219" t="str">
        <f>IF(B827="","",IF(AW828="対象外","対象外",K827))</f>
        <v/>
      </c>
      <c r="L828" s="315" t="str">
        <f>IF(B827="","",IF(AW828="対象外","対象外",L827))</f>
        <v/>
      </c>
      <c r="M828" s="303" t="str">
        <f>IF(B827="","",IF(AX828="対象外","対象外",M827))</f>
        <v/>
      </c>
      <c r="N828" s="219" t="str">
        <f>IF(B827="","",IF(AX828="対象外","対象外",N827))</f>
        <v/>
      </c>
      <c r="O828" s="219" t="str">
        <f>IF(B827="","",IF(AX828="対象外","対象外",O827))</f>
        <v/>
      </c>
      <c r="P828" s="219" t="str">
        <f>IF(B827="","",IF(AX828="対象外","対象外",P827))</f>
        <v/>
      </c>
      <c r="Q828" s="219" t="str">
        <f>IF(B827="","",IF(AX828="対象外","対象外",Q827))</f>
        <v/>
      </c>
      <c r="R828" s="219" t="str">
        <f>IF(B827="","",IF(AX828="対象外","対象外",R827))</f>
        <v/>
      </c>
      <c r="S828" s="322" t="str">
        <f>IF(B827="","",IF(AX828="対象外","対象外",S827))</f>
        <v/>
      </c>
      <c r="T828" s="314" t="str">
        <f>IF(B827="","",IF(AY828="対象外","対象外",T827))</f>
        <v/>
      </c>
      <c r="U828" s="219" t="str">
        <f>IF(B827="","",IF(AY828="対象外","対象外",U827))</f>
        <v/>
      </c>
      <c r="V828" s="219" t="str">
        <f>IF(B827="","",IF(AY828="対象外","対象外",V827))</f>
        <v/>
      </c>
      <c r="W828" s="219" t="str">
        <f>IF(B827="","",IF(AY828="対象外","対象外",W827))</f>
        <v/>
      </c>
      <c r="X828" s="219" t="str">
        <f>IF(B827="","",IF(AY828="対象外","対象外",X827))</f>
        <v/>
      </c>
      <c r="Y828" s="219" t="str">
        <f>IF(B827="","",IF(AY828="対象外","対象外",Y827))</f>
        <v/>
      </c>
      <c r="Z828" s="315" t="str">
        <f>IF(B827="","",IF(AY828="対象外","対象外",Z827))</f>
        <v/>
      </c>
      <c r="AA828" s="303" t="str">
        <f>IF(B827="","",IF(AZ828="対象外","対象外",AA827))</f>
        <v/>
      </c>
      <c r="AB828" s="219" t="str">
        <f>IF(B827="","",IF(AZ828="対象外","対象外",AB827))</f>
        <v/>
      </c>
      <c r="AC828" s="219" t="str">
        <f>IF(B827="","",IF(AZ828="対象外","対象外",AC827))</f>
        <v/>
      </c>
      <c r="AD828" s="219" t="str">
        <f>IF(B827="","",IF(AZ828="対象外","対象外",AD827))</f>
        <v/>
      </c>
      <c r="AE828" s="219" t="str">
        <f>IF(B827="","",IF(AZ828="対象外","対象外",AE827))</f>
        <v/>
      </c>
      <c r="AF828" s="219" t="str">
        <f>IF(B827="","",IF(AZ828="対象外","対象外",AF827))</f>
        <v/>
      </c>
      <c r="AG828" s="219" t="str">
        <f>IF(B827="","",IF(AZ828="対象外","対象外",AG827))</f>
        <v/>
      </c>
      <c r="AH828" s="523" t="str">
        <f t="shared" ref="AH828" si="1355">IF(B827="","",IF(AH827&lt;1,"対象外",ROUND(AI827/AH827,3)))</f>
        <v/>
      </c>
      <c r="AI828" s="524"/>
      <c r="AJ828" s="189"/>
      <c r="AL828" s="290"/>
      <c r="AM828" s="184">
        <f>IF(AH828="",0,IF(AH828="対象外",0,1))</f>
        <v>0</v>
      </c>
      <c r="AN828" s="187">
        <f>IF(AM828=1,AH828,0)</f>
        <v>0</v>
      </c>
      <c r="AO828" s="184">
        <f>AH827</f>
        <v>0</v>
      </c>
      <c r="AP828" s="170">
        <f>AI827</f>
        <v>0</v>
      </c>
      <c r="AQ828" s="152"/>
      <c r="AR828" s="170">
        <f>IF(AS828&gt;1,1,0)</f>
        <v>0</v>
      </c>
      <c r="AS828" s="170">
        <f>AO828+AS784</f>
        <v>0</v>
      </c>
      <c r="AT828" s="170">
        <f>AP828+AT784</f>
        <v>0</v>
      </c>
      <c r="AU828" s="152"/>
      <c r="AW828" s="198" t="str">
        <f>IF(COUNTIF(F827:L827,"作業")+COUNTIF(F827:L827,"休日")&lt;7,"対象外",IF(COUNTIF(F827:L827,"休日")&gt;3,"対象外","対象"))</f>
        <v>対象外</v>
      </c>
      <c r="AX828" s="198" t="str">
        <f>IF(COUNTIF(M827:S827,"作業")+COUNTIF(M827:S827,"休日")&lt;7,"対象外",IF(COUNTIF(M827:S827,"休日")&gt;3,"対象外","対象"))</f>
        <v>対象外</v>
      </c>
      <c r="AY828" s="198" t="str">
        <f>IF(COUNTIF(T827:Z827,"作業")+COUNTIF(T827:Z827,"休日")&lt;7,"対象外",IF(COUNTIF(T827:Z827,"休日")&gt;3,"対象外","対象"))</f>
        <v>対象外</v>
      </c>
      <c r="AZ828" s="198" t="str">
        <f>IF(COUNTIF(AA827:AG827,"作業")+COUNTIF(AA827:AG827,"休日")&lt;7,"対象外",IF(COUNTIF(AA827:AG827,"休日")&gt;3,"対象外","対象"))</f>
        <v>対象外</v>
      </c>
    </row>
    <row r="829" spans="1:52" ht="54.75" customHeight="1" x14ac:dyDescent="0.35">
      <c r="A829" s="599"/>
      <c r="B829" s="529" t="str">
        <f>IF(COUNTIF(F829:AG829,0)=28,"",B$37)</f>
        <v/>
      </c>
      <c r="C829" s="530"/>
      <c r="D829" s="531"/>
      <c r="E829" s="295" t="s">
        <v>158</v>
      </c>
      <c r="F829" s="314">
        <f>VLOOKUP(F814,'7'!$B$11:$D$598,3,0)</f>
        <v>0</v>
      </c>
      <c r="G829" s="219">
        <f>VLOOKUP(G814,'7'!$B$11:$D$598,3,0)</f>
        <v>0</v>
      </c>
      <c r="H829" s="219">
        <f>VLOOKUP(H814,'7'!$B$11:$D$598,3,0)</f>
        <v>0</v>
      </c>
      <c r="I829" s="219">
        <f>VLOOKUP(I814,'7'!$B$11:$D$598,3,0)</f>
        <v>0</v>
      </c>
      <c r="J829" s="219">
        <f>VLOOKUP(J814,'7'!$B$11:$D$598,3,0)</f>
        <v>0</v>
      </c>
      <c r="K829" s="219">
        <f>VLOOKUP(K814,'7'!$B$11:$D$598,3,0)</f>
        <v>0</v>
      </c>
      <c r="L829" s="315">
        <f>VLOOKUP(L814,'7'!$B$11:$D$598,3,0)</f>
        <v>0</v>
      </c>
      <c r="M829" s="303">
        <f>VLOOKUP(M814,'7'!$B$11:$D$598,3,0)</f>
        <v>0</v>
      </c>
      <c r="N829" s="219">
        <f>VLOOKUP(N814,'7'!$B$11:$D$598,3,0)</f>
        <v>0</v>
      </c>
      <c r="O829" s="219">
        <f>VLOOKUP(O814,'7'!$B$11:$D$598,3,0)</f>
        <v>0</v>
      </c>
      <c r="P829" s="219">
        <f>VLOOKUP(P814,'7'!$B$11:$D$598,3,0)</f>
        <v>0</v>
      </c>
      <c r="Q829" s="219">
        <f>VLOOKUP(Q814,'7'!$B$11:$D$598,3,0)</f>
        <v>0</v>
      </c>
      <c r="R829" s="219">
        <f>VLOOKUP(R814,'7'!$B$11:$D$598,3,0)</f>
        <v>0</v>
      </c>
      <c r="S829" s="322">
        <f>VLOOKUP(S814,'7'!$B$11:$D$598,3,0)</f>
        <v>0</v>
      </c>
      <c r="T829" s="314">
        <f>VLOOKUP(T814,'7'!$B$11:$D$598,3,0)</f>
        <v>0</v>
      </c>
      <c r="U829" s="219">
        <f>VLOOKUP(U814,'7'!$B$11:$D$598,3,0)</f>
        <v>0</v>
      </c>
      <c r="V829" s="219">
        <f>VLOOKUP(V814,'7'!$B$11:$D$598,3,0)</f>
        <v>0</v>
      </c>
      <c r="W829" s="219">
        <f>VLOOKUP(W814,'7'!$B$11:$D$598,3,0)</f>
        <v>0</v>
      </c>
      <c r="X829" s="219">
        <f>VLOOKUP(X814,'7'!$B$11:$D$598,3,0)</f>
        <v>0</v>
      </c>
      <c r="Y829" s="219">
        <f>VLOOKUP(Y814,'7'!$B$11:$D$598,3,0)</f>
        <v>0</v>
      </c>
      <c r="Z829" s="315">
        <f>VLOOKUP(Z814,'7'!$B$11:$D$598,3,0)</f>
        <v>0</v>
      </c>
      <c r="AA829" s="303">
        <f>VLOOKUP(AA814,'7'!$B$11:$D$598,3,0)</f>
        <v>0</v>
      </c>
      <c r="AB829" s="219">
        <f>VLOOKUP(AB814,'7'!$B$11:$D$598,3,0)</f>
        <v>0</v>
      </c>
      <c r="AC829" s="219">
        <f>VLOOKUP(AC814,'7'!$B$11:$D$598,3,0)</f>
        <v>0</v>
      </c>
      <c r="AD829" s="219">
        <f>VLOOKUP(AD814,'7'!$B$11:$D$598,3,0)</f>
        <v>0</v>
      </c>
      <c r="AE829" s="219">
        <f>VLOOKUP(AE814,'7'!$B$11:$D$598,3,0)</f>
        <v>0</v>
      </c>
      <c r="AF829" s="219">
        <f>VLOOKUP(AF814,'7'!$B$11:$D$598,3,0)</f>
        <v>0</v>
      </c>
      <c r="AG829" s="219">
        <f>VLOOKUP(AG814,'7'!$B$11:$D$598,3,0)</f>
        <v>0</v>
      </c>
      <c r="AH829" s="198">
        <f t="shared" ref="AH829" si="1356">COUNTIF(F830:AG830,"作業")+COUNTIF(F830:AG830,"休日")</f>
        <v>0</v>
      </c>
      <c r="AI829" s="291">
        <f t="shared" ref="AI829" si="1357">(COUNTIF(F830:AG830,"休日"))</f>
        <v>0</v>
      </c>
      <c r="AJ829" s="189"/>
      <c r="AL829" s="290"/>
      <c r="AM829" s="290"/>
      <c r="AN829" s="290"/>
      <c r="AW829" s="278">
        <v>1</v>
      </c>
      <c r="AX829" s="278">
        <v>2</v>
      </c>
      <c r="AY829" s="278">
        <v>3</v>
      </c>
      <c r="AZ829" s="278">
        <v>4</v>
      </c>
    </row>
    <row r="830" spans="1:52" ht="54.75" customHeight="1" x14ac:dyDescent="0.35">
      <c r="A830" s="599"/>
      <c r="B830" s="532"/>
      <c r="C830" s="533"/>
      <c r="D830" s="534"/>
      <c r="E830" s="296" t="s">
        <v>159</v>
      </c>
      <c r="F830" s="314" t="str">
        <f>IF(B829="","",IF(AW830="対象外","対象外",F829))</f>
        <v/>
      </c>
      <c r="G830" s="219" t="str">
        <f>IF(B829="","",IF(AW830="対象外","対象外",G829))</f>
        <v/>
      </c>
      <c r="H830" s="219" t="str">
        <f>IF(B829="","",IF(AW830="対象外","対象外",H829))</f>
        <v/>
      </c>
      <c r="I830" s="219" t="str">
        <f>IF(B829="","",IF(AW830="対象外","対象外",I829))</f>
        <v/>
      </c>
      <c r="J830" s="219" t="str">
        <f>IF(B829="","",IF(AW830="対象外","対象外",J829))</f>
        <v/>
      </c>
      <c r="K830" s="219" t="str">
        <f>IF(B829="","",IF(AW830="対象外","対象外",K829))</f>
        <v/>
      </c>
      <c r="L830" s="315" t="str">
        <f>IF(B829="","",IF(AW830="対象外","対象外",L829))</f>
        <v/>
      </c>
      <c r="M830" s="303" t="str">
        <f>IF(B829="","",IF(AX830="対象外","対象外",M829))</f>
        <v/>
      </c>
      <c r="N830" s="219" t="str">
        <f>IF(B829="","",IF(AX830="対象外","対象外",N829))</f>
        <v/>
      </c>
      <c r="O830" s="219" t="str">
        <f>IF(B829="","",IF(AX830="対象外","対象外",O829))</f>
        <v/>
      </c>
      <c r="P830" s="219" t="str">
        <f>IF(B829="","",IF(AX830="対象外","対象外",P829))</f>
        <v/>
      </c>
      <c r="Q830" s="219" t="str">
        <f>IF(B829="","",IF(AX830="対象外","対象外",Q829))</f>
        <v/>
      </c>
      <c r="R830" s="219" t="str">
        <f>IF(B829="","",IF(AX830="対象外","対象外",R829))</f>
        <v/>
      </c>
      <c r="S830" s="322" t="str">
        <f>IF(B829="","",IF(AX830="対象外","対象外",S829))</f>
        <v/>
      </c>
      <c r="T830" s="314" t="str">
        <f>IF(B829="","",IF(AY830="対象外","対象外",T829))</f>
        <v/>
      </c>
      <c r="U830" s="219" t="str">
        <f>IF(B829="","",IF(AY830="対象外","対象外",U829))</f>
        <v/>
      </c>
      <c r="V830" s="219" t="str">
        <f>IF(B829="","",IF(AY830="対象外","対象外",V829))</f>
        <v/>
      </c>
      <c r="W830" s="219" t="str">
        <f>IF(B829="","",IF(AY830="対象外","対象外",W829))</f>
        <v/>
      </c>
      <c r="X830" s="219" t="str">
        <f>IF(B829="","",IF(AY830="対象外","対象外",X829))</f>
        <v/>
      </c>
      <c r="Y830" s="219" t="str">
        <f>IF(B829="","",IF(AY830="対象外","対象外",Y829))</f>
        <v/>
      </c>
      <c r="Z830" s="315" t="str">
        <f>IF(B829="","",IF(AY830="対象外","対象外",Z829))</f>
        <v/>
      </c>
      <c r="AA830" s="303" t="str">
        <f>IF(B829="","",IF(AZ830="対象外","対象外",AA829))</f>
        <v/>
      </c>
      <c r="AB830" s="219" t="str">
        <f>IF(B829="","",IF(AZ830="対象外","対象外",AB829))</f>
        <v/>
      </c>
      <c r="AC830" s="219" t="str">
        <f>IF(B829="","",IF(AZ830="対象外","対象外",AC829))</f>
        <v/>
      </c>
      <c r="AD830" s="219" t="str">
        <f>IF(B829="","",IF(AZ830="対象外","対象外",AD829))</f>
        <v/>
      </c>
      <c r="AE830" s="219" t="str">
        <f>IF(B829="","",IF(AZ830="対象外","対象外",AE829))</f>
        <v/>
      </c>
      <c r="AF830" s="219" t="str">
        <f>IF(B829="","",IF(AZ830="対象外","対象外",AF829))</f>
        <v/>
      </c>
      <c r="AG830" s="219" t="str">
        <f>IF(B829="","",IF(AZ830="対象外","対象外",AG829))</f>
        <v/>
      </c>
      <c r="AH830" s="523" t="str">
        <f t="shared" ref="AH830" si="1358">IF(B829="","",IF(AH829&lt;1,"対象外",ROUND(AI829/AH829,3)))</f>
        <v/>
      </c>
      <c r="AI830" s="524"/>
      <c r="AJ830" s="189"/>
      <c r="AL830" s="290"/>
      <c r="AM830" s="184">
        <f>IF(AH830="",0,IF(AH830="対象外",0,1))</f>
        <v>0</v>
      </c>
      <c r="AN830" s="187">
        <f>IF(AM830=1,AH830,0)</f>
        <v>0</v>
      </c>
      <c r="AO830" s="184">
        <f>AH829</f>
        <v>0</v>
      </c>
      <c r="AP830" s="170">
        <f>AI829</f>
        <v>0</v>
      </c>
      <c r="AQ830" s="152"/>
      <c r="AR830" s="170">
        <f>IF(AS830&gt;1,1,0)</f>
        <v>0</v>
      </c>
      <c r="AS830" s="170">
        <f>AO830+AS786</f>
        <v>0</v>
      </c>
      <c r="AT830" s="170">
        <f>AP830+AT786</f>
        <v>0</v>
      </c>
      <c r="AU830" s="152"/>
      <c r="AW830" s="198" t="str">
        <f>IF(COUNTIF(F829:L829,"作業")+COUNTIF(F829:L829,"休日")&lt;7,"対象外",IF(COUNTIF(F829:L829,"休日")&gt;3,"対象外","対象"))</f>
        <v>対象外</v>
      </c>
      <c r="AX830" s="198" t="str">
        <f>IF(COUNTIF(M829:S829,"作業")+COUNTIF(M829:S829,"休日")&lt;7,"対象外",IF(COUNTIF(M829:S829,"休日")&gt;3,"対象外","対象"))</f>
        <v>対象外</v>
      </c>
      <c r="AY830" s="198" t="str">
        <f>IF(COUNTIF(T829:Z829,"作業")+COUNTIF(T829:Z829,"休日")&lt;7,"対象外",IF(COUNTIF(T829:Z829,"休日")&gt;3,"対象外","対象"))</f>
        <v>対象外</v>
      </c>
      <c r="AZ830" s="198" t="str">
        <f>IF(COUNTIF(AA829:AG829,"作業")+COUNTIF(AA829:AG829,"休日")&lt;7,"対象外",IF(COUNTIF(AA829:AG829,"休日")&gt;3,"対象外","対象"))</f>
        <v>対象外</v>
      </c>
    </row>
    <row r="831" spans="1:52" ht="54.75" customHeight="1" x14ac:dyDescent="0.35">
      <c r="A831" s="599"/>
      <c r="B831" s="529" t="str">
        <f>IF(COUNTIF(F831:AG831,0)=28,"",B$39)</f>
        <v/>
      </c>
      <c r="C831" s="530"/>
      <c r="D831" s="531"/>
      <c r="E831" s="295" t="s">
        <v>158</v>
      </c>
      <c r="F831" s="314">
        <f>VLOOKUP(F814,'8'!$B$11:$D$598,3,0)</f>
        <v>0</v>
      </c>
      <c r="G831" s="219">
        <f>VLOOKUP(G814,'8'!$B$11:$D$598,3,0)</f>
        <v>0</v>
      </c>
      <c r="H831" s="219">
        <f>VLOOKUP(H814,'8'!$B$11:$D$598,3,0)</f>
        <v>0</v>
      </c>
      <c r="I831" s="219">
        <f>VLOOKUP(I814,'8'!$B$11:$D$598,3,0)</f>
        <v>0</v>
      </c>
      <c r="J831" s="219">
        <f>VLOOKUP(J814,'8'!$B$11:$D$598,3,0)</f>
        <v>0</v>
      </c>
      <c r="K831" s="219">
        <f>VLOOKUP(K814,'8'!$B$11:$D$598,3,0)</f>
        <v>0</v>
      </c>
      <c r="L831" s="315">
        <f>VLOOKUP(L814,'8'!$B$11:$D$598,3,0)</f>
        <v>0</v>
      </c>
      <c r="M831" s="303">
        <f>VLOOKUP(M814,'8'!$B$11:$D$598,3,0)</f>
        <v>0</v>
      </c>
      <c r="N831" s="219">
        <f>VLOOKUP(N814,'8'!$B$11:$D$598,3,0)</f>
        <v>0</v>
      </c>
      <c r="O831" s="219">
        <f>VLOOKUP(O814,'8'!$B$11:$D$598,3,0)</f>
        <v>0</v>
      </c>
      <c r="P831" s="219">
        <f>VLOOKUP(P814,'8'!$B$11:$D$598,3,0)</f>
        <v>0</v>
      </c>
      <c r="Q831" s="219">
        <f>VLOOKUP(Q814,'8'!$B$11:$D$598,3,0)</f>
        <v>0</v>
      </c>
      <c r="R831" s="219">
        <f>VLOOKUP(R814,'8'!$B$11:$D$598,3,0)</f>
        <v>0</v>
      </c>
      <c r="S831" s="322">
        <f>VLOOKUP(S814,'8'!$B$11:$D$598,3,0)</f>
        <v>0</v>
      </c>
      <c r="T831" s="314">
        <f>VLOOKUP(T814,'8'!$B$11:$D$598,3,0)</f>
        <v>0</v>
      </c>
      <c r="U831" s="219">
        <f>VLOOKUP(U814,'8'!$B$11:$D$598,3,0)</f>
        <v>0</v>
      </c>
      <c r="V831" s="219">
        <f>VLOOKUP(V814,'8'!$B$11:$D$598,3,0)</f>
        <v>0</v>
      </c>
      <c r="W831" s="219">
        <f>VLOOKUP(W814,'8'!$B$11:$D$598,3,0)</f>
        <v>0</v>
      </c>
      <c r="X831" s="219">
        <f>VLOOKUP(X814,'8'!$B$11:$D$598,3,0)</f>
        <v>0</v>
      </c>
      <c r="Y831" s="219">
        <f>VLOOKUP(Y814,'8'!$B$11:$D$598,3,0)</f>
        <v>0</v>
      </c>
      <c r="Z831" s="315">
        <f>VLOOKUP(Z814,'8'!$B$11:$D$598,3,0)</f>
        <v>0</v>
      </c>
      <c r="AA831" s="303">
        <f>VLOOKUP(AA814,'8'!$B$11:$D$598,3,0)</f>
        <v>0</v>
      </c>
      <c r="AB831" s="219">
        <f>VLOOKUP(AB814,'8'!$B$11:$D$598,3,0)</f>
        <v>0</v>
      </c>
      <c r="AC831" s="219">
        <f>VLOOKUP(AC814,'8'!$B$11:$D$598,3,0)</f>
        <v>0</v>
      </c>
      <c r="AD831" s="219">
        <f>VLOOKUP(AD814,'8'!$B$11:$D$598,3,0)</f>
        <v>0</v>
      </c>
      <c r="AE831" s="219">
        <f>VLOOKUP(AE814,'8'!$B$11:$D$598,3,0)</f>
        <v>0</v>
      </c>
      <c r="AF831" s="219">
        <f>VLOOKUP(AF814,'8'!$B$11:$D$598,3,0)</f>
        <v>0</v>
      </c>
      <c r="AG831" s="219">
        <f>VLOOKUP(AG814,'8'!$B$11:$D$598,3,0)</f>
        <v>0</v>
      </c>
      <c r="AH831" s="198">
        <f t="shared" ref="AH831" si="1359">COUNTIF(F832:AG832,"作業")+COUNTIF(F832:AG832,"休日")</f>
        <v>0</v>
      </c>
      <c r="AI831" s="291">
        <f t="shared" ref="AI831" si="1360">(COUNTIF(F832:AG832,"休日"))</f>
        <v>0</v>
      </c>
      <c r="AJ831" s="189"/>
      <c r="AL831" s="290"/>
      <c r="AM831" s="290"/>
      <c r="AN831" s="290"/>
      <c r="AW831" s="278">
        <v>1</v>
      </c>
      <c r="AX831" s="278">
        <v>2</v>
      </c>
      <c r="AY831" s="278">
        <v>3</v>
      </c>
      <c r="AZ831" s="278">
        <v>4</v>
      </c>
    </row>
    <row r="832" spans="1:52" ht="54.75" customHeight="1" x14ac:dyDescent="0.35">
      <c r="A832" s="599"/>
      <c r="B832" s="532"/>
      <c r="C832" s="533"/>
      <c r="D832" s="534"/>
      <c r="E832" s="296" t="s">
        <v>159</v>
      </c>
      <c r="F832" s="314" t="str">
        <f>IF(B831="","",IF(AW832="対象外","対象外",F831))</f>
        <v/>
      </c>
      <c r="G832" s="219" t="str">
        <f>IF(B831="","",IF(AW832="対象外","対象外",G831))</f>
        <v/>
      </c>
      <c r="H832" s="219" t="str">
        <f>IF(B831="","",IF(AW832="対象外","対象外",H831))</f>
        <v/>
      </c>
      <c r="I832" s="219" t="str">
        <f>IF(B831="","",IF(AW832="対象外","対象外",I831))</f>
        <v/>
      </c>
      <c r="J832" s="219" t="str">
        <f>IF(B831="","",IF(AW832="対象外","対象外",J831))</f>
        <v/>
      </c>
      <c r="K832" s="219" t="str">
        <f>IF(B831="","",IF(AW832="対象外","対象外",K831))</f>
        <v/>
      </c>
      <c r="L832" s="315" t="str">
        <f>IF(B831="","",IF(AW832="対象外","対象外",L831))</f>
        <v/>
      </c>
      <c r="M832" s="303" t="str">
        <f>IF(B831="","",IF(AX832="対象外","対象外",M831))</f>
        <v/>
      </c>
      <c r="N832" s="219" t="str">
        <f>IF(B831="","",IF(AX832="対象外","対象外",N831))</f>
        <v/>
      </c>
      <c r="O832" s="219" t="str">
        <f>IF(B831="","",IF(AX832="対象外","対象外",O831))</f>
        <v/>
      </c>
      <c r="P832" s="219" t="str">
        <f>IF(B831="","",IF(AX832="対象外","対象外",P831))</f>
        <v/>
      </c>
      <c r="Q832" s="219" t="str">
        <f>IF(B831="","",IF(AX832="対象外","対象外",Q831))</f>
        <v/>
      </c>
      <c r="R832" s="219" t="str">
        <f>IF(B831="","",IF(AX832="対象外","対象外",R831))</f>
        <v/>
      </c>
      <c r="S832" s="322" t="str">
        <f>IF(B831="","",IF(AX832="対象外","対象外",S831))</f>
        <v/>
      </c>
      <c r="T832" s="314" t="str">
        <f>IF(B831="","",IF(AY832="対象外","対象外",T831))</f>
        <v/>
      </c>
      <c r="U832" s="219" t="str">
        <f>IF(B831="","",IF(AY832="対象外","対象外",U831))</f>
        <v/>
      </c>
      <c r="V832" s="219" t="str">
        <f>IF(B831="","",IF(AY832="対象外","対象外",V831))</f>
        <v/>
      </c>
      <c r="W832" s="219" t="str">
        <f>IF(B831="","",IF(AY832="対象外","対象外",W831))</f>
        <v/>
      </c>
      <c r="X832" s="219" t="str">
        <f>IF(B831="","",IF(AY832="対象外","対象外",X831))</f>
        <v/>
      </c>
      <c r="Y832" s="219" t="str">
        <f>IF(B831="","",IF(AY832="対象外","対象外",Y831))</f>
        <v/>
      </c>
      <c r="Z832" s="315" t="str">
        <f>IF(B831="","",IF(AY832="対象外","対象外",Z831))</f>
        <v/>
      </c>
      <c r="AA832" s="303" t="str">
        <f>IF(B831="","",IF(AZ832="対象外","対象外",AA831))</f>
        <v/>
      </c>
      <c r="AB832" s="219" t="str">
        <f>IF(B831="","",IF(AZ832="対象外","対象外",AB831))</f>
        <v/>
      </c>
      <c r="AC832" s="219" t="str">
        <f>IF(B831="","",IF(AZ832="対象外","対象外",AC831))</f>
        <v/>
      </c>
      <c r="AD832" s="219" t="str">
        <f>IF(B831="","",IF(AZ832="対象外","対象外",AD831))</f>
        <v/>
      </c>
      <c r="AE832" s="219" t="str">
        <f>IF(B831="","",IF(AZ832="対象外","対象外",AE831))</f>
        <v/>
      </c>
      <c r="AF832" s="219" t="str">
        <f>IF(B831="","",IF(AZ832="対象外","対象外",AF831))</f>
        <v/>
      </c>
      <c r="AG832" s="219" t="str">
        <f>IF(B831="","",IF(AZ832="対象外","対象外",AG831))</f>
        <v/>
      </c>
      <c r="AH832" s="523" t="str">
        <f t="shared" ref="AH832" si="1361">IF(B831="","",IF(AH831&lt;1,"対象外",ROUND(AI831/AH831,3)))</f>
        <v/>
      </c>
      <c r="AI832" s="524"/>
      <c r="AJ832" s="189"/>
      <c r="AL832" s="290"/>
      <c r="AM832" s="184">
        <f>IF(AH832="",0,IF(AH832="対象外",0,1))</f>
        <v>0</v>
      </c>
      <c r="AN832" s="187">
        <f>IF(AM832=1,AH832,0)</f>
        <v>0</v>
      </c>
      <c r="AO832" s="184">
        <f>AH831</f>
        <v>0</v>
      </c>
      <c r="AP832" s="170">
        <f>AI831</f>
        <v>0</v>
      </c>
      <c r="AQ832" s="152"/>
      <c r="AR832" s="170">
        <f>IF(AS832&gt;1,1,0)</f>
        <v>0</v>
      </c>
      <c r="AS832" s="170">
        <f>AO832+AS788</f>
        <v>0</v>
      </c>
      <c r="AT832" s="170">
        <f>AP832+AT788</f>
        <v>0</v>
      </c>
      <c r="AU832" s="152"/>
      <c r="AW832" s="198" t="str">
        <f>IF(COUNTIF(F831:L831,"作業")+COUNTIF(F831:L831,"休日")&lt;7,"対象外",IF(COUNTIF(F831:L831,"休日")&gt;3,"対象外","対象"))</f>
        <v>対象外</v>
      </c>
      <c r="AX832" s="198" t="str">
        <f>IF(COUNTIF(M831:S831,"作業")+COUNTIF(M831:S831,"休日")&lt;7,"対象外",IF(COUNTIF(M831:S831,"休日")&gt;3,"対象外","対象"))</f>
        <v>対象外</v>
      </c>
      <c r="AY832" s="198" t="str">
        <f>IF(COUNTIF(T831:Z831,"作業")+COUNTIF(T831:Z831,"休日")&lt;7,"対象外",IF(COUNTIF(T831:Z831,"休日")&gt;3,"対象外","対象"))</f>
        <v>対象外</v>
      </c>
      <c r="AZ832" s="198" t="str">
        <f>IF(COUNTIF(AA831:AG831,"作業")+COUNTIF(AA831:AG831,"休日")&lt;7,"対象外",IF(COUNTIF(AA831:AG831,"休日")&gt;3,"対象外","対象"))</f>
        <v>対象外</v>
      </c>
    </row>
    <row r="833" spans="1:52" ht="54.75" customHeight="1" x14ac:dyDescent="0.35">
      <c r="A833" s="599"/>
      <c r="B833" s="529" t="str">
        <f>IF(COUNTIF(F833:AG833,0)=28,"",B$41)</f>
        <v/>
      </c>
      <c r="C833" s="530"/>
      <c r="D833" s="531"/>
      <c r="E833" s="295" t="s">
        <v>158</v>
      </c>
      <c r="F833" s="314">
        <f>VLOOKUP(F814,'9'!$B$11:$D$598,3,0)</f>
        <v>0</v>
      </c>
      <c r="G833" s="219">
        <f>VLOOKUP(G814,'9'!$B$11:$D$598,3,0)</f>
        <v>0</v>
      </c>
      <c r="H833" s="219">
        <f>VLOOKUP(H814,'9'!$B$11:$D$598,3,0)</f>
        <v>0</v>
      </c>
      <c r="I833" s="219">
        <f>VLOOKUP(I814,'9'!$B$11:$D$598,3,0)</f>
        <v>0</v>
      </c>
      <c r="J833" s="219">
        <f>VLOOKUP(J814,'9'!$B$11:$D$598,3,0)</f>
        <v>0</v>
      </c>
      <c r="K833" s="219">
        <f>VLOOKUP(K814,'9'!$B$11:$D$598,3,0)</f>
        <v>0</v>
      </c>
      <c r="L833" s="315">
        <f>VLOOKUP(L814,'9'!$B$11:$D$598,3,0)</f>
        <v>0</v>
      </c>
      <c r="M833" s="303">
        <f>VLOOKUP(M814,'9'!$B$11:$D$598,3,0)</f>
        <v>0</v>
      </c>
      <c r="N833" s="219">
        <f>VLOOKUP(N814,'9'!$B$11:$D$598,3,0)</f>
        <v>0</v>
      </c>
      <c r="O833" s="219">
        <f>VLOOKUP(O814,'9'!$B$11:$D$598,3,0)</f>
        <v>0</v>
      </c>
      <c r="P833" s="219">
        <f>VLOOKUP(P814,'9'!$B$11:$D$598,3,0)</f>
        <v>0</v>
      </c>
      <c r="Q833" s="219">
        <f>VLOOKUP(Q814,'9'!$B$11:$D$598,3,0)</f>
        <v>0</v>
      </c>
      <c r="R833" s="219">
        <f>VLOOKUP(R814,'9'!$B$11:$D$598,3,0)</f>
        <v>0</v>
      </c>
      <c r="S833" s="322">
        <f>VLOOKUP(S814,'9'!$B$11:$D$598,3,0)</f>
        <v>0</v>
      </c>
      <c r="T833" s="314">
        <f>VLOOKUP(T814,'9'!$B$11:$D$598,3,0)</f>
        <v>0</v>
      </c>
      <c r="U833" s="219">
        <f>VLOOKUP(U814,'9'!$B$11:$D$598,3,0)</f>
        <v>0</v>
      </c>
      <c r="V833" s="219">
        <f>VLOOKUP(V814,'9'!$B$11:$D$598,3,0)</f>
        <v>0</v>
      </c>
      <c r="W833" s="219">
        <f>VLOOKUP(W814,'9'!$B$11:$D$598,3,0)</f>
        <v>0</v>
      </c>
      <c r="X833" s="219">
        <f>VLOOKUP(X814,'9'!$B$11:$D$598,3,0)</f>
        <v>0</v>
      </c>
      <c r="Y833" s="219">
        <f>VLOOKUP(Y814,'9'!$B$11:$D$598,3,0)</f>
        <v>0</v>
      </c>
      <c r="Z833" s="315">
        <f>VLOOKUP(Z814,'9'!$B$11:$D$598,3,0)</f>
        <v>0</v>
      </c>
      <c r="AA833" s="303">
        <f>VLOOKUP(AA814,'9'!$B$11:$D$598,3,0)</f>
        <v>0</v>
      </c>
      <c r="AB833" s="219">
        <f>VLOOKUP(AB814,'9'!$B$11:$D$598,3,0)</f>
        <v>0</v>
      </c>
      <c r="AC833" s="219">
        <f>VLOOKUP(AC814,'9'!$B$11:$D$598,3,0)</f>
        <v>0</v>
      </c>
      <c r="AD833" s="219">
        <f>VLOOKUP(AD814,'9'!$B$11:$D$598,3,0)</f>
        <v>0</v>
      </c>
      <c r="AE833" s="219">
        <f>VLOOKUP(AE814,'9'!$B$11:$D$598,3,0)</f>
        <v>0</v>
      </c>
      <c r="AF833" s="219">
        <f>VLOOKUP(AF814,'9'!$B$11:$D$598,3,0)</f>
        <v>0</v>
      </c>
      <c r="AG833" s="219">
        <f>VLOOKUP(AG814,'9'!$B$11:$D$598,3,0)</f>
        <v>0</v>
      </c>
      <c r="AH833" s="198">
        <f t="shared" ref="AH833" si="1362">COUNTIF(F834:AG834,"作業")+COUNTIF(F834:AG834,"休日")</f>
        <v>0</v>
      </c>
      <c r="AI833" s="291">
        <f t="shared" ref="AI833" si="1363">(COUNTIF(F834:AG834,"休日"))</f>
        <v>0</v>
      </c>
      <c r="AJ833" s="189"/>
      <c r="AL833" s="290"/>
      <c r="AM833" s="290"/>
      <c r="AN833" s="290"/>
      <c r="AW833" s="278">
        <v>1</v>
      </c>
      <c r="AX833" s="278">
        <v>2</v>
      </c>
      <c r="AY833" s="278">
        <v>3</v>
      </c>
      <c r="AZ833" s="278">
        <v>4</v>
      </c>
    </row>
    <row r="834" spans="1:52" ht="54.75" customHeight="1" x14ac:dyDescent="0.35">
      <c r="A834" s="599"/>
      <c r="B834" s="532"/>
      <c r="C834" s="533"/>
      <c r="D834" s="534"/>
      <c r="E834" s="296" t="s">
        <v>159</v>
      </c>
      <c r="F834" s="314" t="str">
        <f>IF(B833="","",IF(AW834="対象外","対象外",F833))</f>
        <v/>
      </c>
      <c r="G834" s="219" t="str">
        <f>IF(B833="","",IF(AW834="対象外","対象外",G833))</f>
        <v/>
      </c>
      <c r="H834" s="219" t="str">
        <f>IF(B833="","",IF(AW834="対象外","対象外",H833))</f>
        <v/>
      </c>
      <c r="I834" s="219" t="str">
        <f>IF(B833="","",IF(AW834="対象外","対象外",I833))</f>
        <v/>
      </c>
      <c r="J834" s="219" t="str">
        <f>IF(B833="","",IF(AW834="対象外","対象外",J833))</f>
        <v/>
      </c>
      <c r="K834" s="219" t="str">
        <f>IF(B833="","",IF(AW834="対象外","対象外",K833))</f>
        <v/>
      </c>
      <c r="L834" s="315" t="str">
        <f>IF(B833="","",IF(AW834="対象外","対象外",L833))</f>
        <v/>
      </c>
      <c r="M834" s="303" t="str">
        <f>IF(B833="","",IF(AX834="対象外","対象外",M833))</f>
        <v/>
      </c>
      <c r="N834" s="219" t="str">
        <f>IF(B833="","",IF(AX834="対象外","対象外",N833))</f>
        <v/>
      </c>
      <c r="O834" s="219" t="str">
        <f>IF(B833="","",IF(AX834="対象外","対象外",O833))</f>
        <v/>
      </c>
      <c r="P834" s="219" t="str">
        <f>IF(B833="","",IF(AX834="対象外","対象外",P833))</f>
        <v/>
      </c>
      <c r="Q834" s="219" t="str">
        <f>IF(B833="","",IF(AX834="対象外","対象外",Q833))</f>
        <v/>
      </c>
      <c r="R834" s="219" t="str">
        <f>IF(B833="","",IF(AX834="対象外","対象外",R833))</f>
        <v/>
      </c>
      <c r="S834" s="322" t="str">
        <f>IF(B833="","",IF(AX834="対象外","対象外",S833))</f>
        <v/>
      </c>
      <c r="T834" s="314" t="str">
        <f>IF(B833="","",IF(AY834="対象外","対象外",T833))</f>
        <v/>
      </c>
      <c r="U834" s="219" t="str">
        <f>IF(B833="","",IF(AY834="対象外","対象外",U833))</f>
        <v/>
      </c>
      <c r="V834" s="219" t="str">
        <f>IF(B833="","",IF(AY834="対象外","対象外",V833))</f>
        <v/>
      </c>
      <c r="W834" s="219" t="str">
        <f>IF(B833="","",IF(AY834="対象外","対象外",W833))</f>
        <v/>
      </c>
      <c r="X834" s="219" t="str">
        <f>IF(B833="","",IF(AY834="対象外","対象外",X833))</f>
        <v/>
      </c>
      <c r="Y834" s="219" t="str">
        <f>IF(B833="","",IF(AY834="対象外","対象外",Y833))</f>
        <v/>
      </c>
      <c r="Z834" s="315" t="str">
        <f>IF(B833="","",IF(AY834="対象外","対象外",Z833))</f>
        <v/>
      </c>
      <c r="AA834" s="303" t="str">
        <f>IF(B833="","",IF(AZ834="対象外","対象外",AA833))</f>
        <v/>
      </c>
      <c r="AB834" s="219" t="str">
        <f>IF(B833="","",IF(AZ834="対象外","対象外",AB833))</f>
        <v/>
      </c>
      <c r="AC834" s="219" t="str">
        <f>IF(B833="","",IF(AZ834="対象外","対象外",AC833))</f>
        <v/>
      </c>
      <c r="AD834" s="219" t="str">
        <f>IF(B833="","",IF(AZ834="対象外","対象外",AD833))</f>
        <v/>
      </c>
      <c r="AE834" s="219" t="str">
        <f>IF(B833="","",IF(AZ834="対象外","対象外",AE833))</f>
        <v/>
      </c>
      <c r="AF834" s="219" t="str">
        <f>IF(B833="","",IF(AZ834="対象外","対象外",AF833))</f>
        <v/>
      </c>
      <c r="AG834" s="219" t="str">
        <f>IF(B833="","",IF(AZ834="対象外","対象外",AG833))</f>
        <v/>
      </c>
      <c r="AH834" s="523" t="str">
        <f t="shared" ref="AH834" si="1364">IF(B833="","",IF(AH833&lt;1,"対象外",ROUND(AI833/AH833,3)))</f>
        <v/>
      </c>
      <c r="AI834" s="524"/>
      <c r="AJ834" s="189"/>
      <c r="AL834" s="290"/>
      <c r="AM834" s="184">
        <f>IF(AH834="",0,IF(AH834="対象外",0,1))</f>
        <v>0</v>
      </c>
      <c r="AN834" s="187">
        <f>IF(AM834=1,AH834,0)</f>
        <v>0</v>
      </c>
      <c r="AO834" s="184">
        <f>AH833</f>
        <v>0</v>
      </c>
      <c r="AP834" s="170">
        <f>AI833</f>
        <v>0</v>
      </c>
      <c r="AQ834" s="152"/>
      <c r="AR834" s="170">
        <f>IF(AS834&gt;1,1,0)</f>
        <v>0</v>
      </c>
      <c r="AS834" s="170">
        <f>AO834+AS790</f>
        <v>0</v>
      </c>
      <c r="AT834" s="170">
        <f>AP834+AT790</f>
        <v>0</v>
      </c>
      <c r="AU834" s="152"/>
      <c r="AW834" s="198" t="str">
        <f>IF(COUNTIF(F833:L833,"作業")+COUNTIF(F833:L833,"休日")&lt;7,"対象外",IF(COUNTIF(F833:L833,"休日")&gt;3,"対象外","対象"))</f>
        <v>対象外</v>
      </c>
      <c r="AX834" s="198" t="str">
        <f>IF(COUNTIF(M833:S833,"作業")+COUNTIF(M833:S833,"休日")&lt;7,"対象外",IF(COUNTIF(M833:S833,"休日")&gt;3,"対象外","対象"))</f>
        <v>対象外</v>
      </c>
      <c r="AY834" s="198" t="str">
        <f>IF(COUNTIF(T833:Z833,"作業")+COUNTIF(T833:Z833,"休日")&lt;7,"対象外",IF(COUNTIF(T833:Z833,"休日")&gt;3,"対象外","対象"))</f>
        <v>対象外</v>
      </c>
      <c r="AZ834" s="198" t="str">
        <f>IF(COUNTIF(AA833:AG833,"作業")+COUNTIF(AA833:AG833,"休日")&lt;7,"対象外",IF(COUNTIF(AA833:AG833,"休日")&gt;3,"対象外","対象"))</f>
        <v>対象外</v>
      </c>
    </row>
    <row r="835" spans="1:52" ht="54.75" customHeight="1" x14ac:dyDescent="0.35">
      <c r="A835" s="599"/>
      <c r="B835" s="529" t="str">
        <f>IF(COUNTIF(F835:AG835,0)=28,"",B$43)</f>
        <v/>
      </c>
      <c r="C835" s="530"/>
      <c r="D835" s="531"/>
      <c r="E835" s="295" t="s">
        <v>158</v>
      </c>
      <c r="F835" s="314">
        <f>VLOOKUP(F814,'10'!$B$11:$D$598,3,0)</f>
        <v>0</v>
      </c>
      <c r="G835" s="219">
        <f>VLOOKUP(G814,'10'!$B$11:$D$598,3,0)</f>
        <v>0</v>
      </c>
      <c r="H835" s="219">
        <f>VLOOKUP(H814,'10'!$B$11:$D$598,3,0)</f>
        <v>0</v>
      </c>
      <c r="I835" s="219">
        <f>VLOOKUP(I814,'10'!$B$11:$D$598,3,0)</f>
        <v>0</v>
      </c>
      <c r="J835" s="219">
        <f>VLOOKUP(J814,'10'!$B$11:$D$598,3,0)</f>
        <v>0</v>
      </c>
      <c r="K835" s="219">
        <f>VLOOKUP(K814,'10'!$B$11:$D$598,3,0)</f>
        <v>0</v>
      </c>
      <c r="L835" s="315">
        <f>VLOOKUP(L814,'10'!$B$11:$D$598,3,0)</f>
        <v>0</v>
      </c>
      <c r="M835" s="303">
        <f>VLOOKUP(M814,'10'!$B$11:$D$598,3,0)</f>
        <v>0</v>
      </c>
      <c r="N835" s="219">
        <f>VLOOKUP(N814,'10'!$B$11:$D$598,3,0)</f>
        <v>0</v>
      </c>
      <c r="O835" s="219">
        <f>VLOOKUP(O814,'10'!$B$11:$D$598,3,0)</f>
        <v>0</v>
      </c>
      <c r="P835" s="219">
        <f>VLOOKUP(P814,'10'!$B$11:$D$598,3,0)</f>
        <v>0</v>
      </c>
      <c r="Q835" s="219">
        <f>VLOOKUP(Q814,'10'!$B$11:$D$598,3,0)</f>
        <v>0</v>
      </c>
      <c r="R835" s="219">
        <f>VLOOKUP(R814,'10'!$B$11:$D$598,3,0)</f>
        <v>0</v>
      </c>
      <c r="S835" s="322">
        <f>VLOOKUP(S814,'10'!$B$11:$D$598,3,0)</f>
        <v>0</v>
      </c>
      <c r="T835" s="314">
        <f>VLOOKUP(T814,'10'!$B$11:$D$598,3,0)</f>
        <v>0</v>
      </c>
      <c r="U835" s="219">
        <f>VLOOKUP(U814,'10'!$B$11:$D$598,3,0)</f>
        <v>0</v>
      </c>
      <c r="V835" s="219">
        <f>VLOOKUP(V814,'10'!$B$11:$D$598,3,0)</f>
        <v>0</v>
      </c>
      <c r="W835" s="219">
        <f>VLOOKUP(W814,'10'!$B$11:$D$598,3,0)</f>
        <v>0</v>
      </c>
      <c r="X835" s="219">
        <f>VLOOKUP(X814,'10'!$B$11:$D$598,3,0)</f>
        <v>0</v>
      </c>
      <c r="Y835" s="219">
        <f>VLOOKUP(Y814,'10'!$B$11:$D$598,3,0)</f>
        <v>0</v>
      </c>
      <c r="Z835" s="315">
        <f>VLOOKUP(Z814,'10'!$B$11:$D$598,3,0)</f>
        <v>0</v>
      </c>
      <c r="AA835" s="303">
        <f>VLOOKUP(AA814,'10'!$B$11:$D$598,3,0)</f>
        <v>0</v>
      </c>
      <c r="AB835" s="219">
        <f>VLOOKUP(AB814,'10'!$B$11:$D$598,3,0)</f>
        <v>0</v>
      </c>
      <c r="AC835" s="219">
        <f>VLOOKUP(AC814,'10'!$B$11:$D$598,3,0)</f>
        <v>0</v>
      </c>
      <c r="AD835" s="219">
        <f>VLOOKUP(AD814,'10'!$B$11:$D$598,3,0)</f>
        <v>0</v>
      </c>
      <c r="AE835" s="219">
        <f>VLOOKUP(AE814,'10'!$B$11:$D$598,3,0)</f>
        <v>0</v>
      </c>
      <c r="AF835" s="219">
        <f>VLOOKUP(AF814,'10'!$B$11:$D$598,3,0)</f>
        <v>0</v>
      </c>
      <c r="AG835" s="219">
        <f>VLOOKUP(AG814,'10'!$B$11:$D$598,3,0)</f>
        <v>0</v>
      </c>
      <c r="AH835" s="198">
        <f t="shared" ref="AH835" si="1365">COUNTIF(F836:AG836,"作業")+COUNTIF(F836:AG836,"休日")</f>
        <v>0</v>
      </c>
      <c r="AI835" s="291">
        <f t="shared" ref="AI835" si="1366">(COUNTIF(F836:AG836,"休日"))</f>
        <v>0</v>
      </c>
      <c r="AJ835" s="189"/>
      <c r="AL835" s="290"/>
      <c r="AM835" s="290"/>
      <c r="AN835" s="290"/>
      <c r="AW835" s="278">
        <v>1</v>
      </c>
      <c r="AX835" s="278">
        <v>2</v>
      </c>
      <c r="AY835" s="278">
        <v>3</v>
      </c>
      <c r="AZ835" s="278">
        <v>4</v>
      </c>
    </row>
    <row r="836" spans="1:52" ht="54.75" customHeight="1" x14ac:dyDescent="0.35">
      <c r="A836" s="599"/>
      <c r="B836" s="532"/>
      <c r="C836" s="533"/>
      <c r="D836" s="534"/>
      <c r="E836" s="296" t="s">
        <v>159</v>
      </c>
      <c r="F836" s="314" t="str">
        <f>IF(B835="","",IF(AW836="対象外","対象外",F835))</f>
        <v/>
      </c>
      <c r="G836" s="219" t="str">
        <f>IF(B835="","",IF(AW836="対象外","対象外",G835))</f>
        <v/>
      </c>
      <c r="H836" s="219" t="str">
        <f>IF(B835="","",IF(AW836="対象外","対象外",H835))</f>
        <v/>
      </c>
      <c r="I836" s="219" t="str">
        <f>IF(B835="","",IF(AW836="対象外","対象外",I835))</f>
        <v/>
      </c>
      <c r="J836" s="219" t="str">
        <f>IF(B835="","",IF(AW836="対象外","対象外",J835))</f>
        <v/>
      </c>
      <c r="K836" s="219" t="str">
        <f>IF(B835="","",IF(AW836="対象外","対象外",K835))</f>
        <v/>
      </c>
      <c r="L836" s="315" t="str">
        <f>IF(B835="","",IF(AW836="対象外","対象外",L835))</f>
        <v/>
      </c>
      <c r="M836" s="303" t="str">
        <f>IF(B835="","",IF(AX836="対象外","対象外",M835))</f>
        <v/>
      </c>
      <c r="N836" s="219" t="str">
        <f>IF(B835="","",IF(AX836="対象外","対象外",N835))</f>
        <v/>
      </c>
      <c r="O836" s="219" t="str">
        <f>IF(B835="","",IF(AX836="対象外","対象外",O835))</f>
        <v/>
      </c>
      <c r="P836" s="219" t="str">
        <f>IF(B835="","",IF(AX836="対象外","対象外",P835))</f>
        <v/>
      </c>
      <c r="Q836" s="219" t="str">
        <f>IF(B835="","",IF(AX836="対象外","対象外",Q835))</f>
        <v/>
      </c>
      <c r="R836" s="219" t="str">
        <f>IF(B835="","",IF(AX836="対象外","対象外",R835))</f>
        <v/>
      </c>
      <c r="S836" s="322" t="str">
        <f>IF(B835="","",IF(AX836="対象外","対象外",S835))</f>
        <v/>
      </c>
      <c r="T836" s="314" t="str">
        <f>IF(B835="","",IF(AY836="対象外","対象外",T835))</f>
        <v/>
      </c>
      <c r="U836" s="219" t="str">
        <f>IF(B835="","",IF(AY836="対象外","対象外",U835))</f>
        <v/>
      </c>
      <c r="V836" s="219" t="str">
        <f>IF(B835="","",IF(AY836="対象外","対象外",V835))</f>
        <v/>
      </c>
      <c r="W836" s="219" t="str">
        <f>IF(B835="","",IF(AY836="対象外","対象外",W835))</f>
        <v/>
      </c>
      <c r="X836" s="219" t="str">
        <f>IF(B835="","",IF(AY836="対象外","対象外",X835))</f>
        <v/>
      </c>
      <c r="Y836" s="219" t="str">
        <f>IF(B835="","",IF(AY836="対象外","対象外",Y835))</f>
        <v/>
      </c>
      <c r="Z836" s="315" t="str">
        <f>IF(B835="","",IF(AY836="対象外","対象外",Z835))</f>
        <v/>
      </c>
      <c r="AA836" s="303" t="str">
        <f>IF(B835="","",IF(AZ836="対象外","対象外",AA835))</f>
        <v/>
      </c>
      <c r="AB836" s="219" t="str">
        <f>IF(B835="","",IF(AZ836="対象外","対象外",AB835))</f>
        <v/>
      </c>
      <c r="AC836" s="219" t="str">
        <f>IF(B835="","",IF(AZ836="対象外","対象外",AC835))</f>
        <v/>
      </c>
      <c r="AD836" s="219" t="str">
        <f>IF(B835="","",IF(AZ836="対象外","対象外",AD835))</f>
        <v/>
      </c>
      <c r="AE836" s="219" t="str">
        <f>IF(B835="","",IF(AZ836="対象外","対象外",AE835))</f>
        <v/>
      </c>
      <c r="AF836" s="219" t="str">
        <f>IF(B835="","",IF(AZ836="対象外","対象外",AF835))</f>
        <v/>
      </c>
      <c r="AG836" s="219" t="str">
        <f>IF(B835="","",IF(AZ836="対象外","対象外",AG835))</f>
        <v/>
      </c>
      <c r="AH836" s="523" t="str">
        <f t="shared" ref="AH836" si="1367">IF(B835="","",IF(AH835&lt;1,"対象外",ROUND(AI835/AH835,3)))</f>
        <v/>
      </c>
      <c r="AI836" s="524"/>
      <c r="AJ836" s="189"/>
      <c r="AL836" s="290"/>
      <c r="AM836" s="184">
        <f>IF(AH836="",0,IF(AH836="対象外",0,1))</f>
        <v>0</v>
      </c>
      <c r="AN836" s="187">
        <f>IF(AM836=1,AH836,0)</f>
        <v>0</v>
      </c>
      <c r="AO836" s="184">
        <f>AH835</f>
        <v>0</v>
      </c>
      <c r="AP836" s="170">
        <f>AI835</f>
        <v>0</v>
      </c>
      <c r="AQ836" s="152"/>
      <c r="AR836" s="170">
        <f>IF(AS836&gt;1,1,0)</f>
        <v>0</v>
      </c>
      <c r="AS836" s="170">
        <f>AO836+AS792</f>
        <v>0</v>
      </c>
      <c r="AT836" s="170">
        <f>AP836+AT792</f>
        <v>0</v>
      </c>
      <c r="AU836" s="152"/>
      <c r="AW836" s="198" t="str">
        <f>IF(COUNTIF(F835:L835,"作業")+COUNTIF(F835:L835,"休日")&lt;7,"対象外",IF(COUNTIF(F835:L835,"休日")&gt;3,"対象外","対象"))</f>
        <v>対象外</v>
      </c>
      <c r="AX836" s="198" t="str">
        <f>IF(COUNTIF(M835:S835,"作業")+COUNTIF(M835:S835,"休日")&lt;7,"対象外",IF(COUNTIF(M835:S835,"休日")&gt;3,"対象外","対象"))</f>
        <v>対象外</v>
      </c>
      <c r="AY836" s="198" t="str">
        <f>IF(COUNTIF(T835:Z835,"作業")+COUNTIF(T835:Z835,"休日")&lt;7,"対象外",IF(COUNTIF(T835:Z835,"休日")&gt;3,"対象外","対象"))</f>
        <v>対象外</v>
      </c>
      <c r="AZ836" s="198" t="str">
        <f>IF(COUNTIF(AA835:AG835,"作業")+COUNTIF(AA835:AG835,"休日")&lt;7,"対象外",IF(COUNTIF(AA835:AG835,"休日")&gt;3,"対象外","対象"))</f>
        <v>対象外</v>
      </c>
    </row>
    <row r="837" spans="1:52" ht="54.75" customHeight="1" x14ac:dyDescent="0.35">
      <c r="A837" s="599"/>
      <c r="B837" s="529" t="str">
        <f>IF(COUNTIF(F837:AG837,0)=28,"",B$45)</f>
        <v/>
      </c>
      <c r="C837" s="530"/>
      <c r="D837" s="531"/>
      <c r="E837" s="295" t="s">
        <v>158</v>
      </c>
      <c r="F837" s="314">
        <f>VLOOKUP(F814,'11'!$B$11:$D$598,3,0)</f>
        <v>0</v>
      </c>
      <c r="G837" s="219">
        <f>VLOOKUP(G814,'11'!$B$11:$D$598,3,0)</f>
        <v>0</v>
      </c>
      <c r="H837" s="219">
        <f>VLOOKUP(H814,'11'!$B$11:$D$598,3,0)</f>
        <v>0</v>
      </c>
      <c r="I837" s="219">
        <f>VLOOKUP(I814,'11'!$B$11:$D$598,3,0)</f>
        <v>0</v>
      </c>
      <c r="J837" s="219">
        <f>VLOOKUP(J814,'11'!$B$11:$D$598,3,0)</f>
        <v>0</v>
      </c>
      <c r="K837" s="219">
        <f>VLOOKUP(K814,'11'!$B$11:$D$598,3,0)</f>
        <v>0</v>
      </c>
      <c r="L837" s="315">
        <f>VLOOKUP(L814,'11'!$B$11:$D$598,3,0)</f>
        <v>0</v>
      </c>
      <c r="M837" s="303">
        <f>VLOOKUP(M814,'11'!$B$11:$D$598,3,0)</f>
        <v>0</v>
      </c>
      <c r="N837" s="219">
        <f>VLOOKUP(N814,'11'!$B$11:$D$598,3,0)</f>
        <v>0</v>
      </c>
      <c r="O837" s="219">
        <f>VLOOKUP(O814,'11'!$B$11:$D$598,3,0)</f>
        <v>0</v>
      </c>
      <c r="P837" s="219">
        <f>VLOOKUP(P814,'11'!$B$11:$D$598,3,0)</f>
        <v>0</v>
      </c>
      <c r="Q837" s="219">
        <f>VLOOKUP(Q814,'11'!$B$11:$D$598,3,0)</f>
        <v>0</v>
      </c>
      <c r="R837" s="219">
        <f>VLOOKUP(R814,'11'!$B$11:$D$598,3,0)</f>
        <v>0</v>
      </c>
      <c r="S837" s="322">
        <f>VLOOKUP(S814,'11'!$B$11:$D$598,3,0)</f>
        <v>0</v>
      </c>
      <c r="T837" s="314">
        <f>VLOOKUP(T814,'11'!$B$11:$D$598,3,0)</f>
        <v>0</v>
      </c>
      <c r="U837" s="219">
        <f>VLOOKUP(U814,'11'!$B$11:$D$598,3,0)</f>
        <v>0</v>
      </c>
      <c r="V837" s="219">
        <f>VLOOKUP(V814,'11'!$B$11:$D$598,3,0)</f>
        <v>0</v>
      </c>
      <c r="W837" s="219">
        <f>VLOOKUP(W814,'11'!$B$11:$D$598,3,0)</f>
        <v>0</v>
      </c>
      <c r="X837" s="219">
        <f>VLOOKUP(X814,'11'!$B$11:$D$598,3,0)</f>
        <v>0</v>
      </c>
      <c r="Y837" s="219">
        <f>VLOOKUP(Y814,'11'!$B$11:$D$598,3,0)</f>
        <v>0</v>
      </c>
      <c r="Z837" s="315">
        <f>VLOOKUP(Z814,'11'!$B$11:$D$598,3,0)</f>
        <v>0</v>
      </c>
      <c r="AA837" s="303">
        <f>VLOOKUP(AA814,'11'!$B$11:$D$598,3,0)</f>
        <v>0</v>
      </c>
      <c r="AB837" s="219">
        <f>VLOOKUP(AB814,'11'!$B$11:$D$598,3,0)</f>
        <v>0</v>
      </c>
      <c r="AC837" s="219">
        <f>VLOOKUP(AC814,'11'!$B$11:$D$598,3,0)</f>
        <v>0</v>
      </c>
      <c r="AD837" s="219">
        <f>VLOOKUP(AD814,'11'!$B$11:$D$598,3,0)</f>
        <v>0</v>
      </c>
      <c r="AE837" s="219">
        <f>VLOOKUP(AE814,'11'!$B$11:$D$598,3,0)</f>
        <v>0</v>
      </c>
      <c r="AF837" s="219">
        <f>VLOOKUP(AF814,'11'!$B$11:$D$598,3,0)</f>
        <v>0</v>
      </c>
      <c r="AG837" s="219">
        <f>VLOOKUP(AG814,'11'!$B$11:$D$598,3,0)</f>
        <v>0</v>
      </c>
      <c r="AH837" s="198">
        <f t="shared" ref="AH837" si="1368">COUNTIF(F838:AG838,"作業")+COUNTIF(F838:AG838,"休日")</f>
        <v>0</v>
      </c>
      <c r="AI837" s="291">
        <f t="shared" ref="AI837" si="1369">(COUNTIF(F838:AG838,"休日"))</f>
        <v>0</v>
      </c>
      <c r="AJ837" s="189"/>
      <c r="AL837" s="290"/>
      <c r="AM837" s="290"/>
      <c r="AN837" s="290"/>
      <c r="AW837" s="278">
        <v>1</v>
      </c>
      <c r="AX837" s="278">
        <v>2</v>
      </c>
      <c r="AY837" s="278">
        <v>3</v>
      </c>
      <c r="AZ837" s="278">
        <v>4</v>
      </c>
    </row>
    <row r="838" spans="1:52" ht="54.75" customHeight="1" x14ac:dyDescent="0.35">
      <c r="A838" s="599"/>
      <c r="B838" s="532"/>
      <c r="C838" s="533"/>
      <c r="D838" s="534"/>
      <c r="E838" s="296" t="s">
        <v>159</v>
      </c>
      <c r="F838" s="314" t="str">
        <f>IF(B837="","",IF(AW838="対象外","対象外",F837))</f>
        <v/>
      </c>
      <c r="G838" s="219" t="str">
        <f>IF(B837="","",IF(AW838="対象外","対象外",G837))</f>
        <v/>
      </c>
      <c r="H838" s="219" t="str">
        <f>IF(B837="","",IF(AW838="対象外","対象外",H837))</f>
        <v/>
      </c>
      <c r="I838" s="219" t="str">
        <f>IF(B837="","",IF(AW838="対象外","対象外",I837))</f>
        <v/>
      </c>
      <c r="J838" s="219" t="str">
        <f>IF(B837="","",IF(AW838="対象外","対象外",J837))</f>
        <v/>
      </c>
      <c r="K838" s="219" t="str">
        <f>IF(B837="","",IF(AW838="対象外","対象外",K837))</f>
        <v/>
      </c>
      <c r="L838" s="315" t="str">
        <f>IF(B837="","",IF(AW838="対象外","対象外",L837))</f>
        <v/>
      </c>
      <c r="M838" s="303" t="str">
        <f>IF(B837="","",IF(AX838="対象外","対象外",M837))</f>
        <v/>
      </c>
      <c r="N838" s="219" t="str">
        <f>IF(B837="","",IF(AX838="対象外","対象外",N837))</f>
        <v/>
      </c>
      <c r="O838" s="219" t="str">
        <f>IF(B837="","",IF(AX838="対象外","対象外",O837))</f>
        <v/>
      </c>
      <c r="P838" s="219" t="str">
        <f>IF(B837="","",IF(AX838="対象外","対象外",P837))</f>
        <v/>
      </c>
      <c r="Q838" s="219" t="str">
        <f>IF(B837="","",IF(AX838="対象外","対象外",Q837))</f>
        <v/>
      </c>
      <c r="R838" s="219" t="str">
        <f>IF(B837="","",IF(AX838="対象外","対象外",R837))</f>
        <v/>
      </c>
      <c r="S838" s="322" t="str">
        <f>IF(B837="","",IF(AX838="対象外","対象外",S837))</f>
        <v/>
      </c>
      <c r="T838" s="314" t="str">
        <f>IF(B837="","",IF(AY838="対象外","対象外",T837))</f>
        <v/>
      </c>
      <c r="U838" s="219" t="str">
        <f>IF(B837="","",IF(AY838="対象外","対象外",U837))</f>
        <v/>
      </c>
      <c r="V838" s="219" t="str">
        <f>IF(B837="","",IF(AY838="対象外","対象外",V837))</f>
        <v/>
      </c>
      <c r="W838" s="219" t="str">
        <f>IF(B837="","",IF(AY838="対象外","対象外",W837))</f>
        <v/>
      </c>
      <c r="X838" s="219" t="str">
        <f>IF(B837="","",IF(AY838="対象外","対象外",X837))</f>
        <v/>
      </c>
      <c r="Y838" s="219" t="str">
        <f>IF(B837="","",IF(AY838="対象外","対象外",Y837))</f>
        <v/>
      </c>
      <c r="Z838" s="315" t="str">
        <f>IF(B837="","",IF(AY838="対象外","対象外",Z837))</f>
        <v/>
      </c>
      <c r="AA838" s="303" t="str">
        <f>IF(B837="","",IF(AZ838="対象外","対象外",AA837))</f>
        <v/>
      </c>
      <c r="AB838" s="219" t="str">
        <f>IF(B837="","",IF(AZ838="対象外","対象外",AB837))</f>
        <v/>
      </c>
      <c r="AC838" s="219" t="str">
        <f>IF(B837="","",IF(AZ838="対象外","対象外",AC837))</f>
        <v/>
      </c>
      <c r="AD838" s="219" t="str">
        <f>IF(B837="","",IF(AZ838="対象外","対象外",AD837))</f>
        <v/>
      </c>
      <c r="AE838" s="219" t="str">
        <f>IF(B837="","",IF(AZ838="対象外","対象外",AE837))</f>
        <v/>
      </c>
      <c r="AF838" s="219" t="str">
        <f>IF(B837="","",IF(AZ838="対象外","対象外",AF837))</f>
        <v/>
      </c>
      <c r="AG838" s="219" t="str">
        <f>IF(B837="","",IF(AZ838="対象外","対象外",AG837))</f>
        <v/>
      </c>
      <c r="AH838" s="523" t="str">
        <f t="shared" ref="AH838" si="1370">IF(B837="","",IF(AH837&lt;1,"対象外",ROUND(AI837/AH837,3)))</f>
        <v/>
      </c>
      <c r="AI838" s="524"/>
      <c r="AJ838" s="189"/>
      <c r="AL838" s="290"/>
      <c r="AM838" s="184">
        <f>IF(AH838="",0,IF(AH838="対象外",0,1))</f>
        <v>0</v>
      </c>
      <c r="AN838" s="187">
        <f>IF(AM838=1,AH838,0)</f>
        <v>0</v>
      </c>
      <c r="AO838" s="184">
        <f>AH837</f>
        <v>0</v>
      </c>
      <c r="AP838" s="170">
        <f>AI837</f>
        <v>0</v>
      </c>
      <c r="AQ838" s="152"/>
      <c r="AR838" s="170">
        <f>IF(AS838&gt;1,1,0)</f>
        <v>0</v>
      </c>
      <c r="AS838" s="170">
        <f>AO838+AS794</f>
        <v>0</v>
      </c>
      <c r="AT838" s="170">
        <f>AP838+AT794</f>
        <v>0</v>
      </c>
      <c r="AU838" s="152"/>
      <c r="AW838" s="198" t="str">
        <f>IF(COUNTIF(F837:L837,"作業")+COUNTIF(F837:L837,"休日")&lt;7,"対象外",IF(COUNTIF(F837:L837,"休日")&gt;3,"対象外","対象"))</f>
        <v>対象外</v>
      </c>
      <c r="AX838" s="198" t="str">
        <f>IF(COUNTIF(M837:S837,"作業")+COUNTIF(M837:S837,"休日")&lt;7,"対象外",IF(COUNTIF(M837:S837,"休日")&gt;3,"対象外","対象"))</f>
        <v>対象外</v>
      </c>
      <c r="AY838" s="198" t="str">
        <f>IF(COUNTIF(T837:Z837,"作業")+COUNTIF(T837:Z837,"休日")&lt;7,"対象外",IF(COUNTIF(T837:Z837,"休日")&gt;3,"対象外","対象"))</f>
        <v>対象外</v>
      </c>
      <c r="AZ838" s="198" t="str">
        <f>IF(COUNTIF(AA837:AG837,"作業")+COUNTIF(AA837:AG837,"休日")&lt;7,"対象外",IF(COUNTIF(AA837:AG837,"休日")&gt;3,"対象外","対象"))</f>
        <v>対象外</v>
      </c>
    </row>
    <row r="839" spans="1:52" ht="54.75" customHeight="1" x14ac:dyDescent="0.35">
      <c r="A839" s="599"/>
      <c r="B839" s="529" t="str">
        <f>IF(COUNTIF(F839:AG839,0)=28,"",B$47)</f>
        <v/>
      </c>
      <c r="C839" s="530"/>
      <c r="D839" s="531"/>
      <c r="E839" s="295" t="s">
        <v>158</v>
      </c>
      <c r="F839" s="314">
        <f>VLOOKUP(F814,'12'!$B$11:$D$598,3,0)</f>
        <v>0</v>
      </c>
      <c r="G839" s="219">
        <f>VLOOKUP(G814,'12'!$B$11:$D$598,3,0)</f>
        <v>0</v>
      </c>
      <c r="H839" s="219">
        <f>VLOOKUP(H814,'12'!$B$11:$D$598,3,0)</f>
        <v>0</v>
      </c>
      <c r="I839" s="219">
        <f>VLOOKUP(I814,'12'!$B$11:$D$598,3,0)</f>
        <v>0</v>
      </c>
      <c r="J839" s="219">
        <f>VLOOKUP(J814,'12'!$B$11:$D$598,3,0)</f>
        <v>0</v>
      </c>
      <c r="K839" s="219">
        <f>VLOOKUP(K814,'12'!$B$11:$D$598,3,0)</f>
        <v>0</v>
      </c>
      <c r="L839" s="315">
        <f>VLOOKUP(L814,'12'!$B$11:$D$598,3,0)</f>
        <v>0</v>
      </c>
      <c r="M839" s="303">
        <f>VLOOKUP(M814,'12'!$B$11:$D$598,3,0)</f>
        <v>0</v>
      </c>
      <c r="N839" s="219">
        <f>VLOOKUP(N814,'12'!$B$11:$D$598,3,0)</f>
        <v>0</v>
      </c>
      <c r="O839" s="219">
        <f>VLOOKUP(O814,'12'!$B$11:$D$598,3,0)</f>
        <v>0</v>
      </c>
      <c r="P839" s="219">
        <f>VLOOKUP(P814,'12'!$B$11:$D$598,3,0)</f>
        <v>0</v>
      </c>
      <c r="Q839" s="219">
        <f>VLOOKUP(Q814,'12'!$B$11:$D$598,3,0)</f>
        <v>0</v>
      </c>
      <c r="R839" s="219">
        <f>VLOOKUP(R814,'12'!$B$11:$D$598,3,0)</f>
        <v>0</v>
      </c>
      <c r="S839" s="322">
        <f>VLOOKUP(S814,'12'!$B$11:$D$598,3,0)</f>
        <v>0</v>
      </c>
      <c r="T839" s="314">
        <f>VLOOKUP(T814,'12'!$B$11:$D$598,3,0)</f>
        <v>0</v>
      </c>
      <c r="U839" s="219">
        <f>VLOOKUP(U814,'12'!$B$11:$D$598,3,0)</f>
        <v>0</v>
      </c>
      <c r="V839" s="219">
        <f>VLOOKUP(V814,'12'!$B$11:$D$598,3,0)</f>
        <v>0</v>
      </c>
      <c r="W839" s="219">
        <f>VLOOKUP(W814,'12'!$B$11:$D$598,3,0)</f>
        <v>0</v>
      </c>
      <c r="X839" s="219">
        <f>VLOOKUP(X814,'12'!$B$11:$D$598,3,0)</f>
        <v>0</v>
      </c>
      <c r="Y839" s="219">
        <f>VLOOKUP(Y814,'12'!$B$11:$D$598,3,0)</f>
        <v>0</v>
      </c>
      <c r="Z839" s="315">
        <f>VLOOKUP(Z814,'12'!$B$11:$D$598,3,0)</f>
        <v>0</v>
      </c>
      <c r="AA839" s="303">
        <f>VLOOKUP(AA814,'12'!$B$11:$D$598,3,0)</f>
        <v>0</v>
      </c>
      <c r="AB839" s="219">
        <f>VLOOKUP(AB814,'12'!$B$11:$D$598,3,0)</f>
        <v>0</v>
      </c>
      <c r="AC839" s="219">
        <f>VLOOKUP(AC814,'12'!$B$11:$D$598,3,0)</f>
        <v>0</v>
      </c>
      <c r="AD839" s="219">
        <f>VLOOKUP(AD814,'12'!$B$11:$D$598,3,0)</f>
        <v>0</v>
      </c>
      <c r="AE839" s="219">
        <f>VLOOKUP(AE814,'12'!$B$11:$D$598,3,0)</f>
        <v>0</v>
      </c>
      <c r="AF839" s="219">
        <f>VLOOKUP(AF814,'12'!$B$11:$D$598,3,0)</f>
        <v>0</v>
      </c>
      <c r="AG839" s="219">
        <f>VLOOKUP(AG814,'12'!$B$11:$D$598,3,0)</f>
        <v>0</v>
      </c>
      <c r="AH839" s="198">
        <f t="shared" ref="AH839" si="1371">COUNTIF(F840:AG840,"作業")+COUNTIF(F840:AG840,"休日")</f>
        <v>0</v>
      </c>
      <c r="AI839" s="291">
        <f t="shared" ref="AI839" si="1372">(COUNTIF(F840:AG840,"休日"))</f>
        <v>0</v>
      </c>
      <c r="AJ839" s="189"/>
      <c r="AL839" s="290"/>
      <c r="AM839" s="290"/>
      <c r="AN839" s="290"/>
      <c r="AW839" s="278">
        <v>1</v>
      </c>
      <c r="AX839" s="278">
        <v>2</v>
      </c>
      <c r="AY839" s="278">
        <v>3</v>
      </c>
      <c r="AZ839" s="278">
        <v>4</v>
      </c>
    </row>
    <row r="840" spans="1:52" ht="54.75" customHeight="1" x14ac:dyDescent="0.35">
      <c r="A840" s="599"/>
      <c r="B840" s="532"/>
      <c r="C840" s="533"/>
      <c r="D840" s="534"/>
      <c r="E840" s="296" t="s">
        <v>159</v>
      </c>
      <c r="F840" s="314" t="str">
        <f>IF(B839="","",IF(AW840="対象外","対象外",F839))</f>
        <v/>
      </c>
      <c r="G840" s="219" t="str">
        <f>IF(B839="","",IF(AW840="対象外","対象外",G839))</f>
        <v/>
      </c>
      <c r="H840" s="219" t="str">
        <f>IF(B839="","",IF(AW840="対象外","対象外",H839))</f>
        <v/>
      </c>
      <c r="I840" s="219" t="str">
        <f>IF(B839="","",IF(AW840="対象外","対象外",I839))</f>
        <v/>
      </c>
      <c r="J840" s="219" t="str">
        <f>IF(B839="","",IF(AW840="対象外","対象外",J839))</f>
        <v/>
      </c>
      <c r="K840" s="219" t="str">
        <f>IF(B839="","",IF(AW840="対象外","対象外",K839))</f>
        <v/>
      </c>
      <c r="L840" s="315" t="str">
        <f>IF(B839="","",IF(AW840="対象外","対象外",L839))</f>
        <v/>
      </c>
      <c r="M840" s="303" t="str">
        <f>IF(B839="","",IF(AX840="対象外","対象外",M839))</f>
        <v/>
      </c>
      <c r="N840" s="219" t="str">
        <f>IF(B839="","",IF(AX840="対象外","対象外",N839))</f>
        <v/>
      </c>
      <c r="O840" s="219" t="str">
        <f>IF(B839="","",IF(AX840="対象外","対象外",O839))</f>
        <v/>
      </c>
      <c r="P840" s="219" t="str">
        <f>IF(B839="","",IF(AX840="対象外","対象外",P839))</f>
        <v/>
      </c>
      <c r="Q840" s="219" t="str">
        <f>IF(B839="","",IF(AX840="対象外","対象外",Q839))</f>
        <v/>
      </c>
      <c r="R840" s="219" t="str">
        <f>IF(B839="","",IF(AX840="対象外","対象外",R839))</f>
        <v/>
      </c>
      <c r="S840" s="322" t="str">
        <f>IF(B839="","",IF(AX840="対象外","対象外",S839))</f>
        <v/>
      </c>
      <c r="T840" s="314" t="str">
        <f>IF(B839="","",IF(AY840="対象外","対象外",T839))</f>
        <v/>
      </c>
      <c r="U840" s="219" t="str">
        <f>IF(B839="","",IF(AY840="対象外","対象外",U839))</f>
        <v/>
      </c>
      <c r="V840" s="219" t="str">
        <f>IF(B839="","",IF(AY840="対象外","対象外",V839))</f>
        <v/>
      </c>
      <c r="W840" s="219" t="str">
        <f>IF(B839="","",IF(AY840="対象外","対象外",W839))</f>
        <v/>
      </c>
      <c r="X840" s="219" t="str">
        <f>IF(B839="","",IF(AY840="対象外","対象外",X839))</f>
        <v/>
      </c>
      <c r="Y840" s="219" t="str">
        <f>IF(B839="","",IF(AY840="対象外","対象外",Y839))</f>
        <v/>
      </c>
      <c r="Z840" s="315" t="str">
        <f>IF(B839="","",IF(AY840="対象外","対象外",Z839))</f>
        <v/>
      </c>
      <c r="AA840" s="303" t="str">
        <f>IF(B839="","",IF(AZ840="対象外","対象外",AA839))</f>
        <v/>
      </c>
      <c r="AB840" s="219" t="str">
        <f>IF(B839="","",IF(AZ840="対象外","対象外",AB839))</f>
        <v/>
      </c>
      <c r="AC840" s="219" t="str">
        <f>IF(B839="","",IF(AZ840="対象外","対象外",AC839))</f>
        <v/>
      </c>
      <c r="AD840" s="219" t="str">
        <f>IF(B839="","",IF(AZ840="対象外","対象外",AD839))</f>
        <v/>
      </c>
      <c r="AE840" s="219" t="str">
        <f>IF(B839="","",IF(AZ840="対象外","対象外",AE839))</f>
        <v/>
      </c>
      <c r="AF840" s="219" t="str">
        <f>IF(B839="","",IF(AZ840="対象外","対象外",AF839))</f>
        <v/>
      </c>
      <c r="AG840" s="219" t="str">
        <f>IF(B839="","",IF(AZ840="対象外","対象外",AG839))</f>
        <v/>
      </c>
      <c r="AH840" s="523" t="str">
        <f t="shared" ref="AH840" si="1373">IF(B839="","",IF(AH839&lt;1,"対象外",ROUND(AI839/AH839,3)))</f>
        <v/>
      </c>
      <c r="AI840" s="524"/>
      <c r="AJ840" s="189"/>
      <c r="AL840" s="290"/>
      <c r="AM840" s="184">
        <f>IF(AH840="",0,IF(AH840="対象外",0,1))</f>
        <v>0</v>
      </c>
      <c r="AN840" s="187">
        <f>IF(AM840=1,AH840,0)</f>
        <v>0</v>
      </c>
      <c r="AO840" s="184">
        <f>AH839</f>
        <v>0</v>
      </c>
      <c r="AP840" s="170">
        <f>AI839</f>
        <v>0</v>
      </c>
      <c r="AQ840" s="152"/>
      <c r="AR840" s="170">
        <f>IF(AS840&gt;1,1,0)</f>
        <v>0</v>
      </c>
      <c r="AS840" s="170">
        <f>AO840+AS796</f>
        <v>0</v>
      </c>
      <c r="AT840" s="170">
        <f>AP840+AT796</f>
        <v>0</v>
      </c>
      <c r="AU840" s="152"/>
      <c r="AW840" s="198" t="str">
        <f>IF(COUNTIF(F839:L839,"作業")+COUNTIF(F839:L839,"休日")&lt;7,"対象外",IF(COUNTIF(F839:L839,"休日")&gt;3,"対象外","対象"))</f>
        <v>対象外</v>
      </c>
      <c r="AX840" s="198" t="str">
        <f>IF(COUNTIF(M839:S839,"作業")+COUNTIF(M839:S839,"休日")&lt;7,"対象外",IF(COUNTIF(M839:S839,"休日")&gt;3,"対象外","対象"))</f>
        <v>対象外</v>
      </c>
      <c r="AY840" s="198" t="str">
        <f>IF(COUNTIF(T839:Z839,"作業")+COUNTIF(T839:Z839,"休日")&lt;7,"対象外",IF(COUNTIF(T839:Z839,"休日")&gt;3,"対象外","対象"))</f>
        <v>対象外</v>
      </c>
      <c r="AZ840" s="198" t="str">
        <f>IF(COUNTIF(AA839:AG839,"作業")+COUNTIF(AA839:AG839,"休日")&lt;7,"対象外",IF(COUNTIF(AA839:AG839,"休日")&gt;3,"対象外","対象"))</f>
        <v>対象外</v>
      </c>
    </row>
    <row r="841" spans="1:52" ht="54.75" customHeight="1" x14ac:dyDescent="0.35">
      <c r="A841" s="599"/>
      <c r="B841" s="529" t="str">
        <f>IF(COUNTIF(F841:AG841,0)=28,"",B$49)</f>
        <v/>
      </c>
      <c r="C841" s="530"/>
      <c r="D841" s="531"/>
      <c r="E841" s="295" t="s">
        <v>158</v>
      </c>
      <c r="F841" s="314">
        <f>VLOOKUP(F814,'13'!$B$11:$D$598,3,0)</f>
        <v>0</v>
      </c>
      <c r="G841" s="219">
        <f>VLOOKUP(G814,'13'!$B$11:$D$598,3,0)</f>
        <v>0</v>
      </c>
      <c r="H841" s="219">
        <f>VLOOKUP(H814,'13'!$B$11:$D$598,3,0)</f>
        <v>0</v>
      </c>
      <c r="I841" s="219">
        <f>VLOOKUP(I814,'13'!$B$11:$D$598,3,0)</f>
        <v>0</v>
      </c>
      <c r="J841" s="219">
        <f>VLOOKUP(J814,'13'!$B$11:$D$598,3,0)</f>
        <v>0</v>
      </c>
      <c r="K841" s="219">
        <f>VLOOKUP(K814,'13'!$B$11:$D$598,3,0)</f>
        <v>0</v>
      </c>
      <c r="L841" s="315">
        <f>VLOOKUP(L814,'13'!$B$11:$D$598,3,0)</f>
        <v>0</v>
      </c>
      <c r="M841" s="303">
        <f>VLOOKUP(M814,'13'!$B$11:$D$598,3,0)</f>
        <v>0</v>
      </c>
      <c r="N841" s="219">
        <f>VLOOKUP(N814,'13'!$B$11:$D$598,3,0)</f>
        <v>0</v>
      </c>
      <c r="O841" s="219">
        <f>VLOOKUP(O814,'13'!$B$11:$D$598,3,0)</f>
        <v>0</v>
      </c>
      <c r="P841" s="219">
        <f>VLOOKUP(P814,'13'!$B$11:$D$598,3,0)</f>
        <v>0</v>
      </c>
      <c r="Q841" s="219">
        <f>VLOOKUP(Q814,'13'!$B$11:$D$598,3,0)</f>
        <v>0</v>
      </c>
      <c r="R841" s="219">
        <f>VLOOKUP(R814,'13'!$B$11:$D$598,3,0)</f>
        <v>0</v>
      </c>
      <c r="S841" s="322">
        <f>VLOOKUP(S814,'13'!$B$11:$D$598,3,0)</f>
        <v>0</v>
      </c>
      <c r="T841" s="314">
        <f>VLOOKUP(T814,'13'!$B$11:$D$598,3,0)</f>
        <v>0</v>
      </c>
      <c r="U841" s="219">
        <f>VLOOKUP(U814,'13'!$B$11:$D$598,3,0)</f>
        <v>0</v>
      </c>
      <c r="V841" s="219">
        <f>VLOOKUP(V814,'13'!$B$11:$D$598,3,0)</f>
        <v>0</v>
      </c>
      <c r="W841" s="219">
        <f>VLOOKUP(W814,'13'!$B$11:$D$598,3,0)</f>
        <v>0</v>
      </c>
      <c r="X841" s="219">
        <f>VLOOKUP(X814,'13'!$B$11:$D$598,3,0)</f>
        <v>0</v>
      </c>
      <c r="Y841" s="219">
        <f>VLOOKUP(Y814,'13'!$B$11:$D$598,3,0)</f>
        <v>0</v>
      </c>
      <c r="Z841" s="315">
        <f>VLOOKUP(Z814,'13'!$B$11:$D$598,3,0)</f>
        <v>0</v>
      </c>
      <c r="AA841" s="303">
        <f>VLOOKUP(AA814,'13'!$B$11:$D$598,3,0)</f>
        <v>0</v>
      </c>
      <c r="AB841" s="219">
        <f>VLOOKUP(AB814,'13'!$B$11:$D$598,3,0)</f>
        <v>0</v>
      </c>
      <c r="AC841" s="219">
        <f>VLOOKUP(AC814,'13'!$B$11:$D$598,3,0)</f>
        <v>0</v>
      </c>
      <c r="AD841" s="219">
        <f>VLOOKUP(AD814,'13'!$B$11:$D$598,3,0)</f>
        <v>0</v>
      </c>
      <c r="AE841" s="219">
        <f>VLOOKUP(AE814,'13'!$B$11:$D$598,3,0)</f>
        <v>0</v>
      </c>
      <c r="AF841" s="219">
        <f>VLOOKUP(AF814,'13'!$B$11:$D$598,3,0)</f>
        <v>0</v>
      </c>
      <c r="AG841" s="219">
        <f>VLOOKUP(AG814,'13'!$B$11:$D$598,3,0)</f>
        <v>0</v>
      </c>
      <c r="AH841" s="198">
        <f t="shared" ref="AH841" si="1374">COUNTIF(F842:AG842,"作業")+COUNTIF(F842:AG842,"休日")</f>
        <v>0</v>
      </c>
      <c r="AI841" s="291">
        <f t="shared" ref="AI841" si="1375">(COUNTIF(F842:AG842,"休日"))</f>
        <v>0</v>
      </c>
      <c r="AJ841" s="189"/>
      <c r="AL841" s="290"/>
      <c r="AM841" s="290"/>
      <c r="AN841" s="290"/>
      <c r="AW841" s="278">
        <v>1</v>
      </c>
      <c r="AX841" s="278">
        <v>2</v>
      </c>
      <c r="AY841" s="278">
        <v>3</v>
      </c>
      <c r="AZ841" s="278">
        <v>4</v>
      </c>
    </row>
    <row r="842" spans="1:52" ht="54.75" customHeight="1" x14ac:dyDescent="0.35">
      <c r="A842" s="599"/>
      <c r="B842" s="532"/>
      <c r="C842" s="533"/>
      <c r="D842" s="534"/>
      <c r="E842" s="296" t="s">
        <v>159</v>
      </c>
      <c r="F842" s="314" t="str">
        <f>IF(B841="","",IF(AW842="対象外","対象外",F841))</f>
        <v/>
      </c>
      <c r="G842" s="219" t="str">
        <f>IF(B841="","",IF(AW842="対象外","対象外",G841))</f>
        <v/>
      </c>
      <c r="H842" s="219" t="str">
        <f>IF(B841="","",IF(AW842="対象外","対象外",H841))</f>
        <v/>
      </c>
      <c r="I842" s="219" t="str">
        <f>IF(B841="","",IF(AW842="対象外","対象外",I841))</f>
        <v/>
      </c>
      <c r="J842" s="219" t="str">
        <f>IF(B841="","",IF(AW842="対象外","対象外",J841))</f>
        <v/>
      </c>
      <c r="K842" s="219" t="str">
        <f>IF(B841="","",IF(AW842="対象外","対象外",K841))</f>
        <v/>
      </c>
      <c r="L842" s="315" t="str">
        <f>IF(B841="","",IF(AW842="対象外","対象外",L841))</f>
        <v/>
      </c>
      <c r="M842" s="303" t="str">
        <f>IF(B841="","",IF(AX842="対象外","対象外",M841))</f>
        <v/>
      </c>
      <c r="N842" s="219" t="str">
        <f>IF(B841="","",IF(AX842="対象外","対象外",N841))</f>
        <v/>
      </c>
      <c r="O842" s="219" t="str">
        <f>IF(B841="","",IF(AX842="対象外","対象外",O841))</f>
        <v/>
      </c>
      <c r="P842" s="219" t="str">
        <f>IF(B841="","",IF(AX842="対象外","対象外",P841))</f>
        <v/>
      </c>
      <c r="Q842" s="219" t="str">
        <f>IF(B841="","",IF(AX842="対象外","対象外",Q841))</f>
        <v/>
      </c>
      <c r="R842" s="219" t="str">
        <f>IF(B841="","",IF(AX842="対象外","対象外",R841))</f>
        <v/>
      </c>
      <c r="S842" s="322" t="str">
        <f>IF(B841="","",IF(AX842="対象外","対象外",S841))</f>
        <v/>
      </c>
      <c r="T842" s="314" t="str">
        <f>IF(B841="","",IF(AY842="対象外","対象外",T841))</f>
        <v/>
      </c>
      <c r="U842" s="219" t="str">
        <f>IF(B841="","",IF(AY842="対象外","対象外",U841))</f>
        <v/>
      </c>
      <c r="V842" s="219" t="str">
        <f>IF(B841="","",IF(AY842="対象外","対象外",V841))</f>
        <v/>
      </c>
      <c r="W842" s="219" t="str">
        <f>IF(B841="","",IF(AY842="対象外","対象外",W841))</f>
        <v/>
      </c>
      <c r="X842" s="219" t="str">
        <f>IF(B841="","",IF(AY842="対象外","対象外",X841))</f>
        <v/>
      </c>
      <c r="Y842" s="219" t="str">
        <f>IF(B841="","",IF(AY842="対象外","対象外",Y841))</f>
        <v/>
      </c>
      <c r="Z842" s="315" t="str">
        <f>IF(B841="","",IF(AY842="対象外","対象外",Z841))</f>
        <v/>
      </c>
      <c r="AA842" s="303" t="str">
        <f>IF(B841="","",IF(AZ842="対象外","対象外",AA841))</f>
        <v/>
      </c>
      <c r="AB842" s="219" t="str">
        <f>IF(B841="","",IF(AZ842="対象外","対象外",AB841))</f>
        <v/>
      </c>
      <c r="AC842" s="219" t="str">
        <f>IF(B841="","",IF(AZ842="対象外","対象外",AC841))</f>
        <v/>
      </c>
      <c r="AD842" s="219" t="str">
        <f>IF(B841="","",IF(AZ842="対象外","対象外",AD841))</f>
        <v/>
      </c>
      <c r="AE842" s="219" t="str">
        <f>IF(B841="","",IF(AZ842="対象外","対象外",AE841))</f>
        <v/>
      </c>
      <c r="AF842" s="219" t="str">
        <f>IF(B841="","",IF(AZ842="対象外","対象外",AF841))</f>
        <v/>
      </c>
      <c r="AG842" s="219" t="str">
        <f>IF(B841="","",IF(AZ842="対象外","対象外",AG841))</f>
        <v/>
      </c>
      <c r="AH842" s="523" t="str">
        <f t="shared" ref="AH842" si="1376">IF(B841="","",IF(AH841&lt;1,"対象外",ROUND(AI841/AH841,3)))</f>
        <v/>
      </c>
      <c r="AI842" s="524"/>
      <c r="AJ842" s="189"/>
      <c r="AL842" s="290"/>
      <c r="AM842" s="184">
        <f>IF(AH842="",0,IF(AH842="対象外",0,1))</f>
        <v>0</v>
      </c>
      <c r="AN842" s="187">
        <f>IF(AM842=1,AH842,0)</f>
        <v>0</v>
      </c>
      <c r="AO842" s="184">
        <f>AH841</f>
        <v>0</v>
      </c>
      <c r="AP842" s="170">
        <f>AI841</f>
        <v>0</v>
      </c>
      <c r="AQ842" s="152"/>
      <c r="AR842" s="170">
        <f>IF(AS842&gt;1,1,0)</f>
        <v>0</v>
      </c>
      <c r="AS842" s="170">
        <f>AO842+AS798</f>
        <v>0</v>
      </c>
      <c r="AT842" s="170">
        <f>AP842+AT798</f>
        <v>0</v>
      </c>
      <c r="AU842" s="152"/>
      <c r="AW842" s="198" t="str">
        <f>IF(COUNTIF(F841:L841,"作業")+COUNTIF(F841:L841,"休日")&lt;7,"対象外",IF(COUNTIF(F841:L841,"休日")&gt;3,"対象外","対象"))</f>
        <v>対象外</v>
      </c>
      <c r="AX842" s="198" t="str">
        <f>IF(COUNTIF(M841:S841,"作業")+COUNTIF(M841:S841,"休日")&lt;7,"対象外",IF(COUNTIF(M841:S841,"休日")&gt;3,"対象外","対象"))</f>
        <v>対象外</v>
      </c>
      <c r="AY842" s="198" t="str">
        <f>IF(COUNTIF(T841:Z841,"作業")+COUNTIF(T841:Z841,"休日")&lt;7,"対象外",IF(COUNTIF(T841:Z841,"休日")&gt;3,"対象外","対象"))</f>
        <v>対象外</v>
      </c>
      <c r="AZ842" s="198" t="str">
        <f>IF(COUNTIF(AA841:AG841,"作業")+COUNTIF(AA841:AG841,"休日")&lt;7,"対象外",IF(COUNTIF(AA841:AG841,"休日")&gt;3,"対象外","対象"))</f>
        <v>対象外</v>
      </c>
    </row>
    <row r="843" spans="1:52" ht="54.75" customHeight="1" x14ac:dyDescent="0.35">
      <c r="A843" s="599"/>
      <c r="B843" s="529" t="str">
        <f>IF(COUNTIF(F843:AG843,0)=28,"",B$51)</f>
        <v/>
      </c>
      <c r="C843" s="530"/>
      <c r="D843" s="531"/>
      <c r="E843" s="295" t="s">
        <v>158</v>
      </c>
      <c r="F843" s="314">
        <f>VLOOKUP(F814,'14'!$B$11:$D$598,3,0)</f>
        <v>0</v>
      </c>
      <c r="G843" s="219">
        <f>VLOOKUP(G814,'14'!$B$11:$D$598,3,0)</f>
        <v>0</v>
      </c>
      <c r="H843" s="219">
        <f>VLOOKUP(H814,'14'!$B$11:$D$598,3,0)</f>
        <v>0</v>
      </c>
      <c r="I843" s="219">
        <f>VLOOKUP(I814,'14'!$B$11:$D$598,3,0)</f>
        <v>0</v>
      </c>
      <c r="J843" s="219">
        <f>VLOOKUP(J814,'14'!$B$11:$D$598,3,0)</f>
        <v>0</v>
      </c>
      <c r="K843" s="219">
        <f>VLOOKUP(K814,'14'!$B$11:$D$598,3,0)</f>
        <v>0</v>
      </c>
      <c r="L843" s="315">
        <f>VLOOKUP(L814,'14'!$B$11:$D$598,3,0)</f>
        <v>0</v>
      </c>
      <c r="M843" s="303">
        <f>VLOOKUP(M814,'14'!$B$11:$D$598,3,0)</f>
        <v>0</v>
      </c>
      <c r="N843" s="219">
        <f>VLOOKUP(N814,'14'!$B$11:$D$598,3,0)</f>
        <v>0</v>
      </c>
      <c r="O843" s="219">
        <f>VLOOKUP(O814,'14'!$B$11:$D$598,3,0)</f>
        <v>0</v>
      </c>
      <c r="P843" s="219">
        <f>VLOOKUP(P814,'14'!$B$11:$D$598,3,0)</f>
        <v>0</v>
      </c>
      <c r="Q843" s="219">
        <f>VLOOKUP(Q814,'14'!$B$11:$D$598,3,0)</f>
        <v>0</v>
      </c>
      <c r="R843" s="219">
        <f>VLOOKUP(R814,'14'!$B$11:$D$598,3,0)</f>
        <v>0</v>
      </c>
      <c r="S843" s="322">
        <f>VLOOKUP(S814,'14'!$B$11:$D$598,3,0)</f>
        <v>0</v>
      </c>
      <c r="T843" s="314">
        <f>VLOOKUP(T814,'14'!$B$11:$D$598,3,0)</f>
        <v>0</v>
      </c>
      <c r="U843" s="219">
        <f>VLOOKUP(U814,'14'!$B$11:$D$598,3,0)</f>
        <v>0</v>
      </c>
      <c r="V843" s="219">
        <f>VLOOKUP(V814,'14'!$B$11:$D$598,3,0)</f>
        <v>0</v>
      </c>
      <c r="W843" s="219">
        <f>VLOOKUP(W814,'14'!$B$11:$D$598,3,0)</f>
        <v>0</v>
      </c>
      <c r="X843" s="219">
        <f>VLOOKUP(X814,'14'!$B$11:$D$598,3,0)</f>
        <v>0</v>
      </c>
      <c r="Y843" s="219">
        <f>VLOOKUP(Y814,'14'!$B$11:$D$598,3,0)</f>
        <v>0</v>
      </c>
      <c r="Z843" s="315">
        <f>VLOOKUP(Z814,'14'!$B$11:$D$598,3,0)</f>
        <v>0</v>
      </c>
      <c r="AA843" s="303">
        <f>VLOOKUP(AA814,'14'!$B$11:$D$598,3,0)</f>
        <v>0</v>
      </c>
      <c r="AB843" s="219">
        <f>VLOOKUP(AB814,'14'!$B$11:$D$598,3,0)</f>
        <v>0</v>
      </c>
      <c r="AC843" s="219">
        <f>VLOOKUP(AC814,'14'!$B$11:$D$598,3,0)</f>
        <v>0</v>
      </c>
      <c r="AD843" s="219">
        <f>VLOOKUP(AD814,'14'!$B$11:$D$598,3,0)</f>
        <v>0</v>
      </c>
      <c r="AE843" s="219">
        <f>VLOOKUP(AE814,'14'!$B$11:$D$598,3,0)</f>
        <v>0</v>
      </c>
      <c r="AF843" s="219">
        <f>VLOOKUP(AF814,'14'!$B$11:$D$598,3,0)</f>
        <v>0</v>
      </c>
      <c r="AG843" s="219">
        <f>VLOOKUP(AG814,'14'!$B$11:$D$598,3,0)</f>
        <v>0</v>
      </c>
      <c r="AH843" s="198">
        <f t="shared" ref="AH843" si="1377">COUNTIF(F844:AG844,"作業")+COUNTIF(F844:AG844,"休日")</f>
        <v>0</v>
      </c>
      <c r="AI843" s="291">
        <f t="shared" ref="AI843" si="1378">(COUNTIF(F844:AG844,"休日"))</f>
        <v>0</v>
      </c>
      <c r="AJ843" s="189"/>
      <c r="AL843" s="290"/>
      <c r="AM843" s="290"/>
      <c r="AN843" s="290"/>
      <c r="AW843" s="278">
        <v>1</v>
      </c>
      <c r="AX843" s="278">
        <v>2</v>
      </c>
      <c r="AY843" s="278">
        <v>3</v>
      </c>
      <c r="AZ843" s="278">
        <v>4</v>
      </c>
    </row>
    <row r="844" spans="1:52" ht="54.75" customHeight="1" x14ac:dyDescent="0.35">
      <c r="A844" s="599"/>
      <c r="B844" s="532"/>
      <c r="C844" s="533"/>
      <c r="D844" s="534"/>
      <c r="E844" s="296" t="s">
        <v>159</v>
      </c>
      <c r="F844" s="314" t="str">
        <f>IF(B843="","",IF(AW844="対象外","対象外",F843))</f>
        <v/>
      </c>
      <c r="G844" s="219" t="str">
        <f>IF(B843="","",IF(AW844="対象外","対象外",G843))</f>
        <v/>
      </c>
      <c r="H844" s="219" t="str">
        <f>IF(B843="","",IF(AW844="対象外","対象外",H843))</f>
        <v/>
      </c>
      <c r="I844" s="219" t="str">
        <f>IF(B843="","",IF(AW844="対象外","対象外",I843))</f>
        <v/>
      </c>
      <c r="J844" s="219" t="str">
        <f>IF(B843="","",IF(AW844="対象外","対象外",J843))</f>
        <v/>
      </c>
      <c r="K844" s="219" t="str">
        <f>IF(B843="","",IF(AW844="対象外","対象外",K843))</f>
        <v/>
      </c>
      <c r="L844" s="315" t="str">
        <f>IF(B843="","",IF(AW844="対象外","対象外",L843))</f>
        <v/>
      </c>
      <c r="M844" s="303" t="str">
        <f>IF(B843="","",IF(AX844="対象外","対象外",M843))</f>
        <v/>
      </c>
      <c r="N844" s="219" t="str">
        <f>IF(B843="","",IF(AX844="対象外","対象外",N843))</f>
        <v/>
      </c>
      <c r="O844" s="219" t="str">
        <f>IF(B843="","",IF(AX844="対象外","対象外",O843))</f>
        <v/>
      </c>
      <c r="P844" s="219" t="str">
        <f>IF(B843="","",IF(AX844="対象外","対象外",P843))</f>
        <v/>
      </c>
      <c r="Q844" s="219" t="str">
        <f>IF(B843="","",IF(AX844="対象外","対象外",Q843))</f>
        <v/>
      </c>
      <c r="R844" s="219" t="str">
        <f>IF(B843="","",IF(AX844="対象外","対象外",R843))</f>
        <v/>
      </c>
      <c r="S844" s="322" t="str">
        <f>IF(B843="","",IF(AX844="対象外","対象外",S843))</f>
        <v/>
      </c>
      <c r="T844" s="314" t="str">
        <f>IF(B843="","",IF(AY844="対象外","対象外",T843))</f>
        <v/>
      </c>
      <c r="U844" s="219" t="str">
        <f>IF(B843="","",IF(AY844="対象外","対象外",U843))</f>
        <v/>
      </c>
      <c r="V844" s="219" t="str">
        <f>IF(B843="","",IF(AY844="対象外","対象外",V843))</f>
        <v/>
      </c>
      <c r="W844" s="219" t="str">
        <f>IF(B843="","",IF(AY844="対象外","対象外",W843))</f>
        <v/>
      </c>
      <c r="X844" s="219" t="str">
        <f>IF(B843="","",IF(AY844="対象外","対象外",X843))</f>
        <v/>
      </c>
      <c r="Y844" s="219" t="str">
        <f>IF(B843="","",IF(AY844="対象外","対象外",Y843))</f>
        <v/>
      </c>
      <c r="Z844" s="315" t="str">
        <f>IF(B843="","",IF(AY844="対象外","対象外",Z843))</f>
        <v/>
      </c>
      <c r="AA844" s="303" t="str">
        <f>IF(B843="","",IF(AZ844="対象外","対象外",AA843))</f>
        <v/>
      </c>
      <c r="AB844" s="219" t="str">
        <f>IF(B843="","",IF(AZ844="対象外","対象外",AB843))</f>
        <v/>
      </c>
      <c r="AC844" s="219" t="str">
        <f>IF(B843="","",IF(AZ844="対象外","対象外",AC843))</f>
        <v/>
      </c>
      <c r="AD844" s="219" t="str">
        <f>IF(B843="","",IF(AZ844="対象外","対象外",AD843))</f>
        <v/>
      </c>
      <c r="AE844" s="219" t="str">
        <f>IF(B843="","",IF(AZ844="対象外","対象外",AE843))</f>
        <v/>
      </c>
      <c r="AF844" s="219" t="str">
        <f>IF(B843="","",IF(AZ844="対象外","対象外",AF843))</f>
        <v/>
      </c>
      <c r="AG844" s="219" t="str">
        <f>IF(B843="","",IF(AZ844="対象外","対象外",AG843))</f>
        <v/>
      </c>
      <c r="AH844" s="523" t="str">
        <f t="shared" ref="AH844" si="1379">IF(B843="","",IF(AH843&lt;1,"対象外",ROUND(AI843/AH843,3)))</f>
        <v/>
      </c>
      <c r="AI844" s="524"/>
      <c r="AJ844" s="189"/>
      <c r="AL844" s="290"/>
      <c r="AM844" s="184">
        <f>IF(AH844="",0,IF(AH844="対象外",0,1))</f>
        <v>0</v>
      </c>
      <c r="AN844" s="187">
        <f>IF(AM844=1,AH844,0)</f>
        <v>0</v>
      </c>
      <c r="AO844" s="184">
        <f>AH843</f>
        <v>0</v>
      </c>
      <c r="AP844" s="170">
        <f>AI843</f>
        <v>0</v>
      </c>
      <c r="AQ844" s="152"/>
      <c r="AR844" s="170">
        <f>IF(AS844&gt;1,1,0)</f>
        <v>0</v>
      </c>
      <c r="AS844" s="170">
        <f>AO844+AS800</f>
        <v>0</v>
      </c>
      <c r="AT844" s="170">
        <f>AP844+AT800</f>
        <v>0</v>
      </c>
      <c r="AU844" s="152"/>
      <c r="AW844" s="198" t="str">
        <f>IF(COUNTIF(F843:L843,"作業")+COUNTIF(F843:L843,"休日")&lt;7,"対象外",IF(COUNTIF(F843:L843,"休日")&gt;3,"対象外","対象"))</f>
        <v>対象外</v>
      </c>
      <c r="AX844" s="198" t="str">
        <f>IF(COUNTIF(M843:S843,"作業")+COUNTIF(M843:S843,"休日")&lt;7,"対象外",IF(COUNTIF(M843:S843,"休日")&gt;3,"対象外","対象"))</f>
        <v>対象外</v>
      </c>
      <c r="AY844" s="198" t="str">
        <f>IF(COUNTIF(T843:Z843,"作業")+COUNTIF(T843:Z843,"休日")&lt;7,"対象外",IF(COUNTIF(T843:Z843,"休日")&gt;3,"対象外","対象"))</f>
        <v>対象外</v>
      </c>
      <c r="AZ844" s="198" t="str">
        <f>IF(COUNTIF(AA843:AG843,"作業")+COUNTIF(AA843:AG843,"休日")&lt;7,"対象外",IF(COUNTIF(AA843:AG843,"休日")&gt;3,"対象外","対象"))</f>
        <v>対象外</v>
      </c>
    </row>
    <row r="845" spans="1:52" ht="54.75" customHeight="1" x14ac:dyDescent="0.35">
      <c r="A845" s="599"/>
      <c r="B845" s="529" t="str">
        <f>IF(COUNTIF(F845:AG845,0)=28,"",B$53)</f>
        <v/>
      </c>
      <c r="C845" s="530"/>
      <c r="D845" s="531"/>
      <c r="E845" s="295" t="s">
        <v>158</v>
      </c>
      <c r="F845" s="314">
        <f>VLOOKUP(F814,'15'!$B$11:$D$598,3,0)</f>
        <v>0</v>
      </c>
      <c r="G845" s="219">
        <f>VLOOKUP(G814,'15'!$B$11:$D$598,3,0)</f>
        <v>0</v>
      </c>
      <c r="H845" s="219">
        <f>VLOOKUP(H814,'15'!$B$11:$D$598,3,0)</f>
        <v>0</v>
      </c>
      <c r="I845" s="219">
        <f>VLOOKUP(I814,'15'!$B$11:$D$598,3,0)</f>
        <v>0</v>
      </c>
      <c r="J845" s="219">
        <f>VLOOKUP(J814,'15'!$B$11:$D$598,3,0)</f>
        <v>0</v>
      </c>
      <c r="K845" s="219">
        <f>VLOOKUP(K814,'15'!$B$11:$D$598,3,0)</f>
        <v>0</v>
      </c>
      <c r="L845" s="315">
        <f>VLOOKUP(L814,'15'!$B$11:$D$598,3,0)</f>
        <v>0</v>
      </c>
      <c r="M845" s="303">
        <f>VLOOKUP(M814,'15'!$B$11:$D$598,3,0)</f>
        <v>0</v>
      </c>
      <c r="N845" s="219">
        <f>VLOOKUP(N814,'15'!$B$11:$D$598,3,0)</f>
        <v>0</v>
      </c>
      <c r="O845" s="219">
        <f>VLOOKUP(O814,'15'!$B$11:$D$598,3,0)</f>
        <v>0</v>
      </c>
      <c r="P845" s="219">
        <f>VLOOKUP(P814,'15'!$B$11:$D$598,3,0)</f>
        <v>0</v>
      </c>
      <c r="Q845" s="219">
        <f>VLOOKUP(Q814,'15'!$B$11:$D$598,3,0)</f>
        <v>0</v>
      </c>
      <c r="R845" s="219">
        <f>VLOOKUP(R814,'15'!$B$11:$D$598,3,0)</f>
        <v>0</v>
      </c>
      <c r="S845" s="322">
        <f>VLOOKUP(S814,'15'!$B$11:$D$598,3,0)</f>
        <v>0</v>
      </c>
      <c r="T845" s="314">
        <f>VLOOKUP(T814,'15'!$B$11:$D$598,3,0)</f>
        <v>0</v>
      </c>
      <c r="U845" s="219">
        <f>VLOOKUP(U814,'15'!$B$11:$D$598,3,0)</f>
        <v>0</v>
      </c>
      <c r="V845" s="219">
        <f>VLOOKUP(V814,'15'!$B$11:$D$598,3,0)</f>
        <v>0</v>
      </c>
      <c r="W845" s="219">
        <f>VLOOKUP(W814,'15'!$B$11:$D$598,3,0)</f>
        <v>0</v>
      </c>
      <c r="X845" s="219">
        <f>VLOOKUP(X814,'15'!$B$11:$D$598,3,0)</f>
        <v>0</v>
      </c>
      <c r="Y845" s="219">
        <f>VLOOKUP(Y814,'15'!$B$11:$D$598,3,0)</f>
        <v>0</v>
      </c>
      <c r="Z845" s="315">
        <f>VLOOKUP(Z814,'15'!$B$11:$D$598,3,0)</f>
        <v>0</v>
      </c>
      <c r="AA845" s="303">
        <f>VLOOKUP(AA814,'15'!$B$11:$D$598,3,0)</f>
        <v>0</v>
      </c>
      <c r="AB845" s="219">
        <f>VLOOKUP(AB814,'15'!$B$11:$D$598,3,0)</f>
        <v>0</v>
      </c>
      <c r="AC845" s="219">
        <f>VLOOKUP(AC814,'15'!$B$11:$D$598,3,0)</f>
        <v>0</v>
      </c>
      <c r="AD845" s="219">
        <f>VLOOKUP(AD814,'15'!$B$11:$D$598,3,0)</f>
        <v>0</v>
      </c>
      <c r="AE845" s="219">
        <f>VLOOKUP(AE814,'15'!$B$11:$D$598,3,0)</f>
        <v>0</v>
      </c>
      <c r="AF845" s="219">
        <f>VLOOKUP(AF814,'15'!$B$11:$D$598,3,0)</f>
        <v>0</v>
      </c>
      <c r="AG845" s="219">
        <f>VLOOKUP(AG814,'15'!$B$11:$D$598,3,0)</f>
        <v>0</v>
      </c>
      <c r="AH845" s="198">
        <f t="shared" ref="AH845" si="1380">COUNTIF(F846:AG846,"作業")+COUNTIF(F846:AG846,"休日")</f>
        <v>0</v>
      </c>
      <c r="AI845" s="291">
        <f t="shared" ref="AI845" si="1381">(COUNTIF(F846:AG846,"休日"))</f>
        <v>0</v>
      </c>
      <c r="AJ845" s="189"/>
      <c r="AL845" s="290"/>
      <c r="AM845" s="290"/>
      <c r="AN845" s="290"/>
      <c r="AW845" s="278">
        <v>1</v>
      </c>
      <c r="AX845" s="278">
        <v>2</v>
      </c>
      <c r="AY845" s="278">
        <v>3</v>
      </c>
      <c r="AZ845" s="278">
        <v>4</v>
      </c>
    </row>
    <row r="846" spans="1:52" ht="54.75" customHeight="1" x14ac:dyDescent="0.35">
      <c r="A846" s="599"/>
      <c r="B846" s="532"/>
      <c r="C846" s="533"/>
      <c r="D846" s="534"/>
      <c r="E846" s="296" t="s">
        <v>159</v>
      </c>
      <c r="F846" s="314" t="str">
        <f>IF(B845="","",IF(AW846="対象外","対象外",F845))</f>
        <v/>
      </c>
      <c r="G846" s="219" t="str">
        <f>IF(B845="","",IF(AW846="対象外","対象外",G845))</f>
        <v/>
      </c>
      <c r="H846" s="219" t="str">
        <f>IF(B845="","",IF(AW846="対象外","対象外",H845))</f>
        <v/>
      </c>
      <c r="I846" s="219" t="str">
        <f>IF(B845="","",IF(AW846="対象外","対象外",I845))</f>
        <v/>
      </c>
      <c r="J846" s="219" t="str">
        <f>IF(B845="","",IF(AW846="対象外","対象外",J845))</f>
        <v/>
      </c>
      <c r="K846" s="219" t="str">
        <f>IF(B845="","",IF(AW846="対象外","対象外",K845))</f>
        <v/>
      </c>
      <c r="L846" s="315" t="str">
        <f>IF(B845="","",IF(AW846="対象外","対象外",L845))</f>
        <v/>
      </c>
      <c r="M846" s="303" t="str">
        <f>IF(B845="","",IF(AX846="対象外","対象外",M845))</f>
        <v/>
      </c>
      <c r="N846" s="219" t="str">
        <f>IF(B845="","",IF(AX846="対象外","対象外",N845))</f>
        <v/>
      </c>
      <c r="O846" s="219" t="str">
        <f>IF(B845="","",IF(AX846="対象外","対象外",O845))</f>
        <v/>
      </c>
      <c r="P846" s="219" t="str">
        <f>IF(B845="","",IF(AX846="対象外","対象外",P845))</f>
        <v/>
      </c>
      <c r="Q846" s="219" t="str">
        <f>IF(B845="","",IF(AX846="対象外","対象外",Q845))</f>
        <v/>
      </c>
      <c r="R846" s="219" t="str">
        <f>IF(B845="","",IF(AX846="対象外","対象外",R845))</f>
        <v/>
      </c>
      <c r="S846" s="322" t="str">
        <f>IF(B845="","",IF(AX846="対象外","対象外",S845))</f>
        <v/>
      </c>
      <c r="T846" s="314" t="str">
        <f>IF(B845="","",IF(AY846="対象外","対象外",T845))</f>
        <v/>
      </c>
      <c r="U846" s="219" t="str">
        <f>IF(B845="","",IF(AY846="対象外","対象外",U845))</f>
        <v/>
      </c>
      <c r="V846" s="219" t="str">
        <f>IF(B845="","",IF(AY846="対象外","対象外",V845))</f>
        <v/>
      </c>
      <c r="W846" s="219" t="str">
        <f>IF(B845="","",IF(AY846="対象外","対象外",W845))</f>
        <v/>
      </c>
      <c r="X846" s="219" t="str">
        <f>IF(B845="","",IF(AY846="対象外","対象外",X845))</f>
        <v/>
      </c>
      <c r="Y846" s="219" t="str">
        <f>IF(B845="","",IF(AY846="対象外","対象外",Y845))</f>
        <v/>
      </c>
      <c r="Z846" s="315" t="str">
        <f>IF(B845="","",IF(AY846="対象外","対象外",Z845))</f>
        <v/>
      </c>
      <c r="AA846" s="303" t="str">
        <f>IF(B845="","",IF(AZ846="対象外","対象外",AA845))</f>
        <v/>
      </c>
      <c r="AB846" s="219" t="str">
        <f>IF(B845="","",IF(AZ846="対象外","対象外",AB845))</f>
        <v/>
      </c>
      <c r="AC846" s="219" t="str">
        <f>IF(B845="","",IF(AZ846="対象外","対象外",AC845))</f>
        <v/>
      </c>
      <c r="AD846" s="219" t="str">
        <f>IF(B845="","",IF(AZ846="対象外","対象外",AD845))</f>
        <v/>
      </c>
      <c r="AE846" s="219" t="str">
        <f>IF(B845="","",IF(AZ846="対象外","対象外",AE845))</f>
        <v/>
      </c>
      <c r="AF846" s="219" t="str">
        <f>IF(B845="","",IF(AZ846="対象外","対象外",AF845))</f>
        <v/>
      </c>
      <c r="AG846" s="219" t="str">
        <f>IF(B845="","",IF(AZ846="対象外","対象外",AG845))</f>
        <v/>
      </c>
      <c r="AH846" s="523" t="str">
        <f t="shared" ref="AH846" si="1382">IF(B845="","",IF(AH845&lt;1,"対象外",ROUND(AI845/AH845,3)))</f>
        <v/>
      </c>
      <c r="AI846" s="524"/>
      <c r="AJ846" s="189"/>
      <c r="AL846" s="290"/>
      <c r="AM846" s="184">
        <f>IF(AH846="",0,IF(AH846="対象外",0,1))</f>
        <v>0</v>
      </c>
      <c r="AN846" s="187">
        <f>IF(AM846=1,AH846,0)</f>
        <v>0</v>
      </c>
      <c r="AO846" s="184">
        <f>AH845</f>
        <v>0</v>
      </c>
      <c r="AP846" s="170">
        <f>AI845</f>
        <v>0</v>
      </c>
      <c r="AQ846" s="152"/>
      <c r="AR846" s="170">
        <f>IF(AS846&gt;1,1,0)</f>
        <v>0</v>
      </c>
      <c r="AS846" s="170">
        <f>AO846+AS802</f>
        <v>0</v>
      </c>
      <c r="AT846" s="170">
        <f>AP846+AT802</f>
        <v>0</v>
      </c>
      <c r="AU846" s="152"/>
      <c r="AW846" s="198" t="str">
        <f>IF(COUNTIF(F845:L845,"作業")+COUNTIF(F845:L845,"休日")&lt;7,"対象外",IF(COUNTIF(F845:L845,"休日")&gt;3,"対象外","対象"))</f>
        <v>対象外</v>
      </c>
      <c r="AX846" s="198" t="str">
        <f>IF(COUNTIF(M845:S845,"作業")+COUNTIF(M845:S845,"休日")&lt;7,"対象外",IF(COUNTIF(M845:S845,"休日")&gt;3,"対象外","対象"))</f>
        <v>対象外</v>
      </c>
      <c r="AY846" s="198" t="str">
        <f>IF(COUNTIF(T845:Z845,"作業")+COUNTIF(T845:Z845,"休日")&lt;7,"対象外",IF(COUNTIF(T845:Z845,"休日")&gt;3,"対象外","対象"))</f>
        <v>対象外</v>
      </c>
      <c r="AZ846" s="198" t="str">
        <f>IF(COUNTIF(AA845:AG845,"作業")+COUNTIF(AA845:AG845,"休日")&lt;7,"対象外",IF(COUNTIF(AA845:AG845,"休日")&gt;3,"対象外","対象"))</f>
        <v>対象外</v>
      </c>
    </row>
    <row r="847" spans="1:52" ht="54.75" customHeight="1" x14ac:dyDescent="0.35">
      <c r="A847" s="599"/>
      <c r="B847" s="529" t="str">
        <f>IF(COUNTIF(F847:AG847,0)=28,"",B$55)</f>
        <v/>
      </c>
      <c r="C847" s="530"/>
      <c r="D847" s="531"/>
      <c r="E847" s="295" t="s">
        <v>158</v>
      </c>
      <c r="F847" s="314">
        <f>VLOOKUP(F814,'16'!$B$11:$D$598,3,0)</f>
        <v>0</v>
      </c>
      <c r="G847" s="219">
        <f>VLOOKUP(G814,'16'!$B$11:$D$598,3,0)</f>
        <v>0</v>
      </c>
      <c r="H847" s="219">
        <f>VLOOKUP(H814,'16'!$B$11:$D$598,3,0)</f>
        <v>0</v>
      </c>
      <c r="I847" s="219">
        <f>VLOOKUP(I814,'16'!$B$11:$D$598,3,0)</f>
        <v>0</v>
      </c>
      <c r="J847" s="219">
        <f>VLOOKUP(J814,'16'!$B$11:$D$598,3,0)</f>
        <v>0</v>
      </c>
      <c r="K847" s="219">
        <f>VLOOKUP(K814,'16'!$B$11:$D$598,3,0)</f>
        <v>0</v>
      </c>
      <c r="L847" s="315">
        <f>VLOOKUP(L814,'16'!$B$11:$D$598,3,0)</f>
        <v>0</v>
      </c>
      <c r="M847" s="303">
        <f>VLOOKUP(M814,'16'!$B$11:$D$598,3,0)</f>
        <v>0</v>
      </c>
      <c r="N847" s="219">
        <f>VLOOKUP(N814,'16'!$B$11:$D$598,3,0)</f>
        <v>0</v>
      </c>
      <c r="O847" s="219">
        <f>VLOOKUP(O814,'16'!$B$11:$D$598,3,0)</f>
        <v>0</v>
      </c>
      <c r="P847" s="219">
        <f>VLOOKUP(P814,'16'!$B$11:$D$598,3,0)</f>
        <v>0</v>
      </c>
      <c r="Q847" s="219">
        <f>VLOOKUP(Q814,'16'!$B$11:$D$598,3,0)</f>
        <v>0</v>
      </c>
      <c r="R847" s="219">
        <f>VLOOKUP(R814,'16'!$B$11:$D$598,3,0)</f>
        <v>0</v>
      </c>
      <c r="S847" s="322">
        <f>VLOOKUP(S814,'16'!$B$11:$D$598,3,0)</f>
        <v>0</v>
      </c>
      <c r="T847" s="314">
        <f>VLOOKUP(T814,'16'!$B$11:$D$598,3,0)</f>
        <v>0</v>
      </c>
      <c r="U847" s="219">
        <f>VLOOKUP(U814,'16'!$B$11:$D$598,3,0)</f>
        <v>0</v>
      </c>
      <c r="V847" s="219">
        <f>VLOOKUP(V814,'16'!$B$11:$D$598,3,0)</f>
        <v>0</v>
      </c>
      <c r="W847" s="219">
        <f>VLOOKUP(W814,'16'!$B$11:$D$598,3,0)</f>
        <v>0</v>
      </c>
      <c r="X847" s="219">
        <f>VLOOKUP(X814,'16'!$B$11:$D$598,3,0)</f>
        <v>0</v>
      </c>
      <c r="Y847" s="219">
        <f>VLOOKUP(Y814,'16'!$B$11:$D$598,3,0)</f>
        <v>0</v>
      </c>
      <c r="Z847" s="315">
        <f>VLOOKUP(Z814,'16'!$B$11:$D$598,3,0)</f>
        <v>0</v>
      </c>
      <c r="AA847" s="303">
        <f>VLOOKUP(AA814,'16'!$B$11:$D$598,3,0)</f>
        <v>0</v>
      </c>
      <c r="AB847" s="219">
        <f>VLOOKUP(AB814,'16'!$B$11:$D$598,3,0)</f>
        <v>0</v>
      </c>
      <c r="AC847" s="219">
        <f>VLOOKUP(AC814,'16'!$B$11:$D$598,3,0)</f>
        <v>0</v>
      </c>
      <c r="AD847" s="219">
        <f>VLOOKUP(AD814,'16'!$B$11:$D$598,3,0)</f>
        <v>0</v>
      </c>
      <c r="AE847" s="219">
        <f>VLOOKUP(AE814,'16'!$B$11:$D$598,3,0)</f>
        <v>0</v>
      </c>
      <c r="AF847" s="219">
        <f>VLOOKUP(AF814,'16'!$B$11:$D$598,3,0)</f>
        <v>0</v>
      </c>
      <c r="AG847" s="219">
        <f>VLOOKUP(AG814,'16'!$B$11:$D$598,3,0)</f>
        <v>0</v>
      </c>
      <c r="AH847" s="198">
        <f t="shared" ref="AH847" si="1383">COUNTIF(F848:AG848,"作業")+COUNTIF(F848:AG848,"休日")</f>
        <v>0</v>
      </c>
      <c r="AI847" s="291">
        <f t="shared" ref="AI847" si="1384">(COUNTIF(F848:AG848,"休日"))</f>
        <v>0</v>
      </c>
      <c r="AJ847" s="189"/>
      <c r="AL847" s="290"/>
      <c r="AM847" s="290"/>
      <c r="AN847" s="290"/>
      <c r="AW847" s="278">
        <v>1</v>
      </c>
      <c r="AX847" s="278">
        <v>2</v>
      </c>
      <c r="AY847" s="278">
        <v>3</v>
      </c>
      <c r="AZ847" s="278">
        <v>4</v>
      </c>
    </row>
    <row r="848" spans="1:52" ht="54.75" customHeight="1" x14ac:dyDescent="0.35">
      <c r="A848" s="599"/>
      <c r="B848" s="532"/>
      <c r="C848" s="533"/>
      <c r="D848" s="534"/>
      <c r="E848" s="296" t="s">
        <v>159</v>
      </c>
      <c r="F848" s="314" t="str">
        <f>IF(B847="","",IF(AW848="対象外","対象外",F847))</f>
        <v/>
      </c>
      <c r="G848" s="219" t="str">
        <f>IF(B847="","",IF(AW848="対象外","対象外",G847))</f>
        <v/>
      </c>
      <c r="H848" s="219" t="str">
        <f>IF(B847="","",IF(AW848="対象外","対象外",H847))</f>
        <v/>
      </c>
      <c r="I848" s="219" t="str">
        <f>IF(B847="","",IF(AW848="対象外","対象外",I847))</f>
        <v/>
      </c>
      <c r="J848" s="219" t="str">
        <f>IF(B847="","",IF(AW848="対象外","対象外",J847))</f>
        <v/>
      </c>
      <c r="K848" s="219" t="str">
        <f>IF(B847="","",IF(AW848="対象外","対象外",K847))</f>
        <v/>
      </c>
      <c r="L848" s="315" t="str">
        <f>IF(B847="","",IF(AW848="対象外","対象外",L847))</f>
        <v/>
      </c>
      <c r="M848" s="303" t="str">
        <f>IF(B847="","",IF(AX848="対象外","対象外",M847))</f>
        <v/>
      </c>
      <c r="N848" s="219" t="str">
        <f>IF(B847="","",IF(AX848="対象外","対象外",N847))</f>
        <v/>
      </c>
      <c r="O848" s="219" t="str">
        <f>IF(B847="","",IF(AX848="対象外","対象外",O847))</f>
        <v/>
      </c>
      <c r="P848" s="219" t="str">
        <f>IF(B847="","",IF(AX848="対象外","対象外",P847))</f>
        <v/>
      </c>
      <c r="Q848" s="219" t="str">
        <f>IF(B847="","",IF(AX848="対象外","対象外",Q847))</f>
        <v/>
      </c>
      <c r="R848" s="219" t="str">
        <f>IF(B847="","",IF(AX848="対象外","対象外",R847))</f>
        <v/>
      </c>
      <c r="S848" s="322" t="str">
        <f>IF(B847="","",IF(AX848="対象外","対象外",S847))</f>
        <v/>
      </c>
      <c r="T848" s="314" t="str">
        <f>IF(B847="","",IF(AY848="対象外","対象外",T847))</f>
        <v/>
      </c>
      <c r="U848" s="219" t="str">
        <f>IF(B847="","",IF(AY848="対象外","対象外",U847))</f>
        <v/>
      </c>
      <c r="V848" s="219" t="str">
        <f>IF(B847="","",IF(AY848="対象外","対象外",V847))</f>
        <v/>
      </c>
      <c r="W848" s="219" t="str">
        <f>IF(B847="","",IF(AY848="対象外","対象外",W847))</f>
        <v/>
      </c>
      <c r="X848" s="219" t="str">
        <f>IF(B847="","",IF(AY848="対象外","対象外",X847))</f>
        <v/>
      </c>
      <c r="Y848" s="219" t="str">
        <f>IF(B847="","",IF(AY848="対象外","対象外",Y847))</f>
        <v/>
      </c>
      <c r="Z848" s="315" t="str">
        <f>IF(B847="","",IF(AY848="対象外","対象外",Z847))</f>
        <v/>
      </c>
      <c r="AA848" s="303" t="str">
        <f>IF(B847="","",IF(AZ848="対象外","対象外",AA847))</f>
        <v/>
      </c>
      <c r="AB848" s="219" t="str">
        <f>IF(B847="","",IF(AZ848="対象外","対象外",AB847))</f>
        <v/>
      </c>
      <c r="AC848" s="219" t="str">
        <f>IF(B847="","",IF(AZ848="対象外","対象外",AC847))</f>
        <v/>
      </c>
      <c r="AD848" s="219" t="str">
        <f>IF(B847="","",IF(AZ848="対象外","対象外",AD847))</f>
        <v/>
      </c>
      <c r="AE848" s="219" t="str">
        <f>IF(B847="","",IF(AZ848="対象外","対象外",AE847))</f>
        <v/>
      </c>
      <c r="AF848" s="219" t="str">
        <f>IF(B847="","",IF(AZ848="対象外","対象外",AF847))</f>
        <v/>
      </c>
      <c r="AG848" s="219" t="str">
        <f>IF(B847="","",IF(AZ848="対象外","対象外",AG847))</f>
        <v/>
      </c>
      <c r="AH848" s="523" t="str">
        <f t="shared" ref="AH848" si="1385">IF(B847="","",IF(AH847&lt;1,"対象外",ROUND(AI847/AH847,3)))</f>
        <v/>
      </c>
      <c r="AI848" s="524"/>
      <c r="AJ848" s="189"/>
      <c r="AL848" s="290"/>
      <c r="AM848" s="184">
        <f>IF(AH848="",0,IF(AH848="対象外",0,1))</f>
        <v>0</v>
      </c>
      <c r="AN848" s="187">
        <f>IF(AM848=1,AH848,0)</f>
        <v>0</v>
      </c>
      <c r="AO848" s="184">
        <f>AH847</f>
        <v>0</v>
      </c>
      <c r="AP848" s="170">
        <f>AI847</f>
        <v>0</v>
      </c>
      <c r="AQ848" s="152"/>
      <c r="AR848" s="170">
        <f>IF(AS848&gt;1,1,0)</f>
        <v>0</v>
      </c>
      <c r="AS848" s="170">
        <f>AO848+AS804</f>
        <v>0</v>
      </c>
      <c r="AT848" s="170">
        <f>AP848+AT804</f>
        <v>0</v>
      </c>
      <c r="AU848" s="152"/>
      <c r="AW848" s="198" t="str">
        <f>IF(COUNTIF(F847:L847,"作業")+COUNTIF(F847:L847,"休日")&lt;7,"対象外",IF(COUNTIF(F847:L847,"休日")&gt;3,"対象外","対象"))</f>
        <v>対象外</v>
      </c>
      <c r="AX848" s="198" t="str">
        <f>IF(COUNTIF(M847:S847,"作業")+COUNTIF(M847:S847,"休日")&lt;7,"対象外",IF(COUNTIF(M847:S847,"休日")&gt;3,"対象外","対象"))</f>
        <v>対象外</v>
      </c>
      <c r="AY848" s="198" t="str">
        <f>IF(COUNTIF(T847:Z847,"作業")+COUNTIF(T847:Z847,"休日")&lt;7,"対象外",IF(COUNTIF(T847:Z847,"休日")&gt;3,"対象外","対象"))</f>
        <v>対象外</v>
      </c>
      <c r="AZ848" s="198" t="str">
        <f>IF(COUNTIF(AA847:AG847,"作業")+COUNTIF(AA847:AG847,"休日")&lt;7,"対象外",IF(COUNTIF(AA847:AG847,"休日")&gt;3,"対象外","対象"))</f>
        <v>対象外</v>
      </c>
    </row>
    <row r="849" spans="1:52" ht="54.75" customHeight="1" x14ac:dyDescent="0.35">
      <c r="A849" s="599"/>
      <c r="B849" s="529" t="str">
        <f t="shared" ref="B849" si="1386">IF(COUNTIF(F849:AG849,0)=28,"",B$25)</f>
        <v/>
      </c>
      <c r="C849" s="530"/>
      <c r="D849" s="531"/>
      <c r="E849" s="295" t="s">
        <v>158</v>
      </c>
      <c r="F849" s="314">
        <f>VLOOKUP(F814,'17'!$B$11:$D$598,3,0)</f>
        <v>0</v>
      </c>
      <c r="G849" s="219">
        <f>VLOOKUP(G814,'17'!$B$11:$D$598,3,0)</f>
        <v>0</v>
      </c>
      <c r="H849" s="219">
        <f>VLOOKUP(H814,'17'!$B$11:$D$598,3,0)</f>
        <v>0</v>
      </c>
      <c r="I849" s="219">
        <f>VLOOKUP(I814,'17'!$B$11:$D$598,3,0)</f>
        <v>0</v>
      </c>
      <c r="J849" s="219">
        <f>VLOOKUP(J814,'17'!$B$11:$D$598,3,0)</f>
        <v>0</v>
      </c>
      <c r="K849" s="219">
        <f>VLOOKUP(K814,'17'!$B$11:$D$598,3,0)</f>
        <v>0</v>
      </c>
      <c r="L849" s="315">
        <f>VLOOKUP(L814,'17'!$B$11:$D$598,3,0)</f>
        <v>0</v>
      </c>
      <c r="M849" s="303">
        <f>VLOOKUP(M814,'17'!$B$11:$D$598,3,0)</f>
        <v>0</v>
      </c>
      <c r="N849" s="219">
        <f>VLOOKUP(N814,'17'!$B$11:$D$598,3,0)</f>
        <v>0</v>
      </c>
      <c r="O849" s="219">
        <f>VLOOKUP(O814,'17'!$B$11:$D$598,3,0)</f>
        <v>0</v>
      </c>
      <c r="P849" s="219">
        <f>VLOOKUP(P814,'17'!$B$11:$D$598,3,0)</f>
        <v>0</v>
      </c>
      <c r="Q849" s="219">
        <f>VLOOKUP(Q814,'17'!$B$11:$D$598,3,0)</f>
        <v>0</v>
      </c>
      <c r="R849" s="219">
        <f>VLOOKUP(R814,'17'!$B$11:$D$598,3,0)</f>
        <v>0</v>
      </c>
      <c r="S849" s="322">
        <f>VLOOKUP(S814,'17'!$B$11:$D$598,3,0)</f>
        <v>0</v>
      </c>
      <c r="T849" s="314">
        <f>VLOOKUP(T814,'17'!$B$11:$D$598,3,0)</f>
        <v>0</v>
      </c>
      <c r="U849" s="219">
        <f>VLOOKUP(U814,'17'!$B$11:$D$598,3,0)</f>
        <v>0</v>
      </c>
      <c r="V849" s="219">
        <f>VLOOKUP(V814,'17'!$B$11:$D$598,3,0)</f>
        <v>0</v>
      </c>
      <c r="W849" s="219">
        <f>VLOOKUP(W814,'17'!$B$11:$D$598,3,0)</f>
        <v>0</v>
      </c>
      <c r="X849" s="219">
        <f>VLOOKUP(X814,'17'!$B$11:$D$598,3,0)</f>
        <v>0</v>
      </c>
      <c r="Y849" s="219">
        <f>VLOOKUP(Y814,'17'!$B$11:$D$598,3,0)</f>
        <v>0</v>
      </c>
      <c r="Z849" s="315">
        <f>VLOOKUP(Z814,'17'!$B$11:$D$598,3,0)</f>
        <v>0</v>
      </c>
      <c r="AA849" s="303">
        <f>VLOOKUP(AA814,'17'!$B$11:$D$598,3,0)</f>
        <v>0</v>
      </c>
      <c r="AB849" s="219">
        <f>VLOOKUP(AB814,'17'!$B$11:$D$598,3,0)</f>
        <v>0</v>
      </c>
      <c r="AC849" s="219">
        <f>VLOOKUP(AC814,'17'!$B$11:$D$598,3,0)</f>
        <v>0</v>
      </c>
      <c r="AD849" s="219">
        <f>VLOOKUP(AD814,'17'!$B$11:$D$598,3,0)</f>
        <v>0</v>
      </c>
      <c r="AE849" s="219">
        <f>VLOOKUP(AE814,'17'!$B$11:$D$598,3,0)</f>
        <v>0</v>
      </c>
      <c r="AF849" s="219">
        <f>VLOOKUP(AF814,'17'!$B$11:$D$598,3,0)</f>
        <v>0</v>
      </c>
      <c r="AG849" s="219">
        <f>VLOOKUP(AG814,'17'!$B$11:$D$598,3,0)</f>
        <v>0</v>
      </c>
      <c r="AH849" s="198">
        <f t="shared" ref="AH849" si="1387">COUNTIF(F850:AG850,"作業")+COUNTIF(F850:AG850,"休日")</f>
        <v>0</v>
      </c>
      <c r="AI849" s="291">
        <f t="shared" ref="AI849" si="1388">(COUNTIF(F850:AG850,"休日"))</f>
        <v>0</v>
      </c>
      <c r="AJ849" s="189"/>
      <c r="AL849" s="290"/>
      <c r="AM849" s="290"/>
      <c r="AN849" s="290"/>
      <c r="AW849" s="278">
        <v>1</v>
      </c>
      <c r="AX849" s="278">
        <v>2</v>
      </c>
      <c r="AY849" s="278">
        <v>3</v>
      </c>
      <c r="AZ849" s="278">
        <v>4</v>
      </c>
    </row>
    <row r="850" spans="1:52" ht="54.75" customHeight="1" x14ac:dyDescent="0.35">
      <c r="A850" s="599"/>
      <c r="B850" s="532"/>
      <c r="C850" s="533"/>
      <c r="D850" s="534"/>
      <c r="E850" s="296" t="s">
        <v>159</v>
      </c>
      <c r="F850" s="314" t="str">
        <f>IF(B849="","",IF(AW850="対象外","対象外",F849))</f>
        <v/>
      </c>
      <c r="G850" s="219" t="str">
        <f>IF(B849="","",IF(AW850="対象外","対象外",G849))</f>
        <v/>
      </c>
      <c r="H850" s="219" t="str">
        <f>IF(B849="","",IF(AW850="対象外","対象外",H849))</f>
        <v/>
      </c>
      <c r="I850" s="219" t="str">
        <f>IF(B849="","",IF(AW850="対象外","対象外",I849))</f>
        <v/>
      </c>
      <c r="J850" s="219" t="str">
        <f>IF(B849="","",IF(AW850="対象外","対象外",J849))</f>
        <v/>
      </c>
      <c r="K850" s="219" t="str">
        <f>IF(B849="","",IF(AW850="対象外","対象外",K849))</f>
        <v/>
      </c>
      <c r="L850" s="315" t="str">
        <f>IF(B849="","",IF(AW850="対象外","対象外",L849))</f>
        <v/>
      </c>
      <c r="M850" s="303" t="str">
        <f>IF(B849="","",IF(AX850="対象外","対象外",M849))</f>
        <v/>
      </c>
      <c r="N850" s="219" t="str">
        <f>IF(B849="","",IF(AX850="対象外","対象外",N849))</f>
        <v/>
      </c>
      <c r="O850" s="219" t="str">
        <f>IF(B849="","",IF(AX850="対象外","対象外",O849))</f>
        <v/>
      </c>
      <c r="P850" s="219" t="str">
        <f>IF(B849="","",IF(AX850="対象外","対象外",P849))</f>
        <v/>
      </c>
      <c r="Q850" s="219" t="str">
        <f>IF(B849="","",IF(AX850="対象外","対象外",Q849))</f>
        <v/>
      </c>
      <c r="R850" s="219" t="str">
        <f>IF(B849="","",IF(AX850="対象外","対象外",R849))</f>
        <v/>
      </c>
      <c r="S850" s="322" t="str">
        <f>IF(B849="","",IF(AX850="対象外","対象外",S849))</f>
        <v/>
      </c>
      <c r="T850" s="314" t="str">
        <f>IF(B849="","",IF(AY850="対象外","対象外",T849))</f>
        <v/>
      </c>
      <c r="U850" s="219" t="str">
        <f>IF(B849="","",IF(AY850="対象外","対象外",U849))</f>
        <v/>
      </c>
      <c r="V850" s="219" t="str">
        <f>IF(B849="","",IF(AY850="対象外","対象外",V849))</f>
        <v/>
      </c>
      <c r="W850" s="219" t="str">
        <f>IF(B849="","",IF(AY850="対象外","対象外",W849))</f>
        <v/>
      </c>
      <c r="X850" s="219" t="str">
        <f>IF(B849="","",IF(AY850="対象外","対象外",X849))</f>
        <v/>
      </c>
      <c r="Y850" s="219" t="str">
        <f>IF(B849="","",IF(AY850="対象外","対象外",Y849))</f>
        <v/>
      </c>
      <c r="Z850" s="315" t="str">
        <f>IF(B849="","",IF(AY850="対象外","対象外",Z849))</f>
        <v/>
      </c>
      <c r="AA850" s="303" t="str">
        <f>IF(B849="","",IF(AZ850="対象外","対象外",AA849))</f>
        <v/>
      </c>
      <c r="AB850" s="219" t="str">
        <f>IF(B849="","",IF(AZ850="対象外","対象外",AB849))</f>
        <v/>
      </c>
      <c r="AC850" s="219" t="str">
        <f>IF(B849="","",IF(AZ850="対象外","対象外",AC849))</f>
        <v/>
      </c>
      <c r="AD850" s="219" t="str">
        <f>IF(B849="","",IF(AZ850="対象外","対象外",AD849))</f>
        <v/>
      </c>
      <c r="AE850" s="219" t="str">
        <f>IF(B849="","",IF(AZ850="対象外","対象外",AE849))</f>
        <v/>
      </c>
      <c r="AF850" s="219" t="str">
        <f>IF(B849="","",IF(AZ850="対象外","対象外",AF849))</f>
        <v/>
      </c>
      <c r="AG850" s="219" t="str">
        <f>IF(B849="","",IF(AZ850="対象外","対象外",AG849))</f>
        <v/>
      </c>
      <c r="AH850" s="523" t="str">
        <f t="shared" ref="AH850" si="1389">IF(B849="","",IF(AH849&lt;1,"対象外",ROUND(AI849/AH849,3)))</f>
        <v/>
      </c>
      <c r="AI850" s="524"/>
      <c r="AJ850" s="189"/>
      <c r="AL850" s="290"/>
      <c r="AM850" s="184">
        <f>IF(AH850="",0,IF(AH850="対象外",0,1))</f>
        <v>0</v>
      </c>
      <c r="AN850" s="187">
        <f>IF(AM850=1,AH850,0)</f>
        <v>0</v>
      </c>
      <c r="AO850" s="184">
        <f>AH849</f>
        <v>0</v>
      </c>
      <c r="AP850" s="170">
        <f>AI849</f>
        <v>0</v>
      </c>
      <c r="AQ850" s="152"/>
      <c r="AR850" s="170">
        <f>IF(AS850&gt;1,1,0)</f>
        <v>0</v>
      </c>
      <c r="AS850" s="170">
        <f>AO850+AS806</f>
        <v>0</v>
      </c>
      <c r="AT850" s="170">
        <f>AP850+AT806</f>
        <v>0</v>
      </c>
      <c r="AU850" s="152"/>
      <c r="AW850" s="198" t="str">
        <f>IF(COUNTIF(F849:L849,"作業")+COUNTIF(F849:L849,"休日")&lt;7,"対象外",IF(COUNTIF(F849:L849,"休日")&gt;3,"対象外","対象"))</f>
        <v>対象外</v>
      </c>
      <c r="AX850" s="198" t="str">
        <f>IF(COUNTIF(M849:S849,"作業")+COUNTIF(M849:S849,"休日")&lt;7,"対象外",IF(COUNTIF(M849:S849,"休日")&gt;3,"対象外","対象"))</f>
        <v>対象外</v>
      </c>
      <c r="AY850" s="198" t="str">
        <f>IF(COUNTIF(T849:Z849,"作業")+COUNTIF(T849:Z849,"休日")&lt;7,"対象外",IF(COUNTIF(T849:Z849,"休日")&gt;3,"対象外","対象"))</f>
        <v>対象外</v>
      </c>
      <c r="AZ850" s="198" t="str">
        <f>IF(COUNTIF(AA849:AG849,"作業")+COUNTIF(AA849:AG849,"休日")&lt;7,"対象外",IF(COUNTIF(AA849:AG849,"休日")&gt;3,"対象外","対象"))</f>
        <v>対象外</v>
      </c>
    </row>
    <row r="851" spans="1:52" ht="54.75" customHeight="1" x14ac:dyDescent="0.35">
      <c r="A851" s="599"/>
      <c r="B851" s="529" t="str">
        <f>IF(COUNTIF(F851:AG851,0)=28,"",B$57)</f>
        <v/>
      </c>
      <c r="C851" s="530"/>
      <c r="D851" s="531"/>
      <c r="E851" s="295" t="s">
        <v>158</v>
      </c>
      <c r="F851" s="314">
        <f>VLOOKUP(F814,'18'!$B$11:$D$598,3,0)</f>
        <v>0</v>
      </c>
      <c r="G851" s="219">
        <f>VLOOKUP(G814,'18'!$B$11:$D$598,3,0)</f>
        <v>0</v>
      </c>
      <c r="H851" s="219">
        <f>VLOOKUP(H814,'18'!$B$11:$D$598,3,0)</f>
        <v>0</v>
      </c>
      <c r="I851" s="219">
        <f>VLOOKUP(I814,'18'!$B$11:$D$598,3,0)</f>
        <v>0</v>
      </c>
      <c r="J851" s="219">
        <f>VLOOKUP(J814,'18'!$B$11:$D$598,3,0)</f>
        <v>0</v>
      </c>
      <c r="K851" s="219">
        <f>VLOOKUP(K814,'18'!$B$11:$D$598,3,0)</f>
        <v>0</v>
      </c>
      <c r="L851" s="315">
        <f>VLOOKUP(L814,'18'!$B$11:$D$598,3,0)</f>
        <v>0</v>
      </c>
      <c r="M851" s="303">
        <f>VLOOKUP(M814,'18'!$B$11:$D$598,3,0)</f>
        <v>0</v>
      </c>
      <c r="N851" s="219">
        <f>VLOOKUP(N814,'18'!$B$11:$D$598,3,0)</f>
        <v>0</v>
      </c>
      <c r="O851" s="219">
        <f>VLOOKUP(O814,'18'!$B$11:$D$598,3,0)</f>
        <v>0</v>
      </c>
      <c r="P851" s="219">
        <f>VLOOKUP(P814,'18'!$B$11:$D$598,3,0)</f>
        <v>0</v>
      </c>
      <c r="Q851" s="219">
        <f>VLOOKUP(Q814,'18'!$B$11:$D$598,3,0)</f>
        <v>0</v>
      </c>
      <c r="R851" s="219">
        <f>VLOOKUP(R814,'18'!$B$11:$D$598,3,0)</f>
        <v>0</v>
      </c>
      <c r="S851" s="322">
        <f>VLOOKUP(S814,'18'!$B$11:$D$598,3,0)</f>
        <v>0</v>
      </c>
      <c r="T851" s="314">
        <f>VLOOKUP(T814,'18'!$B$11:$D$598,3,0)</f>
        <v>0</v>
      </c>
      <c r="U851" s="219">
        <f>VLOOKUP(U814,'18'!$B$11:$D$598,3,0)</f>
        <v>0</v>
      </c>
      <c r="V851" s="219">
        <f>VLOOKUP(V814,'18'!$B$11:$D$598,3,0)</f>
        <v>0</v>
      </c>
      <c r="W851" s="219">
        <f>VLOOKUP(W814,'18'!$B$11:$D$598,3,0)</f>
        <v>0</v>
      </c>
      <c r="X851" s="219">
        <f>VLOOKUP(X814,'18'!$B$11:$D$598,3,0)</f>
        <v>0</v>
      </c>
      <c r="Y851" s="219">
        <f>VLOOKUP(Y814,'18'!$B$11:$D$598,3,0)</f>
        <v>0</v>
      </c>
      <c r="Z851" s="315">
        <f>VLOOKUP(Z814,'18'!$B$11:$D$598,3,0)</f>
        <v>0</v>
      </c>
      <c r="AA851" s="303">
        <f>VLOOKUP(AA814,'18'!$B$11:$D$598,3,0)</f>
        <v>0</v>
      </c>
      <c r="AB851" s="219">
        <f>VLOOKUP(AB814,'18'!$B$11:$D$598,3,0)</f>
        <v>0</v>
      </c>
      <c r="AC851" s="219">
        <f>VLOOKUP(AC814,'18'!$B$11:$D$598,3,0)</f>
        <v>0</v>
      </c>
      <c r="AD851" s="219">
        <f>VLOOKUP(AD814,'18'!$B$11:$D$598,3,0)</f>
        <v>0</v>
      </c>
      <c r="AE851" s="219">
        <f>VLOOKUP(AE814,'18'!$B$11:$D$598,3,0)</f>
        <v>0</v>
      </c>
      <c r="AF851" s="219">
        <f>VLOOKUP(AF814,'18'!$B$11:$D$598,3,0)</f>
        <v>0</v>
      </c>
      <c r="AG851" s="219">
        <f>VLOOKUP(AG814,'18'!$B$11:$D$598,3,0)</f>
        <v>0</v>
      </c>
      <c r="AH851" s="198">
        <f t="shared" ref="AH851" si="1390">COUNTIF(F852:AG852,"作業")+COUNTIF(F852:AG852,"休日")</f>
        <v>0</v>
      </c>
      <c r="AI851" s="291">
        <f t="shared" ref="AI851" si="1391">(COUNTIF(F852:AG852,"休日"))</f>
        <v>0</v>
      </c>
      <c r="AJ851" s="189"/>
      <c r="AL851" s="290"/>
      <c r="AM851" s="290"/>
      <c r="AN851" s="290"/>
      <c r="AW851" s="278">
        <v>1</v>
      </c>
      <c r="AX851" s="278">
        <v>2</v>
      </c>
      <c r="AY851" s="278">
        <v>3</v>
      </c>
      <c r="AZ851" s="278">
        <v>4</v>
      </c>
    </row>
    <row r="852" spans="1:52" ht="54.75" customHeight="1" x14ac:dyDescent="0.35">
      <c r="A852" s="599"/>
      <c r="B852" s="532"/>
      <c r="C852" s="533"/>
      <c r="D852" s="534"/>
      <c r="E852" s="296" t="s">
        <v>159</v>
      </c>
      <c r="F852" s="314" t="str">
        <f>IF(B851="","",IF(AW852="対象外","対象外",F851))</f>
        <v/>
      </c>
      <c r="G852" s="219" t="str">
        <f>IF(B851="","",IF(AW852="対象外","対象外",G851))</f>
        <v/>
      </c>
      <c r="H852" s="219" t="str">
        <f>IF(B851="","",IF(AW852="対象外","対象外",H851))</f>
        <v/>
      </c>
      <c r="I852" s="219" t="str">
        <f>IF(B851="","",IF(AW852="対象外","対象外",I851))</f>
        <v/>
      </c>
      <c r="J852" s="219" t="str">
        <f>IF(B851="","",IF(AW852="対象外","対象外",J851))</f>
        <v/>
      </c>
      <c r="K852" s="219" t="str">
        <f>IF(B851="","",IF(AW852="対象外","対象外",K851))</f>
        <v/>
      </c>
      <c r="L852" s="315" t="str">
        <f>IF(B851="","",IF(AW852="対象外","対象外",L851))</f>
        <v/>
      </c>
      <c r="M852" s="303" t="str">
        <f>IF(B851="","",IF(AX852="対象外","対象外",M851))</f>
        <v/>
      </c>
      <c r="N852" s="219" t="str">
        <f>IF(B851="","",IF(AX852="対象外","対象外",N851))</f>
        <v/>
      </c>
      <c r="O852" s="219" t="str">
        <f>IF(B851="","",IF(AX852="対象外","対象外",O851))</f>
        <v/>
      </c>
      <c r="P852" s="219" t="str">
        <f>IF(B851="","",IF(AX852="対象外","対象外",P851))</f>
        <v/>
      </c>
      <c r="Q852" s="219" t="str">
        <f>IF(B851="","",IF(AX852="対象外","対象外",Q851))</f>
        <v/>
      </c>
      <c r="R852" s="219" t="str">
        <f>IF(B851="","",IF(AX852="対象外","対象外",R851))</f>
        <v/>
      </c>
      <c r="S852" s="322" t="str">
        <f>IF(B851="","",IF(AX852="対象外","対象外",S851))</f>
        <v/>
      </c>
      <c r="T852" s="314" t="str">
        <f>IF(B851="","",IF(AY852="対象外","対象外",T851))</f>
        <v/>
      </c>
      <c r="U852" s="219" t="str">
        <f>IF(B851="","",IF(AY852="対象外","対象外",U851))</f>
        <v/>
      </c>
      <c r="V852" s="219" t="str">
        <f>IF(B851="","",IF(AY852="対象外","対象外",V851))</f>
        <v/>
      </c>
      <c r="W852" s="219" t="str">
        <f>IF(B851="","",IF(AY852="対象外","対象外",W851))</f>
        <v/>
      </c>
      <c r="X852" s="219" t="str">
        <f>IF(B851="","",IF(AY852="対象外","対象外",X851))</f>
        <v/>
      </c>
      <c r="Y852" s="219" t="str">
        <f>IF(B851="","",IF(AY852="対象外","対象外",Y851))</f>
        <v/>
      </c>
      <c r="Z852" s="315" t="str">
        <f>IF(B851="","",IF(AY852="対象外","対象外",Z851))</f>
        <v/>
      </c>
      <c r="AA852" s="303" t="str">
        <f>IF(B851="","",IF(AZ852="対象外","対象外",AA851))</f>
        <v/>
      </c>
      <c r="AB852" s="219" t="str">
        <f>IF(B851="","",IF(AZ852="対象外","対象外",AB851))</f>
        <v/>
      </c>
      <c r="AC852" s="219" t="str">
        <f>IF(B851="","",IF(AZ852="対象外","対象外",AC851))</f>
        <v/>
      </c>
      <c r="AD852" s="219" t="str">
        <f>IF(B851="","",IF(AZ852="対象外","対象外",AD851))</f>
        <v/>
      </c>
      <c r="AE852" s="219" t="str">
        <f>IF(B851="","",IF(AZ852="対象外","対象外",AE851))</f>
        <v/>
      </c>
      <c r="AF852" s="219" t="str">
        <f>IF(B851="","",IF(AZ852="対象外","対象外",AF851))</f>
        <v/>
      </c>
      <c r="AG852" s="219" t="str">
        <f>IF(B851="","",IF(AZ852="対象外","対象外",AG851))</f>
        <v/>
      </c>
      <c r="AH852" s="523" t="str">
        <f t="shared" ref="AH852" si="1392">IF(B851="","",IF(AH851&lt;1,"対象外",ROUND(AI851/AH851,3)))</f>
        <v/>
      </c>
      <c r="AI852" s="524"/>
      <c r="AJ852" s="189"/>
      <c r="AL852" s="290"/>
      <c r="AM852" s="184">
        <f>IF(AH852="",0,IF(AH852="対象外",0,1))</f>
        <v>0</v>
      </c>
      <c r="AN852" s="187">
        <f>IF(AM852=1,AH852,0)</f>
        <v>0</v>
      </c>
      <c r="AO852" s="184">
        <f>AH851</f>
        <v>0</v>
      </c>
      <c r="AP852" s="170">
        <f>AI851</f>
        <v>0</v>
      </c>
      <c r="AQ852" s="152"/>
      <c r="AR852" s="170">
        <f>IF(AS852&gt;1,1,0)</f>
        <v>0</v>
      </c>
      <c r="AS852" s="170">
        <f>AO852+AS808</f>
        <v>0</v>
      </c>
      <c r="AT852" s="170">
        <f>AP852+AT808</f>
        <v>0</v>
      </c>
      <c r="AU852" s="152"/>
      <c r="AW852" s="198" t="str">
        <f>IF(COUNTIF(F851:L851,"作業")+COUNTIF(F851:L851,"休日")&lt;7,"対象外",IF(COUNTIF(F851:L851,"休日")&gt;3,"対象外","対象"))</f>
        <v>対象外</v>
      </c>
      <c r="AX852" s="198" t="str">
        <f>IF(COUNTIF(M851:S851,"作業")+COUNTIF(M851:S851,"休日")&lt;7,"対象外",IF(COUNTIF(M851:S851,"休日")&gt;3,"対象外","対象"))</f>
        <v>対象外</v>
      </c>
      <c r="AY852" s="198" t="str">
        <f>IF(COUNTIF(T851:Z851,"作業")+COUNTIF(T851:Z851,"休日")&lt;7,"対象外",IF(COUNTIF(T851:Z851,"休日")&gt;3,"対象外","対象"))</f>
        <v>対象外</v>
      </c>
      <c r="AZ852" s="198" t="str">
        <f>IF(COUNTIF(AA851:AG851,"作業")+COUNTIF(AA851:AG851,"休日")&lt;7,"対象外",IF(COUNTIF(AA851:AG851,"休日")&gt;3,"対象外","対象"))</f>
        <v>対象外</v>
      </c>
    </row>
    <row r="853" spans="1:52" ht="54.75" customHeight="1" x14ac:dyDescent="0.35">
      <c r="A853" s="599"/>
      <c r="B853" s="529" t="str">
        <f>IF(COUNTIF(F853:AG853,0)=28,"",B$59)</f>
        <v/>
      </c>
      <c r="C853" s="530"/>
      <c r="D853" s="531"/>
      <c r="E853" s="295" t="s">
        <v>158</v>
      </c>
      <c r="F853" s="314">
        <f>VLOOKUP(F814,'19'!$B$11:$D$598,3,0)</f>
        <v>0</v>
      </c>
      <c r="G853" s="219">
        <f>VLOOKUP(G814,'19'!$B$11:$D$598,3,0)</f>
        <v>0</v>
      </c>
      <c r="H853" s="219">
        <f>VLOOKUP(H814,'19'!$B$11:$D$598,3,0)</f>
        <v>0</v>
      </c>
      <c r="I853" s="219">
        <f>VLOOKUP(I814,'19'!$B$11:$D$598,3,0)</f>
        <v>0</v>
      </c>
      <c r="J853" s="219">
        <f>VLOOKUP(J814,'19'!$B$11:$D$598,3,0)</f>
        <v>0</v>
      </c>
      <c r="K853" s="219">
        <f>VLOOKUP(K814,'19'!$B$11:$D$598,3,0)</f>
        <v>0</v>
      </c>
      <c r="L853" s="315">
        <f>VLOOKUP(L814,'19'!$B$11:$D$598,3,0)</f>
        <v>0</v>
      </c>
      <c r="M853" s="303">
        <f>VLOOKUP(M814,'19'!$B$11:$D$598,3,0)</f>
        <v>0</v>
      </c>
      <c r="N853" s="219">
        <f>VLOOKUP(N814,'19'!$B$11:$D$598,3,0)</f>
        <v>0</v>
      </c>
      <c r="O853" s="219">
        <f>VLOOKUP(O814,'19'!$B$11:$D$598,3,0)</f>
        <v>0</v>
      </c>
      <c r="P853" s="219">
        <f>VLOOKUP(P814,'19'!$B$11:$D$598,3,0)</f>
        <v>0</v>
      </c>
      <c r="Q853" s="219">
        <f>VLOOKUP(Q814,'19'!$B$11:$D$598,3,0)</f>
        <v>0</v>
      </c>
      <c r="R853" s="219">
        <f>VLOOKUP(R814,'19'!$B$11:$D$598,3,0)</f>
        <v>0</v>
      </c>
      <c r="S853" s="322">
        <f>VLOOKUP(S814,'19'!$B$11:$D$598,3,0)</f>
        <v>0</v>
      </c>
      <c r="T853" s="314">
        <f>VLOOKUP(T814,'19'!$B$11:$D$598,3,0)</f>
        <v>0</v>
      </c>
      <c r="U853" s="219">
        <f>VLOOKUP(U814,'19'!$B$11:$D$598,3,0)</f>
        <v>0</v>
      </c>
      <c r="V853" s="219">
        <f>VLOOKUP(V814,'19'!$B$11:$D$598,3,0)</f>
        <v>0</v>
      </c>
      <c r="W853" s="219">
        <f>VLOOKUP(W814,'19'!$B$11:$D$598,3,0)</f>
        <v>0</v>
      </c>
      <c r="X853" s="219">
        <f>VLOOKUP(X814,'19'!$B$11:$D$598,3,0)</f>
        <v>0</v>
      </c>
      <c r="Y853" s="219">
        <f>VLOOKUP(Y814,'19'!$B$11:$D$598,3,0)</f>
        <v>0</v>
      </c>
      <c r="Z853" s="315">
        <f>VLOOKUP(Z814,'19'!$B$11:$D$598,3,0)</f>
        <v>0</v>
      </c>
      <c r="AA853" s="303">
        <f>VLOOKUP(AA814,'19'!$B$11:$D$598,3,0)</f>
        <v>0</v>
      </c>
      <c r="AB853" s="219">
        <f>VLOOKUP(AB814,'19'!$B$11:$D$598,3,0)</f>
        <v>0</v>
      </c>
      <c r="AC853" s="219">
        <f>VLOOKUP(AC814,'19'!$B$11:$D$598,3,0)</f>
        <v>0</v>
      </c>
      <c r="AD853" s="219">
        <f>VLOOKUP(AD814,'19'!$B$11:$D$598,3,0)</f>
        <v>0</v>
      </c>
      <c r="AE853" s="219">
        <f>VLOOKUP(AE814,'19'!$B$11:$D$598,3,0)</f>
        <v>0</v>
      </c>
      <c r="AF853" s="219">
        <f>VLOOKUP(AF814,'19'!$B$11:$D$598,3,0)</f>
        <v>0</v>
      </c>
      <c r="AG853" s="219">
        <f>VLOOKUP(AG814,'19'!$B$11:$D$598,3,0)</f>
        <v>0</v>
      </c>
      <c r="AH853" s="198">
        <f t="shared" ref="AH853" si="1393">COUNTIF(F854:AG854,"作業")+COUNTIF(F854:AG854,"休日")</f>
        <v>0</v>
      </c>
      <c r="AI853" s="291">
        <f t="shared" ref="AI853" si="1394">(COUNTIF(F854:AG854,"休日"))</f>
        <v>0</v>
      </c>
      <c r="AJ853" s="189"/>
      <c r="AL853" s="290"/>
      <c r="AM853" s="290"/>
      <c r="AN853" s="290"/>
      <c r="AW853" s="278">
        <v>1</v>
      </c>
      <c r="AX853" s="278">
        <v>2</v>
      </c>
      <c r="AY853" s="278">
        <v>3</v>
      </c>
      <c r="AZ853" s="278">
        <v>4</v>
      </c>
    </row>
    <row r="854" spans="1:52" ht="54.75" customHeight="1" x14ac:dyDescent="0.35">
      <c r="A854" s="599"/>
      <c r="B854" s="532"/>
      <c r="C854" s="533"/>
      <c r="D854" s="534"/>
      <c r="E854" s="296" t="s">
        <v>159</v>
      </c>
      <c r="F854" s="314" t="str">
        <f>IF(B853="","",IF(AW854="対象外","対象外",F853))</f>
        <v/>
      </c>
      <c r="G854" s="219" t="str">
        <f>IF(B853="","",IF(AW854="対象外","対象外",G853))</f>
        <v/>
      </c>
      <c r="H854" s="219" t="str">
        <f>IF(B853="","",IF(AW854="対象外","対象外",H853))</f>
        <v/>
      </c>
      <c r="I854" s="219" t="str">
        <f>IF(B853="","",IF(AW854="対象外","対象外",I853))</f>
        <v/>
      </c>
      <c r="J854" s="219" t="str">
        <f>IF(B853="","",IF(AW854="対象外","対象外",J853))</f>
        <v/>
      </c>
      <c r="K854" s="219" t="str">
        <f>IF(B853="","",IF(AW854="対象外","対象外",K853))</f>
        <v/>
      </c>
      <c r="L854" s="315" t="str">
        <f>IF(B853="","",IF(AW854="対象外","対象外",L853))</f>
        <v/>
      </c>
      <c r="M854" s="303" t="str">
        <f>IF(B853="","",IF(AX854="対象外","対象外",M853))</f>
        <v/>
      </c>
      <c r="N854" s="219" t="str">
        <f>IF(B853="","",IF(AX854="対象外","対象外",N853))</f>
        <v/>
      </c>
      <c r="O854" s="219" t="str">
        <f>IF(B853="","",IF(AX854="対象外","対象外",O853))</f>
        <v/>
      </c>
      <c r="P854" s="219" t="str">
        <f>IF(B853="","",IF(AX854="対象外","対象外",P853))</f>
        <v/>
      </c>
      <c r="Q854" s="219" t="str">
        <f>IF(B853="","",IF(AX854="対象外","対象外",Q853))</f>
        <v/>
      </c>
      <c r="R854" s="219" t="str">
        <f>IF(B853="","",IF(AX854="対象外","対象外",R853))</f>
        <v/>
      </c>
      <c r="S854" s="322" t="str">
        <f>IF(B853="","",IF(AX854="対象外","対象外",S853))</f>
        <v/>
      </c>
      <c r="T854" s="314" t="str">
        <f>IF(B853="","",IF(AY854="対象外","対象外",T853))</f>
        <v/>
      </c>
      <c r="U854" s="219" t="str">
        <f>IF(B853="","",IF(AY854="対象外","対象外",U853))</f>
        <v/>
      </c>
      <c r="V854" s="219" t="str">
        <f>IF(B853="","",IF(AY854="対象外","対象外",V853))</f>
        <v/>
      </c>
      <c r="W854" s="219" t="str">
        <f>IF(B853="","",IF(AY854="対象外","対象外",W853))</f>
        <v/>
      </c>
      <c r="X854" s="219" t="str">
        <f>IF(B853="","",IF(AY854="対象外","対象外",X853))</f>
        <v/>
      </c>
      <c r="Y854" s="219" t="str">
        <f>IF(B853="","",IF(AY854="対象外","対象外",Y853))</f>
        <v/>
      </c>
      <c r="Z854" s="315" t="str">
        <f>IF(B853="","",IF(AY854="対象外","対象外",Z853))</f>
        <v/>
      </c>
      <c r="AA854" s="303" t="str">
        <f>IF(B853="","",IF(AZ854="対象外","対象外",AA853))</f>
        <v/>
      </c>
      <c r="AB854" s="219" t="str">
        <f>IF(B853="","",IF(AZ854="対象外","対象外",AB853))</f>
        <v/>
      </c>
      <c r="AC854" s="219" t="str">
        <f>IF(B853="","",IF(AZ854="対象外","対象外",AC853))</f>
        <v/>
      </c>
      <c r="AD854" s="219" t="str">
        <f>IF(B853="","",IF(AZ854="対象外","対象外",AD853))</f>
        <v/>
      </c>
      <c r="AE854" s="219" t="str">
        <f>IF(B853="","",IF(AZ854="対象外","対象外",AE853))</f>
        <v/>
      </c>
      <c r="AF854" s="219" t="str">
        <f>IF(B853="","",IF(AZ854="対象外","対象外",AF853))</f>
        <v/>
      </c>
      <c r="AG854" s="219" t="str">
        <f>IF(B853="","",IF(AZ854="対象外","対象外",AG853))</f>
        <v/>
      </c>
      <c r="AH854" s="523" t="str">
        <f t="shared" ref="AH854" si="1395">IF(B853="","",IF(AH853&lt;1,"対象外",ROUND(AI853/AH853,3)))</f>
        <v/>
      </c>
      <c r="AI854" s="524"/>
      <c r="AJ854" s="189"/>
      <c r="AL854" s="290"/>
      <c r="AM854" s="184">
        <f>IF(AH854="",0,IF(AH854="対象外",0,1))</f>
        <v>0</v>
      </c>
      <c r="AN854" s="187">
        <f>IF(AM854=1,AH854,0)</f>
        <v>0</v>
      </c>
      <c r="AO854" s="184">
        <f>AH853</f>
        <v>0</v>
      </c>
      <c r="AP854" s="170">
        <f>AI853</f>
        <v>0</v>
      </c>
      <c r="AQ854" s="152"/>
      <c r="AR854" s="170">
        <f>IF(AS854&gt;1,1,0)</f>
        <v>0</v>
      </c>
      <c r="AS854" s="170">
        <f>AO854+AS810</f>
        <v>0</v>
      </c>
      <c r="AT854" s="170">
        <f>AP854+AT810</f>
        <v>0</v>
      </c>
      <c r="AU854" s="152"/>
      <c r="AW854" s="198" t="str">
        <f>IF(COUNTIF(F853:L853,"作業")+COUNTIF(F853:L853,"休日")&lt;7,"対象外",IF(COUNTIF(F853:L853,"休日")&gt;3,"対象外","対象"))</f>
        <v>対象外</v>
      </c>
      <c r="AX854" s="198" t="str">
        <f>IF(COUNTIF(M853:S853,"作業")+COUNTIF(M853:S853,"休日")&lt;7,"対象外",IF(COUNTIF(M853:S853,"休日")&gt;3,"対象外","対象"))</f>
        <v>対象外</v>
      </c>
      <c r="AY854" s="198" t="str">
        <f>IF(COUNTIF(T853:Z853,"作業")+COUNTIF(T853:Z853,"休日")&lt;7,"対象外",IF(COUNTIF(T853:Z853,"休日")&gt;3,"対象外","対象"))</f>
        <v>対象外</v>
      </c>
      <c r="AZ854" s="198" t="str">
        <f>IF(COUNTIF(AA853:AG853,"作業")+COUNTIF(AA853:AG853,"休日")&lt;7,"対象外",IF(COUNTIF(AA853:AG853,"休日")&gt;3,"対象外","対象"))</f>
        <v>対象外</v>
      </c>
    </row>
    <row r="855" spans="1:52" ht="54.75" customHeight="1" x14ac:dyDescent="0.35">
      <c r="A855" s="599"/>
      <c r="B855" s="529" t="str">
        <f>IF(COUNTIF(F855:AG855,0)=28,"",B$61)</f>
        <v/>
      </c>
      <c r="C855" s="530"/>
      <c r="D855" s="531"/>
      <c r="E855" s="295" t="s">
        <v>158</v>
      </c>
      <c r="F855" s="314">
        <f>VLOOKUP(F814,'20'!$B$11:$D$598,3,0)</f>
        <v>0</v>
      </c>
      <c r="G855" s="219">
        <f>VLOOKUP(G814,'20'!$B$11:$D$598,3,0)</f>
        <v>0</v>
      </c>
      <c r="H855" s="219">
        <f>VLOOKUP(H814,'20'!$B$11:$D$598,3,0)</f>
        <v>0</v>
      </c>
      <c r="I855" s="219">
        <f>VLOOKUP(I814,'20'!$B$11:$D$598,3,0)</f>
        <v>0</v>
      </c>
      <c r="J855" s="219">
        <f>VLOOKUP(J814,'20'!$B$11:$D$598,3,0)</f>
        <v>0</v>
      </c>
      <c r="K855" s="219">
        <f>VLOOKUP(K814,'20'!$B$11:$D$598,3,0)</f>
        <v>0</v>
      </c>
      <c r="L855" s="315">
        <f>VLOOKUP(L814,'20'!$B$11:$D$598,3,0)</f>
        <v>0</v>
      </c>
      <c r="M855" s="303">
        <f>VLOOKUP(M814,'20'!$B$11:$D$598,3,0)</f>
        <v>0</v>
      </c>
      <c r="N855" s="219">
        <f>VLOOKUP(N814,'20'!$B$11:$D$598,3,0)</f>
        <v>0</v>
      </c>
      <c r="O855" s="219">
        <f>VLOOKUP(O814,'20'!$B$11:$D$598,3,0)</f>
        <v>0</v>
      </c>
      <c r="P855" s="219">
        <f>VLOOKUP(P814,'20'!$B$11:$D$598,3,0)</f>
        <v>0</v>
      </c>
      <c r="Q855" s="219">
        <f>VLOOKUP(Q814,'20'!$B$11:$D$598,3,0)</f>
        <v>0</v>
      </c>
      <c r="R855" s="219">
        <f>VLOOKUP(R814,'20'!$B$11:$D$598,3,0)</f>
        <v>0</v>
      </c>
      <c r="S855" s="322">
        <f>VLOOKUP(S814,'20'!$B$11:$D$598,3,0)</f>
        <v>0</v>
      </c>
      <c r="T855" s="314">
        <f>VLOOKUP(T814,'20'!$B$11:$D$598,3,0)</f>
        <v>0</v>
      </c>
      <c r="U855" s="219">
        <f>VLOOKUP(U814,'20'!$B$11:$D$598,3,0)</f>
        <v>0</v>
      </c>
      <c r="V855" s="219">
        <f>VLOOKUP(V814,'20'!$B$11:$D$598,3,0)</f>
        <v>0</v>
      </c>
      <c r="W855" s="219">
        <f>VLOOKUP(W814,'20'!$B$11:$D$598,3,0)</f>
        <v>0</v>
      </c>
      <c r="X855" s="219">
        <f>VLOOKUP(X814,'20'!$B$11:$D$598,3,0)</f>
        <v>0</v>
      </c>
      <c r="Y855" s="219">
        <f>VLOOKUP(Y814,'20'!$B$11:$D$598,3,0)</f>
        <v>0</v>
      </c>
      <c r="Z855" s="315">
        <f>VLOOKUP(Z814,'20'!$B$11:$D$598,3,0)</f>
        <v>0</v>
      </c>
      <c r="AA855" s="303">
        <f>VLOOKUP(AA814,'20'!$B$11:$D$598,3,0)</f>
        <v>0</v>
      </c>
      <c r="AB855" s="219">
        <f>VLOOKUP(AB814,'20'!$B$11:$D$598,3,0)</f>
        <v>0</v>
      </c>
      <c r="AC855" s="219">
        <f>VLOOKUP(AC814,'20'!$B$11:$D$598,3,0)</f>
        <v>0</v>
      </c>
      <c r="AD855" s="219">
        <f>VLOOKUP(AD814,'20'!$B$11:$D$598,3,0)</f>
        <v>0</v>
      </c>
      <c r="AE855" s="219">
        <f>VLOOKUP(AE814,'20'!$B$11:$D$598,3,0)</f>
        <v>0</v>
      </c>
      <c r="AF855" s="219">
        <f>VLOOKUP(AF814,'20'!$B$11:$D$598,3,0)</f>
        <v>0</v>
      </c>
      <c r="AG855" s="219">
        <f>VLOOKUP(AG814,'20'!$B$11:$D$598,3,0)</f>
        <v>0</v>
      </c>
      <c r="AH855" s="198">
        <f t="shared" ref="AH855" si="1396">COUNTIF(F856:AG856,"作業")+COUNTIF(F856:AG856,"休日")</f>
        <v>0</v>
      </c>
      <c r="AI855" s="291">
        <f t="shared" ref="AI855" si="1397">(COUNTIF(F856:AG856,"休日"))</f>
        <v>0</v>
      </c>
      <c r="AJ855" s="189"/>
      <c r="AL855" s="290"/>
      <c r="AM855" s="290"/>
      <c r="AN855" s="290"/>
      <c r="AW855" s="278">
        <v>1</v>
      </c>
      <c r="AX855" s="278">
        <v>2</v>
      </c>
      <c r="AY855" s="278">
        <v>3</v>
      </c>
      <c r="AZ855" s="278">
        <v>4</v>
      </c>
    </row>
    <row r="856" spans="1:52" ht="54.75" customHeight="1" thickBot="1" x14ac:dyDescent="0.4">
      <c r="A856" s="600"/>
      <c r="B856" s="532"/>
      <c r="C856" s="533"/>
      <c r="D856" s="534"/>
      <c r="E856" s="297" t="s">
        <v>159</v>
      </c>
      <c r="F856" s="316" t="str">
        <f>IF(B855="","",IF(AW856="対象外","対象外",F855))</f>
        <v/>
      </c>
      <c r="G856" s="284" t="str">
        <f>IF(B855="","",IF(AW856="対象外","対象外",G855))</f>
        <v/>
      </c>
      <c r="H856" s="284" t="str">
        <f>IF(B855="","",IF(AW856="対象外","対象外",H855))</f>
        <v/>
      </c>
      <c r="I856" s="284" t="str">
        <f>IF(B855="","",IF(AW856="対象外","対象外",I855))</f>
        <v/>
      </c>
      <c r="J856" s="284" t="str">
        <f>IF(B855="","",IF(AW856="対象外","対象外",J855))</f>
        <v/>
      </c>
      <c r="K856" s="284" t="str">
        <f>IF(B855="","",IF(AW856="対象外","対象外",K855))</f>
        <v/>
      </c>
      <c r="L856" s="317" t="str">
        <f>IF(B855="","",IF(AW856="対象外","対象外",L855))</f>
        <v/>
      </c>
      <c r="M856" s="304" t="str">
        <f>IF(B855="","",IF(AX856="対象外","対象外",M855))</f>
        <v/>
      </c>
      <c r="N856" s="284" t="str">
        <f>IF(B855="","",IF(AX856="対象外","対象外",N855))</f>
        <v/>
      </c>
      <c r="O856" s="284" t="str">
        <f>IF(B855="","",IF(AX856="対象外","対象外",O855))</f>
        <v/>
      </c>
      <c r="P856" s="284" t="str">
        <f>IF(B855="","",IF(AX856="対象外","対象外",P855))</f>
        <v/>
      </c>
      <c r="Q856" s="284" t="str">
        <f>IF(B855="","",IF(AX856="対象外","対象外",Q855))</f>
        <v/>
      </c>
      <c r="R856" s="284" t="str">
        <f>IF(B855="","",IF(AX856="対象外","対象外",R855))</f>
        <v/>
      </c>
      <c r="S856" s="323" t="str">
        <f>IF(B855="","",IF(AX856="対象外","対象外",S855))</f>
        <v/>
      </c>
      <c r="T856" s="316" t="str">
        <f>IF(B855="","",IF(AY856="対象外","対象外",T855))</f>
        <v/>
      </c>
      <c r="U856" s="284" t="str">
        <f>IF(B855="","",IF(AY856="対象外","対象外",U855))</f>
        <v/>
      </c>
      <c r="V856" s="284" t="str">
        <f>IF(B855="","",IF(AY856="対象外","対象外",V855))</f>
        <v/>
      </c>
      <c r="W856" s="284" t="str">
        <f>IF(B855="","",IF(AY856="対象外","対象外",W855))</f>
        <v/>
      </c>
      <c r="X856" s="284" t="str">
        <f>IF(B855="","",IF(AY856="対象外","対象外",X855))</f>
        <v/>
      </c>
      <c r="Y856" s="284" t="str">
        <f>IF(B855="","",IF(AY856="対象外","対象外",Y855))</f>
        <v/>
      </c>
      <c r="Z856" s="317" t="str">
        <f>IF(B855="","",IF(AY856="対象外","対象外",Z855))</f>
        <v/>
      </c>
      <c r="AA856" s="304" t="str">
        <f>IF(B855="","",IF(AZ856="対象外","対象外",AA855))</f>
        <v/>
      </c>
      <c r="AB856" s="284" t="str">
        <f>IF(B855="","",IF(AZ856="対象外","対象外",AB855))</f>
        <v/>
      </c>
      <c r="AC856" s="284" t="str">
        <f>IF(B855="","",IF(AZ856="対象外","対象外",AC855))</f>
        <v/>
      </c>
      <c r="AD856" s="284" t="str">
        <f>IF(B855="","",IF(AZ856="対象外","対象外",AD855))</f>
        <v/>
      </c>
      <c r="AE856" s="284" t="str">
        <f>IF(B855="","",IF(AZ856="対象外","対象外",AE855))</f>
        <v/>
      </c>
      <c r="AF856" s="284" t="str">
        <f>IF(B855="","",IF(AZ856="対象外","対象外",AF855))</f>
        <v/>
      </c>
      <c r="AG856" s="284" t="str">
        <f>IF(B855="","",IF(AZ856="対象外","対象外",AG855))</f>
        <v/>
      </c>
      <c r="AH856" s="523" t="str">
        <f t="shared" ref="AH856" si="1398">IF(B855="","",IF(AH855&lt;1,"対象外",ROUND(AI855/AH855,3)))</f>
        <v/>
      </c>
      <c r="AI856" s="524"/>
      <c r="AJ856" s="285"/>
      <c r="AL856" s="290"/>
      <c r="AM856" s="184">
        <f>IF(AH856="",0,IF(AH856="対象外",0,1))</f>
        <v>0</v>
      </c>
      <c r="AN856" s="187">
        <f>IF(AM856=1,AH856,0)</f>
        <v>0</v>
      </c>
      <c r="AO856" s="184">
        <f>AH855</f>
        <v>0</v>
      </c>
      <c r="AP856" s="170">
        <f>AI855</f>
        <v>0</v>
      </c>
      <c r="AQ856" s="152"/>
      <c r="AR856" s="170">
        <f>IF(AS856&gt;1,1,0)</f>
        <v>0</v>
      </c>
      <c r="AS856" s="170">
        <f>AO856+AS812</f>
        <v>0</v>
      </c>
      <c r="AT856" s="170">
        <f>AP856+AT812</f>
        <v>0</v>
      </c>
      <c r="AU856" s="152"/>
      <c r="AW856" s="198" t="str">
        <f>IF(COUNTIF(F855:L855,"作業")+COUNTIF(F855:L855,"休日")&lt;7,"対象外",IF(COUNTIF(F855:L855,"休日")&gt;3,"対象外","対象"))</f>
        <v>対象外</v>
      </c>
      <c r="AX856" s="198" t="str">
        <f>IF(COUNTIF(M855:S855,"作業")+COUNTIF(M855:S855,"休日")&lt;7,"対象外",IF(COUNTIF(M855:S855,"休日")&gt;3,"対象外","対象"))</f>
        <v>対象外</v>
      </c>
      <c r="AY856" s="198" t="str">
        <f>IF(COUNTIF(T855:Z855,"作業")+COUNTIF(T855:Z855,"休日")&lt;7,"対象外",IF(COUNTIF(T855:Z855,"休日")&gt;3,"対象外","対象"))</f>
        <v>対象外</v>
      </c>
      <c r="AZ856" s="198" t="str">
        <f>IF(COUNTIF(AA855:AG855,"作業")+COUNTIF(AA855:AG855,"休日")&lt;7,"対象外",IF(COUNTIF(AA855:AG855,"休日")&gt;3,"対象外","対象"))</f>
        <v>対象外</v>
      </c>
    </row>
    <row r="857" spans="1:52" ht="35.25" customHeight="1" x14ac:dyDescent="0.4">
      <c r="A857" s="598" t="s">
        <v>81</v>
      </c>
      <c r="B857" s="549" t="s">
        <v>0</v>
      </c>
      <c r="C857" s="550"/>
      <c r="D857" s="550"/>
      <c r="E857" s="550"/>
      <c r="F857" s="307">
        <f>AG813+1</f>
        <v>46463</v>
      </c>
      <c r="G857" s="199">
        <f>F857+1</f>
        <v>46464</v>
      </c>
      <c r="H857" s="199">
        <f t="shared" ref="H857:AG857" si="1399">G857+1</f>
        <v>46465</v>
      </c>
      <c r="I857" s="199">
        <f t="shared" si="1399"/>
        <v>46466</v>
      </c>
      <c r="J857" s="199">
        <f t="shared" si="1399"/>
        <v>46467</v>
      </c>
      <c r="K857" s="199">
        <f t="shared" si="1399"/>
        <v>46468</v>
      </c>
      <c r="L857" s="308">
        <f t="shared" si="1399"/>
        <v>46469</v>
      </c>
      <c r="M857" s="299">
        <f t="shared" si="1399"/>
        <v>46470</v>
      </c>
      <c r="N857" s="199">
        <f t="shared" si="1399"/>
        <v>46471</v>
      </c>
      <c r="O857" s="199">
        <f t="shared" si="1399"/>
        <v>46472</v>
      </c>
      <c r="P857" s="199">
        <f t="shared" si="1399"/>
        <v>46473</v>
      </c>
      <c r="Q857" s="199">
        <f t="shared" si="1399"/>
        <v>46474</v>
      </c>
      <c r="R857" s="199">
        <f t="shared" si="1399"/>
        <v>46475</v>
      </c>
      <c r="S857" s="318">
        <f t="shared" si="1399"/>
        <v>46476</v>
      </c>
      <c r="T857" s="307">
        <f t="shared" si="1399"/>
        <v>46477</v>
      </c>
      <c r="U857" s="199">
        <f t="shared" si="1399"/>
        <v>46478</v>
      </c>
      <c r="V857" s="199">
        <f t="shared" si="1399"/>
        <v>46479</v>
      </c>
      <c r="W857" s="199">
        <f t="shared" si="1399"/>
        <v>46480</v>
      </c>
      <c r="X857" s="199">
        <f t="shared" si="1399"/>
        <v>46481</v>
      </c>
      <c r="Y857" s="199">
        <f t="shared" si="1399"/>
        <v>46482</v>
      </c>
      <c r="Z857" s="308">
        <f t="shared" si="1399"/>
        <v>46483</v>
      </c>
      <c r="AA857" s="299">
        <f t="shared" si="1399"/>
        <v>46484</v>
      </c>
      <c r="AB857" s="199">
        <f t="shared" si="1399"/>
        <v>46485</v>
      </c>
      <c r="AC857" s="199">
        <f t="shared" si="1399"/>
        <v>46486</v>
      </c>
      <c r="AD857" s="199">
        <f t="shared" si="1399"/>
        <v>46487</v>
      </c>
      <c r="AE857" s="199">
        <f t="shared" si="1399"/>
        <v>46488</v>
      </c>
      <c r="AF857" s="199">
        <f t="shared" si="1399"/>
        <v>46489</v>
      </c>
      <c r="AG857" s="199">
        <f t="shared" si="1399"/>
        <v>46490</v>
      </c>
      <c r="AH857" s="545" t="s">
        <v>11</v>
      </c>
      <c r="AI857" s="547" t="s">
        <v>123</v>
      </c>
      <c r="AJ857" s="527" t="s">
        <v>134</v>
      </c>
      <c r="AL857" s="290"/>
      <c r="AM857" s="290"/>
      <c r="AN857" s="290"/>
    </row>
    <row r="858" spans="1:52" ht="35.25" customHeight="1" x14ac:dyDescent="0.4">
      <c r="A858" s="599"/>
      <c r="B858" s="541" t="s">
        <v>1</v>
      </c>
      <c r="C858" s="542"/>
      <c r="D858" s="542"/>
      <c r="E858" s="542"/>
      <c r="F858" s="309">
        <f>AG814+1</f>
        <v>46463</v>
      </c>
      <c r="G858" s="200">
        <f>F858+1</f>
        <v>46464</v>
      </c>
      <c r="H858" s="200">
        <f t="shared" ref="H858:AG858" si="1400">G858+1</f>
        <v>46465</v>
      </c>
      <c r="I858" s="200">
        <f t="shared" si="1400"/>
        <v>46466</v>
      </c>
      <c r="J858" s="200">
        <f t="shared" si="1400"/>
        <v>46467</v>
      </c>
      <c r="K858" s="200">
        <f t="shared" si="1400"/>
        <v>46468</v>
      </c>
      <c r="L858" s="310">
        <f t="shared" si="1400"/>
        <v>46469</v>
      </c>
      <c r="M858" s="300">
        <f t="shared" si="1400"/>
        <v>46470</v>
      </c>
      <c r="N858" s="200">
        <f t="shared" si="1400"/>
        <v>46471</v>
      </c>
      <c r="O858" s="200">
        <f t="shared" si="1400"/>
        <v>46472</v>
      </c>
      <c r="P858" s="200">
        <f t="shared" si="1400"/>
        <v>46473</v>
      </c>
      <c r="Q858" s="200">
        <f t="shared" si="1400"/>
        <v>46474</v>
      </c>
      <c r="R858" s="200">
        <f t="shared" si="1400"/>
        <v>46475</v>
      </c>
      <c r="S858" s="319">
        <f t="shared" si="1400"/>
        <v>46476</v>
      </c>
      <c r="T858" s="309">
        <f t="shared" si="1400"/>
        <v>46477</v>
      </c>
      <c r="U858" s="200">
        <f t="shared" si="1400"/>
        <v>46478</v>
      </c>
      <c r="V858" s="200">
        <f t="shared" si="1400"/>
        <v>46479</v>
      </c>
      <c r="W858" s="200">
        <f t="shared" si="1400"/>
        <v>46480</v>
      </c>
      <c r="X858" s="200">
        <f t="shared" si="1400"/>
        <v>46481</v>
      </c>
      <c r="Y858" s="200">
        <f t="shared" si="1400"/>
        <v>46482</v>
      </c>
      <c r="Z858" s="310">
        <f t="shared" si="1400"/>
        <v>46483</v>
      </c>
      <c r="AA858" s="300">
        <f t="shared" si="1400"/>
        <v>46484</v>
      </c>
      <c r="AB858" s="200">
        <f t="shared" si="1400"/>
        <v>46485</v>
      </c>
      <c r="AC858" s="200">
        <f t="shared" si="1400"/>
        <v>46486</v>
      </c>
      <c r="AD858" s="200">
        <f t="shared" si="1400"/>
        <v>46487</v>
      </c>
      <c r="AE858" s="200">
        <f t="shared" si="1400"/>
        <v>46488</v>
      </c>
      <c r="AF858" s="200">
        <f t="shared" si="1400"/>
        <v>46489</v>
      </c>
      <c r="AG858" s="200">
        <f t="shared" si="1400"/>
        <v>46490</v>
      </c>
      <c r="AH858" s="546"/>
      <c r="AI858" s="548"/>
      <c r="AJ858" s="528"/>
      <c r="AL858" s="290"/>
      <c r="AM858" s="290"/>
      <c r="AN858" s="290"/>
    </row>
    <row r="859" spans="1:52" ht="35.25" customHeight="1" x14ac:dyDescent="0.4">
      <c r="A859" s="599"/>
      <c r="B859" s="541" t="s">
        <v>2</v>
      </c>
      <c r="C859" s="542"/>
      <c r="D859" s="542"/>
      <c r="E859" s="542"/>
      <c r="F859" s="311">
        <f>AG815+1</f>
        <v>46463</v>
      </c>
      <c r="G859" s="201">
        <f>F858+1</f>
        <v>46464</v>
      </c>
      <c r="H859" s="201">
        <f t="shared" ref="H859" si="1401">G858+1</f>
        <v>46465</v>
      </c>
      <c r="I859" s="201">
        <f t="shared" ref="I859" si="1402">H858+1</f>
        <v>46466</v>
      </c>
      <c r="J859" s="201">
        <f t="shared" ref="J859" si="1403">I858+1</f>
        <v>46467</v>
      </c>
      <c r="K859" s="201">
        <f t="shared" ref="K859" si="1404">J858+1</f>
        <v>46468</v>
      </c>
      <c r="L859" s="312">
        <f t="shared" ref="L859" si="1405">K858+1</f>
        <v>46469</v>
      </c>
      <c r="M859" s="301">
        <f t="shared" ref="M859" si="1406">L858+1</f>
        <v>46470</v>
      </c>
      <c r="N859" s="201">
        <f t="shared" ref="N859" si="1407">M858+1</f>
        <v>46471</v>
      </c>
      <c r="O859" s="201">
        <f t="shared" ref="O859" si="1408">N858+1</f>
        <v>46472</v>
      </c>
      <c r="P859" s="201">
        <f t="shared" ref="P859" si="1409">O858+1</f>
        <v>46473</v>
      </c>
      <c r="Q859" s="201">
        <f t="shared" ref="Q859" si="1410">P858+1</f>
        <v>46474</v>
      </c>
      <c r="R859" s="201">
        <f t="shared" ref="R859" si="1411">Q858+1</f>
        <v>46475</v>
      </c>
      <c r="S859" s="320">
        <f t="shared" ref="S859" si="1412">R858+1</f>
        <v>46476</v>
      </c>
      <c r="T859" s="311">
        <f t="shared" ref="T859" si="1413">S858+1</f>
        <v>46477</v>
      </c>
      <c r="U859" s="201">
        <f t="shared" ref="U859" si="1414">T858+1</f>
        <v>46478</v>
      </c>
      <c r="V859" s="201">
        <f t="shared" ref="V859" si="1415">U858+1</f>
        <v>46479</v>
      </c>
      <c r="W859" s="201">
        <f t="shared" ref="W859" si="1416">V858+1</f>
        <v>46480</v>
      </c>
      <c r="X859" s="201">
        <f t="shared" ref="X859" si="1417">W858+1</f>
        <v>46481</v>
      </c>
      <c r="Y859" s="201">
        <f t="shared" ref="Y859" si="1418">X858+1</f>
        <v>46482</v>
      </c>
      <c r="Z859" s="312">
        <f t="shared" ref="Z859" si="1419">Y858+1</f>
        <v>46483</v>
      </c>
      <c r="AA859" s="301">
        <f t="shared" ref="AA859" si="1420">Z858+1</f>
        <v>46484</v>
      </c>
      <c r="AB859" s="201">
        <f t="shared" ref="AB859" si="1421">AA858+1</f>
        <v>46485</v>
      </c>
      <c r="AC859" s="201">
        <f t="shared" ref="AC859" si="1422">AB858+1</f>
        <v>46486</v>
      </c>
      <c r="AD859" s="201">
        <f t="shared" ref="AD859" si="1423">AC858+1</f>
        <v>46487</v>
      </c>
      <c r="AE859" s="201">
        <f t="shared" ref="AE859" si="1424">AD858+1</f>
        <v>46488</v>
      </c>
      <c r="AF859" s="201">
        <f t="shared" ref="AF859" si="1425">AE858+1</f>
        <v>46489</v>
      </c>
      <c r="AG859" s="201">
        <f t="shared" ref="AG859" si="1426">AF858+1</f>
        <v>46490</v>
      </c>
      <c r="AH859" s="546"/>
      <c r="AI859" s="548"/>
      <c r="AJ859" s="528"/>
      <c r="AK859" s="159"/>
      <c r="AL859" s="290"/>
      <c r="AM859" s="290"/>
      <c r="AN859" s="290"/>
      <c r="AO859" s="290"/>
      <c r="AP859" s="290"/>
      <c r="AQ859" s="290"/>
      <c r="AR859" s="290"/>
      <c r="AS859" s="290"/>
      <c r="AT859" s="290"/>
      <c r="AU859" s="290"/>
      <c r="AV859" s="290"/>
      <c r="AW859" s="290"/>
      <c r="AX859" s="290"/>
      <c r="AY859" s="290"/>
      <c r="AZ859" s="290"/>
    </row>
    <row r="860" spans="1:52" ht="120" customHeight="1" x14ac:dyDescent="0.4">
      <c r="A860" s="599"/>
      <c r="B860" s="543" t="s">
        <v>157</v>
      </c>
      <c r="C860" s="544"/>
      <c r="D860" s="544"/>
      <c r="E860" s="544"/>
      <c r="F860" s="292" t="str">
        <f>IF(F858=$T$9,"完了日","")</f>
        <v/>
      </c>
      <c r="G860" s="197" t="str">
        <f>IF(G858=$T$9,"完了日","")</f>
        <v/>
      </c>
      <c r="H860" s="197" t="str">
        <f t="shared" ref="H860:AG860" si="1427">IF(H858=$T$9,"完了日","")</f>
        <v/>
      </c>
      <c r="I860" s="197" t="str">
        <f t="shared" si="1427"/>
        <v/>
      </c>
      <c r="J860" s="197" t="str">
        <f t="shared" si="1427"/>
        <v/>
      </c>
      <c r="K860" s="197" t="str">
        <f t="shared" si="1427"/>
        <v/>
      </c>
      <c r="L860" s="313" t="str">
        <f t="shared" si="1427"/>
        <v/>
      </c>
      <c r="M860" s="302" t="str">
        <f t="shared" si="1427"/>
        <v/>
      </c>
      <c r="N860" s="197" t="str">
        <f t="shared" si="1427"/>
        <v/>
      </c>
      <c r="O860" s="197" t="str">
        <f t="shared" si="1427"/>
        <v/>
      </c>
      <c r="P860" s="197" t="str">
        <f t="shared" si="1427"/>
        <v/>
      </c>
      <c r="Q860" s="197" t="str">
        <f t="shared" si="1427"/>
        <v/>
      </c>
      <c r="R860" s="197" t="str">
        <f t="shared" si="1427"/>
        <v/>
      </c>
      <c r="S860" s="321" t="str">
        <f t="shared" si="1427"/>
        <v/>
      </c>
      <c r="T860" s="292" t="str">
        <f t="shared" si="1427"/>
        <v/>
      </c>
      <c r="U860" s="197" t="str">
        <f t="shared" si="1427"/>
        <v/>
      </c>
      <c r="V860" s="197" t="str">
        <f t="shared" si="1427"/>
        <v/>
      </c>
      <c r="W860" s="197" t="str">
        <f t="shared" si="1427"/>
        <v/>
      </c>
      <c r="X860" s="197" t="str">
        <f t="shared" si="1427"/>
        <v/>
      </c>
      <c r="Y860" s="197" t="str">
        <f t="shared" si="1427"/>
        <v/>
      </c>
      <c r="Z860" s="313" t="str">
        <f t="shared" si="1427"/>
        <v/>
      </c>
      <c r="AA860" s="302" t="str">
        <f t="shared" si="1427"/>
        <v/>
      </c>
      <c r="AB860" s="197" t="str">
        <f t="shared" si="1427"/>
        <v/>
      </c>
      <c r="AC860" s="197" t="str">
        <f t="shared" si="1427"/>
        <v/>
      </c>
      <c r="AD860" s="197" t="str">
        <f t="shared" si="1427"/>
        <v/>
      </c>
      <c r="AE860" s="197" t="str">
        <f t="shared" si="1427"/>
        <v/>
      </c>
      <c r="AF860" s="197" t="str">
        <f t="shared" si="1427"/>
        <v/>
      </c>
      <c r="AG860" s="197" t="str">
        <f t="shared" si="1427"/>
        <v/>
      </c>
      <c r="AH860" s="546"/>
      <c r="AI860" s="548"/>
      <c r="AJ860" s="528"/>
      <c r="AL860" s="290"/>
      <c r="AM860" s="290"/>
      <c r="AN860" s="516" t="s">
        <v>126</v>
      </c>
      <c r="AO860" s="516"/>
      <c r="AR860" s="146" t="s">
        <v>146</v>
      </c>
      <c r="AX860" s="517" t="s">
        <v>160</v>
      </c>
      <c r="AY860" s="517"/>
      <c r="AZ860" s="517"/>
    </row>
    <row r="861" spans="1:52" ht="54.75" customHeight="1" x14ac:dyDescent="0.4">
      <c r="A861" s="599"/>
      <c r="B861" s="529" t="str">
        <f>IF(COUNTIF(F861:AG861,0)=28,"",B$25)</f>
        <v/>
      </c>
      <c r="C861" s="530"/>
      <c r="D861" s="531"/>
      <c r="E861" s="295" t="s">
        <v>158</v>
      </c>
      <c r="F861" s="314">
        <f>VLOOKUP(F858,'1'!$B$11:$D$598,3,0)</f>
        <v>0</v>
      </c>
      <c r="G861" s="219">
        <f>VLOOKUP(G858,'1'!$B$11:$D$598,3,0)</f>
        <v>0</v>
      </c>
      <c r="H861" s="219">
        <f>VLOOKUP(H858,'1'!$B$11:$D$598,3,0)</f>
        <v>0</v>
      </c>
      <c r="I861" s="219">
        <f>VLOOKUP(I858,'1'!$B$11:$D$598,3,0)</f>
        <v>0</v>
      </c>
      <c r="J861" s="219">
        <f>VLOOKUP(J858,'1'!$B$11:$D$598,3,0)</f>
        <v>0</v>
      </c>
      <c r="K861" s="219">
        <f>VLOOKUP(K858,'1'!$B$11:$D$598,3,0)</f>
        <v>0</v>
      </c>
      <c r="L861" s="315">
        <f>VLOOKUP(L858,'1'!$B$11:$D$598,3,0)</f>
        <v>0</v>
      </c>
      <c r="M861" s="303">
        <f>VLOOKUP(M858,'1'!$B$11:$D$598,3,0)</f>
        <v>0</v>
      </c>
      <c r="N861" s="219">
        <f>VLOOKUP(N858,'1'!$B$11:$D$598,3,0)</f>
        <v>0</v>
      </c>
      <c r="O861" s="219">
        <f>VLOOKUP(O858,'1'!$B$11:$D$598,3,0)</f>
        <v>0</v>
      </c>
      <c r="P861" s="219">
        <f>VLOOKUP(P858,'1'!$B$11:$D$598,3,0)</f>
        <v>0</v>
      </c>
      <c r="Q861" s="219">
        <f>VLOOKUP(Q858,'1'!$B$11:$D$598,3,0)</f>
        <v>0</v>
      </c>
      <c r="R861" s="219">
        <f>VLOOKUP(R858,'1'!$B$11:$D$598,3,0)</f>
        <v>0</v>
      </c>
      <c r="S861" s="322">
        <f>VLOOKUP(S858,'1'!$B$11:$D$598,3,0)</f>
        <v>0</v>
      </c>
      <c r="T861" s="314">
        <f>VLOOKUP(T858,'1'!$B$11:$D$598,3,0)</f>
        <v>0</v>
      </c>
      <c r="U861" s="219">
        <f>VLOOKUP(U858,'1'!$B$11:$D$598,3,0)</f>
        <v>0</v>
      </c>
      <c r="V861" s="219">
        <f>VLOOKUP(V858,'1'!$B$11:$D$598,3,0)</f>
        <v>0</v>
      </c>
      <c r="W861" s="219">
        <f>VLOOKUP(W858,'1'!$B$11:$D$598,3,0)</f>
        <v>0</v>
      </c>
      <c r="X861" s="219">
        <f>VLOOKUP(X858,'1'!$B$11:$D$598,3,0)</f>
        <v>0</v>
      </c>
      <c r="Y861" s="219">
        <f>VLOOKUP(Y858,'1'!$B$11:$D$598,3,0)</f>
        <v>0</v>
      </c>
      <c r="Z861" s="315">
        <f>VLOOKUP(Z858,'1'!$B$11:$D$598,3,0)</f>
        <v>0</v>
      </c>
      <c r="AA861" s="303">
        <f>VLOOKUP(AA858,'1'!$B$11:$D$598,3,0)</f>
        <v>0</v>
      </c>
      <c r="AB861" s="219">
        <f>VLOOKUP(AB858,'1'!$B$11:$D$598,3,0)</f>
        <v>0</v>
      </c>
      <c r="AC861" s="219">
        <f>VLOOKUP(AC858,'1'!$B$11:$D$598,3,0)</f>
        <v>0</v>
      </c>
      <c r="AD861" s="219">
        <f>VLOOKUP(AD858,'1'!$B$11:$D$598,3,0)</f>
        <v>0</v>
      </c>
      <c r="AE861" s="219">
        <f>VLOOKUP(AE858,'1'!$B$11:$D$598,3,0)</f>
        <v>0</v>
      </c>
      <c r="AF861" s="219">
        <f>VLOOKUP(AF858,'1'!$B$11:$D$598,3,0)</f>
        <v>0</v>
      </c>
      <c r="AG861" s="219">
        <f>VLOOKUP(AG858,'1'!$B$11:$D$598,3,0)</f>
        <v>0</v>
      </c>
      <c r="AH861" s="198">
        <f>COUNTIF(F862:AG862,"作業")+COUNTIF(F862:AG862,"休日")</f>
        <v>0</v>
      </c>
      <c r="AI861" s="291">
        <f>(COUNTIF(F862:AG862,"休日"))</f>
        <v>0</v>
      </c>
      <c r="AJ861" s="526" t="str">
        <f>IF(AN861&gt;0.01,ROUND(AN861/AM861,3),"")</f>
        <v/>
      </c>
      <c r="AL861" s="290"/>
      <c r="AM861" s="290">
        <f>SUM(AM862:AM900)</f>
        <v>0</v>
      </c>
      <c r="AN861" s="188">
        <f>SUM(AN862:AN900)</f>
        <v>0</v>
      </c>
      <c r="AS861" s="146" t="s">
        <v>162</v>
      </c>
      <c r="AT861" s="146" t="s">
        <v>19</v>
      </c>
      <c r="AW861" s="278"/>
      <c r="AX861" s="278"/>
      <c r="AY861" s="278"/>
      <c r="AZ861" s="278"/>
    </row>
    <row r="862" spans="1:52" ht="54.75" customHeight="1" x14ac:dyDescent="0.4">
      <c r="A862" s="599"/>
      <c r="B862" s="532"/>
      <c r="C862" s="533"/>
      <c r="D862" s="534"/>
      <c r="E862" s="296" t="s">
        <v>159</v>
      </c>
      <c r="F862" s="314" t="str">
        <f>IF(B861="","",IF(AW862="対象外","対象外",F861))</f>
        <v/>
      </c>
      <c r="G862" s="219" t="str">
        <f>IF(B861="","",IF(AW862="対象外","対象外",G861))</f>
        <v/>
      </c>
      <c r="H862" s="219" t="str">
        <f>IF(B861="","",IF(AW862="対象外","対象外",H861))</f>
        <v/>
      </c>
      <c r="I862" s="219" t="str">
        <f>IF(B861="","",IF(AW862="対象外","対象外",I861))</f>
        <v/>
      </c>
      <c r="J862" s="219" t="str">
        <f>IF(B861="","",IF(AW862="対象外","対象外",J861))</f>
        <v/>
      </c>
      <c r="K862" s="219" t="str">
        <f>IF(B861="","",IF(AW862="対象外","対象外",K861))</f>
        <v/>
      </c>
      <c r="L862" s="315" t="str">
        <f>IF(B861="","",IF(AW862="対象外","対象外",L861))</f>
        <v/>
      </c>
      <c r="M862" s="303" t="str">
        <f>IF(B861="","",IF(AX862="対象外","対象外",M861))</f>
        <v/>
      </c>
      <c r="N862" s="219" t="str">
        <f>IF(B861="","",IF(AX862="対象外","対象外",N861))</f>
        <v/>
      </c>
      <c r="O862" s="219" t="str">
        <f>IF(B861="","",IF(AX862="対象外","対象外",O861))</f>
        <v/>
      </c>
      <c r="P862" s="219" t="str">
        <f>IF(B861="","",IF(AX862="対象外","対象外",P861))</f>
        <v/>
      </c>
      <c r="Q862" s="219" t="str">
        <f>IF(B861="","",IF(AX862="対象外","対象外",Q861))</f>
        <v/>
      </c>
      <c r="R862" s="219" t="str">
        <f>IF(B861="","",IF(AX862="対象外","対象外",R861))</f>
        <v/>
      </c>
      <c r="S862" s="322" t="str">
        <f>IF(B861="","",IF(AX862="対象外","対象外",S861))</f>
        <v/>
      </c>
      <c r="T862" s="314" t="str">
        <f>IF(B861="","",IF(AY862="対象外","対象外",T861))</f>
        <v/>
      </c>
      <c r="U862" s="219" t="str">
        <f>IF(B861="","",IF(AY862="対象外","対象外",U861))</f>
        <v/>
      </c>
      <c r="V862" s="219" t="str">
        <f>IF(B861="","",IF(AY862="対象外","対象外",V861))</f>
        <v/>
      </c>
      <c r="W862" s="219" t="str">
        <f>IF(B861="","",IF(AY862="対象外","対象外",W861))</f>
        <v/>
      </c>
      <c r="X862" s="219" t="str">
        <f>IF(B861="","",IF(AY862="対象外","対象外",X861))</f>
        <v/>
      </c>
      <c r="Y862" s="219" t="str">
        <f>IF(B861="","",IF(AY862="対象外","対象外",Y861))</f>
        <v/>
      </c>
      <c r="Z862" s="315" t="str">
        <f>IF(B861="","",IF(AY862="対象外","対象外",Z861))</f>
        <v/>
      </c>
      <c r="AA862" s="303" t="str">
        <f>IF(B861="","",IF(AZ862="対象外","対象外",AA861))</f>
        <v/>
      </c>
      <c r="AB862" s="219" t="str">
        <f>IF(B861="","",IF(AZ862="対象外","対象外",AB861))</f>
        <v/>
      </c>
      <c r="AC862" s="219" t="str">
        <f>IF(B861="","",IF(AZ862="対象外","対象外",AC861))</f>
        <v/>
      </c>
      <c r="AD862" s="219" t="str">
        <f>IF(B861="","",IF(AZ862="対象外","対象外",AD861))</f>
        <v/>
      </c>
      <c r="AE862" s="219" t="str">
        <f>IF(B861="","",IF(AZ862="対象外","対象外",AE861))</f>
        <v/>
      </c>
      <c r="AF862" s="219" t="str">
        <f>IF(B861="","",IF(AZ862="対象外","対象外",AF861))</f>
        <v/>
      </c>
      <c r="AG862" s="219" t="str">
        <f>IF(B861="","",IF(AZ862="対象外","対象外",AG861))</f>
        <v/>
      </c>
      <c r="AH862" s="523" t="str">
        <f>IF(B861="","",IF(AH861&lt;1,"対象外",ROUND(AI861/AH861,3)))</f>
        <v/>
      </c>
      <c r="AI862" s="524"/>
      <c r="AJ862" s="526"/>
      <c r="AL862" s="146"/>
      <c r="AM862" s="184">
        <f>IF(AH862="",0,IF(AH862="対象外",0,1))</f>
        <v>0</v>
      </c>
      <c r="AN862" s="187">
        <f>IF(AM862=1,AH862,0)</f>
        <v>0</v>
      </c>
      <c r="AO862" s="184">
        <f>AH861</f>
        <v>0</v>
      </c>
      <c r="AP862" s="170">
        <f>AI861</f>
        <v>0</v>
      </c>
      <c r="AQ862" s="152"/>
      <c r="AR862" s="170">
        <f>IF(AS862&gt;1,1,0)</f>
        <v>0</v>
      </c>
      <c r="AS862" s="170">
        <f>AO862+AS818</f>
        <v>0</v>
      </c>
      <c r="AT862" s="170">
        <f>AP862+AT818</f>
        <v>0</v>
      </c>
      <c r="AU862" s="279">
        <f>IF(AR862=1,ROUND(AT862/AS862,3),0)</f>
        <v>0</v>
      </c>
      <c r="AW862" s="198" t="str">
        <f>IF(COUNTIF(F861:L861,"作業")+COUNTIF(F861:L861,"休日")&lt;7,"対象外",IF(COUNTIF(F861:L861,"休日")&gt;3,"対象外","対象"))</f>
        <v>対象外</v>
      </c>
      <c r="AX862" s="198" t="str">
        <f>IF(COUNTIF(M861:S861,"作業")+COUNTIF(M861:S861,"休日")&lt;7,"対象外",IF(COUNTIF(M861:S861,"休日")&gt;3,"対象外","対象"))</f>
        <v>対象外</v>
      </c>
      <c r="AY862" s="198" t="str">
        <f>IF(COUNTIF(T861:Z861,"作業")+COUNTIF(T861:Z861,"休日")&lt;7,"対象外",IF(COUNTIF(T861:Z861,"休日")&gt;3,"対象外","対象"))</f>
        <v>対象外</v>
      </c>
      <c r="AZ862" s="198" t="str">
        <f>IF(COUNTIF(AA861:AG861,"作業")+COUNTIF(AA861:AG861,"休日")&lt;7,"対象外",IF(COUNTIF(AA861:AG861,"休日")&gt;3,"対象外","対象"))</f>
        <v>対象外</v>
      </c>
    </row>
    <row r="863" spans="1:52" ht="54.75" customHeight="1" x14ac:dyDescent="0.4">
      <c r="A863" s="599"/>
      <c r="B863" s="529" t="str">
        <f>IF(COUNTIF(F863:AG863,0)=28,"",B$27)</f>
        <v/>
      </c>
      <c r="C863" s="530"/>
      <c r="D863" s="531"/>
      <c r="E863" s="295" t="s">
        <v>158</v>
      </c>
      <c r="F863" s="314">
        <f>VLOOKUP(F858,'2'!$B$11:$D$598,3,0)</f>
        <v>0</v>
      </c>
      <c r="G863" s="219">
        <f>VLOOKUP(G858,'2'!$B$11:$D$598,3,0)</f>
        <v>0</v>
      </c>
      <c r="H863" s="219">
        <f>VLOOKUP(H858,'2'!$B$11:$D$598,3,0)</f>
        <v>0</v>
      </c>
      <c r="I863" s="219">
        <f>VLOOKUP(I858,'2'!$B$11:$D$598,3,0)</f>
        <v>0</v>
      </c>
      <c r="J863" s="219">
        <f>VLOOKUP(J858,'2'!$B$11:$D$598,3,0)</f>
        <v>0</v>
      </c>
      <c r="K863" s="219">
        <f>VLOOKUP(K858,'2'!$B$11:$D$598,3,0)</f>
        <v>0</v>
      </c>
      <c r="L863" s="315">
        <f>VLOOKUP(L858,'2'!$B$11:$D$598,3,0)</f>
        <v>0</v>
      </c>
      <c r="M863" s="303">
        <f>VLOOKUP(M858,'2'!$B$11:$D$598,3,0)</f>
        <v>0</v>
      </c>
      <c r="N863" s="219">
        <f>VLOOKUP(N858,'2'!$B$11:$D$598,3,0)</f>
        <v>0</v>
      </c>
      <c r="O863" s="219">
        <f>VLOOKUP(O858,'2'!$B$11:$D$598,3,0)</f>
        <v>0</v>
      </c>
      <c r="P863" s="219">
        <f>VLOOKUP(P858,'2'!$B$11:$D$598,3,0)</f>
        <v>0</v>
      </c>
      <c r="Q863" s="219">
        <f>VLOOKUP(Q858,'2'!$B$11:$D$598,3,0)</f>
        <v>0</v>
      </c>
      <c r="R863" s="219">
        <f>VLOOKUP(R858,'2'!$B$11:$D$598,3,0)</f>
        <v>0</v>
      </c>
      <c r="S863" s="322">
        <f>VLOOKUP(S858,'2'!$B$11:$D$598,3,0)</f>
        <v>0</v>
      </c>
      <c r="T863" s="314">
        <f>VLOOKUP(T858,'2'!$B$11:$D$598,3,0)</f>
        <v>0</v>
      </c>
      <c r="U863" s="219">
        <f>VLOOKUP(U858,'2'!$B$11:$D$598,3,0)</f>
        <v>0</v>
      </c>
      <c r="V863" s="219">
        <f>VLOOKUP(V858,'2'!$B$11:$D$598,3,0)</f>
        <v>0</v>
      </c>
      <c r="W863" s="219">
        <f>VLOOKUP(W858,'2'!$B$11:$D$598,3,0)</f>
        <v>0</v>
      </c>
      <c r="X863" s="219">
        <f>VLOOKUP(X858,'2'!$B$11:$D$598,3,0)</f>
        <v>0</v>
      </c>
      <c r="Y863" s="219">
        <f>VLOOKUP(Y858,'2'!$B$11:$D$598,3,0)</f>
        <v>0</v>
      </c>
      <c r="Z863" s="315">
        <f>VLOOKUP(Z858,'2'!$B$11:$D$598,3,0)</f>
        <v>0</v>
      </c>
      <c r="AA863" s="303">
        <f>VLOOKUP(AA858,'2'!$B$11:$D$598,3,0)</f>
        <v>0</v>
      </c>
      <c r="AB863" s="219">
        <f>VLOOKUP(AB858,'2'!$B$11:$D$598,3,0)</f>
        <v>0</v>
      </c>
      <c r="AC863" s="219">
        <f>VLOOKUP(AC858,'2'!$B$11:$D$598,3,0)</f>
        <v>0</v>
      </c>
      <c r="AD863" s="219">
        <f>VLOOKUP(AD858,'2'!$B$11:$D$598,3,0)</f>
        <v>0</v>
      </c>
      <c r="AE863" s="219">
        <f>VLOOKUP(AE858,'2'!$B$11:$D$598,3,0)</f>
        <v>0</v>
      </c>
      <c r="AF863" s="219">
        <f>VLOOKUP(AF858,'2'!$B$11:$D$598,3,0)</f>
        <v>0</v>
      </c>
      <c r="AG863" s="219">
        <f>VLOOKUP(AG858,'2'!$B$11:$D$598,3,0)</f>
        <v>0</v>
      </c>
      <c r="AH863" s="198">
        <f>COUNTIF(F864:AG864,"作業")+COUNTIF(F864:AG864,"休日")</f>
        <v>0</v>
      </c>
      <c r="AI863" s="291">
        <f>(COUNTIF(F864:AG864,"休日"))</f>
        <v>0</v>
      </c>
      <c r="AJ863" s="525" t="str">
        <f>IF(AJ861="","",IF(AJ861&gt;=0.285,"達成","未達成"))</f>
        <v/>
      </c>
      <c r="AL863" s="290"/>
      <c r="AM863" s="290"/>
      <c r="AN863" s="290"/>
      <c r="AW863" s="278">
        <v>1</v>
      </c>
      <c r="AX863" s="278">
        <v>2</v>
      </c>
      <c r="AY863" s="278">
        <v>3</v>
      </c>
      <c r="AZ863" s="278">
        <v>4</v>
      </c>
    </row>
    <row r="864" spans="1:52" ht="54.75" customHeight="1" x14ac:dyDescent="0.4">
      <c r="A864" s="599"/>
      <c r="B864" s="532"/>
      <c r="C864" s="533"/>
      <c r="D864" s="534"/>
      <c r="E864" s="296" t="s">
        <v>159</v>
      </c>
      <c r="F864" s="314" t="str">
        <f>IF(B863="","",IF(AW864="対象外","対象外",F863))</f>
        <v/>
      </c>
      <c r="G864" s="219" t="str">
        <f>IF(B863="","",IF(AW864="対象外","対象外",G863))</f>
        <v/>
      </c>
      <c r="H864" s="219" t="str">
        <f>IF(B863="","",IF(AW864="対象外","対象外",H863))</f>
        <v/>
      </c>
      <c r="I864" s="219" t="str">
        <f>IF(B863="","",IF(AW864="対象外","対象外",I863))</f>
        <v/>
      </c>
      <c r="J864" s="219" t="str">
        <f>IF(B863="","",IF(AW864="対象外","対象外",J863))</f>
        <v/>
      </c>
      <c r="K864" s="219" t="str">
        <f>IF(B863="","",IF(AW864="対象外","対象外",K863))</f>
        <v/>
      </c>
      <c r="L864" s="315" t="str">
        <f>IF(B863="","",IF(AW864="対象外","対象外",L863))</f>
        <v/>
      </c>
      <c r="M864" s="303" t="str">
        <f>IF(B863="","",IF(AX864="対象外","対象外",M863))</f>
        <v/>
      </c>
      <c r="N864" s="219" t="str">
        <f>IF(B863="","",IF(AX864="対象外","対象外",N863))</f>
        <v/>
      </c>
      <c r="O864" s="219" t="str">
        <f>IF(B863="","",IF(AX864="対象外","対象外",O863))</f>
        <v/>
      </c>
      <c r="P864" s="219" t="str">
        <f>IF(B863="","",IF(AX864="対象外","対象外",P863))</f>
        <v/>
      </c>
      <c r="Q864" s="219" t="str">
        <f>IF(B863="","",IF(AX864="対象外","対象外",Q863))</f>
        <v/>
      </c>
      <c r="R864" s="219" t="str">
        <f>IF(B863="","",IF(AX864="対象外","対象外",R863))</f>
        <v/>
      </c>
      <c r="S864" s="322" t="str">
        <f>IF(B863="","",IF(AX864="対象外","対象外",S863))</f>
        <v/>
      </c>
      <c r="T864" s="314" t="str">
        <f>IF(B863="","",IF(AY864="対象外","対象外",T863))</f>
        <v/>
      </c>
      <c r="U864" s="219" t="str">
        <f>IF(B863="","",IF(AY864="対象外","対象外",U863))</f>
        <v/>
      </c>
      <c r="V864" s="219" t="str">
        <f>IF(B863="","",IF(AY864="対象外","対象外",V863))</f>
        <v/>
      </c>
      <c r="W864" s="219" t="str">
        <f>IF(B863="","",IF(AY864="対象外","対象外",W863))</f>
        <v/>
      </c>
      <c r="X864" s="219" t="str">
        <f>IF(B863="","",IF(AY864="対象外","対象外",X863))</f>
        <v/>
      </c>
      <c r="Y864" s="219" t="str">
        <f>IF(B863="","",IF(AY864="対象外","対象外",Y863))</f>
        <v/>
      </c>
      <c r="Z864" s="315" t="str">
        <f>IF(B863="","",IF(AY864="対象外","対象外",Z863))</f>
        <v/>
      </c>
      <c r="AA864" s="303" t="str">
        <f>IF(B863="","",IF(AZ864="対象外","対象外",AA863))</f>
        <v/>
      </c>
      <c r="AB864" s="219" t="str">
        <f>IF(B863="","",IF(AZ864="対象外","対象外",AB863))</f>
        <v/>
      </c>
      <c r="AC864" s="219" t="str">
        <f>IF(B863="","",IF(AZ864="対象外","対象外",AC863))</f>
        <v/>
      </c>
      <c r="AD864" s="219" t="str">
        <f>IF(B863="","",IF(AZ864="対象外","対象外",AD863))</f>
        <v/>
      </c>
      <c r="AE864" s="219" t="str">
        <f>IF(B863="","",IF(AZ864="対象外","対象外",AE863))</f>
        <v/>
      </c>
      <c r="AF864" s="219" t="str">
        <f>IF(B863="","",IF(AZ864="対象外","対象外",AF863))</f>
        <v/>
      </c>
      <c r="AG864" s="219" t="str">
        <f>IF(B863="","",IF(AZ864="対象外","対象外",AG863))</f>
        <v/>
      </c>
      <c r="AH864" s="523" t="str">
        <f>IF(B863="","",IF(AH863&lt;1,"対象外",ROUND(AI863/AH863,3)))</f>
        <v/>
      </c>
      <c r="AI864" s="524"/>
      <c r="AJ864" s="525"/>
      <c r="AL864" s="290"/>
      <c r="AM864" s="184">
        <f>IF(AH864="",0,IF(AH864="対象外",0,1))</f>
        <v>0</v>
      </c>
      <c r="AN864" s="187">
        <f>IF(AM864=1,AH864,0)</f>
        <v>0</v>
      </c>
      <c r="AO864" s="184">
        <f>AH863</f>
        <v>0</v>
      </c>
      <c r="AP864" s="170">
        <f>AI863</f>
        <v>0</v>
      </c>
      <c r="AQ864" s="152"/>
      <c r="AR864" s="170">
        <f>IF(AS864&gt;1,1,0)</f>
        <v>0</v>
      </c>
      <c r="AS864" s="170">
        <f>AO864+AS820</f>
        <v>0</v>
      </c>
      <c r="AT864" s="170">
        <f>AP864+AT820</f>
        <v>0</v>
      </c>
      <c r="AU864" s="279">
        <f>IF(AR864=1,ROUND(AT864/AS864,3),0)</f>
        <v>0</v>
      </c>
      <c r="AW864" s="198" t="str">
        <f>IF(COUNTIF(F863:L863,"作業")+COUNTIF(F863:L863,"休日")&lt;7,"対象外",IF(COUNTIF(F863:L863,"休日")&gt;3,"対象外","対象"))</f>
        <v>対象外</v>
      </c>
      <c r="AX864" s="198" t="str">
        <f>IF(COUNTIF(M863:S863,"作業")+COUNTIF(M863:S863,"休日")&lt;7,"対象外",IF(COUNTIF(M863:S863,"休日")&gt;3,"対象外","対象"))</f>
        <v>対象外</v>
      </c>
      <c r="AY864" s="198" t="str">
        <f>IF(COUNTIF(T863:Z863,"作業")+COUNTIF(T863:Z863,"休日")&lt;7,"対象外",IF(COUNTIF(T863:Z863,"休日")&gt;3,"対象外","対象"))</f>
        <v>対象外</v>
      </c>
      <c r="AZ864" s="198" t="str">
        <f>IF(COUNTIF(AA863:AG863,"作業")+COUNTIF(AA863:AG863,"休日")&lt;7,"対象外",IF(COUNTIF(AA863:AG863,"休日")&gt;3,"対象外","対象"))</f>
        <v>対象外</v>
      </c>
    </row>
    <row r="865" spans="1:52" ht="54.75" customHeight="1" x14ac:dyDescent="0.35">
      <c r="A865" s="599"/>
      <c r="B865" s="529" t="str">
        <f>IF(COUNTIF(F865:AG865,0)=28,"",B$29)</f>
        <v/>
      </c>
      <c r="C865" s="530"/>
      <c r="D865" s="531"/>
      <c r="E865" s="295" t="s">
        <v>158</v>
      </c>
      <c r="F865" s="314">
        <f>VLOOKUP(F858,'3'!$B$11:$D$598,3,0)</f>
        <v>0</v>
      </c>
      <c r="G865" s="219">
        <f>VLOOKUP(G858,'3'!$B$11:$D$598,3,0)</f>
        <v>0</v>
      </c>
      <c r="H865" s="219">
        <f>VLOOKUP(H858,'3'!$B$11:$D$598,3,0)</f>
        <v>0</v>
      </c>
      <c r="I865" s="219">
        <f>VLOOKUP(I858,'3'!$B$11:$D$598,3,0)</f>
        <v>0</v>
      </c>
      <c r="J865" s="219">
        <f>VLOOKUP(J858,'3'!$B$11:$D$598,3,0)</f>
        <v>0</v>
      </c>
      <c r="K865" s="219">
        <f>VLOOKUP(K858,'3'!$B$11:$D$598,3,0)</f>
        <v>0</v>
      </c>
      <c r="L865" s="315">
        <f>VLOOKUP(L858,'3'!$B$11:$D$598,3,0)</f>
        <v>0</v>
      </c>
      <c r="M865" s="303">
        <f>VLOOKUP(M858,'3'!$B$11:$D$598,3,0)</f>
        <v>0</v>
      </c>
      <c r="N865" s="219">
        <f>VLOOKUP(N858,'3'!$B$11:$D$598,3,0)</f>
        <v>0</v>
      </c>
      <c r="O865" s="219">
        <f>VLOOKUP(O858,'3'!$B$11:$D$598,3,0)</f>
        <v>0</v>
      </c>
      <c r="P865" s="219">
        <f>VLOOKUP(P858,'3'!$B$11:$D$598,3,0)</f>
        <v>0</v>
      </c>
      <c r="Q865" s="219">
        <f>VLOOKUP(Q858,'3'!$B$11:$D$598,3,0)</f>
        <v>0</v>
      </c>
      <c r="R865" s="219">
        <f>VLOOKUP(R858,'3'!$B$11:$D$598,3,0)</f>
        <v>0</v>
      </c>
      <c r="S865" s="322">
        <f>VLOOKUP(S858,'3'!$B$11:$D$598,3,0)</f>
        <v>0</v>
      </c>
      <c r="T865" s="314">
        <f>VLOOKUP(T858,'3'!$B$11:$D$598,3,0)</f>
        <v>0</v>
      </c>
      <c r="U865" s="219">
        <f>VLOOKUP(U858,'3'!$B$11:$D$598,3,0)</f>
        <v>0</v>
      </c>
      <c r="V865" s="219">
        <f>VLOOKUP(V858,'3'!$B$11:$D$598,3,0)</f>
        <v>0</v>
      </c>
      <c r="W865" s="219">
        <f>VLOOKUP(W858,'3'!$B$11:$D$598,3,0)</f>
        <v>0</v>
      </c>
      <c r="X865" s="219">
        <f>VLOOKUP(X858,'3'!$B$11:$D$598,3,0)</f>
        <v>0</v>
      </c>
      <c r="Y865" s="219">
        <f>VLOOKUP(Y858,'3'!$B$11:$D$598,3,0)</f>
        <v>0</v>
      </c>
      <c r="Z865" s="315">
        <f>VLOOKUP(Z858,'3'!$B$11:$D$598,3,0)</f>
        <v>0</v>
      </c>
      <c r="AA865" s="303">
        <f>VLOOKUP(AA858,'3'!$B$11:$D$598,3,0)</f>
        <v>0</v>
      </c>
      <c r="AB865" s="219">
        <f>VLOOKUP(AB858,'3'!$B$11:$D$598,3,0)</f>
        <v>0</v>
      </c>
      <c r="AC865" s="219">
        <f>VLOOKUP(AC858,'3'!$B$11:$D$598,3,0)</f>
        <v>0</v>
      </c>
      <c r="AD865" s="219">
        <f>VLOOKUP(AD858,'3'!$B$11:$D$598,3,0)</f>
        <v>0</v>
      </c>
      <c r="AE865" s="219">
        <f>VLOOKUP(AE858,'3'!$B$11:$D$598,3,0)</f>
        <v>0</v>
      </c>
      <c r="AF865" s="219">
        <f>VLOOKUP(AF858,'3'!$B$11:$D$598,3,0)</f>
        <v>0</v>
      </c>
      <c r="AG865" s="219">
        <f>VLOOKUP(AG858,'3'!$B$11:$D$598,3,0)</f>
        <v>0</v>
      </c>
      <c r="AH865" s="198">
        <f>COUNTIF(F866:AG866,"作業")+COUNTIF(F866:AG866,"休日")</f>
        <v>0</v>
      </c>
      <c r="AI865" s="291">
        <f>(COUNTIF(F866:AG866,"休日"))</f>
        <v>0</v>
      </c>
      <c r="AJ865" s="189"/>
      <c r="AL865" s="290"/>
      <c r="AM865" s="290"/>
      <c r="AN865" s="290"/>
      <c r="AW865" s="278">
        <v>1</v>
      </c>
      <c r="AX865" s="278">
        <v>2</v>
      </c>
      <c r="AY865" s="278">
        <v>3</v>
      </c>
      <c r="AZ865" s="278">
        <v>4</v>
      </c>
    </row>
    <row r="866" spans="1:52" ht="54.75" customHeight="1" x14ac:dyDescent="0.35">
      <c r="A866" s="599"/>
      <c r="B866" s="532"/>
      <c r="C866" s="533"/>
      <c r="D866" s="534"/>
      <c r="E866" s="296" t="s">
        <v>159</v>
      </c>
      <c r="F866" s="314" t="str">
        <f>IF(B865="","",IF(AW866="対象外","対象外",F865))</f>
        <v/>
      </c>
      <c r="G866" s="219" t="str">
        <f>IF(B865="","",IF(AW866="対象外","対象外",G865))</f>
        <v/>
      </c>
      <c r="H866" s="219" t="str">
        <f>IF(B865="","",IF(AW866="対象外","対象外",H865))</f>
        <v/>
      </c>
      <c r="I866" s="219" t="str">
        <f>IF(B865="","",IF(AW866="対象外","対象外",I865))</f>
        <v/>
      </c>
      <c r="J866" s="219" t="str">
        <f>IF(B865="","",IF(AW866="対象外","対象外",J865))</f>
        <v/>
      </c>
      <c r="K866" s="219" t="str">
        <f>IF(B865="","",IF(AW866="対象外","対象外",K865))</f>
        <v/>
      </c>
      <c r="L866" s="315" t="str">
        <f>IF(B865="","",IF(AW866="対象外","対象外",L865))</f>
        <v/>
      </c>
      <c r="M866" s="303" t="str">
        <f>IF(B865="","",IF(AX866="対象外","対象外",M865))</f>
        <v/>
      </c>
      <c r="N866" s="219" t="str">
        <f>IF(B865="","",IF(AX866="対象外","対象外",N865))</f>
        <v/>
      </c>
      <c r="O866" s="219" t="str">
        <f>IF(B865="","",IF(AX866="対象外","対象外",O865))</f>
        <v/>
      </c>
      <c r="P866" s="219" t="str">
        <f>IF(B865="","",IF(AX866="対象外","対象外",P865))</f>
        <v/>
      </c>
      <c r="Q866" s="219" t="str">
        <f>IF(B865="","",IF(AX866="対象外","対象外",Q865))</f>
        <v/>
      </c>
      <c r="R866" s="219" t="str">
        <f>IF(B865="","",IF(AX866="対象外","対象外",R865))</f>
        <v/>
      </c>
      <c r="S866" s="322" t="str">
        <f>IF(B865="","",IF(AX866="対象外","対象外",S865))</f>
        <v/>
      </c>
      <c r="T866" s="314" t="str">
        <f>IF(B865="","",IF(AY866="対象外","対象外",T865))</f>
        <v/>
      </c>
      <c r="U866" s="219" t="str">
        <f>IF(B865="","",IF(AY866="対象外","対象外",U865))</f>
        <v/>
      </c>
      <c r="V866" s="219" t="str">
        <f>IF(B865="","",IF(AY866="対象外","対象外",V865))</f>
        <v/>
      </c>
      <c r="W866" s="219" t="str">
        <f>IF(B865="","",IF(AY866="対象外","対象外",W865))</f>
        <v/>
      </c>
      <c r="X866" s="219" t="str">
        <f>IF(B865="","",IF(AY866="対象外","対象外",X865))</f>
        <v/>
      </c>
      <c r="Y866" s="219" t="str">
        <f>IF(B865="","",IF(AY866="対象外","対象外",Y865))</f>
        <v/>
      </c>
      <c r="Z866" s="315" t="str">
        <f>IF(B865="","",IF(AY866="対象外","対象外",Z865))</f>
        <v/>
      </c>
      <c r="AA866" s="303" t="str">
        <f>IF(B865="","",IF(AZ866="対象外","対象外",AA865))</f>
        <v/>
      </c>
      <c r="AB866" s="219" t="str">
        <f>IF(B865="","",IF(AZ866="対象外","対象外",AB865))</f>
        <v/>
      </c>
      <c r="AC866" s="219" t="str">
        <f>IF(B865="","",IF(AZ866="対象外","対象外",AC865))</f>
        <v/>
      </c>
      <c r="AD866" s="219" t="str">
        <f>IF(B865="","",IF(AZ866="対象外","対象外",AD865))</f>
        <v/>
      </c>
      <c r="AE866" s="219" t="str">
        <f>IF(B865="","",IF(AZ866="対象外","対象外",AE865))</f>
        <v/>
      </c>
      <c r="AF866" s="219" t="str">
        <f>IF(B865="","",IF(AZ866="対象外","対象外",AF865))</f>
        <v/>
      </c>
      <c r="AG866" s="219" t="str">
        <f>IF(B865="","",IF(AZ866="対象外","対象外",AG865))</f>
        <v/>
      </c>
      <c r="AH866" s="523" t="str">
        <f>IF(B865="","",IF(AH865&lt;1,"対象外",ROUND(AI865/AH865,3)))</f>
        <v/>
      </c>
      <c r="AI866" s="524"/>
      <c r="AJ866" s="189"/>
      <c r="AL866" s="290"/>
      <c r="AM866" s="184">
        <f>IF(AH866="",0,IF(AH866="対象外",0,1))</f>
        <v>0</v>
      </c>
      <c r="AN866" s="187">
        <f>IF(AM866=1,AH866,0)</f>
        <v>0</v>
      </c>
      <c r="AO866" s="184">
        <f>AH865</f>
        <v>0</v>
      </c>
      <c r="AP866" s="170">
        <f>AI865</f>
        <v>0</v>
      </c>
      <c r="AQ866" s="152"/>
      <c r="AR866" s="170">
        <f>IF(AS866&gt;1,1,0)</f>
        <v>0</v>
      </c>
      <c r="AS866" s="170">
        <f>AO866+AS822</f>
        <v>0</v>
      </c>
      <c r="AT866" s="170">
        <f>AP866+AT822</f>
        <v>0</v>
      </c>
      <c r="AU866" s="279">
        <f>IF(AR866=1,ROUND(AT866/AS866,3),0)</f>
        <v>0</v>
      </c>
      <c r="AW866" s="198" t="str">
        <f>IF(COUNTIF(F865:L865,"作業")+COUNTIF(F865:L865,"休日")&lt;7,"対象外",IF(COUNTIF(F865:L865,"休日")&gt;3,"対象外","対象"))</f>
        <v>対象外</v>
      </c>
      <c r="AX866" s="198" t="str">
        <f>IF(COUNTIF(M865:S865,"作業")+COUNTIF(M865:S865,"休日")&lt;7,"対象外",IF(COUNTIF(M865:S865,"休日")&gt;3,"対象外","対象"))</f>
        <v>対象外</v>
      </c>
      <c r="AY866" s="198" t="str">
        <f>IF(COUNTIF(T865:Z865,"作業")+COUNTIF(T865:Z865,"休日")&lt;7,"対象外",IF(COUNTIF(T865:Z865,"休日")&gt;3,"対象外","対象"))</f>
        <v>対象外</v>
      </c>
      <c r="AZ866" s="198" t="str">
        <f>IF(COUNTIF(AA865:AG865,"作業")+COUNTIF(AA865:AG865,"休日")&lt;7,"対象外",IF(COUNTIF(AA865:AG865,"休日")&gt;3,"対象外","対象"))</f>
        <v>対象外</v>
      </c>
    </row>
    <row r="867" spans="1:52" ht="54.75" customHeight="1" x14ac:dyDescent="0.35">
      <c r="A867" s="599"/>
      <c r="B867" s="529" t="str">
        <f>IF(COUNTIF(F867:AG867,0)=28,"",B$31)</f>
        <v/>
      </c>
      <c r="C867" s="530"/>
      <c r="D867" s="531"/>
      <c r="E867" s="295" t="s">
        <v>158</v>
      </c>
      <c r="F867" s="314">
        <f>VLOOKUP(F858,'4'!$B$11:$D$598,3,0)</f>
        <v>0</v>
      </c>
      <c r="G867" s="219">
        <f>VLOOKUP(G858,'4'!$B$11:$D$598,3,0)</f>
        <v>0</v>
      </c>
      <c r="H867" s="219">
        <f>VLOOKUP(H858,'4'!$B$11:$D$598,3,0)</f>
        <v>0</v>
      </c>
      <c r="I867" s="219">
        <f>VLOOKUP(I858,'4'!$B$11:$D$598,3,0)</f>
        <v>0</v>
      </c>
      <c r="J867" s="219">
        <f>VLOOKUP(J858,'4'!$B$11:$D$598,3,0)</f>
        <v>0</v>
      </c>
      <c r="K867" s="219">
        <f>VLOOKUP(K858,'4'!$B$11:$D$598,3,0)</f>
        <v>0</v>
      </c>
      <c r="L867" s="315">
        <f>VLOOKUP(L858,'4'!$B$11:$D$598,3,0)</f>
        <v>0</v>
      </c>
      <c r="M867" s="303">
        <f>VLOOKUP(M858,'4'!$B$11:$D$598,3,0)</f>
        <v>0</v>
      </c>
      <c r="N867" s="219">
        <f>VLOOKUP(N858,'4'!$B$11:$D$598,3,0)</f>
        <v>0</v>
      </c>
      <c r="O867" s="219">
        <f>VLOOKUP(O858,'4'!$B$11:$D$598,3,0)</f>
        <v>0</v>
      </c>
      <c r="P867" s="219">
        <f>VLOOKUP(P858,'4'!$B$11:$D$598,3,0)</f>
        <v>0</v>
      </c>
      <c r="Q867" s="219">
        <f>VLOOKUP(Q858,'4'!$B$11:$D$598,3,0)</f>
        <v>0</v>
      </c>
      <c r="R867" s="219">
        <f>VLOOKUP(R858,'4'!$B$11:$D$598,3,0)</f>
        <v>0</v>
      </c>
      <c r="S867" s="322">
        <f>VLOOKUP(S858,'4'!$B$11:$D$598,3,0)</f>
        <v>0</v>
      </c>
      <c r="T867" s="314">
        <f>VLOOKUP(T858,'4'!$B$11:$D$598,3,0)</f>
        <v>0</v>
      </c>
      <c r="U867" s="219">
        <f>VLOOKUP(U858,'4'!$B$11:$D$598,3,0)</f>
        <v>0</v>
      </c>
      <c r="V867" s="219">
        <f>VLOOKUP(V858,'4'!$B$11:$D$598,3,0)</f>
        <v>0</v>
      </c>
      <c r="W867" s="219">
        <f>VLOOKUP(W858,'4'!$B$11:$D$598,3,0)</f>
        <v>0</v>
      </c>
      <c r="X867" s="219">
        <f>VLOOKUP(X858,'4'!$B$11:$D$598,3,0)</f>
        <v>0</v>
      </c>
      <c r="Y867" s="219">
        <f>VLOOKUP(Y858,'4'!$B$11:$D$598,3,0)</f>
        <v>0</v>
      </c>
      <c r="Z867" s="315">
        <f>VLOOKUP(Z858,'4'!$B$11:$D$598,3,0)</f>
        <v>0</v>
      </c>
      <c r="AA867" s="303">
        <f>VLOOKUP(AA858,'4'!$B$11:$D$598,3,0)</f>
        <v>0</v>
      </c>
      <c r="AB867" s="219">
        <f>VLOOKUP(AB858,'4'!$B$11:$D$598,3,0)</f>
        <v>0</v>
      </c>
      <c r="AC867" s="219">
        <f>VLOOKUP(AC858,'4'!$B$11:$D$598,3,0)</f>
        <v>0</v>
      </c>
      <c r="AD867" s="219">
        <f>VLOOKUP(AD858,'4'!$B$11:$D$598,3,0)</f>
        <v>0</v>
      </c>
      <c r="AE867" s="219">
        <f>VLOOKUP(AE858,'4'!$B$11:$D$598,3,0)</f>
        <v>0</v>
      </c>
      <c r="AF867" s="219">
        <f>VLOOKUP(AF858,'4'!$B$11:$D$598,3,0)</f>
        <v>0</v>
      </c>
      <c r="AG867" s="219">
        <f>VLOOKUP(AG858,'4'!$B$11:$D$598,3,0)</f>
        <v>0</v>
      </c>
      <c r="AH867" s="198">
        <f>COUNTIF(F868:AG868,"作業")+COUNTIF(F868:AG868,"休日")</f>
        <v>0</v>
      </c>
      <c r="AI867" s="291">
        <f>(COUNTIF(F868:AG868,"休日"))</f>
        <v>0</v>
      </c>
      <c r="AJ867" s="189"/>
      <c r="AL867" s="290"/>
      <c r="AM867" s="290"/>
      <c r="AN867" s="290"/>
      <c r="AW867" s="278">
        <v>1</v>
      </c>
      <c r="AX867" s="278">
        <v>2</v>
      </c>
      <c r="AY867" s="278">
        <v>3</v>
      </c>
      <c r="AZ867" s="278">
        <v>4</v>
      </c>
    </row>
    <row r="868" spans="1:52" ht="54.75" customHeight="1" x14ac:dyDescent="0.35">
      <c r="A868" s="599"/>
      <c r="B868" s="532"/>
      <c r="C868" s="533"/>
      <c r="D868" s="534"/>
      <c r="E868" s="296" t="s">
        <v>159</v>
      </c>
      <c r="F868" s="314" t="str">
        <f>IF(B867="","",IF(AW868="対象外","対象外",F867))</f>
        <v/>
      </c>
      <c r="G868" s="219" t="str">
        <f>IF(B867="","",IF(AW868="対象外","対象外",G867))</f>
        <v/>
      </c>
      <c r="H868" s="219" t="str">
        <f>IF(B867="","",IF(AW868="対象外","対象外",H867))</f>
        <v/>
      </c>
      <c r="I868" s="219" t="str">
        <f>IF(B867="","",IF(AW868="対象外","対象外",I867))</f>
        <v/>
      </c>
      <c r="J868" s="219" t="str">
        <f>IF(B867="","",IF(AW868="対象外","対象外",J867))</f>
        <v/>
      </c>
      <c r="K868" s="219" t="str">
        <f>IF(B867="","",IF(AW868="対象外","対象外",K867))</f>
        <v/>
      </c>
      <c r="L868" s="315" t="str">
        <f>IF(B867="","",IF(AW868="対象外","対象外",L867))</f>
        <v/>
      </c>
      <c r="M868" s="303" t="str">
        <f>IF(B867="","",IF(AX868="対象外","対象外",M867))</f>
        <v/>
      </c>
      <c r="N868" s="219" t="str">
        <f>IF(B867="","",IF(AX868="対象外","対象外",N867))</f>
        <v/>
      </c>
      <c r="O868" s="219" t="str">
        <f>IF(B867="","",IF(AX868="対象外","対象外",O867))</f>
        <v/>
      </c>
      <c r="P868" s="219" t="str">
        <f>IF(B867="","",IF(AX868="対象外","対象外",P867))</f>
        <v/>
      </c>
      <c r="Q868" s="219" t="str">
        <f>IF(B867="","",IF(AX868="対象外","対象外",Q867))</f>
        <v/>
      </c>
      <c r="R868" s="219" t="str">
        <f>IF(B867="","",IF(AX868="対象外","対象外",R867))</f>
        <v/>
      </c>
      <c r="S868" s="322" t="str">
        <f>IF(B867="","",IF(AX868="対象外","対象外",S867))</f>
        <v/>
      </c>
      <c r="T868" s="314" t="str">
        <f>IF(B867="","",IF(AY868="対象外","対象外",T867))</f>
        <v/>
      </c>
      <c r="U868" s="219" t="str">
        <f>IF(B867="","",IF(AY868="対象外","対象外",U867))</f>
        <v/>
      </c>
      <c r="V868" s="219" t="str">
        <f>IF(B867="","",IF(AY868="対象外","対象外",V867))</f>
        <v/>
      </c>
      <c r="W868" s="219" t="str">
        <f>IF(B867="","",IF(AY868="対象外","対象外",W867))</f>
        <v/>
      </c>
      <c r="X868" s="219" t="str">
        <f>IF(B867="","",IF(AY868="対象外","対象外",X867))</f>
        <v/>
      </c>
      <c r="Y868" s="219" t="str">
        <f>IF(B867="","",IF(AY868="対象外","対象外",Y867))</f>
        <v/>
      </c>
      <c r="Z868" s="315" t="str">
        <f>IF(B867="","",IF(AY868="対象外","対象外",Z867))</f>
        <v/>
      </c>
      <c r="AA868" s="303" t="str">
        <f>IF(B867="","",IF(AZ868="対象外","対象外",AA867))</f>
        <v/>
      </c>
      <c r="AB868" s="219" t="str">
        <f>IF(B867="","",IF(AZ868="対象外","対象外",AB867))</f>
        <v/>
      </c>
      <c r="AC868" s="219" t="str">
        <f>IF(B867="","",IF(AZ868="対象外","対象外",AC867))</f>
        <v/>
      </c>
      <c r="AD868" s="219" t="str">
        <f>IF(B867="","",IF(AZ868="対象外","対象外",AD867))</f>
        <v/>
      </c>
      <c r="AE868" s="219" t="str">
        <f>IF(B867="","",IF(AZ868="対象外","対象外",AE867))</f>
        <v/>
      </c>
      <c r="AF868" s="219" t="str">
        <f>IF(B867="","",IF(AZ868="対象外","対象外",AF867))</f>
        <v/>
      </c>
      <c r="AG868" s="219" t="str">
        <f>IF(B867="","",IF(AZ868="対象外","対象外",AG867))</f>
        <v/>
      </c>
      <c r="AH868" s="523" t="str">
        <f>IF(B867="","",IF(AH867&lt;1,"対象外",ROUND(AI867/AH867,3)))</f>
        <v/>
      </c>
      <c r="AI868" s="524"/>
      <c r="AJ868" s="189"/>
      <c r="AL868" s="290"/>
      <c r="AM868" s="184">
        <f>IF(AH868="",0,IF(AH868="対象外",0,1))</f>
        <v>0</v>
      </c>
      <c r="AN868" s="187">
        <f>IF(AM868=1,AH868,0)</f>
        <v>0</v>
      </c>
      <c r="AO868" s="184">
        <f>AH867</f>
        <v>0</v>
      </c>
      <c r="AP868" s="170">
        <f>AI867</f>
        <v>0</v>
      </c>
      <c r="AQ868" s="152"/>
      <c r="AR868" s="170">
        <f>IF(AS868&gt;1,1,0)</f>
        <v>0</v>
      </c>
      <c r="AS868" s="170">
        <f>AO868+AS824</f>
        <v>0</v>
      </c>
      <c r="AT868" s="170">
        <f>AP868+AT824</f>
        <v>0</v>
      </c>
      <c r="AU868" s="279">
        <f>IF(AR868=1,ROUND(AT868/AS868,3),0)</f>
        <v>0</v>
      </c>
      <c r="AW868" s="198" t="str">
        <f>IF(COUNTIF(F867:L867,"作業")+COUNTIF(F867:L867,"休日")&lt;7,"対象外",IF(COUNTIF(F867:L867,"休日")&gt;3,"対象外","対象"))</f>
        <v>対象外</v>
      </c>
      <c r="AX868" s="198" t="str">
        <f>IF(COUNTIF(M867:S867,"作業")+COUNTIF(M867:S867,"休日")&lt;7,"対象外",IF(COUNTIF(M867:S867,"休日")&gt;3,"対象外","対象"))</f>
        <v>対象外</v>
      </c>
      <c r="AY868" s="198" t="str">
        <f>IF(COUNTIF(T867:Z867,"作業")+COUNTIF(T867:Z867,"休日")&lt;7,"対象外",IF(COUNTIF(T867:Z867,"休日")&gt;3,"対象外","対象"))</f>
        <v>対象外</v>
      </c>
      <c r="AZ868" s="198" t="str">
        <f>IF(COUNTIF(AA867:AG867,"作業")+COUNTIF(AA867:AG867,"休日")&lt;7,"対象外",IF(COUNTIF(AA867:AG867,"休日")&gt;3,"対象外","対象"))</f>
        <v>対象外</v>
      </c>
    </row>
    <row r="869" spans="1:52" ht="54.75" customHeight="1" x14ac:dyDescent="0.35">
      <c r="A869" s="599"/>
      <c r="B869" s="529" t="str">
        <f>IF(COUNTIF(F869:AG869,0)=28,"",B$33)</f>
        <v/>
      </c>
      <c r="C869" s="530"/>
      <c r="D869" s="531"/>
      <c r="E869" s="295" t="s">
        <v>158</v>
      </c>
      <c r="F869" s="314">
        <f>VLOOKUP(F858,'5'!$B$11:$D$598,3,0)</f>
        <v>0</v>
      </c>
      <c r="G869" s="219">
        <f>VLOOKUP(G858,'5'!$B$11:$D$598,3,0)</f>
        <v>0</v>
      </c>
      <c r="H869" s="219">
        <f>VLOOKUP(H858,'5'!$B$11:$D$598,3,0)</f>
        <v>0</v>
      </c>
      <c r="I869" s="219">
        <f>VLOOKUP(I858,'5'!$B$11:$D$598,3,0)</f>
        <v>0</v>
      </c>
      <c r="J869" s="219">
        <f>VLOOKUP(J858,'5'!$B$11:$D$598,3,0)</f>
        <v>0</v>
      </c>
      <c r="K869" s="219">
        <f>VLOOKUP(K858,'5'!$B$11:$D$598,3,0)</f>
        <v>0</v>
      </c>
      <c r="L869" s="315">
        <f>VLOOKUP(L858,'5'!$B$11:$D$598,3,0)</f>
        <v>0</v>
      </c>
      <c r="M869" s="303">
        <f>VLOOKUP(M858,'5'!$B$11:$D$598,3,0)</f>
        <v>0</v>
      </c>
      <c r="N869" s="219">
        <f>VLOOKUP(N858,'5'!$B$11:$D$598,3,0)</f>
        <v>0</v>
      </c>
      <c r="O869" s="219">
        <f>VLOOKUP(O858,'5'!$B$11:$D$598,3,0)</f>
        <v>0</v>
      </c>
      <c r="P869" s="219">
        <f>VLOOKUP(P858,'5'!$B$11:$D$598,3,0)</f>
        <v>0</v>
      </c>
      <c r="Q869" s="219">
        <f>VLOOKUP(Q858,'5'!$B$11:$D$598,3,0)</f>
        <v>0</v>
      </c>
      <c r="R869" s="219">
        <f>VLOOKUP(R858,'5'!$B$11:$D$598,3,0)</f>
        <v>0</v>
      </c>
      <c r="S869" s="322">
        <f>VLOOKUP(S858,'5'!$B$11:$D$598,3,0)</f>
        <v>0</v>
      </c>
      <c r="T869" s="314">
        <f>VLOOKUP(T858,'5'!$B$11:$D$598,3,0)</f>
        <v>0</v>
      </c>
      <c r="U869" s="219">
        <f>VLOOKUP(U858,'5'!$B$11:$D$598,3,0)</f>
        <v>0</v>
      </c>
      <c r="V869" s="219">
        <f>VLOOKUP(V858,'5'!$B$11:$D$598,3,0)</f>
        <v>0</v>
      </c>
      <c r="W869" s="219">
        <f>VLOOKUP(W858,'5'!$B$11:$D$598,3,0)</f>
        <v>0</v>
      </c>
      <c r="X869" s="219">
        <f>VLOOKUP(X858,'5'!$B$11:$D$598,3,0)</f>
        <v>0</v>
      </c>
      <c r="Y869" s="219">
        <f>VLOOKUP(Y858,'5'!$B$11:$D$598,3,0)</f>
        <v>0</v>
      </c>
      <c r="Z869" s="315">
        <f>VLOOKUP(Z858,'5'!$B$11:$D$598,3,0)</f>
        <v>0</v>
      </c>
      <c r="AA869" s="303">
        <f>VLOOKUP(AA858,'5'!$B$11:$D$598,3,0)</f>
        <v>0</v>
      </c>
      <c r="AB869" s="219">
        <f>VLOOKUP(AB858,'5'!$B$11:$D$598,3,0)</f>
        <v>0</v>
      </c>
      <c r="AC869" s="219">
        <f>VLOOKUP(AC858,'5'!$B$11:$D$598,3,0)</f>
        <v>0</v>
      </c>
      <c r="AD869" s="219">
        <f>VLOOKUP(AD858,'5'!$B$11:$D$598,3,0)</f>
        <v>0</v>
      </c>
      <c r="AE869" s="219">
        <f>VLOOKUP(AE858,'5'!$B$11:$D$598,3,0)</f>
        <v>0</v>
      </c>
      <c r="AF869" s="219">
        <f>VLOOKUP(AF858,'5'!$B$11:$D$598,3,0)</f>
        <v>0</v>
      </c>
      <c r="AG869" s="219">
        <f>VLOOKUP(AG858,'5'!$B$11:$D$598,3,0)</f>
        <v>0</v>
      </c>
      <c r="AH869" s="198">
        <f>COUNTIF(F870:AG870,"作業")+COUNTIF(F870:AG870,"休日")</f>
        <v>0</v>
      </c>
      <c r="AI869" s="291">
        <f>(COUNTIF(F870:AG870,"休日"))</f>
        <v>0</v>
      </c>
      <c r="AJ869" s="189"/>
      <c r="AL869" s="290"/>
      <c r="AM869" s="290"/>
      <c r="AN869" s="290"/>
      <c r="AW869" s="278">
        <v>1</v>
      </c>
      <c r="AX869" s="278">
        <v>2</v>
      </c>
      <c r="AY869" s="278">
        <v>3</v>
      </c>
      <c r="AZ869" s="278">
        <v>4</v>
      </c>
    </row>
    <row r="870" spans="1:52" ht="54.75" customHeight="1" x14ac:dyDescent="0.35">
      <c r="A870" s="599"/>
      <c r="B870" s="532"/>
      <c r="C870" s="533"/>
      <c r="D870" s="534"/>
      <c r="E870" s="296" t="s">
        <v>159</v>
      </c>
      <c r="F870" s="314" t="str">
        <f>IF(B869="","",IF(AW870="対象外","対象外",F869))</f>
        <v/>
      </c>
      <c r="G870" s="219" t="str">
        <f>IF(B869="","",IF(AW870="対象外","対象外",G869))</f>
        <v/>
      </c>
      <c r="H870" s="219" t="str">
        <f>IF(B869="","",IF(AW870="対象外","対象外",H869))</f>
        <v/>
      </c>
      <c r="I870" s="219" t="str">
        <f>IF(B869="","",IF(AW870="対象外","対象外",I869))</f>
        <v/>
      </c>
      <c r="J870" s="219" t="str">
        <f>IF(B869="","",IF(AW870="対象外","対象外",J869))</f>
        <v/>
      </c>
      <c r="K870" s="219" t="str">
        <f>IF(B869="","",IF(AW870="対象外","対象外",K869))</f>
        <v/>
      </c>
      <c r="L870" s="315" t="str">
        <f>IF(B869="","",IF(AW870="対象外","対象外",L869))</f>
        <v/>
      </c>
      <c r="M870" s="303" t="str">
        <f>IF(B869="","",IF(AX870="対象外","対象外",M869))</f>
        <v/>
      </c>
      <c r="N870" s="219" t="str">
        <f>IF(B869="","",IF(AX870="対象外","対象外",N869))</f>
        <v/>
      </c>
      <c r="O870" s="219" t="str">
        <f>IF(B869="","",IF(AX870="対象外","対象外",O869))</f>
        <v/>
      </c>
      <c r="P870" s="219" t="str">
        <f>IF(B869="","",IF(AX870="対象外","対象外",P869))</f>
        <v/>
      </c>
      <c r="Q870" s="219" t="str">
        <f>IF(B869="","",IF(AX870="対象外","対象外",Q869))</f>
        <v/>
      </c>
      <c r="R870" s="219" t="str">
        <f>IF(B869="","",IF(AX870="対象外","対象外",R869))</f>
        <v/>
      </c>
      <c r="S870" s="322" t="str">
        <f>IF(B869="","",IF(AX870="対象外","対象外",S869))</f>
        <v/>
      </c>
      <c r="T870" s="314" t="str">
        <f>IF(B869="","",IF(AY870="対象外","対象外",T869))</f>
        <v/>
      </c>
      <c r="U870" s="219" t="str">
        <f>IF(B869="","",IF(AY870="対象外","対象外",U869))</f>
        <v/>
      </c>
      <c r="V870" s="219" t="str">
        <f>IF(B869="","",IF(AY870="対象外","対象外",V869))</f>
        <v/>
      </c>
      <c r="W870" s="219" t="str">
        <f>IF(B869="","",IF(AY870="対象外","対象外",W869))</f>
        <v/>
      </c>
      <c r="X870" s="219" t="str">
        <f>IF(B869="","",IF(AY870="対象外","対象外",X869))</f>
        <v/>
      </c>
      <c r="Y870" s="219" t="str">
        <f>IF(B869="","",IF(AY870="対象外","対象外",Y869))</f>
        <v/>
      </c>
      <c r="Z870" s="315" t="str">
        <f>IF(B869="","",IF(AY870="対象外","対象外",Z869))</f>
        <v/>
      </c>
      <c r="AA870" s="303" t="str">
        <f>IF(B869="","",IF(AZ870="対象外","対象外",AA869))</f>
        <v/>
      </c>
      <c r="AB870" s="219" t="str">
        <f>IF(B869="","",IF(AZ870="対象外","対象外",AB869))</f>
        <v/>
      </c>
      <c r="AC870" s="219" t="str">
        <f>IF(B869="","",IF(AZ870="対象外","対象外",AC869))</f>
        <v/>
      </c>
      <c r="AD870" s="219" t="str">
        <f>IF(B869="","",IF(AZ870="対象外","対象外",AD869))</f>
        <v/>
      </c>
      <c r="AE870" s="219" t="str">
        <f>IF(B869="","",IF(AZ870="対象外","対象外",AE869))</f>
        <v/>
      </c>
      <c r="AF870" s="219" t="str">
        <f>IF(B869="","",IF(AZ870="対象外","対象外",AF869))</f>
        <v/>
      </c>
      <c r="AG870" s="219" t="str">
        <f>IF(B869="","",IF(AZ870="対象外","対象外",AG869))</f>
        <v/>
      </c>
      <c r="AH870" s="523" t="str">
        <f>IF(B869="","",IF(AH869&lt;1,"対象外",ROUND(AI869/AH869,3)))</f>
        <v/>
      </c>
      <c r="AI870" s="524"/>
      <c r="AJ870" s="189"/>
      <c r="AL870" s="290"/>
      <c r="AM870" s="184">
        <f>IF(AH870="",0,IF(AH870="対象外",0,1))</f>
        <v>0</v>
      </c>
      <c r="AN870" s="187">
        <f>IF(AM870=1,AH870,0)</f>
        <v>0</v>
      </c>
      <c r="AO870" s="184">
        <f>AH869</f>
        <v>0</v>
      </c>
      <c r="AP870" s="170">
        <f>AI869</f>
        <v>0</v>
      </c>
      <c r="AQ870" s="152"/>
      <c r="AR870" s="170">
        <f>IF(AS870&gt;1,1,0)</f>
        <v>0</v>
      </c>
      <c r="AS870" s="170">
        <f>AO870+AS826</f>
        <v>0</v>
      </c>
      <c r="AT870" s="170">
        <f>AP870+AT826</f>
        <v>0</v>
      </c>
      <c r="AU870" s="279">
        <f>IF(AR870=1,ROUND(AT870/AS870,3),0)</f>
        <v>0</v>
      </c>
      <c r="AW870" s="198" t="str">
        <f>IF(COUNTIF(F869:L869,"作業")+COUNTIF(F869:L869,"休日")&lt;7,"対象外",IF(COUNTIF(F869:L869,"休日")&gt;3,"対象外","対象"))</f>
        <v>対象外</v>
      </c>
      <c r="AX870" s="198" t="str">
        <f>IF(COUNTIF(M869:S869,"作業")+COUNTIF(M869:S869,"休日")&lt;7,"対象外",IF(COUNTIF(M869:S869,"休日")&gt;3,"対象外","対象"))</f>
        <v>対象外</v>
      </c>
      <c r="AY870" s="198" t="str">
        <f>IF(COUNTIF(T869:Z869,"作業")+COUNTIF(T869:Z869,"休日")&lt;7,"対象外",IF(COUNTIF(T869:Z869,"休日")&gt;3,"対象外","対象"))</f>
        <v>対象外</v>
      </c>
      <c r="AZ870" s="198" t="str">
        <f>IF(COUNTIF(AA869:AG869,"作業")+COUNTIF(AA869:AG869,"休日")&lt;7,"対象外",IF(COUNTIF(AA869:AG869,"休日")&gt;3,"対象外","対象"))</f>
        <v>対象外</v>
      </c>
    </row>
    <row r="871" spans="1:52" ht="54.75" customHeight="1" x14ac:dyDescent="0.35">
      <c r="A871" s="599"/>
      <c r="B871" s="529" t="str">
        <f>IF(COUNTIF(F871:AG871,0)=28,"",B$35)</f>
        <v/>
      </c>
      <c r="C871" s="530"/>
      <c r="D871" s="531"/>
      <c r="E871" s="295" t="s">
        <v>158</v>
      </c>
      <c r="F871" s="314">
        <f>VLOOKUP(F858,'6'!$B$11:$D$598,3,0)</f>
        <v>0</v>
      </c>
      <c r="G871" s="219">
        <f>VLOOKUP(G858,'6'!$B$11:$D$598,3,0)</f>
        <v>0</v>
      </c>
      <c r="H871" s="219">
        <f>VLOOKUP(H858,'6'!$B$11:$D$598,3,0)</f>
        <v>0</v>
      </c>
      <c r="I871" s="219">
        <f>VLOOKUP(I858,'6'!$B$11:$D$598,3,0)</f>
        <v>0</v>
      </c>
      <c r="J871" s="219">
        <f>VLOOKUP(J858,'6'!$B$11:$D$598,3,0)</f>
        <v>0</v>
      </c>
      <c r="K871" s="219">
        <f>VLOOKUP(K858,'6'!$B$11:$D$598,3,0)</f>
        <v>0</v>
      </c>
      <c r="L871" s="315">
        <f>VLOOKUP(L858,'6'!$B$11:$D$598,3,0)</f>
        <v>0</v>
      </c>
      <c r="M871" s="303">
        <f>VLOOKUP(M858,'6'!$B$11:$D$598,3,0)</f>
        <v>0</v>
      </c>
      <c r="N871" s="219">
        <f>VLOOKUP(N858,'6'!$B$11:$D$598,3,0)</f>
        <v>0</v>
      </c>
      <c r="O871" s="219">
        <f>VLOOKUP(O858,'6'!$B$11:$D$598,3,0)</f>
        <v>0</v>
      </c>
      <c r="P871" s="219">
        <f>VLOOKUP(P858,'6'!$B$11:$D$598,3,0)</f>
        <v>0</v>
      </c>
      <c r="Q871" s="219">
        <f>VLOOKUP(Q858,'6'!$B$11:$D$598,3,0)</f>
        <v>0</v>
      </c>
      <c r="R871" s="219">
        <f>VLOOKUP(R858,'6'!$B$11:$D$598,3,0)</f>
        <v>0</v>
      </c>
      <c r="S871" s="322">
        <f>VLOOKUP(S858,'6'!$B$11:$D$598,3,0)</f>
        <v>0</v>
      </c>
      <c r="T871" s="314">
        <f>VLOOKUP(T858,'6'!$B$11:$D$598,3,0)</f>
        <v>0</v>
      </c>
      <c r="U871" s="219">
        <f>VLOOKUP(U858,'6'!$B$11:$D$598,3,0)</f>
        <v>0</v>
      </c>
      <c r="V871" s="219">
        <f>VLOOKUP(V858,'6'!$B$11:$D$598,3,0)</f>
        <v>0</v>
      </c>
      <c r="W871" s="219">
        <f>VLOOKUP(W858,'6'!$B$11:$D$598,3,0)</f>
        <v>0</v>
      </c>
      <c r="X871" s="219">
        <f>VLOOKUP(X858,'6'!$B$11:$D$598,3,0)</f>
        <v>0</v>
      </c>
      <c r="Y871" s="219">
        <f>VLOOKUP(Y858,'6'!$B$11:$D$598,3,0)</f>
        <v>0</v>
      </c>
      <c r="Z871" s="315">
        <f>VLOOKUP(Z858,'6'!$B$11:$D$598,3,0)</f>
        <v>0</v>
      </c>
      <c r="AA871" s="303">
        <f>VLOOKUP(AA858,'6'!$B$11:$D$598,3,0)</f>
        <v>0</v>
      </c>
      <c r="AB871" s="219">
        <f>VLOOKUP(AB858,'6'!$B$11:$D$598,3,0)</f>
        <v>0</v>
      </c>
      <c r="AC871" s="219">
        <f>VLOOKUP(AC858,'6'!$B$11:$D$598,3,0)</f>
        <v>0</v>
      </c>
      <c r="AD871" s="219">
        <f>VLOOKUP(AD858,'6'!$B$11:$D$598,3,0)</f>
        <v>0</v>
      </c>
      <c r="AE871" s="219">
        <f>VLOOKUP(AE858,'6'!$B$11:$D$598,3,0)</f>
        <v>0</v>
      </c>
      <c r="AF871" s="219">
        <f>VLOOKUP(AF858,'6'!$B$11:$D$598,3,0)</f>
        <v>0</v>
      </c>
      <c r="AG871" s="219">
        <f>VLOOKUP(AG858,'6'!$B$11:$D$598,3,0)</f>
        <v>0</v>
      </c>
      <c r="AH871" s="198">
        <f t="shared" ref="AH871" si="1428">COUNTIF(F872:AG872,"作業")+COUNTIF(F872:AG872,"休日")</f>
        <v>0</v>
      </c>
      <c r="AI871" s="291">
        <f t="shared" ref="AI871" si="1429">(COUNTIF(F872:AG872,"休日"))</f>
        <v>0</v>
      </c>
      <c r="AJ871" s="189"/>
      <c r="AL871" s="290"/>
      <c r="AM871" s="290"/>
      <c r="AN871" s="290"/>
      <c r="AW871" s="278">
        <v>1</v>
      </c>
      <c r="AX871" s="278">
        <v>2</v>
      </c>
      <c r="AY871" s="278">
        <v>3</v>
      </c>
      <c r="AZ871" s="278">
        <v>4</v>
      </c>
    </row>
    <row r="872" spans="1:52" ht="54.75" customHeight="1" x14ac:dyDescent="0.35">
      <c r="A872" s="599"/>
      <c r="B872" s="532"/>
      <c r="C872" s="533"/>
      <c r="D872" s="534"/>
      <c r="E872" s="296" t="s">
        <v>159</v>
      </c>
      <c r="F872" s="314" t="str">
        <f>IF(B871="","",IF(AW872="対象外","対象外",F871))</f>
        <v/>
      </c>
      <c r="G872" s="219" t="str">
        <f>IF(B871="","",IF(AW872="対象外","対象外",G871))</f>
        <v/>
      </c>
      <c r="H872" s="219" t="str">
        <f>IF(B871="","",IF(AW872="対象外","対象外",H871))</f>
        <v/>
      </c>
      <c r="I872" s="219" t="str">
        <f>IF(B871="","",IF(AW872="対象外","対象外",I871))</f>
        <v/>
      </c>
      <c r="J872" s="219" t="str">
        <f>IF(B871="","",IF(AW872="対象外","対象外",J871))</f>
        <v/>
      </c>
      <c r="K872" s="219" t="str">
        <f>IF(B871="","",IF(AW872="対象外","対象外",K871))</f>
        <v/>
      </c>
      <c r="L872" s="315" t="str">
        <f>IF(B871="","",IF(AW872="対象外","対象外",L871))</f>
        <v/>
      </c>
      <c r="M872" s="303" t="str">
        <f>IF(B871="","",IF(AX872="対象外","対象外",M871))</f>
        <v/>
      </c>
      <c r="N872" s="219" t="str">
        <f>IF(B871="","",IF(AX872="対象外","対象外",N871))</f>
        <v/>
      </c>
      <c r="O872" s="219" t="str">
        <f>IF(B871="","",IF(AX872="対象外","対象外",O871))</f>
        <v/>
      </c>
      <c r="P872" s="219" t="str">
        <f>IF(B871="","",IF(AX872="対象外","対象外",P871))</f>
        <v/>
      </c>
      <c r="Q872" s="219" t="str">
        <f>IF(B871="","",IF(AX872="対象外","対象外",Q871))</f>
        <v/>
      </c>
      <c r="R872" s="219" t="str">
        <f>IF(B871="","",IF(AX872="対象外","対象外",R871))</f>
        <v/>
      </c>
      <c r="S872" s="322" t="str">
        <f>IF(B871="","",IF(AX872="対象外","対象外",S871))</f>
        <v/>
      </c>
      <c r="T872" s="314" t="str">
        <f>IF(B871="","",IF(AY872="対象外","対象外",T871))</f>
        <v/>
      </c>
      <c r="U872" s="219" t="str">
        <f>IF(B871="","",IF(AY872="対象外","対象外",U871))</f>
        <v/>
      </c>
      <c r="V872" s="219" t="str">
        <f>IF(B871="","",IF(AY872="対象外","対象外",V871))</f>
        <v/>
      </c>
      <c r="W872" s="219" t="str">
        <f>IF(B871="","",IF(AY872="対象外","対象外",W871))</f>
        <v/>
      </c>
      <c r="X872" s="219" t="str">
        <f>IF(B871="","",IF(AY872="対象外","対象外",X871))</f>
        <v/>
      </c>
      <c r="Y872" s="219" t="str">
        <f>IF(B871="","",IF(AY872="対象外","対象外",Y871))</f>
        <v/>
      </c>
      <c r="Z872" s="315" t="str">
        <f>IF(B871="","",IF(AY872="対象外","対象外",Z871))</f>
        <v/>
      </c>
      <c r="AA872" s="303" t="str">
        <f>IF(B871="","",IF(AZ872="対象外","対象外",AA871))</f>
        <v/>
      </c>
      <c r="AB872" s="219" t="str">
        <f>IF(B871="","",IF(AZ872="対象外","対象外",AB871))</f>
        <v/>
      </c>
      <c r="AC872" s="219" t="str">
        <f>IF(B871="","",IF(AZ872="対象外","対象外",AC871))</f>
        <v/>
      </c>
      <c r="AD872" s="219" t="str">
        <f>IF(B871="","",IF(AZ872="対象外","対象外",AD871))</f>
        <v/>
      </c>
      <c r="AE872" s="219" t="str">
        <f>IF(B871="","",IF(AZ872="対象外","対象外",AE871))</f>
        <v/>
      </c>
      <c r="AF872" s="219" t="str">
        <f>IF(B871="","",IF(AZ872="対象外","対象外",AF871))</f>
        <v/>
      </c>
      <c r="AG872" s="219" t="str">
        <f>IF(B871="","",IF(AZ872="対象外","対象外",AG871))</f>
        <v/>
      </c>
      <c r="AH872" s="523" t="str">
        <f t="shared" ref="AH872" si="1430">IF(B871="","",IF(AH871&lt;1,"対象外",ROUND(AI871/AH871,3)))</f>
        <v/>
      </c>
      <c r="AI872" s="524"/>
      <c r="AJ872" s="189"/>
      <c r="AL872" s="290"/>
      <c r="AM872" s="184">
        <f>IF(AH872="",0,IF(AH872="対象外",0,1))</f>
        <v>0</v>
      </c>
      <c r="AN872" s="187">
        <f>IF(AM872=1,AH872,0)</f>
        <v>0</v>
      </c>
      <c r="AO872" s="184">
        <f>AH871</f>
        <v>0</v>
      </c>
      <c r="AP872" s="170">
        <f>AI871</f>
        <v>0</v>
      </c>
      <c r="AQ872" s="152"/>
      <c r="AR872" s="170">
        <f>IF(AS872&gt;1,1,0)</f>
        <v>0</v>
      </c>
      <c r="AS872" s="170">
        <f>AO872+AS828</f>
        <v>0</v>
      </c>
      <c r="AT872" s="170">
        <f>AP872+AT828</f>
        <v>0</v>
      </c>
      <c r="AU872" s="279">
        <f>IF(AR872=1,ROUND(AT872/AS872,3),0)</f>
        <v>0</v>
      </c>
      <c r="AW872" s="198" t="str">
        <f>IF(COUNTIF(F871:L871,"作業")+COUNTIF(F871:L871,"休日")&lt;7,"対象外",IF(COUNTIF(F871:L871,"休日")&gt;3,"対象外","対象"))</f>
        <v>対象外</v>
      </c>
      <c r="AX872" s="198" t="str">
        <f>IF(COUNTIF(M871:S871,"作業")+COUNTIF(M871:S871,"休日")&lt;7,"対象外",IF(COUNTIF(M871:S871,"休日")&gt;3,"対象外","対象"))</f>
        <v>対象外</v>
      </c>
      <c r="AY872" s="198" t="str">
        <f>IF(COUNTIF(T871:Z871,"作業")+COUNTIF(T871:Z871,"休日")&lt;7,"対象外",IF(COUNTIF(T871:Z871,"休日")&gt;3,"対象外","対象"))</f>
        <v>対象外</v>
      </c>
      <c r="AZ872" s="198" t="str">
        <f>IF(COUNTIF(AA871:AG871,"作業")+COUNTIF(AA871:AG871,"休日")&lt;7,"対象外",IF(COUNTIF(AA871:AG871,"休日")&gt;3,"対象外","対象"))</f>
        <v>対象外</v>
      </c>
    </row>
    <row r="873" spans="1:52" ht="54.75" customHeight="1" x14ac:dyDescent="0.35">
      <c r="A873" s="599"/>
      <c r="B873" s="529" t="str">
        <f>IF(COUNTIF(F873:AG873,0)=28,"",B$37)</f>
        <v/>
      </c>
      <c r="C873" s="530"/>
      <c r="D873" s="531"/>
      <c r="E873" s="295" t="s">
        <v>158</v>
      </c>
      <c r="F873" s="314">
        <f>VLOOKUP(F858,'7'!$B$11:$D$598,3,0)</f>
        <v>0</v>
      </c>
      <c r="G873" s="219">
        <f>VLOOKUP(G858,'7'!$B$11:$D$598,3,0)</f>
        <v>0</v>
      </c>
      <c r="H873" s="219">
        <f>VLOOKUP(H858,'7'!$B$11:$D$598,3,0)</f>
        <v>0</v>
      </c>
      <c r="I873" s="219">
        <f>VLOOKUP(I858,'7'!$B$11:$D$598,3,0)</f>
        <v>0</v>
      </c>
      <c r="J873" s="219">
        <f>VLOOKUP(J858,'7'!$B$11:$D$598,3,0)</f>
        <v>0</v>
      </c>
      <c r="K873" s="219">
        <f>VLOOKUP(K858,'7'!$B$11:$D$598,3,0)</f>
        <v>0</v>
      </c>
      <c r="L873" s="315">
        <f>VLOOKUP(L858,'7'!$B$11:$D$598,3,0)</f>
        <v>0</v>
      </c>
      <c r="M873" s="303">
        <f>VLOOKUP(M858,'7'!$B$11:$D$598,3,0)</f>
        <v>0</v>
      </c>
      <c r="N873" s="219">
        <f>VLOOKUP(N858,'7'!$B$11:$D$598,3,0)</f>
        <v>0</v>
      </c>
      <c r="O873" s="219">
        <f>VLOOKUP(O858,'7'!$B$11:$D$598,3,0)</f>
        <v>0</v>
      </c>
      <c r="P873" s="219">
        <f>VLOOKUP(P858,'7'!$B$11:$D$598,3,0)</f>
        <v>0</v>
      </c>
      <c r="Q873" s="219">
        <f>VLOOKUP(Q858,'7'!$B$11:$D$598,3,0)</f>
        <v>0</v>
      </c>
      <c r="R873" s="219">
        <f>VLOOKUP(R858,'7'!$B$11:$D$598,3,0)</f>
        <v>0</v>
      </c>
      <c r="S873" s="322">
        <f>VLOOKUP(S858,'7'!$B$11:$D$598,3,0)</f>
        <v>0</v>
      </c>
      <c r="T873" s="314">
        <f>VLOOKUP(T858,'7'!$B$11:$D$598,3,0)</f>
        <v>0</v>
      </c>
      <c r="U873" s="219">
        <f>VLOOKUP(U858,'7'!$B$11:$D$598,3,0)</f>
        <v>0</v>
      </c>
      <c r="V873" s="219">
        <f>VLOOKUP(V858,'7'!$B$11:$D$598,3,0)</f>
        <v>0</v>
      </c>
      <c r="W873" s="219">
        <f>VLOOKUP(W858,'7'!$B$11:$D$598,3,0)</f>
        <v>0</v>
      </c>
      <c r="X873" s="219">
        <f>VLOOKUP(X858,'7'!$B$11:$D$598,3,0)</f>
        <v>0</v>
      </c>
      <c r="Y873" s="219">
        <f>VLOOKUP(Y858,'7'!$B$11:$D$598,3,0)</f>
        <v>0</v>
      </c>
      <c r="Z873" s="315">
        <f>VLOOKUP(Z858,'7'!$B$11:$D$598,3,0)</f>
        <v>0</v>
      </c>
      <c r="AA873" s="303">
        <f>VLOOKUP(AA858,'7'!$B$11:$D$598,3,0)</f>
        <v>0</v>
      </c>
      <c r="AB873" s="219">
        <f>VLOOKUP(AB858,'7'!$B$11:$D$598,3,0)</f>
        <v>0</v>
      </c>
      <c r="AC873" s="219">
        <f>VLOOKUP(AC858,'7'!$B$11:$D$598,3,0)</f>
        <v>0</v>
      </c>
      <c r="AD873" s="219">
        <f>VLOOKUP(AD858,'7'!$B$11:$D$598,3,0)</f>
        <v>0</v>
      </c>
      <c r="AE873" s="219">
        <f>VLOOKUP(AE858,'7'!$B$11:$D$598,3,0)</f>
        <v>0</v>
      </c>
      <c r="AF873" s="219">
        <f>VLOOKUP(AF858,'7'!$B$11:$D$598,3,0)</f>
        <v>0</v>
      </c>
      <c r="AG873" s="219">
        <f>VLOOKUP(AG858,'7'!$B$11:$D$598,3,0)</f>
        <v>0</v>
      </c>
      <c r="AH873" s="198">
        <f t="shared" ref="AH873" si="1431">COUNTIF(F874:AG874,"作業")+COUNTIF(F874:AG874,"休日")</f>
        <v>0</v>
      </c>
      <c r="AI873" s="291">
        <f t="shared" ref="AI873" si="1432">(COUNTIF(F874:AG874,"休日"))</f>
        <v>0</v>
      </c>
      <c r="AJ873" s="189"/>
      <c r="AL873" s="290"/>
      <c r="AM873" s="290"/>
      <c r="AN873" s="290"/>
      <c r="AW873" s="278">
        <v>1</v>
      </c>
      <c r="AX873" s="278">
        <v>2</v>
      </c>
      <c r="AY873" s="278">
        <v>3</v>
      </c>
      <c r="AZ873" s="278">
        <v>4</v>
      </c>
    </row>
    <row r="874" spans="1:52" ht="54.75" customHeight="1" x14ac:dyDescent="0.35">
      <c r="A874" s="599"/>
      <c r="B874" s="532"/>
      <c r="C874" s="533"/>
      <c r="D874" s="534"/>
      <c r="E874" s="296" t="s">
        <v>159</v>
      </c>
      <c r="F874" s="314" t="str">
        <f>IF(B873="","",IF(AW874="対象外","対象外",F873))</f>
        <v/>
      </c>
      <c r="G874" s="219" t="str">
        <f>IF(B873="","",IF(AW874="対象外","対象外",G873))</f>
        <v/>
      </c>
      <c r="H874" s="219" t="str">
        <f>IF(B873="","",IF(AW874="対象外","対象外",H873))</f>
        <v/>
      </c>
      <c r="I874" s="219" t="str">
        <f>IF(B873="","",IF(AW874="対象外","対象外",I873))</f>
        <v/>
      </c>
      <c r="J874" s="219" t="str">
        <f>IF(B873="","",IF(AW874="対象外","対象外",J873))</f>
        <v/>
      </c>
      <c r="K874" s="219" t="str">
        <f>IF(B873="","",IF(AW874="対象外","対象外",K873))</f>
        <v/>
      </c>
      <c r="L874" s="315" t="str">
        <f>IF(B873="","",IF(AW874="対象外","対象外",L873))</f>
        <v/>
      </c>
      <c r="M874" s="303" t="str">
        <f>IF(B873="","",IF(AX874="対象外","対象外",M873))</f>
        <v/>
      </c>
      <c r="N874" s="219" t="str">
        <f>IF(B873="","",IF(AX874="対象外","対象外",N873))</f>
        <v/>
      </c>
      <c r="O874" s="219" t="str">
        <f>IF(B873="","",IF(AX874="対象外","対象外",O873))</f>
        <v/>
      </c>
      <c r="P874" s="219" t="str">
        <f>IF(B873="","",IF(AX874="対象外","対象外",P873))</f>
        <v/>
      </c>
      <c r="Q874" s="219" t="str">
        <f>IF(B873="","",IF(AX874="対象外","対象外",Q873))</f>
        <v/>
      </c>
      <c r="R874" s="219" t="str">
        <f>IF(B873="","",IF(AX874="対象外","対象外",R873))</f>
        <v/>
      </c>
      <c r="S874" s="322" t="str">
        <f>IF(B873="","",IF(AX874="対象外","対象外",S873))</f>
        <v/>
      </c>
      <c r="T874" s="314" t="str">
        <f>IF(B873="","",IF(AY874="対象外","対象外",T873))</f>
        <v/>
      </c>
      <c r="U874" s="219" t="str">
        <f>IF(B873="","",IF(AY874="対象外","対象外",U873))</f>
        <v/>
      </c>
      <c r="V874" s="219" t="str">
        <f>IF(B873="","",IF(AY874="対象外","対象外",V873))</f>
        <v/>
      </c>
      <c r="W874" s="219" t="str">
        <f>IF(B873="","",IF(AY874="対象外","対象外",W873))</f>
        <v/>
      </c>
      <c r="X874" s="219" t="str">
        <f>IF(B873="","",IF(AY874="対象外","対象外",X873))</f>
        <v/>
      </c>
      <c r="Y874" s="219" t="str">
        <f>IF(B873="","",IF(AY874="対象外","対象外",Y873))</f>
        <v/>
      </c>
      <c r="Z874" s="315" t="str">
        <f>IF(B873="","",IF(AY874="対象外","対象外",Z873))</f>
        <v/>
      </c>
      <c r="AA874" s="303" t="str">
        <f>IF(B873="","",IF(AZ874="対象外","対象外",AA873))</f>
        <v/>
      </c>
      <c r="AB874" s="219" t="str">
        <f>IF(B873="","",IF(AZ874="対象外","対象外",AB873))</f>
        <v/>
      </c>
      <c r="AC874" s="219" t="str">
        <f>IF(B873="","",IF(AZ874="対象外","対象外",AC873))</f>
        <v/>
      </c>
      <c r="AD874" s="219" t="str">
        <f>IF(B873="","",IF(AZ874="対象外","対象外",AD873))</f>
        <v/>
      </c>
      <c r="AE874" s="219" t="str">
        <f>IF(B873="","",IF(AZ874="対象外","対象外",AE873))</f>
        <v/>
      </c>
      <c r="AF874" s="219" t="str">
        <f>IF(B873="","",IF(AZ874="対象外","対象外",AF873))</f>
        <v/>
      </c>
      <c r="AG874" s="219" t="str">
        <f>IF(B873="","",IF(AZ874="対象外","対象外",AG873))</f>
        <v/>
      </c>
      <c r="AH874" s="523" t="str">
        <f t="shared" ref="AH874" si="1433">IF(B873="","",IF(AH873&lt;1,"対象外",ROUND(AI873/AH873,3)))</f>
        <v/>
      </c>
      <c r="AI874" s="524"/>
      <c r="AJ874" s="189"/>
      <c r="AL874" s="290"/>
      <c r="AM874" s="184">
        <f>IF(AH874="",0,IF(AH874="対象外",0,1))</f>
        <v>0</v>
      </c>
      <c r="AN874" s="187">
        <f>IF(AM874=1,AH874,0)</f>
        <v>0</v>
      </c>
      <c r="AO874" s="184">
        <f>AH873</f>
        <v>0</v>
      </c>
      <c r="AP874" s="170">
        <f>AI873</f>
        <v>0</v>
      </c>
      <c r="AQ874" s="152"/>
      <c r="AR874" s="170">
        <f>IF(AS874&gt;1,1,0)</f>
        <v>0</v>
      </c>
      <c r="AS874" s="170">
        <f>AO874+AS830</f>
        <v>0</v>
      </c>
      <c r="AT874" s="170">
        <f>AP874+AT830</f>
        <v>0</v>
      </c>
      <c r="AU874" s="279">
        <f>IF(AR874=1,ROUND(AT874/AS874,3),0)</f>
        <v>0</v>
      </c>
      <c r="AW874" s="198" t="str">
        <f>IF(COUNTIF(F873:L873,"作業")+COUNTIF(F873:L873,"休日")&lt;7,"対象外",IF(COUNTIF(F873:L873,"休日")&gt;3,"対象外","対象"))</f>
        <v>対象外</v>
      </c>
      <c r="AX874" s="198" t="str">
        <f>IF(COUNTIF(M873:S873,"作業")+COUNTIF(M873:S873,"休日")&lt;7,"対象外",IF(COUNTIF(M873:S873,"休日")&gt;3,"対象外","対象"))</f>
        <v>対象外</v>
      </c>
      <c r="AY874" s="198" t="str">
        <f>IF(COUNTIF(T873:Z873,"作業")+COUNTIF(T873:Z873,"休日")&lt;7,"対象外",IF(COUNTIF(T873:Z873,"休日")&gt;3,"対象外","対象"))</f>
        <v>対象外</v>
      </c>
      <c r="AZ874" s="198" t="str">
        <f>IF(COUNTIF(AA873:AG873,"作業")+COUNTIF(AA873:AG873,"休日")&lt;7,"対象外",IF(COUNTIF(AA873:AG873,"休日")&gt;3,"対象外","対象"))</f>
        <v>対象外</v>
      </c>
    </row>
    <row r="875" spans="1:52" ht="54.75" customHeight="1" x14ac:dyDescent="0.35">
      <c r="A875" s="599"/>
      <c r="B875" s="529" t="str">
        <f>IF(COUNTIF(F875:AG875,0)=28,"",B$39)</f>
        <v/>
      </c>
      <c r="C875" s="530"/>
      <c r="D875" s="531"/>
      <c r="E875" s="295" t="s">
        <v>158</v>
      </c>
      <c r="F875" s="314">
        <f>VLOOKUP(F858,'8'!$B$11:$D$598,3,0)</f>
        <v>0</v>
      </c>
      <c r="G875" s="219">
        <f>VLOOKUP(G858,'8'!$B$11:$D$598,3,0)</f>
        <v>0</v>
      </c>
      <c r="H875" s="219">
        <f>VLOOKUP(H858,'8'!$B$11:$D$598,3,0)</f>
        <v>0</v>
      </c>
      <c r="I875" s="219">
        <f>VLOOKUP(I858,'8'!$B$11:$D$598,3,0)</f>
        <v>0</v>
      </c>
      <c r="J875" s="219">
        <f>VLOOKUP(J858,'8'!$B$11:$D$598,3,0)</f>
        <v>0</v>
      </c>
      <c r="K875" s="219">
        <f>VLOOKUP(K858,'8'!$B$11:$D$598,3,0)</f>
        <v>0</v>
      </c>
      <c r="L875" s="315">
        <f>VLOOKUP(L858,'8'!$B$11:$D$598,3,0)</f>
        <v>0</v>
      </c>
      <c r="M875" s="303">
        <f>VLOOKUP(M858,'8'!$B$11:$D$598,3,0)</f>
        <v>0</v>
      </c>
      <c r="N875" s="219">
        <f>VLOOKUP(N858,'8'!$B$11:$D$598,3,0)</f>
        <v>0</v>
      </c>
      <c r="O875" s="219">
        <f>VLOOKUP(O858,'8'!$B$11:$D$598,3,0)</f>
        <v>0</v>
      </c>
      <c r="P875" s="219">
        <f>VLOOKUP(P858,'8'!$B$11:$D$598,3,0)</f>
        <v>0</v>
      </c>
      <c r="Q875" s="219">
        <f>VLOOKUP(Q858,'8'!$B$11:$D$598,3,0)</f>
        <v>0</v>
      </c>
      <c r="R875" s="219">
        <f>VLOOKUP(R858,'8'!$B$11:$D$598,3,0)</f>
        <v>0</v>
      </c>
      <c r="S875" s="322">
        <f>VLOOKUP(S858,'8'!$B$11:$D$598,3,0)</f>
        <v>0</v>
      </c>
      <c r="T875" s="314">
        <f>VLOOKUP(T858,'8'!$B$11:$D$598,3,0)</f>
        <v>0</v>
      </c>
      <c r="U875" s="219">
        <f>VLOOKUP(U858,'8'!$B$11:$D$598,3,0)</f>
        <v>0</v>
      </c>
      <c r="V875" s="219">
        <f>VLOOKUP(V858,'8'!$B$11:$D$598,3,0)</f>
        <v>0</v>
      </c>
      <c r="W875" s="219">
        <f>VLOOKUP(W858,'8'!$B$11:$D$598,3,0)</f>
        <v>0</v>
      </c>
      <c r="X875" s="219">
        <f>VLOOKUP(X858,'8'!$B$11:$D$598,3,0)</f>
        <v>0</v>
      </c>
      <c r="Y875" s="219">
        <f>VLOOKUP(Y858,'8'!$B$11:$D$598,3,0)</f>
        <v>0</v>
      </c>
      <c r="Z875" s="315">
        <f>VLOOKUP(Z858,'8'!$B$11:$D$598,3,0)</f>
        <v>0</v>
      </c>
      <c r="AA875" s="303">
        <f>VLOOKUP(AA858,'8'!$B$11:$D$598,3,0)</f>
        <v>0</v>
      </c>
      <c r="AB875" s="219">
        <f>VLOOKUP(AB858,'8'!$B$11:$D$598,3,0)</f>
        <v>0</v>
      </c>
      <c r="AC875" s="219">
        <f>VLOOKUP(AC858,'8'!$B$11:$D$598,3,0)</f>
        <v>0</v>
      </c>
      <c r="AD875" s="219">
        <f>VLOOKUP(AD858,'8'!$B$11:$D$598,3,0)</f>
        <v>0</v>
      </c>
      <c r="AE875" s="219">
        <f>VLOOKUP(AE858,'8'!$B$11:$D$598,3,0)</f>
        <v>0</v>
      </c>
      <c r="AF875" s="219">
        <f>VLOOKUP(AF858,'8'!$B$11:$D$598,3,0)</f>
        <v>0</v>
      </c>
      <c r="AG875" s="219">
        <f>VLOOKUP(AG858,'8'!$B$11:$D$598,3,0)</f>
        <v>0</v>
      </c>
      <c r="AH875" s="198">
        <f t="shared" ref="AH875" si="1434">COUNTIF(F876:AG876,"作業")+COUNTIF(F876:AG876,"休日")</f>
        <v>0</v>
      </c>
      <c r="AI875" s="291">
        <f t="shared" ref="AI875" si="1435">(COUNTIF(F876:AG876,"休日"))</f>
        <v>0</v>
      </c>
      <c r="AJ875" s="189"/>
      <c r="AL875" s="290"/>
      <c r="AM875" s="290"/>
      <c r="AN875" s="290"/>
      <c r="AW875" s="278">
        <v>1</v>
      </c>
      <c r="AX875" s="278">
        <v>2</v>
      </c>
      <c r="AY875" s="278">
        <v>3</v>
      </c>
      <c r="AZ875" s="278">
        <v>4</v>
      </c>
    </row>
    <row r="876" spans="1:52" ht="54.75" customHeight="1" x14ac:dyDescent="0.35">
      <c r="A876" s="599"/>
      <c r="B876" s="532"/>
      <c r="C876" s="533"/>
      <c r="D876" s="534"/>
      <c r="E876" s="296" t="s">
        <v>159</v>
      </c>
      <c r="F876" s="314" t="str">
        <f>IF(B875="","",IF(AW876="対象外","対象外",F875))</f>
        <v/>
      </c>
      <c r="G876" s="219" t="str">
        <f>IF(B875="","",IF(AW876="対象外","対象外",G875))</f>
        <v/>
      </c>
      <c r="H876" s="219" t="str">
        <f>IF(B875="","",IF(AW876="対象外","対象外",H875))</f>
        <v/>
      </c>
      <c r="I876" s="219" t="str">
        <f>IF(B875="","",IF(AW876="対象外","対象外",I875))</f>
        <v/>
      </c>
      <c r="J876" s="219" t="str">
        <f>IF(B875="","",IF(AW876="対象外","対象外",J875))</f>
        <v/>
      </c>
      <c r="K876" s="219" t="str">
        <f>IF(B875="","",IF(AW876="対象外","対象外",K875))</f>
        <v/>
      </c>
      <c r="L876" s="315" t="str">
        <f>IF(B875="","",IF(AW876="対象外","対象外",L875))</f>
        <v/>
      </c>
      <c r="M876" s="303" t="str">
        <f>IF(B875="","",IF(AX876="対象外","対象外",M875))</f>
        <v/>
      </c>
      <c r="N876" s="219" t="str">
        <f>IF(B875="","",IF(AX876="対象外","対象外",N875))</f>
        <v/>
      </c>
      <c r="O876" s="219" t="str">
        <f>IF(B875="","",IF(AX876="対象外","対象外",O875))</f>
        <v/>
      </c>
      <c r="P876" s="219" t="str">
        <f>IF(B875="","",IF(AX876="対象外","対象外",P875))</f>
        <v/>
      </c>
      <c r="Q876" s="219" t="str">
        <f>IF(B875="","",IF(AX876="対象外","対象外",Q875))</f>
        <v/>
      </c>
      <c r="R876" s="219" t="str">
        <f>IF(B875="","",IF(AX876="対象外","対象外",R875))</f>
        <v/>
      </c>
      <c r="S876" s="322" t="str">
        <f>IF(B875="","",IF(AX876="対象外","対象外",S875))</f>
        <v/>
      </c>
      <c r="T876" s="314" t="str">
        <f>IF(B875="","",IF(AY876="対象外","対象外",T875))</f>
        <v/>
      </c>
      <c r="U876" s="219" t="str">
        <f>IF(B875="","",IF(AY876="対象外","対象外",U875))</f>
        <v/>
      </c>
      <c r="V876" s="219" t="str">
        <f>IF(B875="","",IF(AY876="対象外","対象外",V875))</f>
        <v/>
      </c>
      <c r="W876" s="219" t="str">
        <f>IF(B875="","",IF(AY876="対象外","対象外",W875))</f>
        <v/>
      </c>
      <c r="X876" s="219" t="str">
        <f>IF(B875="","",IF(AY876="対象外","対象外",X875))</f>
        <v/>
      </c>
      <c r="Y876" s="219" t="str">
        <f>IF(B875="","",IF(AY876="対象外","対象外",Y875))</f>
        <v/>
      </c>
      <c r="Z876" s="315" t="str">
        <f>IF(B875="","",IF(AY876="対象外","対象外",Z875))</f>
        <v/>
      </c>
      <c r="AA876" s="303" t="str">
        <f>IF(B875="","",IF(AZ876="対象外","対象外",AA875))</f>
        <v/>
      </c>
      <c r="AB876" s="219" t="str">
        <f>IF(B875="","",IF(AZ876="対象外","対象外",AB875))</f>
        <v/>
      </c>
      <c r="AC876" s="219" t="str">
        <f>IF(B875="","",IF(AZ876="対象外","対象外",AC875))</f>
        <v/>
      </c>
      <c r="AD876" s="219" t="str">
        <f>IF(B875="","",IF(AZ876="対象外","対象外",AD875))</f>
        <v/>
      </c>
      <c r="AE876" s="219" t="str">
        <f>IF(B875="","",IF(AZ876="対象外","対象外",AE875))</f>
        <v/>
      </c>
      <c r="AF876" s="219" t="str">
        <f>IF(B875="","",IF(AZ876="対象外","対象外",AF875))</f>
        <v/>
      </c>
      <c r="AG876" s="219" t="str">
        <f>IF(B875="","",IF(AZ876="対象外","対象外",AG875))</f>
        <v/>
      </c>
      <c r="AH876" s="523" t="str">
        <f t="shared" ref="AH876" si="1436">IF(B875="","",IF(AH875&lt;1,"対象外",ROUND(AI875/AH875,3)))</f>
        <v/>
      </c>
      <c r="AI876" s="524"/>
      <c r="AJ876" s="189"/>
      <c r="AL876" s="290"/>
      <c r="AM876" s="184">
        <f>IF(AH876="",0,IF(AH876="対象外",0,1))</f>
        <v>0</v>
      </c>
      <c r="AN876" s="187">
        <f>IF(AM876=1,AH876,0)</f>
        <v>0</v>
      </c>
      <c r="AO876" s="184">
        <f>AH875</f>
        <v>0</v>
      </c>
      <c r="AP876" s="170">
        <f>AI875</f>
        <v>0</v>
      </c>
      <c r="AQ876" s="152"/>
      <c r="AR876" s="170">
        <f>IF(AS876&gt;1,1,0)</f>
        <v>0</v>
      </c>
      <c r="AS876" s="170">
        <f>AO876+AS832</f>
        <v>0</v>
      </c>
      <c r="AT876" s="170">
        <f>AP876+AT832</f>
        <v>0</v>
      </c>
      <c r="AU876" s="279">
        <f>IF(AR876=1,ROUND(AT876/AS876,3),0)</f>
        <v>0</v>
      </c>
      <c r="AW876" s="198" t="str">
        <f>IF(COUNTIF(F875:L875,"作業")+COUNTIF(F875:L875,"休日")&lt;7,"対象外",IF(COUNTIF(F875:L875,"休日")&gt;3,"対象外","対象"))</f>
        <v>対象外</v>
      </c>
      <c r="AX876" s="198" t="str">
        <f>IF(COUNTIF(M875:S875,"作業")+COUNTIF(M875:S875,"休日")&lt;7,"対象外",IF(COUNTIF(M875:S875,"休日")&gt;3,"対象外","対象"))</f>
        <v>対象外</v>
      </c>
      <c r="AY876" s="198" t="str">
        <f>IF(COUNTIF(T875:Z875,"作業")+COUNTIF(T875:Z875,"休日")&lt;7,"対象外",IF(COUNTIF(T875:Z875,"休日")&gt;3,"対象外","対象"))</f>
        <v>対象外</v>
      </c>
      <c r="AZ876" s="198" t="str">
        <f>IF(COUNTIF(AA875:AG875,"作業")+COUNTIF(AA875:AG875,"休日")&lt;7,"対象外",IF(COUNTIF(AA875:AG875,"休日")&gt;3,"対象外","対象"))</f>
        <v>対象外</v>
      </c>
    </row>
    <row r="877" spans="1:52" ht="54.75" customHeight="1" x14ac:dyDescent="0.35">
      <c r="A877" s="599"/>
      <c r="B877" s="529" t="str">
        <f>IF(COUNTIF(F877:AG877,0)=28,"",B$41)</f>
        <v/>
      </c>
      <c r="C877" s="530"/>
      <c r="D877" s="531"/>
      <c r="E877" s="295" t="s">
        <v>158</v>
      </c>
      <c r="F877" s="314">
        <f>VLOOKUP(F858,'9'!$B$11:$D$598,3,0)</f>
        <v>0</v>
      </c>
      <c r="G877" s="219">
        <f>VLOOKUP(G858,'9'!$B$11:$D$598,3,0)</f>
        <v>0</v>
      </c>
      <c r="H877" s="219">
        <f>VLOOKUP(H858,'9'!$B$11:$D$598,3,0)</f>
        <v>0</v>
      </c>
      <c r="I877" s="219">
        <f>VLOOKUP(I858,'9'!$B$11:$D$598,3,0)</f>
        <v>0</v>
      </c>
      <c r="J877" s="219">
        <f>VLOOKUP(J858,'9'!$B$11:$D$598,3,0)</f>
        <v>0</v>
      </c>
      <c r="K877" s="219">
        <f>VLOOKUP(K858,'9'!$B$11:$D$598,3,0)</f>
        <v>0</v>
      </c>
      <c r="L877" s="315">
        <f>VLOOKUP(L858,'9'!$B$11:$D$598,3,0)</f>
        <v>0</v>
      </c>
      <c r="M877" s="303">
        <f>VLOOKUP(M858,'9'!$B$11:$D$598,3,0)</f>
        <v>0</v>
      </c>
      <c r="N877" s="219">
        <f>VLOOKUP(N858,'9'!$B$11:$D$598,3,0)</f>
        <v>0</v>
      </c>
      <c r="O877" s="219">
        <f>VLOOKUP(O858,'9'!$B$11:$D$598,3,0)</f>
        <v>0</v>
      </c>
      <c r="P877" s="219">
        <f>VLOOKUP(P858,'9'!$B$11:$D$598,3,0)</f>
        <v>0</v>
      </c>
      <c r="Q877" s="219">
        <f>VLOOKUP(Q858,'9'!$B$11:$D$598,3,0)</f>
        <v>0</v>
      </c>
      <c r="R877" s="219">
        <f>VLOOKUP(R858,'9'!$B$11:$D$598,3,0)</f>
        <v>0</v>
      </c>
      <c r="S877" s="322">
        <f>VLOOKUP(S858,'9'!$B$11:$D$598,3,0)</f>
        <v>0</v>
      </c>
      <c r="T877" s="314">
        <f>VLOOKUP(T858,'9'!$B$11:$D$598,3,0)</f>
        <v>0</v>
      </c>
      <c r="U877" s="219">
        <f>VLOOKUP(U858,'9'!$B$11:$D$598,3,0)</f>
        <v>0</v>
      </c>
      <c r="V877" s="219">
        <f>VLOOKUP(V858,'9'!$B$11:$D$598,3,0)</f>
        <v>0</v>
      </c>
      <c r="W877" s="219">
        <f>VLOOKUP(W858,'9'!$B$11:$D$598,3,0)</f>
        <v>0</v>
      </c>
      <c r="X877" s="219">
        <f>VLOOKUP(X858,'9'!$B$11:$D$598,3,0)</f>
        <v>0</v>
      </c>
      <c r="Y877" s="219">
        <f>VLOOKUP(Y858,'9'!$B$11:$D$598,3,0)</f>
        <v>0</v>
      </c>
      <c r="Z877" s="315">
        <f>VLOOKUP(Z858,'9'!$B$11:$D$598,3,0)</f>
        <v>0</v>
      </c>
      <c r="AA877" s="303">
        <f>VLOOKUP(AA858,'9'!$B$11:$D$598,3,0)</f>
        <v>0</v>
      </c>
      <c r="AB877" s="219">
        <f>VLOOKUP(AB858,'9'!$B$11:$D$598,3,0)</f>
        <v>0</v>
      </c>
      <c r="AC877" s="219">
        <f>VLOOKUP(AC858,'9'!$B$11:$D$598,3,0)</f>
        <v>0</v>
      </c>
      <c r="AD877" s="219">
        <f>VLOOKUP(AD858,'9'!$B$11:$D$598,3,0)</f>
        <v>0</v>
      </c>
      <c r="AE877" s="219">
        <f>VLOOKUP(AE858,'9'!$B$11:$D$598,3,0)</f>
        <v>0</v>
      </c>
      <c r="AF877" s="219">
        <f>VLOOKUP(AF858,'9'!$B$11:$D$598,3,0)</f>
        <v>0</v>
      </c>
      <c r="AG877" s="219">
        <f>VLOOKUP(AG858,'9'!$B$11:$D$598,3,0)</f>
        <v>0</v>
      </c>
      <c r="AH877" s="198">
        <f t="shared" ref="AH877" si="1437">COUNTIF(F878:AG878,"作業")+COUNTIF(F878:AG878,"休日")</f>
        <v>0</v>
      </c>
      <c r="AI877" s="291">
        <f t="shared" ref="AI877" si="1438">(COUNTIF(F878:AG878,"休日"))</f>
        <v>0</v>
      </c>
      <c r="AJ877" s="189"/>
      <c r="AL877" s="290"/>
      <c r="AM877" s="290"/>
      <c r="AN877" s="290"/>
      <c r="AW877" s="278">
        <v>1</v>
      </c>
      <c r="AX877" s="278">
        <v>2</v>
      </c>
      <c r="AY877" s="278">
        <v>3</v>
      </c>
      <c r="AZ877" s="278">
        <v>4</v>
      </c>
    </row>
    <row r="878" spans="1:52" ht="54.75" customHeight="1" x14ac:dyDescent="0.35">
      <c r="A878" s="599"/>
      <c r="B878" s="532"/>
      <c r="C878" s="533"/>
      <c r="D878" s="534"/>
      <c r="E878" s="296" t="s">
        <v>159</v>
      </c>
      <c r="F878" s="314" t="str">
        <f>IF(B877="","",IF(AW878="対象外","対象外",F877))</f>
        <v/>
      </c>
      <c r="G878" s="219" t="str">
        <f>IF(B877="","",IF(AW878="対象外","対象外",G877))</f>
        <v/>
      </c>
      <c r="H878" s="219" t="str">
        <f>IF(B877="","",IF(AW878="対象外","対象外",H877))</f>
        <v/>
      </c>
      <c r="I878" s="219" t="str">
        <f>IF(B877="","",IF(AW878="対象外","対象外",I877))</f>
        <v/>
      </c>
      <c r="J878" s="219" t="str">
        <f>IF(B877="","",IF(AW878="対象外","対象外",J877))</f>
        <v/>
      </c>
      <c r="K878" s="219" t="str">
        <f>IF(B877="","",IF(AW878="対象外","対象外",K877))</f>
        <v/>
      </c>
      <c r="L878" s="315" t="str">
        <f>IF(B877="","",IF(AW878="対象外","対象外",L877))</f>
        <v/>
      </c>
      <c r="M878" s="303" t="str">
        <f>IF(B877="","",IF(AX878="対象外","対象外",M877))</f>
        <v/>
      </c>
      <c r="N878" s="219" t="str">
        <f>IF(B877="","",IF(AX878="対象外","対象外",N877))</f>
        <v/>
      </c>
      <c r="O878" s="219" t="str">
        <f>IF(B877="","",IF(AX878="対象外","対象外",O877))</f>
        <v/>
      </c>
      <c r="P878" s="219" t="str">
        <f>IF(B877="","",IF(AX878="対象外","対象外",P877))</f>
        <v/>
      </c>
      <c r="Q878" s="219" t="str">
        <f>IF(B877="","",IF(AX878="対象外","対象外",Q877))</f>
        <v/>
      </c>
      <c r="R878" s="219" t="str">
        <f>IF(B877="","",IF(AX878="対象外","対象外",R877))</f>
        <v/>
      </c>
      <c r="S878" s="322" t="str">
        <f>IF(B877="","",IF(AX878="対象外","対象外",S877))</f>
        <v/>
      </c>
      <c r="T878" s="314" t="str">
        <f>IF(B877="","",IF(AY878="対象外","対象外",T877))</f>
        <v/>
      </c>
      <c r="U878" s="219" t="str">
        <f>IF(B877="","",IF(AY878="対象外","対象外",U877))</f>
        <v/>
      </c>
      <c r="V878" s="219" t="str">
        <f>IF(B877="","",IF(AY878="対象外","対象外",V877))</f>
        <v/>
      </c>
      <c r="W878" s="219" t="str">
        <f>IF(B877="","",IF(AY878="対象外","対象外",W877))</f>
        <v/>
      </c>
      <c r="X878" s="219" t="str">
        <f>IF(B877="","",IF(AY878="対象外","対象外",X877))</f>
        <v/>
      </c>
      <c r="Y878" s="219" t="str">
        <f>IF(B877="","",IF(AY878="対象外","対象外",Y877))</f>
        <v/>
      </c>
      <c r="Z878" s="315" t="str">
        <f>IF(B877="","",IF(AY878="対象外","対象外",Z877))</f>
        <v/>
      </c>
      <c r="AA878" s="303" t="str">
        <f>IF(B877="","",IF(AZ878="対象外","対象外",AA877))</f>
        <v/>
      </c>
      <c r="AB878" s="219" t="str">
        <f>IF(B877="","",IF(AZ878="対象外","対象外",AB877))</f>
        <v/>
      </c>
      <c r="AC878" s="219" t="str">
        <f>IF(B877="","",IF(AZ878="対象外","対象外",AC877))</f>
        <v/>
      </c>
      <c r="AD878" s="219" t="str">
        <f>IF(B877="","",IF(AZ878="対象外","対象外",AD877))</f>
        <v/>
      </c>
      <c r="AE878" s="219" t="str">
        <f>IF(B877="","",IF(AZ878="対象外","対象外",AE877))</f>
        <v/>
      </c>
      <c r="AF878" s="219" t="str">
        <f>IF(B877="","",IF(AZ878="対象外","対象外",AF877))</f>
        <v/>
      </c>
      <c r="AG878" s="219" t="str">
        <f>IF(B877="","",IF(AZ878="対象外","対象外",AG877))</f>
        <v/>
      </c>
      <c r="AH878" s="523" t="str">
        <f t="shared" ref="AH878" si="1439">IF(B877="","",IF(AH877&lt;1,"対象外",ROUND(AI877/AH877,3)))</f>
        <v/>
      </c>
      <c r="AI878" s="524"/>
      <c r="AJ878" s="189"/>
      <c r="AL878" s="290"/>
      <c r="AM878" s="184">
        <f>IF(AH878="",0,IF(AH878="対象外",0,1))</f>
        <v>0</v>
      </c>
      <c r="AN878" s="187">
        <f>IF(AM878=1,AH878,0)</f>
        <v>0</v>
      </c>
      <c r="AO878" s="184">
        <f>AH877</f>
        <v>0</v>
      </c>
      <c r="AP878" s="170">
        <f>AI877</f>
        <v>0</v>
      </c>
      <c r="AQ878" s="152"/>
      <c r="AR878" s="170">
        <f>IF(AS878&gt;1,1,0)</f>
        <v>0</v>
      </c>
      <c r="AS878" s="170">
        <f>AO878+AS834</f>
        <v>0</v>
      </c>
      <c r="AT878" s="170">
        <f>AP878+AT834</f>
        <v>0</v>
      </c>
      <c r="AU878" s="279">
        <f>IF(AR878=1,ROUND(AT878/AS878,3),0)</f>
        <v>0</v>
      </c>
      <c r="AW878" s="198" t="str">
        <f>IF(COUNTIF(F877:L877,"作業")+COUNTIF(F877:L877,"休日")&lt;7,"対象外",IF(COUNTIF(F877:L877,"休日")&gt;3,"対象外","対象"))</f>
        <v>対象外</v>
      </c>
      <c r="AX878" s="198" t="str">
        <f>IF(COUNTIF(M877:S877,"作業")+COUNTIF(M877:S877,"休日")&lt;7,"対象外",IF(COUNTIF(M877:S877,"休日")&gt;3,"対象外","対象"))</f>
        <v>対象外</v>
      </c>
      <c r="AY878" s="198" t="str">
        <f>IF(COUNTIF(T877:Z877,"作業")+COUNTIF(T877:Z877,"休日")&lt;7,"対象外",IF(COUNTIF(T877:Z877,"休日")&gt;3,"対象外","対象"))</f>
        <v>対象外</v>
      </c>
      <c r="AZ878" s="198" t="str">
        <f>IF(COUNTIF(AA877:AG877,"作業")+COUNTIF(AA877:AG877,"休日")&lt;7,"対象外",IF(COUNTIF(AA877:AG877,"休日")&gt;3,"対象外","対象"))</f>
        <v>対象外</v>
      </c>
    </row>
    <row r="879" spans="1:52" ht="54.75" customHeight="1" x14ac:dyDescent="0.35">
      <c r="A879" s="599"/>
      <c r="B879" s="529" t="str">
        <f>IF(COUNTIF(F879:AG879,0)=28,"",B$43)</f>
        <v/>
      </c>
      <c r="C879" s="530"/>
      <c r="D879" s="531"/>
      <c r="E879" s="295" t="s">
        <v>158</v>
      </c>
      <c r="F879" s="314">
        <f>VLOOKUP(F858,'10'!$B$11:$D$598,3,0)</f>
        <v>0</v>
      </c>
      <c r="G879" s="219">
        <f>VLOOKUP(G858,'10'!$B$11:$D$598,3,0)</f>
        <v>0</v>
      </c>
      <c r="H879" s="219">
        <f>VLOOKUP(H858,'10'!$B$11:$D$598,3,0)</f>
        <v>0</v>
      </c>
      <c r="I879" s="219">
        <f>VLOOKUP(I858,'10'!$B$11:$D$598,3,0)</f>
        <v>0</v>
      </c>
      <c r="J879" s="219">
        <f>VLOOKUP(J858,'10'!$B$11:$D$598,3,0)</f>
        <v>0</v>
      </c>
      <c r="K879" s="219">
        <f>VLOOKUP(K858,'10'!$B$11:$D$598,3,0)</f>
        <v>0</v>
      </c>
      <c r="L879" s="315">
        <f>VLOOKUP(L858,'10'!$B$11:$D$598,3,0)</f>
        <v>0</v>
      </c>
      <c r="M879" s="303">
        <f>VLOOKUP(M858,'10'!$B$11:$D$598,3,0)</f>
        <v>0</v>
      </c>
      <c r="N879" s="219">
        <f>VLOOKUP(N858,'10'!$B$11:$D$598,3,0)</f>
        <v>0</v>
      </c>
      <c r="O879" s="219">
        <f>VLOOKUP(O858,'10'!$B$11:$D$598,3,0)</f>
        <v>0</v>
      </c>
      <c r="P879" s="219">
        <f>VLOOKUP(P858,'10'!$B$11:$D$598,3,0)</f>
        <v>0</v>
      </c>
      <c r="Q879" s="219">
        <f>VLOOKUP(Q858,'10'!$B$11:$D$598,3,0)</f>
        <v>0</v>
      </c>
      <c r="R879" s="219">
        <f>VLOOKUP(R858,'10'!$B$11:$D$598,3,0)</f>
        <v>0</v>
      </c>
      <c r="S879" s="322">
        <f>VLOOKUP(S858,'10'!$B$11:$D$598,3,0)</f>
        <v>0</v>
      </c>
      <c r="T879" s="314">
        <f>VLOOKUP(T858,'10'!$B$11:$D$598,3,0)</f>
        <v>0</v>
      </c>
      <c r="U879" s="219">
        <f>VLOOKUP(U858,'10'!$B$11:$D$598,3,0)</f>
        <v>0</v>
      </c>
      <c r="V879" s="219">
        <f>VLOOKUP(V858,'10'!$B$11:$D$598,3,0)</f>
        <v>0</v>
      </c>
      <c r="W879" s="219">
        <f>VLOOKUP(W858,'10'!$B$11:$D$598,3,0)</f>
        <v>0</v>
      </c>
      <c r="X879" s="219">
        <f>VLOOKUP(X858,'10'!$B$11:$D$598,3,0)</f>
        <v>0</v>
      </c>
      <c r="Y879" s="219">
        <f>VLOOKUP(Y858,'10'!$B$11:$D$598,3,0)</f>
        <v>0</v>
      </c>
      <c r="Z879" s="315">
        <f>VLOOKUP(Z858,'10'!$B$11:$D$598,3,0)</f>
        <v>0</v>
      </c>
      <c r="AA879" s="303">
        <f>VLOOKUP(AA858,'10'!$B$11:$D$598,3,0)</f>
        <v>0</v>
      </c>
      <c r="AB879" s="219">
        <f>VLOOKUP(AB858,'10'!$B$11:$D$598,3,0)</f>
        <v>0</v>
      </c>
      <c r="AC879" s="219">
        <f>VLOOKUP(AC858,'10'!$B$11:$D$598,3,0)</f>
        <v>0</v>
      </c>
      <c r="AD879" s="219">
        <f>VLOOKUP(AD858,'10'!$B$11:$D$598,3,0)</f>
        <v>0</v>
      </c>
      <c r="AE879" s="219">
        <f>VLOOKUP(AE858,'10'!$B$11:$D$598,3,0)</f>
        <v>0</v>
      </c>
      <c r="AF879" s="219">
        <f>VLOOKUP(AF858,'10'!$B$11:$D$598,3,0)</f>
        <v>0</v>
      </c>
      <c r="AG879" s="219">
        <f>VLOOKUP(AG858,'10'!$B$11:$D$598,3,0)</f>
        <v>0</v>
      </c>
      <c r="AH879" s="198">
        <f t="shared" ref="AH879" si="1440">COUNTIF(F880:AG880,"作業")+COUNTIF(F880:AG880,"休日")</f>
        <v>0</v>
      </c>
      <c r="AI879" s="291">
        <f t="shared" ref="AI879" si="1441">(COUNTIF(F880:AG880,"休日"))</f>
        <v>0</v>
      </c>
      <c r="AJ879" s="189"/>
      <c r="AL879" s="290"/>
      <c r="AM879" s="290"/>
      <c r="AN879" s="290"/>
      <c r="AW879" s="278">
        <v>1</v>
      </c>
      <c r="AX879" s="278">
        <v>2</v>
      </c>
      <c r="AY879" s="278">
        <v>3</v>
      </c>
      <c r="AZ879" s="278">
        <v>4</v>
      </c>
    </row>
    <row r="880" spans="1:52" ht="54.75" customHeight="1" x14ac:dyDescent="0.35">
      <c r="A880" s="599"/>
      <c r="B880" s="532"/>
      <c r="C880" s="533"/>
      <c r="D880" s="534"/>
      <c r="E880" s="296" t="s">
        <v>159</v>
      </c>
      <c r="F880" s="314" t="str">
        <f>IF(B879="","",IF(AW880="対象外","対象外",F879))</f>
        <v/>
      </c>
      <c r="G880" s="219" t="str">
        <f>IF(B879="","",IF(AW880="対象外","対象外",G879))</f>
        <v/>
      </c>
      <c r="H880" s="219" t="str">
        <f>IF(B879="","",IF(AW880="対象外","対象外",H879))</f>
        <v/>
      </c>
      <c r="I880" s="219" t="str">
        <f>IF(B879="","",IF(AW880="対象外","対象外",I879))</f>
        <v/>
      </c>
      <c r="J880" s="219" t="str">
        <f>IF(B879="","",IF(AW880="対象外","対象外",J879))</f>
        <v/>
      </c>
      <c r="K880" s="219" t="str">
        <f>IF(B879="","",IF(AW880="対象外","対象外",K879))</f>
        <v/>
      </c>
      <c r="L880" s="315" t="str">
        <f>IF(B879="","",IF(AW880="対象外","対象外",L879))</f>
        <v/>
      </c>
      <c r="M880" s="303" t="str">
        <f>IF(B879="","",IF(AX880="対象外","対象外",M879))</f>
        <v/>
      </c>
      <c r="N880" s="219" t="str">
        <f>IF(B879="","",IF(AX880="対象外","対象外",N879))</f>
        <v/>
      </c>
      <c r="O880" s="219" t="str">
        <f>IF(B879="","",IF(AX880="対象外","対象外",O879))</f>
        <v/>
      </c>
      <c r="P880" s="219" t="str">
        <f>IF(B879="","",IF(AX880="対象外","対象外",P879))</f>
        <v/>
      </c>
      <c r="Q880" s="219" t="str">
        <f>IF(B879="","",IF(AX880="対象外","対象外",Q879))</f>
        <v/>
      </c>
      <c r="R880" s="219" t="str">
        <f>IF(B879="","",IF(AX880="対象外","対象外",R879))</f>
        <v/>
      </c>
      <c r="S880" s="322" t="str">
        <f>IF(B879="","",IF(AX880="対象外","対象外",S879))</f>
        <v/>
      </c>
      <c r="T880" s="314" t="str">
        <f>IF(B879="","",IF(AY880="対象外","対象外",T879))</f>
        <v/>
      </c>
      <c r="U880" s="219" t="str">
        <f>IF(B879="","",IF(AY880="対象外","対象外",U879))</f>
        <v/>
      </c>
      <c r="V880" s="219" t="str">
        <f>IF(B879="","",IF(AY880="対象外","対象外",V879))</f>
        <v/>
      </c>
      <c r="W880" s="219" t="str">
        <f>IF(B879="","",IF(AY880="対象外","対象外",W879))</f>
        <v/>
      </c>
      <c r="X880" s="219" t="str">
        <f>IF(B879="","",IF(AY880="対象外","対象外",X879))</f>
        <v/>
      </c>
      <c r="Y880" s="219" t="str">
        <f>IF(B879="","",IF(AY880="対象外","対象外",Y879))</f>
        <v/>
      </c>
      <c r="Z880" s="315" t="str">
        <f>IF(B879="","",IF(AY880="対象外","対象外",Z879))</f>
        <v/>
      </c>
      <c r="AA880" s="303" t="str">
        <f>IF(B879="","",IF(AZ880="対象外","対象外",AA879))</f>
        <v/>
      </c>
      <c r="AB880" s="219" t="str">
        <f>IF(B879="","",IF(AZ880="対象外","対象外",AB879))</f>
        <v/>
      </c>
      <c r="AC880" s="219" t="str">
        <f>IF(B879="","",IF(AZ880="対象外","対象外",AC879))</f>
        <v/>
      </c>
      <c r="AD880" s="219" t="str">
        <f>IF(B879="","",IF(AZ880="対象外","対象外",AD879))</f>
        <v/>
      </c>
      <c r="AE880" s="219" t="str">
        <f>IF(B879="","",IF(AZ880="対象外","対象外",AE879))</f>
        <v/>
      </c>
      <c r="AF880" s="219" t="str">
        <f>IF(B879="","",IF(AZ880="対象外","対象外",AF879))</f>
        <v/>
      </c>
      <c r="AG880" s="219" t="str">
        <f>IF(B879="","",IF(AZ880="対象外","対象外",AG879))</f>
        <v/>
      </c>
      <c r="AH880" s="523" t="str">
        <f t="shared" ref="AH880" si="1442">IF(B879="","",IF(AH879&lt;1,"対象外",ROUND(AI879/AH879,3)))</f>
        <v/>
      </c>
      <c r="AI880" s="524"/>
      <c r="AJ880" s="189"/>
      <c r="AL880" s="290"/>
      <c r="AM880" s="184">
        <f>IF(AH880="",0,IF(AH880="対象外",0,1))</f>
        <v>0</v>
      </c>
      <c r="AN880" s="187">
        <f>IF(AM880=1,AH880,0)</f>
        <v>0</v>
      </c>
      <c r="AO880" s="184">
        <f>AH879</f>
        <v>0</v>
      </c>
      <c r="AP880" s="170">
        <f>AI879</f>
        <v>0</v>
      </c>
      <c r="AQ880" s="152"/>
      <c r="AR880" s="170">
        <f>IF(AS880&gt;1,1,0)</f>
        <v>0</v>
      </c>
      <c r="AS880" s="170">
        <f>AO880+AS836</f>
        <v>0</v>
      </c>
      <c r="AT880" s="170">
        <f>AP880+AT836</f>
        <v>0</v>
      </c>
      <c r="AU880" s="279">
        <f>IF(AR880=1,ROUND(AT880/AS880,3),0)</f>
        <v>0</v>
      </c>
      <c r="AW880" s="198" t="str">
        <f>IF(COUNTIF(F879:L879,"作業")+COUNTIF(F879:L879,"休日")&lt;7,"対象外",IF(COUNTIF(F879:L879,"休日")&gt;3,"対象外","対象"))</f>
        <v>対象外</v>
      </c>
      <c r="AX880" s="198" t="str">
        <f>IF(COUNTIF(M879:S879,"作業")+COUNTIF(M879:S879,"休日")&lt;7,"対象外",IF(COUNTIF(M879:S879,"休日")&gt;3,"対象外","対象"))</f>
        <v>対象外</v>
      </c>
      <c r="AY880" s="198" t="str">
        <f>IF(COUNTIF(T879:Z879,"作業")+COUNTIF(T879:Z879,"休日")&lt;7,"対象外",IF(COUNTIF(T879:Z879,"休日")&gt;3,"対象外","対象"))</f>
        <v>対象外</v>
      </c>
      <c r="AZ880" s="198" t="str">
        <f>IF(COUNTIF(AA879:AG879,"作業")+COUNTIF(AA879:AG879,"休日")&lt;7,"対象外",IF(COUNTIF(AA879:AG879,"休日")&gt;3,"対象外","対象"))</f>
        <v>対象外</v>
      </c>
    </row>
    <row r="881" spans="1:52" ht="54.75" customHeight="1" x14ac:dyDescent="0.35">
      <c r="A881" s="599"/>
      <c r="B881" s="529" t="str">
        <f>IF(COUNTIF(F881:AG881,0)=28,"",B$45)</f>
        <v/>
      </c>
      <c r="C881" s="530"/>
      <c r="D881" s="531"/>
      <c r="E881" s="295" t="s">
        <v>158</v>
      </c>
      <c r="F881" s="314">
        <f>VLOOKUP(F858,'11'!$B$11:$D$598,3,0)</f>
        <v>0</v>
      </c>
      <c r="G881" s="219">
        <f>VLOOKUP(G858,'11'!$B$11:$D$598,3,0)</f>
        <v>0</v>
      </c>
      <c r="H881" s="219">
        <f>VLOOKUP(H858,'11'!$B$11:$D$598,3,0)</f>
        <v>0</v>
      </c>
      <c r="I881" s="219">
        <f>VLOOKUP(I858,'11'!$B$11:$D$598,3,0)</f>
        <v>0</v>
      </c>
      <c r="J881" s="219">
        <f>VLOOKUP(J858,'11'!$B$11:$D$598,3,0)</f>
        <v>0</v>
      </c>
      <c r="K881" s="219">
        <f>VLOOKUP(K858,'11'!$B$11:$D$598,3,0)</f>
        <v>0</v>
      </c>
      <c r="L881" s="315">
        <f>VLOOKUP(L858,'11'!$B$11:$D$598,3,0)</f>
        <v>0</v>
      </c>
      <c r="M881" s="303">
        <f>VLOOKUP(M858,'11'!$B$11:$D$598,3,0)</f>
        <v>0</v>
      </c>
      <c r="N881" s="219">
        <f>VLOOKUP(N858,'11'!$B$11:$D$598,3,0)</f>
        <v>0</v>
      </c>
      <c r="O881" s="219">
        <f>VLOOKUP(O858,'11'!$B$11:$D$598,3,0)</f>
        <v>0</v>
      </c>
      <c r="P881" s="219">
        <f>VLOOKUP(P858,'11'!$B$11:$D$598,3,0)</f>
        <v>0</v>
      </c>
      <c r="Q881" s="219">
        <f>VLOOKUP(Q858,'11'!$B$11:$D$598,3,0)</f>
        <v>0</v>
      </c>
      <c r="R881" s="219">
        <f>VLOOKUP(R858,'11'!$B$11:$D$598,3,0)</f>
        <v>0</v>
      </c>
      <c r="S881" s="322">
        <f>VLOOKUP(S858,'11'!$B$11:$D$598,3,0)</f>
        <v>0</v>
      </c>
      <c r="T881" s="314">
        <f>VLOOKUP(T858,'11'!$B$11:$D$598,3,0)</f>
        <v>0</v>
      </c>
      <c r="U881" s="219">
        <f>VLOOKUP(U858,'11'!$B$11:$D$598,3,0)</f>
        <v>0</v>
      </c>
      <c r="V881" s="219">
        <f>VLOOKUP(V858,'11'!$B$11:$D$598,3,0)</f>
        <v>0</v>
      </c>
      <c r="W881" s="219">
        <f>VLOOKUP(W858,'11'!$B$11:$D$598,3,0)</f>
        <v>0</v>
      </c>
      <c r="X881" s="219">
        <f>VLOOKUP(X858,'11'!$B$11:$D$598,3,0)</f>
        <v>0</v>
      </c>
      <c r="Y881" s="219">
        <f>VLOOKUP(Y858,'11'!$B$11:$D$598,3,0)</f>
        <v>0</v>
      </c>
      <c r="Z881" s="315">
        <f>VLOOKUP(Z858,'11'!$B$11:$D$598,3,0)</f>
        <v>0</v>
      </c>
      <c r="AA881" s="303">
        <f>VLOOKUP(AA858,'11'!$B$11:$D$598,3,0)</f>
        <v>0</v>
      </c>
      <c r="AB881" s="219">
        <f>VLOOKUP(AB858,'11'!$B$11:$D$598,3,0)</f>
        <v>0</v>
      </c>
      <c r="AC881" s="219">
        <f>VLOOKUP(AC858,'11'!$B$11:$D$598,3,0)</f>
        <v>0</v>
      </c>
      <c r="AD881" s="219">
        <f>VLOOKUP(AD858,'11'!$B$11:$D$598,3,0)</f>
        <v>0</v>
      </c>
      <c r="AE881" s="219">
        <f>VLOOKUP(AE858,'11'!$B$11:$D$598,3,0)</f>
        <v>0</v>
      </c>
      <c r="AF881" s="219">
        <f>VLOOKUP(AF858,'11'!$B$11:$D$598,3,0)</f>
        <v>0</v>
      </c>
      <c r="AG881" s="219">
        <f>VLOOKUP(AG858,'11'!$B$11:$D$598,3,0)</f>
        <v>0</v>
      </c>
      <c r="AH881" s="198">
        <f t="shared" ref="AH881" si="1443">COUNTIF(F882:AG882,"作業")+COUNTIF(F882:AG882,"休日")</f>
        <v>0</v>
      </c>
      <c r="AI881" s="291">
        <f t="shared" ref="AI881" si="1444">(COUNTIF(F882:AG882,"休日"))</f>
        <v>0</v>
      </c>
      <c r="AJ881" s="189"/>
      <c r="AL881" s="290"/>
      <c r="AM881" s="290"/>
      <c r="AN881" s="290"/>
      <c r="AW881" s="278">
        <v>1</v>
      </c>
      <c r="AX881" s="278">
        <v>2</v>
      </c>
      <c r="AY881" s="278">
        <v>3</v>
      </c>
      <c r="AZ881" s="278">
        <v>4</v>
      </c>
    </row>
    <row r="882" spans="1:52" ht="54.75" customHeight="1" x14ac:dyDescent="0.35">
      <c r="A882" s="599"/>
      <c r="B882" s="532"/>
      <c r="C882" s="533"/>
      <c r="D882" s="534"/>
      <c r="E882" s="296" t="s">
        <v>159</v>
      </c>
      <c r="F882" s="314" t="str">
        <f>IF(B881="","",IF(AW882="対象外","対象外",F881))</f>
        <v/>
      </c>
      <c r="G882" s="219" t="str">
        <f>IF(B881="","",IF(AW882="対象外","対象外",G881))</f>
        <v/>
      </c>
      <c r="H882" s="219" t="str">
        <f>IF(B881="","",IF(AW882="対象外","対象外",H881))</f>
        <v/>
      </c>
      <c r="I882" s="219" t="str">
        <f>IF(B881="","",IF(AW882="対象外","対象外",I881))</f>
        <v/>
      </c>
      <c r="J882" s="219" t="str">
        <f>IF(B881="","",IF(AW882="対象外","対象外",J881))</f>
        <v/>
      </c>
      <c r="K882" s="219" t="str">
        <f>IF(B881="","",IF(AW882="対象外","対象外",K881))</f>
        <v/>
      </c>
      <c r="L882" s="315" t="str">
        <f>IF(B881="","",IF(AW882="対象外","対象外",L881))</f>
        <v/>
      </c>
      <c r="M882" s="303" t="str">
        <f>IF(B881="","",IF(AX882="対象外","対象外",M881))</f>
        <v/>
      </c>
      <c r="N882" s="219" t="str">
        <f>IF(B881="","",IF(AX882="対象外","対象外",N881))</f>
        <v/>
      </c>
      <c r="O882" s="219" t="str">
        <f>IF(B881="","",IF(AX882="対象外","対象外",O881))</f>
        <v/>
      </c>
      <c r="P882" s="219" t="str">
        <f>IF(B881="","",IF(AX882="対象外","対象外",P881))</f>
        <v/>
      </c>
      <c r="Q882" s="219" t="str">
        <f>IF(B881="","",IF(AX882="対象外","対象外",Q881))</f>
        <v/>
      </c>
      <c r="R882" s="219" t="str">
        <f>IF(B881="","",IF(AX882="対象外","対象外",R881))</f>
        <v/>
      </c>
      <c r="S882" s="322" t="str">
        <f>IF(B881="","",IF(AX882="対象外","対象外",S881))</f>
        <v/>
      </c>
      <c r="T882" s="314" t="str">
        <f>IF(B881="","",IF(AY882="対象外","対象外",T881))</f>
        <v/>
      </c>
      <c r="U882" s="219" t="str">
        <f>IF(B881="","",IF(AY882="対象外","対象外",U881))</f>
        <v/>
      </c>
      <c r="V882" s="219" t="str">
        <f>IF(B881="","",IF(AY882="対象外","対象外",V881))</f>
        <v/>
      </c>
      <c r="W882" s="219" t="str">
        <f>IF(B881="","",IF(AY882="対象外","対象外",W881))</f>
        <v/>
      </c>
      <c r="X882" s="219" t="str">
        <f>IF(B881="","",IF(AY882="対象外","対象外",X881))</f>
        <v/>
      </c>
      <c r="Y882" s="219" t="str">
        <f>IF(B881="","",IF(AY882="対象外","対象外",Y881))</f>
        <v/>
      </c>
      <c r="Z882" s="315" t="str">
        <f>IF(B881="","",IF(AY882="対象外","対象外",Z881))</f>
        <v/>
      </c>
      <c r="AA882" s="303" t="str">
        <f>IF(B881="","",IF(AZ882="対象外","対象外",AA881))</f>
        <v/>
      </c>
      <c r="AB882" s="219" t="str">
        <f>IF(B881="","",IF(AZ882="対象外","対象外",AB881))</f>
        <v/>
      </c>
      <c r="AC882" s="219" t="str">
        <f>IF(B881="","",IF(AZ882="対象外","対象外",AC881))</f>
        <v/>
      </c>
      <c r="AD882" s="219" t="str">
        <f>IF(B881="","",IF(AZ882="対象外","対象外",AD881))</f>
        <v/>
      </c>
      <c r="AE882" s="219" t="str">
        <f>IF(B881="","",IF(AZ882="対象外","対象外",AE881))</f>
        <v/>
      </c>
      <c r="AF882" s="219" t="str">
        <f>IF(B881="","",IF(AZ882="対象外","対象外",AF881))</f>
        <v/>
      </c>
      <c r="AG882" s="219" t="str">
        <f>IF(B881="","",IF(AZ882="対象外","対象外",AG881))</f>
        <v/>
      </c>
      <c r="AH882" s="523" t="str">
        <f t="shared" ref="AH882" si="1445">IF(B881="","",IF(AH881&lt;1,"対象外",ROUND(AI881/AH881,3)))</f>
        <v/>
      </c>
      <c r="AI882" s="524"/>
      <c r="AJ882" s="189"/>
      <c r="AL882" s="290"/>
      <c r="AM882" s="184">
        <f>IF(AH882="",0,IF(AH882="対象外",0,1))</f>
        <v>0</v>
      </c>
      <c r="AN882" s="187">
        <f>IF(AM882=1,AH882,0)</f>
        <v>0</v>
      </c>
      <c r="AO882" s="184">
        <f>AH881</f>
        <v>0</v>
      </c>
      <c r="AP882" s="170">
        <f>AI881</f>
        <v>0</v>
      </c>
      <c r="AQ882" s="152"/>
      <c r="AR882" s="170">
        <f>IF(AS882&gt;1,1,0)</f>
        <v>0</v>
      </c>
      <c r="AS882" s="170">
        <f>AO882+AS838</f>
        <v>0</v>
      </c>
      <c r="AT882" s="170">
        <f>AP882+AT838</f>
        <v>0</v>
      </c>
      <c r="AU882" s="279">
        <f>IF(AR882=1,ROUND(AT882/AS882,3),0)</f>
        <v>0</v>
      </c>
      <c r="AW882" s="198" t="str">
        <f>IF(COUNTIF(F881:L881,"作業")+COUNTIF(F881:L881,"休日")&lt;7,"対象外",IF(COUNTIF(F881:L881,"休日")&gt;3,"対象外","対象"))</f>
        <v>対象外</v>
      </c>
      <c r="AX882" s="198" t="str">
        <f>IF(COUNTIF(M881:S881,"作業")+COUNTIF(M881:S881,"休日")&lt;7,"対象外",IF(COUNTIF(M881:S881,"休日")&gt;3,"対象外","対象"))</f>
        <v>対象外</v>
      </c>
      <c r="AY882" s="198" t="str">
        <f>IF(COUNTIF(T881:Z881,"作業")+COUNTIF(T881:Z881,"休日")&lt;7,"対象外",IF(COUNTIF(T881:Z881,"休日")&gt;3,"対象外","対象"))</f>
        <v>対象外</v>
      </c>
      <c r="AZ882" s="198" t="str">
        <f>IF(COUNTIF(AA881:AG881,"作業")+COUNTIF(AA881:AG881,"休日")&lt;7,"対象外",IF(COUNTIF(AA881:AG881,"休日")&gt;3,"対象外","対象"))</f>
        <v>対象外</v>
      </c>
    </row>
    <row r="883" spans="1:52" ht="54.75" customHeight="1" x14ac:dyDescent="0.35">
      <c r="A883" s="599"/>
      <c r="B883" s="529" t="str">
        <f>IF(COUNTIF(F883:AG883,0)=28,"",B$47)</f>
        <v/>
      </c>
      <c r="C883" s="530"/>
      <c r="D883" s="531"/>
      <c r="E883" s="295" t="s">
        <v>158</v>
      </c>
      <c r="F883" s="314">
        <f>VLOOKUP(F858,'12'!$B$11:$D$598,3,0)</f>
        <v>0</v>
      </c>
      <c r="G883" s="219">
        <f>VLOOKUP(G858,'12'!$B$11:$D$598,3,0)</f>
        <v>0</v>
      </c>
      <c r="H883" s="219">
        <f>VLOOKUP(H858,'12'!$B$11:$D$598,3,0)</f>
        <v>0</v>
      </c>
      <c r="I883" s="219">
        <f>VLOOKUP(I858,'12'!$B$11:$D$598,3,0)</f>
        <v>0</v>
      </c>
      <c r="J883" s="219">
        <f>VLOOKUP(J858,'12'!$B$11:$D$598,3,0)</f>
        <v>0</v>
      </c>
      <c r="K883" s="219">
        <f>VLOOKUP(K858,'12'!$B$11:$D$598,3,0)</f>
        <v>0</v>
      </c>
      <c r="L883" s="315">
        <f>VLOOKUP(L858,'12'!$B$11:$D$598,3,0)</f>
        <v>0</v>
      </c>
      <c r="M883" s="303">
        <f>VLOOKUP(M858,'12'!$B$11:$D$598,3,0)</f>
        <v>0</v>
      </c>
      <c r="N883" s="219">
        <f>VLOOKUP(N858,'12'!$B$11:$D$598,3,0)</f>
        <v>0</v>
      </c>
      <c r="O883" s="219">
        <f>VLOOKUP(O858,'12'!$B$11:$D$598,3,0)</f>
        <v>0</v>
      </c>
      <c r="P883" s="219">
        <f>VLOOKUP(P858,'12'!$B$11:$D$598,3,0)</f>
        <v>0</v>
      </c>
      <c r="Q883" s="219">
        <f>VLOOKUP(Q858,'12'!$B$11:$D$598,3,0)</f>
        <v>0</v>
      </c>
      <c r="R883" s="219">
        <f>VLOOKUP(R858,'12'!$B$11:$D$598,3,0)</f>
        <v>0</v>
      </c>
      <c r="S883" s="322">
        <f>VLOOKUP(S858,'12'!$B$11:$D$598,3,0)</f>
        <v>0</v>
      </c>
      <c r="T883" s="314">
        <f>VLOOKUP(T858,'12'!$B$11:$D$598,3,0)</f>
        <v>0</v>
      </c>
      <c r="U883" s="219">
        <f>VLOOKUP(U858,'12'!$B$11:$D$598,3,0)</f>
        <v>0</v>
      </c>
      <c r="V883" s="219">
        <f>VLOOKUP(V858,'12'!$B$11:$D$598,3,0)</f>
        <v>0</v>
      </c>
      <c r="W883" s="219">
        <f>VLOOKUP(W858,'12'!$B$11:$D$598,3,0)</f>
        <v>0</v>
      </c>
      <c r="X883" s="219">
        <f>VLOOKUP(X858,'12'!$B$11:$D$598,3,0)</f>
        <v>0</v>
      </c>
      <c r="Y883" s="219">
        <f>VLOOKUP(Y858,'12'!$B$11:$D$598,3,0)</f>
        <v>0</v>
      </c>
      <c r="Z883" s="315">
        <f>VLOOKUP(Z858,'12'!$B$11:$D$598,3,0)</f>
        <v>0</v>
      </c>
      <c r="AA883" s="303">
        <f>VLOOKUP(AA858,'12'!$B$11:$D$598,3,0)</f>
        <v>0</v>
      </c>
      <c r="AB883" s="219">
        <f>VLOOKUP(AB858,'12'!$B$11:$D$598,3,0)</f>
        <v>0</v>
      </c>
      <c r="AC883" s="219">
        <f>VLOOKUP(AC858,'12'!$B$11:$D$598,3,0)</f>
        <v>0</v>
      </c>
      <c r="AD883" s="219">
        <f>VLOOKUP(AD858,'12'!$B$11:$D$598,3,0)</f>
        <v>0</v>
      </c>
      <c r="AE883" s="219">
        <f>VLOOKUP(AE858,'12'!$B$11:$D$598,3,0)</f>
        <v>0</v>
      </c>
      <c r="AF883" s="219">
        <f>VLOOKUP(AF858,'12'!$B$11:$D$598,3,0)</f>
        <v>0</v>
      </c>
      <c r="AG883" s="219">
        <f>VLOOKUP(AG858,'12'!$B$11:$D$598,3,0)</f>
        <v>0</v>
      </c>
      <c r="AH883" s="198">
        <f t="shared" ref="AH883" si="1446">COUNTIF(F884:AG884,"作業")+COUNTIF(F884:AG884,"休日")</f>
        <v>0</v>
      </c>
      <c r="AI883" s="291">
        <f t="shared" ref="AI883" si="1447">(COUNTIF(F884:AG884,"休日"))</f>
        <v>0</v>
      </c>
      <c r="AJ883" s="189"/>
      <c r="AL883" s="290"/>
      <c r="AM883" s="290"/>
      <c r="AN883" s="290"/>
      <c r="AW883" s="278">
        <v>1</v>
      </c>
      <c r="AX883" s="278">
        <v>2</v>
      </c>
      <c r="AY883" s="278">
        <v>3</v>
      </c>
      <c r="AZ883" s="278">
        <v>4</v>
      </c>
    </row>
    <row r="884" spans="1:52" ht="54.75" customHeight="1" x14ac:dyDescent="0.35">
      <c r="A884" s="599"/>
      <c r="B884" s="532"/>
      <c r="C884" s="533"/>
      <c r="D884" s="534"/>
      <c r="E884" s="296" t="s">
        <v>159</v>
      </c>
      <c r="F884" s="314" t="str">
        <f>IF(B883="","",IF(AW884="対象外","対象外",F883))</f>
        <v/>
      </c>
      <c r="G884" s="219" t="str">
        <f>IF(B883="","",IF(AW884="対象外","対象外",G883))</f>
        <v/>
      </c>
      <c r="H884" s="219" t="str">
        <f>IF(B883="","",IF(AW884="対象外","対象外",H883))</f>
        <v/>
      </c>
      <c r="I884" s="219" t="str">
        <f>IF(B883="","",IF(AW884="対象外","対象外",I883))</f>
        <v/>
      </c>
      <c r="J884" s="219" t="str">
        <f>IF(B883="","",IF(AW884="対象外","対象外",J883))</f>
        <v/>
      </c>
      <c r="K884" s="219" t="str">
        <f>IF(B883="","",IF(AW884="対象外","対象外",K883))</f>
        <v/>
      </c>
      <c r="L884" s="315" t="str">
        <f>IF(B883="","",IF(AW884="対象外","対象外",L883))</f>
        <v/>
      </c>
      <c r="M884" s="303" t="str">
        <f>IF(B883="","",IF(AX884="対象外","対象外",M883))</f>
        <v/>
      </c>
      <c r="N884" s="219" t="str">
        <f>IF(B883="","",IF(AX884="対象外","対象外",N883))</f>
        <v/>
      </c>
      <c r="O884" s="219" t="str">
        <f>IF(B883="","",IF(AX884="対象外","対象外",O883))</f>
        <v/>
      </c>
      <c r="P884" s="219" t="str">
        <f>IF(B883="","",IF(AX884="対象外","対象外",P883))</f>
        <v/>
      </c>
      <c r="Q884" s="219" t="str">
        <f>IF(B883="","",IF(AX884="対象外","対象外",Q883))</f>
        <v/>
      </c>
      <c r="R884" s="219" t="str">
        <f>IF(B883="","",IF(AX884="対象外","対象外",R883))</f>
        <v/>
      </c>
      <c r="S884" s="322" t="str">
        <f>IF(B883="","",IF(AX884="対象外","対象外",S883))</f>
        <v/>
      </c>
      <c r="T884" s="314" t="str">
        <f>IF(B883="","",IF(AY884="対象外","対象外",T883))</f>
        <v/>
      </c>
      <c r="U884" s="219" t="str">
        <f>IF(B883="","",IF(AY884="対象外","対象外",U883))</f>
        <v/>
      </c>
      <c r="V884" s="219" t="str">
        <f>IF(B883="","",IF(AY884="対象外","対象外",V883))</f>
        <v/>
      </c>
      <c r="W884" s="219" t="str">
        <f>IF(B883="","",IF(AY884="対象外","対象外",W883))</f>
        <v/>
      </c>
      <c r="X884" s="219" t="str">
        <f>IF(B883="","",IF(AY884="対象外","対象外",X883))</f>
        <v/>
      </c>
      <c r="Y884" s="219" t="str">
        <f>IF(B883="","",IF(AY884="対象外","対象外",Y883))</f>
        <v/>
      </c>
      <c r="Z884" s="315" t="str">
        <f>IF(B883="","",IF(AY884="対象外","対象外",Z883))</f>
        <v/>
      </c>
      <c r="AA884" s="303" t="str">
        <f>IF(B883="","",IF(AZ884="対象外","対象外",AA883))</f>
        <v/>
      </c>
      <c r="AB884" s="219" t="str">
        <f>IF(B883="","",IF(AZ884="対象外","対象外",AB883))</f>
        <v/>
      </c>
      <c r="AC884" s="219" t="str">
        <f>IF(B883="","",IF(AZ884="対象外","対象外",AC883))</f>
        <v/>
      </c>
      <c r="AD884" s="219" t="str">
        <f>IF(B883="","",IF(AZ884="対象外","対象外",AD883))</f>
        <v/>
      </c>
      <c r="AE884" s="219" t="str">
        <f>IF(B883="","",IF(AZ884="対象外","対象外",AE883))</f>
        <v/>
      </c>
      <c r="AF884" s="219" t="str">
        <f>IF(B883="","",IF(AZ884="対象外","対象外",AF883))</f>
        <v/>
      </c>
      <c r="AG884" s="219" t="str">
        <f>IF(B883="","",IF(AZ884="対象外","対象外",AG883))</f>
        <v/>
      </c>
      <c r="AH884" s="523" t="str">
        <f t="shared" ref="AH884" si="1448">IF(B883="","",IF(AH883&lt;1,"対象外",ROUND(AI883/AH883,3)))</f>
        <v/>
      </c>
      <c r="AI884" s="524"/>
      <c r="AJ884" s="189"/>
      <c r="AL884" s="290"/>
      <c r="AM884" s="184">
        <f>IF(AH884="",0,IF(AH884="対象外",0,1))</f>
        <v>0</v>
      </c>
      <c r="AN884" s="187">
        <f>IF(AM884=1,AH884,0)</f>
        <v>0</v>
      </c>
      <c r="AO884" s="184">
        <f>AH883</f>
        <v>0</v>
      </c>
      <c r="AP884" s="170">
        <f>AI883</f>
        <v>0</v>
      </c>
      <c r="AQ884" s="152"/>
      <c r="AR884" s="170">
        <f>IF(AS884&gt;1,1,0)</f>
        <v>0</v>
      </c>
      <c r="AS884" s="170">
        <f>AO884+AS840</f>
        <v>0</v>
      </c>
      <c r="AT884" s="170">
        <f>AP884+AT840</f>
        <v>0</v>
      </c>
      <c r="AU884" s="279">
        <f>IF(AR884=1,ROUND(AT884/AS884,3),0)</f>
        <v>0</v>
      </c>
      <c r="AW884" s="198" t="str">
        <f>IF(COUNTIF(F883:L883,"作業")+COUNTIF(F883:L883,"休日")&lt;7,"対象外",IF(COUNTIF(F883:L883,"休日")&gt;3,"対象外","対象"))</f>
        <v>対象外</v>
      </c>
      <c r="AX884" s="198" t="str">
        <f>IF(COUNTIF(M883:S883,"作業")+COUNTIF(M883:S883,"休日")&lt;7,"対象外",IF(COUNTIF(M883:S883,"休日")&gt;3,"対象外","対象"))</f>
        <v>対象外</v>
      </c>
      <c r="AY884" s="198" t="str">
        <f>IF(COUNTIF(T883:Z883,"作業")+COUNTIF(T883:Z883,"休日")&lt;7,"対象外",IF(COUNTIF(T883:Z883,"休日")&gt;3,"対象外","対象"))</f>
        <v>対象外</v>
      </c>
      <c r="AZ884" s="198" t="str">
        <f>IF(COUNTIF(AA883:AG883,"作業")+COUNTIF(AA883:AG883,"休日")&lt;7,"対象外",IF(COUNTIF(AA883:AG883,"休日")&gt;3,"対象外","対象"))</f>
        <v>対象外</v>
      </c>
    </row>
    <row r="885" spans="1:52" ht="54.75" customHeight="1" x14ac:dyDescent="0.35">
      <c r="A885" s="599"/>
      <c r="B885" s="529" t="str">
        <f>IF(COUNTIF(F885:AG885,0)=28,"",B$49)</f>
        <v/>
      </c>
      <c r="C885" s="530"/>
      <c r="D885" s="531"/>
      <c r="E885" s="295" t="s">
        <v>158</v>
      </c>
      <c r="F885" s="314">
        <f>VLOOKUP(F858,'13'!$B$11:$D$598,3,0)</f>
        <v>0</v>
      </c>
      <c r="G885" s="219">
        <f>VLOOKUP(G858,'13'!$B$11:$D$598,3,0)</f>
        <v>0</v>
      </c>
      <c r="H885" s="219">
        <f>VLOOKUP(H858,'13'!$B$11:$D$598,3,0)</f>
        <v>0</v>
      </c>
      <c r="I885" s="219">
        <f>VLOOKUP(I858,'13'!$B$11:$D$598,3,0)</f>
        <v>0</v>
      </c>
      <c r="J885" s="219">
        <f>VLOOKUP(J858,'13'!$B$11:$D$598,3,0)</f>
        <v>0</v>
      </c>
      <c r="K885" s="219">
        <f>VLOOKUP(K858,'13'!$B$11:$D$598,3,0)</f>
        <v>0</v>
      </c>
      <c r="L885" s="315">
        <f>VLOOKUP(L858,'13'!$B$11:$D$598,3,0)</f>
        <v>0</v>
      </c>
      <c r="M885" s="303">
        <f>VLOOKUP(M858,'13'!$B$11:$D$598,3,0)</f>
        <v>0</v>
      </c>
      <c r="N885" s="219">
        <f>VLOOKUP(N858,'13'!$B$11:$D$598,3,0)</f>
        <v>0</v>
      </c>
      <c r="O885" s="219">
        <f>VLOOKUP(O858,'13'!$B$11:$D$598,3,0)</f>
        <v>0</v>
      </c>
      <c r="P885" s="219">
        <f>VLOOKUP(P858,'13'!$B$11:$D$598,3,0)</f>
        <v>0</v>
      </c>
      <c r="Q885" s="219">
        <f>VLOOKUP(Q858,'13'!$B$11:$D$598,3,0)</f>
        <v>0</v>
      </c>
      <c r="R885" s="219">
        <f>VLOOKUP(R858,'13'!$B$11:$D$598,3,0)</f>
        <v>0</v>
      </c>
      <c r="S885" s="322">
        <f>VLOOKUP(S858,'13'!$B$11:$D$598,3,0)</f>
        <v>0</v>
      </c>
      <c r="T885" s="314">
        <f>VLOOKUP(T858,'13'!$B$11:$D$598,3,0)</f>
        <v>0</v>
      </c>
      <c r="U885" s="219">
        <f>VLOOKUP(U858,'13'!$B$11:$D$598,3,0)</f>
        <v>0</v>
      </c>
      <c r="V885" s="219">
        <f>VLOOKUP(V858,'13'!$B$11:$D$598,3,0)</f>
        <v>0</v>
      </c>
      <c r="W885" s="219">
        <f>VLOOKUP(W858,'13'!$B$11:$D$598,3,0)</f>
        <v>0</v>
      </c>
      <c r="X885" s="219">
        <f>VLOOKUP(X858,'13'!$B$11:$D$598,3,0)</f>
        <v>0</v>
      </c>
      <c r="Y885" s="219">
        <f>VLOOKUP(Y858,'13'!$B$11:$D$598,3,0)</f>
        <v>0</v>
      </c>
      <c r="Z885" s="315">
        <f>VLOOKUP(Z858,'13'!$B$11:$D$598,3,0)</f>
        <v>0</v>
      </c>
      <c r="AA885" s="303">
        <f>VLOOKUP(AA858,'13'!$B$11:$D$598,3,0)</f>
        <v>0</v>
      </c>
      <c r="AB885" s="219">
        <f>VLOOKUP(AB858,'13'!$B$11:$D$598,3,0)</f>
        <v>0</v>
      </c>
      <c r="AC885" s="219">
        <f>VLOOKUP(AC858,'13'!$B$11:$D$598,3,0)</f>
        <v>0</v>
      </c>
      <c r="AD885" s="219">
        <f>VLOOKUP(AD858,'13'!$B$11:$D$598,3,0)</f>
        <v>0</v>
      </c>
      <c r="AE885" s="219">
        <f>VLOOKUP(AE858,'13'!$B$11:$D$598,3,0)</f>
        <v>0</v>
      </c>
      <c r="AF885" s="219">
        <f>VLOOKUP(AF858,'13'!$B$11:$D$598,3,0)</f>
        <v>0</v>
      </c>
      <c r="AG885" s="219">
        <f>VLOOKUP(AG858,'13'!$B$11:$D$598,3,0)</f>
        <v>0</v>
      </c>
      <c r="AH885" s="198">
        <f t="shared" ref="AH885" si="1449">COUNTIF(F886:AG886,"作業")+COUNTIF(F886:AG886,"休日")</f>
        <v>0</v>
      </c>
      <c r="AI885" s="291">
        <f t="shared" ref="AI885" si="1450">(COUNTIF(F886:AG886,"休日"))</f>
        <v>0</v>
      </c>
      <c r="AJ885" s="189"/>
      <c r="AL885" s="290"/>
      <c r="AM885" s="290"/>
      <c r="AN885" s="290"/>
      <c r="AW885" s="278">
        <v>1</v>
      </c>
      <c r="AX885" s="278">
        <v>2</v>
      </c>
      <c r="AY885" s="278">
        <v>3</v>
      </c>
      <c r="AZ885" s="278">
        <v>4</v>
      </c>
    </row>
    <row r="886" spans="1:52" ht="54.75" customHeight="1" x14ac:dyDescent="0.35">
      <c r="A886" s="599"/>
      <c r="B886" s="532"/>
      <c r="C886" s="533"/>
      <c r="D886" s="534"/>
      <c r="E886" s="296" t="s">
        <v>159</v>
      </c>
      <c r="F886" s="314" t="str">
        <f>IF(B885="","",IF(AW886="対象外","対象外",F885))</f>
        <v/>
      </c>
      <c r="G886" s="219" t="str">
        <f>IF(B885="","",IF(AW886="対象外","対象外",G885))</f>
        <v/>
      </c>
      <c r="H886" s="219" t="str">
        <f>IF(B885="","",IF(AW886="対象外","対象外",H885))</f>
        <v/>
      </c>
      <c r="I886" s="219" t="str">
        <f>IF(B885="","",IF(AW886="対象外","対象外",I885))</f>
        <v/>
      </c>
      <c r="J886" s="219" t="str">
        <f>IF(B885="","",IF(AW886="対象外","対象外",J885))</f>
        <v/>
      </c>
      <c r="K886" s="219" t="str">
        <f>IF(B885="","",IF(AW886="対象外","対象外",K885))</f>
        <v/>
      </c>
      <c r="L886" s="315" t="str">
        <f>IF(B885="","",IF(AW886="対象外","対象外",L885))</f>
        <v/>
      </c>
      <c r="M886" s="303" t="str">
        <f>IF(B885="","",IF(AX886="対象外","対象外",M885))</f>
        <v/>
      </c>
      <c r="N886" s="219" t="str">
        <f>IF(B885="","",IF(AX886="対象外","対象外",N885))</f>
        <v/>
      </c>
      <c r="O886" s="219" t="str">
        <f>IF(B885="","",IF(AX886="対象外","対象外",O885))</f>
        <v/>
      </c>
      <c r="P886" s="219" t="str">
        <f>IF(B885="","",IF(AX886="対象外","対象外",P885))</f>
        <v/>
      </c>
      <c r="Q886" s="219" t="str">
        <f>IF(B885="","",IF(AX886="対象外","対象外",Q885))</f>
        <v/>
      </c>
      <c r="R886" s="219" t="str">
        <f>IF(B885="","",IF(AX886="対象外","対象外",R885))</f>
        <v/>
      </c>
      <c r="S886" s="322" t="str">
        <f>IF(B885="","",IF(AX886="対象外","対象外",S885))</f>
        <v/>
      </c>
      <c r="T886" s="314" t="str">
        <f>IF(B885="","",IF(AY886="対象外","対象外",T885))</f>
        <v/>
      </c>
      <c r="U886" s="219" t="str">
        <f>IF(B885="","",IF(AY886="対象外","対象外",U885))</f>
        <v/>
      </c>
      <c r="V886" s="219" t="str">
        <f>IF(B885="","",IF(AY886="対象外","対象外",V885))</f>
        <v/>
      </c>
      <c r="W886" s="219" t="str">
        <f>IF(B885="","",IF(AY886="対象外","対象外",W885))</f>
        <v/>
      </c>
      <c r="X886" s="219" t="str">
        <f>IF(B885="","",IF(AY886="対象外","対象外",X885))</f>
        <v/>
      </c>
      <c r="Y886" s="219" t="str">
        <f>IF(B885="","",IF(AY886="対象外","対象外",Y885))</f>
        <v/>
      </c>
      <c r="Z886" s="315" t="str">
        <f>IF(B885="","",IF(AY886="対象外","対象外",Z885))</f>
        <v/>
      </c>
      <c r="AA886" s="303" t="str">
        <f>IF(B885="","",IF(AZ886="対象外","対象外",AA885))</f>
        <v/>
      </c>
      <c r="AB886" s="219" t="str">
        <f>IF(B885="","",IF(AZ886="対象外","対象外",AB885))</f>
        <v/>
      </c>
      <c r="AC886" s="219" t="str">
        <f>IF(B885="","",IF(AZ886="対象外","対象外",AC885))</f>
        <v/>
      </c>
      <c r="AD886" s="219" t="str">
        <f>IF(B885="","",IF(AZ886="対象外","対象外",AD885))</f>
        <v/>
      </c>
      <c r="AE886" s="219" t="str">
        <f>IF(B885="","",IF(AZ886="対象外","対象外",AE885))</f>
        <v/>
      </c>
      <c r="AF886" s="219" t="str">
        <f>IF(B885="","",IF(AZ886="対象外","対象外",AF885))</f>
        <v/>
      </c>
      <c r="AG886" s="219" t="str">
        <f>IF(B885="","",IF(AZ886="対象外","対象外",AG885))</f>
        <v/>
      </c>
      <c r="AH886" s="523" t="str">
        <f t="shared" ref="AH886" si="1451">IF(B885="","",IF(AH885&lt;1,"対象外",ROUND(AI885/AH885,3)))</f>
        <v/>
      </c>
      <c r="AI886" s="524"/>
      <c r="AJ886" s="189"/>
      <c r="AL886" s="290"/>
      <c r="AM886" s="184">
        <f>IF(AH886="",0,IF(AH886="対象外",0,1))</f>
        <v>0</v>
      </c>
      <c r="AN886" s="187">
        <f>IF(AM886=1,AH886,0)</f>
        <v>0</v>
      </c>
      <c r="AO886" s="184">
        <f>AH885</f>
        <v>0</v>
      </c>
      <c r="AP886" s="170">
        <f>AI885</f>
        <v>0</v>
      </c>
      <c r="AQ886" s="152"/>
      <c r="AR886" s="170">
        <f>IF(AS886&gt;1,1,0)</f>
        <v>0</v>
      </c>
      <c r="AS886" s="170">
        <f>AO886+AS842</f>
        <v>0</v>
      </c>
      <c r="AT886" s="170">
        <f>AP886+AT842</f>
        <v>0</v>
      </c>
      <c r="AU886" s="279">
        <f>IF(AR886=1,ROUND(AT886/AS886,3),0)</f>
        <v>0</v>
      </c>
      <c r="AW886" s="198" t="str">
        <f>IF(COUNTIF(F885:L885,"作業")+COUNTIF(F885:L885,"休日")&lt;7,"対象外",IF(COUNTIF(F885:L885,"休日")&gt;3,"対象外","対象"))</f>
        <v>対象外</v>
      </c>
      <c r="AX886" s="198" t="str">
        <f>IF(COUNTIF(M885:S885,"作業")+COUNTIF(M885:S885,"休日")&lt;7,"対象外",IF(COUNTIF(M885:S885,"休日")&gt;3,"対象外","対象"))</f>
        <v>対象外</v>
      </c>
      <c r="AY886" s="198" t="str">
        <f>IF(COUNTIF(T885:Z885,"作業")+COUNTIF(T885:Z885,"休日")&lt;7,"対象外",IF(COUNTIF(T885:Z885,"休日")&gt;3,"対象外","対象"))</f>
        <v>対象外</v>
      </c>
      <c r="AZ886" s="198" t="str">
        <f>IF(COUNTIF(AA885:AG885,"作業")+COUNTIF(AA885:AG885,"休日")&lt;7,"対象外",IF(COUNTIF(AA885:AG885,"休日")&gt;3,"対象外","対象"))</f>
        <v>対象外</v>
      </c>
    </row>
    <row r="887" spans="1:52" ht="54.75" customHeight="1" x14ac:dyDescent="0.35">
      <c r="A887" s="599"/>
      <c r="B887" s="529" t="str">
        <f>IF(COUNTIF(F887:AG887,0)=28,"",B$51)</f>
        <v/>
      </c>
      <c r="C887" s="530"/>
      <c r="D887" s="531"/>
      <c r="E887" s="295" t="s">
        <v>158</v>
      </c>
      <c r="F887" s="314">
        <f>VLOOKUP(F858,'14'!$B$11:$D$598,3,0)</f>
        <v>0</v>
      </c>
      <c r="G887" s="219">
        <f>VLOOKUP(G858,'14'!$B$11:$D$598,3,0)</f>
        <v>0</v>
      </c>
      <c r="H887" s="219">
        <f>VLOOKUP(H858,'14'!$B$11:$D$598,3,0)</f>
        <v>0</v>
      </c>
      <c r="I887" s="219">
        <f>VLOOKUP(I858,'14'!$B$11:$D$598,3,0)</f>
        <v>0</v>
      </c>
      <c r="J887" s="219">
        <f>VLOOKUP(J858,'14'!$B$11:$D$598,3,0)</f>
        <v>0</v>
      </c>
      <c r="K887" s="219">
        <f>VLOOKUP(K858,'14'!$B$11:$D$598,3,0)</f>
        <v>0</v>
      </c>
      <c r="L887" s="315">
        <f>VLOOKUP(L858,'14'!$B$11:$D$598,3,0)</f>
        <v>0</v>
      </c>
      <c r="M887" s="303">
        <f>VLOOKUP(M858,'14'!$B$11:$D$598,3,0)</f>
        <v>0</v>
      </c>
      <c r="N887" s="219">
        <f>VLOOKUP(N858,'14'!$B$11:$D$598,3,0)</f>
        <v>0</v>
      </c>
      <c r="O887" s="219">
        <f>VLOOKUP(O858,'14'!$B$11:$D$598,3,0)</f>
        <v>0</v>
      </c>
      <c r="P887" s="219">
        <f>VLOOKUP(P858,'14'!$B$11:$D$598,3,0)</f>
        <v>0</v>
      </c>
      <c r="Q887" s="219">
        <f>VLOOKUP(Q858,'14'!$B$11:$D$598,3,0)</f>
        <v>0</v>
      </c>
      <c r="R887" s="219">
        <f>VLOOKUP(R858,'14'!$B$11:$D$598,3,0)</f>
        <v>0</v>
      </c>
      <c r="S887" s="322">
        <f>VLOOKUP(S858,'14'!$B$11:$D$598,3,0)</f>
        <v>0</v>
      </c>
      <c r="T887" s="314">
        <f>VLOOKUP(T858,'14'!$B$11:$D$598,3,0)</f>
        <v>0</v>
      </c>
      <c r="U887" s="219">
        <f>VLOOKUP(U858,'14'!$B$11:$D$598,3,0)</f>
        <v>0</v>
      </c>
      <c r="V887" s="219">
        <f>VLOOKUP(V858,'14'!$B$11:$D$598,3,0)</f>
        <v>0</v>
      </c>
      <c r="W887" s="219">
        <f>VLOOKUP(W858,'14'!$B$11:$D$598,3,0)</f>
        <v>0</v>
      </c>
      <c r="X887" s="219">
        <f>VLOOKUP(X858,'14'!$B$11:$D$598,3,0)</f>
        <v>0</v>
      </c>
      <c r="Y887" s="219">
        <f>VLOOKUP(Y858,'14'!$B$11:$D$598,3,0)</f>
        <v>0</v>
      </c>
      <c r="Z887" s="315">
        <f>VLOOKUP(Z858,'14'!$B$11:$D$598,3,0)</f>
        <v>0</v>
      </c>
      <c r="AA887" s="303">
        <f>VLOOKUP(AA858,'14'!$B$11:$D$598,3,0)</f>
        <v>0</v>
      </c>
      <c r="AB887" s="219">
        <f>VLOOKUP(AB858,'14'!$B$11:$D$598,3,0)</f>
        <v>0</v>
      </c>
      <c r="AC887" s="219">
        <f>VLOOKUP(AC858,'14'!$B$11:$D$598,3,0)</f>
        <v>0</v>
      </c>
      <c r="AD887" s="219">
        <f>VLOOKUP(AD858,'14'!$B$11:$D$598,3,0)</f>
        <v>0</v>
      </c>
      <c r="AE887" s="219">
        <f>VLOOKUP(AE858,'14'!$B$11:$D$598,3,0)</f>
        <v>0</v>
      </c>
      <c r="AF887" s="219">
        <f>VLOOKUP(AF858,'14'!$B$11:$D$598,3,0)</f>
        <v>0</v>
      </c>
      <c r="AG887" s="219">
        <f>VLOOKUP(AG858,'14'!$B$11:$D$598,3,0)</f>
        <v>0</v>
      </c>
      <c r="AH887" s="198">
        <f t="shared" ref="AH887" si="1452">COUNTIF(F888:AG888,"作業")+COUNTIF(F888:AG888,"休日")</f>
        <v>0</v>
      </c>
      <c r="AI887" s="291">
        <f t="shared" ref="AI887" si="1453">(COUNTIF(F888:AG888,"休日"))</f>
        <v>0</v>
      </c>
      <c r="AJ887" s="189"/>
      <c r="AL887" s="290"/>
      <c r="AM887" s="290"/>
      <c r="AN887" s="290"/>
      <c r="AW887" s="278">
        <v>1</v>
      </c>
      <c r="AX887" s="278">
        <v>2</v>
      </c>
      <c r="AY887" s="278">
        <v>3</v>
      </c>
      <c r="AZ887" s="278">
        <v>4</v>
      </c>
    </row>
    <row r="888" spans="1:52" ht="54.75" customHeight="1" x14ac:dyDescent="0.35">
      <c r="A888" s="599"/>
      <c r="B888" s="532"/>
      <c r="C888" s="533"/>
      <c r="D888" s="534"/>
      <c r="E888" s="296" t="s">
        <v>159</v>
      </c>
      <c r="F888" s="314" t="str">
        <f>IF(B887="","",IF(AW888="対象外","対象外",F887))</f>
        <v/>
      </c>
      <c r="G888" s="219" t="str">
        <f>IF(B887="","",IF(AW888="対象外","対象外",G887))</f>
        <v/>
      </c>
      <c r="H888" s="219" t="str">
        <f>IF(B887="","",IF(AW888="対象外","対象外",H887))</f>
        <v/>
      </c>
      <c r="I888" s="219" t="str">
        <f>IF(B887="","",IF(AW888="対象外","対象外",I887))</f>
        <v/>
      </c>
      <c r="J888" s="219" t="str">
        <f>IF(B887="","",IF(AW888="対象外","対象外",J887))</f>
        <v/>
      </c>
      <c r="K888" s="219" t="str">
        <f>IF(B887="","",IF(AW888="対象外","対象外",K887))</f>
        <v/>
      </c>
      <c r="L888" s="315" t="str">
        <f>IF(B887="","",IF(AW888="対象外","対象外",L887))</f>
        <v/>
      </c>
      <c r="M888" s="303" t="str">
        <f>IF(B887="","",IF(AX888="対象外","対象外",M887))</f>
        <v/>
      </c>
      <c r="N888" s="219" t="str">
        <f>IF(B887="","",IF(AX888="対象外","対象外",N887))</f>
        <v/>
      </c>
      <c r="O888" s="219" t="str">
        <f>IF(B887="","",IF(AX888="対象外","対象外",O887))</f>
        <v/>
      </c>
      <c r="P888" s="219" t="str">
        <f>IF(B887="","",IF(AX888="対象外","対象外",P887))</f>
        <v/>
      </c>
      <c r="Q888" s="219" t="str">
        <f>IF(B887="","",IF(AX888="対象外","対象外",Q887))</f>
        <v/>
      </c>
      <c r="R888" s="219" t="str">
        <f>IF(B887="","",IF(AX888="対象外","対象外",R887))</f>
        <v/>
      </c>
      <c r="S888" s="322" t="str">
        <f>IF(B887="","",IF(AX888="対象外","対象外",S887))</f>
        <v/>
      </c>
      <c r="T888" s="314" t="str">
        <f>IF(B887="","",IF(AY888="対象外","対象外",T887))</f>
        <v/>
      </c>
      <c r="U888" s="219" t="str">
        <f>IF(B887="","",IF(AY888="対象外","対象外",U887))</f>
        <v/>
      </c>
      <c r="V888" s="219" t="str">
        <f>IF(B887="","",IF(AY888="対象外","対象外",V887))</f>
        <v/>
      </c>
      <c r="W888" s="219" t="str">
        <f>IF(B887="","",IF(AY888="対象外","対象外",W887))</f>
        <v/>
      </c>
      <c r="X888" s="219" t="str">
        <f>IF(B887="","",IF(AY888="対象外","対象外",X887))</f>
        <v/>
      </c>
      <c r="Y888" s="219" t="str">
        <f>IF(B887="","",IF(AY888="対象外","対象外",Y887))</f>
        <v/>
      </c>
      <c r="Z888" s="315" t="str">
        <f>IF(B887="","",IF(AY888="対象外","対象外",Z887))</f>
        <v/>
      </c>
      <c r="AA888" s="303" t="str">
        <f>IF(B887="","",IF(AZ888="対象外","対象外",AA887))</f>
        <v/>
      </c>
      <c r="AB888" s="219" t="str">
        <f>IF(B887="","",IF(AZ888="対象外","対象外",AB887))</f>
        <v/>
      </c>
      <c r="AC888" s="219" t="str">
        <f>IF(B887="","",IF(AZ888="対象外","対象外",AC887))</f>
        <v/>
      </c>
      <c r="AD888" s="219" t="str">
        <f>IF(B887="","",IF(AZ888="対象外","対象外",AD887))</f>
        <v/>
      </c>
      <c r="AE888" s="219" t="str">
        <f>IF(B887="","",IF(AZ888="対象外","対象外",AE887))</f>
        <v/>
      </c>
      <c r="AF888" s="219" t="str">
        <f>IF(B887="","",IF(AZ888="対象外","対象外",AF887))</f>
        <v/>
      </c>
      <c r="AG888" s="219" t="str">
        <f>IF(B887="","",IF(AZ888="対象外","対象外",AG887))</f>
        <v/>
      </c>
      <c r="AH888" s="523" t="str">
        <f t="shared" ref="AH888" si="1454">IF(B887="","",IF(AH887&lt;1,"対象外",ROUND(AI887/AH887,3)))</f>
        <v/>
      </c>
      <c r="AI888" s="524"/>
      <c r="AJ888" s="189"/>
      <c r="AL888" s="290"/>
      <c r="AM888" s="184">
        <f>IF(AH888="",0,IF(AH888="対象外",0,1))</f>
        <v>0</v>
      </c>
      <c r="AN888" s="187">
        <f>IF(AM888=1,AH888,0)</f>
        <v>0</v>
      </c>
      <c r="AO888" s="184">
        <f>AH887</f>
        <v>0</v>
      </c>
      <c r="AP888" s="170">
        <f>AI887</f>
        <v>0</v>
      </c>
      <c r="AQ888" s="152"/>
      <c r="AR888" s="170">
        <f>IF(AS888&gt;1,1,0)</f>
        <v>0</v>
      </c>
      <c r="AS888" s="170">
        <f>AO888+AS844</f>
        <v>0</v>
      </c>
      <c r="AT888" s="170">
        <f>AP888+AT844</f>
        <v>0</v>
      </c>
      <c r="AU888" s="279">
        <f>IF(AR888=1,ROUND(AT888/AS888,3),0)</f>
        <v>0</v>
      </c>
      <c r="AW888" s="198" t="str">
        <f>IF(COUNTIF(F887:L887,"作業")+COUNTIF(F887:L887,"休日")&lt;7,"対象外",IF(COUNTIF(F887:L887,"休日")&gt;3,"対象外","対象"))</f>
        <v>対象外</v>
      </c>
      <c r="AX888" s="198" t="str">
        <f>IF(COUNTIF(M887:S887,"作業")+COUNTIF(M887:S887,"休日")&lt;7,"対象外",IF(COUNTIF(M887:S887,"休日")&gt;3,"対象外","対象"))</f>
        <v>対象外</v>
      </c>
      <c r="AY888" s="198" t="str">
        <f>IF(COUNTIF(T887:Z887,"作業")+COUNTIF(T887:Z887,"休日")&lt;7,"対象外",IF(COUNTIF(T887:Z887,"休日")&gt;3,"対象外","対象"))</f>
        <v>対象外</v>
      </c>
      <c r="AZ888" s="198" t="str">
        <f>IF(COUNTIF(AA887:AG887,"作業")+COUNTIF(AA887:AG887,"休日")&lt;7,"対象外",IF(COUNTIF(AA887:AG887,"休日")&gt;3,"対象外","対象"))</f>
        <v>対象外</v>
      </c>
    </row>
    <row r="889" spans="1:52" ht="54.75" customHeight="1" x14ac:dyDescent="0.35">
      <c r="A889" s="599"/>
      <c r="B889" s="529" t="str">
        <f>IF(COUNTIF(F889:AG889,0)=28,"",B$53)</f>
        <v/>
      </c>
      <c r="C889" s="530"/>
      <c r="D889" s="531"/>
      <c r="E889" s="295" t="s">
        <v>158</v>
      </c>
      <c r="F889" s="314">
        <f>VLOOKUP(F858,'15'!$B$11:$D$598,3,0)</f>
        <v>0</v>
      </c>
      <c r="G889" s="219">
        <f>VLOOKUP(G858,'15'!$B$11:$D$598,3,0)</f>
        <v>0</v>
      </c>
      <c r="H889" s="219">
        <f>VLOOKUP(H858,'15'!$B$11:$D$598,3,0)</f>
        <v>0</v>
      </c>
      <c r="I889" s="219">
        <f>VLOOKUP(I858,'15'!$B$11:$D$598,3,0)</f>
        <v>0</v>
      </c>
      <c r="J889" s="219">
        <f>VLOOKUP(J858,'15'!$B$11:$D$598,3,0)</f>
        <v>0</v>
      </c>
      <c r="K889" s="219">
        <f>VLOOKUP(K858,'15'!$B$11:$D$598,3,0)</f>
        <v>0</v>
      </c>
      <c r="L889" s="315">
        <f>VLOOKUP(L858,'15'!$B$11:$D$598,3,0)</f>
        <v>0</v>
      </c>
      <c r="M889" s="303">
        <f>VLOOKUP(M858,'15'!$B$11:$D$598,3,0)</f>
        <v>0</v>
      </c>
      <c r="N889" s="219">
        <f>VLOOKUP(N858,'15'!$B$11:$D$598,3,0)</f>
        <v>0</v>
      </c>
      <c r="O889" s="219">
        <f>VLOOKUP(O858,'15'!$B$11:$D$598,3,0)</f>
        <v>0</v>
      </c>
      <c r="P889" s="219">
        <f>VLOOKUP(P858,'15'!$B$11:$D$598,3,0)</f>
        <v>0</v>
      </c>
      <c r="Q889" s="219">
        <f>VLOOKUP(Q858,'15'!$B$11:$D$598,3,0)</f>
        <v>0</v>
      </c>
      <c r="R889" s="219">
        <f>VLOOKUP(R858,'15'!$B$11:$D$598,3,0)</f>
        <v>0</v>
      </c>
      <c r="S889" s="322">
        <f>VLOOKUP(S858,'15'!$B$11:$D$598,3,0)</f>
        <v>0</v>
      </c>
      <c r="T889" s="314">
        <f>VLOOKUP(T858,'15'!$B$11:$D$598,3,0)</f>
        <v>0</v>
      </c>
      <c r="U889" s="219">
        <f>VLOOKUP(U858,'15'!$B$11:$D$598,3,0)</f>
        <v>0</v>
      </c>
      <c r="V889" s="219">
        <f>VLOOKUP(V858,'15'!$B$11:$D$598,3,0)</f>
        <v>0</v>
      </c>
      <c r="W889" s="219">
        <f>VLOOKUP(W858,'15'!$B$11:$D$598,3,0)</f>
        <v>0</v>
      </c>
      <c r="X889" s="219">
        <f>VLOOKUP(X858,'15'!$B$11:$D$598,3,0)</f>
        <v>0</v>
      </c>
      <c r="Y889" s="219">
        <f>VLOOKUP(Y858,'15'!$B$11:$D$598,3,0)</f>
        <v>0</v>
      </c>
      <c r="Z889" s="315">
        <f>VLOOKUP(Z858,'15'!$B$11:$D$598,3,0)</f>
        <v>0</v>
      </c>
      <c r="AA889" s="303">
        <f>VLOOKUP(AA858,'15'!$B$11:$D$598,3,0)</f>
        <v>0</v>
      </c>
      <c r="AB889" s="219">
        <f>VLOOKUP(AB858,'15'!$B$11:$D$598,3,0)</f>
        <v>0</v>
      </c>
      <c r="AC889" s="219">
        <f>VLOOKUP(AC858,'15'!$B$11:$D$598,3,0)</f>
        <v>0</v>
      </c>
      <c r="AD889" s="219">
        <f>VLOOKUP(AD858,'15'!$B$11:$D$598,3,0)</f>
        <v>0</v>
      </c>
      <c r="AE889" s="219">
        <f>VLOOKUP(AE858,'15'!$B$11:$D$598,3,0)</f>
        <v>0</v>
      </c>
      <c r="AF889" s="219">
        <f>VLOOKUP(AF858,'15'!$B$11:$D$598,3,0)</f>
        <v>0</v>
      </c>
      <c r="AG889" s="219">
        <f>VLOOKUP(AG858,'15'!$B$11:$D$598,3,0)</f>
        <v>0</v>
      </c>
      <c r="AH889" s="198">
        <f t="shared" ref="AH889" si="1455">COUNTIF(F890:AG890,"作業")+COUNTIF(F890:AG890,"休日")</f>
        <v>0</v>
      </c>
      <c r="AI889" s="291">
        <f t="shared" ref="AI889" si="1456">(COUNTIF(F890:AG890,"休日"))</f>
        <v>0</v>
      </c>
      <c r="AJ889" s="189"/>
      <c r="AL889" s="290"/>
      <c r="AM889" s="290"/>
      <c r="AN889" s="290"/>
      <c r="AW889" s="278">
        <v>1</v>
      </c>
      <c r="AX889" s="278">
        <v>2</v>
      </c>
      <c r="AY889" s="278">
        <v>3</v>
      </c>
      <c r="AZ889" s="278">
        <v>4</v>
      </c>
    </row>
    <row r="890" spans="1:52" ht="54.75" customHeight="1" x14ac:dyDescent="0.35">
      <c r="A890" s="599"/>
      <c r="B890" s="532"/>
      <c r="C890" s="533"/>
      <c r="D890" s="534"/>
      <c r="E890" s="296" t="s">
        <v>159</v>
      </c>
      <c r="F890" s="314" t="str">
        <f>IF(B889="","",IF(AW890="対象外","対象外",F889))</f>
        <v/>
      </c>
      <c r="G890" s="219" t="str">
        <f>IF(B889="","",IF(AW890="対象外","対象外",G889))</f>
        <v/>
      </c>
      <c r="H890" s="219" t="str">
        <f>IF(B889="","",IF(AW890="対象外","対象外",H889))</f>
        <v/>
      </c>
      <c r="I890" s="219" t="str">
        <f>IF(B889="","",IF(AW890="対象外","対象外",I889))</f>
        <v/>
      </c>
      <c r="J890" s="219" t="str">
        <f>IF(B889="","",IF(AW890="対象外","対象外",J889))</f>
        <v/>
      </c>
      <c r="K890" s="219" t="str">
        <f>IF(B889="","",IF(AW890="対象外","対象外",K889))</f>
        <v/>
      </c>
      <c r="L890" s="315" t="str">
        <f>IF(B889="","",IF(AW890="対象外","対象外",L889))</f>
        <v/>
      </c>
      <c r="M890" s="303" t="str">
        <f>IF(B889="","",IF(AX890="対象外","対象外",M889))</f>
        <v/>
      </c>
      <c r="N890" s="219" t="str">
        <f>IF(B889="","",IF(AX890="対象外","対象外",N889))</f>
        <v/>
      </c>
      <c r="O890" s="219" t="str">
        <f>IF(B889="","",IF(AX890="対象外","対象外",O889))</f>
        <v/>
      </c>
      <c r="P890" s="219" t="str">
        <f>IF(B889="","",IF(AX890="対象外","対象外",P889))</f>
        <v/>
      </c>
      <c r="Q890" s="219" t="str">
        <f>IF(B889="","",IF(AX890="対象外","対象外",Q889))</f>
        <v/>
      </c>
      <c r="R890" s="219" t="str">
        <f>IF(B889="","",IF(AX890="対象外","対象外",R889))</f>
        <v/>
      </c>
      <c r="S890" s="322" t="str">
        <f>IF(B889="","",IF(AX890="対象外","対象外",S889))</f>
        <v/>
      </c>
      <c r="T890" s="314" t="str">
        <f>IF(B889="","",IF(AY890="対象外","対象外",T889))</f>
        <v/>
      </c>
      <c r="U890" s="219" t="str">
        <f>IF(B889="","",IF(AY890="対象外","対象外",U889))</f>
        <v/>
      </c>
      <c r="V890" s="219" t="str">
        <f>IF(B889="","",IF(AY890="対象外","対象外",V889))</f>
        <v/>
      </c>
      <c r="W890" s="219" t="str">
        <f>IF(B889="","",IF(AY890="対象外","対象外",W889))</f>
        <v/>
      </c>
      <c r="X890" s="219" t="str">
        <f>IF(B889="","",IF(AY890="対象外","対象外",X889))</f>
        <v/>
      </c>
      <c r="Y890" s="219" t="str">
        <f>IF(B889="","",IF(AY890="対象外","対象外",Y889))</f>
        <v/>
      </c>
      <c r="Z890" s="315" t="str">
        <f>IF(B889="","",IF(AY890="対象外","対象外",Z889))</f>
        <v/>
      </c>
      <c r="AA890" s="303" t="str">
        <f>IF(B889="","",IF(AZ890="対象外","対象外",AA889))</f>
        <v/>
      </c>
      <c r="AB890" s="219" t="str">
        <f>IF(B889="","",IF(AZ890="対象外","対象外",AB889))</f>
        <v/>
      </c>
      <c r="AC890" s="219" t="str">
        <f>IF(B889="","",IF(AZ890="対象外","対象外",AC889))</f>
        <v/>
      </c>
      <c r="AD890" s="219" t="str">
        <f>IF(B889="","",IF(AZ890="対象外","対象外",AD889))</f>
        <v/>
      </c>
      <c r="AE890" s="219" t="str">
        <f>IF(B889="","",IF(AZ890="対象外","対象外",AE889))</f>
        <v/>
      </c>
      <c r="AF890" s="219" t="str">
        <f>IF(B889="","",IF(AZ890="対象外","対象外",AF889))</f>
        <v/>
      </c>
      <c r="AG890" s="219" t="str">
        <f>IF(B889="","",IF(AZ890="対象外","対象外",AG889))</f>
        <v/>
      </c>
      <c r="AH890" s="523" t="str">
        <f t="shared" ref="AH890" si="1457">IF(B889="","",IF(AH889&lt;1,"対象外",ROUND(AI889/AH889,3)))</f>
        <v/>
      </c>
      <c r="AI890" s="524"/>
      <c r="AJ890" s="189"/>
      <c r="AL890" s="290"/>
      <c r="AM890" s="184">
        <f>IF(AH890="",0,IF(AH890="対象外",0,1))</f>
        <v>0</v>
      </c>
      <c r="AN890" s="187">
        <f>IF(AM890=1,AH890,0)</f>
        <v>0</v>
      </c>
      <c r="AO890" s="184">
        <f>AH889</f>
        <v>0</v>
      </c>
      <c r="AP890" s="170">
        <f>AI889</f>
        <v>0</v>
      </c>
      <c r="AQ890" s="152"/>
      <c r="AR890" s="170">
        <f>IF(AS890&gt;1,1,0)</f>
        <v>0</v>
      </c>
      <c r="AS890" s="170">
        <f>AO890+AS846</f>
        <v>0</v>
      </c>
      <c r="AT890" s="170">
        <f>AP890+AT846</f>
        <v>0</v>
      </c>
      <c r="AU890" s="279">
        <f>IF(AR890=1,ROUND(AT890/AS890,3),0)</f>
        <v>0</v>
      </c>
      <c r="AW890" s="198" t="str">
        <f>IF(COUNTIF(F889:L889,"作業")+COUNTIF(F889:L889,"休日")&lt;7,"対象外",IF(COUNTIF(F889:L889,"休日")&gt;3,"対象外","対象"))</f>
        <v>対象外</v>
      </c>
      <c r="AX890" s="198" t="str">
        <f>IF(COUNTIF(M889:S889,"作業")+COUNTIF(M889:S889,"休日")&lt;7,"対象外",IF(COUNTIF(M889:S889,"休日")&gt;3,"対象外","対象"))</f>
        <v>対象外</v>
      </c>
      <c r="AY890" s="198" t="str">
        <f>IF(COUNTIF(T889:Z889,"作業")+COUNTIF(T889:Z889,"休日")&lt;7,"対象外",IF(COUNTIF(T889:Z889,"休日")&gt;3,"対象外","対象"))</f>
        <v>対象外</v>
      </c>
      <c r="AZ890" s="198" t="str">
        <f>IF(COUNTIF(AA889:AG889,"作業")+COUNTIF(AA889:AG889,"休日")&lt;7,"対象外",IF(COUNTIF(AA889:AG889,"休日")&gt;3,"対象外","対象"))</f>
        <v>対象外</v>
      </c>
    </row>
    <row r="891" spans="1:52" ht="54.75" customHeight="1" x14ac:dyDescent="0.35">
      <c r="A891" s="599"/>
      <c r="B891" s="529" t="str">
        <f>IF(COUNTIF(F891:AG891,0)=28,"",B$55)</f>
        <v/>
      </c>
      <c r="C891" s="530"/>
      <c r="D891" s="531"/>
      <c r="E891" s="295" t="s">
        <v>158</v>
      </c>
      <c r="F891" s="314">
        <f>VLOOKUP(F858,'16'!$B$11:$D$598,3,0)</f>
        <v>0</v>
      </c>
      <c r="G891" s="219">
        <f>VLOOKUP(G858,'16'!$B$11:$D$598,3,0)</f>
        <v>0</v>
      </c>
      <c r="H891" s="219">
        <f>VLOOKUP(H858,'16'!$B$11:$D$598,3,0)</f>
        <v>0</v>
      </c>
      <c r="I891" s="219">
        <f>VLOOKUP(I858,'16'!$B$11:$D$598,3,0)</f>
        <v>0</v>
      </c>
      <c r="J891" s="219">
        <f>VLOOKUP(J858,'16'!$B$11:$D$598,3,0)</f>
        <v>0</v>
      </c>
      <c r="K891" s="219">
        <f>VLOOKUP(K858,'16'!$B$11:$D$598,3,0)</f>
        <v>0</v>
      </c>
      <c r="L891" s="315">
        <f>VLOOKUP(L858,'16'!$B$11:$D$598,3,0)</f>
        <v>0</v>
      </c>
      <c r="M891" s="303">
        <f>VLOOKUP(M858,'16'!$B$11:$D$598,3,0)</f>
        <v>0</v>
      </c>
      <c r="N891" s="219">
        <f>VLOOKUP(N858,'16'!$B$11:$D$598,3,0)</f>
        <v>0</v>
      </c>
      <c r="O891" s="219">
        <f>VLOOKUP(O858,'16'!$B$11:$D$598,3,0)</f>
        <v>0</v>
      </c>
      <c r="P891" s="219">
        <f>VLOOKUP(P858,'16'!$B$11:$D$598,3,0)</f>
        <v>0</v>
      </c>
      <c r="Q891" s="219">
        <f>VLOOKUP(Q858,'16'!$B$11:$D$598,3,0)</f>
        <v>0</v>
      </c>
      <c r="R891" s="219">
        <f>VLOOKUP(R858,'16'!$B$11:$D$598,3,0)</f>
        <v>0</v>
      </c>
      <c r="S891" s="322">
        <f>VLOOKUP(S858,'16'!$B$11:$D$598,3,0)</f>
        <v>0</v>
      </c>
      <c r="T891" s="314">
        <f>VLOOKUP(T858,'16'!$B$11:$D$598,3,0)</f>
        <v>0</v>
      </c>
      <c r="U891" s="219">
        <f>VLOOKUP(U858,'16'!$B$11:$D$598,3,0)</f>
        <v>0</v>
      </c>
      <c r="V891" s="219">
        <f>VLOOKUP(V858,'16'!$B$11:$D$598,3,0)</f>
        <v>0</v>
      </c>
      <c r="W891" s="219">
        <f>VLOOKUP(W858,'16'!$B$11:$D$598,3,0)</f>
        <v>0</v>
      </c>
      <c r="X891" s="219">
        <f>VLOOKUP(X858,'16'!$B$11:$D$598,3,0)</f>
        <v>0</v>
      </c>
      <c r="Y891" s="219">
        <f>VLOOKUP(Y858,'16'!$B$11:$D$598,3,0)</f>
        <v>0</v>
      </c>
      <c r="Z891" s="315">
        <f>VLOOKUP(Z858,'16'!$B$11:$D$598,3,0)</f>
        <v>0</v>
      </c>
      <c r="AA891" s="303">
        <f>VLOOKUP(AA858,'16'!$B$11:$D$598,3,0)</f>
        <v>0</v>
      </c>
      <c r="AB891" s="219">
        <f>VLOOKUP(AB858,'16'!$B$11:$D$598,3,0)</f>
        <v>0</v>
      </c>
      <c r="AC891" s="219">
        <f>VLOOKUP(AC858,'16'!$B$11:$D$598,3,0)</f>
        <v>0</v>
      </c>
      <c r="AD891" s="219">
        <f>VLOOKUP(AD858,'16'!$B$11:$D$598,3,0)</f>
        <v>0</v>
      </c>
      <c r="AE891" s="219">
        <f>VLOOKUP(AE858,'16'!$B$11:$D$598,3,0)</f>
        <v>0</v>
      </c>
      <c r="AF891" s="219">
        <f>VLOOKUP(AF858,'16'!$B$11:$D$598,3,0)</f>
        <v>0</v>
      </c>
      <c r="AG891" s="219">
        <f>VLOOKUP(AG858,'16'!$B$11:$D$598,3,0)</f>
        <v>0</v>
      </c>
      <c r="AH891" s="198">
        <f t="shared" ref="AH891" si="1458">COUNTIF(F892:AG892,"作業")+COUNTIF(F892:AG892,"休日")</f>
        <v>0</v>
      </c>
      <c r="AI891" s="291">
        <f t="shared" ref="AI891" si="1459">(COUNTIF(F892:AG892,"休日"))</f>
        <v>0</v>
      </c>
      <c r="AJ891" s="189"/>
      <c r="AL891" s="290"/>
      <c r="AM891" s="290"/>
      <c r="AN891" s="290"/>
      <c r="AW891" s="278">
        <v>1</v>
      </c>
      <c r="AX891" s="278">
        <v>2</v>
      </c>
      <c r="AY891" s="278">
        <v>3</v>
      </c>
      <c r="AZ891" s="278">
        <v>4</v>
      </c>
    </row>
    <row r="892" spans="1:52" ht="54.75" customHeight="1" x14ac:dyDescent="0.35">
      <c r="A892" s="599"/>
      <c r="B892" s="532"/>
      <c r="C892" s="533"/>
      <c r="D892" s="534"/>
      <c r="E892" s="296" t="s">
        <v>159</v>
      </c>
      <c r="F892" s="314" t="str">
        <f>IF(B891="","",IF(AW892="対象外","対象外",F891))</f>
        <v/>
      </c>
      <c r="G892" s="219" t="str">
        <f>IF(B891="","",IF(AW892="対象外","対象外",G891))</f>
        <v/>
      </c>
      <c r="H892" s="219" t="str">
        <f>IF(B891="","",IF(AW892="対象外","対象外",H891))</f>
        <v/>
      </c>
      <c r="I892" s="219" t="str">
        <f>IF(B891="","",IF(AW892="対象外","対象外",I891))</f>
        <v/>
      </c>
      <c r="J892" s="219" t="str">
        <f>IF(B891="","",IF(AW892="対象外","対象外",J891))</f>
        <v/>
      </c>
      <c r="K892" s="219" t="str">
        <f>IF(B891="","",IF(AW892="対象外","対象外",K891))</f>
        <v/>
      </c>
      <c r="L892" s="315" t="str">
        <f>IF(B891="","",IF(AW892="対象外","対象外",L891))</f>
        <v/>
      </c>
      <c r="M892" s="303" t="str">
        <f>IF(B891="","",IF(AX892="対象外","対象外",M891))</f>
        <v/>
      </c>
      <c r="N892" s="219" t="str">
        <f>IF(B891="","",IF(AX892="対象外","対象外",N891))</f>
        <v/>
      </c>
      <c r="O892" s="219" t="str">
        <f>IF(B891="","",IF(AX892="対象外","対象外",O891))</f>
        <v/>
      </c>
      <c r="P892" s="219" t="str">
        <f>IF(B891="","",IF(AX892="対象外","対象外",P891))</f>
        <v/>
      </c>
      <c r="Q892" s="219" t="str">
        <f>IF(B891="","",IF(AX892="対象外","対象外",Q891))</f>
        <v/>
      </c>
      <c r="R892" s="219" t="str">
        <f>IF(B891="","",IF(AX892="対象外","対象外",R891))</f>
        <v/>
      </c>
      <c r="S892" s="322" t="str">
        <f>IF(B891="","",IF(AX892="対象外","対象外",S891))</f>
        <v/>
      </c>
      <c r="T892" s="314" t="str">
        <f>IF(B891="","",IF(AY892="対象外","対象外",T891))</f>
        <v/>
      </c>
      <c r="U892" s="219" t="str">
        <f>IF(B891="","",IF(AY892="対象外","対象外",U891))</f>
        <v/>
      </c>
      <c r="V892" s="219" t="str">
        <f>IF(B891="","",IF(AY892="対象外","対象外",V891))</f>
        <v/>
      </c>
      <c r="W892" s="219" t="str">
        <f>IF(B891="","",IF(AY892="対象外","対象外",W891))</f>
        <v/>
      </c>
      <c r="X892" s="219" t="str">
        <f>IF(B891="","",IF(AY892="対象外","対象外",X891))</f>
        <v/>
      </c>
      <c r="Y892" s="219" t="str">
        <f>IF(B891="","",IF(AY892="対象外","対象外",Y891))</f>
        <v/>
      </c>
      <c r="Z892" s="315" t="str">
        <f>IF(B891="","",IF(AY892="対象外","対象外",Z891))</f>
        <v/>
      </c>
      <c r="AA892" s="303" t="str">
        <f>IF(B891="","",IF(AZ892="対象外","対象外",AA891))</f>
        <v/>
      </c>
      <c r="AB892" s="219" t="str">
        <f>IF(B891="","",IF(AZ892="対象外","対象外",AB891))</f>
        <v/>
      </c>
      <c r="AC892" s="219" t="str">
        <f>IF(B891="","",IF(AZ892="対象外","対象外",AC891))</f>
        <v/>
      </c>
      <c r="AD892" s="219" t="str">
        <f>IF(B891="","",IF(AZ892="対象外","対象外",AD891))</f>
        <v/>
      </c>
      <c r="AE892" s="219" t="str">
        <f>IF(B891="","",IF(AZ892="対象外","対象外",AE891))</f>
        <v/>
      </c>
      <c r="AF892" s="219" t="str">
        <f>IF(B891="","",IF(AZ892="対象外","対象外",AF891))</f>
        <v/>
      </c>
      <c r="AG892" s="219" t="str">
        <f>IF(B891="","",IF(AZ892="対象外","対象外",AG891))</f>
        <v/>
      </c>
      <c r="AH892" s="523" t="str">
        <f t="shared" ref="AH892" si="1460">IF(B891="","",IF(AH891&lt;1,"対象外",ROUND(AI891/AH891,3)))</f>
        <v/>
      </c>
      <c r="AI892" s="524"/>
      <c r="AJ892" s="189"/>
      <c r="AL892" s="290"/>
      <c r="AM892" s="184">
        <f>IF(AH892="",0,IF(AH892="対象外",0,1))</f>
        <v>0</v>
      </c>
      <c r="AN892" s="187">
        <f>IF(AM892=1,AH892,0)</f>
        <v>0</v>
      </c>
      <c r="AO892" s="184">
        <f>AH891</f>
        <v>0</v>
      </c>
      <c r="AP892" s="170">
        <f>AI891</f>
        <v>0</v>
      </c>
      <c r="AQ892" s="152"/>
      <c r="AR892" s="170">
        <f>IF(AS892&gt;1,1,0)</f>
        <v>0</v>
      </c>
      <c r="AS892" s="170">
        <f>AO892+AS848</f>
        <v>0</v>
      </c>
      <c r="AT892" s="170">
        <f>AP892+AT848</f>
        <v>0</v>
      </c>
      <c r="AU892" s="279">
        <f>IF(AR892=1,ROUND(AT892/AS892,3),0)</f>
        <v>0</v>
      </c>
      <c r="AW892" s="198" t="str">
        <f>IF(COUNTIF(F891:L891,"作業")+COUNTIF(F891:L891,"休日")&lt;7,"対象外",IF(COUNTIF(F891:L891,"休日")&gt;3,"対象外","対象"))</f>
        <v>対象外</v>
      </c>
      <c r="AX892" s="198" t="str">
        <f>IF(COUNTIF(M891:S891,"作業")+COUNTIF(M891:S891,"休日")&lt;7,"対象外",IF(COUNTIF(M891:S891,"休日")&gt;3,"対象外","対象"))</f>
        <v>対象外</v>
      </c>
      <c r="AY892" s="198" t="str">
        <f>IF(COUNTIF(T891:Z891,"作業")+COUNTIF(T891:Z891,"休日")&lt;7,"対象外",IF(COUNTIF(T891:Z891,"休日")&gt;3,"対象外","対象"))</f>
        <v>対象外</v>
      </c>
      <c r="AZ892" s="198" t="str">
        <f>IF(COUNTIF(AA891:AG891,"作業")+COUNTIF(AA891:AG891,"休日")&lt;7,"対象外",IF(COUNTIF(AA891:AG891,"休日")&gt;3,"対象外","対象"))</f>
        <v>対象外</v>
      </c>
    </row>
    <row r="893" spans="1:52" ht="54.75" customHeight="1" x14ac:dyDescent="0.35">
      <c r="A893" s="599"/>
      <c r="B893" s="529" t="str">
        <f t="shared" ref="B893" si="1461">IF(COUNTIF(F893:AG893,0)=28,"",B$25)</f>
        <v/>
      </c>
      <c r="C893" s="530"/>
      <c r="D893" s="531"/>
      <c r="E893" s="295" t="s">
        <v>158</v>
      </c>
      <c r="F893" s="314">
        <f>VLOOKUP(F858,'17'!$B$11:$D$598,3,0)</f>
        <v>0</v>
      </c>
      <c r="G893" s="219">
        <f>VLOOKUP(G858,'17'!$B$11:$D$598,3,0)</f>
        <v>0</v>
      </c>
      <c r="H893" s="219">
        <f>VLOOKUP(H858,'17'!$B$11:$D$598,3,0)</f>
        <v>0</v>
      </c>
      <c r="I893" s="219">
        <f>VLOOKUP(I858,'17'!$B$11:$D$598,3,0)</f>
        <v>0</v>
      </c>
      <c r="J893" s="219">
        <f>VLOOKUP(J858,'17'!$B$11:$D$598,3,0)</f>
        <v>0</v>
      </c>
      <c r="K893" s="219">
        <f>VLOOKUP(K858,'17'!$B$11:$D$598,3,0)</f>
        <v>0</v>
      </c>
      <c r="L893" s="315">
        <f>VLOOKUP(L858,'17'!$B$11:$D$598,3,0)</f>
        <v>0</v>
      </c>
      <c r="M893" s="303">
        <f>VLOOKUP(M858,'17'!$B$11:$D$598,3,0)</f>
        <v>0</v>
      </c>
      <c r="N893" s="219">
        <f>VLOOKUP(N858,'17'!$B$11:$D$598,3,0)</f>
        <v>0</v>
      </c>
      <c r="O893" s="219">
        <f>VLOOKUP(O858,'17'!$B$11:$D$598,3,0)</f>
        <v>0</v>
      </c>
      <c r="P893" s="219">
        <f>VLOOKUP(P858,'17'!$B$11:$D$598,3,0)</f>
        <v>0</v>
      </c>
      <c r="Q893" s="219">
        <f>VLOOKUP(Q858,'17'!$B$11:$D$598,3,0)</f>
        <v>0</v>
      </c>
      <c r="R893" s="219">
        <f>VLOOKUP(R858,'17'!$B$11:$D$598,3,0)</f>
        <v>0</v>
      </c>
      <c r="S893" s="322">
        <f>VLOOKUP(S858,'17'!$B$11:$D$598,3,0)</f>
        <v>0</v>
      </c>
      <c r="T893" s="314">
        <f>VLOOKUP(T858,'17'!$B$11:$D$598,3,0)</f>
        <v>0</v>
      </c>
      <c r="U893" s="219">
        <f>VLOOKUP(U858,'17'!$B$11:$D$598,3,0)</f>
        <v>0</v>
      </c>
      <c r="V893" s="219">
        <f>VLOOKUP(V858,'17'!$B$11:$D$598,3,0)</f>
        <v>0</v>
      </c>
      <c r="W893" s="219">
        <f>VLOOKUP(W858,'17'!$B$11:$D$598,3,0)</f>
        <v>0</v>
      </c>
      <c r="X893" s="219">
        <f>VLOOKUP(X858,'17'!$B$11:$D$598,3,0)</f>
        <v>0</v>
      </c>
      <c r="Y893" s="219">
        <f>VLOOKUP(Y858,'17'!$B$11:$D$598,3,0)</f>
        <v>0</v>
      </c>
      <c r="Z893" s="315">
        <f>VLOOKUP(Z858,'17'!$B$11:$D$598,3,0)</f>
        <v>0</v>
      </c>
      <c r="AA893" s="303">
        <f>VLOOKUP(AA858,'17'!$B$11:$D$598,3,0)</f>
        <v>0</v>
      </c>
      <c r="AB893" s="219">
        <f>VLOOKUP(AB858,'17'!$B$11:$D$598,3,0)</f>
        <v>0</v>
      </c>
      <c r="AC893" s="219">
        <f>VLOOKUP(AC858,'17'!$B$11:$D$598,3,0)</f>
        <v>0</v>
      </c>
      <c r="AD893" s="219">
        <f>VLOOKUP(AD858,'17'!$B$11:$D$598,3,0)</f>
        <v>0</v>
      </c>
      <c r="AE893" s="219">
        <f>VLOOKUP(AE858,'17'!$B$11:$D$598,3,0)</f>
        <v>0</v>
      </c>
      <c r="AF893" s="219">
        <f>VLOOKUP(AF858,'17'!$B$11:$D$598,3,0)</f>
        <v>0</v>
      </c>
      <c r="AG893" s="219">
        <f>VLOOKUP(AG858,'17'!$B$11:$D$598,3,0)</f>
        <v>0</v>
      </c>
      <c r="AH893" s="198">
        <f t="shared" ref="AH893" si="1462">COUNTIF(F894:AG894,"作業")+COUNTIF(F894:AG894,"休日")</f>
        <v>0</v>
      </c>
      <c r="AI893" s="291">
        <f t="shared" ref="AI893" si="1463">(COUNTIF(F894:AG894,"休日"))</f>
        <v>0</v>
      </c>
      <c r="AJ893" s="189"/>
      <c r="AL893" s="290"/>
      <c r="AM893" s="290"/>
      <c r="AN893" s="290"/>
      <c r="AW893" s="278">
        <v>1</v>
      </c>
      <c r="AX893" s="278">
        <v>2</v>
      </c>
      <c r="AY893" s="278">
        <v>3</v>
      </c>
      <c r="AZ893" s="278">
        <v>4</v>
      </c>
    </row>
    <row r="894" spans="1:52" ht="54.75" customHeight="1" x14ac:dyDescent="0.35">
      <c r="A894" s="599"/>
      <c r="B894" s="532"/>
      <c r="C894" s="533"/>
      <c r="D894" s="534"/>
      <c r="E894" s="296" t="s">
        <v>159</v>
      </c>
      <c r="F894" s="314" t="str">
        <f>IF(B893="","",IF(AW894="対象外","対象外",F893))</f>
        <v/>
      </c>
      <c r="G894" s="219" t="str">
        <f>IF(B893="","",IF(AW894="対象外","対象外",G893))</f>
        <v/>
      </c>
      <c r="H894" s="219" t="str">
        <f>IF(B893="","",IF(AW894="対象外","対象外",H893))</f>
        <v/>
      </c>
      <c r="I894" s="219" t="str">
        <f>IF(B893="","",IF(AW894="対象外","対象外",I893))</f>
        <v/>
      </c>
      <c r="J894" s="219" t="str">
        <f>IF(B893="","",IF(AW894="対象外","対象外",J893))</f>
        <v/>
      </c>
      <c r="K894" s="219" t="str">
        <f>IF(B893="","",IF(AW894="対象外","対象外",K893))</f>
        <v/>
      </c>
      <c r="L894" s="315" t="str">
        <f>IF(B893="","",IF(AW894="対象外","対象外",L893))</f>
        <v/>
      </c>
      <c r="M894" s="303" t="str">
        <f>IF(B893="","",IF(AX894="対象外","対象外",M893))</f>
        <v/>
      </c>
      <c r="N894" s="219" t="str">
        <f>IF(B893="","",IF(AX894="対象外","対象外",N893))</f>
        <v/>
      </c>
      <c r="O894" s="219" t="str">
        <f>IF(B893="","",IF(AX894="対象外","対象外",O893))</f>
        <v/>
      </c>
      <c r="P894" s="219" t="str">
        <f>IF(B893="","",IF(AX894="対象外","対象外",P893))</f>
        <v/>
      </c>
      <c r="Q894" s="219" t="str">
        <f>IF(B893="","",IF(AX894="対象外","対象外",Q893))</f>
        <v/>
      </c>
      <c r="R894" s="219" t="str">
        <f>IF(B893="","",IF(AX894="対象外","対象外",R893))</f>
        <v/>
      </c>
      <c r="S894" s="322" t="str">
        <f>IF(B893="","",IF(AX894="対象外","対象外",S893))</f>
        <v/>
      </c>
      <c r="T894" s="314" t="str">
        <f>IF(B893="","",IF(AY894="対象外","対象外",T893))</f>
        <v/>
      </c>
      <c r="U894" s="219" t="str">
        <f>IF(B893="","",IF(AY894="対象外","対象外",U893))</f>
        <v/>
      </c>
      <c r="V894" s="219" t="str">
        <f>IF(B893="","",IF(AY894="対象外","対象外",V893))</f>
        <v/>
      </c>
      <c r="W894" s="219" t="str">
        <f>IF(B893="","",IF(AY894="対象外","対象外",W893))</f>
        <v/>
      </c>
      <c r="X894" s="219" t="str">
        <f>IF(B893="","",IF(AY894="対象外","対象外",X893))</f>
        <v/>
      </c>
      <c r="Y894" s="219" t="str">
        <f>IF(B893="","",IF(AY894="対象外","対象外",Y893))</f>
        <v/>
      </c>
      <c r="Z894" s="315" t="str">
        <f>IF(B893="","",IF(AY894="対象外","対象外",Z893))</f>
        <v/>
      </c>
      <c r="AA894" s="303" t="str">
        <f>IF(B893="","",IF(AZ894="対象外","対象外",AA893))</f>
        <v/>
      </c>
      <c r="AB894" s="219" t="str">
        <f>IF(B893="","",IF(AZ894="対象外","対象外",AB893))</f>
        <v/>
      </c>
      <c r="AC894" s="219" t="str">
        <f>IF(B893="","",IF(AZ894="対象外","対象外",AC893))</f>
        <v/>
      </c>
      <c r="AD894" s="219" t="str">
        <f>IF(B893="","",IF(AZ894="対象外","対象外",AD893))</f>
        <v/>
      </c>
      <c r="AE894" s="219" t="str">
        <f>IF(B893="","",IF(AZ894="対象外","対象外",AE893))</f>
        <v/>
      </c>
      <c r="AF894" s="219" t="str">
        <f>IF(B893="","",IF(AZ894="対象外","対象外",AF893))</f>
        <v/>
      </c>
      <c r="AG894" s="219" t="str">
        <f>IF(B893="","",IF(AZ894="対象外","対象外",AG893))</f>
        <v/>
      </c>
      <c r="AH894" s="523" t="str">
        <f t="shared" ref="AH894" si="1464">IF(B893="","",IF(AH893&lt;1,"対象外",ROUND(AI893/AH893,3)))</f>
        <v/>
      </c>
      <c r="AI894" s="524"/>
      <c r="AJ894" s="189"/>
      <c r="AL894" s="290"/>
      <c r="AM894" s="184">
        <f>IF(AH894="",0,IF(AH894="対象外",0,1))</f>
        <v>0</v>
      </c>
      <c r="AN894" s="187">
        <f>IF(AM894=1,AH894,0)</f>
        <v>0</v>
      </c>
      <c r="AO894" s="184">
        <f>AH893</f>
        <v>0</v>
      </c>
      <c r="AP894" s="170">
        <f>AI893</f>
        <v>0</v>
      </c>
      <c r="AQ894" s="152"/>
      <c r="AR894" s="170">
        <f>IF(AS894&gt;1,1,0)</f>
        <v>0</v>
      </c>
      <c r="AS894" s="170">
        <f>AO894+AS850</f>
        <v>0</v>
      </c>
      <c r="AT894" s="170">
        <f>AP894+AT850</f>
        <v>0</v>
      </c>
      <c r="AU894" s="279">
        <f>IF(AR894=1,ROUND(AT894/AS894,3),0)</f>
        <v>0</v>
      </c>
      <c r="AW894" s="198" t="str">
        <f>IF(COUNTIF(F893:L893,"作業")+COUNTIF(F893:L893,"休日")&lt;7,"対象外",IF(COUNTIF(F893:L893,"休日")&gt;3,"対象外","対象"))</f>
        <v>対象外</v>
      </c>
      <c r="AX894" s="198" t="str">
        <f>IF(COUNTIF(M893:S893,"作業")+COUNTIF(M893:S893,"休日")&lt;7,"対象外",IF(COUNTIF(M893:S893,"休日")&gt;3,"対象外","対象"))</f>
        <v>対象外</v>
      </c>
      <c r="AY894" s="198" t="str">
        <f>IF(COUNTIF(T893:Z893,"作業")+COUNTIF(T893:Z893,"休日")&lt;7,"対象外",IF(COUNTIF(T893:Z893,"休日")&gt;3,"対象外","対象"))</f>
        <v>対象外</v>
      </c>
      <c r="AZ894" s="198" t="str">
        <f>IF(COUNTIF(AA893:AG893,"作業")+COUNTIF(AA893:AG893,"休日")&lt;7,"対象外",IF(COUNTIF(AA893:AG893,"休日")&gt;3,"対象外","対象"))</f>
        <v>対象外</v>
      </c>
    </row>
    <row r="895" spans="1:52" ht="54.75" customHeight="1" x14ac:dyDescent="0.35">
      <c r="A895" s="599"/>
      <c r="B895" s="529" t="str">
        <f>IF(COUNTIF(F895:AG895,0)=28,"",B$57)</f>
        <v/>
      </c>
      <c r="C895" s="530"/>
      <c r="D895" s="531"/>
      <c r="E895" s="295" t="s">
        <v>158</v>
      </c>
      <c r="F895" s="314">
        <f>VLOOKUP(F858,'18'!$B$11:$D$598,3,0)</f>
        <v>0</v>
      </c>
      <c r="G895" s="219">
        <f>VLOOKUP(G858,'18'!$B$11:$D$598,3,0)</f>
        <v>0</v>
      </c>
      <c r="H895" s="219">
        <f>VLOOKUP(H858,'18'!$B$11:$D$598,3,0)</f>
        <v>0</v>
      </c>
      <c r="I895" s="219">
        <f>VLOOKUP(I858,'18'!$B$11:$D$598,3,0)</f>
        <v>0</v>
      </c>
      <c r="J895" s="219">
        <f>VLOOKUP(J858,'18'!$B$11:$D$598,3,0)</f>
        <v>0</v>
      </c>
      <c r="K895" s="219">
        <f>VLOOKUP(K858,'18'!$B$11:$D$598,3,0)</f>
        <v>0</v>
      </c>
      <c r="L895" s="315">
        <f>VLOOKUP(L858,'18'!$B$11:$D$598,3,0)</f>
        <v>0</v>
      </c>
      <c r="M895" s="303">
        <f>VLOOKUP(M858,'18'!$B$11:$D$598,3,0)</f>
        <v>0</v>
      </c>
      <c r="N895" s="219">
        <f>VLOOKUP(N858,'18'!$B$11:$D$598,3,0)</f>
        <v>0</v>
      </c>
      <c r="O895" s="219">
        <f>VLOOKUP(O858,'18'!$B$11:$D$598,3,0)</f>
        <v>0</v>
      </c>
      <c r="P895" s="219">
        <f>VLOOKUP(P858,'18'!$B$11:$D$598,3,0)</f>
        <v>0</v>
      </c>
      <c r="Q895" s="219">
        <f>VLOOKUP(Q858,'18'!$B$11:$D$598,3,0)</f>
        <v>0</v>
      </c>
      <c r="R895" s="219">
        <f>VLOOKUP(R858,'18'!$B$11:$D$598,3,0)</f>
        <v>0</v>
      </c>
      <c r="S895" s="322">
        <f>VLOOKUP(S858,'18'!$B$11:$D$598,3,0)</f>
        <v>0</v>
      </c>
      <c r="T895" s="314">
        <f>VLOOKUP(T858,'18'!$B$11:$D$598,3,0)</f>
        <v>0</v>
      </c>
      <c r="U895" s="219">
        <f>VLOOKUP(U858,'18'!$B$11:$D$598,3,0)</f>
        <v>0</v>
      </c>
      <c r="V895" s="219">
        <f>VLOOKUP(V858,'18'!$B$11:$D$598,3,0)</f>
        <v>0</v>
      </c>
      <c r="W895" s="219">
        <f>VLOOKUP(W858,'18'!$B$11:$D$598,3,0)</f>
        <v>0</v>
      </c>
      <c r="X895" s="219">
        <f>VLOOKUP(X858,'18'!$B$11:$D$598,3,0)</f>
        <v>0</v>
      </c>
      <c r="Y895" s="219">
        <f>VLOOKUP(Y858,'18'!$B$11:$D$598,3,0)</f>
        <v>0</v>
      </c>
      <c r="Z895" s="315">
        <f>VLOOKUP(Z858,'18'!$B$11:$D$598,3,0)</f>
        <v>0</v>
      </c>
      <c r="AA895" s="303">
        <f>VLOOKUP(AA858,'18'!$B$11:$D$598,3,0)</f>
        <v>0</v>
      </c>
      <c r="AB895" s="219">
        <f>VLOOKUP(AB858,'18'!$B$11:$D$598,3,0)</f>
        <v>0</v>
      </c>
      <c r="AC895" s="219">
        <f>VLOOKUP(AC858,'18'!$B$11:$D$598,3,0)</f>
        <v>0</v>
      </c>
      <c r="AD895" s="219">
        <f>VLOOKUP(AD858,'18'!$B$11:$D$598,3,0)</f>
        <v>0</v>
      </c>
      <c r="AE895" s="219">
        <f>VLOOKUP(AE858,'18'!$B$11:$D$598,3,0)</f>
        <v>0</v>
      </c>
      <c r="AF895" s="219">
        <f>VLOOKUP(AF858,'18'!$B$11:$D$598,3,0)</f>
        <v>0</v>
      </c>
      <c r="AG895" s="219">
        <f>VLOOKUP(AG858,'18'!$B$11:$D$598,3,0)</f>
        <v>0</v>
      </c>
      <c r="AH895" s="198">
        <f t="shared" ref="AH895" si="1465">COUNTIF(F896:AG896,"作業")+COUNTIF(F896:AG896,"休日")</f>
        <v>0</v>
      </c>
      <c r="AI895" s="291">
        <f t="shared" ref="AI895" si="1466">(COUNTIF(F896:AG896,"休日"))</f>
        <v>0</v>
      </c>
      <c r="AJ895" s="189"/>
      <c r="AL895" s="290"/>
      <c r="AM895" s="290"/>
      <c r="AN895" s="290"/>
      <c r="AW895" s="278">
        <v>1</v>
      </c>
      <c r="AX895" s="278">
        <v>2</v>
      </c>
      <c r="AY895" s="278">
        <v>3</v>
      </c>
      <c r="AZ895" s="278">
        <v>4</v>
      </c>
    </row>
    <row r="896" spans="1:52" ht="54.75" customHeight="1" x14ac:dyDescent="0.35">
      <c r="A896" s="599"/>
      <c r="B896" s="532"/>
      <c r="C896" s="533"/>
      <c r="D896" s="534"/>
      <c r="E896" s="296" t="s">
        <v>159</v>
      </c>
      <c r="F896" s="314" t="str">
        <f>IF(B895="","",IF(AW896="対象外","対象外",F895))</f>
        <v/>
      </c>
      <c r="G896" s="219" t="str">
        <f>IF(B895="","",IF(AW896="対象外","対象外",G895))</f>
        <v/>
      </c>
      <c r="H896" s="219" t="str">
        <f>IF(B895="","",IF(AW896="対象外","対象外",H895))</f>
        <v/>
      </c>
      <c r="I896" s="219" t="str">
        <f>IF(B895="","",IF(AW896="対象外","対象外",I895))</f>
        <v/>
      </c>
      <c r="J896" s="219" t="str">
        <f>IF(B895="","",IF(AW896="対象外","対象外",J895))</f>
        <v/>
      </c>
      <c r="K896" s="219" t="str">
        <f>IF(B895="","",IF(AW896="対象外","対象外",K895))</f>
        <v/>
      </c>
      <c r="L896" s="315" t="str">
        <f>IF(B895="","",IF(AW896="対象外","対象外",L895))</f>
        <v/>
      </c>
      <c r="M896" s="303" t="str">
        <f>IF(B895="","",IF(AX896="対象外","対象外",M895))</f>
        <v/>
      </c>
      <c r="N896" s="219" t="str">
        <f>IF(B895="","",IF(AX896="対象外","対象外",N895))</f>
        <v/>
      </c>
      <c r="O896" s="219" t="str">
        <f>IF(B895="","",IF(AX896="対象外","対象外",O895))</f>
        <v/>
      </c>
      <c r="P896" s="219" t="str">
        <f>IF(B895="","",IF(AX896="対象外","対象外",P895))</f>
        <v/>
      </c>
      <c r="Q896" s="219" t="str">
        <f>IF(B895="","",IF(AX896="対象外","対象外",Q895))</f>
        <v/>
      </c>
      <c r="R896" s="219" t="str">
        <f>IF(B895="","",IF(AX896="対象外","対象外",R895))</f>
        <v/>
      </c>
      <c r="S896" s="322" t="str">
        <f>IF(B895="","",IF(AX896="対象外","対象外",S895))</f>
        <v/>
      </c>
      <c r="T896" s="314" t="str">
        <f>IF(B895="","",IF(AY896="対象外","対象外",T895))</f>
        <v/>
      </c>
      <c r="U896" s="219" t="str">
        <f>IF(B895="","",IF(AY896="対象外","対象外",U895))</f>
        <v/>
      </c>
      <c r="V896" s="219" t="str">
        <f>IF(B895="","",IF(AY896="対象外","対象外",V895))</f>
        <v/>
      </c>
      <c r="W896" s="219" t="str">
        <f>IF(B895="","",IF(AY896="対象外","対象外",W895))</f>
        <v/>
      </c>
      <c r="X896" s="219" t="str">
        <f>IF(B895="","",IF(AY896="対象外","対象外",X895))</f>
        <v/>
      </c>
      <c r="Y896" s="219" t="str">
        <f>IF(B895="","",IF(AY896="対象外","対象外",Y895))</f>
        <v/>
      </c>
      <c r="Z896" s="315" t="str">
        <f>IF(B895="","",IF(AY896="対象外","対象外",Z895))</f>
        <v/>
      </c>
      <c r="AA896" s="303" t="str">
        <f>IF(B895="","",IF(AZ896="対象外","対象外",AA895))</f>
        <v/>
      </c>
      <c r="AB896" s="219" t="str">
        <f>IF(B895="","",IF(AZ896="対象外","対象外",AB895))</f>
        <v/>
      </c>
      <c r="AC896" s="219" t="str">
        <f>IF(B895="","",IF(AZ896="対象外","対象外",AC895))</f>
        <v/>
      </c>
      <c r="AD896" s="219" t="str">
        <f>IF(B895="","",IF(AZ896="対象外","対象外",AD895))</f>
        <v/>
      </c>
      <c r="AE896" s="219" t="str">
        <f>IF(B895="","",IF(AZ896="対象外","対象外",AE895))</f>
        <v/>
      </c>
      <c r="AF896" s="219" t="str">
        <f>IF(B895="","",IF(AZ896="対象外","対象外",AF895))</f>
        <v/>
      </c>
      <c r="AG896" s="219" t="str">
        <f>IF(B895="","",IF(AZ896="対象外","対象外",AG895))</f>
        <v/>
      </c>
      <c r="AH896" s="523" t="str">
        <f t="shared" ref="AH896" si="1467">IF(B895="","",IF(AH895&lt;1,"対象外",ROUND(AI895/AH895,3)))</f>
        <v/>
      </c>
      <c r="AI896" s="524"/>
      <c r="AJ896" s="189"/>
      <c r="AL896" s="290"/>
      <c r="AM896" s="184">
        <f>IF(AH896="",0,IF(AH896="対象外",0,1))</f>
        <v>0</v>
      </c>
      <c r="AN896" s="187">
        <f>IF(AM896=1,AH896,0)</f>
        <v>0</v>
      </c>
      <c r="AO896" s="184">
        <f>AH895</f>
        <v>0</v>
      </c>
      <c r="AP896" s="170">
        <f>AI895</f>
        <v>0</v>
      </c>
      <c r="AQ896" s="152"/>
      <c r="AR896" s="170">
        <f>IF(AS896&gt;1,1,0)</f>
        <v>0</v>
      </c>
      <c r="AS896" s="170">
        <f>AO896+AS852</f>
        <v>0</v>
      </c>
      <c r="AT896" s="170">
        <f>AP896+AT852</f>
        <v>0</v>
      </c>
      <c r="AU896" s="279">
        <f>IF(AR896=1,ROUND(AT896/AS896,3),0)</f>
        <v>0</v>
      </c>
      <c r="AW896" s="198" t="str">
        <f>IF(COUNTIF(F895:L895,"作業")+COUNTIF(F895:L895,"休日")&lt;7,"対象外",IF(COUNTIF(F895:L895,"休日")&gt;3,"対象外","対象"))</f>
        <v>対象外</v>
      </c>
      <c r="AX896" s="198" t="str">
        <f>IF(COUNTIF(M895:S895,"作業")+COUNTIF(M895:S895,"休日")&lt;7,"対象外",IF(COUNTIF(M895:S895,"休日")&gt;3,"対象外","対象"))</f>
        <v>対象外</v>
      </c>
      <c r="AY896" s="198" t="str">
        <f>IF(COUNTIF(T895:Z895,"作業")+COUNTIF(T895:Z895,"休日")&lt;7,"対象外",IF(COUNTIF(T895:Z895,"休日")&gt;3,"対象外","対象"))</f>
        <v>対象外</v>
      </c>
      <c r="AZ896" s="198" t="str">
        <f>IF(COUNTIF(AA895:AG895,"作業")+COUNTIF(AA895:AG895,"休日")&lt;7,"対象外",IF(COUNTIF(AA895:AG895,"休日")&gt;3,"対象外","対象"))</f>
        <v>対象外</v>
      </c>
    </row>
    <row r="897" spans="1:52" ht="54.75" customHeight="1" x14ac:dyDescent="0.35">
      <c r="A897" s="599"/>
      <c r="B897" s="529" t="str">
        <f>IF(COUNTIF(F897:AG897,0)=28,"",B$59)</f>
        <v/>
      </c>
      <c r="C897" s="530"/>
      <c r="D897" s="531"/>
      <c r="E897" s="295" t="s">
        <v>158</v>
      </c>
      <c r="F897" s="314">
        <f>VLOOKUP(F858,'19'!$B$11:$D$598,3,0)</f>
        <v>0</v>
      </c>
      <c r="G897" s="219">
        <f>VLOOKUP(G858,'19'!$B$11:$D$598,3,0)</f>
        <v>0</v>
      </c>
      <c r="H897" s="219">
        <f>VLOOKUP(H858,'19'!$B$11:$D$598,3,0)</f>
        <v>0</v>
      </c>
      <c r="I897" s="219">
        <f>VLOOKUP(I858,'19'!$B$11:$D$598,3,0)</f>
        <v>0</v>
      </c>
      <c r="J897" s="219">
        <f>VLOOKUP(J858,'19'!$B$11:$D$598,3,0)</f>
        <v>0</v>
      </c>
      <c r="K897" s="219">
        <f>VLOOKUP(K858,'19'!$B$11:$D$598,3,0)</f>
        <v>0</v>
      </c>
      <c r="L897" s="315">
        <f>VLOOKUP(L858,'19'!$B$11:$D$598,3,0)</f>
        <v>0</v>
      </c>
      <c r="M897" s="303">
        <f>VLOOKUP(M858,'19'!$B$11:$D$598,3,0)</f>
        <v>0</v>
      </c>
      <c r="N897" s="219">
        <f>VLOOKUP(N858,'19'!$B$11:$D$598,3,0)</f>
        <v>0</v>
      </c>
      <c r="O897" s="219">
        <f>VLOOKUP(O858,'19'!$B$11:$D$598,3,0)</f>
        <v>0</v>
      </c>
      <c r="P897" s="219">
        <f>VLOOKUP(P858,'19'!$B$11:$D$598,3,0)</f>
        <v>0</v>
      </c>
      <c r="Q897" s="219">
        <f>VLOOKUP(Q858,'19'!$B$11:$D$598,3,0)</f>
        <v>0</v>
      </c>
      <c r="R897" s="219">
        <f>VLOOKUP(R858,'19'!$B$11:$D$598,3,0)</f>
        <v>0</v>
      </c>
      <c r="S897" s="322">
        <f>VLOOKUP(S858,'19'!$B$11:$D$598,3,0)</f>
        <v>0</v>
      </c>
      <c r="T897" s="314">
        <f>VLOOKUP(T858,'19'!$B$11:$D$598,3,0)</f>
        <v>0</v>
      </c>
      <c r="U897" s="219">
        <f>VLOOKUP(U858,'19'!$B$11:$D$598,3,0)</f>
        <v>0</v>
      </c>
      <c r="V897" s="219">
        <f>VLOOKUP(V858,'19'!$B$11:$D$598,3,0)</f>
        <v>0</v>
      </c>
      <c r="W897" s="219">
        <f>VLOOKUP(W858,'19'!$B$11:$D$598,3,0)</f>
        <v>0</v>
      </c>
      <c r="X897" s="219">
        <f>VLOOKUP(X858,'19'!$B$11:$D$598,3,0)</f>
        <v>0</v>
      </c>
      <c r="Y897" s="219">
        <f>VLOOKUP(Y858,'19'!$B$11:$D$598,3,0)</f>
        <v>0</v>
      </c>
      <c r="Z897" s="315">
        <f>VLOOKUP(Z858,'19'!$B$11:$D$598,3,0)</f>
        <v>0</v>
      </c>
      <c r="AA897" s="303">
        <f>VLOOKUP(AA858,'19'!$B$11:$D$598,3,0)</f>
        <v>0</v>
      </c>
      <c r="AB897" s="219">
        <f>VLOOKUP(AB858,'19'!$B$11:$D$598,3,0)</f>
        <v>0</v>
      </c>
      <c r="AC897" s="219">
        <f>VLOOKUP(AC858,'19'!$B$11:$D$598,3,0)</f>
        <v>0</v>
      </c>
      <c r="AD897" s="219">
        <f>VLOOKUP(AD858,'19'!$B$11:$D$598,3,0)</f>
        <v>0</v>
      </c>
      <c r="AE897" s="219">
        <f>VLOOKUP(AE858,'19'!$B$11:$D$598,3,0)</f>
        <v>0</v>
      </c>
      <c r="AF897" s="219">
        <f>VLOOKUP(AF858,'19'!$B$11:$D$598,3,0)</f>
        <v>0</v>
      </c>
      <c r="AG897" s="219">
        <f>VLOOKUP(AG858,'19'!$B$11:$D$598,3,0)</f>
        <v>0</v>
      </c>
      <c r="AH897" s="198">
        <f t="shared" ref="AH897" si="1468">COUNTIF(F898:AG898,"作業")+COUNTIF(F898:AG898,"休日")</f>
        <v>0</v>
      </c>
      <c r="AI897" s="291">
        <f t="shared" ref="AI897" si="1469">(COUNTIF(F898:AG898,"休日"))</f>
        <v>0</v>
      </c>
      <c r="AJ897" s="189"/>
      <c r="AL897" s="290"/>
      <c r="AM897" s="290"/>
      <c r="AN897" s="290"/>
      <c r="AW897" s="278">
        <v>1</v>
      </c>
      <c r="AX897" s="278">
        <v>2</v>
      </c>
      <c r="AY897" s="278">
        <v>3</v>
      </c>
      <c r="AZ897" s="278">
        <v>4</v>
      </c>
    </row>
    <row r="898" spans="1:52" ht="54.75" customHeight="1" x14ac:dyDescent="0.35">
      <c r="A898" s="599"/>
      <c r="B898" s="532"/>
      <c r="C898" s="533"/>
      <c r="D898" s="534"/>
      <c r="E898" s="296" t="s">
        <v>159</v>
      </c>
      <c r="F898" s="314" t="str">
        <f>IF(B897="","",IF(AW898="対象外","対象外",F897))</f>
        <v/>
      </c>
      <c r="G898" s="219" t="str">
        <f>IF(B897="","",IF(AW898="対象外","対象外",G897))</f>
        <v/>
      </c>
      <c r="H898" s="219" t="str">
        <f>IF(B897="","",IF(AW898="対象外","対象外",H897))</f>
        <v/>
      </c>
      <c r="I898" s="219" t="str">
        <f>IF(B897="","",IF(AW898="対象外","対象外",I897))</f>
        <v/>
      </c>
      <c r="J898" s="219" t="str">
        <f>IF(B897="","",IF(AW898="対象外","対象外",J897))</f>
        <v/>
      </c>
      <c r="K898" s="219" t="str">
        <f>IF(B897="","",IF(AW898="対象外","対象外",K897))</f>
        <v/>
      </c>
      <c r="L898" s="315" t="str">
        <f>IF(B897="","",IF(AW898="対象外","対象外",L897))</f>
        <v/>
      </c>
      <c r="M898" s="303" t="str">
        <f>IF(B897="","",IF(AX898="対象外","対象外",M897))</f>
        <v/>
      </c>
      <c r="N898" s="219" t="str">
        <f>IF(B897="","",IF(AX898="対象外","対象外",N897))</f>
        <v/>
      </c>
      <c r="O898" s="219" t="str">
        <f>IF(B897="","",IF(AX898="対象外","対象外",O897))</f>
        <v/>
      </c>
      <c r="P898" s="219" t="str">
        <f>IF(B897="","",IF(AX898="対象外","対象外",P897))</f>
        <v/>
      </c>
      <c r="Q898" s="219" t="str">
        <f>IF(B897="","",IF(AX898="対象外","対象外",Q897))</f>
        <v/>
      </c>
      <c r="R898" s="219" t="str">
        <f>IF(B897="","",IF(AX898="対象外","対象外",R897))</f>
        <v/>
      </c>
      <c r="S898" s="322" t="str">
        <f>IF(B897="","",IF(AX898="対象外","対象外",S897))</f>
        <v/>
      </c>
      <c r="T898" s="314" t="str">
        <f>IF(B897="","",IF(AY898="対象外","対象外",T897))</f>
        <v/>
      </c>
      <c r="U898" s="219" t="str">
        <f>IF(B897="","",IF(AY898="対象外","対象外",U897))</f>
        <v/>
      </c>
      <c r="V898" s="219" t="str">
        <f>IF(B897="","",IF(AY898="対象外","対象外",V897))</f>
        <v/>
      </c>
      <c r="W898" s="219" t="str">
        <f>IF(B897="","",IF(AY898="対象外","対象外",W897))</f>
        <v/>
      </c>
      <c r="X898" s="219" t="str">
        <f>IF(B897="","",IF(AY898="対象外","対象外",X897))</f>
        <v/>
      </c>
      <c r="Y898" s="219" t="str">
        <f>IF(B897="","",IF(AY898="対象外","対象外",Y897))</f>
        <v/>
      </c>
      <c r="Z898" s="315" t="str">
        <f>IF(B897="","",IF(AY898="対象外","対象外",Z897))</f>
        <v/>
      </c>
      <c r="AA898" s="303" t="str">
        <f>IF(B897="","",IF(AZ898="対象外","対象外",AA897))</f>
        <v/>
      </c>
      <c r="AB898" s="219" t="str">
        <f>IF(B897="","",IF(AZ898="対象外","対象外",AB897))</f>
        <v/>
      </c>
      <c r="AC898" s="219" t="str">
        <f>IF(B897="","",IF(AZ898="対象外","対象外",AC897))</f>
        <v/>
      </c>
      <c r="AD898" s="219" t="str">
        <f>IF(B897="","",IF(AZ898="対象外","対象外",AD897))</f>
        <v/>
      </c>
      <c r="AE898" s="219" t="str">
        <f>IF(B897="","",IF(AZ898="対象外","対象外",AE897))</f>
        <v/>
      </c>
      <c r="AF898" s="219" t="str">
        <f>IF(B897="","",IF(AZ898="対象外","対象外",AF897))</f>
        <v/>
      </c>
      <c r="AG898" s="219" t="str">
        <f>IF(B897="","",IF(AZ898="対象外","対象外",AG897))</f>
        <v/>
      </c>
      <c r="AH898" s="523" t="str">
        <f t="shared" ref="AH898" si="1470">IF(B897="","",IF(AH897&lt;1,"対象外",ROUND(AI897/AH897,3)))</f>
        <v/>
      </c>
      <c r="AI898" s="524"/>
      <c r="AJ898" s="189"/>
      <c r="AL898" s="290"/>
      <c r="AM898" s="184">
        <f>IF(AH898="",0,IF(AH898="対象外",0,1))</f>
        <v>0</v>
      </c>
      <c r="AN898" s="187">
        <f>IF(AM898=1,AH898,0)</f>
        <v>0</v>
      </c>
      <c r="AO898" s="184">
        <f>AH897</f>
        <v>0</v>
      </c>
      <c r="AP898" s="170">
        <f>AI897</f>
        <v>0</v>
      </c>
      <c r="AQ898" s="152"/>
      <c r="AR898" s="170">
        <f>IF(AS898&gt;1,1,0)</f>
        <v>0</v>
      </c>
      <c r="AS898" s="170">
        <f>AO898+AS854</f>
        <v>0</v>
      </c>
      <c r="AT898" s="170">
        <f>AP898+AT854</f>
        <v>0</v>
      </c>
      <c r="AU898" s="279">
        <f>IF(AR898=1,ROUND(AT898/AS898,3),0)</f>
        <v>0</v>
      </c>
      <c r="AW898" s="198" t="str">
        <f>IF(COUNTIF(F897:L897,"作業")+COUNTIF(F897:L897,"休日")&lt;7,"対象外",IF(COUNTIF(F897:L897,"休日")&gt;3,"対象外","対象"))</f>
        <v>対象外</v>
      </c>
      <c r="AX898" s="198" t="str">
        <f>IF(COUNTIF(M897:S897,"作業")+COUNTIF(M897:S897,"休日")&lt;7,"対象外",IF(COUNTIF(M897:S897,"休日")&gt;3,"対象外","対象"))</f>
        <v>対象外</v>
      </c>
      <c r="AY898" s="198" t="str">
        <f>IF(COUNTIF(T897:Z897,"作業")+COUNTIF(T897:Z897,"休日")&lt;7,"対象外",IF(COUNTIF(T897:Z897,"休日")&gt;3,"対象外","対象"))</f>
        <v>対象外</v>
      </c>
      <c r="AZ898" s="198" t="str">
        <f>IF(COUNTIF(AA897:AG897,"作業")+COUNTIF(AA897:AG897,"休日")&lt;7,"対象外",IF(COUNTIF(AA897:AG897,"休日")&gt;3,"対象外","対象"))</f>
        <v>対象外</v>
      </c>
    </row>
    <row r="899" spans="1:52" ht="54.75" customHeight="1" x14ac:dyDescent="0.35">
      <c r="A899" s="599"/>
      <c r="B899" s="529" t="str">
        <f>IF(COUNTIF(F899:AG899,0)=28,"",B$61)</f>
        <v/>
      </c>
      <c r="C899" s="530"/>
      <c r="D899" s="531"/>
      <c r="E899" s="295" t="s">
        <v>158</v>
      </c>
      <c r="F899" s="314">
        <f>VLOOKUP(F858,'20'!$B$11:$D$598,3,0)</f>
        <v>0</v>
      </c>
      <c r="G899" s="219">
        <f>VLOOKUP(G858,'20'!$B$11:$D$598,3,0)</f>
        <v>0</v>
      </c>
      <c r="H899" s="219">
        <f>VLOOKUP(H858,'20'!$B$11:$D$598,3,0)</f>
        <v>0</v>
      </c>
      <c r="I899" s="219">
        <f>VLOOKUP(I858,'20'!$B$11:$D$598,3,0)</f>
        <v>0</v>
      </c>
      <c r="J899" s="219">
        <f>VLOOKUP(J858,'20'!$B$11:$D$598,3,0)</f>
        <v>0</v>
      </c>
      <c r="K899" s="219">
        <f>VLOOKUP(K858,'20'!$B$11:$D$598,3,0)</f>
        <v>0</v>
      </c>
      <c r="L899" s="315">
        <f>VLOOKUP(L858,'20'!$B$11:$D$598,3,0)</f>
        <v>0</v>
      </c>
      <c r="M899" s="303">
        <f>VLOOKUP(M858,'20'!$B$11:$D$598,3,0)</f>
        <v>0</v>
      </c>
      <c r="N899" s="219">
        <f>VLOOKUP(N858,'20'!$B$11:$D$598,3,0)</f>
        <v>0</v>
      </c>
      <c r="O899" s="219">
        <f>VLOOKUP(O858,'20'!$B$11:$D$598,3,0)</f>
        <v>0</v>
      </c>
      <c r="P899" s="219">
        <f>VLOOKUP(P858,'20'!$B$11:$D$598,3,0)</f>
        <v>0</v>
      </c>
      <c r="Q899" s="219">
        <f>VLOOKUP(Q858,'20'!$B$11:$D$598,3,0)</f>
        <v>0</v>
      </c>
      <c r="R899" s="219">
        <f>VLOOKUP(R858,'20'!$B$11:$D$598,3,0)</f>
        <v>0</v>
      </c>
      <c r="S899" s="322">
        <f>VLOOKUP(S858,'20'!$B$11:$D$598,3,0)</f>
        <v>0</v>
      </c>
      <c r="T899" s="314">
        <f>VLOOKUP(T858,'20'!$B$11:$D$598,3,0)</f>
        <v>0</v>
      </c>
      <c r="U899" s="219">
        <f>VLOOKUP(U858,'20'!$B$11:$D$598,3,0)</f>
        <v>0</v>
      </c>
      <c r="V899" s="219">
        <f>VLOOKUP(V858,'20'!$B$11:$D$598,3,0)</f>
        <v>0</v>
      </c>
      <c r="W899" s="219">
        <f>VLOOKUP(W858,'20'!$B$11:$D$598,3,0)</f>
        <v>0</v>
      </c>
      <c r="X899" s="219">
        <f>VLOOKUP(X858,'20'!$B$11:$D$598,3,0)</f>
        <v>0</v>
      </c>
      <c r="Y899" s="219">
        <f>VLOOKUP(Y858,'20'!$B$11:$D$598,3,0)</f>
        <v>0</v>
      </c>
      <c r="Z899" s="315">
        <f>VLOOKUP(Z858,'20'!$B$11:$D$598,3,0)</f>
        <v>0</v>
      </c>
      <c r="AA899" s="303">
        <f>VLOOKUP(AA858,'20'!$B$11:$D$598,3,0)</f>
        <v>0</v>
      </c>
      <c r="AB899" s="219">
        <f>VLOOKUP(AB858,'20'!$B$11:$D$598,3,0)</f>
        <v>0</v>
      </c>
      <c r="AC899" s="219">
        <f>VLOOKUP(AC858,'20'!$B$11:$D$598,3,0)</f>
        <v>0</v>
      </c>
      <c r="AD899" s="219">
        <f>VLOOKUP(AD858,'20'!$B$11:$D$598,3,0)</f>
        <v>0</v>
      </c>
      <c r="AE899" s="219">
        <f>VLOOKUP(AE858,'20'!$B$11:$D$598,3,0)</f>
        <v>0</v>
      </c>
      <c r="AF899" s="219">
        <f>VLOOKUP(AF858,'20'!$B$11:$D$598,3,0)</f>
        <v>0</v>
      </c>
      <c r="AG899" s="219">
        <f>VLOOKUP(AG858,'20'!$B$11:$D$598,3,0)</f>
        <v>0</v>
      </c>
      <c r="AH899" s="198">
        <f t="shared" ref="AH899" si="1471">COUNTIF(F900:AG900,"作業")+COUNTIF(F900:AG900,"休日")</f>
        <v>0</v>
      </c>
      <c r="AI899" s="291">
        <f t="shared" ref="AI899" si="1472">(COUNTIF(F900:AG900,"休日"))</f>
        <v>0</v>
      </c>
      <c r="AJ899" s="189"/>
      <c r="AL899" s="290"/>
      <c r="AM899" s="290"/>
      <c r="AN899" s="290"/>
      <c r="AW899" s="278">
        <v>1</v>
      </c>
      <c r="AX899" s="278">
        <v>2</v>
      </c>
      <c r="AY899" s="278">
        <v>3</v>
      </c>
      <c r="AZ899" s="278">
        <v>4</v>
      </c>
    </row>
    <row r="900" spans="1:52" ht="54.75" customHeight="1" thickBot="1" x14ac:dyDescent="0.4">
      <c r="A900" s="600"/>
      <c r="B900" s="532"/>
      <c r="C900" s="533"/>
      <c r="D900" s="534"/>
      <c r="E900" s="297" t="s">
        <v>159</v>
      </c>
      <c r="F900" s="316" t="str">
        <f>IF(B899="","",IF(AW900="対象外","対象外",F899))</f>
        <v/>
      </c>
      <c r="G900" s="284" t="str">
        <f>IF(B899="","",IF(AW900="対象外","対象外",G899))</f>
        <v/>
      </c>
      <c r="H900" s="284" t="str">
        <f>IF(B899="","",IF(AW900="対象外","対象外",H899))</f>
        <v/>
      </c>
      <c r="I900" s="284" t="str">
        <f>IF(B899="","",IF(AW900="対象外","対象外",I899))</f>
        <v/>
      </c>
      <c r="J900" s="284" t="str">
        <f>IF(B899="","",IF(AW900="対象外","対象外",J899))</f>
        <v/>
      </c>
      <c r="K900" s="284" t="str">
        <f>IF(B899="","",IF(AW900="対象外","対象外",K899))</f>
        <v/>
      </c>
      <c r="L900" s="317" t="str">
        <f>IF(B899="","",IF(AW900="対象外","対象外",L899))</f>
        <v/>
      </c>
      <c r="M900" s="304" t="str">
        <f>IF(B899="","",IF(AX900="対象外","対象外",M899))</f>
        <v/>
      </c>
      <c r="N900" s="284" t="str">
        <f>IF(B899="","",IF(AX900="対象外","対象外",N899))</f>
        <v/>
      </c>
      <c r="O900" s="284" t="str">
        <f>IF(B899="","",IF(AX900="対象外","対象外",O899))</f>
        <v/>
      </c>
      <c r="P900" s="284" t="str">
        <f>IF(B899="","",IF(AX900="対象外","対象外",P899))</f>
        <v/>
      </c>
      <c r="Q900" s="284" t="str">
        <f>IF(B899="","",IF(AX900="対象外","対象外",Q899))</f>
        <v/>
      </c>
      <c r="R900" s="284" t="str">
        <f>IF(B899="","",IF(AX900="対象外","対象外",R899))</f>
        <v/>
      </c>
      <c r="S900" s="323" t="str">
        <f>IF(B899="","",IF(AX900="対象外","対象外",S899))</f>
        <v/>
      </c>
      <c r="T900" s="316" t="str">
        <f>IF(B899="","",IF(AY900="対象外","対象外",T899))</f>
        <v/>
      </c>
      <c r="U900" s="284" t="str">
        <f>IF(B899="","",IF(AY900="対象外","対象外",U899))</f>
        <v/>
      </c>
      <c r="V900" s="284" t="str">
        <f>IF(B899="","",IF(AY900="対象外","対象外",V899))</f>
        <v/>
      </c>
      <c r="W900" s="284" t="str">
        <f>IF(B899="","",IF(AY900="対象外","対象外",W899))</f>
        <v/>
      </c>
      <c r="X900" s="284" t="str">
        <f>IF(B899="","",IF(AY900="対象外","対象外",X899))</f>
        <v/>
      </c>
      <c r="Y900" s="284" t="str">
        <f>IF(B899="","",IF(AY900="対象外","対象外",Y899))</f>
        <v/>
      </c>
      <c r="Z900" s="317" t="str">
        <f>IF(B899="","",IF(AY900="対象外","対象外",Z899))</f>
        <v/>
      </c>
      <c r="AA900" s="304" t="str">
        <f>IF(B899="","",IF(AZ900="対象外","対象外",AA899))</f>
        <v/>
      </c>
      <c r="AB900" s="284" t="str">
        <f>IF(B899="","",IF(AZ900="対象外","対象外",AB899))</f>
        <v/>
      </c>
      <c r="AC900" s="284" t="str">
        <f>IF(B899="","",IF(AZ900="対象外","対象外",AC899))</f>
        <v/>
      </c>
      <c r="AD900" s="284" t="str">
        <f>IF(B899="","",IF(AZ900="対象外","対象外",AD899))</f>
        <v/>
      </c>
      <c r="AE900" s="284" t="str">
        <f>IF(B899="","",IF(AZ900="対象外","対象外",AE899))</f>
        <v/>
      </c>
      <c r="AF900" s="284" t="str">
        <f>IF(B899="","",IF(AZ900="対象外","対象外",AF899))</f>
        <v/>
      </c>
      <c r="AG900" s="284" t="str">
        <f>IF(B899="","",IF(AZ900="対象外","対象外",AG899))</f>
        <v/>
      </c>
      <c r="AH900" s="523" t="str">
        <f t="shared" ref="AH900" si="1473">IF(B899="","",IF(AH899&lt;1,"対象外",ROUND(AI899/AH899,3)))</f>
        <v/>
      </c>
      <c r="AI900" s="524"/>
      <c r="AJ900" s="285"/>
      <c r="AL900" s="290"/>
      <c r="AM900" s="184">
        <f>IF(AH900="",0,IF(AH900="対象外",0,1))</f>
        <v>0</v>
      </c>
      <c r="AN900" s="187">
        <f>IF(AM900=1,AH900,0)</f>
        <v>0</v>
      </c>
      <c r="AO900" s="184">
        <f>AH899</f>
        <v>0</v>
      </c>
      <c r="AP900" s="170">
        <f>AI899</f>
        <v>0</v>
      </c>
      <c r="AQ900" s="152"/>
      <c r="AR900" s="170">
        <f>IF(AS900&gt;1,1,0)</f>
        <v>0</v>
      </c>
      <c r="AS900" s="170">
        <f>AO900+AS856</f>
        <v>0</v>
      </c>
      <c r="AT900" s="170">
        <f>AP900+AT856</f>
        <v>0</v>
      </c>
      <c r="AU900" s="279">
        <f>IF(AR900=1,ROUND(AT900/AS900,3),0)</f>
        <v>0</v>
      </c>
      <c r="AW900" s="198" t="str">
        <f>IF(COUNTIF(F899:L899,"作業")+COUNTIF(F899:L899,"休日")&lt;7,"対象外",IF(COUNTIF(F899:L899,"休日")&gt;3,"対象外","対象"))</f>
        <v>対象外</v>
      </c>
      <c r="AX900" s="198" t="str">
        <f>IF(COUNTIF(M899:S899,"作業")+COUNTIF(M899:S899,"休日")&lt;7,"対象外",IF(COUNTIF(M899:S899,"休日")&gt;3,"対象外","対象"))</f>
        <v>対象外</v>
      </c>
      <c r="AY900" s="198" t="str">
        <f>IF(COUNTIF(T899:Z899,"作業")+COUNTIF(T899:Z899,"休日")&lt;7,"対象外",IF(COUNTIF(T899:Z899,"休日")&gt;3,"対象外","対象"))</f>
        <v>対象外</v>
      </c>
      <c r="AZ900" s="198" t="str">
        <f>IF(COUNTIF(AA899:AG899,"作業")+COUNTIF(AA899:AG899,"休日")&lt;7,"対象外",IF(COUNTIF(AA899:AG899,"休日")&gt;3,"対象外","対象"))</f>
        <v>対象外</v>
      </c>
    </row>
    <row r="901" spans="1:52" ht="28.5" customHeight="1" x14ac:dyDescent="0.4">
      <c r="A901" s="207"/>
      <c r="B901" s="161"/>
      <c r="C901" s="161"/>
      <c r="D901" s="162"/>
      <c r="E901" s="162"/>
      <c r="F901" s="162"/>
      <c r="G901" s="161"/>
      <c r="H901" s="161"/>
      <c r="I901" s="161"/>
      <c r="J901" s="161"/>
      <c r="K901" s="161"/>
      <c r="L901" s="161"/>
      <c r="M901" s="161"/>
      <c r="N901" s="161"/>
      <c r="O901" s="161"/>
      <c r="P901" s="161"/>
      <c r="Q901" s="161"/>
      <c r="R901" s="161"/>
      <c r="S901" s="161"/>
      <c r="T901" s="161"/>
      <c r="U901" s="161"/>
      <c r="V901" s="161"/>
      <c r="W901" s="161"/>
      <c r="X901" s="161"/>
      <c r="Y901" s="161"/>
      <c r="Z901" s="161"/>
      <c r="AA901" s="161"/>
      <c r="AB901" s="161"/>
      <c r="AC901" s="163"/>
      <c r="AD901" s="163"/>
      <c r="AE901" s="163"/>
      <c r="AF901" s="163"/>
      <c r="AG901" s="163"/>
      <c r="AH901" s="164"/>
      <c r="AI901" s="164"/>
      <c r="AJ901" s="164"/>
      <c r="AR901" s="146">
        <f>SUM(AR862:AR900)</f>
        <v>0</v>
      </c>
      <c r="AU901" s="146">
        <f>SUM(AU862:AU900)</f>
        <v>0</v>
      </c>
    </row>
    <row r="902" spans="1:52" ht="24.75" customHeight="1" x14ac:dyDescent="0.4">
      <c r="A902" s="207"/>
      <c r="B902" s="161"/>
      <c r="C902" s="161"/>
      <c r="D902" s="210"/>
      <c r="E902" s="210"/>
      <c r="F902" s="211"/>
      <c r="G902" s="212"/>
      <c r="H902" s="212"/>
      <c r="I902" s="212"/>
      <c r="J902" s="603"/>
      <c r="K902" s="603"/>
      <c r="L902" s="603"/>
      <c r="M902" s="601"/>
      <c r="N902" s="601"/>
      <c r="O902" s="601"/>
      <c r="P902" s="212"/>
      <c r="Q902" s="210"/>
      <c r="R902" s="212"/>
      <c r="S902" s="212"/>
      <c r="T902" s="212"/>
      <c r="U902" s="212"/>
      <c r="V902" s="603"/>
      <c r="W902" s="603"/>
      <c r="X902" s="603"/>
      <c r="Y902" s="601"/>
      <c r="Z902" s="601"/>
      <c r="AA902" s="601"/>
      <c r="AB902" s="212"/>
      <c r="AC902" s="213"/>
      <c r="AD902" s="196"/>
      <c r="AE902" s="196"/>
      <c r="AF902" s="196"/>
      <c r="AG902" s="196"/>
      <c r="AH902" s="601"/>
      <c r="AI902" s="601"/>
      <c r="AJ902" s="165"/>
      <c r="AL902" s="147">
        <f>SUM(AL63:AL900)</f>
        <v>0</v>
      </c>
      <c r="AM902" s="147">
        <f>SUM(AM63:AM900)</f>
        <v>0</v>
      </c>
    </row>
    <row r="903" spans="1:52" s="148" customFormat="1" ht="24.75" customHeight="1" x14ac:dyDescent="0.4">
      <c r="A903" s="207"/>
      <c r="B903" s="161"/>
      <c r="C903" s="161"/>
      <c r="D903" s="159"/>
      <c r="E903" s="159"/>
      <c r="F903" s="159"/>
      <c r="J903" s="161"/>
      <c r="K903" s="161"/>
      <c r="L903" s="161"/>
      <c r="M903" s="161"/>
      <c r="N903" s="161"/>
      <c r="O903" s="161"/>
      <c r="P903" s="161"/>
      <c r="Q903" s="161"/>
      <c r="R903" s="161"/>
      <c r="S903" s="161"/>
      <c r="T903" s="161"/>
      <c r="U903" s="161"/>
      <c r="V903" s="161"/>
      <c r="W903" s="161"/>
      <c r="X903" s="161"/>
      <c r="Y903" s="161"/>
      <c r="Z903" s="161"/>
      <c r="AA903" s="161"/>
      <c r="AB903" s="161"/>
      <c r="AC903" s="166"/>
      <c r="AD903" s="167"/>
      <c r="AE903" s="167"/>
      <c r="AF903" s="167"/>
      <c r="AG903" s="167"/>
      <c r="AH903" s="167"/>
      <c r="AI903" s="167"/>
      <c r="AJ903" s="167"/>
      <c r="AL903" s="159"/>
      <c r="AM903" s="159"/>
      <c r="AN903" s="159"/>
    </row>
    <row r="904" spans="1:52" ht="24.75" customHeight="1" x14ac:dyDescent="0.4"/>
    <row r="905" spans="1:52" s="148" customFormat="1" ht="24.75" hidden="1" customHeight="1" x14ac:dyDescent="0.4">
      <c r="A905" s="208"/>
      <c r="B905" s="168"/>
      <c r="C905" s="168"/>
      <c r="D905" s="169"/>
      <c r="E905" s="169"/>
      <c r="F905" s="158"/>
      <c r="G905" s="170"/>
      <c r="H905" s="168"/>
      <c r="I905" s="168"/>
      <c r="J905" s="168"/>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71"/>
      <c r="AJ905" s="152"/>
      <c r="AL905" s="159"/>
      <c r="AM905" s="159"/>
      <c r="AN905" s="159"/>
    </row>
    <row r="906" spans="1:52" s="148" customFormat="1" ht="24.75" hidden="1" customHeight="1" x14ac:dyDescent="0.4">
      <c r="A906" s="209"/>
      <c r="B906" s="152"/>
      <c r="C906" s="152"/>
      <c r="D906" s="172"/>
      <c r="E906" s="172"/>
      <c r="F906" s="173" t="s">
        <v>87</v>
      </c>
      <c r="G906" s="173" t="s">
        <v>87</v>
      </c>
      <c r="H906" s="152"/>
      <c r="I906" s="170" t="s">
        <v>82</v>
      </c>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2"/>
      <c r="AI906" s="174"/>
      <c r="AJ906" s="152"/>
      <c r="AL906" s="159"/>
      <c r="AM906" s="159"/>
      <c r="AN906" s="159"/>
    </row>
    <row r="907" spans="1:52" s="148" customFormat="1" ht="24.75" hidden="1" customHeight="1" x14ac:dyDescent="0.4">
      <c r="A907" s="209"/>
      <c r="B907" s="152"/>
      <c r="C907" s="152"/>
      <c r="D907" s="172"/>
      <c r="E907" s="172"/>
      <c r="F907" s="173" t="s">
        <v>19</v>
      </c>
      <c r="G907" s="173" t="s">
        <v>19</v>
      </c>
      <c r="H907" s="152"/>
      <c r="I907" s="170" t="s">
        <v>14</v>
      </c>
      <c r="J907" s="152"/>
      <c r="K907" s="152"/>
      <c r="L907" s="152"/>
      <c r="M907" s="175"/>
      <c r="N907" s="176"/>
      <c r="O907" s="176"/>
      <c r="P907" s="176"/>
      <c r="Q907" s="176"/>
      <c r="R907" s="176"/>
      <c r="S907" s="176"/>
      <c r="T907" s="176"/>
      <c r="U907" s="176"/>
      <c r="V907" s="176"/>
      <c r="W907" s="176"/>
      <c r="X907" s="176"/>
      <c r="Y907" s="176"/>
      <c r="Z907" s="176"/>
      <c r="AA907" s="177"/>
      <c r="AB907" s="152"/>
      <c r="AC907" s="146"/>
      <c r="AD907" s="152"/>
      <c r="AE907" s="152"/>
      <c r="AF907" s="152"/>
      <c r="AG907" s="152"/>
      <c r="AH907" s="152"/>
      <c r="AI907" s="174"/>
      <c r="AJ907" s="152"/>
      <c r="AL907" s="159"/>
      <c r="AM907" s="159"/>
      <c r="AN907" s="159"/>
    </row>
    <row r="908" spans="1:52" s="148" customFormat="1" ht="24.75" hidden="1" customHeight="1" x14ac:dyDescent="0.4">
      <c r="A908" s="209"/>
      <c r="B908" s="152"/>
      <c r="C908" s="152"/>
      <c r="D908" s="172"/>
      <c r="E908" s="172"/>
      <c r="F908" s="173" t="s">
        <v>99</v>
      </c>
      <c r="G908" s="173" t="s">
        <v>99</v>
      </c>
      <c r="H908" s="152"/>
      <c r="I908" s="170" t="s">
        <v>105</v>
      </c>
      <c r="J908" s="152"/>
      <c r="K908" s="152"/>
      <c r="L908" s="152"/>
      <c r="M908" s="175"/>
      <c r="N908" s="176"/>
      <c r="O908" s="176"/>
      <c r="P908" s="176"/>
      <c r="Q908" s="176"/>
      <c r="R908" s="176"/>
      <c r="S908" s="176"/>
      <c r="T908" s="176"/>
      <c r="U908" s="176"/>
      <c r="V908" s="176"/>
      <c r="W908" s="176"/>
      <c r="X908" s="176"/>
      <c r="Y908" s="176"/>
      <c r="Z908" s="176"/>
      <c r="AA908" s="177"/>
      <c r="AB908" s="152"/>
      <c r="AC908" s="152"/>
      <c r="AD908" s="152"/>
      <c r="AE908" s="152"/>
      <c r="AF908" s="152"/>
      <c r="AG908" s="152"/>
      <c r="AH908" s="152"/>
      <c r="AI908" s="174"/>
      <c r="AJ908" s="152"/>
      <c r="AL908" s="159"/>
      <c r="AM908" s="159"/>
      <c r="AN908" s="159"/>
    </row>
    <row r="909" spans="1:52" s="148" customFormat="1" ht="24.75" hidden="1" customHeight="1" x14ac:dyDescent="0.4">
      <c r="A909" s="209"/>
      <c r="B909" s="152"/>
      <c r="C909" s="152"/>
      <c r="D909" s="172"/>
      <c r="E909" s="172"/>
      <c r="F909" s="173" t="s">
        <v>88</v>
      </c>
      <c r="G909" s="173" t="s">
        <v>88</v>
      </c>
      <c r="H909" s="152"/>
      <c r="I909" s="170" t="s">
        <v>104</v>
      </c>
      <c r="J909" s="152"/>
      <c r="K909" s="152"/>
      <c r="L909" s="152"/>
      <c r="M909" s="175"/>
      <c r="N909" s="176"/>
      <c r="O909" s="176"/>
      <c r="P909" s="176"/>
      <c r="Q909" s="176"/>
      <c r="R909" s="176"/>
      <c r="S909" s="176"/>
      <c r="T909" s="176"/>
      <c r="U909" s="176"/>
      <c r="V909" s="176"/>
      <c r="W909" s="176"/>
      <c r="X909" s="176"/>
      <c r="Y909" s="176"/>
      <c r="Z909" s="176"/>
      <c r="AA909" s="177"/>
      <c r="AB909" s="152"/>
      <c r="AC909" s="152"/>
      <c r="AD909" s="152"/>
      <c r="AE909" s="152"/>
      <c r="AF909" s="152"/>
      <c r="AG909" s="152"/>
      <c r="AH909" s="152"/>
      <c r="AI909" s="174"/>
      <c r="AJ909" s="152"/>
      <c r="AL909" s="159"/>
      <c r="AM909" s="159"/>
      <c r="AN909" s="159"/>
    </row>
    <row r="910" spans="1:52" s="148" customFormat="1" ht="24.75" hidden="1" customHeight="1" x14ac:dyDescent="0.4">
      <c r="A910" s="209"/>
      <c r="B910" s="152"/>
      <c r="C910" s="152"/>
      <c r="D910" s="172"/>
      <c r="E910" s="172"/>
      <c r="F910" s="173" t="s">
        <v>89</v>
      </c>
      <c r="G910" s="173" t="s">
        <v>89</v>
      </c>
      <c r="H910" s="152"/>
      <c r="I910" s="152" t="s">
        <v>83</v>
      </c>
      <c r="J910" s="152"/>
      <c r="K910" s="152"/>
      <c r="L910" s="152"/>
      <c r="M910" s="175"/>
      <c r="N910" s="176"/>
      <c r="O910" s="176"/>
      <c r="P910" s="176"/>
      <c r="Q910" s="176"/>
      <c r="R910" s="176"/>
      <c r="S910" s="176"/>
      <c r="T910" s="176"/>
      <c r="U910" s="176"/>
      <c r="V910" s="176"/>
      <c r="W910" s="176"/>
      <c r="X910" s="176"/>
      <c r="Y910" s="176"/>
      <c r="Z910" s="176"/>
      <c r="AA910" s="177"/>
      <c r="AB910" s="152"/>
      <c r="AC910" s="152"/>
      <c r="AD910" s="152"/>
      <c r="AE910" s="152"/>
      <c r="AF910" s="152"/>
      <c r="AG910" s="152"/>
      <c r="AH910" s="152"/>
      <c r="AI910" s="174"/>
      <c r="AJ910" s="152"/>
      <c r="AL910" s="159"/>
      <c r="AM910" s="159"/>
      <c r="AN910" s="159"/>
    </row>
    <row r="911" spans="1:52" s="148" customFormat="1" ht="24.75" hidden="1" customHeight="1" x14ac:dyDescent="0.4">
      <c r="A911" s="209"/>
      <c r="B911" s="152"/>
      <c r="C911" s="152"/>
      <c r="D911" s="172"/>
      <c r="E911" s="172"/>
      <c r="F911" s="173" t="s">
        <v>122</v>
      </c>
      <c r="G911" s="173" t="s">
        <v>122</v>
      </c>
      <c r="H911" s="152"/>
      <c r="I911" s="152"/>
      <c r="J911" s="152"/>
      <c r="K911" s="152"/>
      <c r="L911" s="152"/>
      <c r="M911" s="178"/>
      <c r="N911" s="176"/>
      <c r="O911" s="176"/>
      <c r="P911" s="176"/>
      <c r="Q911" s="176"/>
      <c r="R911" s="176"/>
      <c r="S911" s="176"/>
      <c r="T911" s="176"/>
      <c r="U911" s="176"/>
      <c r="V911" s="176"/>
      <c r="W911" s="176"/>
      <c r="X911" s="176"/>
      <c r="Y911" s="176"/>
      <c r="Z911" s="176"/>
      <c r="AA911" s="177"/>
      <c r="AB911" s="152"/>
      <c r="AC911" s="152"/>
      <c r="AD911" s="152"/>
      <c r="AE911" s="152"/>
      <c r="AF911" s="152"/>
      <c r="AG911" s="152"/>
      <c r="AH911" s="152"/>
      <c r="AI911" s="174"/>
      <c r="AJ911" s="152"/>
      <c r="AL911" s="159"/>
      <c r="AM911" s="159"/>
      <c r="AN911" s="159"/>
    </row>
    <row r="912" spans="1:52" s="148" customFormat="1" ht="24.75" hidden="1" customHeight="1" x14ac:dyDescent="0.4">
      <c r="A912" s="209"/>
      <c r="B912" s="152"/>
      <c r="C912" s="152"/>
      <c r="D912" s="172"/>
      <c r="E912" s="172"/>
      <c r="F912" s="173"/>
      <c r="G912" s="173"/>
      <c r="H912" s="152"/>
      <c r="I912" s="152"/>
      <c r="J912" s="152"/>
      <c r="K912" s="152"/>
      <c r="L912" s="152"/>
      <c r="M912" s="178"/>
      <c r="N912" s="176"/>
      <c r="O912" s="176"/>
      <c r="P912" s="176"/>
      <c r="Q912" s="176"/>
      <c r="R912" s="176"/>
      <c r="S912" s="176"/>
      <c r="T912" s="176"/>
      <c r="U912" s="176"/>
      <c r="V912" s="176"/>
      <c r="W912" s="176"/>
      <c r="X912" s="176"/>
      <c r="Y912" s="176"/>
      <c r="Z912" s="176"/>
      <c r="AA912" s="177"/>
      <c r="AB912" s="152"/>
      <c r="AC912" s="152"/>
      <c r="AD912" s="152"/>
      <c r="AE912" s="152"/>
      <c r="AF912" s="152"/>
      <c r="AG912" s="152"/>
      <c r="AH912" s="152"/>
      <c r="AI912" s="174"/>
      <c r="AJ912" s="152"/>
      <c r="AL912" s="159"/>
      <c r="AM912" s="159"/>
      <c r="AN912" s="159"/>
    </row>
    <row r="913" spans="1:40" s="148" customFormat="1" ht="24.75" hidden="1" customHeight="1" x14ac:dyDescent="0.4">
      <c r="A913" s="209"/>
      <c r="B913" s="152"/>
      <c r="C913" s="152"/>
      <c r="D913" s="172"/>
      <c r="E913" s="172"/>
      <c r="F913" s="173"/>
      <c r="G913" s="173"/>
      <c r="H913" s="152"/>
      <c r="I913" s="152"/>
      <c r="J913" s="152"/>
      <c r="K913" s="152"/>
      <c r="L913" s="152"/>
      <c r="M913" s="178"/>
      <c r="N913" s="176"/>
      <c r="O913" s="176"/>
      <c r="P913" s="176"/>
      <c r="Q913" s="176"/>
      <c r="R913" s="176"/>
      <c r="S913" s="176"/>
      <c r="T913" s="176"/>
      <c r="U913" s="176"/>
      <c r="V913" s="176"/>
      <c r="W913" s="176"/>
      <c r="X913" s="176"/>
      <c r="Y913" s="176"/>
      <c r="Z913" s="176"/>
      <c r="AA913" s="177"/>
      <c r="AB913" s="152"/>
      <c r="AC913" s="152"/>
      <c r="AD913" s="152"/>
      <c r="AE913" s="152"/>
      <c r="AF913" s="152"/>
      <c r="AG913" s="152"/>
      <c r="AH913" s="152"/>
      <c r="AI913" s="174"/>
      <c r="AJ913" s="152"/>
      <c r="AL913" s="159"/>
      <c r="AM913" s="159"/>
      <c r="AN913" s="159"/>
    </row>
    <row r="914" spans="1:40" s="148" customFormat="1" ht="24.75" hidden="1" customHeight="1" x14ac:dyDescent="0.4">
      <c r="A914" s="209"/>
      <c r="B914" s="152"/>
      <c r="C914" s="152"/>
      <c r="D914" s="172"/>
      <c r="E914" s="172"/>
      <c r="F914" s="179"/>
      <c r="G914" s="173"/>
      <c r="H914" s="152"/>
      <c r="I914" s="152"/>
      <c r="J914" s="152"/>
      <c r="K914" s="152"/>
      <c r="L914" s="152"/>
      <c r="M914" s="178"/>
      <c r="N914" s="176"/>
      <c r="O914" s="176"/>
      <c r="P914" s="176"/>
      <c r="Q914" s="176"/>
      <c r="R914" s="176"/>
      <c r="S914" s="176"/>
      <c r="T914" s="176"/>
      <c r="U914" s="176"/>
      <c r="V914" s="176"/>
      <c r="W914" s="176"/>
      <c r="X914" s="176"/>
      <c r="Y914" s="176"/>
      <c r="Z914" s="176"/>
      <c r="AA914" s="177"/>
      <c r="AB914" s="152"/>
      <c r="AC914" s="152"/>
      <c r="AD914" s="152"/>
      <c r="AE914" s="152"/>
      <c r="AF914" s="152"/>
      <c r="AG914" s="152"/>
      <c r="AH914" s="152"/>
      <c r="AI914" s="174"/>
      <c r="AJ914" s="152"/>
      <c r="AL914" s="159"/>
      <c r="AM914" s="159"/>
      <c r="AN914" s="159"/>
    </row>
    <row r="915" spans="1:40" s="148" customFormat="1" ht="24.75" hidden="1" customHeight="1" x14ac:dyDescent="0.4">
      <c r="A915" s="209"/>
      <c r="B915" s="152"/>
      <c r="C915" s="152"/>
      <c r="D915" s="172"/>
      <c r="E915" s="172"/>
      <c r="F915" s="17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2"/>
      <c r="AI915" s="174"/>
      <c r="AJ915" s="152"/>
      <c r="AL915" s="159"/>
      <c r="AM915" s="159"/>
      <c r="AN915" s="159"/>
    </row>
    <row r="916" spans="1:40" s="148" customFormat="1" ht="24.75" hidden="1" customHeight="1" x14ac:dyDescent="0.4">
      <c r="A916" s="209"/>
      <c r="B916" s="152"/>
      <c r="C916" s="152"/>
      <c r="D916" s="172"/>
      <c r="E916" s="172"/>
      <c r="F916" s="17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2"/>
      <c r="AI916" s="174"/>
      <c r="AJ916" s="152"/>
      <c r="AL916" s="159"/>
      <c r="AM916" s="159"/>
      <c r="AN916" s="159"/>
    </row>
    <row r="917" spans="1:40" s="148" customFormat="1" ht="24.75" hidden="1" customHeight="1" x14ac:dyDescent="0.4">
      <c r="A917" s="209"/>
      <c r="B917" s="152"/>
      <c r="C917" s="152"/>
      <c r="D917" s="172"/>
      <c r="E917" s="172"/>
      <c r="F917" s="17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2"/>
      <c r="AI917" s="174"/>
      <c r="AJ917" s="152"/>
      <c r="AL917" s="159"/>
      <c r="AM917" s="159"/>
      <c r="AN917" s="159"/>
    </row>
    <row r="918" spans="1:40" s="148" customFormat="1" ht="24.75" customHeight="1" x14ac:dyDescent="0.4">
      <c r="A918" s="206"/>
      <c r="B918" s="146"/>
      <c r="C918" s="146"/>
      <c r="D918" s="147"/>
      <c r="E918" s="147"/>
      <c r="F918" s="180"/>
      <c r="G918" s="180"/>
      <c r="H918" s="180"/>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46"/>
      <c r="AI918" s="146"/>
      <c r="AJ918" s="146"/>
      <c r="AL918" s="159"/>
      <c r="AM918" s="159"/>
      <c r="AN918" s="159"/>
    </row>
    <row r="919" spans="1:40" s="148" customFormat="1" ht="24.75" customHeight="1" x14ac:dyDescent="0.4">
      <c r="A919" s="206"/>
      <c r="B919" s="146"/>
      <c r="C919" s="146"/>
      <c r="D919" s="147"/>
      <c r="E919" s="147"/>
      <c r="F919" s="180"/>
      <c r="G919" s="146"/>
      <c r="H919" s="146"/>
      <c r="I919" s="146"/>
      <c r="J919" s="146"/>
      <c r="K919" s="146"/>
      <c r="L919" s="146"/>
      <c r="M919" s="146"/>
      <c r="N919" s="146"/>
      <c r="O919" s="146"/>
      <c r="P919" s="146"/>
      <c r="Q919" s="146"/>
      <c r="R919" s="146"/>
      <c r="S919" s="146"/>
      <c r="T919" s="146"/>
      <c r="U919" s="146"/>
      <c r="V919" s="146"/>
      <c r="W919" s="146"/>
      <c r="X919" s="146"/>
      <c r="Y919" s="146"/>
      <c r="Z919" s="146"/>
      <c r="AA919" s="146"/>
      <c r="AB919" s="146"/>
      <c r="AC919" s="146"/>
      <c r="AD919" s="146"/>
      <c r="AE919" s="146"/>
      <c r="AF919" s="146"/>
      <c r="AG919" s="146"/>
      <c r="AH919" s="146"/>
      <c r="AI919" s="146"/>
      <c r="AJ919" s="146"/>
      <c r="AL919" s="159"/>
      <c r="AM919" s="159"/>
      <c r="AN919" s="159"/>
    </row>
    <row r="920" spans="1:40" s="148" customFormat="1" ht="24.75" customHeight="1" x14ac:dyDescent="0.4">
      <c r="A920" s="206"/>
      <c r="B920" s="146"/>
      <c r="C920" s="146"/>
      <c r="D920" s="147"/>
      <c r="E920" s="147"/>
      <c r="F920" s="180"/>
      <c r="G920" s="146"/>
      <c r="H920" s="146"/>
      <c r="I920" s="146"/>
      <c r="J920" s="146"/>
      <c r="K920" s="146"/>
      <c r="L920" s="146"/>
      <c r="M920" s="146"/>
      <c r="N920" s="146"/>
      <c r="O920" s="146"/>
      <c r="P920" s="146"/>
      <c r="Q920" s="146"/>
      <c r="R920" s="146"/>
      <c r="S920" s="146"/>
      <c r="T920" s="146"/>
      <c r="U920" s="146"/>
      <c r="V920" s="146"/>
      <c r="W920" s="146"/>
      <c r="X920" s="146"/>
      <c r="Y920" s="146"/>
      <c r="Z920" s="146"/>
      <c r="AA920" s="146"/>
      <c r="AB920" s="146"/>
      <c r="AC920" s="146"/>
      <c r="AD920" s="146"/>
      <c r="AE920" s="146"/>
      <c r="AF920" s="146"/>
      <c r="AG920" s="146"/>
      <c r="AH920" s="146"/>
      <c r="AI920" s="146"/>
      <c r="AJ920" s="191" t="s">
        <v>125</v>
      </c>
      <c r="AL920" s="159"/>
      <c r="AM920" s="159"/>
      <c r="AN920" s="159"/>
    </row>
    <row r="921" spans="1:40" s="148" customFormat="1" ht="24.75" customHeight="1" x14ac:dyDescent="0.4">
      <c r="A921" s="206"/>
      <c r="B921" s="146"/>
      <c r="C921" s="146"/>
      <c r="D921" s="147"/>
      <c r="E921" s="147"/>
      <c r="F921" s="180"/>
      <c r="G921" s="146"/>
      <c r="H921" s="146"/>
      <c r="I921" s="146"/>
      <c r="J921" s="146"/>
      <c r="K921" s="146"/>
      <c r="L921" s="146"/>
      <c r="M921" s="146"/>
      <c r="N921" s="146"/>
      <c r="O921" s="146"/>
      <c r="P921" s="146"/>
      <c r="Q921" s="146"/>
      <c r="R921" s="146"/>
      <c r="S921" s="146"/>
      <c r="T921" s="146"/>
      <c r="U921" s="146"/>
      <c r="V921" s="146"/>
      <c r="W921" s="146"/>
      <c r="X921" s="146"/>
      <c r="Y921" s="146"/>
      <c r="Z921" s="146"/>
      <c r="AA921" s="146"/>
      <c r="AB921" s="146"/>
      <c r="AC921" s="146"/>
      <c r="AD921" s="146"/>
      <c r="AE921" s="146"/>
      <c r="AF921" s="146"/>
      <c r="AG921" s="146"/>
      <c r="AH921" s="146"/>
      <c r="AI921" s="146"/>
      <c r="AJ921" s="184">
        <f>COUNTIF(AJ25:AJ910,"未達成")</f>
        <v>0</v>
      </c>
      <c r="AL921" s="159"/>
      <c r="AM921" s="159"/>
      <c r="AN921" s="159"/>
    </row>
    <row r="922" spans="1:40" ht="24.75" customHeight="1" x14ac:dyDescent="0.4">
      <c r="AJ922" s="184">
        <f>COUNTIF(AJ25:AJ910,"達成")</f>
        <v>0</v>
      </c>
    </row>
    <row r="923" spans="1:40" ht="24.75" customHeight="1" x14ac:dyDescent="0.4"/>
    <row r="924" spans="1:40" ht="24.75" customHeight="1" x14ac:dyDescent="0.4"/>
    <row r="925" spans="1:40" ht="24.75" customHeight="1" x14ac:dyDescent="0.4"/>
    <row r="926" spans="1:40" ht="24.75" customHeight="1" x14ac:dyDescent="0.4"/>
    <row r="927" spans="1:40" ht="24.75" customHeight="1" x14ac:dyDescent="0.4"/>
    <row r="928" spans="1:40" ht="24.75" customHeight="1" x14ac:dyDescent="0.4"/>
    <row r="929" ht="24.75" customHeight="1" x14ac:dyDescent="0.4"/>
    <row r="930" ht="24.75" customHeight="1" x14ac:dyDescent="0.4"/>
    <row r="931" ht="24.75" customHeight="1" x14ac:dyDescent="0.4"/>
    <row r="932" ht="44.25" customHeight="1" x14ac:dyDescent="0.4"/>
    <row r="933" ht="44.25" customHeight="1" x14ac:dyDescent="0.4"/>
    <row r="934" ht="44.25" customHeight="1" x14ac:dyDescent="0.4"/>
    <row r="935" ht="44.25" customHeight="1" x14ac:dyDescent="0.4"/>
    <row r="936" ht="44.25" customHeight="1" x14ac:dyDescent="0.4"/>
    <row r="937" ht="44.25" customHeight="1" x14ac:dyDescent="0.4"/>
    <row r="938" ht="44.25" customHeight="1" x14ac:dyDescent="0.4"/>
  </sheetData>
  <mergeCells count="1086">
    <mergeCell ref="B725:E725"/>
    <mergeCell ref="B726:E726"/>
    <mergeCell ref="B727:E727"/>
    <mergeCell ref="B728:E728"/>
    <mergeCell ref="B769:E769"/>
    <mergeCell ref="B770:E770"/>
    <mergeCell ref="B771:E771"/>
    <mergeCell ref="B772:E772"/>
    <mergeCell ref="B813:E813"/>
    <mergeCell ref="B814:E814"/>
    <mergeCell ref="B815:E815"/>
    <mergeCell ref="B816:E816"/>
    <mergeCell ref="B857:E857"/>
    <mergeCell ref="B858:E858"/>
    <mergeCell ref="B859:E859"/>
    <mergeCell ref="B860:E860"/>
    <mergeCell ref="B464:E464"/>
    <mergeCell ref="B505:E505"/>
    <mergeCell ref="B506:E506"/>
    <mergeCell ref="B507:E507"/>
    <mergeCell ref="B508:E508"/>
    <mergeCell ref="B549:E549"/>
    <mergeCell ref="B550:E550"/>
    <mergeCell ref="B551:E551"/>
    <mergeCell ref="B552:E552"/>
    <mergeCell ref="B593:E593"/>
    <mergeCell ref="B594:E594"/>
    <mergeCell ref="B595:E595"/>
    <mergeCell ref="B596:E596"/>
    <mergeCell ref="B637:E637"/>
    <mergeCell ref="B638:E638"/>
    <mergeCell ref="B639:E639"/>
    <mergeCell ref="B329:E329"/>
    <mergeCell ref="B330:E330"/>
    <mergeCell ref="B331:E331"/>
    <mergeCell ref="B332:E332"/>
    <mergeCell ref="B373:E373"/>
    <mergeCell ref="B374:E374"/>
    <mergeCell ref="B375:E375"/>
    <mergeCell ref="B376:E376"/>
    <mergeCell ref="B417:E417"/>
    <mergeCell ref="B418:E418"/>
    <mergeCell ref="B631:D632"/>
    <mergeCell ref="B629:D630"/>
    <mergeCell ref="B627:D628"/>
    <mergeCell ref="B567:D568"/>
    <mergeCell ref="B565:D566"/>
    <mergeCell ref="B571:D572"/>
    <mergeCell ref="B569:D570"/>
    <mergeCell ref="B575:D576"/>
    <mergeCell ref="B573:D574"/>
    <mergeCell ref="B579:D580"/>
    <mergeCell ref="B577:D578"/>
    <mergeCell ref="B581:D582"/>
    <mergeCell ref="B587:D588"/>
    <mergeCell ref="B585:D586"/>
    <mergeCell ref="B545:D546"/>
    <mergeCell ref="B543:D544"/>
    <mergeCell ref="B487:D488"/>
    <mergeCell ref="B485:D486"/>
    <mergeCell ref="B491:D492"/>
    <mergeCell ref="B489:D490"/>
    <mergeCell ref="B493:D494"/>
    <mergeCell ref="B499:D500"/>
    <mergeCell ref="B897:D898"/>
    <mergeCell ref="B895:D896"/>
    <mergeCell ref="B893:D894"/>
    <mergeCell ref="F7:H7"/>
    <mergeCell ref="I7:U7"/>
    <mergeCell ref="W7:Y7"/>
    <mergeCell ref="Z7:AI7"/>
    <mergeCell ref="AC12:AD12"/>
    <mergeCell ref="AN24:AO24"/>
    <mergeCell ref="AF14:AG14"/>
    <mergeCell ref="X15:AB15"/>
    <mergeCell ref="AC15:AE15"/>
    <mergeCell ref="AJ857:AJ860"/>
    <mergeCell ref="AH862:AI862"/>
    <mergeCell ref="AH864:AI864"/>
    <mergeCell ref="AH866:AI866"/>
    <mergeCell ref="AH868:AI868"/>
    <mergeCell ref="AH870:AI870"/>
    <mergeCell ref="AH872:AI872"/>
    <mergeCell ref="AH874:AI874"/>
    <mergeCell ref="AH876:AI876"/>
    <mergeCell ref="F13:S16"/>
    <mergeCell ref="F12:S12"/>
    <mergeCell ref="AH854:AI854"/>
    <mergeCell ref="B853:D854"/>
    <mergeCell ref="B851:D852"/>
    <mergeCell ref="B863:D864"/>
    <mergeCell ref="B867:D868"/>
    <mergeCell ref="B865:D866"/>
    <mergeCell ref="B871:D872"/>
    <mergeCell ref="B869:D870"/>
    <mergeCell ref="B875:D876"/>
    <mergeCell ref="B873:D874"/>
    <mergeCell ref="B879:D880"/>
    <mergeCell ref="B877:D878"/>
    <mergeCell ref="B883:D884"/>
    <mergeCell ref="B881:D882"/>
    <mergeCell ref="B887:D888"/>
    <mergeCell ref="B885:D886"/>
    <mergeCell ref="B891:D892"/>
    <mergeCell ref="B889:D890"/>
    <mergeCell ref="AH820:AI820"/>
    <mergeCell ref="AH822:AI822"/>
    <mergeCell ref="AH824:AI824"/>
    <mergeCell ref="AH826:AI826"/>
    <mergeCell ref="AH828:AI828"/>
    <mergeCell ref="AH830:AI830"/>
    <mergeCell ref="AH832:AI832"/>
    <mergeCell ref="AH834:AI834"/>
    <mergeCell ref="AH836:AI836"/>
    <mergeCell ref="AH838:AI838"/>
    <mergeCell ref="AH840:AI840"/>
    <mergeCell ref="AH842:AI842"/>
    <mergeCell ref="AH844:AI844"/>
    <mergeCell ref="AH846:AI846"/>
    <mergeCell ref="AH848:AI848"/>
    <mergeCell ref="AH850:AI850"/>
    <mergeCell ref="AH852:AI852"/>
    <mergeCell ref="B819:D820"/>
    <mergeCell ref="B855:D856"/>
    <mergeCell ref="B823:D824"/>
    <mergeCell ref="B821:D822"/>
    <mergeCell ref="B827:D828"/>
    <mergeCell ref="B825:D826"/>
    <mergeCell ref="B831:D832"/>
    <mergeCell ref="B829:D830"/>
    <mergeCell ref="B835:D836"/>
    <mergeCell ref="B833:D834"/>
    <mergeCell ref="B839:D840"/>
    <mergeCell ref="B837:D838"/>
    <mergeCell ref="B843:D844"/>
    <mergeCell ref="B841:D842"/>
    <mergeCell ref="B845:D846"/>
    <mergeCell ref="B849:D850"/>
    <mergeCell ref="B847:D848"/>
    <mergeCell ref="B795:D796"/>
    <mergeCell ref="B803:D804"/>
    <mergeCell ref="B801:D802"/>
    <mergeCell ref="B809:D810"/>
    <mergeCell ref="AJ813:AJ816"/>
    <mergeCell ref="AH818:AI818"/>
    <mergeCell ref="B807:D808"/>
    <mergeCell ref="B805:D806"/>
    <mergeCell ref="AH806:AI806"/>
    <mergeCell ref="AH808:AI808"/>
    <mergeCell ref="AH810:AI810"/>
    <mergeCell ref="AJ769:AJ772"/>
    <mergeCell ref="AH774:AI774"/>
    <mergeCell ref="AH776:AI776"/>
    <mergeCell ref="AH778:AI778"/>
    <mergeCell ref="AH780:AI780"/>
    <mergeCell ref="AH782:AI782"/>
    <mergeCell ref="AH784:AI784"/>
    <mergeCell ref="AH786:AI786"/>
    <mergeCell ref="AH788:AI788"/>
    <mergeCell ref="AH790:AI790"/>
    <mergeCell ref="AH792:AI792"/>
    <mergeCell ref="AH794:AI794"/>
    <mergeCell ref="AH796:AI796"/>
    <mergeCell ref="AH798:AI798"/>
    <mergeCell ref="AH800:AI800"/>
    <mergeCell ref="AH802:AI802"/>
    <mergeCell ref="AH804:AI804"/>
    <mergeCell ref="B793:D794"/>
    <mergeCell ref="B791:D792"/>
    <mergeCell ref="B799:D800"/>
    <mergeCell ref="B797:D798"/>
    <mergeCell ref="B817:D818"/>
    <mergeCell ref="AH748:AI748"/>
    <mergeCell ref="AH750:AI750"/>
    <mergeCell ref="AH752:AI752"/>
    <mergeCell ref="AH754:AI754"/>
    <mergeCell ref="AH756:AI756"/>
    <mergeCell ref="AH758:AI758"/>
    <mergeCell ref="AH760:AI760"/>
    <mergeCell ref="AH762:AI762"/>
    <mergeCell ref="AH764:AI764"/>
    <mergeCell ref="AH766:AI766"/>
    <mergeCell ref="B765:D766"/>
    <mergeCell ref="B763:D764"/>
    <mergeCell ref="B777:D778"/>
    <mergeCell ref="B775:D776"/>
    <mergeCell ref="B781:D782"/>
    <mergeCell ref="B779:D780"/>
    <mergeCell ref="B783:D784"/>
    <mergeCell ref="B767:D768"/>
    <mergeCell ref="B749:D750"/>
    <mergeCell ref="B747:D748"/>
    <mergeCell ref="B753:D754"/>
    <mergeCell ref="B751:D752"/>
    <mergeCell ref="B757:D758"/>
    <mergeCell ref="B755:D756"/>
    <mergeCell ref="B761:D762"/>
    <mergeCell ref="B759:D760"/>
    <mergeCell ref="B789:D790"/>
    <mergeCell ref="B719:D720"/>
    <mergeCell ref="B717:D718"/>
    <mergeCell ref="AH722:AI722"/>
    <mergeCell ref="AJ681:AJ684"/>
    <mergeCell ref="B729:D730"/>
    <mergeCell ref="AH720:AI720"/>
    <mergeCell ref="B721:D722"/>
    <mergeCell ref="AJ725:AJ728"/>
    <mergeCell ref="AH730:AI730"/>
    <mergeCell ref="B733:D734"/>
    <mergeCell ref="B731:D732"/>
    <mergeCell ref="B737:D738"/>
    <mergeCell ref="B735:D736"/>
    <mergeCell ref="B741:D742"/>
    <mergeCell ref="B739:D740"/>
    <mergeCell ref="B745:D746"/>
    <mergeCell ref="B743:D744"/>
    <mergeCell ref="AH732:AI732"/>
    <mergeCell ref="AH734:AI734"/>
    <mergeCell ref="AH736:AI736"/>
    <mergeCell ref="AH738:AI738"/>
    <mergeCell ref="AH740:AI740"/>
    <mergeCell ref="AH742:AI742"/>
    <mergeCell ref="AH744:AI744"/>
    <mergeCell ref="AH746:AI746"/>
    <mergeCell ref="AH702:AI702"/>
    <mergeCell ref="B703:D704"/>
    <mergeCell ref="B701:D702"/>
    <mergeCell ref="AH706:AI706"/>
    <mergeCell ref="B707:D708"/>
    <mergeCell ref="AH704:AI704"/>
    <mergeCell ref="B705:D706"/>
    <mergeCell ref="AH710:AI710"/>
    <mergeCell ref="B711:D712"/>
    <mergeCell ref="AH708:AI708"/>
    <mergeCell ref="B709:D710"/>
    <mergeCell ref="AH714:AI714"/>
    <mergeCell ref="B715:D716"/>
    <mergeCell ref="AH716:AI716"/>
    <mergeCell ref="AH712:AI712"/>
    <mergeCell ref="B713:D714"/>
    <mergeCell ref="AH718:AI718"/>
    <mergeCell ref="AH678:AI678"/>
    <mergeCell ref="B677:D678"/>
    <mergeCell ref="AH686:AI686"/>
    <mergeCell ref="B687:D688"/>
    <mergeCell ref="B685:D686"/>
    <mergeCell ref="AH690:AI690"/>
    <mergeCell ref="B691:D692"/>
    <mergeCell ref="AH688:AI688"/>
    <mergeCell ref="B689:D690"/>
    <mergeCell ref="AH694:AI694"/>
    <mergeCell ref="B695:D696"/>
    <mergeCell ref="AH692:AI692"/>
    <mergeCell ref="B693:D694"/>
    <mergeCell ref="AH698:AI698"/>
    <mergeCell ref="B699:D700"/>
    <mergeCell ref="AH700:AI700"/>
    <mergeCell ref="AH696:AI696"/>
    <mergeCell ref="B697:D698"/>
    <mergeCell ref="B681:E681"/>
    <mergeCell ref="B682:E682"/>
    <mergeCell ref="B683:E683"/>
    <mergeCell ref="B684:E684"/>
    <mergeCell ref="AJ637:AJ640"/>
    <mergeCell ref="AH642:AI642"/>
    <mergeCell ref="AH644:AI644"/>
    <mergeCell ref="AH646:AI646"/>
    <mergeCell ref="AH648:AI648"/>
    <mergeCell ref="AH650:AI650"/>
    <mergeCell ref="AH652:AI652"/>
    <mergeCell ref="AH654:AI654"/>
    <mergeCell ref="AH656:AI656"/>
    <mergeCell ref="AH658:AI658"/>
    <mergeCell ref="AH660:AI660"/>
    <mergeCell ref="AH662:AI662"/>
    <mergeCell ref="AH664:AI664"/>
    <mergeCell ref="AH666:AI666"/>
    <mergeCell ref="AH668:AI668"/>
    <mergeCell ref="AH670:AI670"/>
    <mergeCell ref="AH672:AI672"/>
    <mergeCell ref="AH634:AI634"/>
    <mergeCell ref="B633:D634"/>
    <mergeCell ref="B641:D642"/>
    <mergeCell ref="B647:D648"/>
    <mergeCell ref="B645:D646"/>
    <mergeCell ref="B651:D652"/>
    <mergeCell ref="B649:D650"/>
    <mergeCell ref="B655:D656"/>
    <mergeCell ref="B653:D654"/>
    <mergeCell ref="B659:D660"/>
    <mergeCell ref="B657:D658"/>
    <mergeCell ref="B663:D664"/>
    <mergeCell ref="B661:D662"/>
    <mergeCell ref="B667:D668"/>
    <mergeCell ref="B665:D666"/>
    <mergeCell ref="B669:D670"/>
    <mergeCell ref="B675:D676"/>
    <mergeCell ref="B673:D674"/>
    <mergeCell ref="B671:D672"/>
    <mergeCell ref="AH674:AI674"/>
    <mergeCell ref="AH676:AI676"/>
    <mergeCell ref="B640:E640"/>
    <mergeCell ref="AJ593:AJ596"/>
    <mergeCell ref="AH598:AI598"/>
    <mergeCell ref="AH600:AI600"/>
    <mergeCell ref="AH602:AI602"/>
    <mergeCell ref="AH604:AI604"/>
    <mergeCell ref="AH606:AI606"/>
    <mergeCell ref="AH608:AI608"/>
    <mergeCell ref="AH610:AI610"/>
    <mergeCell ref="AH612:AI612"/>
    <mergeCell ref="AH614:AI614"/>
    <mergeCell ref="AH616:AI616"/>
    <mergeCell ref="AH618:AI618"/>
    <mergeCell ref="AH620:AI620"/>
    <mergeCell ref="AH622:AI622"/>
    <mergeCell ref="AH624:AI624"/>
    <mergeCell ref="AH626:AI626"/>
    <mergeCell ref="AH628:AI628"/>
    <mergeCell ref="AH566:AI566"/>
    <mergeCell ref="AH568:AI568"/>
    <mergeCell ref="AH570:AI570"/>
    <mergeCell ref="AH572:AI572"/>
    <mergeCell ref="AH574:AI574"/>
    <mergeCell ref="AH576:AI576"/>
    <mergeCell ref="AH578:AI578"/>
    <mergeCell ref="AH580:AI580"/>
    <mergeCell ref="AH582:AI582"/>
    <mergeCell ref="AH584:AI584"/>
    <mergeCell ref="AH630:AI630"/>
    <mergeCell ref="AH632:AI632"/>
    <mergeCell ref="AH590:AI590"/>
    <mergeCell ref="B589:D590"/>
    <mergeCell ref="B599:D600"/>
    <mergeCell ref="B597:D598"/>
    <mergeCell ref="B603:D604"/>
    <mergeCell ref="B601:D602"/>
    <mergeCell ref="B607:D608"/>
    <mergeCell ref="B605:D606"/>
    <mergeCell ref="B611:D612"/>
    <mergeCell ref="B609:D610"/>
    <mergeCell ref="B615:D616"/>
    <mergeCell ref="B613:D614"/>
    <mergeCell ref="B619:D620"/>
    <mergeCell ref="B617:D618"/>
    <mergeCell ref="B623:D624"/>
    <mergeCell ref="B621:D622"/>
    <mergeCell ref="B625:D626"/>
    <mergeCell ref="AH592:AI592"/>
    <mergeCell ref="AH586:AI586"/>
    <mergeCell ref="AH588:AI588"/>
    <mergeCell ref="B523:D524"/>
    <mergeCell ref="B531:D532"/>
    <mergeCell ref="B529:D530"/>
    <mergeCell ref="B535:D536"/>
    <mergeCell ref="B533:D534"/>
    <mergeCell ref="B541:D542"/>
    <mergeCell ref="B539:D540"/>
    <mergeCell ref="B537:D538"/>
    <mergeCell ref="AJ505:AJ508"/>
    <mergeCell ref="AH510:AI510"/>
    <mergeCell ref="AH512:AI512"/>
    <mergeCell ref="AH514:AI514"/>
    <mergeCell ref="AH516:AI516"/>
    <mergeCell ref="AH518:AI518"/>
    <mergeCell ref="AH520:AI520"/>
    <mergeCell ref="AH522:AI522"/>
    <mergeCell ref="AH524:AI524"/>
    <mergeCell ref="AH526:AI526"/>
    <mergeCell ref="AH528:AI528"/>
    <mergeCell ref="AH530:AI530"/>
    <mergeCell ref="AH532:AI532"/>
    <mergeCell ref="AH534:AI534"/>
    <mergeCell ref="AH536:AI536"/>
    <mergeCell ref="AH538:AI538"/>
    <mergeCell ref="AH540:AI540"/>
    <mergeCell ref="AH478:AI478"/>
    <mergeCell ref="AH480:AI480"/>
    <mergeCell ref="AH482:AI482"/>
    <mergeCell ref="AH484:AI484"/>
    <mergeCell ref="AH486:AI486"/>
    <mergeCell ref="AH488:AI488"/>
    <mergeCell ref="AH490:AI490"/>
    <mergeCell ref="AH492:AI492"/>
    <mergeCell ref="AH494:AI494"/>
    <mergeCell ref="AH496:AI496"/>
    <mergeCell ref="AH498:AI498"/>
    <mergeCell ref="AH542:AI542"/>
    <mergeCell ref="AH544:AI544"/>
    <mergeCell ref="AH546:AI546"/>
    <mergeCell ref="B583:D584"/>
    <mergeCell ref="AJ549:AJ552"/>
    <mergeCell ref="AH554:AI554"/>
    <mergeCell ref="AH556:AI556"/>
    <mergeCell ref="AH558:AI558"/>
    <mergeCell ref="AH560:AI560"/>
    <mergeCell ref="AH562:AI562"/>
    <mergeCell ref="AH564:AI564"/>
    <mergeCell ref="AH502:AI502"/>
    <mergeCell ref="B501:D502"/>
    <mergeCell ref="B511:D512"/>
    <mergeCell ref="B515:D516"/>
    <mergeCell ref="B513:D514"/>
    <mergeCell ref="B519:D520"/>
    <mergeCell ref="B517:D518"/>
    <mergeCell ref="B521:D522"/>
    <mergeCell ref="B527:D528"/>
    <mergeCell ref="B525:D526"/>
    <mergeCell ref="AH500:AI500"/>
    <mergeCell ref="B461:E461"/>
    <mergeCell ref="B462:E462"/>
    <mergeCell ref="B463:E463"/>
    <mergeCell ref="AJ417:AJ420"/>
    <mergeCell ref="AH422:AI422"/>
    <mergeCell ref="AH424:AI424"/>
    <mergeCell ref="AH426:AI426"/>
    <mergeCell ref="AH428:AI428"/>
    <mergeCell ref="AH430:AI430"/>
    <mergeCell ref="AH432:AI432"/>
    <mergeCell ref="AH434:AI434"/>
    <mergeCell ref="AH436:AI436"/>
    <mergeCell ref="AH438:AI438"/>
    <mergeCell ref="AH440:AI440"/>
    <mergeCell ref="AH442:AI442"/>
    <mergeCell ref="AH444:AI444"/>
    <mergeCell ref="AH446:AI446"/>
    <mergeCell ref="AH448:AI448"/>
    <mergeCell ref="AH450:AI450"/>
    <mergeCell ref="AH452:AI452"/>
    <mergeCell ref="AJ421:AJ422"/>
    <mergeCell ref="AJ423:AJ424"/>
    <mergeCell ref="B497:D498"/>
    <mergeCell ref="B495:D496"/>
    <mergeCell ref="AJ461:AJ464"/>
    <mergeCell ref="AH466:AI466"/>
    <mergeCell ref="AH468:AI468"/>
    <mergeCell ref="AH470:AI470"/>
    <mergeCell ref="AH472:AI472"/>
    <mergeCell ref="AH474:AI474"/>
    <mergeCell ref="AH476:AI476"/>
    <mergeCell ref="B377:D378"/>
    <mergeCell ref="AH368:AI368"/>
    <mergeCell ref="B369:D370"/>
    <mergeCell ref="B379:D380"/>
    <mergeCell ref="B383:D384"/>
    <mergeCell ref="B381:D382"/>
    <mergeCell ref="B387:D388"/>
    <mergeCell ref="B391:D392"/>
    <mergeCell ref="B389:D390"/>
    <mergeCell ref="B393:D394"/>
    <mergeCell ref="B399:D400"/>
    <mergeCell ref="B397:D398"/>
    <mergeCell ref="B403:D404"/>
    <mergeCell ref="B401:D402"/>
    <mergeCell ref="B407:D408"/>
    <mergeCell ref="AH378:AI378"/>
    <mergeCell ref="AH380:AI380"/>
    <mergeCell ref="AH382:AI382"/>
    <mergeCell ref="AH384:AI384"/>
    <mergeCell ref="AH386:AI386"/>
    <mergeCell ref="AH388:AI388"/>
    <mergeCell ref="AH390:AI390"/>
    <mergeCell ref="AH392:AI392"/>
    <mergeCell ref="AH394:AI394"/>
    <mergeCell ref="AH396:AI396"/>
    <mergeCell ref="AH398:AI398"/>
    <mergeCell ref="AH400:AI400"/>
    <mergeCell ref="AH402:AI402"/>
    <mergeCell ref="AH404:AI404"/>
    <mergeCell ref="AH406:AI406"/>
    <mergeCell ref="AH408:AI408"/>
    <mergeCell ref="B367:D368"/>
    <mergeCell ref="A813:A856"/>
    <mergeCell ref="AH813:AH816"/>
    <mergeCell ref="AI813:AI816"/>
    <mergeCell ref="AH812:AI812"/>
    <mergeCell ref="B811:D812"/>
    <mergeCell ref="B773:D774"/>
    <mergeCell ref="A857:A900"/>
    <mergeCell ref="AH857:AH860"/>
    <mergeCell ref="AI857:AI860"/>
    <mergeCell ref="AH900:AI900"/>
    <mergeCell ref="B861:D862"/>
    <mergeCell ref="AH902:AI902"/>
    <mergeCell ref="B899:D900"/>
    <mergeCell ref="U16:W16"/>
    <mergeCell ref="B333:D334"/>
    <mergeCell ref="J902:L902"/>
    <mergeCell ref="M902:O902"/>
    <mergeCell ref="V902:X902"/>
    <mergeCell ref="Y902:AA902"/>
    <mergeCell ref="AH334:AI334"/>
    <mergeCell ref="B335:D336"/>
    <mergeCell ref="AH338:AI338"/>
    <mergeCell ref="B339:D340"/>
    <mergeCell ref="AH336:AI336"/>
    <mergeCell ref="B337:D338"/>
    <mergeCell ref="AH342:AI342"/>
    <mergeCell ref="B343:D344"/>
    <mergeCell ref="AH340:AI340"/>
    <mergeCell ref="B341:D342"/>
    <mergeCell ref="AH346:AI346"/>
    <mergeCell ref="B347:D348"/>
    <mergeCell ref="AH344:AI344"/>
    <mergeCell ref="A593:A636"/>
    <mergeCell ref="AH593:AH596"/>
    <mergeCell ref="AI593:AI596"/>
    <mergeCell ref="A549:A592"/>
    <mergeCell ref="AH549:AH552"/>
    <mergeCell ref="AI549:AI552"/>
    <mergeCell ref="AH548:AI548"/>
    <mergeCell ref="AH636:AI636"/>
    <mergeCell ref="A637:A680"/>
    <mergeCell ref="AH637:AH640"/>
    <mergeCell ref="AI637:AI640"/>
    <mergeCell ref="B635:D636"/>
    <mergeCell ref="B643:D644"/>
    <mergeCell ref="A769:A812"/>
    <mergeCell ref="AH769:AH772"/>
    <mergeCell ref="AI769:AI772"/>
    <mergeCell ref="AH680:AI680"/>
    <mergeCell ref="A681:A724"/>
    <mergeCell ref="AH681:AH684"/>
    <mergeCell ref="AI681:AI684"/>
    <mergeCell ref="AH724:AI724"/>
    <mergeCell ref="B723:D724"/>
    <mergeCell ref="A725:A768"/>
    <mergeCell ref="AH725:AH728"/>
    <mergeCell ref="AI725:AI728"/>
    <mergeCell ref="B555:D556"/>
    <mergeCell ref="B553:D554"/>
    <mergeCell ref="B559:D560"/>
    <mergeCell ref="B557:D558"/>
    <mergeCell ref="B563:D564"/>
    <mergeCell ref="B561:D562"/>
    <mergeCell ref="B591:D592"/>
    <mergeCell ref="A417:A460"/>
    <mergeCell ref="AH417:AH420"/>
    <mergeCell ref="AI417:AI420"/>
    <mergeCell ref="B415:D416"/>
    <mergeCell ref="AH460:AI460"/>
    <mergeCell ref="B423:D424"/>
    <mergeCell ref="A461:A504"/>
    <mergeCell ref="AH461:AH464"/>
    <mergeCell ref="AI461:AI464"/>
    <mergeCell ref="AH504:AI504"/>
    <mergeCell ref="B503:D504"/>
    <mergeCell ref="A505:A548"/>
    <mergeCell ref="AH505:AH508"/>
    <mergeCell ref="AI505:AI508"/>
    <mergeCell ref="B547:D548"/>
    <mergeCell ref="B509:D510"/>
    <mergeCell ref="B457:D458"/>
    <mergeCell ref="AH456:AI456"/>
    <mergeCell ref="AH458:AI458"/>
    <mergeCell ref="B467:D468"/>
    <mergeCell ref="B465:D466"/>
    <mergeCell ref="B471:D472"/>
    <mergeCell ref="B469:D470"/>
    <mergeCell ref="B475:D476"/>
    <mergeCell ref="B473:D474"/>
    <mergeCell ref="B479:D480"/>
    <mergeCell ref="B477:D478"/>
    <mergeCell ref="B425:D426"/>
    <mergeCell ref="B435:D436"/>
    <mergeCell ref="B445:D446"/>
    <mergeCell ref="B455:D456"/>
    <mergeCell ref="B459:D460"/>
    <mergeCell ref="A285:A328"/>
    <mergeCell ref="AH285:AH288"/>
    <mergeCell ref="AI285:AI288"/>
    <mergeCell ref="B327:D328"/>
    <mergeCell ref="AH197:AH200"/>
    <mergeCell ref="AI197:AI200"/>
    <mergeCell ref="AH240:AI240"/>
    <mergeCell ref="AH372:AI372"/>
    <mergeCell ref="A373:A416"/>
    <mergeCell ref="AH373:AH376"/>
    <mergeCell ref="AI373:AI376"/>
    <mergeCell ref="A329:A372"/>
    <mergeCell ref="AH329:AH332"/>
    <mergeCell ref="AI329:AI332"/>
    <mergeCell ref="AH328:AI328"/>
    <mergeCell ref="AH416:AI416"/>
    <mergeCell ref="B345:D346"/>
    <mergeCell ref="AH348:AI348"/>
    <mergeCell ref="B349:D350"/>
    <mergeCell ref="AH350:AI350"/>
    <mergeCell ref="AH354:AI354"/>
    <mergeCell ref="B355:D356"/>
    <mergeCell ref="AH352:AI352"/>
    <mergeCell ref="B353:D354"/>
    <mergeCell ref="AH358:AI358"/>
    <mergeCell ref="B359:D360"/>
    <mergeCell ref="AH356:AI356"/>
    <mergeCell ref="B357:D358"/>
    <mergeCell ref="AH362:AI362"/>
    <mergeCell ref="B385:D386"/>
    <mergeCell ref="B395:D396"/>
    <mergeCell ref="B405:D406"/>
    <mergeCell ref="A241:A284"/>
    <mergeCell ref="B239:D240"/>
    <mergeCell ref="B209:D210"/>
    <mergeCell ref="B99:D100"/>
    <mergeCell ref="AH100:AI100"/>
    <mergeCell ref="B101:D102"/>
    <mergeCell ref="AH102:AI102"/>
    <mergeCell ref="B97:D98"/>
    <mergeCell ref="AH92:AI92"/>
    <mergeCell ref="B93:D94"/>
    <mergeCell ref="AH94:AI94"/>
    <mergeCell ref="B95:D96"/>
    <mergeCell ref="B79:D80"/>
    <mergeCell ref="AH72:AI72"/>
    <mergeCell ref="B73:D74"/>
    <mergeCell ref="AH80:AI80"/>
    <mergeCell ref="B119:D120"/>
    <mergeCell ref="AH120:AI120"/>
    <mergeCell ref="B109:E109"/>
    <mergeCell ref="B110:E110"/>
    <mergeCell ref="B111:E111"/>
    <mergeCell ref="B112:E112"/>
    <mergeCell ref="B153:E153"/>
    <mergeCell ref="B154:E154"/>
    <mergeCell ref="B155:E155"/>
    <mergeCell ref="B156:E156"/>
    <mergeCell ref="B197:E197"/>
    <mergeCell ref="B198:E198"/>
    <mergeCell ref="B199:E199"/>
    <mergeCell ref="B200:E200"/>
    <mergeCell ref="B241:E241"/>
    <mergeCell ref="B121:D122"/>
    <mergeCell ref="A153:A196"/>
    <mergeCell ref="AH153:AH156"/>
    <mergeCell ref="AI153:AI156"/>
    <mergeCell ref="A109:A152"/>
    <mergeCell ref="AH109:AH112"/>
    <mergeCell ref="AI109:AI112"/>
    <mergeCell ref="AH108:AI108"/>
    <mergeCell ref="A197:A240"/>
    <mergeCell ref="B65:E65"/>
    <mergeCell ref="B66:E66"/>
    <mergeCell ref="B67:E67"/>
    <mergeCell ref="B68:E68"/>
    <mergeCell ref="B133:D134"/>
    <mergeCell ref="B135:D136"/>
    <mergeCell ref="B141:D142"/>
    <mergeCell ref="B113:D114"/>
    <mergeCell ref="AH114:AI114"/>
    <mergeCell ref="AH84:AI84"/>
    <mergeCell ref="B85:D86"/>
    <mergeCell ref="AH88:AI88"/>
    <mergeCell ref="B83:D84"/>
    <mergeCell ref="B131:D132"/>
    <mergeCell ref="AH132:AI132"/>
    <mergeCell ref="B145:D146"/>
    <mergeCell ref="AH136:AI136"/>
    <mergeCell ref="B137:D138"/>
    <mergeCell ref="B129:D130"/>
    <mergeCell ref="AH124:AI124"/>
    <mergeCell ref="B125:D126"/>
    <mergeCell ref="AH126:AI126"/>
    <mergeCell ref="B127:D128"/>
    <mergeCell ref="AH128:AI128"/>
    <mergeCell ref="AF8:AI8"/>
    <mergeCell ref="U14:W15"/>
    <mergeCell ref="T9:X10"/>
    <mergeCell ref="AC10:AG10"/>
    <mergeCell ref="U13:W13"/>
    <mergeCell ref="AH12:AI12"/>
    <mergeCell ref="AH26:AI26"/>
    <mergeCell ref="AH28:AI28"/>
    <mergeCell ref="B25:D26"/>
    <mergeCell ref="B27:D28"/>
    <mergeCell ref="AC14:AE14"/>
    <mergeCell ref="F9:I10"/>
    <mergeCell ref="P9:S10"/>
    <mergeCell ref="J9:N10"/>
    <mergeCell ref="X16:AJ16"/>
    <mergeCell ref="X17:AJ17"/>
    <mergeCell ref="B21:E21"/>
    <mergeCell ref="B22:E22"/>
    <mergeCell ref="B23:E23"/>
    <mergeCell ref="B24:E24"/>
    <mergeCell ref="F19:L19"/>
    <mergeCell ref="M19:S19"/>
    <mergeCell ref="T19:Z19"/>
    <mergeCell ref="AA19:AG19"/>
    <mergeCell ref="AH21:AH24"/>
    <mergeCell ref="AI21:AI24"/>
    <mergeCell ref="AH19:AJ20"/>
    <mergeCell ref="AJ25:AJ26"/>
    <mergeCell ref="X13:AB13"/>
    <mergeCell ref="X14:AB14"/>
    <mergeCell ref="AC13:AE13"/>
    <mergeCell ref="AJ65:AJ68"/>
    <mergeCell ref="B39:D40"/>
    <mergeCell ref="B37:D38"/>
    <mergeCell ref="B35:D36"/>
    <mergeCell ref="AH48:AI48"/>
    <mergeCell ref="B31:D32"/>
    <mergeCell ref="AH46:AI46"/>
    <mergeCell ref="B47:D48"/>
    <mergeCell ref="B33:D34"/>
    <mergeCell ref="AH30:AI30"/>
    <mergeCell ref="B41:D42"/>
    <mergeCell ref="A65:A108"/>
    <mergeCell ref="AH104:AI104"/>
    <mergeCell ref="B105:D106"/>
    <mergeCell ref="AH106:AI106"/>
    <mergeCell ref="B107:D108"/>
    <mergeCell ref="AH74:AI74"/>
    <mergeCell ref="B89:D90"/>
    <mergeCell ref="AH90:AI90"/>
    <mergeCell ref="AH78:AI78"/>
    <mergeCell ref="AH42:AI42"/>
    <mergeCell ref="AH86:AI86"/>
    <mergeCell ref="B87:D88"/>
    <mergeCell ref="AH40:AI40"/>
    <mergeCell ref="AH34:AI34"/>
    <mergeCell ref="AH32:AI32"/>
    <mergeCell ref="AH65:AH68"/>
    <mergeCell ref="AI65:AI68"/>
    <mergeCell ref="B69:D70"/>
    <mergeCell ref="B71:D72"/>
    <mergeCell ref="A13:A16"/>
    <mergeCell ref="A21:A64"/>
    <mergeCell ref="AH64:AI64"/>
    <mergeCell ref="AH50:AI50"/>
    <mergeCell ref="B63:D64"/>
    <mergeCell ref="B81:D82"/>
    <mergeCell ref="AH82:AI82"/>
    <mergeCell ref="B75:D76"/>
    <mergeCell ref="AH76:AI76"/>
    <mergeCell ref="B77:D78"/>
    <mergeCell ref="B103:D104"/>
    <mergeCell ref="AH98:AI98"/>
    <mergeCell ref="B91:D92"/>
    <mergeCell ref="AJ21:AJ24"/>
    <mergeCell ref="B43:D44"/>
    <mergeCell ref="AH44:AI44"/>
    <mergeCell ref="B49:D50"/>
    <mergeCell ref="B51:D52"/>
    <mergeCell ref="B53:D54"/>
    <mergeCell ref="B55:D56"/>
    <mergeCell ref="B57:D58"/>
    <mergeCell ref="B59:D60"/>
    <mergeCell ref="B61:D62"/>
    <mergeCell ref="B29:D30"/>
    <mergeCell ref="B45:D46"/>
    <mergeCell ref="AH62:AI62"/>
    <mergeCell ref="AH60:AI60"/>
    <mergeCell ref="AH56:AI56"/>
    <mergeCell ref="AH58:AI58"/>
    <mergeCell ref="AJ27:AJ28"/>
    <mergeCell ref="AH38:AI38"/>
    <mergeCell ref="AH36:AI36"/>
    <mergeCell ref="B123:D124"/>
    <mergeCell ref="AH96:AI96"/>
    <mergeCell ref="AH122:AI122"/>
    <mergeCell ref="B115:D116"/>
    <mergeCell ref="AH116:AI116"/>
    <mergeCell ref="B117:D118"/>
    <mergeCell ref="AH118:AI118"/>
    <mergeCell ref="B139:D140"/>
    <mergeCell ref="B151:D152"/>
    <mergeCell ref="AH150:AI150"/>
    <mergeCell ref="B143:D144"/>
    <mergeCell ref="B179:D180"/>
    <mergeCell ref="B175:D176"/>
    <mergeCell ref="AH142:AI142"/>
    <mergeCell ref="B149:D150"/>
    <mergeCell ref="B147:D148"/>
    <mergeCell ref="AH172:AI172"/>
    <mergeCell ref="B173:D174"/>
    <mergeCell ref="AH170:AI170"/>
    <mergeCell ref="AH168:AI168"/>
    <mergeCell ref="B169:D170"/>
    <mergeCell ref="B171:D172"/>
    <mergeCell ref="B167:D168"/>
    <mergeCell ref="AH166:AI166"/>
    <mergeCell ref="AH152:AI152"/>
    <mergeCell ref="B203:D204"/>
    <mergeCell ref="B231:D232"/>
    <mergeCell ref="B245:D246"/>
    <mergeCell ref="B247:D248"/>
    <mergeCell ref="B265:D266"/>
    <mergeCell ref="AH164:AI164"/>
    <mergeCell ref="B165:D166"/>
    <mergeCell ref="B161:D162"/>
    <mergeCell ref="B163:D164"/>
    <mergeCell ref="B157:D158"/>
    <mergeCell ref="AH158:AI158"/>
    <mergeCell ref="B159:D160"/>
    <mergeCell ref="AH162:AI162"/>
    <mergeCell ref="AH160:AI160"/>
    <mergeCell ref="B181:D182"/>
    <mergeCell ref="AH178:AI178"/>
    <mergeCell ref="AH176:AI176"/>
    <mergeCell ref="B177:D178"/>
    <mergeCell ref="AH174:AI174"/>
    <mergeCell ref="B211:D212"/>
    <mergeCell ref="B205:D206"/>
    <mergeCell ref="B207:D208"/>
    <mergeCell ref="AH234:AI234"/>
    <mergeCell ref="AH236:AI236"/>
    <mergeCell ref="B351:D352"/>
    <mergeCell ref="B365:D366"/>
    <mergeCell ref="AH192:AI192"/>
    <mergeCell ref="B193:D194"/>
    <mergeCell ref="B195:D196"/>
    <mergeCell ref="B191:D192"/>
    <mergeCell ref="AH194:AI194"/>
    <mergeCell ref="AH186:AI186"/>
    <mergeCell ref="AH184:AI184"/>
    <mergeCell ref="B185:D186"/>
    <mergeCell ref="B187:D188"/>
    <mergeCell ref="B183:D184"/>
    <mergeCell ref="AH190:AI190"/>
    <mergeCell ref="AH188:AI188"/>
    <mergeCell ref="B189:D190"/>
    <mergeCell ref="B363:D364"/>
    <mergeCell ref="AH364:AI364"/>
    <mergeCell ref="B242:E242"/>
    <mergeCell ref="B243:E243"/>
    <mergeCell ref="B244:E244"/>
    <mergeCell ref="B285:E285"/>
    <mergeCell ref="B361:D362"/>
    <mergeCell ref="B321:D322"/>
    <mergeCell ref="B317:D318"/>
    <mergeCell ref="B313:D314"/>
    <mergeCell ref="B315:D316"/>
    <mergeCell ref="AH228:AI228"/>
    <mergeCell ref="AH230:AI230"/>
    <mergeCell ref="AH232:AI232"/>
    <mergeCell ref="B201:D202"/>
    <mergeCell ref="B219:D220"/>
    <mergeCell ref="B227:D228"/>
    <mergeCell ref="B413:D414"/>
    <mergeCell ref="B411:D412"/>
    <mergeCell ref="B421:D422"/>
    <mergeCell ref="B409:D410"/>
    <mergeCell ref="B429:D430"/>
    <mergeCell ref="B427:D428"/>
    <mergeCell ref="B433:D434"/>
    <mergeCell ref="B431:D432"/>
    <mergeCell ref="B437:D438"/>
    <mergeCell ref="B439:D440"/>
    <mergeCell ref="B443:D444"/>
    <mergeCell ref="B441:D442"/>
    <mergeCell ref="B447:D448"/>
    <mergeCell ref="AH196:AI196"/>
    <mergeCell ref="AJ153:AJ156"/>
    <mergeCell ref="B371:D372"/>
    <mergeCell ref="AJ197:AJ200"/>
    <mergeCell ref="AH202:AI202"/>
    <mergeCell ref="AH204:AI204"/>
    <mergeCell ref="AH206:AI206"/>
    <mergeCell ref="AH208:AI208"/>
    <mergeCell ref="AH210:AI210"/>
    <mergeCell ref="AH212:AI212"/>
    <mergeCell ref="AH214:AI214"/>
    <mergeCell ref="AH216:AI216"/>
    <mergeCell ref="AH218:AI218"/>
    <mergeCell ref="AH220:AI220"/>
    <mergeCell ref="AH222:AI222"/>
    <mergeCell ref="AH224:AI224"/>
    <mergeCell ref="AH226:AI226"/>
    <mergeCell ref="B323:D324"/>
    <mergeCell ref="B319:D320"/>
    <mergeCell ref="B787:D788"/>
    <mergeCell ref="B785:D786"/>
    <mergeCell ref="AH238:AI238"/>
    <mergeCell ref="AH241:AH244"/>
    <mergeCell ref="AI241:AI244"/>
    <mergeCell ref="B237:D238"/>
    <mergeCell ref="B233:D234"/>
    <mergeCell ref="B235:D236"/>
    <mergeCell ref="B229:D230"/>
    <mergeCell ref="B221:D222"/>
    <mergeCell ref="B223:D224"/>
    <mergeCell ref="B225:D226"/>
    <mergeCell ref="B213:D214"/>
    <mergeCell ref="B215:D216"/>
    <mergeCell ref="B217:D218"/>
    <mergeCell ref="AH360:AI360"/>
    <mergeCell ref="AH366:AI366"/>
    <mergeCell ref="AH370:AI370"/>
    <mergeCell ref="AH410:AI410"/>
    <mergeCell ref="AH412:AI412"/>
    <mergeCell ref="AH414:AI414"/>
    <mergeCell ref="B453:D454"/>
    <mergeCell ref="B451:D452"/>
    <mergeCell ref="B449:D450"/>
    <mergeCell ref="AH454:AI454"/>
    <mergeCell ref="B419:E419"/>
    <mergeCell ref="B420:E420"/>
    <mergeCell ref="B483:D484"/>
    <mergeCell ref="B481:D482"/>
    <mergeCell ref="B679:D680"/>
    <mergeCell ref="B267:D268"/>
    <mergeCell ref="B273:D274"/>
    <mergeCell ref="B303:D304"/>
    <mergeCell ref="B299:D300"/>
    <mergeCell ref="B295:D296"/>
    <mergeCell ref="B297:D298"/>
    <mergeCell ref="B293:D294"/>
    <mergeCell ref="AH284:AI284"/>
    <mergeCell ref="B289:D290"/>
    <mergeCell ref="B275:D276"/>
    <mergeCell ref="B271:D272"/>
    <mergeCell ref="B269:D270"/>
    <mergeCell ref="B261:D262"/>
    <mergeCell ref="B263:D264"/>
    <mergeCell ref="B257:D258"/>
    <mergeCell ref="B259:D260"/>
    <mergeCell ref="B253:D254"/>
    <mergeCell ref="B255:D256"/>
    <mergeCell ref="B249:D250"/>
    <mergeCell ref="B251:D252"/>
    <mergeCell ref="B286:E286"/>
    <mergeCell ref="B287:E287"/>
    <mergeCell ref="B288:E288"/>
    <mergeCell ref="AH276:AI276"/>
    <mergeCell ref="AH278:AI278"/>
    <mergeCell ref="AH280:AI280"/>
    <mergeCell ref="AG2:AI2"/>
    <mergeCell ref="AD2:AF2"/>
    <mergeCell ref="AA2:AC2"/>
    <mergeCell ref="AA3:AC3"/>
    <mergeCell ref="AD3:AF3"/>
    <mergeCell ref="AG3:AI3"/>
    <mergeCell ref="AJ775:AJ776"/>
    <mergeCell ref="AJ817:AJ818"/>
    <mergeCell ref="AJ819:AJ820"/>
    <mergeCell ref="AJ861:AJ862"/>
    <mergeCell ref="AJ863:AJ864"/>
    <mergeCell ref="AJ69:AJ70"/>
    <mergeCell ref="AJ71:AJ72"/>
    <mergeCell ref="AJ113:AJ114"/>
    <mergeCell ref="AJ115:AJ116"/>
    <mergeCell ref="AJ157:AJ158"/>
    <mergeCell ref="AJ159:AJ160"/>
    <mergeCell ref="AJ201:AJ202"/>
    <mergeCell ref="AJ203:AJ204"/>
    <mergeCell ref="AJ245:AJ246"/>
    <mergeCell ref="AJ247:AJ248"/>
    <mergeCell ref="AJ289:AJ290"/>
    <mergeCell ref="AJ291:AJ292"/>
    <mergeCell ref="AJ333:AJ334"/>
    <mergeCell ref="AJ335:AJ336"/>
    <mergeCell ref="AJ377:AJ378"/>
    <mergeCell ref="AJ379:AJ380"/>
    <mergeCell ref="AH282:AI282"/>
    <mergeCell ref="AH290:AI290"/>
    <mergeCell ref="AH292:AI292"/>
    <mergeCell ref="AH294:AI294"/>
    <mergeCell ref="AH296:AI296"/>
    <mergeCell ref="AH888:AI888"/>
    <mergeCell ref="AH890:AI890"/>
    <mergeCell ref="AH892:AI892"/>
    <mergeCell ref="B311:D312"/>
    <mergeCell ref="B307:D308"/>
    <mergeCell ref="B309:D310"/>
    <mergeCell ref="B305:D306"/>
    <mergeCell ref="B301:D302"/>
    <mergeCell ref="B283:D284"/>
    <mergeCell ref="B281:D282"/>
    <mergeCell ref="B277:D278"/>
    <mergeCell ref="B279:D280"/>
    <mergeCell ref="AH298:AI298"/>
    <mergeCell ref="AH300:AI300"/>
    <mergeCell ref="AH302:AI302"/>
    <mergeCell ref="B291:D292"/>
    <mergeCell ref="AJ241:AJ244"/>
    <mergeCell ref="AH246:AI246"/>
    <mergeCell ref="AH248:AI248"/>
    <mergeCell ref="AH250:AI250"/>
    <mergeCell ref="AH252:AI252"/>
    <mergeCell ref="B325:D326"/>
    <mergeCell ref="AH318:AI318"/>
    <mergeCell ref="AH320:AI320"/>
    <mergeCell ref="AH322:AI322"/>
    <mergeCell ref="AH324:AI324"/>
    <mergeCell ref="AH326:AI326"/>
    <mergeCell ref="AH304:AI304"/>
    <mergeCell ref="AH306:AI306"/>
    <mergeCell ref="AH308:AI308"/>
    <mergeCell ref="AH310:AI310"/>
    <mergeCell ref="AH312:AI312"/>
    <mergeCell ref="AJ109:AJ112"/>
    <mergeCell ref="AJ373:AJ376"/>
    <mergeCell ref="AJ465:AJ466"/>
    <mergeCell ref="AJ467:AJ468"/>
    <mergeCell ref="AJ509:AJ510"/>
    <mergeCell ref="AH254:AI254"/>
    <mergeCell ref="AH256:AI256"/>
    <mergeCell ref="AH258:AI258"/>
    <mergeCell ref="AH260:AI260"/>
    <mergeCell ref="AH262:AI262"/>
    <mergeCell ref="AH264:AI264"/>
    <mergeCell ref="AH266:AI266"/>
    <mergeCell ref="AH268:AI268"/>
    <mergeCell ref="AH270:AI270"/>
    <mergeCell ref="AH272:AI272"/>
    <mergeCell ref="AH274:AI274"/>
    <mergeCell ref="AX24:AZ24"/>
    <mergeCell ref="AH134:AI134"/>
    <mergeCell ref="AH140:AI140"/>
    <mergeCell ref="AH144:AI144"/>
    <mergeCell ref="AH314:AI314"/>
    <mergeCell ref="AH316:AI316"/>
    <mergeCell ref="AH182:AI182"/>
    <mergeCell ref="AH180:AI180"/>
    <mergeCell ref="AH148:AI148"/>
    <mergeCell ref="AH146:AI146"/>
    <mergeCell ref="AH138:AI138"/>
    <mergeCell ref="AH130:AI130"/>
    <mergeCell ref="AH70:AI70"/>
    <mergeCell ref="AH52:AI52"/>
    <mergeCell ref="AH54:AI54"/>
    <mergeCell ref="AJ329:AJ332"/>
    <mergeCell ref="AX244:AZ244"/>
    <mergeCell ref="AN288:AO288"/>
    <mergeCell ref="AX288:AZ288"/>
    <mergeCell ref="AN332:AO332"/>
    <mergeCell ref="AX332:AZ332"/>
    <mergeCell ref="AN376:AO376"/>
    <mergeCell ref="AX376:AZ376"/>
    <mergeCell ref="AN420:AO420"/>
    <mergeCell ref="AX420:AZ420"/>
    <mergeCell ref="AH894:AI894"/>
    <mergeCell ref="AH896:AI896"/>
    <mergeCell ref="AH898:AI898"/>
    <mergeCell ref="AJ511:AJ512"/>
    <mergeCell ref="AJ553:AJ554"/>
    <mergeCell ref="AJ555:AJ556"/>
    <mergeCell ref="AJ597:AJ598"/>
    <mergeCell ref="AJ599:AJ600"/>
    <mergeCell ref="AJ641:AJ642"/>
    <mergeCell ref="AJ643:AJ644"/>
    <mergeCell ref="AJ685:AJ686"/>
    <mergeCell ref="AJ687:AJ688"/>
    <mergeCell ref="AJ729:AJ730"/>
    <mergeCell ref="AJ731:AJ732"/>
    <mergeCell ref="AJ773:AJ774"/>
    <mergeCell ref="AJ285:AJ288"/>
    <mergeCell ref="AH768:AI768"/>
    <mergeCell ref="AH856:AI856"/>
    <mergeCell ref="AH878:AI878"/>
    <mergeCell ref="AH880:AI880"/>
    <mergeCell ref="AH882:AI882"/>
    <mergeCell ref="AH884:AI884"/>
    <mergeCell ref="AH886:AI886"/>
    <mergeCell ref="AN860:AO860"/>
    <mergeCell ref="AX860:AZ860"/>
    <mergeCell ref="B19:E20"/>
    <mergeCell ref="B4:AI4"/>
    <mergeCell ref="B5:AI6"/>
    <mergeCell ref="AN464:AO464"/>
    <mergeCell ref="AX464:AZ464"/>
    <mergeCell ref="AN508:AO508"/>
    <mergeCell ref="AX508:AZ508"/>
    <mergeCell ref="AN552:AO552"/>
    <mergeCell ref="AX552:AZ552"/>
    <mergeCell ref="AN596:AO596"/>
    <mergeCell ref="AX596:AZ596"/>
    <mergeCell ref="AN640:AO640"/>
    <mergeCell ref="AX640:AZ640"/>
    <mergeCell ref="AN684:AO684"/>
    <mergeCell ref="AX684:AZ684"/>
    <mergeCell ref="AN728:AO728"/>
    <mergeCell ref="AX728:AZ728"/>
    <mergeCell ref="AN772:AO772"/>
    <mergeCell ref="AX772:AZ772"/>
    <mergeCell ref="AN816:AO816"/>
    <mergeCell ref="AX816:AZ816"/>
    <mergeCell ref="AN68:AO68"/>
    <mergeCell ref="AX68:AZ68"/>
    <mergeCell ref="AN112:AO112"/>
    <mergeCell ref="AX112:AZ112"/>
    <mergeCell ref="AN156:AO156"/>
    <mergeCell ref="AX156:AZ156"/>
    <mergeCell ref="AN200:AO200"/>
    <mergeCell ref="AX200:AZ200"/>
    <mergeCell ref="AN244:AO244"/>
  </mergeCells>
  <phoneticPr fontId="1"/>
  <conditionalFormatting sqref="F23:AG23">
    <cfRule type="expression" dxfId="112" priority="4787">
      <formula>WEEKDAY(F23)=1</formula>
    </cfRule>
    <cfRule type="expression" dxfId="111" priority="4788">
      <formula>WEEKDAY(F23)=7</formula>
    </cfRule>
  </conditionalFormatting>
  <conditionalFormatting sqref="F21:AG23">
    <cfRule type="expression" dxfId="110" priority="4784">
      <formula>F21&gt;$T$9+2</formula>
    </cfRule>
  </conditionalFormatting>
  <conditionalFormatting sqref="AC13:AE13">
    <cfRule type="expression" dxfId="109" priority="4483">
      <formula>AC13="達成"</formula>
    </cfRule>
    <cfRule type="expression" dxfId="108" priority="4484">
      <formula>AC13="未達成"</formula>
    </cfRule>
  </conditionalFormatting>
  <conditionalFormatting sqref="AC14:AE14">
    <cfRule type="expression" dxfId="107" priority="4481">
      <formula>AC14="達成"</formula>
    </cfRule>
    <cfRule type="expression" dxfId="106" priority="4482">
      <formula>AC14="未達成"</formula>
    </cfRule>
  </conditionalFormatting>
  <conditionalFormatting sqref="F25:AG66 F68:AG110 F112:AG154 F156:AG198 F200:AG242 F244:AG286 F288:AG330 F332:AG374 F376:AG418 F420:AG462 F464:AG506 F508:AG550 F552:AG594 F596:AG638 F640:AG682 F684:AG726 F728:AG770 F772:AG814 F816:AG858 F860:AG900">
    <cfRule type="cellIs" dxfId="105" priority="58" operator="equal">
      <formula>"対象外"</formula>
    </cfRule>
    <cfRule type="cellIs" dxfId="104" priority="59" operator="equal">
      <formula>"年末年始"</formula>
    </cfRule>
    <cfRule type="cellIs" dxfId="103" priority="60" operator="equal">
      <formula>"夏休"</formula>
    </cfRule>
    <cfRule type="cellIs" dxfId="102" priority="61" operator="equal">
      <formula>"中止"</formula>
    </cfRule>
    <cfRule type="cellIs" dxfId="101" priority="62" operator="equal">
      <formula>"休日"</formula>
    </cfRule>
  </conditionalFormatting>
  <conditionalFormatting sqref="F67:AG67">
    <cfRule type="expression" dxfId="100" priority="56">
      <formula>WEEKDAY(F67)=1</formula>
    </cfRule>
    <cfRule type="expression" dxfId="99" priority="57">
      <formula>WEEKDAY(F67)=7</formula>
    </cfRule>
  </conditionalFormatting>
  <conditionalFormatting sqref="F67:AG67">
    <cfRule type="expression" dxfId="98" priority="55">
      <formula>F67&gt;$T$9+2</formula>
    </cfRule>
  </conditionalFormatting>
  <conditionalFormatting sqref="F111:AG111">
    <cfRule type="expression" dxfId="97" priority="53">
      <formula>WEEKDAY(F111)=1</formula>
    </cfRule>
    <cfRule type="expression" dxfId="96" priority="54">
      <formula>WEEKDAY(F111)=7</formula>
    </cfRule>
  </conditionalFormatting>
  <conditionalFormatting sqref="F111:AG111">
    <cfRule type="expression" dxfId="95" priority="52">
      <formula>F111&gt;$T$9+2</formula>
    </cfRule>
  </conditionalFormatting>
  <conditionalFormatting sqref="F155:AG155">
    <cfRule type="expression" dxfId="94" priority="50">
      <formula>WEEKDAY(F155)=1</formula>
    </cfRule>
    <cfRule type="expression" dxfId="93" priority="51">
      <formula>WEEKDAY(F155)=7</formula>
    </cfRule>
  </conditionalFormatting>
  <conditionalFormatting sqref="F155:AG155">
    <cfRule type="expression" dxfId="92" priority="49">
      <formula>F155&gt;$T$9+2</formula>
    </cfRule>
  </conditionalFormatting>
  <conditionalFormatting sqref="F199:AG199">
    <cfRule type="expression" dxfId="91" priority="47">
      <formula>WEEKDAY(F199)=1</formula>
    </cfRule>
    <cfRule type="expression" dxfId="90" priority="48">
      <formula>WEEKDAY(F199)=7</formula>
    </cfRule>
  </conditionalFormatting>
  <conditionalFormatting sqref="F199:AG199">
    <cfRule type="expression" dxfId="89" priority="46">
      <formula>F199&gt;$T$9+2</formula>
    </cfRule>
  </conditionalFormatting>
  <conditionalFormatting sqref="F243:AG243">
    <cfRule type="expression" dxfId="88" priority="44">
      <formula>WEEKDAY(F243)=1</formula>
    </cfRule>
    <cfRule type="expression" dxfId="87" priority="45">
      <formula>WEEKDAY(F243)=7</formula>
    </cfRule>
  </conditionalFormatting>
  <conditionalFormatting sqref="F243:AG243">
    <cfRule type="expression" dxfId="86" priority="43">
      <formula>F243&gt;$T$9+2</formula>
    </cfRule>
  </conditionalFormatting>
  <conditionalFormatting sqref="F287:AG287">
    <cfRule type="expression" dxfId="85" priority="41">
      <formula>WEEKDAY(F287)=1</formula>
    </cfRule>
    <cfRule type="expression" dxfId="84" priority="42">
      <formula>WEEKDAY(F287)=7</formula>
    </cfRule>
  </conditionalFormatting>
  <conditionalFormatting sqref="F287:AG287">
    <cfRule type="expression" dxfId="83" priority="40">
      <formula>F287&gt;$T$9+2</formula>
    </cfRule>
  </conditionalFormatting>
  <conditionalFormatting sqref="F331:AG331">
    <cfRule type="expression" dxfId="82" priority="38">
      <formula>WEEKDAY(F331)=1</formula>
    </cfRule>
    <cfRule type="expression" dxfId="81" priority="39">
      <formula>WEEKDAY(F331)=7</formula>
    </cfRule>
  </conditionalFormatting>
  <conditionalFormatting sqref="F331:AG331">
    <cfRule type="expression" dxfId="80" priority="37">
      <formula>F331&gt;$T$9+2</formula>
    </cfRule>
  </conditionalFormatting>
  <conditionalFormatting sqref="F375:AG375">
    <cfRule type="expression" dxfId="79" priority="35">
      <formula>WEEKDAY(F375)=1</formula>
    </cfRule>
    <cfRule type="expression" dxfId="78" priority="36">
      <formula>WEEKDAY(F375)=7</formula>
    </cfRule>
  </conditionalFormatting>
  <conditionalFormatting sqref="F375:AG375">
    <cfRule type="expression" dxfId="77" priority="34">
      <formula>F375&gt;$T$9+2</formula>
    </cfRule>
  </conditionalFormatting>
  <conditionalFormatting sqref="F419:AG419">
    <cfRule type="expression" dxfId="76" priority="32">
      <formula>WEEKDAY(F419)=1</formula>
    </cfRule>
    <cfRule type="expression" dxfId="75" priority="33">
      <formula>WEEKDAY(F419)=7</formula>
    </cfRule>
  </conditionalFormatting>
  <conditionalFormatting sqref="F419:AG419">
    <cfRule type="expression" dxfId="74" priority="31">
      <formula>F419&gt;$T$9+2</formula>
    </cfRule>
  </conditionalFormatting>
  <conditionalFormatting sqref="F463:AG463">
    <cfRule type="expression" dxfId="73" priority="29">
      <formula>WEEKDAY(F463)=1</formula>
    </cfRule>
    <cfRule type="expression" dxfId="72" priority="30">
      <formula>WEEKDAY(F463)=7</formula>
    </cfRule>
  </conditionalFormatting>
  <conditionalFormatting sqref="F463:AG463">
    <cfRule type="expression" dxfId="71" priority="28">
      <formula>F463&gt;$T$9+2</formula>
    </cfRule>
  </conditionalFormatting>
  <conditionalFormatting sqref="F507:AG507">
    <cfRule type="expression" dxfId="70" priority="26">
      <formula>WEEKDAY(F507)=1</formula>
    </cfRule>
    <cfRule type="expression" dxfId="69" priority="27">
      <formula>WEEKDAY(F507)=7</formula>
    </cfRule>
  </conditionalFormatting>
  <conditionalFormatting sqref="F507:AG507">
    <cfRule type="expression" dxfId="68" priority="25">
      <formula>F507&gt;$T$9+2</formula>
    </cfRule>
  </conditionalFormatting>
  <conditionalFormatting sqref="F551:AG551">
    <cfRule type="expression" dxfId="67" priority="23">
      <formula>WEEKDAY(F551)=1</formula>
    </cfRule>
    <cfRule type="expression" dxfId="66" priority="24">
      <formula>WEEKDAY(F551)=7</formula>
    </cfRule>
  </conditionalFormatting>
  <conditionalFormatting sqref="F551:AG551">
    <cfRule type="expression" dxfId="65" priority="22">
      <formula>F551&gt;$T$9+2</formula>
    </cfRule>
  </conditionalFormatting>
  <conditionalFormatting sqref="F595:AG595">
    <cfRule type="expression" dxfId="64" priority="20">
      <formula>WEEKDAY(F595)=1</formula>
    </cfRule>
    <cfRule type="expression" dxfId="63" priority="21">
      <formula>WEEKDAY(F595)=7</formula>
    </cfRule>
  </conditionalFormatting>
  <conditionalFormatting sqref="F595:AG595">
    <cfRule type="expression" dxfId="62" priority="19">
      <formula>F595&gt;$T$9+2</formula>
    </cfRule>
  </conditionalFormatting>
  <conditionalFormatting sqref="F639:AG639">
    <cfRule type="expression" dxfId="61" priority="17">
      <formula>WEEKDAY(F639)=1</formula>
    </cfRule>
    <cfRule type="expression" dxfId="60" priority="18">
      <formula>WEEKDAY(F639)=7</formula>
    </cfRule>
  </conditionalFormatting>
  <conditionalFormatting sqref="F639:AG639">
    <cfRule type="expression" dxfId="59" priority="16">
      <formula>F639&gt;$T$9+2</formula>
    </cfRule>
  </conditionalFormatting>
  <conditionalFormatting sqref="F683:AG683">
    <cfRule type="expression" dxfId="58" priority="14">
      <formula>WEEKDAY(F683)=1</formula>
    </cfRule>
    <cfRule type="expression" dxfId="57" priority="15">
      <formula>WEEKDAY(F683)=7</formula>
    </cfRule>
  </conditionalFormatting>
  <conditionalFormatting sqref="F683:AG683">
    <cfRule type="expression" dxfId="56" priority="13">
      <formula>F683&gt;$T$9+2</formula>
    </cfRule>
  </conditionalFormatting>
  <conditionalFormatting sqref="F727:AG727">
    <cfRule type="expression" dxfId="55" priority="11">
      <formula>WEEKDAY(F727)=1</formula>
    </cfRule>
    <cfRule type="expression" dxfId="54" priority="12">
      <formula>WEEKDAY(F727)=7</formula>
    </cfRule>
  </conditionalFormatting>
  <conditionalFormatting sqref="F727:AG727">
    <cfRule type="expression" dxfId="53" priority="10">
      <formula>F727&gt;$T$9+2</formula>
    </cfRule>
  </conditionalFormatting>
  <conditionalFormatting sqref="F771:AG771">
    <cfRule type="expression" dxfId="52" priority="8">
      <formula>WEEKDAY(F771)=1</formula>
    </cfRule>
    <cfRule type="expression" dxfId="51" priority="9">
      <formula>WEEKDAY(F771)=7</formula>
    </cfRule>
  </conditionalFormatting>
  <conditionalFormatting sqref="F771:AG771">
    <cfRule type="expression" dxfId="50" priority="7">
      <formula>F771&gt;$T$9+2</formula>
    </cfRule>
  </conditionalFormatting>
  <conditionalFormatting sqref="F815:AG815">
    <cfRule type="expression" dxfId="49" priority="5">
      <formula>WEEKDAY(F815)=1</formula>
    </cfRule>
    <cfRule type="expression" dxfId="48" priority="6">
      <formula>WEEKDAY(F815)=7</formula>
    </cfRule>
  </conditionalFormatting>
  <conditionalFormatting sqref="F815:AG815">
    <cfRule type="expression" dxfId="47" priority="4">
      <formula>F815&gt;$T$9+2</formula>
    </cfRule>
  </conditionalFormatting>
  <conditionalFormatting sqref="F859:AG859">
    <cfRule type="expression" dxfId="46" priority="2">
      <formula>WEEKDAY(F859)=1</formula>
    </cfRule>
    <cfRule type="expression" dxfId="45" priority="3">
      <formula>WEEKDAY(F859)=7</formula>
    </cfRule>
  </conditionalFormatting>
  <conditionalFormatting sqref="F859:AG859">
    <cfRule type="expression" dxfId="44" priority="1">
      <formula>F859&gt;$T$9+2</formula>
    </cfRule>
  </conditionalFormatting>
  <pageMargins left="0.82677165354330717" right="0.23622047244094491" top="0.35433070866141736" bottom="0.35433070866141736" header="0.31496062992125984" footer="0.31496062992125984"/>
  <pageSetup paperSize="9" scale="22" fitToHeight="20" orientation="portrait" r:id="rId1"/>
  <headerFooter alignWithMargins="0">
    <oddFooter>&amp;L&amp;"BIZ UDゴシック,標準"&amp;28本表は、広島市水道局週休２日交替制工事試行要領（土木工事及び配管工事）（R7.10）以降の要領を適用する工事に使用する。</oddFooter>
  </headerFooter>
  <rowBreaks count="19" manualBreakCount="19">
    <brk id="64" max="35" man="1"/>
    <brk id="108" max="35" man="1"/>
    <brk id="152" max="35" man="1"/>
    <brk id="196" max="35" man="1"/>
    <brk id="240" max="35" man="1"/>
    <brk id="284" max="35" man="1"/>
    <brk id="328" max="35" man="1"/>
    <brk id="372" max="35" man="1"/>
    <brk id="416" max="35" man="1"/>
    <brk id="460" max="35" man="1"/>
    <brk id="504" max="35" man="1"/>
    <brk id="548" max="35" man="1"/>
    <brk id="592" max="35" man="1"/>
    <brk id="636" max="35" man="1"/>
    <brk id="680" max="35" man="1"/>
    <brk id="724" max="35" man="1"/>
    <brk id="768" max="35" man="1"/>
    <brk id="812" max="35" man="1"/>
    <brk id="856" max="3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0069D-F7E3-4DBF-834F-69D91C96D482}">
  <sheetPr>
    <tabColor rgb="FFFF0000"/>
  </sheetPr>
  <dimension ref="A2:J42"/>
  <sheetViews>
    <sheetView showGridLines="0" showZeros="0" view="pageBreakPreview" zoomScale="85" zoomScaleNormal="100" zoomScaleSheetLayoutView="85" workbookViewId="0">
      <selection activeCell="D12" sqref="D12"/>
    </sheetView>
  </sheetViews>
  <sheetFormatPr defaultRowHeight="13.5" x14ac:dyDescent="0.4"/>
  <cols>
    <col min="1" max="1" width="2.875" style="214" customWidth="1"/>
    <col min="2" max="2" width="15.25" style="214" customWidth="1"/>
    <col min="3" max="10" width="8.875" style="214" customWidth="1"/>
    <col min="11" max="11" width="2.375" style="214" customWidth="1"/>
    <col min="12" max="16384" width="9" style="214"/>
  </cols>
  <sheetData>
    <row r="2" spans="2:10" x14ac:dyDescent="0.4">
      <c r="H2" s="288" t="s">
        <v>169</v>
      </c>
      <c r="I2" s="288" t="s">
        <v>170</v>
      </c>
      <c r="J2" s="288" t="s">
        <v>171</v>
      </c>
    </row>
    <row r="3" spans="2:10" ht="57" customHeight="1" x14ac:dyDescent="0.4">
      <c r="H3" s="289"/>
      <c r="I3" s="289"/>
      <c r="J3" s="289"/>
    </row>
    <row r="5" spans="2:10" ht="23.25" x14ac:dyDescent="0.4">
      <c r="B5" s="620" t="s">
        <v>150</v>
      </c>
      <c r="C5" s="620"/>
      <c r="D5" s="620"/>
      <c r="E5" s="620"/>
      <c r="F5" s="620"/>
      <c r="G5" s="620"/>
      <c r="H5" s="620"/>
      <c r="I5" s="620"/>
      <c r="J5" s="620"/>
    </row>
    <row r="6" spans="2:10" ht="30" customHeight="1" x14ac:dyDescent="0.4">
      <c r="B6" s="629" t="s">
        <v>154</v>
      </c>
      <c r="C6" s="629"/>
      <c r="D6" s="629"/>
      <c r="E6" s="629"/>
      <c r="F6" s="629"/>
      <c r="G6" s="629"/>
      <c r="H6" s="629"/>
      <c r="I6" s="629"/>
      <c r="J6" s="629"/>
    </row>
    <row r="7" spans="2:10" ht="24" customHeight="1" x14ac:dyDescent="0.4">
      <c r="B7" s="621" t="s">
        <v>151</v>
      </c>
      <c r="C7" s="621"/>
      <c r="D7" s="621"/>
      <c r="E7" s="621"/>
      <c r="F7" s="621"/>
      <c r="G7" s="621"/>
      <c r="H7" s="621"/>
      <c r="I7" s="621"/>
      <c r="J7" s="621"/>
    </row>
    <row r="8" spans="2:10" ht="18.75" customHeight="1" x14ac:dyDescent="0.4">
      <c r="B8" s="262"/>
      <c r="C8" s="262"/>
      <c r="D8" s="262"/>
      <c r="E8" s="262"/>
      <c r="F8" s="262"/>
      <c r="G8" s="262"/>
      <c r="H8" s="262"/>
      <c r="I8" s="262"/>
      <c r="J8" s="262"/>
    </row>
    <row r="9" spans="2:10" ht="18" customHeight="1" thickBot="1" x14ac:dyDescent="0.45">
      <c r="B9" s="216" t="s">
        <v>130</v>
      </c>
      <c r="C9" s="630" t="str">
        <f>【月単位・通期】!I7</f>
        <v>●●●●地区配水管改良工事</v>
      </c>
      <c r="D9" s="630"/>
      <c r="E9" s="630"/>
      <c r="F9" s="630"/>
    </row>
    <row r="10" spans="2:10" ht="18" customHeight="1" x14ac:dyDescent="0.4">
      <c r="B10" s="216" t="s">
        <v>131</v>
      </c>
      <c r="C10" s="630" t="str">
        <f>【月単位・通期】!Z7</f>
        <v>◆◆建設㈱</v>
      </c>
      <c r="D10" s="630"/>
      <c r="E10" s="630"/>
      <c r="F10" s="630"/>
      <c r="H10" s="622" t="s">
        <v>153</v>
      </c>
      <c r="I10" s="623"/>
      <c r="J10" s="263">
        <f>COUNT(J21:J40)</f>
        <v>0</v>
      </c>
    </row>
    <row r="11" spans="2:10" ht="18" customHeight="1" x14ac:dyDescent="0.4">
      <c r="B11" s="216" t="s">
        <v>167</v>
      </c>
      <c r="C11" s="257" t="s">
        <v>140</v>
      </c>
      <c r="D11" s="261">
        <v>1</v>
      </c>
      <c r="E11" s="221" t="s">
        <v>141</v>
      </c>
      <c r="H11" s="626" t="s">
        <v>152</v>
      </c>
      <c r="I11" s="624"/>
      <c r="J11" s="264">
        <f>IF(J10=0,0,ROUND(SUM(J21:J40)/J10,3))</f>
        <v>0</v>
      </c>
    </row>
    <row r="12" spans="2:10" ht="18" customHeight="1" thickBot="1" x14ac:dyDescent="0.45">
      <c r="B12" s="216" t="s">
        <v>168</v>
      </c>
      <c r="C12" s="254">
        <f>【月単位・通期】!J9+D11*7-7</f>
        <v>45931</v>
      </c>
      <c r="D12" s="255" t="s">
        <v>139</v>
      </c>
      <c r="E12" s="256">
        <f>C12+6</f>
        <v>45937</v>
      </c>
      <c r="H12" s="627" t="s">
        <v>155</v>
      </c>
      <c r="I12" s="628"/>
      <c r="J12" s="277" t="str">
        <f>IF(J10=0,"対象外",IF(J11&gt;=0.285,"達成","未達成"))</f>
        <v>対象外</v>
      </c>
    </row>
    <row r="13" spans="2:10" ht="18" customHeight="1" x14ac:dyDescent="0.4">
      <c r="B13" s="280"/>
      <c r="C13" s="281"/>
      <c r="D13" s="280"/>
      <c r="E13" s="281"/>
      <c r="H13" s="280"/>
      <c r="I13" s="280"/>
      <c r="J13" s="282"/>
    </row>
    <row r="14" spans="2:10" ht="18" customHeight="1" x14ac:dyDescent="0.4">
      <c r="B14" s="624" t="s">
        <v>164</v>
      </c>
      <c r="C14" s="624"/>
      <c r="D14" s="624"/>
      <c r="E14" s="624"/>
      <c r="F14" s="624"/>
      <c r="G14" s="624"/>
      <c r="H14" s="624"/>
      <c r="I14" s="624"/>
      <c r="J14" s="624"/>
    </row>
    <row r="15" spans="2:10" ht="24" customHeight="1" x14ac:dyDescent="0.4">
      <c r="B15" s="625" t="s">
        <v>188</v>
      </c>
      <c r="C15" s="625"/>
      <c r="D15" s="625"/>
      <c r="E15" s="625"/>
      <c r="F15" s="625"/>
      <c r="G15" s="625"/>
      <c r="H15" s="625"/>
      <c r="I15" s="625"/>
      <c r="J15" s="625"/>
    </row>
    <row r="16" spans="2:10" ht="24" customHeight="1" x14ac:dyDescent="0.4">
      <c r="B16" s="625"/>
      <c r="C16" s="625"/>
      <c r="D16" s="625"/>
      <c r="E16" s="625"/>
      <c r="F16" s="625"/>
      <c r="G16" s="625"/>
      <c r="H16" s="625"/>
      <c r="I16" s="625"/>
      <c r="J16" s="625"/>
    </row>
    <row r="17" spans="1:10" ht="24" customHeight="1" x14ac:dyDescent="0.4">
      <c r="B17" s="625"/>
      <c r="C17" s="625"/>
      <c r="D17" s="625"/>
      <c r="E17" s="625"/>
      <c r="F17" s="625"/>
      <c r="G17" s="625"/>
      <c r="H17" s="625"/>
      <c r="I17" s="625"/>
      <c r="J17" s="625"/>
    </row>
    <row r="18" spans="1:10" ht="24" customHeight="1" x14ac:dyDescent="0.4">
      <c r="B18" s="625"/>
      <c r="C18" s="625"/>
      <c r="D18" s="625"/>
      <c r="E18" s="625"/>
      <c r="F18" s="625"/>
      <c r="G18" s="625"/>
      <c r="H18" s="625"/>
      <c r="I18" s="625"/>
      <c r="J18" s="625"/>
    </row>
    <row r="19" spans="1:10" ht="18" customHeight="1" thickBot="1" x14ac:dyDescent="0.45"/>
    <row r="20" spans="1:10" s="215" customFormat="1" ht="30" customHeight="1" thickBot="1" x14ac:dyDescent="0.45">
      <c r="A20" s="222"/>
      <c r="B20" s="269" t="s">
        <v>156</v>
      </c>
      <c r="C20" s="270">
        <f>C12</f>
        <v>45931</v>
      </c>
      <c r="D20" s="271">
        <f>C20+1</f>
        <v>45932</v>
      </c>
      <c r="E20" s="271">
        <f t="shared" ref="E20:I20" si="0">D20+1</f>
        <v>45933</v>
      </c>
      <c r="F20" s="271">
        <f t="shared" si="0"/>
        <v>45934</v>
      </c>
      <c r="G20" s="271">
        <f t="shared" si="0"/>
        <v>45935</v>
      </c>
      <c r="H20" s="271">
        <f t="shared" si="0"/>
        <v>45936</v>
      </c>
      <c r="I20" s="272">
        <f t="shared" si="0"/>
        <v>45937</v>
      </c>
      <c r="J20" s="287" t="s">
        <v>173</v>
      </c>
    </row>
    <row r="21" spans="1:10" ht="18" customHeight="1" x14ac:dyDescent="0.4">
      <c r="B21" s="273" t="str">
        <f>IF('1'!$C$5="","",'1'!$C$5)</f>
        <v/>
      </c>
      <c r="C21" s="225">
        <f>VLOOKUP($C$12,'1'!$B$11:$D$600,3,0)</f>
        <v>0</v>
      </c>
      <c r="D21" s="223">
        <f>VLOOKUP($C$12+1,'1'!$B$11:$D$600,3,0)</f>
        <v>0</v>
      </c>
      <c r="E21" s="223">
        <f>VLOOKUP($C$12+2,'1'!$B$11:$D$600,3,0)</f>
        <v>0</v>
      </c>
      <c r="F21" s="223">
        <f>VLOOKUP($C$12+3,'1'!$B$11:$D$600,3,0)</f>
        <v>0</v>
      </c>
      <c r="G21" s="223">
        <f>VLOOKUP($C$12+4,'1'!$B$11:$D$600,3,0)</f>
        <v>0</v>
      </c>
      <c r="H21" s="223">
        <f>VLOOKUP($C$12+5,'1'!$B$11:$D$600,3,0)</f>
        <v>0</v>
      </c>
      <c r="I21" s="227">
        <f>VLOOKUP($C$12+6,'1'!$B$11:$D$600,3,0)</f>
        <v>0</v>
      </c>
      <c r="J21" s="274" t="str">
        <f>IF(B21="","",VLOOKUP($C$12,'1'!$B$11:$F$600,5,0))</f>
        <v/>
      </c>
    </row>
    <row r="22" spans="1:10" ht="18" customHeight="1" x14ac:dyDescent="0.4">
      <c r="B22" s="266" t="str">
        <f>IF('2'!$C$5="","",'2'!$C$5)</f>
        <v/>
      </c>
      <c r="C22" s="265">
        <f>VLOOKUP($C$12,'2'!$B$11:$D$600,3,0)</f>
        <v>0</v>
      </c>
      <c r="D22" s="216">
        <f>VLOOKUP($C$12+1,'2'!$B$11:$D$600,3,0)</f>
        <v>0</v>
      </c>
      <c r="E22" s="216">
        <f>VLOOKUP($C$12+2,'2'!$B$11:$D$600,3,0)</f>
        <v>0</v>
      </c>
      <c r="F22" s="216">
        <f>VLOOKUP($C$12+3,'2'!$B$11:$D$600,3,0)</f>
        <v>0</v>
      </c>
      <c r="G22" s="216">
        <f>VLOOKUP($C$12+4,'2'!$B$11:$D$600,3,0)</f>
        <v>0</v>
      </c>
      <c r="H22" s="216">
        <f>VLOOKUP($C$12+5,'2'!$B$11:$D$600,3,0)</f>
        <v>0</v>
      </c>
      <c r="I22" s="268">
        <f>VLOOKUP($C$12+6,'2'!$B$11:$D$600,3,0)</f>
        <v>0</v>
      </c>
      <c r="J22" s="267" t="str">
        <f>IF(B22="","",VLOOKUP($C$12,'2'!$B$11:$F$600,5,0))</f>
        <v/>
      </c>
    </row>
    <row r="23" spans="1:10" ht="18" customHeight="1" x14ac:dyDescent="0.4">
      <c r="B23" s="266" t="str">
        <f>IF('3'!$C$5="","",'3'!$C$5)</f>
        <v/>
      </c>
      <c r="C23" s="265">
        <f>VLOOKUP($C$12,'3'!$B$11:$D$600,3,0)</f>
        <v>0</v>
      </c>
      <c r="D23" s="216">
        <f>VLOOKUP($C$12+1,'3'!$B$11:$D$600,3,0)</f>
        <v>0</v>
      </c>
      <c r="E23" s="216">
        <f>VLOOKUP($C$12+2,'3'!$B$11:$D$600,3,0)</f>
        <v>0</v>
      </c>
      <c r="F23" s="216">
        <f>VLOOKUP($C$12+3,'3'!$B$11:$D$600,3,0)</f>
        <v>0</v>
      </c>
      <c r="G23" s="216">
        <f>VLOOKUP($C$12+4,'3'!$B$11:$D$600,3,0)</f>
        <v>0</v>
      </c>
      <c r="H23" s="216">
        <f>VLOOKUP($C$12+5,'3'!$B$11:$D$600,3,0)</f>
        <v>0</v>
      </c>
      <c r="I23" s="268">
        <f>VLOOKUP($C$12+6,'3'!$B$11:$D$600,3,0)</f>
        <v>0</v>
      </c>
      <c r="J23" s="267" t="str">
        <f>IF(B23="","",VLOOKUP($C$12,'3'!$B$11:$F$600,5,0))</f>
        <v/>
      </c>
    </row>
    <row r="24" spans="1:10" ht="18" customHeight="1" x14ac:dyDescent="0.4">
      <c r="B24" s="266" t="str">
        <f>IF('4'!$C$5="","",'4'!$C$5)</f>
        <v/>
      </c>
      <c r="C24" s="265">
        <f>VLOOKUP($C$12,'4'!$B$11:$D$600,3,0)</f>
        <v>0</v>
      </c>
      <c r="D24" s="216">
        <f>VLOOKUP($C$12+1,'4'!$B$11:$D$600,3,0)</f>
        <v>0</v>
      </c>
      <c r="E24" s="216">
        <f>VLOOKUP($C$12+2,'4'!$B$11:$D$600,3,0)</f>
        <v>0</v>
      </c>
      <c r="F24" s="216">
        <f>VLOOKUP($C$12+3,'4'!$B$11:$D$600,3,0)</f>
        <v>0</v>
      </c>
      <c r="G24" s="216">
        <f>VLOOKUP($C$12+4,'4'!$B$11:$D$600,3,0)</f>
        <v>0</v>
      </c>
      <c r="H24" s="216">
        <f>VLOOKUP($C$12+5,'4'!$B$11:$D$600,3,0)</f>
        <v>0</v>
      </c>
      <c r="I24" s="268">
        <f>VLOOKUP($C$12+6,'4'!$B$11:$D$600,3,0)</f>
        <v>0</v>
      </c>
      <c r="J24" s="267" t="str">
        <f>IF(B24="","",VLOOKUP($C$12,'4'!$B$11:$F$600,5,0))</f>
        <v/>
      </c>
    </row>
    <row r="25" spans="1:10" ht="18" customHeight="1" x14ac:dyDescent="0.4">
      <c r="B25" s="266" t="str">
        <f>IF('5'!$C$5="","",'5'!$C$5)</f>
        <v/>
      </c>
      <c r="C25" s="265">
        <f>VLOOKUP($C$12,'5'!$B$11:$D$600,3,0)</f>
        <v>0</v>
      </c>
      <c r="D25" s="216">
        <f>VLOOKUP($C$12+1,'5'!$B$11:$D$600,3,0)</f>
        <v>0</v>
      </c>
      <c r="E25" s="216">
        <f>VLOOKUP($C$12+2,'5'!$B$11:$D$600,3,0)</f>
        <v>0</v>
      </c>
      <c r="F25" s="216">
        <f>VLOOKUP($C$12+3,'5'!$B$11:$D$600,3,0)</f>
        <v>0</v>
      </c>
      <c r="G25" s="216">
        <f>VLOOKUP($C$12+4,'5'!$B$11:$D$600,3,0)</f>
        <v>0</v>
      </c>
      <c r="H25" s="216">
        <f>VLOOKUP($C$12+5,'5'!$B$11:$D$600,3,0)</f>
        <v>0</v>
      </c>
      <c r="I25" s="268">
        <f>VLOOKUP($C$12+6,'5'!$B$11:$D$600,3,0)</f>
        <v>0</v>
      </c>
      <c r="J25" s="267" t="str">
        <f>IF(B25="","",VLOOKUP($C$12,'5'!$B$11:$F$600,5,0))</f>
        <v/>
      </c>
    </row>
    <row r="26" spans="1:10" ht="18" customHeight="1" x14ac:dyDescent="0.4">
      <c r="B26" s="266" t="str">
        <f>IF('6'!$C$5="","",'6'!$C$5)</f>
        <v/>
      </c>
      <c r="C26" s="265">
        <f>VLOOKUP($C$12,'6'!$B$11:$D$600,3,0)</f>
        <v>0</v>
      </c>
      <c r="D26" s="216">
        <f>VLOOKUP($C$12+1,'6'!$B$11:$D$600,3,0)</f>
        <v>0</v>
      </c>
      <c r="E26" s="216">
        <f>VLOOKUP($C$12+2,'6'!$B$11:$D$600,3,0)</f>
        <v>0</v>
      </c>
      <c r="F26" s="216">
        <f>VLOOKUP($C$12+3,'6'!$B$11:$D$600,3,0)</f>
        <v>0</v>
      </c>
      <c r="G26" s="216">
        <f>VLOOKUP($C$12+4,'6'!$B$11:$D$600,3,0)</f>
        <v>0</v>
      </c>
      <c r="H26" s="216">
        <f>VLOOKUP($C$12+5,'6'!$B$11:$D$600,3,0)</f>
        <v>0</v>
      </c>
      <c r="I26" s="268">
        <f>VLOOKUP($C$12+6,'6'!$B$11:$D$600,3,0)</f>
        <v>0</v>
      </c>
      <c r="J26" s="267" t="str">
        <f>IF(B26="","",VLOOKUP($C$12,'6'!$B$11:$F$600,5,0))</f>
        <v/>
      </c>
    </row>
    <row r="27" spans="1:10" ht="18" customHeight="1" x14ac:dyDescent="0.4">
      <c r="B27" s="266" t="str">
        <f>IF('7'!$C$5="","",'7'!$C$5)</f>
        <v/>
      </c>
      <c r="C27" s="265">
        <f>VLOOKUP($C$12,'7'!$B$11:$D$600,3,0)</f>
        <v>0</v>
      </c>
      <c r="D27" s="216">
        <f>VLOOKUP($C$12+1,'7'!$B$11:$D$600,3,0)</f>
        <v>0</v>
      </c>
      <c r="E27" s="216">
        <f>VLOOKUP($C$12+2,'7'!$B$11:$D$600,3,0)</f>
        <v>0</v>
      </c>
      <c r="F27" s="216">
        <f>VLOOKUP($C$12+3,'7'!$B$11:$D$600,3,0)</f>
        <v>0</v>
      </c>
      <c r="G27" s="216">
        <f>VLOOKUP($C$12+4,'7'!$B$11:$D$600,3,0)</f>
        <v>0</v>
      </c>
      <c r="H27" s="216">
        <f>VLOOKUP($C$12+5,'7'!$B$11:$D$600,3,0)</f>
        <v>0</v>
      </c>
      <c r="I27" s="268">
        <f>VLOOKUP($C$12+6,'7'!$B$11:$D$600,3,0)</f>
        <v>0</v>
      </c>
      <c r="J27" s="267" t="str">
        <f>IF(B27="","",VLOOKUP($C$12,'7'!$B$11:$F$600,5,0))</f>
        <v/>
      </c>
    </row>
    <row r="28" spans="1:10" ht="18" customHeight="1" x14ac:dyDescent="0.4">
      <c r="B28" s="266" t="str">
        <f>IF('8'!$C$5="","",'8'!$C$5)</f>
        <v/>
      </c>
      <c r="C28" s="265">
        <f>VLOOKUP($C$12,'8'!$B$11:$D$600,3,0)</f>
        <v>0</v>
      </c>
      <c r="D28" s="216">
        <f>VLOOKUP($C$12+1,'8'!$B$11:$D$600,3,0)</f>
        <v>0</v>
      </c>
      <c r="E28" s="216">
        <f>VLOOKUP($C$12+2,'8'!$B$11:$D$600,3,0)</f>
        <v>0</v>
      </c>
      <c r="F28" s="216">
        <f>VLOOKUP($C$12+3,'8'!$B$11:$D$600,3,0)</f>
        <v>0</v>
      </c>
      <c r="G28" s="216">
        <f>VLOOKUP($C$12+4,'8'!$B$11:$D$600,3,0)</f>
        <v>0</v>
      </c>
      <c r="H28" s="216">
        <f>VLOOKUP($C$12+5,'8'!$B$11:$D$600,3,0)</f>
        <v>0</v>
      </c>
      <c r="I28" s="268">
        <f>VLOOKUP($C$12+6,'8'!$B$11:$D$600,3,0)</f>
        <v>0</v>
      </c>
      <c r="J28" s="267" t="str">
        <f>IF(B28="","",VLOOKUP($C$12,'8'!$B$11:$F$600,5,0))</f>
        <v/>
      </c>
    </row>
    <row r="29" spans="1:10" ht="18" customHeight="1" x14ac:dyDescent="0.4">
      <c r="B29" s="266" t="str">
        <f>IF('9'!$C$5="","",'9'!$C$5)</f>
        <v/>
      </c>
      <c r="C29" s="265">
        <f>VLOOKUP($C$12,'9'!$B$11:$D$600,3,0)</f>
        <v>0</v>
      </c>
      <c r="D29" s="216">
        <f>VLOOKUP($C$12+1,'9'!$B$11:$D$600,3,0)</f>
        <v>0</v>
      </c>
      <c r="E29" s="216">
        <f>VLOOKUP($C$12+2,'9'!$B$11:$D$600,3,0)</f>
        <v>0</v>
      </c>
      <c r="F29" s="216">
        <f>VLOOKUP($C$12+3,'9'!$B$11:$D$600,3,0)</f>
        <v>0</v>
      </c>
      <c r="G29" s="216">
        <f>VLOOKUP($C$12+4,'9'!$B$11:$D$600,3,0)</f>
        <v>0</v>
      </c>
      <c r="H29" s="216">
        <f>VLOOKUP($C$12+5,'9'!$B$11:$D$600,3,0)</f>
        <v>0</v>
      </c>
      <c r="I29" s="268">
        <f>VLOOKUP($C$12+6,'9'!$B$11:$D$600,3,0)</f>
        <v>0</v>
      </c>
      <c r="J29" s="267" t="str">
        <f>IF(B29="","",VLOOKUP($C$12,'9'!$B$11:$F$600,5,0))</f>
        <v/>
      </c>
    </row>
    <row r="30" spans="1:10" ht="18" customHeight="1" x14ac:dyDescent="0.4">
      <c r="B30" s="266" t="str">
        <f>IF('10'!$C$5="","",'10'!$C$5)</f>
        <v/>
      </c>
      <c r="C30" s="265">
        <f>VLOOKUP($C$12,'10'!$B$11:$D$600,3,0)</f>
        <v>0</v>
      </c>
      <c r="D30" s="216">
        <f>VLOOKUP($C$12+1,'10'!$B$11:$D$600,3,0)</f>
        <v>0</v>
      </c>
      <c r="E30" s="216">
        <f>VLOOKUP($C$12+2,'10'!$B$11:$D$600,3,0)</f>
        <v>0</v>
      </c>
      <c r="F30" s="216">
        <f>VLOOKUP($C$12+3,'10'!$B$11:$D$600,3,0)</f>
        <v>0</v>
      </c>
      <c r="G30" s="216">
        <f>VLOOKUP($C$12+4,'10'!$B$11:$D$600,3,0)</f>
        <v>0</v>
      </c>
      <c r="H30" s="216">
        <f>VLOOKUP($C$12+5,'10'!$B$11:$D$600,3,0)</f>
        <v>0</v>
      </c>
      <c r="I30" s="268">
        <f>VLOOKUP($C$12+6,'10'!$B$11:$D$600,3,0)</f>
        <v>0</v>
      </c>
      <c r="J30" s="267" t="str">
        <f>IF(B30="","",VLOOKUP($C$12,'10'!$B$11:$F$600,5,0))</f>
        <v/>
      </c>
    </row>
    <row r="31" spans="1:10" ht="18" customHeight="1" x14ac:dyDescent="0.4">
      <c r="B31" s="266" t="str">
        <f>IF('11'!$C$5="","",'11'!$C$5)</f>
        <v/>
      </c>
      <c r="C31" s="265">
        <f>VLOOKUP($C$12,'11'!$B$11:$D$600,3,0)</f>
        <v>0</v>
      </c>
      <c r="D31" s="216">
        <f>VLOOKUP($C$12+1,'11'!$B$11:$D$600,3,0)</f>
        <v>0</v>
      </c>
      <c r="E31" s="216">
        <f>VLOOKUP($C$12+2,'11'!$B$11:$D$600,3,0)</f>
        <v>0</v>
      </c>
      <c r="F31" s="216">
        <f>VLOOKUP($C$12+3,'11'!$B$11:$D$600,3,0)</f>
        <v>0</v>
      </c>
      <c r="G31" s="216">
        <f>VLOOKUP($C$12+4,'11'!$B$11:$D$600,3,0)</f>
        <v>0</v>
      </c>
      <c r="H31" s="216">
        <f>VLOOKUP($C$12+5,'11'!$B$11:$D$600,3,0)</f>
        <v>0</v>
      </c>
      <c r="I31" s="268">
        <f>VLOOKUP($C$12+6,'11'!$B$11:$D$600,3,0)</f>
        <v>0</v>
      </c>
      <c r="J31" s="267" t="str">
        <f>IF(B31="","",VLOOKUP($C$12,'11'!$B$11:$F$600,5,0))</f>
        <v/>
      </c>
    </row>
    <row r="32" spans="1:10" ht="18" customHeight="1" x14ac:dyDescent="0.4">
      <c r="B32" s="266" t="str">
        <f>IF('12'!$C$5="","",'12'!$C$5)</f>
        <v/>
      </c>
      <c r="C32" s="265">
        <f>VLOOKUP($C$12,'12'!$B$11:$D$600,3,0)</f>
        <v>0</v>
      </c>
      <c r="D32" s="216">
        <f>VLOOKUP($C$12+1,'12'!$B$11:$D$600,3,0)</f>
        <v>0</v>
      </c>
      <c r="E32" s="216">
        <f>VLOOKUP($C$12+2,'12'!$B$11:$D$600,3,0)</f>
        <v>0</v>
      </c>
      <c r="F32" s="216">
        <f>VLOOKUP($C$12+3,'12'!$B$11:$D$600,3,0)</f>
        <v>0</v>
      </c>
      <c r="G32" s="216">
        <f>VLOOKUP($C$12+4,'12'!$B$11:$D$600,3,0)</f>
        <v>0</v>
      </c>
      <c r="H32" s="216">
        <f>VLOOKUP($C$12+5,'12'!$B$11:$D$600,3,0)</f>
        <v>0</v>
      </c>
      <c r="I32" s="268">
        <f>VLOOKUP($C$12+6,'12'!$B$11:$D$600,3,0)</f>
        <v>0</v>
      </c>
      <c r="J32" s="267" t="str">
        <f>IF(B32="","",VLOOKUP($C$12,'12'!$B$11:$F$600,5,0))</f>
        <v/>
      </c>
    </row>
    <row r="33" spans="2:10" ht="18" customHeight="1" x14ac:dyDescent="0.4">
      <c r="B33" s="266" t="str">
        <f>IF('13'!$C$5="","",'13'!$C$5)</f>
        <v/>
      </c>
      <c r="C33" s="265">
        <f>VLOOKUP($C$12,'13'!$B$11:$D$600,3,0)</f>
        <v>0</v>
      </c>
      <c r="D33" s="216">
        <f>VLOOKUP($C$12+1,'13'!$B$11:$D$600,3,0)</f>
        <v>0</v>
      </c>
      <c r="E33" s="216">
        <f>VLOOKUP($C$12+2,'13'!$B$11:$D$600,3,0)</f>
        <v>0</v>
      </c>
      <c r="F33" s="216">
        <f>VLOOKUP($C$12+3,'13'!$B$11:$D$600,3,0)</f>
        <v>0</v>
      </c>
      <c r="G33" s="216">
        <f>VLOOKUP($C$12+4,'13'!$B$11:$D$600,3,0)</f>
        <v>0</v>
      </c>
      <c r="H33" s="216">
        <f>VLOOKUP($C$12+5,'13'!$B$11:$D$600,3,0)</f>
        <v>0</v>
      </c>
      <c r="I33" s="268">
        <f>VLOOKUP($C$12+6,'13'!$B$11:$D$600,3,0)</f>
        <v>0</v>
      </c>
      <c r="J33" s="267" t="str">
        <f>IF(B33="","",VLOOKUP($C$12,'13'!$B$11:$F$600,5,0))</f>
        <v/>
      </c>
    </row>
    <row r="34" spans="2:10" ht="18" customHeight="1" x14ac:dyDescent="0.4">
      <c r="B34" s="266" t="str">
        <f>IF('14'!$C$5="","",'14'!$C$5)</f>
        <v/>
      </c>
      <c r="C34" s="265">
        <f>VLOOKUP($C$12,'14'!$B$11:$D$600,3,0)</f>
        <v>0</v>
      </c>
      <c r="D34" s="216">
        <f>VLOOKUP($C$12+1,'14'!$B$11:$D$600,3,0)</f>
        <v>0</v>
      </c>
      <c r="E34" s="216">
        <f>VLOOKUP($C$12+2,'14'!$B$11:$D$600,3,0)</f>
        <v>0</v>
      </c>
      <c r="F34" s="216">
        <f>VLOOKUP($C$12+3,'14'!$B$11:$D$600,3,0)</f>
        <v>0</v>
      </c>
      <c r="G34" s="216">
        <f>VLOOKUP($C$12+4,'14'!$B$11:$D$600,3,0)</f>
        <v>0</v>
      </c>
      <c r="H34" s="216">
        <f>VLOOKUP($C$12+5,'14'!$B$11:$D$600,3,0)</f>
        <v>0</v>
      </c>
      <c r="I34" s="268">
        <f>VLOOKUP($C$12+6,'14'!$B$11:$D$600,3,0)</f>
        <v>0</v>
      </c>
      <c r="J34" s="267" t="str">
        <f>IF(B34="","",VLOOKUP($C$12,'14'!$B$11:$F$600,5,0))</f>
        <v/>
      </c>
    </row>
    <row r="35" spans="2:10" ht="18" customHeight="1" x14ac:dyDescent="0.4">
      <c r="B35" s="266" t="str">
        <f>IF('15'!$C$5="","",'15'!$C$5)</f>
        <v/>
      </c>
      <c r="C35" s="265">
        <f>VLOOKUP($C$12,'15'!$B$11:$D$600,3,0)</f>
        <v>0</v>
      </c>
      <c r="D35" s="216">
        <f>VLOOKUP($C$12+1,'15'!$B$11:$D$600,3,0)</f>
        <v>0</v>
      </c>
      <c r="E35" s="216">
        <f>VLOOKUP($C$12+2,'15'!$B$11:$D$600,3,0)</f>
        <v>0</v>
      </c>
      <c r="F35" s="216">
        <f>VLOOKUP($C$12+3,'15'!$B$11:$D$600,3,0)</f>
        <v>0</v>
      </c>
      <c r="G35" s="216">
        <f>VLOOKUP($C$12+4,'15'!$B$11:$D$600,3,0)</f>
        <v>0</v>
      </c>
      <c r="H35" s="216">
        <f>VLOOKUP($C$12+5,'15'!$B$11:$D$600,3,0)</f>
        <v>0</v>
      </c>
      <c r="I35" s="268">
        <f>VLOOKUP($C$12+6,'15'!$B$11:$D$600,3,0)</f>
        <v>0</v>
      </c>
      <c r="J35" s="267" t="str">
        <f>IF(B35="","",VLOOKUP($C$12,'15'!$B$11:$F$600,5,0))</f>
        <v/>
      </c>
    </row>
    <row r="36" spans="2:10" ht="18" customHeight="1" x14ac:dyDescent="0.4">
      <c r="B36" s="266" t="str">
        <f>IF('16'!$C$5="","",'16'!$C$5)</f>
        <v/>
      </c>
      <c r="C36" s="265">
        <f>VLOOKUP($C$12,'16'!$B$11:$D$600,3,0)</f>
        <v>0</v>
      </c>
      <c r="D36" s="216">
        <f>VLOOKUP($C$12+1,'16'!$B$11:$D$600,3,0)</f>
        <v>0</v>
      </c>
      <c r="E36" s="216">
        <f>VLOOKUP($C$12+2,'16'!$B$11:$D$600,3,0)</f>
        <v>0</v>
      </c>
      <c r="F36" s="216">
        <f>VLOOKUP($C$12+3,'16'!$B$11:$D$600,3,0)</f>
        <v>0</v>
      </c>
      <c r="G36" s="216">
        <f>VLOOKUP($C$12+4,'16'!$B$11:$D$600,3,0)</f>
        <v>0</v>
      </c>
      <c r="H36" s="216">
        <f>VLOOKUP($C$12+5,'16'!$B$11:$D$600,3,0)</f>
        <v>0</v>
      </c>
      <c r="I36" s="268">
        <f>VLOOKUP($C$12+6,'16'!$B$11:$D$600,3,0)</f>
        <v>0</v>
      </c>
      <c r="J36" s="267" t="str">
        <f>IF(B36="","",VLOOKUP($C$12,'16'!$B$11:$F$600,5,0))</f>
        <v/>
      </c>
    </row>
    <row r="37" spans="2:10" ht="18" customHeight="1" x14ac:dyDescent="0.4">
      <c r="B37" s="266" t="str">
        <f>IF('17'!$C$5="","",'17'!$C$5)</f>
        <v/>
      </c>
      <c r="C37" s="265">
        <f>VLOOKUP($C$12,'17'!$B$11:$D$600,3,0)</f>
        <v>0</v>
      </c>
      <c r="D37" s="216">
        <f>VLOOKUP($C$12+1,'17'!$B$11:$D$600,3,0)</f>
        <v>0</v>
      </c>
      <c r="E37" s="216">
        <f>VLOOKUP($C$12+2,'17'!$B$11:$D$600,3,0)</f>
        <v>0</v>
      </c>
      <c r="F37" s="216">
        <f>VLOOKUP($C$12+3,'17'!$B$11:$D$600,3,0)</f>
        <v>0</v>
      </c>
      <c r="G37" s="216">
        <f>VLOOKUP($C$12+4,'17'!$B$11:$D$600,3,0)</f>
        <v>0</v>
      </c>
      <c r="H37" s="216">
        <f>VLOOKUP($C$12+5,'17'!$B$11:$D$600,3,0)</f>
        <v>0</v>
      </c>
      <c r="I37" s="268">
        <f>VLOOKUP($C$12+6,'17'!$B$11:$D$600,3,0)</f>
        <v>0</v>
      </c>
      <c r="J37" s="267" t="str">
        <f>IF(B37="","",VLOOKUP($C$12,'17'!$B$11:$F$600,5,0))</f>
        <v/>
      </c>
    </row>
    <row r="38" spans="2:10" ht="18" customHeight="1" x14ac:dyDescent="0.4">
      <c r="B38" s="266" t="str">
        <f>IF('18'!$C$5="","",'18'!$C$5)</f>
        <v/>
      </c>
      <c r="C38" s="265">
        <f>VLOOKUP($C$12,'18'!$B$11:$D$600,3,0)</f>
        <v>0</v>
      </c>
      <c r="D38" s="216">
        <f>VLOOKUP($C$12+1,'18'!$B$11:$D$600,3,0)</f>
        <v>0</v>
      </c>
      <c r="E38" s="216">
        <f>VLOOKUP($C$12+2,'18'!$B$11:$D$600,3,0)</f>
        <v>0</v>
      </c>
      <c r="F38" s="216">
        <f>VLOOKUP($C$12+3,'18'!$B$11:$D$600,3,0)</f>
        <v>0</v>
      </c>
      <c r="G38" s="216">
        <f>VLOOKUP($C$12+4,'18'!$B$11:$D$600,3,0)</f>
        <v>0</v>
      </c>
      <c r="H38" s="216">
        <f>VLOOKUP($C$12+5,'18'!$B$11:$D$600,3,0)</f>
        <v>0</v>
      </c>
      <c r="I38" s="268">
        <f>VLOOKUP($C$12+6,'18'!$B$11:$D$600,3,0)</f>
        <v>0</v>
      </c>
      <c r="J38" s="267" t="str">
        <f>IF(B38="","",VLOOKUP($C$12,'18'!$B$11:$F$600,5,0))</f>
        <v/>
      </c>
    </row>
    <row r="39" spans="2:10" ht="18" customHeight="1" x14ac:dyDescent="0.4">
      <c r="B39" s="266" t="str">
        <f>IF('19'!$C$5="","",'19'!$C$5)</f>
        <v/>
      </c>
      <c r="C39" s="265">
        <f>VLOOKUP($C$12,'19'!$B$11:$D$600,3,0)</f>
        <v>0</v>
      </c>
      <c r="D39" s="216">
        <f>VLOOKUP($C$12+1,'19'!$B$11:$D$600,3,0)</f>
        <v>0</v>
      </c>
      <c r="E39" s="216">
        <f>VLOOKUP($C$12+2,'19'!$B$11:$D$600,3,0)</f>
        <v>0</v>
      </c>
      <c r="F39" s="216">
        <f>VLOOKUP($C$12+3,'19'!$B$11:$D$600,3,0)</f>
        <v>0</v>
      </c>
      <c r="G39" s="216">
        <f>VLOOKUP($C$12+4,'19'!$B$11:$D$600,3,0)</f>
        <v>0</v>
      </c>
      <c r="H39" s="216">
        <f>VLOOKUP($C$12+5,'19'!$B$11:$D$600,3,0)</f>
        <v>0</v>
      </c>
      <c r="I39" s="268">
        <f>VLOOKUP($C$12+6,'19'!$B$11:$D$600,3,0)</f>
        <v>0</v>
      </c>
      <c r="J39" s="267" t="str">
        <f>IF(B39="","",VLOOKUP($C$12,'19'!$B$11:$F$600,5,0))</f>
        <v/>
      </c>
    </row>
    <row r="40" spans="2:10" ht="18" customHeight="1" thickBot="1" x14ac:dyDescent="0.45">
      <c r="B40" s="275" t="str">
        <f>IF('20'!$C$5="","",'20'!$C$5)</f>
        <v/>
      </c>
      <c r="C40" s="226">
        <f>VLOOKUP($C$12,'20'!$B$11:$D$600,3,0)</f>
        <v>0</v>
      </c>
      <c r="D40" s="224">
        <f>VLOOKUP($C$12+1,'20'!$B$11:$D$600,3,0)</f>
        <v>0</v>
      </c>
      <c r="E40" s="224">
        <f>VLOOKUP($C$12+2,'20'!$B$11:$D$600,3,0)</f>
        <v>0</v>
      </c>
      <c r="F40" s="224">
        <f>VLOOKUP($C$12+3,'20'!$B$11:$D$600,3,0)</f>
        <v>0</v>
      </c>
      <c r="G40" s="224">
        <f>VLOOKUP($C$12+4,'20'!$B$11:$D$600,3,0)</f>
        <v>0</v>
      </c>
      <c r="H40" s="224">
        <f>VLOOKUP($C$12+5,'20'!$B$11:$D$600,3,0)</f>
        <v>0</v>
      </c>
      <c r="I40" s="228">
        <f>VLOOKUP($C$12+6,'20'!$B$11:$D$600,3,0)</f>
        <v>0</v>
      </c>
      <c r="J40" s="276" t="str">
        <f>IF(B40="","",VLOOKUP($C$12,'20'!$B$11:$F$600,5,0))</f>
        <v/>
      </c>
    </row>
    <row r="41" spans="2:10" ht="18.75" customHeight="1" x14ac:dyDescent="0.4"/>
    <row r="42" spans="2:10" ht="18.75" customHeight="1" x14ac:dyDescent="0.4"/>
  </sheetData>
  <mergeCells count="10">
    <mergeCell ref="B5:J5"/>
    <mergeCell ref="B7:J7"/>
    <mergeCell ref="H10:I10"/>
    <mergeCell ref="B14:J14"/>
    <mergeCell ref="B15:J18"/>
    <mergeCell ref="H11:I11"/>
    <mergeCell ref="H12:I12"/>
    <mergeCell ref="B6:J6"/>
    <mergeCell ref="C9:F9"/>
    <mergeCell ref="C10:F10"/>
  </mergeCells>
  <phoneticPr fontId="1"/>
  <conditionalFormatting sqref="C21:I22">
    <cfRule type="cellIs" dxfId="43" priority="94" operator="equal">
      <formula>"対象外"</formula>
    </cfRule>
    <cfRule type="cellIs" dxfId="42" priority="95" operator="equal">
      <formula>"中止"</formula>
    </cfRule>
    <cfRule type="cellIs" dxfId="41" priority="96" operator="equal">
      <formula>"年末年始"</formula>
    </cfRule>
    <cfRule type="cellIs" dxfId="40" priority="97" operator="equal">
      <formula>"夏休"</formula>
    </cfRule>
    <cfRule type="cellIs" dxfId="39" priority="98" operator="equal">
      <formula>"休日"</formula>
    </cfRule>
  </conditionalFormatting>
  <conditionalFormatting sqref="J12:J13">
    <cfRule type="cellIs" dxfId="38" priority="22" operator="equal">
      <formula>"未達成"</formula>
    </cfRule>
    <cfRule type="cellIs" dxfId="37" priority="23" operator="equal">
      <formula>"達成"</formula>
    </cfRule>
  </conditionalFormatting>
  <conditionalFormatting sqref="C23:I23">
    <cfRule type="cellIs" dxfId="36" priority="17" operator="equal">
      <formula>"対象外"</formula>
    </cfRule>
    <cfRule type="cellIs" dxfId="35" priority="18" operator="equal">
      <formula>"中止"</formula>
    </cfRule>
    <cfRule type="cellIs" dxfId="34" priority="19" operator="equal">
      <formula>"年末年始"</formula>
    </cfRule>
    <cfRule type="cellIs" dxfId="33" priority="20" operator="equal">
      <formula>"夏休"</formula>
    </cfRule>
    <cfRule type="cellIs" dxfId="32" priority="21" operator="equal">
      <formula>"休日"</formula>
    </cfRule>
  </conditionalFormatting>
  <conditionalFormatting sqref="C24:I24">
    <cfRule type="cellIs" dxfId="31" priority="12" operator="equal">
      <formula>"対象外"</formula>
    </cfRule>
    <cfRule type="cellIs" dxfId="30" priority="13" operator="equal">
      <formula>"中止"</formula>
    </cfRule>
    <cfRule type="cellIs" dxfId="29" priority="14" operator="equal">
      <formula>"年末年始"</formula>
    </cfRule>
    <cfRule type="cellIs" dxfId="28" priority="15" operator="equal">
      <formula>"夏休"</formula>
    </cfRule>
    <cfRule type="cellIs" dxfId="27" priority="16" operator="equal">
      <formula>"休日"</formula>
    </cfRule>
  </conditionalFormatting>
  <conditionalFormatting sqref="C25:I25">
    <cfRule type="cellIs" dxfId="26" priority="7" operator="equal">
      <formula>"対象外"</formula>
    </cfRule>
    <cfRule type="cellIs" dxfId="25" priority="8" operator="equal">
      <formula>"中止"</formula>
    </cfRule>
    <cfRule type="cellIs" dxfId="24" priority="9" operator="equal">
      <formula>"年末年始"</formula>
    </cfRule>
    <cfRule type="cellIs" dxfId="23" priority="10" operator="equal">
      <formula>"夏休"</formula>
    </cfRule>
    <cfRule type="cellIs" dxfId="22" priority="11" operator="equal">
      <formula>"休日"</formula>
    </cfRule>
  </conditionalFormatting>
  <conditionalFormatting sqref="C26:I40">
    <cfRule type="cellIs" dxfId="21" priority="2" operator="equal">
      <formula>"対象外"</formula>
    </cfRule>
    <cfRule type="cellIs" dxfId="20" priority="3" operator="equal">
      <formula>"中止"</formula>
    </cfRule>
    <cfRule type="cellIs" dxfId="19" priority="4" operator="equal">
      <formula>"年末年始"</formula>
    </cfRule>
    <cfRule type="cellIs" dxfId="18" priority="5" operator="equal">
      <formula>"夏休"</formula>
    </cfRule>
    <cfRule type="cellIs" dxfId="17" priority="6" operator="equal">
      <formula>"休日"</formula>
    </cfRule>
  </conditionalFormatting>
  <conditionalFormatting sqref="J21:J40">
    <cfRule type="cellIs" dxfId="16" priority="1" operator="equal">
      <formula>"対象外"</formula>
    </cfRule>
  </conditionalFormatting>
  <pageMargins left="0.70866141732283472" right="0.70866141732283472" top="0.74803149606299213" bottom="0.74803149606299213" header="0.31496062992125984" footer="0.31496062992125984"/>
  <pageSetup paperSize="9" scale="86" orientation="portrait" r:id="rId1"/>
  <headerFooter>
    <oddFooter>&amp;L&amp;9本表は、広島市水道局週休２日交替制工事試行要領（土木工事及び配管工事）（R7.10）以降の要領を適用する工事に使用する。</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8BE23-00EC-4286-B5D1-CC2A7AF29A9C}">
  <sheetPr>
    <tabColor rgb="FFFFFF00"/>
  </sheetPr>
  <dimension ref="B1:O25"/>
  <sheetViews>
    <sheetView showGridLines="0" tabSelected="1" zoomScaleNormal="100" workbookViewId="0">
      <selection activeCell="E19" sqref="E19"/>
    </sheetView>
  </sheetViews>
  <sheetFormatPr defaultRowHeight="16.5" x14ac:dyDescent="0.4"/>
  <cols>
    <col min="1" max="1" width="3.25" style="283" customWidth="1"/>
    <col min="2" max="16384" width="9" style="283"/>
  </cols>
  <sheetData>
    <row r="1" spans="2:15" ht="17.25" thickBot="1" x14ac:dyDescent="0.45"/>
    <row r="2" spans="2:15" ht="39.75" customHeight="1" thickBot="1" x14ac:dyDescent="0.45">
      <c r="B2" s="640" t="s">
        <v>172</v>
      </c>
      <c r="C2" s="641"/>
      <c r="D2" s="641"/>
      <c r="E2" s="641"/>
      <c r="F2" s="641"/>
      <c r="G2" s="641"/>
      <c r="H2" s="641"/>
      <c r="I2" s="641"/>
      <c r="J2" s="641"/>
      <c r="K2" s="641"/>
      <c r="L2" s="641"/>
      <c r="M2" s="641"/>
      <c r="N2" s="641"/>
      <c r="O2" s="642"/>
    </row>
    <row r="3" spans="2:15" ht="16.5" customHeight="1" x14ac:dyDescent="0.4">
      <c r="B3" s="631" t="s">
        <v>186</v>
      </c>
      <c r="C3" s="632"/>
      <c r="D3" s="632"/>
      <c r="E3" s="632"/>
      <c r="F3" s="632"/>
      <c r="G3" s="632"/>
      <c r="H3" s="632"/>
      <c r="I3" s="632"/>
      <c r="J3" s="632"/>
      <c r="K3" s="632"/>
      <c r="L3" s="632"/>
      <c r="M3" s="632"/>
      <c r="N3" s="632"/>
      <c r="O3" s="633"/>
    </row>
    <row r="4" spans="2:15" ht="16.5" customHeight="1" x14ac:dyDescent="0.4">
      <c r="B4" s="634"/>
      <c r="C4" s="635"/>
      <c r="D4" s="635"/>
      <c r="E4" s="635"/>
      <c r="F4" s="635"/>
      <c r="G4" s="635"/>
      <c r="H4" s="635"/>
      <c r="I4" s="635"/>
      <c r="J4" s="635"/>
      <c r="K4" s="635"/>
      <c r="L4" s="635"/>
      <c r="M4" s="635"/>
      <c r="N4" s="635"/>
      <c r="O4" s="636"/>
    </row>
    <row r="5" spans="2:15" ht="16.5" customHeight="1" x14ac:dyDescent="0.4">
      <c r="B5" s="634"/>
      <c r="C5" s="635"/>
      <c r="D5" s="635"/>
      <c r="E5" s="635"/>
      <c r="F5" s="635"/>
      <c r="G5" s="635"/>
      <c r="H5" s="635"/>
      <c r="I5" s="635"/>
      <c r="J5" s="635"/>
      <c r="K5" s="635"/>
      <c r="L5" s="635"/>
      <c r="M5" s="635"/>
      <c r="N5" s="635"/>
      <c r="O5" s="636"/>
    </row>
    <row r="6" spans="2:15" ht="16.5" customHeight="1" x14ac:dyDescent="0.4">
      <c r="B6" s="634"/>
      <c r="C6" s="635"/>
      <c r="D6" s="635"/>
      <c r="E6" s="635"/>
      <c r="F6" s="635"/>
      <c r="G6" s="635"/>
      <c r="H6" s="635"/>
      <c r="I6" s="635"/>
      <c r="J6" s="635"/>
      <c r="K6" s="635"/>
      <c r="L6" s="635"/>
      <c r="M6" s="635"/>
      <c r="N6" s="635"/>
      <c r="O6" s="636"/>
    </row>
    <row r="7" spans="2:15" ht="16.5" customHeight="1" x14ac:dyDescent="0.4">
      <c r="B7" s="634"/>
      <c r="C7" s="635"/>
      <c r="D7" s="635"/>
      <c r="E7" s="635"/>
      <c r="F7" s="635"/>
      <c r="G7" s="635"/>
      <c r="H7" s="635"/>
      <c r="I7" s="635"/>
      <c r="J7" s="635"/>
      <c r="K7" s="635"/>
      <c r="L7" s="635"/>
      <c r="M7" s="635"/>
      <c r="N7" s="635"/>
      <c r="O7" s="636"/>
    </row>
    <row r="8" spans="2:15" ht="16.5" customHeight="1" x14ac:dyDescent="0.4">
      <c r="B8" s="634"/>
      <c r="C8" s="635"/>
      <c r="D8" s="635"/>
      <c r="E8" s="635"/>
      <c r="F8" s="635"/>
      <c r="G8" s="635"/>
      <c r="H8" s="635"/>
      <c r="I8" s="635"/>
      <c r="J8" s="635"/>
      <c r="K8" s="635"/>
      <c r="L8" s="635"/>
      <c r="M8" s="635"/>
      <c r="N8" s="635"/>
      <c r="O8" s="636"/>
    </row>
    <row r="9" spans="2:15" ht="16.5" customHeight="1" x14ac:dyDescent="0.4">
      <c r="B9" s="634"/>
      <c r="C9" s="635"/>
      <c r="D9" s="635"/>
      <c r="E9" s="635"/>
      <c r="F9" s="635"/>
      <c r="G9" s="635"/>
      <c r="H9" s="635"/>
      <c r="I9" s="635"/>
      <c r="J9" s="635"/>
      <c r="K9" s="635"/>
      <c r="L9" s="635"/>
      <c r="M9" s="635"/>
      <c r="N9" s="635"/>
      <c r="O9" s="636"/>
    </row>
    <row r="10" spans="2:15" ht="16.5" customHeight="1" x14ac:dyDescent="0.4">
      <c r="B10" s="634"/>
      <c r="C10" s="635"/>
      <c r="D10" s="635"/>
      <c r="E10" s="635"/>
      <c r="F10" s="635"/>
      <c r="G10" s="635"/>
      <c r="H10" s="635"/>
      <c r="I10" s="635"/>
      <c r="J10" s="635"/>
      <c r="K10" s="635"/>
      <c r="L10" s="635"/>
      <c r="M10" s="635"/>
      <c r="N10" s="635"/>
      <c r="O10" s="636"/>
    </row>
    <row r="11" spans="2:15" ht="16.5" customHeight="1" x14ac:dyDescent="0.4">
      <c r="B11" s="634"/>
      <c r="C11" s="635"/>
      <c r="D11" s="635"/>
      <c r="E11" s="635"/>
      <c r="F11" s="635"/>
      <c r="G11" s="635"/>
      <c r="H11" s="635"/>
      <c r="I11" s="635"/>
      <c r="J11" s="635"/>
      <c r="K11" s="635"/>
      <c r="L11" s="635"/>
      <c r="M11" s="635"/>
      <c r="N11" s="635"/>
      <c r="O11" s="636"/>
    </row>
    <row r="12" spans="2:15" ht="16.5" customHeight="1" x14ac:dyDescent="0.4">
      <c r="B12" s="634"/>
      <c r="C12" s="635"/>
      <c r="D12" s="635"/>
      <c r="E12" s="635"/>
      <c r="F12" s="635"/>
      <c r="G12" s="635"/>
      <c r="H12" s="635"/>
      <c r="I12" s="635"/>
      <c r="J12" s="635"/>
      <c r="K12" s="635"/>
      <c r="L12" s="635"/>
      <c r="M12" s="635"/>
      <c r="N12" s="635"/>
      <c r="O12" s="636"/>
    </row>
    <row r="13" spans="2:15" ht="16.5" customHeight="1" x14ac:dyDescent="0.4">
      <c r="B13" s="634"/>
      <c r="C13" s="635"/>
      <c r="D13" s="635"/>
      <c r="E13" s="635"/>
      <c r="F13" s="635"/>
      <c r="G13" s="635"/>
      <c r="H13" s="635"/>
      <c r="I13" s="635"/>
      <c r="J13" s="635"/>
      <c r="K13" s="635"/>
      <c r="L13" s="635"/>
      <c r="M13" s="635"/>
      <c r="N13" s="635"/>
      <c r="O13" s="636"/>
    </row>
    <row r="14" spans="2:15" ht="16.5" customHeight="1" x14ac:dyDescent="0.4">
      <c r="B14" s="634"/>
      <c r="C14" s="635"/>
      <c r="D14" s="635"/>
      <c r="E14" s="635"/>
      <c r="F14" s="635"/>
      <c r="G14" s="635"/>
      <c r="H14" s="635"/>
      <c r="I14" s="635"/>
      <c r="J14" s="635"/>
      <c r="K14" s="635"/>
      <c r="L14" s="635"/>
      <c r="M14" s="635"/>
      <c r="N14" s="635"/>
      <c r="O14" s="636"/>
    </row>
    <row r="15" spans="2:15" ht="16.5" customHeight="1" x14ac:dyDescent="0.4">
      <c r="B15" s="634"/>
      <c r="C15" s="635"/>
      <c r="D15" s="635"/>
      <c r="E15" s="635"/>
      <c r="F15" s="635"/>
      <c r="G15" s="635"/>
      <c r="H15" s="635"/>
      <c r="I15" s="635"/>
      <c r="J15" s="635"/>
      <c r="K15" s="635"/>
      <c r="L15" s="635"/>
      <c r="M15" s="635"/>
      <c r="N15" s="635"/>
      <c r="O15" s="636"/>
    </row>
    <row r="16" spans="2:15" ht="16.5" customHeight="1" x14ac:dyDescent="0.4">
      <c r="B16" s="634"/>
      <c r="C16" s="635"/>
      <c r="D16" s="635"/>
      <c r="E16" s="635"/>
      <c r="F16" s="635"/>
      <c r="G16" s="635"/>
      <c r="H16" s="635"/>
      <c r="I16" s="635"/>
      <c r="J16" s="635"/>
      <c r="K16" s="635"/>
      <c r="L16" s="635"/>
      <c r="M16" s="635"/>
      <c r="N16" s="635"/>
      <c r="O16" s="636"/>
    </row>
    <row r="17" spans="2:15" ht="16.5" customHeight="1" x14ac:dyDescent="0.4">
      <c r="B17" s="634"/>
      <c r="C17" s="635"/>
      <c r="D17" s="635"/>
      <c r="E17" s="635"/>
      <c r="F17" s="635"/>
      <c r="G17" s="635"/>
      <c r="H17" s="635"/>
      <c r="I17" s="635"/>
      <c r="J17" s="635"/>
      <c r="K17" s="635"/>
      <c r="L17" s="635"/>
      <c r="M17" s="635"/>
      <c r="N17" s="635"/>
      <c r="O17" s="636"/>
    </row>
    <row r="18" spans="2:15" ht="16.5" customHeight="1" thickBot="1" x14ac:dyDescent="0.45">
      <c r="B18" s="637"/>
      <c r="C18" s="638"/>
      <c r="D18" s="638"/>
      <c r="E18" s="638"/>
      <c r="F18" s="638"/>
      <c r="G18" s="638"/>
      <c r="H18" s="638"/>
      <c r="I18" s="638"/>
      <c r="J18" s="638"/>
      <c r="K18" s="638"/>
      <c r="L18" s="638"/>
      <c r="M18" s="638"/>
      <c r="N18" s="638"/>
      <c r="O18" s="639"/>
    </row>
    <row r="19" spans="2:15" ht="32.25" customHeight="1" x14ac:dyDescent="0.4">
      <c r="B19" s="286"/>
      <c r="C19" s="286"/>
      <c r="D19" s="286"/>
      <c r="E19" s="286"/>
      <c r="F19" s="286"/>
      <c r="G19" s="286"/>
      <c r="H19" s="286"/>
      <c r="I19" s="286"/>
      <c r="J19" s="286"/>
      <c r="K19" s="286"/>
      <c r="L19" s="286"/>
      <c r="M19" s="286"/>
      <c r="N19" s="286"/>
      <c r="O19" s="286"/>
    </row>
    <row r="20" spans="2:15" ht="32.25" customHeight="1" x14ac:dyDescent="0.4">
      <c r="B20" s="286"/>
      <c r="C20" s="286"/>
      <c r="D20" s="286"/>
      <c r="E20" s="286"/>
      <c r="F20" s="286"/>
      <c r="G20" s="286"/>
      <c r="H20" s="286"/>
      <c r="I20" s="286"/>
      <c r="J20" s="286"/>
      <c r="K20" s="286"/>
      <c r="L20" s="286"/>
      <c r="M20" s="286"/>
      <c r="N20" s="286"/>
      <c r="O20" s="286"/>
    </row>
    <row r="21" spans="2:15" ht="32.25" customHeight="1" x14ac:dyDescent="0.4">
      <c r="B21" s="286"/>
      <c r="C21" s="286"/>
      <c r="D21" s="286"/>
      <c r="E21" s="286"/>
      <c r="F21" s="286"/>
      <c r="G21" s="286"/>
      <c r="H21" s="286"/>
      <c r="I21" s="286"/>
      <c r="J21" s="286"/>
      <c r="K21" s="286"/>
      <c r="L21" s="286"/>
      <c r="M21" s="286"/>
      <c r="N21" s="286"/>
      <c r="O21" s="286"/>
    </row>
    <row r="22" spans="2:15" ht="32.25" customHeight="1" x14ac:dyDescent="0.4">
      <c r="B22" s="286"/>
      <c r="C22" s="286"/>
      <c r="D22" s="286"/>
      <c r="E22" s="286"/>
      <c r="F22" s="286"/>
      <c r="G22" s="286"/>
      <c r="H22" s="286"/>
      <c r="I22" s="286"/>
      <c r="J22" s="286"/>
      <c r="K22" s="286"/>
      <c r="L22" s="286"/>
      <c r="M22" s="286"/>
      <c r="N22" s="286"/>
      <c r="O22" s="286"/>
    </row>
    <row r="23" spans="2:15" ht="32.25" customHeight="1" x14ac:dyDescent="0.4">
      <c r="B23" s="286"/>
      <c r="C23" s="286"/>
      <c r="D23" s="286"/>
      <c r="E23" s="286"/>
      <c r="F23" s="286"/>
      <c r="G23" s="286"/>
      <c r="H23" s="286"/>
      <c r="I23" s="286"/>
      <c r="J23" s="286"/>
      <c r="K23" s="286"/>
      <c r="L23" s="286"/>
      <c r="M23" s="286"/>
      <c r="N23" s="286"/>
      <c r="O23" s="286"/>
    </row>
    <row r="24" spans="2:15" ht="32.25" customHeight="1" x14ac:dyDescent="0.4">
      <c r="B24" s="286"/>
      <c r="C24" s="286"/>
      <c r="D24" s="286"/>
      <c r="E24" s="286"/>
      <c r="F24" s="286"/>
      <c r="G24" s="286"/>
      <c r="H24" s="286"/>
      <c r="I24" s="286"/>
      <c r="J24" s="286"/>
      <c r="K24" s="286"/>
      <c r="L24" s="286"/>
      <c r="M24" s="286"/>
      <c r="N24" s="286"/>
      <c r="O24" s="286"/>
    </row>
    <row r="25" spans="2:15" ht="32.25" customHeight="1" x14ac:dyDescent="0.4">
      <c r="B25" s="286"/>
      <c r="C25" s="286"/>
      <c r="D25" s="286"/>
      <c r="E25" s="286"/>
      <c r="F25" s="286"/>
      <c r="G25" s="286"/>
      <c r="H25" s="286"/>
      <c r="I25" s="286"/>
      <c r="J25" s="286"/>
      <c r="K25" s="286"/>
      <c r="L25" s="286"/>
      <c r="M25" s="286"/>
      <c r="N25" s="286"/>
      <c r="O25" s="286"/>
    </row>
  </sheetData>
  <mergeCells count="2">
    <mergeCell ref="B3:O18"/>
    <mergeCell ref="B2:O2"/>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60BE-1872-4EA5-A49C-A164E3D39093}">
  <dimension ref="A1:K598"/>
  <sheetViews>
    <sheetView showGridLines="0" workbookViewId="0">
      <pane ySplit="10" topLeftCell="A11" activePane="bottomLeft" state="frozen"/>
      <selection pane="bottomLeft" activeCell="K17" sqref="K17"/>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9" width="9" style="231"/>
    <col min="10" max="10" width="4.125" style="229" customWidth="1"/>
    <col min="11" max="11" width="18.125" style="231" customWidth="1"/>
    <col min="12" max="16384" width="9" style="231"/>
  </cols>
  <sheetData>
    <row r="1" spans="1:11" ht="21.75" thickBot="1" x14ac:dyDescent="0.45">
      <c r="B1" s="251" t="s">
        <v>149</v>
      </c>
    </row>
    <row r="2" spans="1:11" ht="20.25" customHeight="1" x14ac:dyDescent="0.4">
      <c r="H2" s="655" t="s">
        <v>174</v>
      </c>
      <c r="I2" s="656"/>
      <c r="J2" s="656"/>
      <c r="K2" s="657"/>
    </row>
    <row r="3" spans="1:11" ht="20.25" customHeight="1" x14ac:dyDescent="0.4">
      <c r="B3" s="252" t="s">
        <v>130</v>
      </c>
      <c r="C3" s="651" t="str">
        <f>【月単位・通期】!I7</f>
        <v>●●●●地区配水管改良工事</v>
      </c>
      <c r="D3" s="651"/>
      <c r="E3" s="651"/>
      <c r="F3" s="651"/>
      <c r="H3" s="293" t="s">
        <v>175</v>
      </c>
      <c r="I3" s="661" t="s">
        <v>181</v>
      </c>
      <c r="J3" s="662"/>
      <c r="K3" s="663"/>
    </row>
    <row r="4" spans="1:11" ht="20.25" customHeight="1" thickBot="1" x14ac:dyDescent="0.45">
      <c r="H4" s="293" t="s">
        <v>176</v>
      </c>
      <c r="I4" s="661" t="s">
        <v>182</v>
      </c>
      <c r="J4" s="662"/>
      <c r="K4" s="663"/>
    </row>
    <row r="5" spans="1:11" ht="20.25" customHeight="1" thickBot="1" x14ac:dyDescent="0.45">
      <c r="B5" s="253" t="s">
        <v>142</v>
      </c>
      <c r="C5" s="652"/>
      <c r="D5" s="653"/>
      <c r="E5" s="654"/>
      <c r="H5" s="293" t="s">
        <v>177</v>
      </c>
      <c r="I5" s="661" t="s">
        <v>183</v>
      </c>
      <c r="J5" s="662"/>
      <c r="K5" s="663"/>
    </row>
    <row r="6" spans="1:11" ht="20.25" customHeight="1" x14ac:dyDescent="0.4">
      <c r="H6" s="293" t="s">
        <v>178</v>
      </c>
      <c r="I6" s="661" t="s">
        <v>184</v>
      </c>
      <c r="J6" s="662"/>
      <c r="K6" s="663"/>
    </row>
    <row r="7" spans="1:11" ht="20.25" customHeight="1" x14ac:dyDescent="0.4">
      <c r="B7" s="232" t="s">
        <v>132</v>
      </c>
      <c r="C7" s="647">
        <f>【月単位・通期】!J9</f>
        <v>45931</v>
      </c>
      <c r="D7" s="648"/>
      <c r="H7" s="293" t="s">
        <v>179</v>
      </c>
      <c r="I7" s="661" t="s">
        <v>185</v>
      </c>
      <c r="J7" s="662"/>
      <c r="K7" s="663"/>
    </row>
    <row r="8" spans="1:11" ht="20.25" customHeight="1" thickBot="1" x14ac:dyDescent="0.45">
      <c r="B8" s="232" t="s">
        <v>133</v>
      </c>
      <c r="C8" s="649">
        <f>【月単位・通期】!T9</f>
        <v>46296</v>
      </c>
      <c r="D8" s="650"/>
      <c r="E8" s="233"/>
      <c r="F8" s="233"/>
      <c r="G8" s="234"/>
      <c r="H8" s="294" t="s">
        <v>180</v>
      </c>
      <c r="I8" s="658" t="s">
        <v>189</v>
      </c>
      <c r="J8" s="659"/>
      <c r="K8" s="660"/>
    </row>
    <row r="9" spans="1:11" ht="12.75" thickBot="1" x14ac:dyDescent="0.45"/>
    <row r="10" spans="1:11" ht="36" customHeight="1" thickBot="1" x14ac:dyDescent="0.45">
      <c r="B10" s="235" t="s">
        <v>143</v>
      </c>
      <c r="C10" s="236" t="s">
        <v>2</v>
      </c>
      <c r="D10" s="237" t="s">
        <v>144</v>
      </c>
      <c r="E10" s="238" t="s">
        <v>148</v>
      </c>
      <c r="F10" s="239" t="s">
        <v>147</v>
      </c>
      <c r="G10" s="240"/>
      <c r="H10" s="240"/>
      <c r="I10" s="240"/>
      <c r="J10" s="231"/>
    </row>
    <row r="11" spans="1:11" ht="13.5" customHeight="1" thickBot="1" x14ac:dyDescent="0.45">
      <c r="A11" s="643">
        <v>1</v>
      </c>
      <c r="B11" s="241">
        <f>C7</f>
        <v>45931</v>
      </c>
      <c r="C11" s="236">
        <f>C7</f>
        <v>45931</v>
      </c>
      <c r="D11" s="258"/>
      <c r="E11" s="247" t="s">
        <v>87</v>
      </c>
      <c r="F11" s="644" t="str">
        <f>IF(E17&gt;=1,"対象外",IF(E16&gt;=1,"対象外",IF(E12&lt;=3,"対象外",(ROUND(E14/7,3)))))</f>
        <v>対象外</v>
      </c>
      <c r="G11" s="242"/>
      <c r="H11" s="242"/>
      <c r="I11" s="242"/>
      <c r="J11" s="231"/>
    </row>
    <row r="12" spans="1:11" ht="13.5" customHeight="1" thickBot="1" x14ac:dyDescent="0.45">
      <c r="A12" s="643"/>
      <c r="B12" s="243">
        <f>B11+1</f>
        <v>45932</v>
      </c>
      <c r="C12" s="244">
        <f>C11+1</f>
        <v>45932</v>
      </c>
      <c r="D12" s="259"/>
      <c r="E12" s="250">
        <f>COUNTIF(D11:D17,"作業")</f>
        <v>0</v>
      </c>
      <c r="F12" s="645"/>
      <c r="G12" s="242"/>
      <c r="H12" s="242"/>
      <c r="I12" s="242"/>
      <c r="J12" s="231"/>
    </row>
    <row r="13" spans="1:11" ht="13.5" customHeight="1" thickBot="1" x14ac:dyDescent="0.45">
      <c r="A13" s="643"/>
      <c r="B13" s="243">
        <f t="shared" ref="B13:C38" si="0">B12+1</f>
        <v>45933</v>
      </c>
      <c r="C13" s="244">
        <f t="shared" si="0"/>
        <v>45933</v>
      </c>
      <c r="D13" s="259"/>
      <c r="E13" s="248" t="s">
        <v>19</v>
      </c>
      <c r="F13" s="645"/>
      <c r="G13" s="242"/>
      <c r="H13" s="242"/>
      <c r="I13" s="242"/>
      <c r="J13" s="231"/>
    </row>
    <row r="14" spans="1:11" ht="13.5" customHeight="1" thickBot="1" x14ac:dyDescent="0.45">
      <c r="A14" s="643"/>
      <c r="B14" s="243">
        <f t="shared" si="0"/>
        <v>45934</v>
      </c>
      <c r="C14" s="244">
        <f t="shared" si="0"/>
        <v>45934</v>
      </c>
      <c r="D14" s="259"/>
      <c r="E14" s="250">
        <f>COUNTIF(D11:D17,"休日")</f>
        <v>0</v>
      </c>
      <c r="F14" s="645"/>
      <c r="G14" s="242"/>
      <c r="H14" s="242"/>
      <c r="I14" s="242"/>
      <c r="J14" s="231"/>
    </row>
    <row r="15" spans="1:11" ht="13.5" customHeight="1" thickBot="1" x14ac:dyDescent="0.45">
      <c r="A15" s="643"/>
      <c r="B15" s="243">
        <f t="shared" si="0"/>
        <v>45935</v>
      </c>
      <c r="C15" s="244">
        <f t="shared" si="0"/>
        <v>45935</v>
      </c>
      <c r="D15" s="259"/>
      <c r="E15" s="248" t="s">
        <v>145</v>
      </c>
      <c r="F15" s="645"/>
      <c r="G15" s="242"/>
      <c r="H15" s="242"/>
      <c r="I15" s="242"/>
      <c r="J15" s="231"/>
    </row>
    <row r="16" spans="1:11" ht="13.5" customHeight="1" thickBot="1" x14ac:dyDescent="0.45">
      <c r="A16" s="643"/>
      <c r="B16" s="243">
        <f t="shared" si="0"/>
        <v>45936</v>
      </c>
      <c r="C16" s="244">
        <f t="shared" si="0"/>
        <v>45936</v>
      </c>
      <c r="D16" s="259"/>
      <c r="E16" s="248">
        <f>COUNTIF(D11:D17,"夏休")+COUNTIF(D11:D17,"年末年始")+COUNTIF(D11:D17,"中止")+COUNTIF(D11:D17,"対象外")</f>
        <v>0</v>
      </c>
      <c r="F16" s="645"/>
      <c r="G16" s="242"/>
      <c r="H16" s="242"/>
      <c r="I16" s="242"/>
      <c r="J16" s="231"/>
    </row>
    <row r="17" spans="1:10" ht="13.5" customHeight="1" thickBot="1" x14ac:dyDescent="0.45">
      <c r="A17" s="643"/>
      <c r="B17" s="245">
        <f t="shared" si="0"/>
        <v>45937</v>
      </c>
      <c r="C17" s="246">
        <f t="shared" si="0"/>
        <v>45937</v>
      </c>
      <c r="D17" s="260"/>
      <c r="E17" s="250">
        <f>COUNTIF(D11:D17,"")</f>
        <v>7</v>
      </c>
      <c r="F17" s="646"/>
      <c r="G17" s="242"/>
      <c r="H17" s="242"/>
      <c r="I17" s="242"/>
      <c r="J17" s="231"/>
    </row>
    <row r="18" spans="1:10"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c r="H18" s="242"/>
      <c r="I18" s="242"/>
      <c r="J18" s="231"/>
    </row>
    <row r="19" spans="1:10" ht="13.5" customHeight="1" thickBot="1" x14ac:dyDescent="0.45">
      <c r="A19" s="643"/>
      <c r="B19" s="243">
        <f t="shared" si="0"/>
        <v>45939</v>
      </c>
      <c r="C19" s="244">
        <f t="shared" si="0"/>
        <v>45939</v>
      </c>
      <c r="D19" s="259"/>
      <c r="E19" s="250">
        <f>COUNTIF(D18:D24,"作業")</f>
        <v>0</v>
      </c>
      <c r="F19" s="645"/>
      <c r="G19" s="242"/>
      <c r="H19" s="242"/>
      <c r="I19" s="242"/>
      <c r="J19" s="231"/>
    </row>
    <row r="20" spans="1:10" ht="13.5" customHeight="1" thickBot="1" x14ac:dyDescent="0.45">
      <c r="A20" s="643"/>
      <c r="B20" s="243">
        <f t="shared" si="0"/>
        <v>45940</v>
      </c>
      <c r="C20" s="244">
        <f t="shared" si="0"/>
        <v>45940</v>
      </c>
      <c r="D20" s="259"/>
      <c r="E20" s="248" t="s">
        <v>19</v>
      </c>
      <c r="F20" s="645"/>
      <c r="G20" s="242"/>
      <c r="H20" s="242"/>
      <c r="I20" s="242"/>
      <c r="J20" s="231"/>
    </row>
    <row r="21" spans="1:10" ht="13.5" customHeight="1" thickBot="1" x14ac:dyDescent="0.45">
      <c r="A21" s="643"/>
      <c r="B21" s="243">
        <f t="shared" si="0"/>
        <v>45941</v>
      </c>
      <c r="C21" s="244">
        <f t="shared" si="0"/>
        <v>45941</v>
      </c>
      <c r="D21" s="259"/>
      <c r="E21" s="250">
        <f>COUNTIF(D18:D24,"休日")</f>
        <v>0</v>
      </c>
      <c r="F21" s="645"/>
      <c r="G21" s="242"/>
      <c r="H21" s="242"/>
      <c r="I21" s="242"/>
      <c r="J21" s="231"/>
    </row>
    <row r="22" spans="1:10" ht="13.5" customHeight="1" thickBot="1" x14ac:dyDescent="0.45">
      <c r="A22" s="643"/>
      <c r="B22" s="243">
        <f t="shared" si="0"/>
        <v>45942</v>
      </c>
      <c r="C22" s="244">
        <f t="shared" si="0"/>
        <v>45942</v>
      </c>
      <c r="D22" s="259"/>
      <c r="E22" s="248" t="s">
        <v>145</v>
      </c>
      <c r="F22" s="645"/>
      <c r="G22" s="242"/>
      <c r="H22" s="242"/>
      <c r="I22" s="242"/>
      <c r="J22" s="231"/>
    </row>
    <row r="23" spans="1:10" ht="13.5" customHeight="1" thickBot="1" x14ac:dyDescent="0.45">
      <c r="A23" s="643"/>
      <c r="B23" s="243">
        <f t="shared" si="0"/>
        <v>45943</v>
      </c>
      <c r="C23" s="244">
        <f t="shared" si="0"/>
        <v>45943</v>
      </c>
      <c r="D23" s="259"/>
      <c r="E23" s="248">
        <f>COUNTIF(D18:D24,"夏休")+COUNTIF(D18:D24,"年末年始")+COUNTIF(D18:D24,"中止")+COUNTIF(D18:D24,"対象外")</f>
        <v>0</v>
      </c>
      <c r="F23" s="645"/>
      <c r="G23" s="242"/>
      <c r="H23" s="242"/>
      <c r="I23" s="242"/>
      <c r="J23" s="231"/>
    </row>
    <row r="24" spans="1:10" ht="13.5" customHeight="1" thickBot="1" x14ac:dyDescent="0.45">
      <c r="A24" s="643"/>
      <c r="B24" s="245">
        <f t="shared" si="0"/>
        <v>45944</v>
      </c>
      <c r="C24" s="246">
        <f t="shared" si="0"/>
        <v>45944</v>
      </c>
      <c r="D24" s="260"/>
      <c r="E24" s="250">
        <f>COUNTIF(D18:D24,"")</f>
        <v>7</v>
      </c>
      <c r="F24" s="646"/>
      <c r="G24" s="242"/>
      <c r="H24" s="242"/>
      <c r="I24" s="242"/>
      <c r="J24" s="231"/>
    </row>
    <row r="25" spans="1:10"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c r="H25" s="242"/>
      <c r="I25" s="242"/>
      <c r="J25" s="231"/>
    </row>
    <row r="26" spans="1:10" ht="13.5" customHeight="1" thickBot="1" x14ac:dyDescent="0.45">
      <c r="A26" s="643"/>
      <c r="B26" s="243">
        <f t="shared" si="0"/>
        <v>45946</v>
      </c>
      <c r="C26" s="244">
        <f t="shared" si="0"/>
        <v>45946</v>
      </c>
      <c r="D26" s="259"/>
      <c r="E26" s="250">
        <f>COUNTIF(D25:D31,"作業")</f>
        <v>0</v>
      </c>
      <c r="F26" s="645"/>
      <c r="G26" s="242"/>
      <c r="H26" s="242"/>
      <c r="I26" s="242"/>
      <c r="J26" s="231"/>
    </row>
    <row r="27" spans="1:10" ht="13.5" customHeight="1" thickBot="1" x14ac:dyDescent="0.45">
      <c r="A27" s="643"/>
      <c r="B27" s="243">
        <f t="shared" si="0"/>
        <v>45947</v>
      </c>
      <c r="C27" s="244">
        <f t="shared" si="0"/>
        <v>45947</v>
      </c>
      <c r="D27" s="259"/>
      <c r="E27" s="248" t="s">
        <v>19</v>
      </c>
      <c r="F27" s="645"/>
      <c r="G27" s="242"/>
      <c r="H27" s="242"/>
      <c r="I27" s="242"/>
      <c r="J27" s="231"/>
    </row>
    <row r="28" spans="1:10" ht="13.5" customHeight="1" thickBot="1" x14ac:dyDescent="0.45">
      <c r="A28" s="643"/>
      <c r="B28" s="243">
        <f t="shared" si="0"/>
        <v>45948</v>
      </c>
      <c r="C28" s="244">
        <f t="shared" si="0"/>
        <v>45948</v>
      </c>
      <c r="D28" s="259"/>
      <c r="E28" s="250">
        <f>COUNTIF(D25:D31,"休日")</f>
        <v>0</v>
      </c>
      <c r="F28" s="645"/>
      <c r="G28" s="242"/>
      <c r="H28" s="242"/>
      <c r="I28" s="242"/>
      <c r="J28" s="231"/>
    </row>
    <row r="29" spans="1:10" ht="13.5" customHeight="1" thickBot="1" x14ac:dyDescent="0.45">
      <c r="A29" s="643"/>
      <c r="B29" s="243">
        <f t="shared" si="0"/>
        <v>45949</v>
      </c>
      <c r="C29" s="244">
        <f t="shared" si="0"/>
        <v>45949</v>
      </c>
      <c r="D29" s="259"/>
      <c r="E29" s="248" t="s">
        <v>145</v>
      </c>
      <c r="F29" s="645"/>
      <c r="G29" s="242"/>
      <c r="H29" s="242"/>
      <c r="I29" s="242"/>
      <c r="J29" s="231"/>
    </row>
    <row r="30" spans="1:10" ht="13.5" customHeight="1" thickBot="1" x14ac:dyDescent="0.45">
      <c r="A30" s="643"/>
      <c r="B30" s="243">
        <f t="shared" si="0"/>
        <v>45950</v>
      </c>
      <c r="C30" s="244">
        <f t="shared" si="0"/>
        <v>45950</v>
      </c>
      <c r="D30" s="259"/>
      <c r="E30" s="248">
        <f>COUNTIF(D25:D31,"夏休")+COUNTIF(D25:D31,"年末年始")+COUNTIF(D25:D31,"中止")+COUNTIF(D25:D31,"対象外")</f>
        <v>0</v>
      </c>
      <c r="F30" s="645"/>
      <c r="G30" s="242"/>
      <c r="H30" s="242"/>
      <c r="I30" s="242"/>
      <c r="J30" s="231"/>
    </row>
    <row r="31" spans="1:10" ht="13.5" customHeight="1" thickBot="1" x14ac:dyDescent="0.45">
      <c r="A31" s="643"/>
      <c r="B31" s="245">
        <f t="shared" si="0"/>
        <v>45951</v>
      </c>
      <c r="C31" s="246">
        <f t="shared" si="0"/>
        <v>45951</v>
      </c>
      <c r="D31" s="260"/>
      <c r="E31" s="250">
        <f>COUNTIF(D25:D31,"")</f>
        <v>7</v>
      </c>
      <c r="F31" s="646"/>
      <c r="G31" s="242"/>
      <c r="H31" s="242"/>
      <c r="I31" s="242"/>
      <c r="J31" s="231"/>
    </row>
    <row r="32" spans="1:10"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c r="H32" s="242"/>
      <c r="I32" s="242"/>
      <c r="J32" s="231"/>
    </row>
    <row r="33" spans="1:10" ht="13.5" customHeight="1" thickBot="1" x14ac:dyDescent="0.45">
      <c r="A33" s="643"/>
      <c r="B33" s="243">
        <f t="shared" si="0"/>
        <v>45953</v>
      </c>
      <c r="C33" s="244">
        <f t="shared" si="0"/>
        <v>45953</v>
      </c>
      <c r="D33" s="259"/>
      <c r="E33" s="250">
        <f>COUNTIF(D32:D38,"作業")</f>
        <v>0</v>
      </c>
      <c r="F33" s="645"/>
      <c r="G33" s="242"/>
      <c r="H33" s="242"/>
      <c r="I33" s="242"/>
      <c r="J33" s="231"/>
    </row>
    <row r="34" spans="1:10" ht="13.5" customHeight="1" thickBot="1" x14ac:dyDescent="0.45">
      <c r="A34" s="643"/>
      <c r="B34" s="243">
        <f t="shared" si="0"/>
        <v>45954</v>
      </c>
      <c r="C34" s="244">
        <f t="shared" si="0"/>
        <v>45954</v>
      </c>
      <c r="D34" s="259"/>
      <c r="E34" s="248" t="s">
        <v>19</v>
      </c>
      <c r="F34" s="645"/>
      <c r="G34" s="242"/>
      <c r="H34" s="242"/>
      <c r="I34" s="242"/>
      <c r="J34" s="231"/>
    </row>
    <row r="35" spans="1:10" ht="13.5" customHeight="1" thickBot="1" x14ac:dyDescent="0.45">
      <c r="A35" s="643"/>
      <c r="B35" s="243">
        <f t="shared" si="0"/>
        <v>45955</v>
      </c>
      <c r="C35" s="244">
        <f t="shared" si="0"/>
        <v>45955</v>
      </c>
      <c r="D35" s="259"/>
      <c r="E35" s="250">
        <f>COUNTIF(D32:D38,"休日")</f>
        <v>0</v>
      </c>
      <c r="F35" s="645"/>
      <c r="G35" s="242"/>
      <c r="H35" s="242"/>
      <c r="I35" s="242"/>
      <c r="J35" s="231"/>
    </row>
    <row r="36" spans="1:10" ht="13.5" customHeight="1" thickBot="1" x14ac:dyDescent="0.45">
      <c r="A36" s="643"/>
      <c r="B36" s="243">
        <f t="shared" si="0"/>
        <v>45956</v>
      </c>
      <c r="C36" s="244">
        <f t="shared" si="0"/>
        <v>45956</v>
      </c>
      <c r="D36" s="259"/>
      <c r="E36" s="248" t="s">
        <v>145</v>
      </c>
      <c r="F36" s="645"/>
      <c r="G36" s="242"/>
      <c r="H36" s="242"/>
      <c r="I36" s="242"/>
      <c r="J36" s="231"/>
    </row>
    <row r="37" spans="1:10" ht="13.5" customHeight="1" thickBot="1" x14ac:dyDescent="0.45">
      <c r="A37" s="643"/>
      <c r="B37" s="243">
        <f t="shared" si="0"/>
        <v>45957</v>
      </c>
      <c r="C37" s="244">
        <f t="shared" si="0"/>
        <v>45957</v>
      </c>
      <c r="D37" s="259"/>
      <c r="E37" s="248">
        <f>COUNTIF(D32:D38,"夏休")+COUNTIF(D32:D38,"年末年始")+COUNTIF(D32:D38,"中止")+COUNTIF(D32:D38,"対象外")</f>
        <v>0</v>
      </c>
      <c r="F37" s="645"/>
      <c r="G37" s="242"/>
      <c r="H37" s="242"/>
      <c r="I37" s="242"/>
      <c r="J37" s="231"/>
    </row>
    <row r="38" spans="1:10" ht="13.5" customHeight="1" thickBot="1" x14ac:dyDescent="0.45">
      <c r="A38" s="643"/>
      <c r="B38" s="245">
        <f t="shared" si="0"/>
        <v>45958</v>
      </c>
      <c r="C38" s="246">
        <f t="shared" si="0"/>
        <v>45958</v>
      </c>
      <c r="D38" s="260"/>
      <c r="E38" s="249">
        <f>COUNTIF(D32:D38,"")</f>
        <v>7</v>
      </c>
      <c r="F38" s="646"/>
      <c r="G38" s="242"/>
      <c r="H38" s="242"/>
      <c r="I38" s="242"/>
      <c r="J38" s="231"/>
    </row>
    <row r="39" spans="1:10" ht="12.75" thickBot="1" x14ac:dyDescent="0.45">
      <c r="A39" s="643">
        <v>5</v>
      </c>
      <c r="B39" s="241">
        <f t="shared" ref="B39" si="4">B38+1</f>
        <v>45959</v>
      </c>
      <c r="C39" s="236">
        <f t="shared" ref="C39" si="5">C38+1</f>
        <v>45959</v>
      </c>
      <c r="D39" s="258"/>
      <c r="E39" s="247" t="s">
        <v>87</v>
      </c>
      <c r="F39" s="644" t="str">
        <f t="shared" ref="F39" si="6">IF(E45&gt;=1,"対象外",IF(E44&gt;=1,"対象外",IF(E40&lt;=3,"対象外",(ROUND(E42/7,3)))))</f>
        <v>対象外</v>
      </c>
      <c r="G39" s="242"/>
      <c r="H39" s="242"/>
    </row>
    <row r="40" spans="1:10" ht="12.75" thickBot="1" x14ac:dyDescent="0.45">
      <c r="A40" s="643"/>
      <c r="B40" s="243">
        <f>B39+1</f>
        <v>45960</v>
      </c>
      <c r="C40" s="244">
        <f>C39+1</f>
        <v>45960</v>
      </c>
      <c r="D40" s="259"/>
      <c r="E40" s="250">
        <f>COUNTIF(D39:D45,"作業")</f>
        <v>0</v>
      </c>
      <c r="F40" s="645"/>
      <c r="G40" s="242"/>
      <c r="H40" s="242"/>
    </row>
    <row r="41" spans="1:10" ht="12.75" thickBot="1" x14ac:dyDescent="0.45">
      <c r="A41" s="643"/>
      <c r="B41" s="243">
        <f t="shared" ref="B41:B67" si="7">B40+1</f>
        <v>45961</v>
      </c>
      <c r="C41" s="244">
        <f t="shared" ref="C41:C67" si="8">C40+1</f>
        <v>45961</v>
      </c>
      <c r="D41" s="259"/>
      <c r="E41" s="248" t="s">
        <v>19</v>
      </c>
      <c r="F41" s="645"/>
      <c r="G41" s="242"/>
      <c r="H41" s="242"/>
    </row>
    <row r="42" spans="1:10" ht="12.75" thickBot="1" x14ac:dyDescent="0.45">
      <c r="A42" s="643"/>
      <c r="B42" s="243">
        <f t="shared" si="7"/>
        <v>45962</v>
      </c>
      <c r="C42" s="244">
        <f t="shared" si="8"/>
        <v>45962</v>
      </c>
      <c r="D42" s="259"/>
      <c r="E42" s="250">
        <f>COUNTIF(D39:D45,"休日")</f>
        <v>0</v>
      </c>
      <c r="F42" s="645"/>
      <c r="G42" s="242"/>
      <c r="H42" s="242"/>
    </row>
    <row r="43" spans="1:10" ht="12.75" thickBot="1" x14ac:dyDescent="0.45">
      <c r="A43" s="643"/>
      <c r="B43" s="243">
        <f t="shared" si="7"/>
        <v>45963</v>
      </c>
      <c r="C43" s="244">
        <f t="shared" si="8"/>
        <v>45963</v>
      </c>
      <c r="D43" s="259"/>
      <c r="E43" s="248" t="s">
        <v>145</v>
      </c>
      <c r="F43" s="645"/>
      <c r="G43" s="242"/>
      <c r="H43" s="242"/>
    </row>
    <row r="44" spans="1:10" ht="12.75" thickBot="1" x14ac:dyDescent="0.45">
      <c r="A44" s="643"/>
      <c r="B44" s="243">
        <f t="shared" si="7"/>
        <v>45964</v>
      </c>
      <c r="C44" s="244">
        <f t="shared" si="8"/>
        <v>45964</v>
      </c>
      <c r="D44" s="259"/>
      <c r="E44" s="248">
        <f>COUNTIF(D39:D45,"夏休")+COUNTIF(D39:D45,"年末年始")+COUNTIF(D39:D45,"中止")+COUNTIF(D39:D45,"対象外")</f>
        <v>0</v>
      </c>
      <c r="F44" s="645"/>
      <c r="G44" s="242"/>
      <c r="H44" s="242"/>
    </row>
    <row r="45" spans="1:10" ht="12.75" thickBot="1" x14ac:dyDescent="0.45">
      <c r="A45" s="643"/>
      <c r="B45" s="245">
        <f t="shared" si="7"/>
        <v>45965</v>
      </c>
      <c r="C45" s="246">
        <f t="shared" si="8"/>
        <v>45965</v>
      </c>
      <c r="D45" s="260"/>
      <c r="E45" s="250">
        <f>COUNTIF(D39:D45,"")</f>
        <v>7</v>
      </c>
      <c r="F45" s="646"/>
      <c r="G45" s="242"/>
      <c r="H45" s="242"/>
    </row>
    <row r="46" spans="1:10" ht="12.75" thickBot="1" x14ac:dyDescent="0.45">
      <c r="A46" s="643">
        <v>6</v>
      </c>
      <c r="B46" s="241">
        <f t="shared" si="7"/>
        <v>45966</v>
      </c>
      <c r="C46" s="236">
        <f t="shared" si="8"/>
        <v>45966</v>
      </c>
      <c r="D46" s="258"/>
      <c r="E46" s="247" t="s">
        <v>87</v>
      </c>
      <c r="F46" s="644" t="str">
        <f t="shared" ref="F46" si="9">IF(E52&gt;=1,"対象外",IF(E51&gt;=1,"対象外",IF(E47&lt;=3,"対象外",(ROUND(E49/7,3)))))</f>
        <v>対象外</v>
      </c>
      <c r="G46" s="242"/>
      <c r="H46" s="242"/>
    </row>
    <row r="47" spans="1:10" ht="12.75" thickBot="1" x14ac:dyDescent="0.45">
      <c r="A47" s="643"/>
      <c r="B47" s="243">
        <f t="shared" si="7"/>
        <v>45967</v>
      </c>
      <c r="C47" s="244">
        <f t="shared" si="8"/>
        <v>45967</v>
      </c>
      <c r="D47" s="259"/>
      <c r="E47" s="250">
        <f>COUNTIF(D46:D52,"作業")</f>
        <v>0</v>
      </c>
      <c r="F47" s="645"/>
      <c r="G47" s="242"/>
      <c r="H47" s="242"/>
    </row>
    <row r="48" spans="1:10" ht="12.75" thickBot="1" x14ac:dyDescent="0.45">
      <c r="A48" s="643"/>
      <c r="B48" s="243">
        <f t="shared" si="7"/>
        <v>45968</v>
      </c>
      <c r="C48" s="244">
        <f t="shared" si="8"/>
        <v>45968</v>
      </c>
      <c r="D48" s="259"/>
      <c r="E48" s="248" t="s">
        <v>19</v>
      </c>
      <c r="F48" s="645"/>
      <c r="G48" s="242"/>
      <c r="H48" s="242"/>
    </row>
    <row r="49" spans="1:8" ht="12.75" thickBot="1" x14ac:dyDescent="0.45">
      <c r="A49" s="643"/>
      <c r="B49" s="243">
        <f t="shared" si="7"/>
        <v>45969</v>
      </c>
      <c r="C49" s="244">
        <f t="shared" si="8"/>
        <v>45969</v>
      </c>
      <c r="D49" s="259"/>
      <c r="E49" s="250">
        <f>COUNTIF(D46:D52,"休日")</f>
        <v>0</v>
      </c>
      <c r="F49" s="645"/>
      <c r="G49" s="242"/>
      <c r="H49" s="242"/>
    </row>
    <row r="50" spans="1:8" ht="12.75" thickBot="1" x14ac:dyDescent="0.45">
      <c r="A50" s="643"/>
      <c r="B50" s="243">
        <f t="shared" si="7"/>
        <v>45970</v>
      </c>
      <c r="C50" s="244">
        <f t="shared" si="8"/>
        <v>45970</v>
      </c>
      <c r="D50" s="259"/>
      <c r="E50" s="248" t="s">
        <v>145</v>
      </c>
      <c r="F50" s="645"/>
      <c r="G50" s="242"/>
      <c r="H50" s="242"/>
    </row>
    <row r="51" spans="1:8" ht="12.75" thickBot="1" x14ac:dyDescent="0.45">
      <c r="A51" s="643"/>
      <c r="B51" s="243">
        <f t="shared" si="7"/>
        <v>45971</v>
      </c>
      <c r="C51" s="244">
        <f t="shared" si="8"/>
        <v>45971</v>
      </c>
      <c r="D51" s="259"/>
      <c r="E51" s="248">
        <f>COUNTIF(D46:D52,"夏休")+COUNTIF(D46:D52,"年末年始")+COUNTIF(D46:D52,"中止")+COUNTIF(D46:D52,"対象外")</f>
        <v>0</v>
      </c>
      <c r="F51" s="645"/>
      <c r="G51" s="242"/>
      <c r="H51" s="242"/>
    </row>
    <row r="52" spans="1:8" ht="12.75" thickBot="1" x14ac:dyDescent="0.45">
      <c r="A52" s="643"/>
      <c r="B52" s="245">
        <f t="shared" si="7"/>
        <v>45972</v>
      </c>
      <c r="C52" s="246">
        <f t="shared" si="8"/>
        <v>45972</v>
      </c>
      <c r="D52" s="260"/>
      <c r="E52" s="250">
        <f>COUNTIF(D46:D52,"")</f>
        <v>7</v>
      </c>
      <c r="F52" s="646"/>
      <c r="G52" s="242"/>
      <c r="H52" s="242"/>
    </row>
    <row r="53" spans="1:8" ht="12.75" thickBot="1" x14ac:dyDescent="0.45">
      <c r="A53" s="643">
        <v>7</v>
      </c>
      <c r="B53" s="241">
        <f t="shared" si="7"/>
        <v>45973</v>
      </c>
      <c r="C53" s="236">
        <f t="shared" si="8"/>
        <v>45973</v>
      </c>
      <c r="D53" s="258"/>
      <c r="E53" s="247" t="s">
        <v>87</v>
      </c>
      <c r="F53" s="644" t="str">
        <f t="shared" ref="F53" si="10">IF(E59&gt;=1,"対象外",IF(E58&gt;=1,"対象外",IF(E54&lt;=3,"対象外",(ROUND(E56/7,3)))))</f>
        <v>対象外</v>
      </c>
      <c r="G53" s="242"/>
      <c r="H53" s="242"/>
    </row>
    <row r="54" spans="1:8" ht="12.75" thickBot="1" x14ac:dyDescent="0.45">
      <c r="A54" s="643"/>
      <c r="B54" s="243">
        <f t="shared" si="7"/>
        <v>45974</v>
      </c>
      <c r="C54" s="244">
        <f t="shared" si="8"/>
        <v>45974</v>
      </c>
      <c r="D54" s="259"/>
      <c r="E54" s="250">
        <f>COUNTIF(D53:D59,"作業")</f>
        <v>0</v>
      </c>
      <c r="F54" s="645"/>
      <c r="G54" s="242"/>
      <c r="H54" s="242"/>
    </row>
    <row r="55" spans="1:8" ht="12.75" thickBot="1" x14ac:dyDescent="0.45">
      <c r="A55" s="643"/>
      <c r="B55" s="243">
        <f t="shared" si="7"/>
        <v>45975</v>
      </c>
      <c r="C55" s="244">
        <f t="shared" si="8"/>
        <v>45975</v>
      </c>
      <c r="D55" s="259"/>
      <c r="E55" s="248" t="s">
        <v>19</v>
      </c>
      <c r="F55" s="645"/>
      <c r="G55" s="242"/>
      <c r="H55" s="242"/>
    </row>
    <row r="56" spans="1:8" ht="12.75" thickBot="1" x14ac:dyDescent="0.45">
      <c r="A56" s="643"/>
      <c r="B56" s="243">
        <f t="shared" si="7"/>
        <v>45976</v>
      </c>
      <c r="C56" s="244">
        <f t="shared" si="8"/>
        <v>45976</v>
      </c>
      <c r="D56" s="259"/>
      <c r="E56" s="250">
        <f>COUNTIF(D53:D59,"休日")</f>
        <v>0</v>
      </c>
      <c r="F56" s="645"/>
      <c r="G56" s="242"/>
      <c r="H56" s="242"/>
    </row>
    <row r="57" spans="1:8" ht="12.75" thickBot="1" x14ac:dyDescent="0.45">
      <c r="A57" s="643"/>
      <c r="B57" s="243">
        <f t="shared" si="7"/>
        <v>45977</v>
      </c>
      <c r="C57" s="244">
        <f t="shared" si="8"/>
        <v>45977</v>
      </c>
      <c r="D57" s="259"/>
      <c r="E57" s="248" t="s">
        <v>145</v>
      </c>
      <c r="F57" s="645"/>
      <c r="G57" s="242"/>
      <c r="H57" s="242"/>
    </row>
    <row r="58" spans="1:8" ht="12.75" thickBot="1" x14ac:dyDescent="0.45">
      <c r="A58" s="643"/>
      <c r="B58" s="243">
        <f t="shared" si="7"/>
        <v>45978</v>
      </c>
      <c r="C58" s="244">
        <f t="shared" si="8"/>
        <v>45978</v>
      </c>
      <c r="D58" s="259"/>
      <c r="E58" s="248">
        <f>COUNTIF(D53:D59,"夏休")+COUNTIF(D53:D59,"年末年始")+COUNTIF(D53:D59,"中止")+COUNTIF(D53:D59,"対象外")</f>
        <v>0</v>
      </c>
      <c r="F58" s="645"/>
      <c r="G58" s="242"/>
      <c r="H58" s="242"/>
    </row>
    <row r="59" spans="1:8" ht="12.75" thickBot="1" x14ac:dyDescent="0.45">
      <c r="A59" s="643"/>
      <c r="B59" s="245">
        <f t="shared" si="7"/>
        <v>45979</v>
      </c>
      <c r="C59" s="246">
        <f t="shared" si="8"/>
        <v>45979</v>
      </c>
      <c r="D59" s="260"/>
      <c r="E59" s="250">
        <f>COUNTIF(D53:D59,"")</f>
        <v>7</v>
      </c>
      <c r="F59" s="646"/>
      <c r="G59" s="242"/>
      <c r="H59" s="242"/>
    </row>
    <row r="60" spans="1:8" ht="12.75" thickBot="1" x14ac:dyDescent="0.45">
      <c r="A60" s="643">
        <v>8</v>
      </c>
      <c r="B60" s="241">
        <f t="shared" si="7"/>
        <v>45980</v>
      </c>
      <c r="C60" s="236">
        <f t="shared" si="8"/>
        <v>45980</v>
      </c>
      <c r="D60" s="258"/>
      <c r="E60" s="247" t="s">
        <v>87</v>
      </c>
      <c r="F60" s="644" t="str">
        <f t="shared" ref="F60" si="11">IF(E66&gt;=1,"対象外",IF(E65&gt;=1,"対象外",IF(E61&lt;=3,"対象外",(ROUND(E63/7,3)))))</f>
        <v>対象外</v>
      </c>
      <c r="G60" s="242"/>
      <c r="H60" s="242"/>
    </row>
    <row r="61" spans="1:8" ht="12.75" thickBot="1" x14ac:dyDescent="0.45">
      <c r="A61" s="643"/>
      <c r="B61" s="243">
        <f t="shared" si="7"/>
        <v>45981</v>
      </c>
      <c r="C61" s="244">
        <f t="shared" si="8"/>
        <v>45981</v>
      </c>
      <c r="D61" s="259"/>
      <c r="E61" s="250">
        <f>COUNTIF(D60:D66,"作業")</f>
        <v>0</v>
      </c>
      <c r="F61" s="645"/>
      <c r="G61" s="242"/>
      <c r="H61" s="242"/>
    </row>
    <row r="62" spans="1:8" ht="12.75" thickBot="1" x14ac:dyDescent="0.45">
      <c r="A62" s="643"/>
      <c r="B62" s="243">
        <f t="shared" si="7"/>
        <v>45982</v>
      </c>
      <c r="C62" s="244">
        <f t="shared" si="8"/>
        <v>45982</v>
      </c>
      <c r="D62" s="259"/>
      <c r="E62" s="248" t="s">
        <v>19</v>
      </c>
      <c r="F62" s="645"/>
      <c r="G62" s="242"/>
      <c r="H62" s="242"/>
    </row>
    <row r="63" spans="1:8" ht="12.75" thickBot="1" x14ac:dyDescent="0.45">
      <c r="A63" s="643"/>
      <c r="B63" s="243">
        <f t="shared" si="7"/>
        <v>45983</v>
      </c>
      <c r="C63" s="244">
        <f t="shared" si="8"/>
        <v>45983</v>
      </c>
      <c r="D63" s="259"/>
      <c r="E63" s="250">
        <f>COUNTIF(D60:D66,"休日")</f>
        <v>0</v>
      </c>
      <c r="F63" s="645"/>
      <c r="G63" s="242"/>
      <c r="H63" s="242"/>
    </row>
    <row r="64" spans="1:8" ht="12.75" thickBot="1" x14ac:dyDescent="0.45">
      <c r="A64" s="643"/>
      <c r="B64" s="243">
        <f t="shared" si="7"/>
        <v>45984</v>
      </c>
      <c r="C64" s="244">
        <f t="shared" si="8"/>
        <v>45984</v>
      </c>
      <c r="D64" s="259"/>
      <c r="E64" s="248" t="s">
        <v>145</v>
      </c>
      <c r="F64" s="645"/>
      <c r="G64" s="242"/>
      <c r="H64" s="242"/>
    </row>
    <row r="65" spans="1:8" ht="12.75" thickBot="1" x14ac:dyDescent="0.45">
      <c r="A65" s="643"/>
      <c r="B65" s="243">
        <f t="shared" si="7"/>
        <v>45985</v>
      </c>
      <c r="C65" s="244">
        <f t="shared" si="8"/>
        <v>45985</v>
      </c>
      <c r="D65" s="259"/>
      <c r="E65" s="248">
        <f>COUNTIF(D60:D66,"夏休")+COUNTIF(D60:D66,"年末年始")+COUNTIF(D60:D66,"中止")+COUNTIF(D60:D66,"対象外")</f>
        <v>0</v>
      </c>
      <c r="F65" s="645"/>
      <c r="G65" s="242"/>
      <c r="H65" s="242"/>
    </row>
    <row r="66" spans="1:8" ht="12.75" thickBot="1" x14ac:dyDescent="0.45">
      <c r="A66" s="643"/>
      <c r="B66" s="245">
        <f t="shared" si="7"/>
        <v>45986</v>
      </c>
      <c r="C66" s="246">
        <f t="shared" si="8"/>
        <v>45986</v>
      </c>
      <c r="D66" s="260"/>
      <c r="E66" s="249">
        <f>COUNTIF(D60:D66,"")</f>
        <v>7</v>
      </c>
      <c r="F66" s="646"/>
      <c r="G66" s="242"/>
      <c r="H66" s="242"/>
    </row>
    <row r="67" spans="1:8" ht="12.75" thickBot="1" x14ac:dyDescent="0.45">
      <c r="A67" s="643">
        <v>9</v>
      </c>
      <c r="B67" s="241">
        <f t="shared" si="7"/>
        <v>45987</v>
      </c>
      <c r="C67" s="236">
        <f t="shared" si="8"/>
        <v>45987</v>
      </c>
      <c r="D67" s="258"/>
      <c r="E67" s="247" t="s">
        <v>87</v>
      </c>
      <c r="F67" s="644" t="str">
        <f t="shared" ref="F67" si="12">IF(E73&gt;=1,"対象外",IF(E72&gt;=1,"対象外",IF(E68&lt;=3,"対象外",(ROUND(E70/7,3)))))</f>
        <v>対象外</v>
      </c>
      <c r="G67" s="242"/>
      <c r="H67" s="242"/>
    </row>
    <row r="68" spans="1:8" ht="12.75" thickBot="1" x14ac:dyDescent="0.45">
      <c r="A68" s="643"/>
      <c r="B68" s="243">
        <f>B67+1</f>
        <v>45988</v>
      </c>
      <c r="C68" s="244">
        <f>C67+1</f>
        <v>45988</v>
      </c>
      <c r="D68" s="259"/>
      <c r="E68" s="250">
        <f>COUNTIF(D67:D73,"作業")</f>
        <v>0</v>
      </c>
      <c r="F68" s="645"/>
      <c r="G68" s="242"/>
      <c r="H68" s="242"/>
    </row>
    <row r="69" spans="1:8" ht="12.75" thickBot="1" x14ac:dyDescent="0.45">
      <c r="A69" s="643"/>
      <c r="B69" s="243">
        <f t="shared" ref="B69:B95" si="13">B68+1</f>
        <v>45989</v>
      </c>
      <c r="C69" s="244">
        <f t="shared" ref="C69:C95" si="14">C68+1</f>
        <v>45989</v>
      </c>
      <c r="D69" s="259"/>
      <c r="E69" s="248" t="s">
        <v>19</v>
      </c>
      <c r="F69" s="645"/>
      <c r="G69" s="242"/>
      <c r="H69" s="242"/>
    </row>
    <row r="70" spans="1:8" ht="12.75" thickBot="1" x14ac:dyDescent="0.45">
      <c r="A70" s="643"/>
      <c r="B70" s="243">
        <f t="shared" si="13"/>
        <v>45990</v>
      </c>
      <c r="C70" s="244">
        <f t="shared" si="14"/>
        <v>45990</v>
      </c>
      <c r="D70" s="259"/>
      <c r="E70" s="250">
        <f>COUNTIF(D67:D73,"休日")</f>
        <v>0</v>
      </c>
      <c r="F70" s="645"/>
      <c r="G70" s="242"/>
      <c r="H70" s="242"/>
    </row>
    <row r="71" spans="1:8" ht="12.75" thickBot="1" x14ac:dyDescent="0.45">
      <c r="A71" s="643"/>
      <c r="B71" s="243">
        <f t="shared" si="13"/>
        <v>45991</v>
      </c>
      <c r="C71" s="244">
        <f t="shared" si="14"/>
        <v>45991</v>
      </c>
      <c r="D71" s="259"/>
      <c r="E71" s="248" t="s">
        <v>145</v>
      </c>
      <c r="F71" s="645"/>
      <c r="G71" s="242"/>
      <c r="H71" s="242"/>
    </row>
    <row r="72" spans="1:8" ht="12.75" thickBot="1" x14ac:dyDescent="0.45">
      <c r="A72" s="643"/>
      <c r="B72" s="243">
        <f t="shared" si="13"/>
        <v>45992</v>
      </c>
      <c r="C72" s="244">
        <f t="shared" si="14"/>
        <v>45992</v>
      </c>
      <c r="D72" s="259"/>
      <c r="E72" s="248">
        <f>COUNTIF(D67:D73,"夏休")+COUNTIF(D67:D73,"年末年始")+COUNTIF(D67:D73,"中止")+COUNTIF(D67:D73,"対象外")</f>
        <v>0</v>
      </c>
      <c r="F72" s="645"/>
      <c r="G72" s="242"/>
      <c r="H72" s="242"/>
    </row>
    <row r="73" spans="1:8" ht="12.75" thickBot="1" x14ac:dyDescent="0.45">
      <c r="A73" s="643"/>
      <c r="B73" s="245">
        <f t="shared" si="13"/>
        <v>45993</v>
      </c>
      <c r="C73" s="246">
        <f t="shared" si="14"/>
        <v>45993</v>
      </c>
      <c r="D73" s="260"/>
      <c r="E73" s="250">
        <f>COUNTIF(D67:D73,"")</f>
        <v>7</v>
      </c>
      <c r="F73" s="646"/>
      <c r="G73" s="242"/>
      <c r="H73" s="242"/>
    </row>
    <row r="74" spans="1:8" ht="12.75" thickBot="1" x14ac:dyDescent="0.45">
      <c r="A74" s="643">
        <v>10</v>
      </c>
      <c r="B74" s="241">
        <f t="shared" si="13"/>
        <v>45994</v>
      </c>
      <c r="C74" s="236">
        <f t="shared" si="14"/>
        <v>45994</v>
      </c>
      <c r="D74" s="258"/>
      <c r="E74" s="247" t="s">
        <v>87</v>
      </c>
      <c r="F74" s="644" t="str">
        <f t="shared" ref="F74" si="15">IF(E80&gt;=1,"対象外",IF(E79&gt;=1,"対象外",IF(E75&lt;=3,"対象外",(ROUND(E77/7,3)))))</f>
        <v>対象外</v>
      </c>
      <c r="G74" s="242"/>
      <c r="H74" s="242"/>
    </row>
    <row r="75" spans="1:8" ht="12.75" thickBot="1" x14ac:dyDescent="0.45">
      <c r="A75" s="643"/>
      <c r="B75" s="243">
        <f t="shared" si="13"/>
        <v>45995</v>
      </c>
      <c r="C75" s="244">
        <f t="shared" si="14"/>
        <v>45995</v>
      </c>
      <c r="D75" s="259"/>
      <c r="E75" s="250">
        <f>COUNTIF(D74:D80,"作業")</f>
        <v>0</v>
      </c>
      <c r="F75" s="645"/>
      <c r="G75" s="242"/>
      <c r="H75" s="242"/>
    </row>
    <row r="76" spans="1:8" ht="12.75" thickBot="1" x14ac:dyDescent="0.45">
      <c r="A76" s="643"/>
      <c r="B76" s="243">
        <f t="shared" si="13"/>
        <v>45996</v>
      </c>
      <c r="C76" s="244">
        <f t="shared" si="14"/>
        <v>45996</v>
      </c>
      <c r="D76" s="259"/>
      <c r="E76" s="248" t="s">
        <v>19</v>
      </c>
      <c r="F76" s="645"/>
      <c r="G76" s="242"/>
      <c r="H76" s="242"/>
    </row>
    <row r="77" spans="1:8" ht="12.75" thickBot="1" x14ac:dyDescent="0.45">
      <c r="A77" s="643"/>
      <c r="B77" s="243">
        <f t="shared" si="13"/>
        <v>45997</v>
      </c>
      <c r="C77" s="244">
        <f t="shared" si="14"/>
        <v>45997</v>
      </c>
      <c r="D77" s="259"/>
      <c r="E77" s="250">
        <f>COUNTIF(D74:D80,"休日")</f>
        <v>0</v>
      </c>
      <c r="F77" s="645"/>
      <c r="G77" s="242"/>
      <c r="H77" s="242"/>
    </row>
    <row r="78" spans="1:8" ht="12.75" thickBot="1" x14ac:dyDescent="0.45">
      <c r="A78" s="643"/>
      <c r="B78" s="243">
        <f t="shared" si="13"/>
        <v>45998</v>
      </c>
      <c r="C78" s="244">
        <f t="shared" si="14"/>
        <v>45998</v>
      </c>
      <c r="D78" s="259"/>
      <c r="E78" s="248" t="s">
        <v>145</v>
      </c>
      <c r="F78" s="645"/>
      <c r="G78" s="242"/>
      <c r="H78" s="242"/>
    </row>
    <row r="79" spans="1:8" ht="12.75" thickBot="1" x14ac:dyDescent="0.45">
      <c r="A79" s="643"/>
      <c r="B79" s="243">
        <f t="shared" si="13"/>
        <v>45999</v>
      </c>
      <c r="C79" s="244">
        <f t="shared" si="14"/>
        <v>45999</v>
      </c>
      <c r="D79" s="259"/>
      <c r="E79" s="248">
        <f>COUNTIF(D74:D80,"夏休")+COUNTIF(D74:D80,"年末年始")+COUNTIF(D74:D80,"中止")+COUNTIF(D74:D80,"対象外")</f>
        <v>0</v>
      </c>
      <c r="F79" s="645"/>
      <c r="G79" s="242"/>
      <c r="H79" s="242"/>
    </row>
    <row r="80" spans="1:8" ht="12.75" thickBot="1" x14ac:dyDescent="0.45">
      <c r="A80" s="643"/>
      <c r="B80" s="245">
        <f t="shared" si="13"/>
        <v>46000</v>
      </c>
      <c r="C80" s="246">
        <f t="shared" si="14"/>
        <v>46000</v>
      </c>
      <c r="D80" s="260"/>
      <c r="E80" s="250">
        <f>COUNTIF(D74:D80,"")</f>
        <v>7</v>
      </c>
      <c r="F80" s="646"/>
      <c r="G80" s="242"/>
      <c r="H80" s="242"/>
    </row>
    <row r="81" spans="1:8" ht="12.75" thickBot="1" x14ac:dyDescent="0.45">
      <c r="A81" s="643">
        <v>11</v>
      </c>
      <c r="B81" s="241">
        <f t="shared" si="13"/>
        <v>46001</v>
      </c>
      <c r="C81" s="236">
        <f t="shared" si="14"/>
        <v>46001</v>
      </c>
      <c r="D81" s="258"/>
      <c r="E81" s="247" t="s">
        <v>87</v>
      </c>
      <c r="F81" s="644" t="str">
        <f t="shared" ref="F81" si="16">IF(E87&gt;=1,"対象外",IF(E86&gt;=1,"対象外",IF(E82&lt;=3,"対象外",(ROUND(E84/7,3)))))</f>
        <v>対象外</v>
      </c>
      <c r="G81" s="242"/>
      <c r="H81" s="242"/>
    </row>
    <row r="82" spans="1:8" ht="12.75" thickBot="1" x14ac:dyDescent="0.45">
      <c r="A82" s="643"/>
      <c r="B82" s="243">
        <f t="shared" si="13"/>
        <v>46002</v>
      </c>
      <c r="C82" s="244">
        <f t="shared" si="14"/>
        <v>46002</v>
      </c>
      <c r="D82" s="259"/>
      <c r="E82" s="250">
        <f>COUNTIF(D81:D87,"作業")</f>
        <v>0</v>
      </c>
      <c r="F82" s="645"/>
      <c r="G82" s="242"/>
      <c r="H82" s="242"/>
    </row>
    <row r="83" spans="1:8" ht="12.75" thickBot="1" x14ac:dyDescent="0.45">
      <c r="A83" s="643"/>
      <c r="B83" s="243">
        <f t="shared" si="13"/>
        <v>46003</v>
      </c>
      <c r="C83" s="244">
        <f t="shared" si="14"/>
        <v>46003</v>
      </c>
      <c r="D83" s="259"/>
      <c r="E83" s="248" t="s">
        <v>19</v>
      </c>
      <c r="F83" s="645"/>
      <c r="G83" s="242"/>
      <c r="H83" s="242"/>
    </row>
    <row r="84" spans="1:8" ht="12.75" thickBot="1" x14ac:dyDescent="0.45">
      <c r="A84" s="643"/>
      <c r="B84" s="243">
        <f t="shared" si="13"/>
        <v>46004</v>
      </c>
      <c r="C84" s="244">
        <f t="shared" si="14"/>
        <v>46004</v>
      </c>
      <c r="D84" s="259"/>
      <c r="E84" s="250">
        <f>COUNTIF(D81:D87,"休日")</f>
        <v>0</v>
      </c>
      <c r="F84" s="645"/>
      <c r="G84" s="242"/>
      <c r="H84" s="242"/>
    </row>
    <row r="85" spans="1:8" ht="12.75" thickBot="1" x14ac:dyDescent="0.45">
      <c r="A85" s="643"/>
      <c r="B85" s="243">
        <f t="shared" si="13"/>
        <v>46005</v>
      </c>
      <c r="C85" s="244">
        <f t="shared" si="14"/>
        <v>46005</v>
      </c>
      <c r="D85" s="259"/>
      <c r="E85" s="248" t="s">
        <v>145</v>
      </c>
      <c r="F85" s="645"/>
      <c r="G85" s="242"/>
      <c r="H85" s="242"/>
    </row>
    <row r="86" spans="1:8" ht="12.75" thickBot="1" x14ac:dyDescent="0.45">
      <c r="A86" s="643"/>
      <c r="B86" s="243">
        <f t="shared" si="13"/>
        <v>46006</v>
      </c>
      <c r="C86" s="244">
        <f t="shared" si="14"/>
        <v>46006</v>
      </c>
      <c r="D86" s="259"/>
      <c r="E86" s="248">
        <f>COUNTIF(D81:D87,"夏休")+COUNTIF(D81:D87,"年末年始")+COUNTIF(D81:D87,"中止")+COUNTIF(D81:D87,"対象外")</f>
        <v>0</v>
      </c>
      <c r="F86" s="645"/>
      <c r="G86" s="242"/>
      <c r="H86" s="242"/>
    </row>
    <row r="87" spans="1:8" ht="12.75" thickBot="1" x14ac:dyDescent="0.45">
      <c r="A87" s="643"/>
      <c r="B87" s="245">
        <f t="shared" si="13"/>
        <v>46007</v>
      </c>
      <c r="C87" s="246">
        <f t="shared" si="14"/>
        <v>46007</v>
      </c>
      <c r="D87" s="260"/>
      <c r="E87" s="250">
        <f>COUNTIF(D81:D87,"")</f>
        <v>7</v>
      </c>
      <c r="F87" s="646"/>
      <c r="G87" s="242"/>
      <c r="H87" s="242"/>
    </row>
    <row r="88" spans="1:8" ht="12.75" thickBot="1" x14ac:dyDescent="0.45">
      <c r="A88" s="643">
        <v>12</v>
      </c>
      <c r="B88" s="241">
        <f t="shared" si="13"/>
        <v>46008</v>
      </c>
      <c r="C88" s="236">
        <f t="shared" si="14"/>
        <v>46008</v>
      </c>
      <c r="D88" s="258"/>
      <c r="E88" s="247" t="s">
        <v>87</v>
      </c>
      <c r="F88" s="644" t="str">
        <f t="shared" ref="F88" si="17">IF(E94&gt;=1,"対象外",IF(E93&gt;=1,"対象外",IF(E89&lt;=3,"対象外",(ROUND(E91/7,3)))))</f>
        <v>対象外</v>
      </c>
      <c r="G88" s="242"/>
      <c r="H88" s="242"/>
    </row>
    <row r="89" spans="1:8" ht="12.75" thickBot="1" x14ac:dyDescent="0.45">
      <c r="A89" s="643"/>
      <c r="B89" s="243">
        <f t="shared" si="13"/>
        <v>46009</v>
      </c>
      <c r="C89" s="244">
        <f t="shared" si="14"/>
        <v>46009</v>
      </c>
      <c r="D89" s="259"/>
      <c r="E89" s="250">
        <f>COUNTIF(D88:D94,"作業")</f>
        <v>0</v>
      </c>
      <c r="F89" s="645"/>
      <c r="G89" s="242"/>
      <c r="H89" s="242"/>
    </row>
    <row r="90" spans="1:8" ht="12.75" thickBot="1" x14ac:dyDescent="0.45">
      <c r="A90" s="643"/>
      <c r="B90" s="243">
        <f t="shared" si="13"/>
        <v>46010</v>
      </c>
      <c r="C90" s="244">
        <f t="shared" si="14"/>
        <v>46010</v>
      </c>
      <c r="D90" s="259"/>
      <c r="E90" s="248" t="s">
        <v>19</v>
      </c>
      <c r="F90" s="645"/>
      <c r="G90" s="242"/>
      <c r="H90" s="242"/>
    </row>
    <row r="91" spans="1:8" ht="12.75" thickBot="1" x14ac:dyDescent="0.45">
      <c r="A91" s="643"/>
      <c r="B91" s="243">
        <f t="shared" si="13"/>
        <v>46011</v>
      </c>
      <c r="C91" s="244">
        <f t="shared" si="14"/>
        <v>46011</v>
      </c>
      <c r="D91" s="259"/>
      <c r="E91" s="250">
        <f>COUNTIF(D88:D94,"休日")</f>
        <v>0</v>
      </c>
      <c r="F91" s="645"/>
      <c r="G91" s="242"/>
      <c r="H91" s="242"/>
    </row>
    <row r="92" spans="1:8" ht="12.75" thickBot="1" x14ac:dyDescent="0.45">
      <c r="A92" s="643"/>
      <c r="B92" s="243">
        <f t="shared" si="13"/>
        <v>46012</v>
      </c>
      <c r="C92" s="244">
        <f t="shared" si="14"/>
        <v>46012</v>
      </c>
      <c r="D92" s="259"/>
      <c r="E92" s="248" t="s">
        <v>145</v>
      </c>
      <c r="F92" s="645"/>
      <c r="G92" s="242"/>
      <c r="H92" s="242"/>
    </row>
    <row r="93" spans="1:8" ht="12.75" thickBot="1" x14ac:dyDescent="0.45">
      <c r="A93" s="643"/>
      <c r="B93" s="243">
        <f t="shared" si="13"/>
        <v>46013</v>
      </c>
      <c r="C93" s="244">
        <f t="shared" si="14"/>
        <v>46013</v>
      </c>
      <c r="D93" s="259"/>
      <c r="E93" s="248">
        <f>COUNTIF(D88:D94,"夏休")+COUNTIF(D88:D94,"年末年始")+COUNTIF(D88:D94,"中止")+COUNTIF(D88:D94,"対象外")</f>
        <v>0</v>
      </c>
      <c r="F93" s="645"/>
      <c r="G93" s="242"/>
      <c r="H93" s="242"/>
    </row>
    <row r="94" spans="1:8" ht="12.75" thickBot="1" x14ac:dyDescent="0.45">
      <c r="A94" s="643"/>
      <c r="B94" s="245">
        <f t="shared" si="13"/>
        <v>46014</v>
      </c>
      <c r="C94" s="246">
        <f t="shared" si="14"/>
        <v>46014</v>
      </c>
      <c r="D94" s="260"/>
      <c r="E94" s="249">
        <f>COUNTIF(D88:D94,"")</f>
        <v>7</v>
      </c>
      <c r="F94" s="646"/>
      <c r="G94" s="242"/>
      <c r="H94" s="242"/>
    </row>
    <row r="95" spans="1:8" ht="12.75" thickBot="1" x14ac:dyDescent="0.45">
      <c r="A95" s="643">
        <v>13</v>
      </c>
      <c r="B95" s="241">
        <f t="shared" si="13"/>
        <v>46015</v>
      </c>
      <c r="C95" s="236">
        <f t="shared" si="14"/>
        <v>46015</v>
      </c>
      <c r="D95" s="258"/>
      <c r="E95" s="247" t="s">
        <v>87</v>
      </c>
      <c r="F95" s="644" t="str">
        <f t="shared" ref="F95" si="18">IF(E101&gt;=1,"対象外",IF(E100&gt;=1,"対象外",IF(E96&lt;=3,"対象外",(ROUND(E98/7,3)))))</f>
        <v>対象外</v>
      </c>
      <c r="G95" s="242"/>
      <c r="H95" s="242"/>
    </row>
    <row r="96" spans="1:8" ht="12.75" thickBot="1" x14ac:dyDescent="0.45">
      <c r="A96" s="643"/>
      <c r="B96" s="243">
        <f>B95+1</f>
        <v>46016</v>
      </c>
      <c r="C96" s="244">
        <f>C95+1</f>
        <v>46016</v>
      </c>
      <c r="D96" s="259"/>
      <c r="E96" s="250">
        <f>COUNTIF(D95:D101,"作業")</f>
        <v>0</v>
      </c>
      <c r="F96" s="645"/>
      <c r="G96" s="242"/>
      <c r="H96" s="242"/>
    </row>
    <row r="97" spans="1:8" ht="12.75" thickBot="1" x14ac:dyDescent="0.45">
      <c r="A97" s="643"/>
      <c r="B97" s="243">
        <f t="shared" ref="B97:B123" si="19">B96+1</f>
        <v>46017</v>
      </c>
      <c r="C97" s="244">
        <f t="shared" ref="C97:C123" si="20">C96+1</f>
        <v>46017</v>
      </c>
      <c r="D97" s="259"/>
      <c r="E97" s="248" t="s">
        <v>19</v>
      </c>
      <c r="F97" s="645"/>
      <c r="G97" s="242"/>
      <c r="H97" s="242"/>
    </row>
    <row r="98" spans="1:8" ht="12.75" thickBot="1" x14ac:dyDescent="0.45">
      <c r="A98" s="643"/>
      <c r="B98" s="243">
        <f t="shared" si="19"/>
        <v>46018</v>
      </c>
      <c r="C98" s="244">
        <f t="shared" si="20"/>
        <v>46018</v>
      </c>
      <c r="D98" s="259"/>
      <c r="E98" s="250">
        <f>COUNTIF(D95:D101,"休日")</f>
        <v>0</v>
      </c>
      <c r="F98" s="645"/>
      <c r="G98" s="242"/>
      <c r="H98" s="242"/>
    </row>
    <row r="99" spans="1:8" ht="12.75" thickBot="1" x14ac:dyDescent="0.45">
      <c r="A99" s="643"/>
      <c r="B99" s="243">
        <f t="shared" si="19"/>
        <v>46019</v>
      </c>
      <c r="C99" s="244">
        <f t="shared" si="20"/>
        <v>46019</v>
      </c>
      <c r="D99" s="259"/>
      <c r="E99" s="248" t="s">
        <v>145</v>
      </c>
      <c r="F99" s="645"/>
      <c r="G99" s="242"/>
      <c r="H99" s="242"/>
    </row>
    <row r="100" spans="1:8" ht="12.75" thickBot="1" x14ac:dyDescent="0.45">
      <c r="A100" s="643"/>
      <c r="B100" s="243">
        <f t="shared" si="19"/>
        <v>46020</v>
      </c>
      <c r="C100" s="244">
        <f t="shared" si="20"/>
        <v>46020</v>
      </c>
      <c r="D100" s="259"/>
      <c r="E100" s="248">
        <f>COUNTIF(D95:D101,"夏休")+COUNTIF(D95:D101,"年末年始")+COUNTIF(D95:D101,"中止")+COUNTIF(D95:D101,"対象外")</f>
        <v>0</v>
      </c>
      <c r="F100" s="645"/>
      <c r="G100" s="242"/>
      <c r="H100" s="242"/>
    </row>
    <row r="101" spans="1:8" ht="12.75" thickBot="1" x14ac:dyDescent="0.45">
      <c r="A101" s="643"/>
      <c r="B101" s="245">
        <f t="shared" si="19"/>
        <v>46021</v>
      </c>
      <c r="C101" s="246">
        <f t="shared" si="20"/>
        <v>46021</v>
      </c>
      <c r="D101" s="260"/>
      <c r="E101" s="250">
        <f>COUNTIF(D95:D101,"")</f>
        <v>7</v>
      </c>
      <c r="F101" s="646"/>
      <c r="G101" s="242"/>
      <c r="H101" s="242"/>
    </row>
    <row r="102" spans="1:8" ht="12.75" thickBot="1" x14ac:dyDescent="0.45">
      <c r="A102" s="643">
        <v>14</v>
      </c>
      <c r="B102" s="241">
        <f t="shared" si="19"/>
        <v>46022</v>
      </c>
      <c r="C102" s="236">
        <f t="shared" si="20"/>
        <v>46022</v>
      </c>
      <c r="D102" s="258"/>
      <c r="E102" s="247" t="s">
        <v>87</v>
      </c>
      <c r="F102" s="644" t="str">
        <f t="shared" ref="F102" si="21">IF(E108&gt;=1,"対象外",IF(E107&gt;=1,"対象外",IF(E103&lt;=3,"対象外",(ROUND(E105/7,3)))))</f>
        <v>対象外</v>
      </c>
      <c r="G102" s="242"/>
      <c r="H102" s="242"/>
    </row>
    <row r="103" spans="1:8" ht="12.75" thickBot="1" x14ac:dyDescent="0.45">
      <c r="A103" s="643"/>
      <c r="B103" s="243">
        <f t="shared" si="19"/>
        <v>46023</v>
      </c>
      <c r="C103" s="244">
        <f t="shared" si="20"/>
        <v>46023</v>
      </c>
      <c r="D103" s="259"/>
      <c r="E103" s="250">
        <f>COUNTIF(D102:D108,"作業")</f>
        <v>0</v>
      </c>
      <c r="F103" s="645"/>
      <c r="G103" s="242"/>
      <c r="H103" s="242"/>
    </row>
    <row r="104" spans="1:8" ht="12.75" thickBot="1" x14ac:dyDescent="0.45">
      <c r="A104" s="643"/>
      <c r="B104" s="243">
        <f t="shared" si="19"/>
        <v>46024</v>
      </c>
      <c r="C104" s="244">
        <f t="shared" si="20"/>
        <v>46024</v>
      </c>
      <c r="D104" s="259"/>
      <c r="E104" s="248" t="s">
        <v>19</v>
      </c>
      <c r="F104" s="645"/>
      <c r="G104" s="242"/>
      <c r="H104" s="242"/>
    </row>
    <row r="105" spans="1:8" ht="12.75" thickBot="1" x14ac:dyDescent="0.45">
      <c r="A105" s="643"/>
      <c r="B105" s="243">
        <f t="shared" si="19"/>
        <v>46025</v>
      </c>
      <c r="C105" s="244">
        <f t="shared" si="20"/>
        <v>46025</v>
      </c>
      <c r="D105" s="259"/>
      <c r="E105" s="250">
        <f>COUNTIF(D102:D108,"休日")</f>
        <v>0</v>
      </c>
      <c r="F105" s="645"/>
      <c r="G105" s="242"/>
      <c r="H105" s="242"/>
    </row>
    <row r="106" spans="1:8" ht="12.75" thickBot="1" x14ac:dyDescent="0.45">
      <c r="A106" s="643"/>
      <c r="B106" s="243">
        <f t="shared" si="19"/>
        <v>46026</v>
      </c>
      <c r="C106" s="244">
        <f t="shared" si="20"/>
        <v>46026</v>
      </c>
      <c r="D106" s="259"/>
      <c r="E106" s="248" t="s">
        <v>145</v>
      </c>
      <c r="F106" s="645"/>
      <c r="G106" s="242"/>
      <c r="H106" s="242"/>
    </row>
    <row r="107" spans="1:8" ht="12.75" thickBot="1" x14ac:dyDescent="0.45">
      <c r="A107" s="643"/>
      <c r="B107" s="243">
        <f t="shared" si="19"/>
        <v>46027</v>
      </c>
      <c r="C107" s="244">
        <f t="shared" si="20"/>
        <v>46027</v>
      </c>
      <c r="D107" s="259"/>
      <c r="E107" s="248">
        <f>COUNTIF(D102:D108,"夏休")+COUNTIF(D102:D108,"年末年始")+COUNTIF(D102:D108,"中止")+COUNTIF(D102:D108,"対象外")</f>
        <v>0</v>
      </c>
      <c r="F107" s="645"/>
      <c r="G107" s="242"/>
      <c r="H107" s="242"/>
    </row>
    <row r="108" spans="1:8" ht="12.75" thickBot="1" x14ac:dyDescent="0.45">
      <c r="A108" s="643"/>
      <c r="B108" s="245">
        <f t="shared" si="19"/>
        <v>46028</v>
      </c>
      <c r="C108" s="246">
        <f t="shared" si="20"/>
        <v>46028</v>
      </c>
      <c r="D108" s="260"/>
      <c r="E108" s="250">
        <f>COUNTIF(D102:D108,"")</f>
        <v>7</v>
      </c>
      <c r="F108" s="646"/>
      <c r="G108" s="242"/>
      <c r="H108" s="242"/>
    </row>
    <row r="109" spans="1:8" ht="12.75" thickBot="1" x14ac:dyDescent="0.45">
      <c r="A109" s="643">
        <v>15</v>
      </c>
      <c r="B109" s="241">
        <f t="shared" si="19"/>
        <v>46029</v>
      </c>
      <c r="C109" s="236">
        <f t="shared" si="20"/>
        <v>46029</v>
      </c>
      <c r="D109" s="258"/>
      <c r="E109" s="247" t="s">
        <v>87</v>
      </c>
      <c r="F109" s="644" t="str">
        <f t="shared" ref="F109" si="22">IF(E115&gt;=1,"対象外",IF(E114&gt;=1,"対象外",IF(E110&lt;=3,"対象外",(ROUND(E112/7,3)))))</f>
        <v>対象外</v>
      </c>
      <c r="G109" s="242"/>
      <c r="H109" s="242"/>
    </row>
    <row r="110" spans="1:8" ht="12.75" thickBot="1" x14ac:dyDescent="0.45">
      <c r="A110" s="643"/>
      <c r="B110" s="243">
        <f t="shared" si="19"/>
        <v>46030</v>
      </c>
      <c r="C110" s="244">
        <f t="shared" si="20"/>
        <v>46030</v>
      </c>
      <c r="D110" s="259"/>
      <c r="E110" s="250">
        <f>COUNTIF(D109:D115,"作業")</f>
        <v>0</v>
      </c>
      <c r="F110" s="645"/>
      <c r="G110" s="242"/>
      <c r="H110" s="242"/>
    </row>
    <row r="111" spans="1:8" ht="12.75" thickBot="1" x14ac:dyDescent="0.45">
      <c r="A111" s="643"/>
      <c r="B111" s="243">
        <f t="shared" si="19"/>
        <v>46031</v>
      </c>
      <c r="C111" s="244">
        <f t="shared" si="20"/>
        <v>46031</v>
      </c>
      <c r="D111" s="259"/>
      <c r="E111" s="248" t="s">
        <v>19</v>
      </c>
      <c r="F111" s="645"/>
      <c r="G111" s="242"/>
      <c r="H111" s="242"/>
    </row>
    <row r="112" spans="1:8" ht="12.75" thickBot="1" x14ac:dyDescent="0.45">
      <c r="A112" s="643"/>
      <c r="B112" s="243">
        <f t="shared" si="19"/>
        <v>46032</v>
      </c>
      <c r="C112" s="244">
        <f t="shared" si="20"/>
        <v>46032</v>
      </c>
      <c r="D112" s="259"/>
      <c r="E112" s="250">
        <f>COUNTIF(D109:D115,"休日")</f>
        <v>0</v>
      </c>
      <c r="F112" s="645"/>
      <c r="G112" s="242"/>
      <c r="H112" s="242"/>
    </row>
    <row r="113" spans="1:8" ht="12.75" thickBot="1" x14ac:dyDescent="0.45">
      <c r="A113" s="643"/>
      <c r="B113" s="243">
        <f t="shared" si="19"/>
        <v>46033</v>
      </c>
      <c r="C113" s="244">
        <f t="shared" si="20"/>
        <v>46033</v>
      </c>
      <c r="D113" s="259"/>
      <c r="E113" s="248" t="s">
        <v>145</v>
      </c>
      <c r="F113" s="645"/>
      <c r="G113" s="242"/>
      <c r="H113" s="242"/>
    </row>
    <row r="114" spans="1:8" ht="12.75" thickBot="1" x14ac:dyDescent="0.45">
      <c r="A114" s="643"/>
      <c r="B114" s="243">
        <f t="shared" si="19"/>
        <v>46034</v>
      </c>
      <c r="C114" s="244">
        <f t="shared" si="20"/>
        <v>46034</v>
      </c>
      <c r="D114" s="259"/>
      <c r="E114" s="248">
        <f>COUNTIF(D109:D115,"夏休")+COUNTIF(D109:D115,"年末年始")+COUNTIF(D109:D115,"中止")+COUNTIF(D109:D115,"対象外")</f>
        <v>0</v>
      </c>
      <c r="F114" s="645"/>
      <c r="G114" s="242"/>
      <c r="H114" s="242"/>
    </row>
    <row r="115" spans="1:8" ht="12.75" thickBot="1" x14ac:dyDescent="0.45">
      <c r="A115" s="643"/>
      <c r="B115" s="245">
        <f t="shared" si="19"/>
        <v>46035</v>
      </c>
      <c r="C115" s="246">
        <f t="shared" si="20"/>
        <v>46035</v>
      </c>
      <c r="D115" s="260"/>
      <c r="E115" s="250">
        <f>COUNTIF(D109:D115,"")</f>
        <v>7</v>
      </c>
      <c r="F115" s="646"/>
      <c r="G115" s="242"/>
      <c r="H115" s="242"/>
    </row>
    <row r="116" spans="1:8" ht="12.75" thickBot="1" x14ac:dyDescent="0.45">
      <c r="A116" s="643">
        <v>16</v>
      </c>
      <c r="B116" s="241">
        <f t="shared" si="19"/>
        <v>46036</v>
      </c>
      <c r="C116" s="236">
        <f t="shared" si="20"/>
        <v>46036</v>
      </c>
      <c r="D116" s="258"/>
      <c r="E116" s="247" t="s">
        <v>87</v>
      </c>
      <c r="F116" s="644" t="str">
        <f t="shared" ref="F116" si="23">IF(E122&gt;=1,"対象外",IF(E121&gt;=1,"対象外",IF(E117&lt;=3,"対象外",(ROUND(E119/7,3)))))</f>
        <v>対象外</v>
      </c>
      <c r="G116" s="242"/>
      <c r="H116" s="242"/>
    </row>
    <row r="117" spans="1:8" ht="12.75" thickBot="1" x14ac:dyDescent="0.45">
      <c r="A117" s="643"/>
      <c r="B117" s="243">
        <f t="shared" si="19"/>
        <v>46037</v>
      </c>
      <c r="C117" s="244">
        <f t="shared" si="20"/>
        <v>46037</v>
      </c>
      <c r="D117" s="259"/>
      <c r="E117" s="250">
        <f>COUNTIF(D116:D122,"作業")</f>
        <v>0</v>
      </c>
      <c r="F117" s="645"/>
      <c r="G117" s="242"/>
      <c r="H117" s="242"/>
    </row>
    <row r="118" spans="1:8" ht="12.75" thickBot="1" x14ac:dyDescent="0.45">
      <c r="A118" s="643"/>
      <c r="B118" s="243">
        <f t="shared" si="19"/>
        <v>46038</v>
      </c>
      <c r="C118" s="244">
        <f t="shared" si="20"/>
        <v>46038</v>
      </c>
      <c r="D118" s="259"/>
      <c r="E118" s="248" t="s">
        <v>19</v>
      </c>
      <c r="F118" s="645"/>
      <c r="G118" s="242"/>
      <c r="H118" s="242"/>
    </row>
    <row r="119" spans="1:8" ht="12.75" thickBot="1" x14ac:dyDescent="0.45">
      <c r="A119" s="643"/>
      <c r="B119" s="243">
        <f t="shared" si="19"/>
        <v>46039</v>
      </c>
      <c r="C119" s="244">
        <f t="shared" si="20"/>
        <v>46039</v>
      </c>
      <c r="D119" s="259"/>
      <c r="E119" s="250">
        <f>COUNTIF(D116:D122,"休日")</f>
        <v>0</v>
      </c>
      <c r="F119" s="645"/>
      <c r="G119" s="242"/>
      <c r="H119" s="242"/>
    </row>
    <row r="120" spans="1:8" ht="12.75" thickBot="1" x14ac:dyDescent="0.45">
      <c r="A120" s="643"/>
      <c r="B120" s="243">
        <f t="shared" si="19"/>
        <v>46040</v>
      </c>
      <c r="C120" s="244">
        <f t="shared" si="20"/>
        <v>46040</v>
      </c>
      <c r="D120" s="259"/>
      <c r="E120" s="248" t="s">
        <v>145</v>
      </c>
      <c r="F120" s="645"/>
      <c r="G120" s="242"/>
      <c r="H120" s="242"/>
    </row>
    <row r="121" spans="1:8" ht="12.75" thickBot="1" x14ac:dyDescent="0.45">
      <c r="A121" s="643"/>
      <c r="B121" s="243">
        <f t="shared" si="19"/>
        <v>46041</v>
      </c>
      <c r="C121" s="244">
        <f t="shared" si="20"/>
        <v>46041</v>
      </c>
      <c r="D121" s="259"/>
      <c r="E121" s="248">
        <f>COUNTIF(D116:D122,"夏休")+COUNTIF(D116:D122,"年末年始")+COUNTIF(D116:D122,"中止")+COUNTIF(D116:D122,"対象外")</f>
        <v>0</v>
      </c>
      <c r="F121" s="645"/>
      <c r="G121" s="242"/>
      <c r="H121" s="242"/>
    </row>
    <row r="122" spans="1:8" ht="12.75" thickBot="1" x14ac:dyDescent="0.45">
      <c r="A122" s="643"/>
      <c r="B122" s="245">
        <f t="shared" si="19"/>
        <v>46042</v>
      </c>
      <c r="C122" s="246">
        <f t="shared" si="20"/>
        <v>46042</v>
      </c>
      <c r="D122" s="260"/>
      <c r="E122" s="249">
        <f>COUNTIF(D116:D122,"")</f>
        <v>7</v>
      </c>
      <c r="F122" s="646"/>
      <c r="G122" s="242"/>
      <c r="H122" s="242"/>
    </row>
    <row r="123" spans="1:8" ht="12.75" thickBot="1" x14ac:dyDescent="0.45">
      <c r="A123" s="643">
        <v>17</v>
      </c>
      <c r="B123" s="241">
        <f t="shared" si="19"/>
        <v>46043</v>
      </c>
      <c r="C123" s="236">
        <f t="shared" si="20"/>
        <v>46043</v>
      </c>
      <c r="D123" s="258"/>
      <c r="E123" s="247" t="s">
        <v>87</v>
      </c>
      <c r="F123" s="644" t="str">
        <f t="shared" ref="F123" si="24">IF(E129&gt;=1,"対象外",IF(E128&gt;=1,"対象外",IF(E124&lt;=3,"対象外",(ROUND(E126/7,3)))))</f>
        <v>対象外</v>
      </c>
      <c r="G123" s="242"/>
      <c r="H123" s="242"/>
    </row>
    <row r="124" spans="1:8" ht="12.75" thickBot="1" x14ac:dyDescent="0.45">
      <c r="A124" s="643"/>
      <c r="B124" s="243">
        <f>B123+1</f>
        <v>46044</v>
      </c>
      <c r="C124" s="244">
        <f>C123+1</f>
        <v>46044</v>
      </c>
      <c r="D124" s="259"/>
      <c r="E124" s="250">
        <f>COUNTIF(D123:D129,"作業")</f>
        <v>0</v>
      </c>
      <c r="F124" s="645"/>
      <c r="G124" s="242"/>
      <c r="H124" s="242"/>
    </row>
    <row r="125" spans="1:8" ht="12.75" thickBot="1" x14ac:dyDescent="0.45">
      <c r="A125" s="643"/>
      <c r="B125" s="243">
        <f t="shared" ref="B125:B151" si="25">B124+1</f>
        <v>46045</v>
      </c>
      <c r="C125" s="244">
        <f t="shared" ref="C125:C151" si="26">C124+1</f>
        <v>46045</v>
      </c>
      <c r="D125" s="259"/>
      <c r="E125" s="248" t="s">
        <v>19</v>
      </c>
      <c r="F125" s="645"/>
      <c r="G125" s="242"/>
      <c r="H125" s="242"/>
    </row>
    <row r="126" spans="1:8" ht="12.75" thickBot="1" x14ac:dyDescent="0.45">
      <c r="A126" s="643"/>
      <c r="B126" s="243">
        <f t="shared" si="25"/>
        <v>46046</v>
      </c>
      <c r="C126" s="244">
        <f t="shared" si="26"/>
        <v>46046</v>
      </c>
      <c r="D126" s="259"/>
      <c r="E126" s="250">
        <f>COUNTIF(D123:D129,"休日")</f>
        <v>0</v>
      </c>
      <c r="F126" s="645"/>
      <c r="G126" s="242"/>
      <c r="H126" s="242"/>
    </row>
    <row r="127" spans="1:8" ht="12.75" thickBot="1" x14ac:dyDescent="0.45">
      <c r="A127" s="643"/>
      <c r="B127" s="243">
        <f t="shared" si="25"/>
        <v>46047</v>
      </c>
      <c r="C127" s="244">
        <f t="shared" si="26"/>
        <v>46047</v>
      </c>
      <c r="D127" s="259"/>
      <c r="E127" s="248" t="s">
        <v>145</v>
      </c>
      <c r="F127" s="645"/>
      <c r="G127" s="242"/>
      <c r="H127" s="242"/>
    </row>
    <row r="128" spans="1:8" ht="12.75" thickBot="1" x14ac:dyDescent="0.45">
      <c r="A128" s="643"/>
      <c r="B128" s="243">
        <f t="shared" si="25"/>
        <v>46048</v>
      </c>
      <c r="C128" s="244">
        <f t="shared" si="26"/>
        <v>46048</v>
      </c>
      <c r="D128" s="259"/>
      <c r="E128" s="248">
        <f>COUNTIF(D123:D129,"夏休")+COUNTIF(D123:D129,"年末年始")+COUNTIF(D123:D129,"中止")+COUNTIF(D123:D129,"対象外")</f>
        <v>0</v>
      </c>
      <c r="F128" s="645"/>
      <c r="G128" s="242"/>
      <c r="H128" s="242"/>
    </row>
    <row r="129" spans="1:8" ht="12.75" thickBot="1" x14ac:dyDescent="0.45">
      <c r="A129" s="643"/>
      <c r="B129" s="245">
        <f t="shared" si="25"/>
        <v>46049</v>
      </c>
      <c r="C129" s="246">
        <f t="shared" si="26"/>
        <v>46049</v>
      </c>
      <c r="D129" s="260"/>
      <c r="E129" s="250">
        <f>COUNTIF(D123:D129,"")</f>
        <v>7</v>
      </c>
      <c r="F129" s="646"/>
      <c r="G129" s="242"/>
      <c r="H129" s="242"/>
    </row>
    <row r="130" spans="1:8" ht="12.75" thickBot="1" x14ac:dyDescent="0.45">
      <c r="A130" s="643">
        <v>18</v>
      </c>
      <c r="B130" s="241">
        <f t="shared" si="25"/>
        <v>46050</v>
      </c>
      <c r="C130" s="236">
        <f t="shared" si="26"/>
        <v>46050</v>
      </c>
      <c r="D130" s="258"/>
      <c r="E130" s="247" t="s">
        <v>87</v>
      </c>
      <c r="F130" s="644" t="str">
        <f t="shared" ref="F130" si="27">IF(E136&gt;=1,"対象外",IF(E135&gt;=1,"対象外",IF(E131&lt;=3,"対象外",(ROUND(E133/7,3)))))</f>
        <v>対象外</v>
      </c>
      <c r="G130" s="242"/>
      <c r="H130" s="242"/>
    </row>
    <row r="131" spans="1:8" ht="12.75" thickBot="1" x14ac:dyDescent="0.45">
      <c r="A131" s="643"/>
      <c r="B131" s="243">
        <f t="shared" si="25"/>
        <v>46051</v>
      </c>
      <c r="C131" s="244">
        <f t="shared" si="26"/>
        <v>46051</v>
      </c>
      <c r="D131" s="259"/>
      <c r="E131" s="250">
        <f>COUNTIF(D130:D136,"作業")</f>
        <v>0</v>
      </c>
      <c r="F131" s="645"/>
      <c r="G131" s="242"/>
      <c r="H131" s="242"/>
    </row>
    <row r="132" spans="1:8" ht="12.75" thickBot="1" x14ac:dyDescent="0.45">
      <c r="A132" s="643"/>
      <c r="B132" s="243">
        <f t="shared" si="25"/>
        <v>46052</v>
      </c>
      <c r="C132" s="244">
        <f t="shared" si="26"/>
        <v>46052</v>
      </c>
      <c r="D132" s="259"/>
      <c r="E132" s="248" t="s">
        <v>19</v>
      </c>
      <c r="F132" s="645"/>
      <c r="G132" s="242"/>
      <c r="H132" s="242"/>
    </row>
    <row r="133" spans="1:8" ht="12.75" thickBot="1" x14ac:dyDescent="0.45">
      <c r="A133" s="643"/>
      <c r="B133" s="243">
        <f t="shared" si="25"/>
        <v>46053</v>
      </c>
      <c r="C133" s="244">
        <f t="shared" si="26"/>
        <v>46053</v>
      </c>
      <c r="D133" s="259"/>
      <c r="E133" s="250">
        <f>COUNTIF(D130:D136,"休日")</f>
        <v>0</v>
      </c>
      <c r="F133" s="645"/>
      <c r="G133" s="242"/>
      <c r="H133" s="242"/>
    </row>
    <row r="134" spans="1:8" ht="12.75" thickBot="1" x14ac:dyDescent="0.45">
      <c r="A134" s="643"/>
      <c r="B134" s="243">
        <f t="shared" si="25"/>
        <v>46054</v>
      </c>
      <c r="C134" s="244">
        <f t="shared" si="26"/>
        <v>46054</v>
      </c>
      <c r="D134" s="259"/>
      <c r="E134" s="248" t="s">
        <v>145</v>
      </c>
      <c r="F134" s="645"/>
      <c r="G134" s="242"/>
      <c r="H134" s="242"/>
    </row>
    <row r="135" spans="1:8" ht="12.75" thickBot="1" x14ac:dyDescent="0.45">
      <c r="A135" s="643"/>
      <c r="B135" s="243">
        <f t="shared" si="25"/>
        <v>46055</v>
      </c>
      <c r="C135" s="244">
        <f t="shared" si="26"/>
        <v>46055</v>
      </c>
      <c r="D135" s="259"/>
      <c r="E135" s="248">
        <f>COUNTIF(D130:D136,"夏休")+COUNTIF(D130:D136,"年末年始")+COUNTIF(D130:D136,"中止")+COUNTIF(D130:D136,"対象外")</f>
        <v>0</v>
      </c>
      <c r="F135" s="645"/>
      <c r="G135" s="242"/>
      <c r="H135" s="242"/>
    </row>
    <row r="136" spans="1:8" ht="12.75" thickBot="1" x14ac:dyDescent="0.45">
      <c r="A136" s="643"/>
      <c r="B136" s="245">
        <f t="shared" si="25"/>
        <v>46056</v>
      </c>
      <c r="C136" s="246">
        <f t="shared" si="26"/>
        <v>46056</v>
      </c>
      <c r="D136" s="260"/>
      <c r="E136" s="250">
        <f>COUNTIF(D130:D136,"")</f>
        <v>7</v>
      </c>
      <c r="F136" s="646"/>
      <c r="G136" s="242"/>
      <c r="H136" s="242"/>
    </row>
    <row r="137" spans="1:8" ht="12.75" thickBot="1" x14ac:dyDescent="0.45">
      <c r="A137" s="643">
        <v>19</v>
      </c>
      <c r="B137" s="241">
        <f t="shared" si="25"/>
        <v>46057</v>
      </c>
      <c r="C137" s="236">
        <f t="shared" si="26"/>
        <v>46057</v>
      </c>
      <c r="D137" s="258"/>
      <c r="E137" s="247" t="s">
        <v>87</v>
      </c>
      <c r="F137" s="644" t="str">
        <f t="shared" ref="F137" si="28">IF(E143&gt;=1,"対象外",IF(E142&gt;=1,"対象外",IF(E138&lt;=3,"対象外",(ROUND(E140/7,3)))))</f>
        <v>対象外</v>
      </c>
      <c r="G137" s="242"/>
      <c r="H137" s="242"/>
    </row>
    <row r="138" spans="1:8" ht="12.75" thickBot="1" x14ac:dyDescent="0.45">
      <c r="A138" s="643"/>
      <c r="B138" s="243">
        <f t="shared" si="25"/>
        <v>46058</v>
      </c>
      <c r="C138" s="244">
        <f t="shared" si="26"/>
        <v>46058</v>
      </c>
      <c r="D138" s="259"/>
      <c r="E138" s="250">
        <f>COUNTIF(D137:D143,"作業")</f>
        <v>0</v>
      </c>
      <c r="F138" s="645"/>
      <c r="G138" s="242"/>
      <c r="H138" s="242"/>
    </row>
    <row r="139" spans="1:8" ht="12.75" thickBot="1" x14ac:dyDescent="0.45">
      <c r="A139" s="643"/>
      <c r="B139" s="243">
        <f t="shared" si="25"/>
        <v>46059</v>
      </c>
      <c r="C139" s="244">
        <f t="shared" si="26"/>
        <v>46059</v>
      </c>
      <c r="D139" s="259"/>
      <c r="E139" s="248" t="s">
        <v>19</v>
      </c>
      <c r="F139" s="645"/>
      <c r="G139" s="242"/>
      <c r="H139" s="242"/>
    </row>
    <row r="140" spans="1:8" ht="12.75" thickBot="1" x14ac:dyDescent="0.45">
      <c r="A140" s="643"/>
      <c r="B140" s="243">
        <f t="shared" si="25"/>
        <v>46060</v>
      </c>
      <c r="C140" s="244">
        <f t="shared" si="26"/>
        <v>46060</v>
      </c>
      <c r="D140" s="259"/>
      <c r="E140" s="250">
        <f>COUNTIF(D137:D143,"休日")</f>
        <v>0</v>
      </c>
      <c r="F140" s="645"/>
      <c r="G140" s="242"/>
      <c r="H140" s="242"/>
    </row>
    <row r="141" spans="1:8" ht="12.75" thickBot="1" x14ac:dyDescent="0.45">
      <c r="A141" s="643"/>
      <c r="B141" s="243">
        <f t="shared" si="25"/>
        <v>46061</v>
      </c>
      <c r="C141" s="244">
        <f t="shared" si="26"/>
        <v>46061</v>
      </c>
      <c r="D141" s="259"/>
      <c r="E141" s="248" t="s">
        <v>145</v>
      </c>
      <c r="F141" s="645"/>
      <c r="G141" s="242"/>
      <c r="H141" s="242"/>
    </row>
    <row r="142" spans="1:8" ht="12.75" thickBot="1" x14ac:dyDescent="0.45">
      <c r="A142" s="643"/>
      <c r="B142" s="243">
        <f t="shared" si="25"/>
        <v>46062</v>
      </c>
      <c r="C142" s="244">
        <f t="shared" si="26"/>
        <v>46062</v>
      </c>
      <c r="D142" s="259"/>
      <c r="E142" s="248">
        <f>COUNTIF(D137:D143,"夏休")+COUNTIF(D137:D143,"年末年始")+COUNTIF(D137:D143,"中止")+COUNTIF(D137:D143,"対象外")</f>
        <v>0</v>
      </c>
      <c r="F142" s="645"/>
      <c r="G142" s="242"/>
      <c r="H142" s="242"/>
    </row>
    <row r="143" spans="1:8" ht="12.75" thickBot="1" x14ac:dyDescent="0.45">
      <c r="A143" s="643"/>
      <c r="B143" s="245">
        <f t="shared" si="25"/>
        <v>46063</v>
      </c>
      <c r="C143" s="246">
        <f t="shared" si="26"/>
        <v>46063</v>
      </c>
      <c r="D143" s="260"/>
      <c r="E143" s="250">
        <f>COUNTIF(D137:D143,"")</f>
        <v>7</v>
      </c>
      <c r="F143" s="646"/>
      <c r="G143" s="242"/>
      <c r="H143" s="242"/>
    </row>
    <row r="144" spans="1:8" ht="12.75" thickBot="1" x14ac:dyDescent="0.45">
      <c r="A144" s="643">
        <v>20</v>
      </c>
      <c r="B144" s="241">
        <f t="shared" si="25"/>
        <v>46064</v>
      </c>
      <c r="C144" s="236">
        <f t="shared" si="26"/>
        <v>46064</v>
      </c>
      <c r="D144" s="258"/>
      <c r="E144" s="247" t="s">
        <v>87</v>
      </c>
      <c r="F144" s="644" t="str">
        <f t="shared" ref="F144" si="29">IF(E150&gt;=1,"対象外",IF(E149&gt;=1,"対象外",IF(E145&lt;=3,"対象外",(ROUND(E147/7,3)))))</f>
        <v>対象外</v>
      </c>
      <c r="G144" s="242"/>
      <c r="H144" s="242"/>
    </row>
    <row r="145" spans="1:8" ht="12.75" thickBot="1" x14ac:dyDescent="0.45">
      <c r="A145" s="643"/>
      <c r="B145" s="243">
        <f t="shared" si="25"/>
        <v>46065</v>
      </c>
      <c r="C145" s="244">
        <f t="shared" si="26"/>
        <v>46065</v>
      </c>
      <c r="D145" s="259"/>
      <c r="E145" s="250">
        <f>COUNTIF(D144:D150,"作業")</f>
        <v>0</v>
      </c>
      <c r="F145" s="645"/>
      <c r="G145" s="242"/>
      <c r="H145" s="242"/>
    </row>
    <row r="146" spans="1:8" ht="12.75" thickBot="1" x14ac:dyDescent="0.45">
      <c r="A146" s="643"/>
      <c r="B146" s="243">
        <f t="shared" si="25"/>
        <v>46066</v>
      </c>
      <c r="C146" s="244">
        <f t="shared" si="26"/>
        <v>46066</v>
      </c>
      <c r="D146" s="259"/>
      <c r="E146" s="248" t="s">
        <v>19</v>
      </c>
      <c r="F146" s="645"/>
      <c r="G146" s="242"/>
      <c r="H146" s="242"/>
    </row>
    <row r="147" spans="1:8" ht="12.75" thickBot="1" x14ac:dyDescent="0.45">
      <c r="A147" s="643"/>
      <c r="B147" s="243">
        <f t="shared" si="25"/>
        <v>46067</v>
      </c>
      <c r="C147" s="244">
        <f t="shared" si="26"/>
        <v>46067</v>
      </c>
      <c r="D147" s="259"/>
      <c r="E147" s="250">
        <f>COUNTIF(D144:D150,"休日")</f>
        <v>0</v>
      </c>
      <c r="F147" s="645"/>
      <c r="G147" s="242"/>
      <c r="H147" s="242"/>
    </row>
    <row r="148" spans="1:8" ht="12.75" thickBot="1" x14ac:dyDescent="0.45">
      <c r="A148" s="643"/>
      <c r="B148" s="243">
        <f t="shared" si="25"/>
        <v>46068</v>
      </c>
      <c r="C148" s="244">
        <f t="shared" si="26"/>
        <v>46068</v>
      </c>
      <c r="D148" s="259"/>
      <c r="E148" s="248" t="s">
        <v>145</v>
      </c>
      <c r="F148" s="645"/>
      <c r="G148" s="242"/>
      <c r="H148" s="242"/>
    </row>
    <row r="149" spans="1:8" ht="12.75" thickBot="1" x14ac:dyDescent="0.45">
      <c r="A149" s="643"/>
      <c r="B149" s="243">
        <f t="shared" si="25"/>
        <v>46069</v>
      </c>
      <c r="C149" s="244">
        <f t="shared" si="26"/>
        <v>46069</v>
      </c>
      <c r="D149" s="259"/>
      <c r="E149" s="248">
        <f>COUNTIF(D144:D150,"夏休")+COUNTIF(D144:D150,"年末年始")+COUNTIF(D144:D150,"中止")+COUNTIF(D144:D150,"対象外")</f>
        <v>0</v>
      </c>
      <c r="F149" s="645"/>
      <c r="G149" s="242"/>
      <c r="H149" s="242"/>
    </row>
    <row r="150" spans="1:8" ht="12.75" thickBot="1" x14ac:dyDescent="0.45">
      <c r="A150" s="643"/>
      <c r="B150" s="245">
        <f t="shared" si="25"/>
        <v>46070</v>
      </c>
      <c r="C150" s="246">
        <f t="shared" si="26"/>
        <v>46070</v>
      </c>
      <c r="D150" s="260"/>
      <c r="E150" s="249">
        <f>COUNTIF(D144:D150,"")</f>
        <v>7</v>
      </c>
      <c r="F150" s="646"/>
      <c r="G150" s="242"/>
      <c r="H150" s="242"/>
    </row>
    <row r="151" spans="1:8" ht="12.75" thickBot="1" x14ac:dyDescent="0.45">
      <c r="A151" s="643">
        <v>21</v>
      </c>
      <c r="B151" s="241">
        <f t="shared" si="25"/>
        <v>46071</v>
      </c>
      <c r="C151" s="236">
        <f t="shared" si="26"/>
        <v>46071</v>
      </c>
      <c r="D151" s="258"/>
      <c r="E151" s="247" t="s">
        <v>87</v>
      </c>
      <c r="F151" s="644" t="str">
        <f t="shared" ref="F151" si="30">IF(E157&gt;=1,"対象外",IF(E156&gt;=1,"対象外",IF(E152&lt;=3,"対象外",(ROUND(E154/7,3)))))</f>
        <v>対象外</v>
      </c>
      <c r="G151" s="242"/>
      <c r="H151" s="242"/>
    </row>
    <row r="152" spans="1:8" ht="12.75" thickBot="1" x14ac:dyDescent="0.45">
      <c r="A152" s="643"/>
      <c r="B152" s="243">
        <f>B151+1</f>
        <v>46072</v>
      </c>
      <c r="C152" s="244">
        <f>C151+1</f>
        <v>46072</v>
      </c>
      <c r="D152" s="259"/>
      <c r="E152" s="250">
        <f>COUNTIF(D151:D157,"作業")</f>
        <v>0</v>
      </c>
      <c r="F152" s="645"/>
      <c r="G152" s="242"/>
      <c r="H152" s="242"/>
    </row>
    <row r="153" spans="1:8" ht="12.75" thickBot="1" x14ac:dyDescent="0.45">
      <c r="A153" s="643"/>
      <c r="B153" s="243">
        <f t="shared" ref="B153:B179" si="31">B152+1</f>
        <v>46073</v>
      </c>
      <c r="C153" s="244">
        <f t="shared" ref="C153:C179" si="32">C152+1</f>
        <v>46073</v>
      </c>
      <c r="D153" s="259"/>
      <c r="E153" s="248" t="s">
        <v>19</v>
      </c>
      <c r="F153" s="645"/>
      <c r="G153" s="242"/>
      <c r="H153" s="242"/>
    </row>
    <row r="154" spans="1:8" ht="12.75" thickBot="1" x14ac:dyDescent="0.45">
      <c r="A154" s="643"/>
      <c r="B154" s="243">
        <f t="shared" si="31"/>
        <v>46074</v>
      </c>
      <c r="C154" s="244">
        <f t="shared" si="32"/>
        <v>46074</v>
      </c>
      <c r="D154" s="259"/>
      <c r="E154" s="250">
        <f>COUNTIF(D151:D157,"休日")</f>
        <v>0</v>
      </c>
      <c r="F154" s="645"/>
      <c r="G154" s="242"/>
      <c r="H154" s="242"/>
    </row>
    <row r="155" spans="1:8" ht="12.75" thickBot="1" x14ac:dyDescent="0.45">
      <c r="A155" s="643"/>
      <c r="B155" s="243">
        <f t="shared" si="31"/>
        <v>46075</v>
      </c>
      <c r="C155" s="244">
        <f t="shared" si="32"/>
        <v>46075</v>
      </c>
      <c r="D155" s="259"/>
      <c r="E155" s="248" t="s">
        <v>145</v>
      </c>
      <c r="F155" s="645"/>
      <c r="G155" s="242"/>
      <c r="H155" s="242"/>
    </row>
    <row r="156" spans="1:8" ht="12.75" thickBot="1" x14ac:dyDescent="0.45">
      <c r="A156" s="643"/>
      <c r="B156" s="243">
        <f t="shared" si="31"/>
        <v>46076</v>
      </c>
      <c r="C156" s="244">
        <f t="shared" si="32"/>
        <v>46076</v>
      </c>
      <c r="D156" s="259"/>
      <c r="E156" s="248">
        <f>COUNTIF(D151:D157,"夏休")+COUNTIF(D151:D157,"年末年始")+COUNTIF(D151:D157,"中止")+COUNTIF(D151:D157,"対象外")</f>
        <v>0</v>
      </c>
      <c r="F156" s="645"/>
      <c r="G156" s="242"/>
      <c r="H156" s="242"/>
    </row>
    <row r="157" spans="1:8" ht="12.75" thickBot="1" x14ac:dyDescent="0.45">
      <c r="A157" s="643"/>
      <c r="B157" s="245">
        <f t="shared" si="31"/>
        <v>46077</v>
      </c>
      <c r="C157" s="246">
        <f t="shared" si="32"/>
        <v>46077</v>
      </c>
      <c r="D157" s="260"/>
      <c r="E157" s="250">
        <f>COUNTIF(D151:D157,"")</f>
        <v>7</v>
      </c>
      <c r="F157" s="646"/>
      <c r="G157" s="242"/>
      <c r="H157" s="242"/>
    </row>
    <row r="158" spans="1:8" ht="12.75" thickBot="1" x14ac:dyDescent="0.45">
      <c r="A158" s="643">
        <v>22</v>
      </c>
      <c r="B158" s="241">
        <f t="shared" si="31"/>
        <v>46078</v>
      </c>
      <c r="C158" s="236">
        <f t="shared" si="32"/>
        <v>46078</v>
      </c>
      <c r="D158" s="258"/>
      <c r="E158" s="247" t="s">
        <v>87</v>
      </c>
      <c r="F158" s="644" t="str">
        <f t="shared" ref="F158" si="33">IF(E164&gt;=1,"対象外",IF(E163&gt;=1,"対象外",IF(E159&lt;=3,"対象外",(ROUND(E161/7,3)))))</f>
        <v>対象外</v>
      </c>
      <c r="G158" s="242"/>
      <c r="H158" s="242"/>
    </row>
    <row r="159" spans="1:8" ht="12.75" thickBot="1" x14ac:dyDescent="0.45">
      <c r="A159" s="643"/>
      <c r="B159" s="243">
        <f t="shared" si="31"/>
        <v>46079</v>
      </c>
      <c r="C159" s="244">
        <f t="shared" si="32"/>
        <v>46079</v>
      </c>
      <c r="D159" s="259"/>
      <c r="E159" s="250">
        <f>COUNTIF(D158:D164,"作業")</f>
        <v>0</v>
      </c>
      <c r="F159" s="645"/>
      <c r="G159" s="242"/>
      <c r="H159" s="242"/>
    </row>
    <row r="160" spans="1:8" ht="12.75" thickBot="1" x14ac:dyDescent="0.45">
      <c r="A160" s="643"/>
      <c r="B160" s="243">
        <f t="shared" si="31"/>
        <v>46080</v>
      </c>
      <c r="C160" s="244">
        <f t="shared" si="32"/>
        <v>46080</v>
      </c>
      <c r="D160" s="259"/>
      <c r="E160" s="248" t="s">
        <v>19</v>
      </c>
      <c r="F160" s="645"/>
      <c r="G160" s="242"/>
      <c r="H160" s="242"/>
    </row>
    <row r="161" spans="1:8" ht="12.75" thickBot="1" x14ac:dyDescent="0.45">
      <c r="A161" s="643"/>
      <c r="B161" s="243">
        <f t="shared" si="31"/>
        <v>46081</v>
      </c>
      <c r="C161" s="244">
        <f t="shared" si="32"/>
        <v>46081</v>
      </c>
      <c r="D161" s="259"/>
      <c r="E161" s="250">
        <f>COUNTIF(D158:D164,"休日")</f>
        <v>0</v>
      </c>
      <c r="F161" s="645"/>
      <c r="G161" s="242"/>
      <c r="H161" s="242"/>
    </row>
    <row r="162" spans="1:8" ht="12.75" thickBot="1" x14ac:dyDescent="0.45">
      <c r="A162" s="643"/>
      <c r="B162" s="243">
        <f t="shared" si="31"/>
        <v>46082</v>
      </c>
      <c r="C162" s="244">
        <f t="shared" si="32"/>
        <v>46082</v>
      </c>
      <c r="D162" s="259"/>
      <c r="E162" s="248" t="s">
        <v>145</v>
      </c>
      <c r="F162" s="645"/>
      <c r="G162" s="242"/>
      <c r="H162" s="242"/>
    </row>
    <row r="163" spans="1:8" ht="12.75" thickBot="1" x14ac:dyDescent="0.45">
      <c r="A163" s="643"/>
      <c r="B163" s="243">
        <f t="shared" si="31"/>
        <v>46083</v>
      </c>
      <c r="C163" s="244">
        <f t="shared" si="32"/>
        <v>46083</v>
      </c>
      <c r="D163" s="259"/>
      <c r="E163" s="248">
        <f>COUNTIF(D158:D164,"夏休")+COUNTIF(D158:D164,"年末年始")+COUNTIF(D158:D164,"中止")+COUNTIF(D158:D164,"対象外")</f>
        <v>0</v>
      </c>
      <c r="F163" s="645"/>
      <c r="G163" s="242"/>
      <c r="H163" s="242"/>
    </row>
    <row r="164" spans="1:8" ht="12.75" thickBot="1" x14ac:dyDescent="0.45">
      <c r="A164" s="643"/>
      <c r="B164" s="245">
        <f t="shared" si="31"/>
        <v>46084</v>
      </c>
      <c r="C164" s="246">
        <f t="shared" si="32"/>
        <v>46084</v>
      </c>
      <c r="D164" s="260"/>
      <c r="E164" s="250">
        <f>COUNTIF(D158:D164,"")</f>
        <v>7</v>
      </c>
      <c r="F164" s="646"/>
      <c r="G164" s="242"/>
      <c r="H164" s="242"/>
    </row>
    <row r="165" spans="1:8" ht="12.75" thickBot="1" x14ac:dyDescent="0.45">
      <c r="A165" s="643">
        <v>23</v>
      </c>
      <c r="B165" s="241">
        <f t="shared" si="31"/>
        <v>46085</v>
      </c>
      <c r="C165" s="236">
        <f t="shared" si="32"/>
        <v>46085</v>
      </c>
      <c r="D165" s="258"/>
      <c r="E165" s="247" t="s">
        <v>87</v>
      </c>
      <c r="F165" s="644" t="str">
        <f t="shared" ref="F165" si="34">IF(E171&gt;=1,"対象外",IF(E170&gt;=1,"対象外",IF(E166&lt;=3,"対象外",(ROUND(E168/7,3)))))</f>
        <v>対象外</v>
      </c>
      <c r="G165" s="242"/>
      <c r="H165" s="242"/>
    </row>
    <row r="166" spans="1:8" ht="12.75" thickBot="1" x14ac:dyDescent="0.45">
      <c r="A166" s="643"/>
      <c r="B166" s="243">
        <f t="shared" si="31"/>
        <v>46086</v>
      </c>
      <c r="C166" s="244">
        <f t="shared" si="32"/>
        <v>46086</v>
      </c>
      <c r="D166" s="259"/>
      <c r="E166" s="250">
        <f>COUNTIF(D165:D171,"作業")</f>
        <v>0</v>
      </c>
      <c r="F166" s="645"/>
      <c r="G166" s="242"/>
      <c r="H166" s="242"/>
    </row>
    <row r="167" spans="1:8" ht="12.75" thickBot="1" x14ac:dyDescent="0.45">
      <c r="A167" s="643"/>
      <c r="B167" s="243">
        <f t="shared" si="31"/>
        <v>46087</v>
      </c>
      <c r="C167" s="244">
        <f t="shared" si="32"/>
        <v>46087</v>
      </c>
      <c r="D167" s="259"/>
      <c r="E167" s="248" t="s">
        <v>19</v>
      </c>
      <c r="F167" s="645"/>
      <c r="G167" s="242"/>
      <c r="H167" s="242"/>
    </row>
    <row r="168" spans="1:8" ht="12.75" thickBot="1" x14ac:dyDescent="0.45">
      <c r="A168" s="643"/>
      <c r="B168" s="243">
        <f t="shared" si="31"/>
        <v>46088</v>
      </c>
      <c r="C168" s="244">
        <f t="shared" si="32"/>
        <v>46088</v>
      </c>
      <c r="D168" s="259"/>
      <c r="E168" s="250">
        <f>COUNTIF(D165:D171,"休日")</f>
        <v>0</v>
      </c>
      <c r="F168" s="645"/>
      <c r="G168" s="242"/>
      <c r="H168" s="242"/>
    </row>
    <row r="169" spans="1:8" ht="12.75" thickBot="1" x14ac:dyDescent="0.45">
      <c r="A169" s="643"/>
      <c r="B169" s="243">
        <f t="shared" si="31"/>
        <v>46089</v>
      </c>
      <c r="C169" s="244">
        <f t="shared" si="32"/>
        <v>46089</v>
      </c>
      <c r="D169" s="259"/>
      <c r="E169" s="248" t="s">
        <v>145</v>
      </c>
      <c r="F169" s="645"/>
      <c r="G169" s="242"/>
      <c r="H169" s="242"/>
    </row>
    <row r="170" spans="1:8" ht="12.75" thickBot="1" x14ac:dyDescent="0.45">
      <c r="A170" s="643"/>
      <c r="B170" s="243">
        <f t="shared" si="31"/>
        <v>46090</v>
      </c>
      <c r="C170" s="244">
        <f t="shared" si="32"/>
        <v>46090</v>
      </c>
      <c r="D170" s="259"/>
      <c r="E170" s="248">
        <f>COUNTIF(D165:D171,"夏休")+COUNTIF(D165:D171,"年末年始")+COUNTIF(D165:D171,"中止")+COUNTIF(D165:D171,"対象外")</f>
        <v>0</v>
      </c>
      <c r="F170" s="645"/>
      <c r="G170" s="242"/>
      <c r="H170" s="242"/>
    </row>
    <row r="171" spans="1:8" ht="12.75" thickBot="1" x14ac:dyDescent="0.45">
      <c r="A171" s="643"/>
      <c r="B171" s="245">
        <f t="shared" si="31"/>
        <v>46091</v>
      </c>
      <c r="C171" s="246">
        <f t="shared" si="32"/>
        <v>46091</v>
      </c>
      <c r="D171" s="260"/>
      <c r="E171" s="250">
        <f>COUNTIF(D165:D171,"")</f>
        <v>7</v>
      </c>
      <c r="F171" s="646"/>
      <c r="G171" s="242"/>
      <c r="H171" s="242"/>
    </row>
    <row r="172" spans="1:8" ht="12.75" thickBot="1" x14ac:dyDescent="0.45">
      <c r="A172" s="643">
        <v>24</v>
      </c>
      <c r="B172" s="241">
        <f t="shared" si="31"/>
        <v>46092</v>
      </c>
      <c r="C172" s="236">
        <f t="shared" si="32"/>
        <v>46092</v>
      </c>
      <c r="D172" s="258"/>
      <c r="E172" s="247" t="s">
        <v>87</v>
      </c>
      <c r="F172" s="644" t="str">
        <f t="shared" ref="F172" si="35">IF(E178&gt;=1,"対象外",IF(E177&gt;=1,"対象外",IF(E173&lt;=3,"対象外",(ROUND(E175/7,3)))))</f>
        <v>対象外</v>
      </c>
      <c r="G172" s="242"/>
      <c r="H172" s="242"/>
    </row>
    <row r="173" spans="1:8" ht="12.75" thickBot="1" x14ac:dyDescent="0.45">
      <c r="A173" s="643"/>
      <c r="B173" s="243">
        <f t="shared" si="31"/>
        <v>46093</v>
      </c>
      <c r="C173" s="244">
        <f t="shared" si="32"/>
        <v>46093</v>
      </c>
      <c r="D173" s="259"/>
      <c r="E173" s="250">
        <f>COUNTIF(D172:D178,"作業")</f>
        <v>0</v>
      </c>
      <c r="F173" s="645"/>
      <c r="G173" s="242"/>
      <c r="H173" s="242"/>
    </row>
    <row r="174" spans="1:8" ht="12.75" thickBot="1" x14ac:dyDescent="0.45">
      <c r="A174" s="643"/>
      <c r="B174" s="243">
        <f t="shared" si="31"/>
        <v>46094</v>
      </c>
      <c r="C174" s="244">
        <f t="shared" si="32"/>
        <v>46094</v>
      </c>
      <c r="D174" s="259"/>
      <c r="E174" s="248" t="s">
        <v>19</v>
      </c>
      <c r="F174" s="645"/>
      <c r="G174" s="242"/>
      <c r="H174" s="242"/>
    </row>
    <row r="175" spans="1:8" ht="12.75" thickBot="1" x14ac:dyDescent="0.45">
      <c r="A175" s="643"/>
      <c r="B175" s="243">
        <f t="shared" si="31"/>
        <v>46095</v>
      </c>
      <c r="C175" s="244">
        <f t="shared" si="32"/>
        <v>46095</v>
      </c>
      <c r="D175" s="259"/>
      <c r="E175" s="250">
        <f>COUNTIF(D172:D178,"休日")</f>
        <v>0</v>
      </c>
      <c r="F175" s="645"/>
      <c r="G175" s="242"/>
      <c r="H175" s="242"/>
    </row>
    <row r="176" spans="1:8" ht="12.75" thickBot="1" x14ac:dyDescent="0.45">
      <c r="A176" s="643"/>
      <c r="B176" s="243">
        <f t="shared" si="31"/>
        <v>46096</v>
      </c>
      <c r="C176" s="244">
        <f t="shared" si="32"/>
        <v>46096</v>
      </c>
      <c r="D176" s="259"/>
      <c r="E176" s="248" t="s">
        <v>145</v>
      </c>
      <c r="F176" s="645"/>
      <c r="G176" s="242"/>
      <c r="H176" s="242"/>
    </row>
    <row r="177" spans="1:8" ht="12.75" thickBot="1" x14ac:dyDescent="0.45">
      <c r="A177" s="643"/>
      <c r="B177" s="243">
        <f t="shared" si="31"/>
        <v>46097</v>
      </c>
      <c r="C177" s="244">
        <f t="shared" si="32"/>
        <v>46097</v>
      </c>
      <c r="D177" s="259"/>
      <c r="E177" s="248">
        <f>COUNTIF(D172:D178,"夏休")+COUNTIF(D172:D178,"年末年始")+COUNTIF(D172:D178,"中止")+COUNTIF(D172:D178,"対象外")</f>
        <v>0</v>
      </c>
      <c r="F177" s="645"/>
      <c r="G177" s="242"/>
      <c r="H177" s="242"/>
    </row>
    <row r="178" spans="1:8" ht="12.75" thickBot="1" x14ac:dyDescent="0.45">
      <c r="A178" s="643"/>
      <c r="B178" s="245">
        <f t="shared" si="31"/>
        <v>46098</v>
      </c>
      <c r="C178" s="246">
        <f t="shared" si="32"/>
        <v>46098</v>
      </c>
      <c r="D178" s="260"/>
      <c r="E178" s="249">
        <f>COUNTIF(D172:D178,"")</f>
        <v>7</v>
      </c>
      <c r="F178" s="646"/>
      <c r="G178" s="242"/>
      <c r="H178" s="242"/>
    </row>
    <row r="179" spans="1:8" ht="12.75" thickBot="1" x14ac:dyDescent="0.45">
      <c r="A179" s="643">
        <v>25</v>
      </c>
      <c r="B179" s="241">
        <f t="shared" si="31"/>
        <v>46099</v>
      </c>
      <c r="C179" s="236">
        <f t="shared" si="32"/>
        <v>46099</v>
      </c>
      <c r="D179" s="258"/>
      <c r="E179" s="247" t="s">
        <v>87</v>
      </c>
      <c r="F179" s="644" t="str">
        <f t="shared" ref="F179" si="36">IF(E185&gt;=1,"対象外",IF(E184&gt;=1,"対象外",IF(E180&lt;=3,"対象外",(ROUND(E182/7,3)))))</f>
        <v>対象外</v>
      </c>
      <c r="G179" s="242"/>
      <c r="H179" s="242"/>
    </row>
    <row r="180" spans="1:8" ht="12.75" thickBot="1" x14ac:dyDescent="0.45">
      <c r="A180" s="643"/>
      <c r="B180" s="243">
        <f>B179+1</f>
        <v>46100</v>
      </c>
      <c r="C180" s="244">
        <f>C179+1</f>
        <v>46100</v>
      </c>
      <c r="D180" s="259"/>
      <c r="E180" s="250">
        <f>COUNTIF(D179:D185,"作業")</f>
        <v>0</v>
      </c>
      <c r="F180" s="645"/>
      <c r="G180" s="242"/>
      <c r="H180" s="242"/>
    </row>
    <row r="181" spans="1:8" ht="12.75" thickBot="1" x14ac:dyDescent="0.45">
      <c r="A181" s="643"/>
      <c r="B181" s="243">
        <f t="shared" ref="B181:B207" si="37">B180+1</f>
        <v>46101</v>
      </c>
      <c r="C181" s="244">
        <f t="shared" ref="C181:C207" si="38">C180+1</f>
        <v>46101</v>
      </c>
      <c r="D181" s="259"/>
      <c r="E181" s="248" t="s">
        <v>19</v>
      </c>
      <c r="F181" s="645"/>
      <c r="G181" s="242"/>
      <c r="H181" s="242"/>
    </row>
    <row r="182" spans="1:8" ht="12.75" thickBot="1" x14ac:dyDescent="0.45">
      <c r="A182" s="643"/>
      <c r="B182" s="243">
        <f t="shared" si="37"/>
        <v>46102</v>
      </c>
      <c r="C182" s="244">
        <f t="shared" si="38"/>
        <v>46102</v>
      </c>
      <c r="D182" s="259"/>
      <c r="E182" s="250">
        <f>COUNTIF(D179:D185,"休日")</f>
        <v>0</v>
      </c>
      <c r="F182" s="645"/>
      <c r="G182" s="242"/>
      <c r="H182" s="242"/>
    </row>
    <row r="183" spans="1:8" ht="12.75" thickBot="1" x14ac:dyDescent="0.45">
      <c r="A183" s="643"/>
      <c r="B183" s="243">
        <f t="shared" si="37"/>
        <v>46103</v>
      </c>
      <c r="C183" s="244">
        <f t="shared" si="38"/>
        <v>46103</v>
      </c>
      <c r="D183" s="259"/>
      <c r="E183" s="248" t="s">
        <v>145</v>
      </c>
      <c r="F183" s="645"/>
      <c r="G183" s="242"/>
      <c r="H183" s="242"/>
    </row>
    <row r="184" spans="1:8" ht="12.75" thickBot="1" x14ac:dyDescent="0.45">
      <c r="A184" s="643"/>
      <c r="B184" s="243">
        <f t="shared" si="37"/>
        <v>46104</v>
      </c>
      <c r="C184" s="244">
        <f t="shared" si="38"/>
        <v>46104</v>
      </c>
      <c r="D184" s="259"/>
      <c r="E184" s="248">
        <f>COUNTIF(D179:D185,"夏休")+COUNTIF(D179:D185,"年末年始")+COUNTIF(D179:D185,"中止")+COUNTIF(D179:D185,"対象外")</f>
        <v>0</v>
      </c>
      <c r="F184" s="645"/>
      <c r="G184" s="242"/>
      <c r="H184" s="242"/>
    </row>
    <row r="185" spans="1:8" ht="12.75" thickBot="1" x14ac:dyDescent="0.45">
      <c r="A185" s="643"/>
      <c r="B185" s="245">
        <f t="shared" si="37"/>
        <v>46105</v>
      </c>
      <c r="C185" s="246">
        <f t="shared" si="38"/>
        <v>46105</v>
      </c>
      <c r="D185" s="260"/>
      <c r="E185" s="250">
        <f>COUNTIF(D179:D185,"")</f>
        <v>7</v>
      </c>
      <c r="F185" s="646"/>
      <c r="G185" s="242"/>
      <c r="H185" s="242"/>
    </row>
    <row r="186" spans="1:8" ht="12.75" thickBot="1" x14ac:dyDescent="0.45">
      <c r="A186" s="643">
        <v>26</v>
      </c>
      <c r="B186" s="241">
        <f t="shared" si="37"/>
        <v>46106</v>
      </c>
      <c r="C186" s="236">
        <f t="shared" si="38"/>
        <v>46106</v>
      </c>
      <c r="D186" s="258"/>
      <c r="E186" s="247" t="s">
        <v>87</v>
      </c>
      <c r="F186" s="644" t="str">
        <f t="shared" ref="F186" si="39">IF(E192&gt;=1,"対象外",IF(E191&gt;=1,"対象外",IF(E187&lt;=3,"対象外",(ROUND(E189/7,3)))))</f>
        <v>対象外</v>
      </c>
      <c r="G186" s="242"/>
      <c r="H186" s="242"/>
    </row>
    <row r="187" spans="1:8" ht="12.75" thickBot="1" x14ac:dyDescent="0.45">
      <c r="A187" s="643"/>
      <c r="B187" s="243">
        <f t="shared" si="37"/>
        <v>46107</v>
      </c>
      <c r="C187" s="244">
        <f t="shared" si="38"/>
        <v>46107</v>
      </c>
      <c r="D187" s="259"/>
      <c r="E187" s="250">
        <f>COUNTIF(D186:D192,"作業")</f>
        <v>0</v>
      </c>
      <c r="F187" s="645"/>
      <c r="G187" s="242"/>
      <c r="H187" s="242"/>
    </row>
    <row r="188" spans="1:8" ht="12.75" thickBot="1" x14ac:dyDescent="0.45">
      <c r="A188" s="643"/>
      <c r="B188" s="243">
        <f t="shared" si="37"/>
        <v>46108</v>
      </c>
      <c r="C188" s="244">
        <f t="shared" si="38"/>
        <v>46108</v>
      </c>
      <c r="D188" s="259"/>
      <c r="E188" s="248" t="s">
        <v>19</v>
      </c>
      <c r="F188" s="645"/>
      <c r="G188" s="242"/>
      <c r="H188" s="242"/>
    </row>
    <row r="189" spans="1:8" ht="12.75" thickBot="1" x14ac:dyDescent="0.45">
      <c r="A189" s="643"/>
      <c r="B189" s="243">
        <f t="shared" si="37"/>
        <v>46109</v>
      </c>
      <c r="C189" s="244">
        <f t="shared" si="38"/>
        <v>46109</v>
      </c>
      <c r="D189" s="259"/>
      <c r="E189" s="250">
        <f>COUNTIF(D186:D192,"休日")</f>
        <v>0</v>
      </c>
      <c r="F189" s="645"/>
      <c r="G189" s="242"/>
      <c r="H189" s="242"/>
    </row>
    <row r="190" spans="1:8" ht="12.75" thickBot="1" x14ac:dyDescent="0.45">
      <c r="A190" s="643"/>
      <c r="B190" s="243">
        <f t="shared" si="37"/>
        <v>46110</v>
      </c>
      <c r="C190" s="244">
        <f t="shared" si="38"/>
        <v>46110</v>
      </c>
      <c r="D190" s="259"/>
      <c r="E190" s="248" t="s">
        <v>145</v>
      </c>
      <c r="F190" s="645"/>
      <c r="G190" s="242"/>
      <c r="H190" s="242"/>
    </row>
    <row r="191" spans="1:8" ht="12.75" thickBot="1" x14ac:dyDescent="0.45">
      <c r="A191" s="643"/>
      <c r="B191" s="243">
        <f t="shared" si="37"/>
        <v>46111</v>
      </c>
      <c r="C191" s="244">
        <f t="shared" si="38"/>
        <v>46111</v>
      </c>
      <c r="D191" s="259"/>
      <c r="E191" s="248">
        <f>COUNTIF(D186:D192,"夏休")+COUNTIF(D186:D192,"年末年始")+COUNTIF(D186:D192,"中止")+COUNTIF(D186:D192,"対象外")</f>
        <v>0</v>
      </c>
      <c r="F191" s="645"/>
      <c r="G191" s="242"/>
      <c r="H191" s="242"/>
    </row>
    <row r="192" spans="1:8" ht="12.75" thickBot="1" x14ac:dyDescent="0.45">
      <c r="A192" s="643"/>
      <c r="B192" s="245">
        <f t="shared" si="37"/>
        <v>46112</v>
      </c>
      <c r="C192" s="246">
        <f t="shared" si="38"/>
        <v>46112</v>
      </c>
      <c r="D192" s="260"/>
      <c r="E192" s="250">
        <f>COUNTIF(D186:D192,"")</f>
        <v>7</v>
      </c>
      <c r="F192" s="646"/>
      <c r="G192" s="242"/>
      <c r="H192" s="242"/>
    </row>
    <row r="193" spans="1:8" ht="12.75" thickBot="1" x14ac:dyDescent="0.45">
      <c r="A193" s="643">
        <v>27</v>
      </c>
      <c r="B193" s="241">
        <f t="shared" si="37"/>
        <v>46113</v>
      </c>
      <c r="C193" s="236">
        <f t="shared" si="38"/>
        <v>46113</v>
      </c>
      <c r="D193" s="258"/>
      <c r="E193" s="247" t="s">
        <v>87</v>
      </c>
      <c r="F193" s="644" t="str">
        <f t="shared" ref="F193" si="40">IF(E199&gt;=1,"対象外",IF(E198&gt;=1,"対象外",IF(E194&lt;=3,"対象外",(ROUND(E196/7,3)))))</f>
        <v>対象外</v>
      </c>
      <c r="G193" s="242"/>
      <c r="H193" s="242"/>
    </row>
    <row r="194" spans="1:8" ht="12.75" thickBot="1" x14ac:dyDescent="0.45">
      <c r="A194" s="643"/>
      <c r="B194" s="243">
        <f t="shared" si="37"/>
        <v>46114</v>
      </c>
      <c r="C194" s="244">
        <f t="shared" si="38"/>
        <v>46114</v>
      </c>
      <c r="D194" s="259"/>
      <c r="E194" s="250">
        <f>COUNTIF(D193:D199,"作業")</f>
        <v>0</v>
      </c>
      <c r="F194" s="645"/>
      <c r="G194" s="242"/>
      <c r="H194" s="242"/>
    </row>
    <row r="195" spans="1:8" ht="12.75" thickBot="1" x14ac:dyDescent="0.45">
      <c r="A195" s="643"/>
      <c r="B195" s="243">
        <f t="shared" si="37"/>
        <v>46115</v>
      </c>
      <c r="C195" s="244">
        <f t="shared" si="38"/>
        <v>46115</v>
      </c>
      <c r="D195" s="259"/>
      <c r="E195" s="248" t="s">
        <v>19</v>
      </c>
      <c r="F195" s="645"/>
      <c r="G195" s="242"/>
      <c r="H195" s="242"/>
    </row>
    <row r="196" spans="1:8" ht="12.75" thickBot="1" x14ac:dyDescent="0.45">
      <c r="A196" s="643"/>
      <c r="B196" s="243">
        <f t="shared" si="37"/>
        <v>46116</v>
      </c>
      <c r="C196" s="244">
        <f t="shared" si="38"/>
        <v>46116</v>
      </c>
      <c r="D196" s="259"/>
      <c r="E196" s="250">
        <f>COUNTIF(D193:D199,"休日")</f>
        <v>0</v>
      </c>
      <c r="F196" s="645"/>
      <c r="G196" s="242"/>
      <c r="H196" s="242"/>
    </row>
    <row r="197" spans="1:8" ht="12.75" thickBot="1" x14ac:dyDescent="0.45">
      <c r="A197" s="643"/>
      <c r="B197" s="243">
        <f t="shared" si="37"/>
        <v>46117</v>
      </c>
      <c r="C197" s="244">
        <f t="shared" si="38"/>
        <v>46117</v>
      </c>
      <c r="D197" s="259"/>
      <c r="E197" s="248" t="s">
        <v>145</v>
      </c>
      <c r="F197" s="645"/>
      <c r="G197" s="242"/>
      <c r="H197" s="242"/>
    </row>
    <row r="198" spans="1:8" ht="12.75" thickBot="1" x14ac:dyDescent="0.45">
      <c r="A198" s="643"/>
      <c r="B198" s="243">
        <f t="shared" si="37"/>
        <v>46118</v>
      </c>
      <c r="C198" s="244">
        <f t="shared" si="38"/>
        <v>46118</v>
      </c>
      <c r="D198" s="259"/>
      <c r="E198" s="248">
        <f>COUNTIF(D193:D199,"夏休")+COUNTIF(D193:D199,"年末年始")+COUNTIF(D193:D199,"中止")+COUNTIF(D193:D199,"対象外")</f>
        <v>0</v>
      </c>
      <c r="F198" s="645"/>
      <c r="G198" s="242"/>
      <c r="H198" s="242"/>
    </row>
    <row r="199" spans="1:8" ht="12.75" thickBot="1" x14ac:dyDescent="0.45">
      <c r="A199" s="643"/>
      <c r="B199" s="245">
        <f t="shared" si="37"/>
        <v>46119</v>
      </c>
      <c r="C199" s="246">
        <f t="shared" si="38"/>
        <v>46119</v>
      </c>
      <c r="D199" s="260"/>
      <c r="E199" s="250">
        <f>COUNTIF(D193:D199,"")</f>
        <v>7</v>
      </c>
      <c r="F199" s="646"/>
      <c r="G199" s="242"/>
      <c r="H199" s="242"/>
    </row>
    <row r="200" spans="1:8" ht="12.75" thickBot="1" x14ac:dyDescent="0.45">
      <c r="A200" s="643">
        <v>28</v>
      </c>
      <c r="B200" s="241">
        <f t="shared" si="37"/>
        <v>46120</v>
      </c>
      <c r="C200" s="236">
        <f t="shared" si="38"/>
        <v>46120</v>
      </c>
      <c r="D200" s="258"/>
      <c r="E200" s="247" t="s">
        <v>87</v>
      </c>
      <c r="F200" s="644" t="str">
        <f t="shared" ref="F200" si="41">IF(E206&gt;=1,"対象外",IF(E205&gt;=1,"対象外",IF(E201&lt;=3,"対象外",(ROUND(E203/7,3)))))</f>
        <v>対象外</v>
      </c>
      <c r="G200" s="242"/>
      <c r="H200" s="242"/>
    </row>
    <row r="201" spans="1:8" ht="12.75" thickBot="1" x14ac:dyDescent="0.45">
      <c r="A201" s="643"/>
      <c r="B201" s="243">
        <f t="shared" si="37"/>
        <v>46121</v>
      </c>
      <c r="C201" s="244">
        <f t="shared" si="38"/>
        <v>46121</v>
      </c>
      <c r="D201" s="259"/>
      <c r="E201" s="250">
        <f>COUNTIF(D200:D206,"作業")</f>
        <v>0</v>
      </c>
      <c r="F201" s="645"/>
      <c r="G201" s="242"/>
      <c r="H201" s="242"/>
    </row>
    <row r="202" spans="1:8" ht="12.75" thickBot="1" x14ac:dyDescent="0.45">
      <c r="A202" s="643"/>
      <c r="B202" s="243">
        <f t="shared" si="37"/>
        <v>46122</v>
      </c>
      <c r="C202" s="244">
        <f t="shared" si="38"/>
        <v>46122</v>
      </c>
      <c r="D202" s="259"/>
      <c r="E202" s="248" t="s">
        <v>19</v>
      </c>
      <c r="F202" s="645"/>
      <c r="G202" s="242"/>
      <c r="H202" s="242"/>
    </row>
    <row r="203" spans="1:8" ht="12.75" thickBot="1" x14ac:dyDescent="0.45">
      <c r="A203" s="643"/>
      <c r="B203" s="243">
        <f t="shared" si="37"/>
        <v>46123</v>
      </c>
      <c r="C203" s="244">
        <f t="shared" si="38"/>
        <v>46123</v>
      </c>
      <c r="D203" s="259"/>
      <c r="E203" s="250">
        <f>COUNTIF(D200:D206,"休日")</f>
        <v>0</v>
      </c>
      <c r="F203" s="645"/>
      <c r="G203" s="242"/>
      <c r="H203" s="242"/>
    </row>
    <row r="204" spans="1:8" ht="12.75" thickBot="1" x14ac:dyDescent="0.45">
      <c r="A204" s="643"/>
      <c r="B204" s="243">
        <f t="shared" si="37"/>
        <v>46124</v>
      </c>
      <c r="C204" s="244">
        <f t="shared" si="38"/>
        <v>46124</v>
      </c>
      <c r="D204" s="259"/>
      <c r="E204" s="248" t="s">
        <v>145</v>
      </c>
      <c r="F204" s="645"/>
      <c r="G204" s="242"/>
      <c r="H204" s="242"/>
    </row>
    <row r="205" spans="1:8" ht="12.75" thickBot="1" x14ac:dyDescent="0.45">
      <c r="A205" s="643"/>
      <c r="B205" s="243">
        <f t="shared" si="37"/>
        <v>46125</v>
      </c>
      <c r="C205" s="244">
        <f t="shared" si="38"/>
        <v>46125</v>
      </c>
      <c r="D205" s="259"/>
      <c r="E205" s="248">
        <f>COUNTIF(D200:D206,"夏休")+COUNTIF(D200:D206,"年末年始")+COUNTIF(D200:D206,"中止")+COUNTIF(D200:D206,"対象外")</f>
        <v>0</v>
      </c>
      <c r="F205" s="645"/>
      <c r="G205" s="242"/>
      <c r="H205" s="242"/>
    </row>
    <row r="206" spans="1:8" ht="12.75" thickBot="1" x14ac:dyDescent="0.45">
      <c r="A206" s="643"/>
      <c r="B206" s="245">
        <f t="shared" si="37"/>
        <v>46126</v>
      </c>
      <c r="C206" s="246">
        <f t="shared" si="38"/>
        <v>46126</v>
      </c>
      <c r="D206" s="260"/>
      <c r="E206" s="249">
        <f>COUNTIF(D200:D206,"")</f>
        <v>7</v>
      </c>
      <c r="F206" s="646"/>
      <c r="G206" s="242"/>
      <c r="H206" s="242"/>
    </row>
    <row r="207" spans="1:8" ht="12.75" thickBot="1" x14ac:dyDescent="0.45">
      <c r="A207" s="643">
        <v>29</v>
      </c>
      <c r="B207" s="241">
        <f t="shared" si="37"/>
        <v>46127</v>
      </c>
      <c r="C207" s="236">
        <f t="shared" si="38"/>
        <v>46127</v>
      </c>
      <c r="D207" s="258"/>
      <c r="E207" s="247" t="s">
        <v>87</v>
      </c>
      <c r="F207" s="644" t="str">
        <f t="shared" ref="F207" si="42">IF(E213&gt;=1,"対象外",IF(E212&gt;=1,"対象外",IF(E208&lt;=3,"対象外",(ROUND(E210/7,3)))))</f>
        <v>対象外</v>
      </c>
      <c r="G207" s="242"/>
      <c r="H207" s="242"/>
    </row>
    <row r="208" spans="1:8" ht="12.75" thickBot="1" x14ac:dyDescent="0.45">
      <c r="A208" s="643"/>
      <c r="B208" s="243">
        <f>B207+1</f>
        <v>46128</v>
      </c>
      <c r="C208" s="244">
        <f>C207+1</f>
        <v>46128</v>
      </c>
      <c r="D208" s="259"/>
      <c r="E208" s="250">
        <f>COUNTIF(D207:D213,"作業")</f>
        <v>0</v>
      </c>
      <c r="F208" s="645"/>
      <c r="G208" s="242"/>
      <c r="H208" s="242"/>
    </row>
    <row r="209" spans="1:8" ht="12.75" thickBot="1" x14ac:dyDescent="0.45">
      <c r="A209" s="643"/>
      <c r="B209" s="243">
        <f t="shared" ref="B209:B235" si="43">B208+1</f>
        <v>46129</v>
      </c>
      <c r="C209" s="244">
        <f t="shared" ref="C209:C235" si="44">C208+1</f>
        <v>46129</v>
      </c>
      <c r="D209" s="259"/>
      <c r="E209" s="248" t="s">
        <v>19</v>
      </c>
      <c r="F209" s="645"/>
      <c r="G209" s="242"/>
      <c r="H209" s="242"/>
    </row>
    <row r="210" spans="1:8" ht="12.75" thickBot="1" x14ac:dyDescent="0.45">
      <c r="A210" s="643"/>
      <c r="B210" s="243">
        <f t="shared" si="43"/>
        <v>46130</v>
      </c>
      <c r="C210" s="244">
        <f t="shared" si="44"/>
        <v>46130</v>
      </c>
      <c r="D210" s="259"/>
      <c r="E210" s="250">
        <f>COUNTIF(D207:D213,"休日")</f>
        <v>0</v>
      </c>
      <c r="F210" s="645"/>
      <c r="G210" s="242"/>
      <c r="H210" s="242"/>
    </row>
    <row r="211" spans="1:8" ht="12.75" thickBot="1" x14ac:dyDescent="0.45">
      <c r="A211" s="643"/>
      <c r="B211" s="243">
        <f t="shared" si="43"/>
        <v>46131</v>
      </c>
      <c r="C211" s="244">
        <f t="shared" si="44"/>
        <v>46131</v>
      </c>
      <c r="D211" s="259"/>
      <c r="E211" s="248" t="s">
        <v>145</v>
      </c>
      <c r="F211" s="645"/>
      <c r="G211" s="242"/>
      <c r="H211" s="242"/>
    </row>
    <row r="212" spans="1:8" ht="12.75" thickBot="1" x14ac:dyDescent="0.45">
      <c r="A212" s="643"/>
      <c r="B212" s="243">
        <f t="shared" si="43"/>
        <v>46132</v>
      </c>
      <c r="C212" s="244">
        <f t="shared" si="44"/>
        <v>46132</v>
      </c>
      <c r="D212" s="259"/>
      <c r="E212" s="248">
        <f>COUNTIF(D207:D213,"夏休")+COUNTIF(D207:D213,"年末年始")+COUNTIF(D207:D213,"中止")+COUNTIF(D207:D213,"対象外")</f>
        <v>0</v>
      </c>
      <c r="F212" s="645"/>
      <c r="G212" s="242"/>
      <c r="H212" s="242"/>
    </row>
    <row r="213" spans="1:8" ht="12.75" thickBot="1" x14ac:dyDescent="0.45">
      <c r="A213" s="643"/>
      <c r="B213" s="245">
        <f t="shared" si="43"/>
        <v>46133</v>
      </c>
      <c r="C213" s="246">
        <f t="shared" si="44"/>
        <v>46133</v>
      </c>
      <c r="D213" s="260"/>
      <c r="E213" s="250">
        <f>COUNTIF(D207:D213,"")</f>
        <v>7</v>
      </c>
      <c r="F213" s="646"/>
      <c r="G213" s="242"/>
      <c r="H213" s="242"/>
    </row>
    <row r="214" spans="1:8" ht="12.75" thickBot="1" x14ac:dyDescent="0.45">
      <c r="A214" s="643">
        <v>30</v>
      </c>
      <c r="B214" s="241">
        <f t="shared" si="43"/>
        <v>46134</v>
      </c>
      <c r="C214" s="236">
        <f t="shared" si="44"/>
        <v>46134</v>
      </c>
      <c r="D214" s="258"/>
      <c r="E214" s="247" t="s">
        <v>87</v>
      </c>
      <c r="F214" s="644" t="str">
        <f t="shared" ref="F214" si="45">IF(E220&gt;=1,"対象外",IF(E219&gt;=1,"対象外",IF(E215&lt;=3,"対象外",(ROUND(E217/7,3)))))</f>
        <v>対象外</v>
      </c>
      <c r="G214" s="242"/>
      <c r="H214" s="242"/>
    </row>
    <row r="215" spans="1:8" ht="12.75" thickBot="1" x14ac:dyDescent="0.45">
      <c r="A215" s="643"/>
      <c r="B215" s="243">
        <f t="shared" si="43"/>
        <v>46135</v>
      </c>
      <c r="C215" s="244">
        <f t="shared" si="44"/>
        <v>46135</v>
      </c>
      <c r="D215" s="259"/>
      <c r="E215" s="250">
        <f>COUNTIF(D214:D220,"作業")</f>
        <v>0</v>
      </c>
      <c r="F215" s="645"/>
      <c r="G215" s="242"/>
      <c r="H215" s="242"/>
    </row>
    <row r="216" spans="1:8" ht="12.75" thickBot="1" x14ac:dyDescent="0.45">
      <c r="A216" s="643"/>
      <c r="B216" s="243">
        <f t="shared" si="43"/>
        <v>46136</v>
      </c>
      <c r="C216" s="244">
        <f t="shared" si="44"/>
        <v>46136</v>
      </c>
      <c r="D216" s="259"/>
      <c r="E216" s="248" t="s">
        <v>19</v>
      </c>
      <c r="F216" s="645"/>
      <c r="G216" s="242"/>
      <c r="H216" s="242"/>
    </row>
    <row r="217" spans="1:8" ht="12.75" thickBot="1" x14ac:dyDescent="0.45">
      <c r="A217" s="643"/>
      <c r="B217" s="243">
        <f t="shared" si="43"/>
        <v>46137</v>
      </c>
      <c r="C217" s="244">
        <f t="shared" si="44"/>
        <v>46137</v>
      </c>
      <c r="D217" s="259"/>
      <c r="E217" s="250">
        <f>COUNTIF(D214:D220,"休日")</f>
        <v>0</v>
      </c>
      <c r="F217" s="645"/>
      <c r="G217" s="242"/>
      <c r="H217" s="242"/>
    </row>
    <row r="218" spans="1:8" ht="12.75" thickBot="1" x14ac:dyDescent="0.45">
      <c r="A218" s="643"/>
      <c r="B218" s="243">
        <f t="shared" si="43"/>
        <v>46138</v>
      </c>
      <c r="C218" s="244">
        <f t="shared" si="44"/>
        <v>46138</v>
      </c>
      <c r="D218" s="259"/>
      <c r="E218" s="248" t="s">
        <v>145</v>
      </c>
      <c r="F218" s="645"/>
      <c r="G218" s="242"/>
      <c r="H218" s="242"/>
    </row>
    <row r="219" spans="1:8" ht="12.75" thickBot="1" x14ac:dyDescent="0.45">
      <c r="A219" s="643"/>
      <c r="B219" s="243">
        <f t="shared" si="43"/>
        <v>46139</v>
      </c>
      <c r="C219" s="244">
        <f t="shared" si="44"/>
        <v>46139</v>
      </c>
      <c r="D219" s="259"/>
      <c r="E219" s="248">
        <f>COUNTIF(D214:D220,"夏休")+COUNTIF(D214:D220,"年末年始")+COUNTIF(D214:D220,"中止")+COUNTIF(D214:D220,"対象外")</f>
        <v>0</v>
      </c>
      <c r="F219" s="645"/>
      <c r="G219" s="242"/>
      <c r="H219" s="242"/>
    </row>
    <row r="220" spans="1:8" ht="12.75" thickBot="1" x14ac:dyDescent="0.45">
      <c r="A220" s="643"/>
      <c r="B220" s="245">
        <f t="shared" si="43"/>
        <v>46140</v>
      </c>
      <c r="C220" s="246">
        <f t="shared" si="44"/>
        <v>46140</v>
      </c>
      <c r="D220" s="260"/>
      <c r="E220" s="250">
        <f>COUNTIF(D214:D220,"")</f>
        <v>7</v>
      </c>
      <c r="F220" s="646"/>
      <c r="G220" s="242"/>
      <c r="H220" s="242"/>
    </row>
    <row r="221" spans="1:8" ht="12.75" thickBot="1" x14ac:dyDescent="0.45">
      <c r="A221" s="643">
        <v>31</v>
      </c>
      <c r="B221" s="241">
        <f t="shared" si="43"/>
        <v>46141</v>
      </c>
      <c r="C221" s="236">
        <f t="shared" si="44"/>
        <v>46141</v>
      </c>
      <c r="D221" s="258"/>
      <c r="E221" s="247" t="s">
        <v>87</v>
      </c>
      <c r="F221" s="644" t="str">
        <f t="shared" ref="F221" si="46">IF(E227&gt;=1,"対象外",IF(E226&gt;=1,"対象外",IF(E222&lt;=3,"対象外",(ROUND(E224/7,3)))))</f>
        <v>対象外</v>
      </c>
      <c r="G221" s="242"/>
      <c r="H221" s="242"/>
    </row>
    <row r="222" spans="1:8" ht="12.75" thickBot="1" x14ac:dyDescent="0.45">
      <c r="A222" s="643"/>
      <c r="B222" s="243">
        <f t="shared" si="43"/>
        <v>46142</v>
      </c>
      <c r="C222" s="244">
        <f t="shared" si="44"/>
        <v>46142</v>
      </c>
      <c r="D222" s="259"/>
      <c r="E222" s="250">
        <f>COUNTIF(D221:D227,"作業")</f>
        <v>0</v>
      </c>
      <c r="F222" s="645"/>
      <c r="G222" s="242"/>
      <c r="H222" s="242"/>
    </row>
    <row r="223" spans="1:8" ht="12.75" thickBot="1" x14ac:dyDescent="0.45">
      <c r="A223" s="643"/>
      <c r="B223" s="243">
        <f t="shared" si="43"/>
        <v>46143</v>
      </c>
      <c r="C223" s="244">
        <f t="shared" si="44"/>
        <v>46143</v>
      </c>
      <c r="D223" s="259"/>
      <c r="E223" s="248" t="s">
        <v>19</v>
      </c>
      <c r="F223" s="645"/>
      <c r="G223" s="242"/>
      <c r="H223" s="242"/>
    </row>
    <row r="224" spans="1:8" ht="12.75" thickBot="1" x14ac:dyDescent="0.45">
      <c r="A224" s="643"/>
      <c r="B224" s="243">
        <f t="shared" si="43"/>
        <v>46144</v>
      </c>
      <c r="C224" s="244">
        <f t="shared" si="44"/>
        <v>46144</v>
      </c>
      <c r="D224" s="259"/>
      <c r="E224" s="250">
        <f>COUNTIF(D221:D227,"休日")</f>
        <v>0</v>
      </c>
      <c r="F224" s="645"/>
      <c r="G224" s="242"/>
      <c r="H224" s="242"/>
    </row>
    <row r="225" spans="1:8" ht="12.75" thickBot="1" x14ac:dyDescent="0.45">
      <c r="A225" s="643"/>
      <c r="B225" s="243">
        <f t="shared" si="43"/>
        <v>46145</v>
      </c>
      <c r="C225" s="244">
        <f t="shared" si="44"/>
        <v>46145</v>
      </c>
      <c r="D225" s="259"/>
      <c r="E225" s="248" t="s">
        <v>145</v>
      </c>
      <c r="F225" s="645"/>
      <c r="G225" s="242"/>
      <c r="H225" s="242"/>
    </row>
    <row r="226" spans="1:8" ht="12.75" thickBot="1" x14ac:dyDescent="0.45">
      <c r="A226" s="643"/>
      <c r="B226" s="243">
        <f t="shared" si="43"/>
        <v>46146</v>
      </c>
      <c r="C226" s="244">
        <f t="shared" si="44"/>
        <v>46146</v>
      </c>
      <c r="D226" s="259"/>
      <c r="E226" s="248">
        <f>COUNTIF(D221:D227,"夏休")+COUNTIF(D221:D227,"年末年始")+COUNTIF(D221:D227,"中止")+COUNTIF(D221:D227,"対象外")</f>
        <v>0</v>
      </c>
      <c r="F226" s="645"/>
      <c r="G226" s="242"/>
      <c r="H226" s="242"/>
    </row>
    <row r="227" spans="1:8" ht="12.75" thickBot="1" x14ac:dyDescent="0.45">
      <c r="A227" s="643"/>
      <c r="B227" s="245">
        <f t="shared" si="43"/>
        <v>46147</v>
      </c>
      <c r="C227" s="246">
        <f t="shared" si="44"/>
        <v>46147</v>
      </c>
      <c r="D227" s="260"/>
      <c r="E227" s="250">
        <f>COUNTIF(D221:D227,"")</f>
        <v>7</v>
      </c>
      <c r="F227" s="646"/>
      <c r="G227" s="242"/>
      <c r="H227" s="242"/>
    </row>
    <row r="228" spans="1:8" ht="12.75" thickBot="1" x14ac:dyDescent="0.45">
      <c r="A228" s="643">
        <v>32</v>
      </c>
      <c r="B228" s="241">
        <f t="shared" si="43"/>
        <v>46148</v>
      </c>
      <c r="C228" s="236">
        <f t="shared" si="44"/>
        <v>46148</v>
      </c>
      <c r="D228" s="258"/>
      <c r="E228" s="247" t="s">
        <v>87</v>
      </c>
      <c r="F228" s="644" t="str">
        <f t="shared" ref="F228" si="47">IF(E234&gt;=1,"対象外",IF(E233&gt;=1,"対象外",IF(E229&lt;=3,"対象外",(ROUND(E231/7,3)))))</f>
        <v>対象外</v>
      </c>
      <c r="G228" s="242"/>
      <c r="H228" s="242"/>
    </row>
    <row r="229" spans="1:8" ht="12.75" thickBot="1" x14ac:dyDescent="0.45">
      <c r="A229" s="643"/>
      <c r="B229" s="243">
        <f t="shared" si="43"/>
        <v>46149</v>
      </c>
      <c r="C229" s="244">
        <f t="shared" si="44"/>
        <v>46149</v>
      </c>
      <c r="D229" s="259"/>
      <c r="E229" s="250">
        <f>COUNTIF(D228:D234,"作業")</f>
        <v>0</v>
      </c>
      <c r="F229" s="645"/>
      <c r="G229" s="242"/>
      <c r="H229" s="242"/>
    </row>
    <row r="230" spans="1:8" ht="12.75" thickBot="1" x14ac:dyDescent="0.45">
      <c r="A230" s="643"/>
      <c r="B230" s="243">
        <f t="shared" si="43"/>
        <v>46150</v>
      </c>
      <c r="C230" s="244">
        <f t="shared" si="44"/>
        <v>46150</v>
      </c>
      <c r="D230" s="259"/>
      <c r="E230" s="248" t="s">
        <v>19</v>
      </c>
      <c r="F230" s="645"/>
      <c r="G230" s="242"/>
      <c r="H230" s="242"/>
    </row>
    <row r="231" spans="1:8" ht="12.75" thickBot="1" x14ac:dyDescent="0.45">
      <c r="A231" s="643"/>
      <c r="B231" s="243">
        <f t="shared" si="43"/>
        <v>46151</v>
      </c>
      <c r="C231" s="244">
        <f t="shared" si="44"/>
        <v>46151</v>
      </c>
      <c r="D231" s="259"/>
      <c r="E231" s="250">
        <f>COUNTIF(D228:D234,"休日")</f>
        <v>0</v>
      </c>
      <c r="F231" s="645"/>
      <c r="G231" s="242"/>
      <c r="H231" s="242"/>
    </row>
    <row r="232" spans="1:8" ht="12.75" thickBot="1" x14ac:dyDescent="0.45">
      <c r="A232" s="643"/>
      <c r="B232" s="243">
        <f t="shared" si="43"/>
        <v>46152</v>
      </c>
      <c r="C232" s="244">
        <f t="shared" si="44"/>
        <v>46152</v>
      </c>
      <c r="D232" s="259"/>
      <c r="E232" s="248" t="s">
        <v>145</v>
      </c>
      <c r="F232" s="645"/>
      <c r="G232" s="242"/>
      <c r="H232" s="242"/>
    </row>
    <row r="233" spans="1:8" ht="12.75" thickBot="1" x14ac:dyDescent="0.45">
      <c r="A233" s="643"/>
      <c r="B233" s="243">
        <f t="shared" si="43"/>
        <v>46153</v>
      </c>
      <c r="C233" s="244">
        <f t="shared" si="44"/>
        <v>46153</v>
      </c>
      <c r="D233" s="259"/>
      <c r="E233" s="248">
        <f>COUNTIF(D228:D234,"夏休")+COUNTIF(D228:D234,"年末年始")+COUNTIF(D228:D234,"中止")+COUNTIF(D228:D234,"対象外")</f>
        <v>0</v>
      </c>
      <c r="F233" s="645"/>
      <c r="G233" s="242"/>
      <c r="H233" s="242"/>
    </row>
    <row r="234" spans="1:8" ht="12.75" thickBot="1" x14ac:dyDescent="0.45">
      <c r="A234" s="643"/>
      <c r="B234" s="245">
        <f t="shared" si="43"/>
        <v>46154</v>
      </c>
      <c r="C234" s="246">
        <f t="shared" si="44"/>
        <v>46154</v>
      </c>
      <c r="D234" s="260"/>
      <c r="E234" s="249">
        <f>COUNTIF(D228:D234,"")</f>
        <v>7</v>
      </c>
      <c r="F234" s="646"/>
      <c r="G234" s="242"/>
      <c r="H234" s="242"/>
    </row>
    <row r="235" spans="1:8" ht="12.75" thickBot="1" x14ac:dyDescent="0.45">
      <c r="A235" s="643">
        <v>33</v>
      </c>
      <c r="B235" s="241">
        <f t="shared" si="43"/>
        <v>46155</v>
      </c>
      <c r="C235" s="236">
        <f t="shared" si="44"/>
        <v>46155</v>
      </c>
      <c r="D235" s="258"/>
      <c r="E235" s="247" t="s">
        <v>87</v>
      </c>
      <c r="F235" s="644" t="str">
        <f t="shared" ref="F235" si="48">IF(E241&gt;=1,"対象外",IF(E240&gt;=1,"対象外",IF(E236&lt;=3,"対象外",(ROUND(E238/7,3)))))</f>
        <v>対象外</v>
      </c>
      <c r="G235" s="242"/>
      <c r="H235" s="242"/>
    </row>
    <row r="236" spans="1:8" ht="12.75" thickBot="1" x14ac:dyDescent="0.45">
      <c r="A236" s="643"/>
      <c r="B236" s="243">
        <f>B235+1</f>
        <v>46156</v>
      </c>
      <c r="C236" s="244">
        <f>C235+1</f>
        <v>46156</v>
      </c>
      <c r="D236" s="259"/>
      <c r="E236" s="250">
        <f>COUNTIF(D235:D241,"作業")</f>
        <v>0</v>
      </c>
      <c r="F236" s="645"/>
      <c r="G236" s="242"/>
      <c r="H236" s="242"/>
    </row>
    <row r="237" spans="1:8" ht="12.75" thickBot="1" x14ac:dyDescent="0.45">
      <c r="A237" s="643"/>
      <c r="B237" s="243">
        <f t="shared" ref="B237:B263" si="49">B236+1</f>
        <v>46157</v>
      </c>
      <c r="C237" s="244">
        <f t="shared" ref="C237:C263" si="50">C236+1</f>
        <v>46157</v>
      </c>
      <c r="D237" s="259"/>
      <c r="E237" s="248" t="s">
        <v>19</v>
      </c>
      <c r="F237" s="645"/>
      <c r="G237" s="242"/>
      <c r="H237" s="242"/>
    </row>
    <row r="238" spans="1:8" ht="12.75" thickBot="1" x14ac:dyDescent="0.45">
      <c r="A238" s="643"/>
      <c r="B238" s="243">
        <f t="shared" si="49"/>
        <v>46158</v>
      </c>
      <c r="C238" s="244">
        <f t="shared" si="50"/>
        <v>46158</v>
      </c>
      <c r="D238" s="259"/>
      <c r="E238" s="250">
        <f>COUNTIF(D235:D241,"休日")</f>
        <v>0</v>
      </c>
      <c r="F238" s="645"/>
      <c r="G238" s="242"/>
      <c r="H238" s="242"/>
    </row>
    <row r="239" spans="1:8" ht="12.75" thickBot="1" x14ac:dyDescent="0.45">
      <c r="A239" s="643"/>
      <c r="B239" s="243">
        <f t="shared" si="49"/>
        <v>46159</v>
      </c>
      <c r="C239" s="244">
        <f t="shared" si="50"/>
        <v>46159</v>
      </c>
      <c r="D239" s="259"/>
      <c r="E239" s="248" t="s">
        <v>145</v>
      </c>
      <c r="F239" s="645"/>
      <c r="G239" s="242"/>
      <c r="H239" s="242"/>
    </row>
    <row r="240" spans="1:8" ht="12.75" thickBot="1" x14ac:dyDescent="0.45">
      <c r="A240" s="643"/>
      <c r="B240" s="243">
        <f t="shared" si="49"/>
        <v>46160</v>
      </c>
      <c r="C240" s="244">
        <f t="shared" si="50"/>
        <v>46160</v>
      </c>
      <c r="D240" s="259"/>
      <c r="E240" s="248">
        <f>COUNTIF(D235:D241,"夏休")+COUNTIF(D235:D241,"年末年始")+COUNTIF(D235:D241,"中止")+COUNTIF(D235:D241,"対象外")</f>
        <v>0</v>
      </c>
      <c r="F240" s="645"/>
      <c r="G240" s="242"/>
      <c r="H240" s="242"/>
    </row>
    <row r="241" spans="1:8" ht="12.75" thickBot="1" x14ac:dyDescent="0.45">
      <c r="A241" s="643"/>
      <c r="B241" s="245">
        <f t="shared" si="49"/>
        <v>46161</v>
      </c>
      <c r="C241" s="246">
        <f t="shared" si="50"/>
        <v>46161</v>
      </c>
      <c r="D241" s="260"/>
      <c r="E241" s="250">
        <f>COUNTIF(D235:D241,"")</f>
        <v>7</v>
      </c>
      <c r="F241" s="646"/>
      <c r="G241" s="242"/>
      <c r="H241" s="242"/>
    </row>
    <row r="242" spans="1:8" ht="12.75" thickBot="1" x14ac:dyDescent="0.45">
      <c r="A242" s="643">
        <v>34</v>
      </c>
      <c r="B242" s="241">
        <f t="shared" si="49"/>
        <v>46162</v>
      </c>
      <c r="C242" s="236">
        <f t="shared" si="50"/>
        <v>46162</v>
      </c>
      <c r="D242" s="258"/>
      <c r="E242" s="247" t="s">
        <v>87</v>
      </c>
      <c r="F242" s="644" t="str">
        <f t="shared" ref="F242" si="51">IF(E248&gt;=1,"対象外",IF(E247&gt;=1,"対象外",IF(E243&lt;=3,"対象外",(ROUND(E245/7,3)))))</f>
        <v>対象外</v>
      </c>
      <c r="G242" s="242"/>
      <c r="H242" s="242"/>
    </row>
    <row r="243" spans="1:8" ht="12.75" thickBot="1" x14ac:dyDescent="0.45">
      <c r="A243" s="643"/>
      <c r="B243" s="243">
        <f t="shared" si="49"/>
        <v>46163</v>
      </c>
      <c r="C243" s="244">
        <f t="shared" si="50"/>
        <v>46163</v>
      </c>
      <c r="D243" s="259"/>
      <c r="E243" s="250">
        <f>COUNTIF(D242:D248,"作業")</f>
        <v>0</v>
      </c>
      <c r="F243" s="645"/>
      <c r="G243" s="242"/>
      <c r="H243" s="242"/>
    </row>
    <row r="244" spans="1:8" ht="12.75" thickBot="1" x14ac:dyDescent="0.45">
      <c r="A244" s="643"/>
      <c r="B244" s="243">
        <f t="shared" si="49"/>
        <v>46164</v>
      </c>
      <c r="C244" s="244">
        <f t="shared" si="50"/>
        <v>46164</v>
      </c>
      <c r="D244" s="259"/>
      <c r="E244" s="248" t="s">
        <v>19</v>
      </c>
      <c r="F244" s="645"/>
      <c r="G244" s="242"/>
      <c r="H244" s="242"/>
    </row>
    <row r="245" spans="1:8" ht="12.75" thickBot="1" x14ac:dyDescent="0.45">
      <c r="A245" s="643"/>
      <c r="B245" s="243">
        <f t="shared" si="49"/>
        <v>46165</v>
      </c>
      <c r="C245" s="244">
        <f t="shared" si="50"/>
        <v>46165</v>
      </c>
      <c r="D245" s="259"/>
      <c r="E245" s="250">
        <f>COUNTIF(D242:D248,"休日")</f>
        <v>0</v>
      </c>
      <c r="F245" s="645"/>
      <c r="G245" s="242"/>
      <c r="H245" s="242"/>
    </row>
    <row r="246" spans="1:8" ht="12.75" thickBot="1" x14ac:dyDescent="0.45">
      <c r="A246" s="643"/>
      <c r="B246" s="243">
        <f t="shared" si="49"/>
        <v>46166</v>
      </c>
      <c r="C246" s="244">
        <f t="shared" si="50"/>
        <v>46166</v>
      </c>
      <c r="D246" s="259"/>
      <c r="E246" s="248" t="s">
        <v>145</v>
      </c>
      <c r="F246" s="645"/>
      <c r="G246" s="242"/>
      <c r="H246" s="242"/>
    </row>
    <row r="247" spans="1:8" ht="12.75" thickBot="1" x14ac:dyDescent="0.45">
      <c r="A247" s="643"/>
      <c r="B247" s="243">
        <f t="shared" si="49"/>
        <v>46167</v>
      </c>
      <c r="C247" s="244">
        <f t="shared" si="50"/>
        <v>46167</v>
      </c>
      <c r="D247" s="259"/>
      <c r="E247" s="248">
        <f>COUNTIF(D242:D248,"夏休")+COUNTIF(D242:D248,"年末年始")+COUNTIF(D242:D248,"中止")+COUNTIF(D242:D248,"対象外")</f>
        <v>0</v>
      </c>
      <c r="F247" s="645"/>
      <c r="G247" s="242"/>
      <c r="H247" s="242"/>
    </row>
    <row r="248" spans="1:8" ht="12.75" thickBot="1" x14ac:dyDescent="0.45">
      <c r="A248" s="643"/>
      <c r="B248" s="245">
        <f t="shared" si="49"/>
        <v>46168</v>
      </c>
      <c r="C248" s="246">
        <f t="shared" si="50"/>
        <v>46168</v>
      </c>
      <c r="D248" s="260"/>
      <c r="E248" s="250">
        <f>COUNTIF(D242:D248,"")</f>
        <v>7</v>
      </c>
      <c r="F248" s="646"/>
      <c r="G248" s="242"/>
      <c r="H248" s="242"/>
    </row>
    <row r="249" spans="1:8" ht="12.75" thickBot="1" x14ac:dyDescent="0.45">
      <c r="A249" s="643">
        <v>35</v>
      </c>
      <c r="B249" s="241">
        <f t="shared" si="49"/>
        <v>46169</v>
      </c>
      <c r="C249" s="236">
        <f t="shared" si="50"/>
        <v>46169</v>
      </c>
      <c r="D249" s="258"/>
      <c r="E249" s="247" t="s">
        <v>87</v>
      </c>
      <c r="F249" s="644" t="str">
        <f t="shared" ref="F249" si="52">IF(E255&gt;=1,"対象外",IF(E254&gt;=1,"対象外",IF(E250&lt;=3,"対象外",(ROUND(E252/7,3)))))</f>
        <v>対象外</v>
      </c>
      <c r="G249" s="242"/>
      <c r="H249" s="242"/>
    </row>
    <row r="250" spans="1:8" ht="12.75" thickBot="1" x14ac:dyDescent="0.45">
      <c r="A250" s="643"/>
      <c r="B250" s="243">
        <f t="shared" si="49"/>
        <v>46170</v>
      </c>
      <c r="C250" s="244">
        <f t="shared" si="50"/>
        <v>46170</v>
      </c>
      <c r="D250" s="259"/>
      <c r="E250" s="250">
        <f>COUNTIF(D249:D255,"作業")</f>
        <v>0</v>
      </c>
      <c r="F250" s="645"/>
      <c r="G250" s="242"/>
      <c r="H250" s="242"/>
    </row>
    <row r="251" spans="1:8" ht="12.75" thickBot="1" x14ac:dyDescent="0.45">
      <c r="A251" s="643"/>
      <c r="B251" s="243">
        <f t="shared" si="49"/>
        <v>46171</v>
      </c>
      <c r="C251" s="244">
        <f t="shared" si="50"/>
        <v>46171</v>
      </c>
      <c r="D251" s="259"/>
      <c r="E251" s="248" t="s">
        <v>19</v>
      </c>
      <c r="F251" s="645"/>
      <c r="G251" s="242"/>
      <c r="H251" s="242"/>
    </row>
    <row r="252" spans="1:8" ht="12.75" thickBot="1" x14ac:dyDescent="0.45">
      <c r="A252" s="643"/>
      <c r="B252" s="243">
        <f t="shared" si="49"/>
        <v>46172</v>
      </c>
      <c r="C252" s="244">
        <f t="shared" si="50"/>
        <v>46172</v>
      </c>
      <c r="D252" s="259"/>
      <c r="E252" s="250">
        <f>COUNTIF(D249:D255,"休日")</f>
        <v>0</v>
      </c>
      <c r="F252" s="645"/>
      <c r="G252" s="242"/>
      <c r="H252" s="242"/>
    </row>
    <row r="253" spans="1:8" ht="12.75" thickBot="1" x14ac:dyDescent="0.45">
      <c r="A253" s="643"/>
      <c r="B253" s="243">
        <f t="shared" si="49"/>
        <v>46173</v>
      </c>
      <c r="C253" s="244">
        <f t="shared" si="50"/>
        <v>46173</v>
      </c>
      <c r="D253" s="259"/>
      <c r="E253" s="248" t="s">
        <v>145</v>
      </c>
      <c r="F253" s="645"/>
      <c r="G253" s="242"/>
      <c r="H253" s="242"/>
    </row>
    <row r="254" spans="1:8" ht="12.75" thickBot="1" x14ac:dyDescent="0.45">
      <c r="A254" s="643"/>
      <c r="B254" s="243">
        <f t="shared" si="49"/>
        <v>46174</v>
      </c>
      <c r="C254" s="244">
        <f t="shared" si="50"/>
        <v>46174</v>
      </c>
      <c r="D254" s="259"/>
      <c r="E254" s="248">
        <f>COUNTIF(D249:D255,"夏休")+COUNTIF(D249:D255,"年末年始")+COUNTIF(D249:D255,"中止")+COUNTIF(D249:D255,"対象外")</f>
        <v>0</v>
      </c>
      <c r="F254" s="645"/>
      <c r="G254" s="242"/>
      <c r="H254" s="242"/>
    </row>
    <row r="255" spans="1:8" ht="12.75" thickBot="1" x14ac:dyDescent="0.45">
      <c r="A255" s="643"/>
      <c r="B255" s="245">
        <f t="shared" si="49"/>
        <v>46175</v>
      </c>
      <c r="C255" s="246">
        <f t="shared" si="50"/>
        <v>46175</v>
      </c>
      <c r="D255" s="260"/>
      <c r="E255" s="250">
        <f>COUNTIF(D249:D255,"")</f>
        <v>7</v>
      </c>
      <c r="F255" s="646"/>
      <c r="G255" s="242"/>
      <c r="H255" s="242"/>
    </row>
    <row r="256" spans="1:8" ht="12.75" thickBot="1" x14ac:dyDescent="0.45">
      <c r="A256" s="643">
        <v>36</v>
      </c>
      <c r="B256" s="241">
        <f t="shared" si="49"/>
        <v>46176</v>
      </c>
      <c r="C256" s="236">
        <f t="shared" si="50"/>
        <v>46176</v>
      </c>
      <c r="D256" s="258"/>
      <c r="E256" s="247" t="s">
        <v>87</v>
      </c>
      <c r="F256" s="644" t="str">
        <f t="shared" ref="F256" si="53">IF(E262&gt;=1,"対象外",IF(E261&gt;=1,"対象外",IF(E257&lt;=3,"対象外",(ROUND(E259/7,3)))))</f>
        <v>対象外</v>
      </c>
      <c r="G256" s="242"/>
      <c r="H256" s="242"/>
    </row>
    <row r="257" spans="1:8" ht="12.75" thickBot="1" x14ac:dyDescent="0.45">
      <c r="A257" s="643"/>
      <c r="B257" s="243">
        <f t="shared" si="49"/>
        <v>46177</v>
      </c>
      <c r="C257" s="244">
        <f t="shared" si="50"/>
        <v>46177</v>
      </c>
      <c r="D257" s="259"/>
      <c r="E257" s="250">
        <f>COUNTIF(D256:D262,"作業")</f>
        <v>0</v>
      </c>
      <c r="F257" s="645"/>
      <c r="G257" s="242"/>
      <c r="H257" s="242"/>
    </row>
    <row r="258" spans="1:8" ht="12.75" thickBot="1" x14ac:dyDescent="0.45">
      <c r="A258" s="643"/>
      <c r="B258" s="243">
        <f t="shared" si="49"/>
        <v>46178</v>
      </c>
      <c r="C258" s="244">
        <f t="shared" si="50"/>
        <v>46178</v>
      </c>
      <c r="D258" s="259"/>
      <c r="E258" s="248" t="s">
        <v>19</v>
      </c>
      <c r="F258" s="645"/>
      <c r="G258" s="242"/>
      <c r="H258" s="242"/>
    </row>
    <row r="259" spans="1:8" ht="12.75" thickBot="1" x14ac:dyDescent="0.45">
      <c r="A259" s="643"/>
      <c r="B259" s="243">
        <f t="shared" si="49"/>
        <v>46179</v>
      </c>
      <c r="C259" s="244">
        <f t="shared" si="50"/>
        <v>46179</v>
      </c>
      <c r="D259" s="259"/>
      <c r="E259" s="250">
        <f>COUNTIF(D256:D262,"休日")</f>
        <v>0</v>
      </c>
      <c r="F259" s="645"/>
      <c r="G259" s="242"/>
      <c r="H259" s="242"/>
    </row>
    <row r="260" spans="1:8" ht="12.75" thickBot="1" x14ac:dyDescent="0.45">
      <c r="A260" s="643"/>
      <c r="B260" s="243">
        <f t="shared" si="49"/>
        <v>46180</v>
      </c>
      <c r="C260" s="244">
        <f t="shared" si="50"/>
        <v>46180</v>
      </c>
      <c r="D260" s="259"/>
      <c r="E260" s="248" t="s">
        <v>145</v>
      </c>
      <c r="F260" s="645"/>
      <c r="G260" s="242"/>
      <c r="H260" s="242"/>
    </row>
    <row r="261" spans="1:8" ht="12.75" thickBot="1" x14ac:dyDescent="0.45">
      <c r="A261" s="643"/>
      <c r="B261" s="243">
        <f t="shared" si="49"/>
        <v>46181</v>
      </c>
      <c r="C261" s="244">
        <f t="shared" si="50"/>
        <v>46181</v>
      </c>
      <c r="D261" s="259"/>
      <c r="E261" s="248">
        <f>COUNTIF(D256:D262,"夏休")+COUNTIF(D256:D262,"年末年始")+COUNTIF(D256:D262,"中止")+COUNTIF(D256:D262,"対象外")</f>
        <v>0</v>
      </c>
      <c r="F261" s="645"/>
      <c r="G261" s="242"/>
      <c r="H261" s="242"/>
    </row>
    <row r="262" spans="1:8" ht="12.75" thickBot="1" x14ac:dyDescent="0.45">
      <c r="A262" s="643"/>
      <c r="B262" s="245">
        <f t="shared" si="49"/>
        <v>46182</v>
      </c>
      <c r="C262" s="246">
        <f t="shared" si="50"/>
        <v>46182</v>
      </c>
      <c r="D262" s="260"/>
      <c r="E262" s="249">
        <f>COUNTIF(D256:D262,"")</f>
        <v>7</v>
      </c>
      <c r="F262" s="646"/>
      <c r="G262" s="242"/>
      <c r="H262" s="242"/>
    </row>
    <row r="263" spans="1:8" ht="12.75" thickBot="1" x14ac:dyDescent="0.45">
      <c r="A263" s="643">
        <v>37</v>
      </c>
      <c r="B263" s="241">
        <f t="shared" si="49"/>
        <v>46183</v>
      </c>
      <c r="C263" s="236">
        <f t="shared" si="50"/>
        <v>46183</v>
      </c>
      <c r="D263" s="258"/>
      <c r="E263" s="247" t="s">
        <v>87</v>
      </c>
      <c r="F263" s="644" t="str">
        <f t="shared" ref="F263" si="54">IF(E269&gt;=1,"対象外",IF(E268&gt;=1,"対象外",IF(E264&lt;=3,"対象外",(ROUND(E266/7,3)))))</f>
        <v>対象外</v>
      </c>
      <c r="G263" s="242"/>
      <c r="H263" s="242"/>
    </row>
    <row r="264" spans="1:8" ht="12.75" thickBot="1" x14ac:dyDescent="0.45">
      <c r="A264" s="643"/>
      <c r="B264" s="243">
        <f>B263+1</f>
        <v>46184</v>
      </c>
      <c r="C264" s="244">
        <f>C263+1</f>
        <v>46184</v>
      </c>
      <c r="D264" s="259"/>
      <c r="E264" s="250">
        <f>COUNTIF(D263:D269,"作業")</f>
        <v>0</v>
      </c>
      <c r="F264" s="645"/>
      <c r="G264" s="242"/>
      <c r="H264" s="242"/>
    </row>
    <row r="265" spans="1:8" ht="12.75" thickBot="1" x14ac:dyDescent="0.45">
      <c r="A265" s="643"/>
      <c r="B265" s="243">
        <f t="shared" ref="B265:B291" si="55">B264+1</f>
        <v>46185</v>
      </c>
      <c r="C265" s="244">
        <f t="shared" ref="C265:C291" si="56">C264+1</f>
        <v>46185</v>
      </c>
      <c r="D265" s="259"/>
      <c r="E265" s="248" t="s">
        <v>19</v>
      </c>
      <c r="F265" s="645"/>
      <c r="G265" s="242"/>
      <c r="H265" s="242"/>
    </row>
    <row r="266" spans="1:8" ht="12.75" thickBot="1" x14ac:dyDescent="0.45">
      <c r="A266" s="643"/>
      <c r="B266" s="243">
        <f t="shared" si="55"/>
        <v>46186</v>
      </c>
      <c r="C266" s="244">
        <f t="shared" si="56"/>
        <v>46186</v>
      </c>
      <c r="D266" s="259"/>
      <c r="E266" s="250">
        <f>COUNTIF(D263:D269,"休日")</f>
        <v>0</v>
      </c>
      <c r="F266" s="645"/>
      <c r="G266" s="242"/>
      <c r="H266" s="242"/>
    </row>
    <row r="267" spans="1:8" ht="12.75" thickBot="1" x14ac:dyDescent="0.45">
      <c r="A267" s="643"/>
      <c r="B267" s="243">
        <f t="shared" si="55"/>
        <v>46187</v>
      </c>
      <c r="C267" s="244">
        <f t="shared" si="56"/>
        <v>46187</v>
      </c>
      <c r="D267" s="259"/>
      <c r="E267" s="248" t="s">
        <v>145</v>
      </c>
      <c r="F267" s="645"/>
      <c r="G267" s="242"/>
      <c r="H267" s="242"/>
    </row>
    <row r="268" spans="1:8" ht="12.75" thickBot="1" x14ac:dyDescent="0.45">
      <c r="A268" s="643"/>
      <c r="B268" s="243">
        <f t="shared" si="55"/>
        <v>46188</v>
      </c>
      <c r="C268" s="244">
        <f t="shared" si="56"/>
        <v>46188</v>
      </c>
      <c r="D268" s="259"/>
      <c r="E268" s="248">
        <f>COUNTIF(D263:D269,"夏休")+COUNTIF(D263:D269,"年末年始")+COUNTIF(D263:D269,"中止")+COUNTIF(D263:D269,"対象外")</f>
        <v>0</v>
      </c>
      <c r="F268" s="645"/>
      <c r="G268" s="242"/>
      <c r="H268" s="242"/>
    </row>
    <row r="269" spans="1:8" ht="12.75" thickBot="1" x14ac:dyDescent="0.45">
      <c r="A269" s="643"/>
      <c r="B269" s="245">
        <f t="shared" si="55"/>
        <v>46189</v>
      </c>
      <c r="C269" s="246">
        <f t="shared" si="56"/>
        <v>46189</v>
      </c>
      <c r="D269" s="260"/>
      <c r="E269" s="250">
        <f>COUNTIF(D263:D269,"")</f>
        <v>7</v>
      </c>
      <c r="F269" s="646"/>
      <c r="G269" s="242"/>
      <c r="H269" s="242"/>
    </row>
    <row r="270" spans="1:8" ht="12.75" thickBot="1" x14ac:dyDescent="0.45">
      <c r="A270" s="643">
        <v>38</v>
      </c>
      <c r="B270" s="241">
        <f t="shared" si="55"/>
        <v>46190</v>
      </c>
      <c r="C270" s="236">
        <f t="shared" si="56"/>
        <v>46190</v>
      </c>
      <c r="D270" s="258"/>
      <c r="E270" s="247" t="s">
        <v>87</v>
      </c>
      <c r="F270" s="644" t="str">
        <f t="shared" ref="F270" si="57">IF(E276&gt;=1,"対象外",IF(E275&gt;=1,"対象外",IF(E271&lt;=3,"対象外",(ROUND(E273/7,3)))))</f>
        <v>対象外</v>
      </c>
      <c r="G270" s="242"/>
      <c r="H270" s="242"/>
    </row>
    <row r="271" spans="1:8" ht="12.75" thickBot="1" x14ac:dyDescent="0.45">
      <c r="A271" s="643"/>
      <c r="B271" s="243">
        <f t="shared" si="55"/>
        <v>46191</v>
      </c>
      <c r="C271" s="244">
        <f t="shared" si="56"/>
        <v>46191</v>
      </c>
      <c r="D271" s="259"/>
      <c r="E271" s="250">
        <f>COUNTIF(D270:D276,"作業")</f>
        <v>0</v>
      </c>
      <c r="F271" s="645"/>
      <c r="G271" s="242"/>
      <c r="H271" s="242"/>
    </row>
    <row r="272" spans="1:8" ht="12.75" thickBot="1" x14ac:dyDescent="0.45">
      <c r="A272" s="643"/>
      <c r="B272" s="243">
        <f t="shared" si="55"/>
        <v>46192</v>
      </c>
      <c r="C272" s="244">
        <f t="shared" si="56"/>
        <v>46192</v>
      </c>
      <c r="D272" s="259"/>
      <c r="E272" s="248" t="s">
        <v>19</v>
      </c>
      <c r="F272" s="645"/>
      <c r="G272" s="242"/>
      <c r="H272" s="242"/>
    </row>
    <row r="273" spans="1:8" ht="12.75" thickBot="1" x14ac:dyDescent="0.45">
      <c r="A273" s="643"/>
      <c r="B273" s="243">
        <f t="shared" si="55"/>
        <v>46193</v>
      </c>
      <c r="C273" s="244">
        <f t="shared" si="56"/>
        <v>46193</v>
      </c>
      <c r="D273" s="259"/>
      <c r="E273" s="250">
        <f>COUNTIF(D270:D276,"休日")</f>
        <v>0</v>
      </c>
      <c r="F273" s="645"/>
      <c r="G273" s="242"/>
      <c r="H273" s="242"/>
    </row>
    <row r="274" spans="1:8" ht="12.75" thickBot="1" x14ac:dyDescent="0.45">
      <c r="A274" s="643"/>
      <c r="B274" s="243">
        <f t="shared" si="55"/>
        <v>46194</v>
      </c>
      <c r="C274" s="244">
        <f t="shared" si="56"/>
        <v>46194</v>
      </c>
      <c r="D274" s="259"/>
      <c r="E274" s="248" t="s">
        <v>145</v>
      </c>
      <c r="F274" s="645"/>
      <c r="G274" s="242"/>
      <c r="H274" s="242"/>
    </row>
    <row r="275" spans="1:8" ht="12.75" thickBot="1" x14ac:dyDescent="0.45">
      <c r="A275" s="643"/>
      <c r="B275" s="243">
        <f t="shared" si="55"/>
        <v>46195</v>
      </c>
      <c r="C275" s="244">
        <f t="shared" si="56"/>
        <v>46195</v>
      </c>
      <c r="D275" s="259"/>
      <c r="E275" s="248">
        <f>COUNTIF(D270:D276,"夏休")+COUNTIF(D270:D276,"年末年始")+COUNTIF(D270:D276,"中止")+COUNTIF(D270:D276,"対象外")</f>
        <v>0</v>
      </c>
      <c r="F275" s="645"/>
      <c r="G275" s="242"/>
      <c r="H275" s="242"/>
    </row>
    <row r="276" spans="1:8" ht="12.75" thickBot="1" x14ac:dyDescent="0.45">
      <c r="A276" s="643"/>
      <c r="B276" s="245">
        <f t="shared" si="55"/>
        <v>46196</v>
      </c>
      <c r="C276" s="246">
        <f t="shared" si="56"/>
        <v>46196</v>
      </c>
      <c r="D276" s="260"/>
      <c r="E276" s="250">
        <f>COUNTIF(D270:D276,"")</f>
        <v>7</v>
      </c>
      <c r="F276" s="646"/>
      <c r="G276" s="242"/>
      <c r="H276" s="242"/>
    </row>
    <row r="277" spans="1:8" ht="12.75" thickBot="1" x14ac:dyDescent="0.45">
      <c r="A277" s="643">
        <v>39</v>
      </c>
      <c r="B277" s="241">
        <f t="shared" si="55"/>
        <v>46197</v>
      </c>
      <c r="C277" s="236">
        <f t="shared" si="56"/>
        <v>46197</v>
      </c>
      <c r="D277" s="258"/>
      <c r="E277" s="247" t="s">
        <v>87</v>
      </c>
      <c r="F277" s="644" t="str">
        <f t="shared" ref="F277" si="58">IF(E283&gt;=1,"対象外",IF(E282&gt;=1,"対象外",IF(E278&lt;=3,"対象外",(ROUND(E280/7,3)))))</f>
        <v>対象外</v>
      </c>
      <c r="G277" s="242"/>
      <c r="H277" s="242"/>
    </row>
    <row r="278" spans="1:8" ht="12.75" thickBot="1" x14ac:dyDescent="0.45">
      <c r="A278" s="643"/>
      <c r="B278" s="243">
        <f t="shared" si="55"/>
        <v>46198</v>
      </c>
      <c r="C278" s="244">
        <f t="shared" si="56"/>
        <v>46198</v>
      </c>
      <c r="D278" s="259"/>
      <c r="E278" s="250">
        <f>COUNTIF(D277:D283,"作業")</f>
        <v>0</v>
      </c>
      <c r="F278" s="645"/>
      <c r="G278" s="242"/>
      <c r="H278" s="242"/>
    </row>
    <row r="279" spans="1:8" ht="12.75" thickBot="1" x14ac:dyDescent="0.45">
      <c r="A279" s="643"/>
      <c r="B279" s="243">
        <f t="shared" si="55"/>
        <v>46199</v>
      </c>
      <c r="C279" s="244">
        <f t="shared" si="56"/>
        <v>46199</v>
      </c>
      <c r="D279" s="259"/>
      <c r="E279" s="248" t="s">
        <v>19</v>
      </c>
      <c r="F279" s="645"/>
      <c r="G279" s="242"/>
      <c r="H279" s="242"/>
    </row>
    <row r="280" spans="1:8" ht="12.75" thickBot="1" x14ac:dyDescent="0.45">
      <c r="A280" s="643"/>
      <c r="B280" s="243">
        <f t="shared" si="55"/>
        <v>46200</v>
      </c>
      <c r="C280" s="244">
        <f t="shared" si="56"/>
        <v>46200</v>
      </c>
      <c r="D280" s="259"/>
      <c r="E280" s="250">
        <f>COUNTIF(D277:D283,"休日")</f>
        <v>0</v>
      </c>
      <c r="F280" s="645"/>
      <c r="G280" s="242"/>
      <c r="H280" s="242"/>
    </row>
    <row r="281" spans="1:8" ht="12.75" thickBot="1" x14ac:dyDescent="0.45">
      <c r="A281" s="643"/>
      <c r="B281" s="243">
        <f t="shared" si="55"/>
        <v>46201</v>
      </c>
      <c r="C281" s="244">
        <f t="shared" si="56"/>
        <v>46201</v>
      </c>
      <c r="D281" s="259"/>
      <c r="E281" s="248" t="s">
        <v>145</v>
      </c>
      <c r="F281" s="645"/>
      <c r="G281" s="242"/>
      <c r="H281" s="242"/>
    </row>
    <row r="282" spans="1:8" ht="12.75" thickBot="1" x14ac:dyDescent="0.45">
      <c r="A282" s="643"/>
      <c r="B282" s="243">
        <f t="shared" si="55"/>
        <v>46202</v>
      </c>
      <c r="C282" s="244">
        <f t="shared" si="56"/>
        <v>46202</v>
      </c>
      <c r="D282" s="259"/>
      <c r="E282" s="248">
        <f>COUNTIF(D277:D283,"夏休")+COUNTIF(D277:D283,"年末年始")+COUNTIF(D277:D283,"中止")+COUNTIF(D277:D283,"対象外")</f>
        <v>0</v>
      </c>
      <c r="F282" s="645"/>
      <c r="G282" s="242"/>
      <c r="H282" s="242"/>
    </row>
    <row r="283" spans="1:8" ht="12.75" thickBot="1" x14ac:dyDescent="0.45">
      <c r="A283" s="643"/>
      <c r="B283" s="245">
        <f t="shared" si="55"/>
        <v>46203</v>
      </c>
      <c r="C283" s="246">
        <f t="shared" si="56"/>
        <v>46203</v>
      </c>
      <c r="D283" s="260"/>
      <c r="E283" s="250">
        <f>COUNTIF(D277:D283,"")</f>
        <v>7</v>
      </c>
      <c r="F283" s="646"/>
      <c r="G283" s="242"/>
      <c r="H283" s="242"/>
    </row>
    <row r="284" spans="1:8" ht="12.75" thickBot="1" x14ac:dyDescent="0.45">
      <c r="A284" s="643">
        <v>40</v>
      </c>
      <c r="B284" s="241">
        <f t="shared" si="55"/>
        <v>46204</v>
      </c>
      <c r="C284" s="236">
        <f t="shared" si="56"/>
        <v>46204</v>
      </c>
      <c r="D284" s="258"/>
      <c r="E284" s="247" t="s">
        <v>87</v>
      </c>
      <c r="F284" s="644" t="str">
        <f t="shared" ref="F284" si="59">IF(E290&gt;=1,"対象外",IF(E289&gt;=1,"対象外",IF(E285&lt;=3,"対象外",(ROUND(E287/7,3)))))</f>
        <v>対象外</v>
      </c>
      <c r="G284" s="242"/>
      <c r="H284" s="242"/>
    </row>
    <row r="285" spans="1:8" ht="12.75" thickBot="1" x14ac:dyDescent="0.45">
      <c r="A285" s="643"/>
      <c r="B285" s="243">
        <f t="shared" si="55"/>
        <v>46205</v>
      </c>
      <c r="C285" s="244">
        <f t="shared" si="56"/>
        <v>46205</v>
      </c>
      <c r="D285" s="259"/>
      <c r="E285" s="250">
        <f>COUNTIF(D284:D290,"作業")</f>
        <v>0</v>
      </c>
      <c r="F285" s="645"/>
      <c r="G285" s="242"/>
      <c r="H285" s="242"/>
    </row>
    <row r="286" spans="1:8" ht="12.75" thickBot="1" x14ac:dyDescent="0.45">
      <c r="A286" s="643"/>
      <c r="B286" s="243">
        <f t="shared" si="55"/>
        <v>46206</v>
      </c>
      <c r="C286" s="244">
        <f t="shared" si="56"/>
        <v>46206</v>
      </c>
      <c r="D286" s="259"/>
      <c r="E286" s="248" t="s">
        <v>19</v>
      </c>
      <c r="F286" s="645"/>
      <c r="G286" s="242"/>
      <c r="H286" s="242"/>
    </row>
    <row r="287" spans="1:8" ht="12.75" thickBot="1" x14ac:dyDescent="0.45">
      <c r="A287" s="643"/>
      <c r="B287" s="243">
        <f t="shared" si="55"/>
        <v>46207</v>
      </c>
      <c r="C287" s="244">
        <f t="shared" si="56"/>
        <v>46207</v>
      </c>
      <c r="D287" s="259"/>
      <c r="E287" s="250">
        <f>COUNTIF(D284:D290,"休日")</f>
        <v>0</v>
      </c>
      <c r="F287" s="645"/>
      <c r="G287" s="242"/>
      <c r="H287" s="242"/>
    </row>
    <row r="288" spans="1:8" ht="12.75" thickBot="1" x14ac:dyDescent="0.45">
      <c r="A288" s="643"/>
      <c r="B288" s="243">
        <f t="shared" si="55"/>
        <v>46208</v>
      </c>
      <c r="C288" s="244">
        <f t="shared" si="56"/>
        <v>46208</v>
      </c>
      <c r="D288" s="259"/>
      <c r="E288" s="248" t="s">
        <v>145</v>
      </c>
      <c r="F288" s="645"/>
      <c r="G288" s="242"/>
      <c r="H288" s="242"/>
    </row>
    <row r="289" spans="1:8" ht="12.75" thickBot="1" x14ac:dyDescent="0.45">
      <c r="A289" s="643"/>
      <c r="B289" s="243">
        <f t="shared" si="55"/>
        <v>46209</v>
      </c>
      <c r="C289" s="244">
        <f t="shared" si="56"/>
        <v>46209</v>
      </c>
      <c r="D289" s="259"/>
      <c r="E289" s="248">
        <f>COUNTIF(D284:D290,"夏休")+COUNTIF(D284:D290,"年末年始")+COUNTIF(D284:D290,"中止")+COUNTIF(D284:D290,"対象外")</f>
        <v>0</v>
      </c>
      <c r="F289" s="645"/>
      <c r="G289" s="242"/>
      <c r="H289" s="242"/>
    </row>
    <row r="290" spans="1:8" ht="12.75" thickBot="1" x14ac:dyDescent="0.45">
      <c r="A290" s="643"/>
      <c r="B290" s="245">
        <f t="shared" si="55"/>
        <v>46210</v>
      </c>
      <c r="C290" s="246">
        <f t="shared" si="56"/>
        <v>46210</v>
      </c>
      <c r="D290" s="260"/>
      <c r="E290" s="249">
        <f>COUNTIF(D284:D290,"")</f>
        <v>7</v>
      </c>
      <c r="F290" s="646"/>
      <c r="G290" s="242"/>
      <c r="H290" s="242"/>
    </row>
    <row r="291" spans="1:8" ht="12.75" thickBot="1" x14ac:dyDescent="0.45">
      <c r="A291" s="643">
        <v>41</v>
      </c>
      <c r="B291" s="241">
        <f t="shared" si="55"/>
        <v>46211</v>
      </c>
      <c r="C291" s="236">
        <f t="shared" si="56"/>
        <v>46211</v>
      </c>
      <c r="D291" s="258"/>
      <c r="E291" s="247" t="s">
        <v>87</v>
      </c>
      <c r="F291" s="644" t="str">
        <f t="shared" ref="F291" si="60">IF(E297&gt;=1,"対象外",IF(E296&gt;=1,"対象外",IF(E292&lt;=3,"対象外",(ROUND(E294/7,3)))))</f>
        <v>対象外</v>
      </c>
      <c r="G291" s="242"/>
      <c r="H291" s="242"/>
    </row>
    <row r="292" spans="1:8" ht="12.75" thickBot="1" x14ac:dyDescent="0.45">
      <c r="A292" s="643"/>
      <c r="B292" s="243">
        <f>B291+1</f>
        <v>46212</v>
      </c>
      <c r="C292" s="244">
        <f>C291+1</f>
        <v>46212</v>
      </c>
      <c r="D292" s="259"/>
      <c r="E292" s="250">
        <f>COUNTIF(D291:D297,"作業")</f>
        <v>0</v>
      </c>
      <c r="F292" s="645"/>
      <c r="G292" s="242"/>
      <c r="H292" s="242"/>
    </row>
    <row r="293" spans="1:8" ht="12.75" thickBot="1" x14ac:dyDescent="0.45">
      <c r="A293" s="643"/>
      <c r="B293" s="243">
        <f t="shared" ref="B293:B319" si="61">B292+1</f>
        <v>46213</v>
      </c>
      <c r="C293" s="244">
        <f t="shared" ref="C293:C319" si="62">C292+1</f>
        <v>46213</v>
      </c>
      <c r="D293" s="259"/>
      <c r="E293" s="248" t="s">
        <v>19</v>
      </c>
      <c r="F293" s="645"/>
      <c r="G293" s="242"/>
      <c r="H293" s="242"/>
    </row>
    <row r="294" spans="1:8" ht="12.75" thickBot="1" x14ac:dyDescent="0.45">
      <c r="A294" s="643"/>
      <c r="B294" s="243">
        <f t="shared" si="61"/>
        <v>46214</v>
      </c>
      <c r="C294" s="244">
        <f t="shared" si="62"/>
        <v>46214</v>
      </c>
      <c r="D294" s="259"/>
      <c r="E294" s="250">
        <f>COUNTIF(D291:D297,"休日")</f>
        <v>0</v>
      </c>
      <c r="F294" s="645"/>
      <c r="G294" s="242"/>
      <c r="H294" s="242"/>
    </row>
    <row r="295" spans="1:8" ht="12.75" thickBot="1" x14ac:dyDescent="0.45">
      <c r="A295" s="643"/>
      <c r="B295" s="243">
        <f t="shared" si="61"/>
        <v>46215</v>
      </c>
      <c r="C295" s="244">
        <f t="shared" si="62"/>
        <v>46215</v>
      </c>
      <c r="D295" s="259"/>
      <c r="E295" s="248" t="s">
        <v>145</v>
      </c>
      <c r="F295" s="645"/>
      <c r="G295" s="242"/>
      <c r="H295" s="242"/>
    </row>
    <row r="296" spans="1:8" ht="12.75" thickBot="1" x14ac:dyDescent="0.45">
      <c r="A296" s="643"/>
      <c r="B296" s="243">
        <f t="shared" si="61"/>
        <v>46216</v>
      </c>
      <c r="C296" s="244">
        <f t="shared" si="62"/>
        <v>46216</v>
      </c>
      <c r="D296" s="259"/>
      <c r="E296" s="248">
        <f>COUNTIF(D291:D297,"夏休")+COUNTIF(D291:D297,"年末年始")+COUNTIF(D291:D297,"中止")+COUNTIF(D291:D297,"対象外")</f>
        <v>0</v>
      </c>
      <c r="F296" s="645"/>
      <c r="G296" s="242"/>
      <c r="H296" s="242"/>
    </row>
    <row r="297" spans="1:8" ht="12.75" thickBot="1" x14ac:dyDescent="0.45">
      <c r="A297" s="643"/>
      <c r="B297" s="245">
        <f t="shared" si="61"/>
        <v>46217</v>
      </c>
      <c r="C297" s="246">
        <f t="shared" si="62"/>
        <v>46217</v>
      </c>
      <c r="D297" s="260"/>
      <c r="E297" s="250">
        <f>COUNTIF(D291:D297,"")</f>
        <v>7</v>
      </c>
      <c r="F297" s="646"/>
      <c r="G297" s="242"/>
      <c r="H297" s="242"/>
    </row>
    <row r="298" spans="1:8" ht="12.75" thickBot="1" x14ac:dyDescent="0.45">
      <c r="A298" s="643">
        <v>42</v>
      </c>
      <c r="B298" s="241">
        <f t="shared" si="61"/>
        <v>46218</v>
      </c>
      <c r="C298" s="236">
        <f t="shared" si="62"/>
        <v>46218</v>
      </c>
      <c r="D298" s="258"/>
      <c r="E298" s="247" t="s">
        <v>87</v>
      </c>
      <c r="F298" s="644" t="str">
        <f t="shared" ref="F298" si="63">IF(E304&gt;=1,"対象外",IF(E303&gt;=1,"対象外",IF(E299&lt;=3,"対象外",(ROUND(E301/7,3)))))</f>
        <v>対象外</v>
      </c>
      <c r="G298" s="242"/>
      <c r="H298" s="242"/>
    </row>
    <row r="299" spans="1:8" ht="12.75" thickBot="1" x14ac:dyDescent="0.45">
      <c r="A299" s="643"/>
      <c r="B299" s="243">
        <f t="shared" si="61"/>
        <v>46219</v>
      </c>
      <c r="C299" s="244">
        <f t="shared" si="62"/>
        <v>46219</v>
      </c>
      <c r="D299" s="259"/>
      <c r="E299" s="250">
        <f>COUNTIF(D298:D304,"作業")</f>
        <v>0</v>
      </c>
      <c r="F299" s="645"/>
      <c r="G299" s="242"/>
      <c r="H299" s="242"/>
    </row>
    <row r="300" spans="1:8" ht="12.75" thickBot="1" x14ac:dyDescent="0.45">
      <c r="A300" s="643"/>
      <c r="B300" s="243">
        <f t="shared" si="61"/>
        <v>46220</v>
      </c>
      <c r="C300" s="244">
        <f t="shared" si="62"/>
        <v>46220</v>
      </c>
      <c r="D300" s="259"/>
      <c r="E300" s="248" t="s">
        <v>19</v>
      </c>
      <c r="F300" s="645"/>
      <c r="G300" s="242"/>
      <c r="H300" s="242"/>
    </row>
    <row r="301" spans="1:8" ht="12.75" thickBot="1" x14ac:dyDescent="0.45">
      <c r="A301" s="643"/>
      <c r="B301" s="243">
        <f t="shared" si="61"/>
        <v>46221</v>
      </c>
      <c r="C301" s="244">
        <f t="shared" si="62"/>
        <v>46221</v>
      </c>
      <c r="D301" s="259"/>
      <c r="E301" s="250">
        <f>COUNTIF(D298:D304,"休日")</f>
        <v>0</v>
      </c>
      <c r="F301" s="645"/>
      <c r="G301" s="242"/>
      <c r="H301" s="242"/>
    </row>
    <row r="302" spans="1:8" ht="12.75" thickBot="1" x14ac:dyDescent="0.45">
      <c r="A302" s="643"/>
      <c r="B302" s="243">
        <f t="shared" si="61"/>
        <v>46222</v>
      </c>
      <c r="C302" s="244">
        <f t="shared" si="62"/>
        <v>46222</v>
      </c>
      <c r="D302" s="259"/>
      <c r="E302" s="248" t="s">
        <v>145</v>
      </c>
      <c r="F302" s="645"/>
      <c r="G302" s="242"/>
      <c r="H302" s="242"/>
    </row>
    <row r="303" spans="1:8" ht="12.75" thickBot="1" x14ac:dyDescent="0.45">
      <c r="A303" s="643"/>
      <c r="B303" s="243">
        <f t="shared" si="61"/>
        <v>46223</v>
      </c>
      <c r="C303" s="244">
        <f t="shared" si="62"/>
        <v>46223</v>
      </c>
      <c r="D303" s="259"/>
      <c r="E303" s="248">
        <f>COUNTIF(D298:D304,"夏休")+COUNTIF(D298:D304,"年末年始")+COUNTIF(D298:D304,"中止")+COUNTIF(D298:D304,"対象外")</f>
        <v>0</v>
      </c>
      <c r="F303" s="645"/>
      <c r="G303" s="242"/>
      <c r="H303" s="242"/>
    </row>
    <row r="304" spans="1:8" ht="12.75" thickBot="1" x14ac:dyDescent="0.45">
      <c r="A304" s="643"/>
      <c r="B304" s="245">
        <f t="shared" si="61"/>
        <v>46224</v>
      </c>
      <c r="C304" s="246">
        <f t="shared" si="62"/>
        <v>46224</v>
      </c>
      <c r="D304" s="260"/>
      <c r="E304" s="250">
        <f>COUNTIF(D298:D304,"")</f>
        <v>7</v>
      </c>
      <c r="F304" s="646"/>
      <c r="G304" s="242"/>
      <c r="H304" s="242"/>
    </row>
    <row r="305" spans="1:8" ht="12.75" thickBot="1" x14ac:dyDescent="0.45">
      <c r="A305" s="643">
        <v>43</v>
      </c>
      <c r="B305" s="241">
        <f t="shared" si="61"/>
        <v>46225</v>
      </c>
      <c r="C305" s="236">
        <f t="shared" si="62"/>
        <v>46225</v>
      </c>
      <c r="D305" s="258"/>
      <c r="E305" s="247" t="s">
        <v>87</v>
      </c>
      <c r="F305" s="644" t="str">
        <f t="shared" ref="F305" si="64">IF(E311&gt;=1,"対象外",IF(E310&gt;=1,"対象外",IF(E306&lt;=3,"対象外",(ROUND(E308/7,3)))))</f>
        <v>対象外</v>
      </c>
      <c r="G305" s="242"/>
      <c r="H305" s="242"/>
    </row>
    <row r="306" spans="1:8" ht="12.75" thickBot="1" x14ac:dyDescent="0.45">
      <c r="A306" s="643"/>
      <c r="B306" s="243">
        <f t="shared" si="61"/>
        <v>46226</v>
      </c>
      <c r="C306" s="244">
        <f t="shared" si="62"/>
        <v>46226</v>
      </c>
      <c r="D306" s="259"/>
      <c r="E306" s="250">
        <f>COUNTIF(D305:D311,"作業")</f>
        <v>0</v>
      </c>
      <c r="F306" s="645"/>
      <c r="G306" s="242"/>
      <c r="H306" s="242"/>
    </row>
    <row r="307" spans="1:8" ht="12.75" thickBot="1" x14ac:dyDescent="0.45">
      <c r="A307" s="643"/>
      <c r="B307" s="243">
        <f t="shared" si="61"/>
        <v>46227</v>
      </c>
      <c r="C307" s="244">
        <f t="shared" si="62"/>
        <v>46227</v>
      </c>
      <c r="D307" s="259"/>
      <c r="E307" s="248" t="s">
        <v>19</v>
      </c>
      <c r="F307" s="645"/>
      <c r="G307" s="242"/>
      <c r="H307" s="242"/>
    </row>
    <row r="308" spans="1:8" ht="12.75" thickBot="1" x14ac:dyDescent="0.45">
      <c r="A308" s="643"/>
      <c r="B308" s="243">
        <f t="shared" si="61"/>
        <v>46228</v>
      </c>
      <c r="C308" s="244">
        <f t="shared" si="62"/>
        <v>46228</v>
      </c>
      <c r="D308" s="259"/>
      <c r="E308" s="250">
        <f>COUNTIF(D305:D311,"休日")</f>
        <v>0</v>
      </c>
      <c r="F308" s="645"/>
      <c r="G308" s="242"/>
      <c r="H308" s="242"/>
    </row>
    <row r="309" spans="1:8" ht="12.75" thickBot="1" x14ac:dyDescent="0.45">
      <c r="A309" s="643"/>
      <c r="B309" s="243">
        <f t="shared" si="61"/>
        <v>46229</v>
      </c>
      <c r="C309" s="244">
        <f t="shared" si="62"/>
        <v>46229</v>
      </c>
      <c r="D309" s="259"/>
      <c r="E309" s="248" t="s">
        <v>145</v>
      </c>
      <c r="F309" s="645"/>
      <c r="G309" s="242"/>
      <c r="H309" s="242"/>
    </row>
    <row r="310" spans="1:8" ht="12.75" thickBot="1" x14ac:dyDescent="0.45">
      <c r="A310" s="643"/>
      <c r="B310" s="243">
        <f t="shared" si="61"/>
        <v>46230</v>
      </c>
      <c r="C310" s="244">
        <f t="shared" si="62"/>
        <v>46230</v>
      </c>
      <c r="D310" s="259"/>
      <c r="E310" s="248">
        <f>COUNTIF(D305:D311,"夏休")+COUNTIF(D305:D311,"年末年始")+COUNTIF(D305:D311,"中止")+COUNTIF(D305:D311,"対象外")</f>
        <v>0</v>
      </c>
      <c r="F310" s="645"/>
      <c r="G310" s="242"/>
      <c r="H310" s="242"/>
    </row>
    <row r="311" spans="1:8" ht="12.75" thickBot="1" x14ac:dyDescent="0.45">
      <c r="A311" s="643"/>
      <c r="B311" s="245">
        <f t="shared" si="61"/>
        <v>46231</v>
      </c>
      <c r="C311" s="246">
        <f t="shared" si="62"/>
        <v>46231</v>
      </c>
      <c r="D311" s="260"/>
      <c r="E311" s="250">
        <f>COUNTIF(D305:D311,"")</f>
        <v>7</v>
      </c>
      <c r="F311" s="646"/>
      <c r="G311" s="242"/>
      <c r="H311" s="242"/>
    </row>
    <row r="312" spans="1:8" ht="12.75" thickBot="1" x14ac:dyDescent="0.45">
      <c r="A312" s="643">
        <v>44</v>
      </c>
      <c r="B312" s="241">
        <f t="shared" si="61"/>
        <v>46232</v>
      </c>
      <c r="C312" s="236">
        <f t="shared" si="62"/>
        <v>46232</v>
      </c>
      <c r="D312" s="258"/>
      <c r="E312" s="247" t="s">
        <v>87</v>
      </c>
      <c r="F312" s="644" t="str">
        <f t="shared" ref="F312" si="65">IF(E318&gt;=1,"対象外",IF(E317&gt;=1,"対象外",IF(E313&lt;=3,"対象外",(ROUND(E315/7,3)))))</f>
        <v>対象外</v>
      </c>
      <c r="G312" s="242"/>
      <c r="H312" s="242"/>
    </row>
    <row r="313" spans="1:8" ht="12.75" thickBot="1" x14ac:dyDescent="0.45">
      <c r="A313" s="643"/>
      <c r="B313" s="243">
        <f t="shared" si="61"/>
        <v>46233</v>
      </c>
      <c r="C313" s="244">
        <f t="shared" si="62"/>
        <v>46233</v>
      </c>
      <c r="D313" s="259"/>
      <c r="E313" s="250">
        <f>COUNTIF(D312:D318,"作業")</f>
        <v>0</v>
      </c>
      <c r="F313" s="645"/>
      <c r="G313" s="242"/>
      <c r="H313" s="242"/>
    </row>
    <row r="314" spans="1:8" ht="12.75" thickBot="1" x14ac:dyDescent="0.45">
      <c r="A314" s="643"/>
      <c r="B314" s="243">
        <f t="shared" si="61"/>
        <v>46234</v>
      </c>
      <c r="C314" s="244">
        <f t="shared" si="62"/>
        <v>46234</v>
      </c>
      <c r="D314" s="259"/>
      <c r="E314" s="248" t="s">
        <v>19</v>
      </c>
      <c r="F314" s="645"/>
      <c r="G314" s="242"/>
      <c r="H314" s="242"/>
    </row>
    <row r="315" spans="1:8" ht="12.75" thickBot="1" x14ac:dyDescent="0.45">
      <c r="A315" s="643"/>
      <c r="B315" s="243">
        <f t="shared" si="61"/>
        <v>46235</v>
      </c>
      <c r="C315" s="244">
        <f t="shared" si="62"/>
        <v>46235</v>
      </c>
      <c r="D315" s="259"/>
      <c r="E315" s="250">
        <f>COUNTIF(D312:D318,"休日")</f>
        <v>0</v>
      </c>
      <c r="F315" s="645"/>
      <c r="G315" s="242"/>
      <c r="H315" s="242"/>
    </row>
    <row r="316" spans="1:8" ht="12.75" thickBot="1" x14ac:dyDescent="0.45">
      <c r="A316" s="643"/>
      <c r="B316" s="243">
        <f t="shared" si="61"/>
        <v>46236</v>
      </c>
      <c r="C316" s="244">
        <f t="shared" si="62"/>
        <v>46236</v>
      </c>
      <c r="D316" s="259"/>
      <c r="E316" s="248" t="s">
        <v>145</v>
      </c>
      <c r="F316" s="645"/>
      <c r="G316" s="242"/>
      <c r="H316" s="242"/>
    </row>
    <row r="317" spans="1:8" ht="12.75" thickBot="1" x14ac:dyDescent="0.45">
      <c r="A317" s="643"/>
      <c r="B317" s="243">
        <f t="shared" si="61"/>
        <v>46237</v>
      </c>
      <c r="C317" s="244">
        <f t="shared" si="62"/>
        <v>46237</v>
      </c>
      <c r="D317" s="259"/>
      <c r="E317" s="248">
        <f>COUNTIF(D312:D318,"夏休")+COUNTIF(D312:D318,"年末年始")+COUNTIF(D312:D318,"中止")+COUNTIF(D312:D318,"対象外")</f>
        <v>0</v>
      </c>
      <c r="F317" s="645"/>
      <c r="G317" s="242"/>
      <c r="H317" s="242"/>
    </row>
    <row r="318" spans="1:8" ht="12.75" thickBot="1" x14ac:dyDescent="0.45">
      <c r="A318" s="643"/>
      <c r="B318" s="245">
        <f t="shared" si="61"/>
        <v>46238</v>
      </c>
      <c r="C318" s="246">
        <f t="shared" si="62"/>
        <v>46238</v>
      </c>
      <c r="D318" s="260"/>
      <c r="E318" s="249">
        <f>COUNTIF(D312:D318,"")</f>
        <v>7</v>
      </c>
      <c r="F318" s="646"/>
      <c r="G318" s="242"/>
      <c r="H318" s="242"/>
    </row>
    <row r="319" spans="1:8" ht="12.75" thickBot="1" x14ac:dyDescent="0.45">
      <c r="A319" s="643">
        <v>45</v>
      </c>
      <c r="B319" s="241">
        <f t="shared" si="61"/>
        <v>46239</v>
      </c>
      <c r="C319" s="236">
        <f t="shared" si="62"/>
        <v>46239</v>
      </c>
      <c r="D319" s="258"/>
      <c r="E319" s="247" t="s">
        <v>87</v>
      </c>
      <c r="F319" s="644" t="str">
        <f t="shared" ref="F319" si="66">IF(E325&gt;=1,"対象外",IF(E324&gt;=1,"対象外",IF(E320&lt;=3,"対象外",(ROUND(E322/7,3)))))</f>
        <v>対象外</v>
      </c>
      <c r="G319" s="242"/>
      <c r="H319" s="242"/>
    </row>
    <row r="320" spans="1:8" ht="12.75" thickBot="1" x14ac:dyDescent="0.45">
      <c r="A320" s="643"/>
      <c r="B320" s="243">
        <f>B319+1</f>
        <v>46240</v>
      </c>
      <c r="C320" s="244">
        <f>C319+1</f>
        <v>46240</v>
      </c>
      <c r="D320" s="259"/>
      <c r="E320" s="250">
        <f>COUNTIF(D319:D325,"作業")</f>
        <v>0</v>
      </c>
      <c r="F320" s="645"/>
      <c r="G320" s="242"/>
      <c r="H320" s="242"/>
    </row>
    <row r="321" spans="1:8" ht="12.75" thickBot="1" x14ac:dyDescent="0.45">
      <c r="A321" s="643"/>
      <c r="B321" s="243">
        <f t="shared" ref="B321:B347" si="67">B320+1</f>
        <v>46241</v>
      </c>
      <c r="C321" s="244">
        <f t="shared" ref="C321:C347" si="68">C320+1</f>
        <v>46241</v>
      </c>
      <c r="D321" s="259"/>
      <c r="E321" s="248" t="s">
        <v>19</v>
      </c>
      <c r="F321" s="645"/>
      <c r="G321" s="242"/>
      <c r="H321" s="242"/>
    </row>
    <row r="322" spans="1:8" ht="12.75" thickBot="1" x14ac:dyDescent="0.45">
      <c r="A322" s="643"/>
      <c r="B322" s="243">
        <f t="shared" si="67"/>
        <v>46242</v>
      </c>
      <c r="C322" s="244">
        <f t="shared" si="68"/>
        <v>46242</v>
      </c>
      <c r="D322" s="259"/>
      <c r="E322" s="250">
        <f>COUNTIF(D319:D325,"休日")</f>
        <v>0</v>
      </c>
      <c r="F322" s="645"/>
      <c r="G322" s="242"/>
      <c r="H322" s="242"/>
    </row>
    <row r="323" spans="1:8" ht="12.75" thickBot="1" x14ac:dyDescent="0.45">
      <c r="A323" s="643"/>
      <c r="B323" s="243">
        <f t="shared" si="67"/>
        <v>46243</v>
      </c>
      <c r="C323" s="244">
        <f t="shared" si="68"/>
        <v>46243</v>
      </c>
      <c r="D323" s="259"/>
      <c r="E323" s="248" t="s">
        <v>145</v>
      </c>
      <c r="F323" s="645"/>
      <c r="G323" s="242"/>
      <c r="H323" s="242"/>
    </row>
    <row r="324" spans="1:8" ht="12.75" thickBot="1" x14ac:dyDescent="0.45">
      <c r="A324" s="643"/>
      <c r="B324" s="243">
        <f t="shared" si="67"/>
        <v>46244</v>
      </c>
      <c r="C324" s="244">
        <f t="shared" si="68"/>
        <v>46244</v>
      </c>
      <c r="D324" s="259"/>
      <c r="E324" s="248">
        <f>COUNTIF(D319:D325,"夏休")+COUNTIF(D319:D325,"年末年始")+COUNTIF(D319:D325,"中止")+COUNTIF(D319:D325,"対象外")</f>
        <v>0</v>
      </c>
      <c r="F324" s="645"/>
      <c r="G324" s="242"/>
      <c r="H324" s="242"/>
    </row>
    <row r="325" spans="1:8" ht="12.75" thickBot="1" x14ac:dyDescent="0.45">
      <c r="A325" s="643"/>
      <c r="B325" s="245">
        <f t="shared" si="67"/>
        <v>46245</v>
      </c>
      <c r="C325" s="246">
        <f t="shared" si="68"/>
        <v>46245</v>
      </c>
      <c r="D325" s="260"/>
      <c r="E325" s="250">
        <f>COUNTIF(D319:D325,"")</f>
        <v>7</v>
      </c>
      <c r="F325" s="646"/>
      <c r="G325" s="242"/>
      <c r="H325" s="242"/>
    </row>
    <row r="326" spans="1:8" ht="12.75" thickBot="1" x14ac:dyDescent="0.45">
      <c r="A326" s="643">
        <v>46</v>
      </c>
      <c r="B326" s="241">
        <f t="shared" si="67"/>
        <v>46246</v>
      </c>
      <c r="C326" s="236">
        <f t="shared" si="68"/>
        <v>46246</v>
      </c>
      <c r="D326" s="258"/>
      <c r="E326" s="247" t="s">
        <v>87</v>
      </c>
      <c r="F326" s="644" t="str">
        <f t="shared" ref="F326" si="69">IF(E332&gt;=1,"対象外",IF(E331&gt;=1,"対象外",IF(E327&lt;=3,"対象外",(ROUND(E329/7,3)))))</f>
        <v>対象外</v>
      </c>
      <c r="G326" s="242"/>
      <c r="H326" s="242"/>
    </row>
    <row r="327" spans="1:8" ht="12.75" thickBot="1" x14ac:dyDescent="0.45">
      <c r="A327" s="643"/>
      <c r="B327" s="243">
        <f t="shared" si="67"/>
        <v>46247</v>
      </c>
      <c r="C327" s="244">
        <f t="shared" si="68"/>
        <v>46247</v>
      </c>
      <c r="D327" s="259"/>
      <c r="E327" s="250">
        <f>COUNTIF(D326:D332,"作業")</f>
        <v>0</v>
      </c>
      <c r="F327" s="645"/>
      <c r="G327" s="242"/>
      <c r="H327" s="242"/>
    </row>
    <row r="328" spans="1:8" ht="12.75" thickBot="1" x14ac:dyDescent="0.45">
      <c r="A328" s="643"/>
      <c r="B328" s="243">
        <f t="shared" si="67"/>
        <v>46248</v>
      </c>
      <c r="C328" s="244">
        <f t="shared" si="68"/>
        <v>46248</v>
      </c>
      <c r="D328" s="259"/>
      <c r="E328" s="248" t="s">
        <v>19</v>
      </c>
      <c r="F328" s="645"/>
      <c r="G328" s="242"/>
      <c r="H328" s="242"/>
    </row>
    <row r="329" spans="1:8" ht="12.75" thickBot="1" x14ac:dyDescent="0.45">
      <c r="A329" s="643"/>
      <c r="B329" s="243">
        <f t="shared" si="67"/>
        <v>46249</v>
      </c>
      <c r="C329" s="244">
        <f t="shared" si="68"/>
        <v>46249</v>
      </c>
      <c r="D329" s="259"/>
      <c r="E329" s="250">
        <f>COUNTIF(D326:D332,"休日")</f>
        <v>0</v>
      </c>
      <c r="F329" s="645"/>
      <c r="G329" s="242"/>
      <c r="H329" s="242"/>
    </row>
    <row r="330" spans="1:8" ht="12.75" thickBot="1" x14ac:dyDescent="0.45">
      <c r="A330" s="643"/>
      <c r="B330" s="243">
        <f t="shared" si="67"/>
        <v>46250</v>
      </c>
      <c r="C330" s="244">
        <f t="shared" si="68"/>
        <v>46250</v>
      </c>
      <c r="D330" s="259"/>
      <c r="E330" s="248" t="s">
        <v>145</v>
      </c>
      <c r="F330" s="645"/>
      <c r="G330" s="242"/>
      <c r="H330" s="242"/>
    </row>
    <row r="331" spans="1:8" ht="12.75" thickBot="1" x14ac:dyDescent="0.45">
      <c r="A331" s="643"/>
      <c r="B331" s="243">
        <f t="shared" si="67"/>
        <v>46251</v>
      </c>
      <c r="C331" s="244">
        <f t="shared" si="68"/>
        <v>46251</v>
      </c>
      <c r="D331" s="259"/>
      <c r="E331" s="248">
        <f>COUNTIF(D326:D332,"夏休")+COUNTIF(D326:D332,"年末年始")+COUNTIF(D326:D332,"中止")+COUNTIF(D326:D332,"対象外")</f>
        <v>0</v>
      </c>
      <c r="F331" s="645"/>
      <c r="G331" s="242"/>
      <c r="H331" s="242"/>
    </row>
    <row r="332" spans="1:8" ht="12.75" thickBot="1" x14ac:dyDescent="0.45">
      <c r="A332" s="643"/>
      <c r="B332" s="245">
        <f t="shared" si="67"/>
        <v>46252</v>
      </c>
      <c r="C332" s="246">
        <f t="shared" si="68"/>
        <v>46252</v>
      </c>
      <c r="D332" s="260"/>
      <c r="E332" s="250">
        <f>COUNTIF(D326:D332,"")</f>
        <v>7</v>
      </c>
      <c r="F332" s="646"/>
      <c r="G332" s="242"/>
      <c r="H332" s="242"/>
    </row>
    <row r="333" spans="1:8" ht="12.75" thickBot="1" x14ac:dyDescent="0.45">
      <c r="A333" s="643">
        <v>47</v>
      </c>
      <c r="B333" s="241">
        <f t="shared" si="67"/>
        <v>46253</v>
      </c>
      <c r="C333" s="236">
        <f t="shared" si="68"/>
        <v>46253</v>
      </c>
      <c r="D333" s="258"/>
      <c r="E333" s="247" t="s">
        <v>87</v>
      </c>
      <c r="F333" s="644" t="str">
        <f t="shared" ref="F333" si="70">IF(E339&gt;=1,"対象外",IF(E338&gt;=1,"対象外",IF(E334&lt;=3,"対象外",(ROUND(E336/7,3)))))</f>
        <v>対象外</v>
      </c>
      <c r="G333" s="242"/>
      <c r="H333" s="242"/>
    </row>
    <row r="334" spans="1:8" ht="12.75" thickBot="1" x14ac:dyDescent="0.45">
      <c r="A334" s="643"/>
      <c r="B334" s="243">
        <f t="shared" si="67"/>
        <v>46254</v>
      </c>
      <c r="C334" s="244">
        <f t="shared" si="68"/>
        <v>46254</v>
      </c>
      <c r="D334" s="259"/>
      <c r="E334" s="250">
        <f>COUNTIF(D333:D339,"作業")</f>
        <v>0</v>
      </c>
      <c r="F334" s="645"/>
      <c r="G334" s="242"/>
      <c r="H334" s="242"/>
    </row>
    <row r="335" spans="1:8" ht="12.75" thickBot="1" x14ac:dyDescent="0.45">
      <c r="A335" s="643"/>
      <c r="B335" s="243">
        <f t="shared" si="67"/>
        <v>46255</v>
      </c>
      <c r="C335" s="244">
        <f t="shared" si="68"/>
        <v>46255</v>
      </c>
      <c r="D335" s="259"/>
      <c r="E335" s="248" t="s">
        <v>19</v>
      </c>
      <c r="F335" s="645"/>
      <c r="G335" s="242"/>
      <c r="H335" s="242"/>
    </row>
    <row r="336" spans="1:8" ht="12.75" thickBot="1" x14ac:dyDescent="0.45">
      <c r="A336" s="643"/>
      <c r="B336" s="243">
        <f t="shared" si="67"/>
        <v>46256</v>
      </c>
      <c r="C336" s="244">
        <f t="shared" si="68"/>
        <v>46256</v>
      </c>
      <c r="D336" s="259"/>
      <c r="E336" s="250">
        <f>COUNTIF(D333:D339,"休日")</f>
        <v>0</v>
      </c>
      <c r="F336" s="645"/>
      <c r="G336" s="242"/>
      <c r="H336" s="242"/>
    </row>
    <row r="337" spans="1:8" ht="12.75" thickBot="1" x14ac:dyDescent="0.45">
      <c r="A337" s="643"/>
      <c r="B337" s="243">
        <f t="shared" si="67"/>
        <v>46257</v>
      </c>
      <c r="C337" s="244">
        <f t="shared" si="68"/>
        <v>46257</v>
      </c>
      <c r="D337" s="259"/>
      <c r="E337" s="248" t="s">
        <v>145</v>
      </c>
      <c r="F337" s="645"/>
      <c r="G337" s="242"/>
      <c r="H337" s="242"/>
    </row>
    <row r="338" spans="1:8" ht="12.75" thickBot="1" x14ac:dyDescent="0.45">
      <c r="A338" s="643"/>
      <c r="B338" s="243">
        <f t="shared" si="67"/>
        <v>46258</v>
      </c>
      <c r="C338" s="244">
        <f t="shared" si="68"/>
        <v>46258</v>
      </c>
      <c r="D338" s="259"/>
      <c r="E338" s="248">
        <f>COUNTIF(D333:D339,"夏休")+COUNTIF(D333:D339,"年末年始")+COUNTIF(D333:D339,"中止")+COUNTIF(D333:D339,"対象外")</f>
        <v>0</v>
      </c>
      <c r="F338" s="645"/>
      <c r="G338" s="242"/>
      <c r="H338" s="242"/>
    </row>
    <row r="339" spans="1:8" ht="12.75" thickBot="1" x14ac:dyDescent="0.45">
      <c r="A339" s="643"/>
      <c r="B339" s="245">
        <f t="shared" si="67"/>
        <v>46259</v>
      </c>
      <c r="C339" s="246">
        <f t="shared" si="68"/>
        <v>46259</v>
      </c>
      <c r="D339" s="260"/>
      <c r="E339" s="250">
        <f>COUNTIF(D333:D339,"")</f>
        <v>7</v>
      </c>
      <c r="F339" s="646"/>
      <c r="G339" s="242"/>
      <c r="H339" s="242"/>
    </row>
    <row r="340" spans="1:8" ht="12.75" thickBot="1" x14ac:dyDescent="0.45">
      <c r="A340" s="643">
        <v>48</v>
      </c>
      <c r="B340" s="241">
        <f t="shared" si="67"/>
        <v>46260</v>
      </c>
      <c r="C340" s="236">
        <f t="shared" si="68"/>
        <v>46260</v>
      </c>
      <c r="D340" s="258"/>
      <c r="E340" s="247" t="s">
        <v>87</v>
      </c>
      <c r="F340" s="644" t="str">
        <f t="shared" ref="F340" si="71">IF(E346&gt;=1,"対象外",IF(E345&gt;=1,"対象外",IF(E341&lt;=3,"対象外",(ROUND(E343/7,3)))))</f>
        <v>対象外</v>
      </c>
      <c r="G340" s="242"/>
      <c r="H340" s="242"/>
    </row>
    <row r="341" spans="1:8" ht="12.75" thickBot="1" x14ac:dyDescent="0.45">
      <c r="A341" s="643"/>
      <c r="B341" s="243">
        <f t="shared" si="67"/>
        <v>46261</v>
      </c>
      <c r="C341" s="244">
        <f t="shared" si="68"/>
        <v>46261</v>
      </c>
      <c r="D341" s="259"/>
      <c r="E341" s="250">
        <f>COUNTIF(D340:D346,"作業")</f>
        <v>0</v>
      </c>
      <c r="F341" s="645"/>
      <c r="G341" s="242"/>
      <c r="H341" s="242"/>
    </row>
    <row r="342" spans="1:8" ht="12.75" thickBot="1" x14ac:dyDescent="0.45">
      <c r="A342" s="643"/>
      <c r="B342" s="243">
        <f t="shared" si="67"/>
        <v>46262</v>
      </c>
      <c r="C342" s="244">
        <f t="shared" si="68"/>
        <v>46262</v>
      </c>
      <c r="D342" s="259"/>
      <c r="E342" s="248" t="s">
        <v>19</v>
      </c>
      <c r="F342" s="645"/>
      <c r="G342" s="242"/>
      <c r="H342" s="242"/>
    </row>
    <row r="343" spans="1:8" ht="12.75" thickBot="1" x14ac:dyDescent="0.45">
      <c r="A343" s="643"/>
      <c r="B343" s="243">
        <f t="shared" si="67"/>
        <v>46263</v>
      </c>
      <c r="C343" s="244">
        <f t="shared" si="68"/>
        <v>46263</v>
      </c>
      <c r="D343" s="259"/>
      <c r="E343" s="250">
        <f>COUNTIF(D340:D346,"休日")</f>
        <v>0</v>
      </c>
      <c r="F343" s="645"/>
      <c r="G343" s="242"/>
      <c r="H343" s="242"/>
    </row>
    <row r="344" spans="1:8" ht="12.75" thickBot="1" x14ac:dyDescent="0.45">
      <c r="A344" s="643"/>
      <c r="B344" s="243">
        <f t="shared" si="67"/>
        <v>46264</v>
      </c>
      <c r="C344" s="244">
        <f t="shared" si="68"/>
        <v>46264</v>
      </c>
      <c r="D344" s="259"/>
      <c r="E344" s="248" t="s">
        <v>145</v>
      </c>
      <c r="F344" s="645"/>
      <c r="G344" s="242"/>
      <c r="H344" s="242"/>
    </row>
    <row r="345" spans="1:8" ht="12.75" thickBot="1" x14ac:dyDescent="0.45">
      <c r="A345" s="643"/>
      <c r="B345" s="243">
        <f t="shared" si="67"/>
        <v>46265</v>
      </c>
      <c r="C345" s="244">
        <f t="shared" si="68"/>
        <v>46265</v>
      </c>
      <c r="D345" s="259"/>
      <c r="E345" s="248">
        <f>COUNTIF(D340:D346,"夏休")+COUNTIF(D340:D346,"年末年始")+COUNTIF(D340:D346,"中止")+COUNTIF(D340:D346,"対象外")</f>
        <v>0</v>
      </c>
      <c r="F345" s="645"/>
      <c r="G345" s="242"/>
      <c r="H345" s="242"/>
    </row>
    <row r="346" spans="1:8" ht="12.75" thickBot="1" x14ac:dyDescent="0.45">
      <c r="A346" s="643"/>
      <c r="B346" s="245">
        <f t="shared" si="67"/>
        <v>46266</v>
      </c>
      <c r="C346" s="246">
        <f t="shared" si="68"/>
        <v>46266</v>
      </c>
      <c r="D346" s="260"/>
      <c r="E346" s="249">
        <f>COUNTIF(D340:D346,"")</f>
        <v>7</v>
      </c>
      <c r="F346" s="646"/>
      <c r="G346" s="242"/>
      <c r="H346" s="242"/>
    </row>
    <row r="347" spans="1:8" ht="12.75" thickBot="1" x14ac:dyDescent="0.45">
      <c r="A347" s="643">
        <v>49</v>
      </c>
      <c r="B347" s="241">
        <f t="shared" si="67"/>
        <v>46267</v>
      </c>
      <c r="C347" s="236">
        <f t="shared" si="68"/>
        <v>46267</v>
      </c>
      <c r="D347" s="258"/>
      <c r="E347" s="247" t="s">
        <v>87</v>
      </c>
      <c r="F347" s="644" t="str">
        <f t="shared" ref="F347" si="72">IF(E353&gt;=1,"対象外",IF(E352&gt;=1,"対象外",IF(E348&lt;=3,"対象外",(ROUND(E350/7,3)))))</f>
        <v>対象外</v>
      </c>
      <c r="G347" s="242"/>
      <c r="H347" s="242"/>
    </row>
    <row r="348" spans="1:8" ht="12.75" thickBot="1" x14ac:dyDescent="0.45">
      <c r="A348" s="643"/>
      <c r="B348" s="243">
        <f>B347+1</f>
        <v>46268</v>
      </c>
      <c r="C348" s="244">
        <f>C347+1</f>
        <v>46268</v>
      </c>
      <c r="D348" s="259"/>
      <c r="E348" s="250">
        <f>COUNTIF(D347:D353,"作業")</f>
        <v>0</v>
      </c>
      <c r="F348" s="645"/>
      <c r="G348" s="242"/>
      <c r="H348" s="242"/>
    </row>
    <row r="349" spans="1:8" ht="12.75" thickBot="1" x14ac:dyDescent="0.45">
      <c r="A349" s="643"/>
      <c r="B349" s="243">
        <f t="shared" ref="B349:B375" si="73">B348+1</f>
        <v>46269</v>
      </c>
      <c r="C349" s="244">
        <f t="shared" ref="C349:C375" si="74">C348+1</f>
        <v>46269</v>
      </c>
      <c r="D349" s="259"/>
      <c r="E349" s="248" t="s">
        <v>19</v>
      </c>
      <c r="F349" s="645"/>
      <c r="G349" s="242"/>
      <c r="H349" s="242"/>
    </row>
    <row r="350" spans="1:8" ht="12.75" thickBot="1" x14ac:dyDescent="0.45">
      <c r="A350" s="643"/>
      <c r="B350" s="243">
        <f t="shared" si="73"/>
        <v>46270</v>
      </c>
      <c r="C350" s="244">
        <f t="shared" si="74"/>
        <v>46270</v>
      </c>
      <c r="D350" s="259"/>
      <c r="E350" s="250">
        <f>COUNTIF(D347:D353,"休日")</f>
        <v>0</v>
      </c>
      <c r="F350" s="645"/>
      <c r="G350" s="242"/>
      <c r="H350" s="242"/>
    </row>
    <row r="351" spans="1:8" ht="12.75" thickBot="1" x14ac:dyDescent="0.45">
      <c r="A351" s="643"/>
      <c r="B351" s="243">
        <f t="shared" si="73"/>
        <v>46271</v>
      </c>
      <c r="C351" s="244">
        <f t="shared" si="74"/>
        <v>46271</v>
      </c>
      <c r="D351" s="259"/>
      <c r="E351" s="248" t="s">
        <v>145</v>
      </c>
      <c r="F351" s="645"/>
      <c r="G351" s="242"/>
      <c r="H351" s="242"/>
    </row>
    <row r="352" spans="1:8" ht="12.75" thickBot="1" x14ac:dyDescent="0.45">
      <c r="A352" s="643"/>
      <c r="B352" s="243">
        <f t="shared" si="73"/>
        <v>46272</v>
      </c>
      <c r="C352" s="244">
        <f t="shared" si="74"/>
        <v>46272</v>
      </c>
      <c r="D352" s="259"/>
      <c r="E352" s="248">
        <f>COUNTIF(D347:D353,"夏休")+COUNTIF(D347:D353,"年末年始")+COUNTIF(D347:D353,"中止")+COUNTIF(D347:D353,"対象外")</f>
        <v>0</v>
      </c>
      <c r="F352" s="645"/>
      <c r="G352" s="242"/>
      <c r="H352" s="242"/>
    </row>
    <row r="353" spans="1:8" ht="12.75" thickBot="1" x14ac:dyDescent="0.45">
      <c r="A353" s="643"/>
      <c r="B353" s="245">
        <f t="shared" si="73"/>
        <v>46273</v>
      </c>
      <c r="C353" s="246">
        <f t="shared" si="74"/>
        <v>46273</v>
      </c>
      <c r="D353" s="260"/>
      <c r="E353" s="250">
        <f>COUNTIF(D347:D353,"")</f>
        <v>7</v>
      </c>
      <c r="F353" s="646"/>
      <c r="G353" s="242"/>
      <c r="H353" s="242"/>
    </row>
    <row r="354" spans="1:8" ht="12.75" thickBot="1" x14ac:dyDescent="0.45">
      <c r="A354" s="643">
        <v>50</v>
      </c>
      <c r="B354" s="241">
        <f t="shared" si="73"/>
        <v>46274</v>
      </c>
      <c r="C354" s="236">
        <f t="shared" si="74"/>
        <v>46274</v>
      </c>
      <c r="D354" s="258"/>
      <c r="E354" s="247" t="s">
        <v>87</v>
      </c>
      <c r="F354" s="644" t="str">
        <f t="shared" ref="F354" si="75">IF(E360&gt;=1,"対象外",IF(E359&gt;=1,"対象外",IF(E355&lt;=3,"対象外",(ROUND(E357/7,3)))))</f>
        <v>対象外</v>
      </c>
      <c r="G354" s="242"/>
      <c r="H354" s="242"/>
    </row>
    <row r="355" spans="1:8" ht="12.75" thickBot="1" x14ac:dyDescent="0.45">
      <c r="A355" s="643"/>
      <c r="B355" s="243">
        <f t="shared" si="73"/>
        <v>46275</v>
      </c>
      <c r="C355" s="244">
        <f t="shared" si="74"/>
        <v>46275</v>
      </c>
      <c r="D355" s="259"/>
      <c r="E355" s="250">
        <f>COUNTIF(D354:D360,"作業")</f>
        <v>0</v>
      </c>
      <c r="F355" s="645"/>
      <c r="G355" s="242"/>
      <c r="H355" s="242"/>
    </row>
    <row r="356" spans="1:8" ht="12.75" thickBot="1" x14ac:dyDescent="0.45">
      <c r="A356" s="643"/>
      <c r="B356" s="243">
        <f t="shared" si="73"/>
        <v>46276</v>
      </c>
      <c r="C356" s="244">
        <f t="shared" si="74"/>
        <v>46276</v>
      </c>
      <c r="D356" s="259"/>
      <c r="E356" s="248" t="s">
        <v>19</v>
      </c>
      <c r="F356" s="645"/>
      <c r="G356" s="242"/>
      <c r="H356" s="242"/>
    </row>
    <row r="357" spans="1:8" ht="12.75" thickBot="1" x14ac:dyDescent="0.45">
      <c r="A357" s="643"/>
      <c r="B357" s="243">
        <f t="shared" si="73"/>
        <v>46277</v>
      </c>
      <c r="C357" s="244">
        <f t="shared" si="74"/>
        <v>46277</v>
      </c>
      <c r="D357" s="259"/>
      <c r="E357" s="250">
        <f>COUNTIF(D354:D360,"休日")</f>
        <v>0</v>
      </c>
      <c r="F357" s="645"/>
      <c r="G357" s="242"/>
      <c r="H357" s="242"/>
    </row>
    <row r="358" spans="1:8" ht="12.75" thickBot="1" x14ac:dyDescent="0.45">
      <c r="A358" s="643"/>
      <c r="B358" s="243">
        <f t="shared" si="73"/>
        <v>46278</v>
      </c>
      <c r="C358" s="244">
        <f t="shared" si="74"/>
        <v>46278</v>
      </c>
      <c r="D358" s="259"/>
      <c r="E358" s="248" t="s">
        <v>145</v>
      </c>
      <c r="F358" s="645"/>
      <c r="G358" s="242"/>
      <c r="H358" s="242"/>
    </row>
    <row r="359" spans="1:8" ht="12.75" thickBot="1" x14ac:dyDescent="0.45">
      <c r="A359" s="643"/>
      <c r="B359" s="243">
        <f t="shared" si="73"/>
        <v>46279</v>
      </c>
      <c r="C359" s="244">
        <f t="shared" si="74"/>
        <v>46279</v>
      </c>
      <c r="D359" s="259"/>
      <c r="E359" s="248">
        <f>COUNTIF(D354:D360,"夏休")+COUNTIF(D354:D360,"年末年始")+COUNTIF(D354:D360,"中止")+COUNTIF(D354:D360,"対象外")</f>
        <v>0</v>
      </c>
      <c r="F359" s="645"/>
      <c r="G359" s="242"/>
      <c r="H359" s="242"/>
    </row>
    <row r="360" spans="1:8" ht="12.75" thickBot="1" x14ac:dyDescent="0.45">
      <c r="A360" s="643"/>
      <c r="B360" s="245">
        <f t="shared" si="73"/>
        <v>46280</v>
      </c>
      <c r="C360" s="246">
        <f t="shared" si="74"/>
        <v>46280</v>
      </c>
      <c r="D360" s="260"/>
      <c r="E360" s="250">
        <f>COUNTIF(D354:D360,"")</f>
        <v>7</v>
      </c>
      <c r="F360" s="646"/>
      <c r="G360" s="242"/>
      <c r="H360" s="242"/>
    </row>
    <row r="361" spans="1:8" ht="12.75" thickBot="1" x14ac:dyDescent="0.45">
      <c r="A361" s="643">
        <v>51</v>
      </c>
      <c r="B361" s="241">
        <f t="shared" si="73"/>
        <v>46281</v>
      </c>
      <c r="C361" s="236">
        <f t="shared" si="74"/>
        <v>46281</v>
      </c>
      <c r="D361" s="258"/>
      <c r="E361" s="247" t="s">
        <v>87</v>
      </c>
      <c r="F361" s="644" t="str">
        <f t="shared" ref="F361" si="76">IF(E367&gt;=1,"対象外",IF(E366&gt;=1,"対象外",IF(E362&lt;=3,"対象外",(ROUND(E364/7,3)))))</f>
        <v>対象外</v>
      </c>
      <c r="G361" s="242"/>
      <c r="H361" s="242"/>
    </row>
    <row r="362" spans="1:8" ht="12.75" thickBot="1" x14ac:dyDescent="0.45">
      <c r="A362" s="643"/>
      <c r="B362" s="243">
        <f t="shared" si="73"/>
        <v>46282</v>
      </c>
      <c r="C362" s="244">
        <f t="shared" si="74"/>
        <v>46282</v>
      </c>
      <c r="D362" s="259"/>
      <c r="E362" s="250">
        <f>COUNTIF(D361:D367,"作業")</f>
        <v>0</v>
      </c>
      <c r="F362" s="645"/>
      <c r="G362" s="242"/>
      <c r="H362" s="242"/>
    </row>
    <row r="363" spans="1:8" ht="12.75" thickBot="1" x14ac:dyDescent="0.45">
      <c r="A363" s="643"/>
      <c r="B363" s="243">
        <f t="shared" si="73"/>
        <v>46283</v>
      </c>
      <c r="C363" s="244">
        <f t="shared" si="74"/>
        <v>46283</v>
      </c>
      <c r="D363" s="259"/>
      <c r="E363" s="248" t="s">
        <v>19</v>
      </c>
      <c r="F363" s="645"/>
      <c r="G363" s="242"/>
      <c r="H363" s="242"/>
    </row>
    <row r="364" spans="1:8" ht="12.75" thickBot="1" x14ac:dyDescent="0.45">
      <c r="A364" s="643"/>
      <c r="B364" s="243">
        <f t="shared" si="73"/>
        <v>46284</v>
      </c>
      <c r="C364" s="244">
        <f t="shared" si="74"/>
        <v>46284</v>
      </c>
      <c r="D364" s="259"/>
      <c r="E364" s="250">
        <f>COUNTIF(D361:D367,"休日")</f>
        <v>0</v>
      </c>
      <c r="F364" s="645"/>
      <c r="G364" s="242"/>
      <c r="H364" s="242"/>
    </row>
    <row r="365" spans="1:8" ht="12.75" thickBot="1" x14ac:dyDescent="0.45">
      <c r="A365" s="643"/>
      <c r="B365" s="243">
        <f t="shared" si="73"/>
        <v>46285</v>
      </c>
      <c r="C365" s="244">
        <f t="shared" si="74"/>
        <v>46285</v>
      </c>
      <c r="D365" s="259"/>
      <c r="E365" s="248" t="s">
        <v>145</v>
      </c>
      <c r="F365" s="645"/>
      <c r="G365" s="242"/>
      <c r="H365" s="242"/>
    </row>
    <row r="366" spans="1:8" ht="12.75" thickBot="1" x14ac:dyDescent="0.45">
      <c r="A366" s="643"/>
      <c r="B366" s="243">
        <f t="shared" si="73"/>
        <v>46286</v>
      </c>
      <c r="C366" s="244">
        <f t="shared" si="74"/>
        <v>46286</v>
      </c>
      <c r="D366" s="259"/>
      <c r="E366" s="248">
        <f>COUNTIF(D361:D367,"夏休")+COUNTIF(D361:D367,"年末年始")+COUNTIF(D361:D367,"中止")+COUNTIF(D361:D367,"対象外")</f>
        <v>0</v>
      </c>
      <c r="F366" s="645"/>
      <c r="G366" s="242"/>
      <c r="H366" s="242"/>
    </row>
    <row r="367" spans="1:8" ht="12.75" thickBot="1" x14ac:dyDescent="0.45">
      <c r="A367" s="643"/>
      <c r="B367" s="245">
        <f t="shared" si="73"/>
        <v>46287</v>
      </c>
      <c r="C367" s="246">
        <f t="shared" si="74"/>
        <v>46287</v>
      </c>
      <c r="D367" s="260"/>
      <c r="E367" s="250">
        <f>COUNTIF(D361:D367,"")</f>
        <v>7</v>
      </c>
      <c r="F367" s="646"/>
      <c r="G367" s="242"/>
      <c r="H367" s="242"/>
    </row>
    <row r="368" spans="1:8" ht="12.75" thickBot="1" x14ac:dyDescent="0.45">
      <c r="A368" s="643">
        <v>52</v>
      </c>
      <c r="B368" s="241">
        <f t="shared" si="73"/>
        <v>46288</v>
      </c>
      <c r="C368" s="236">
        <f t="shared" si="74"/>
        <v>46288</v>
      </c>
      <c r="D368" s="258"/>
      <c r="E368" s="247" t="s">
        <v>87</v>
      </c>
      <c r="F368" s="644" t="str">
        <f t="shared" ref="F368" si="77">IF(E374&gt;=1,"対象外",IF(E373&gt;=1,"対象外",IF(E369&lt;=3,"対象外",(ROUND(E371/7,3)))))</f>
        <v>対象外</v>
      </c>
      <c r="G368" s="242"/>
      <c r="H368" s="242"/>
    </row>
    <row r="369" spans="1:8" ht="12.75" thickBot="1" x14ac:dyDescent="0.45">
      <c r="A369" s="643"/>
      <c r="B369" s="243">
        <f t="shared" si="73"/>
        <v>46289</v>
      </c>
      <c r="C369" s="244">
        <f t="shared" si="74"/>
        <v>46289</v>
      </c>
      <c r="D369" s="259"/>
      <c r="E369" s="250">
        <f>COUNTIF(D368:D374,"作業")</f>
        <v>0</v>
      </c>
      <c r="F369" s="645"/>
      <c r="G369" s="242"/>
      <c r="H369" s="242"/>
    </row>
    <row r="370" spans="1:8" ht="12.75" thickBot="1" x14ac:dyDescent="0.45">
      <c r="A370" s="643"/>
      <c r="B370" s="243">
        <f t="shared" si="73"/>
        <v>46290</v>
      </c>
      <c r="C370" s="244">
        <f t="shared" si="74"/>
        <v>46290</v>
      </c>
      <c r="D370" s="259"/>
      <c r="E370" s="248" t="s">
        <v>19</v>
      </c>
      <c r="F370" s="645"/>
      <c r="G370" s="242"/>
      <c r="H370" s="242"/>
    </row>
    <row r="371" spans="1:8" ht="12.75" thickBot="1" x14ac:dyDescent="0.45">
      <c r="A371" s="643"/>
      <c r="B371" s="243">
        <f t="shared" si="73"/>
        <v>46291</v>
      </c>
      <c r="C371" s="244">
        <f t="shared" si="74"/>
        <v>46291</v>
      </c>
      <c r="D371" s="259"/>
      <c r="E371" s="250">
        <f>COUNTIF(D368:D374,"休日")</f>
        <v>0</v>
      </c>
      <c r="F371" s="645"/>
      <c r="G371" s="242"/>
      <c r="H371" s="242"/>
    </row>
    <row r="372" spans="1:8" ht="12.75" thickBot="1" x14ac:dyDescent="0.45">
      <c r="A372" s="643"/>
      <c r="B372" s="243">
        <f t="shared" si="73"/>
        <v>46292</v>
      </c>
      <c r="C372" s="244">
        <f t="shared" si="74"/>
        <v>46292</v>
      </c>
      <c r="D372" s="259"/>
      <c r="E372" s="248" t="s">
        <v>145</v>
      </c>
      <c r="F372" s="645"/>
      <c r="G372" s="242"/>
      <c r="H372" s="242"/>
    </row>
    <row r="373" spans="1:8" ht="12.75" thickBot="1" x14ac:dyDescent="0.45">
      <c r="A373" s="643"/>
      <c r="B373" s="243">
        <f t="shared" si="73"/>
        <v>46293</v>
      </c>
      <c r="C373" s="244">
        <f t="shared" si="74"/>
        <v>46293</v>
      </c>
      <c r="D373" s="259"/>
      <c r="E373" s="248">
        <f>COUNTIF(D368:D374,"夏休")+COUNTIF(D368:D374,"年末年始")+COUNTIF(D368:D374,"中止")+COUNTIF(D368:D374,"対象外")</f>
        <v>0</v>
      </c>
      <c r="F373" s="645"/>
      <c r="G373" s="242"/>
      <c r="H373" s="242"/>
    </row>
    <row r="374" spans="1:8" ht="12.75" thickBot="1" x14ac:dyDescent="0.45">
      <c r="A374" s="643"/>
      <c r="B374" s="245">
        <f t="shared" si="73"/>
        <v>46294</v>
      </c>
      <c r="C374" s="246">
        <f t="shared" si="74"/>
        <v>46294</v>
      </c>
      <c r="D374" s="260"/>
      <c r="E374" s="249">
        <f>COUNTIF(D368:D374,"")</f>
        <v>7</v>
      </c>
      <c r="F374" s="646"/>
      <c r="G374" s="242"/>
      <c r="H374" s="242"/>
    </row>
    <row r="375" spans="1:8" ht="12.75" thickBot="1" x14ac:dyDescent="0.45">
      <c r="A375" s="643">
        <v>53</v>
      </c>
      <c r="B375" s="241">
        <f t="shared" si="73"/>
        <v>46295</v>
      </c>
      <c r="C375" s="236">
        <f t="shared" si="74"/>
        <v>46295</v>
      </c>
      <c r="D375" s="258"/>
      <c r="E375" s="247" t="s">
        <v>87</v>
      </c>
      <c r="F375" s="644" t="str">
        <f t="shared" ref="F375" si="78">IF(E381&gt;=1,"対象外",IF(E380&gt;=1,"対象外",IF(E376&lt;=3,"対象外",(ROUND(E378/7,3)))))</f>
        <v>対象外</v>
      </c>
      <c r="G375" s="242"/>
      <c r="H375" s="242"/>
    </row>
    <row r="376" spans="1:8" ht="12.75" thickBot="1" x14ac:dyDescent="0.45">
      <c r="A376" s="643"/>
      <c r="B376" s="243">
        <f>B375+1</f>
        <v>46296</v>
      </c>
      <c r="C376" s="244">
        <f>C375+1</f>
        <v>46296</v>
      </c>
      <c r="D376" s="259"/>
      <c r="E376" s="250">
        <f>COUNTIF(D375:D381,"作業")</f>
        <v>0</v>
      </c>
      <c r="F376" s="645"/>
      <c r="G376" s="242"/>
      <c r="H376" s="242"/>
    </row>
    <row r="377" spans="1:8" ht="12.75" thickBot="1" x14ac:dyDescent="0.45">
      <c r="A377" s="643"/>
      <c r="B377" s="243">
        <f t="shared" ref="B377:B403" si="79">B376+1</f>
        <v>46297</v>
      </c>
      <c r="C377" s="244">
        <f t="shared" ref="C377:C403" si="80">C376+1</f>
        <v>46297</v>
      </c>
      <c r="D377" s="259"/>
      <c r="E377" s="248" t="s">
        <v>19</v>
      </c>
      <c r="F377" s="645"/>
      <c r="G377" s="242"/>
      <c r="H377" s="242"/>
    </row>
    <row r="378" spans="1:8" ht="12.75" thickBot="1" x14ac:dyDescent="0.45">
      <c r="A378" s="643"/>
      <c r="B378" s="243">
        <f t="shared" si="79"/>
        <v>46298</v>
      </c>
      <c r="C378" s="244">
        <f t="shared" si="80"/>
        <v>46298</v>
      </c>
      <c r="D378" s="259"/>
      <c r="E378" s="250">
        <f>COUNTIF(D375:D381,"休日")</f>
        <v>0</v>
      </c>
      <c r="F378" s="645"/>
      <c r="G378" s="242"/>
      <c r="H378" s="242"/>
    </row>
    <row r="379" spans="1:8" ht="12.75" thickBot="1" x14ac:dyDescent="0.45">
      <c r="A379" s="643"/>
      <c r="B379" s="243">
        <f t="shared" si="79"/>
        <v>46299</v>
      </c>
      <c r="C379" s="244">
        <f t="shared" si="80"/>
        <v>46299</v>
      </c>
      <c r="D379" s="259"/>
      <c r="E379" s="248" t="s">
        <v>145</v>
      </c>
      <c r="F379" s="645"/>
      <c r="G379" s="242"/>
      <c r="H379" s="242"/>
    </row>
    <row r="380" spans="1:8" ht="12.75" thickBot="1" x14ac:dyDescent="0.45">
      <c r="A380" s="643"/>
      <c r="B380" s="243">
        <f t="shared" si="79"/>
        <v>46300</v>
      </c>
      <c r="C380" s="244">
        <f t="shared" si="80"/>
        <v>46300</v>
      </c>
      <c r="D380" s="259"/>
      <c r="E380" s="248">
        <f>COUNTIF(D375:D381,"夏休")+COUNTIF(D375:D381,"年末年始")+COUNTIF(D375:D381,"中止")+COUNTIF(D375:D381,"対象外")</f>
        <v>0</v>
      </c>
      <c r="F380" s="645"/>
      <c r="G380" s="242"/>
      <c r="H380" s="242"/>
    </row>
    <row r="381" spans="1:8" ht="12.75" thickBot="1" x14ac:dyDescent="0.45">
      <c r="A381" s="643"/>
      <c r="B381" s="245">
        <f t="shared" si="79"/>
        <v>46301</v>
      </c>
      <c r="C381" s="246">
        <f t="shared" si="80"/>
        <v>46301</v>
      </c>
      <c r="D381" s="260"/>
      <c r="E381" s="250">
        <f>COUNTIF(D375:D381,"")</f>
        <v>7</v>
      </c>
      <c r="F381" s="646"/>
      <c r="G381" s="242"/>
      <c r="H381" s="242"/>
    </row>
    <row r="382" spans="1:8" ht="12.75" thickBot="1" x14ac:dyDescent="0.45">
      <c r="A382" s="643">
        <v>54</v>
      </c>
      <c r="B382" s="241">
        <f t="shared" si="79"/>
        <v>46302</v>
      </c>
      <c r="C382" s="236">
        <f t="shared" si="80"/>
        <v>46302</v>
      </c>
      <c r="D382" s="258"/>
      <c r="E382" s="247" t="s">
        <v>87</v>
      </c>
      <c r="F382" s="644" t="str">
        <f t="shared" ref="F382" si="81">IF(E388&gt;=1,"対象外",IF(E387&gt;=1,"対象外",IF(E383&lt;=3,"対象外",(ROUND(E385/7,3)))))</f>
        <v>対象外</v>
      </c>
      <c r="G382" s="242"/>
      <c r="H382" s="242"/>
    </row>
    <row r="383" spans="1:8" ht="12.75" thickBot="1" x14ac:dyDescent="0.45">
      <c r="A383" s="643"/>
      <c r="B383" s="243">
        <f t="shared" si="79"/>
        <v>46303</v>
      </c>
      <c r="C383" s="244">
        <f t="shared" si="80"/>
        <v>46303</v>
      </c>
      <c r="D383" s="259"/>
      <c r="E383" s="250">
        <f>COUNTIF(D382:D388,"作業")</f>
        <v>0</v>
      </c>
      <c r="F383" s="645"/>
      <c r="G383" s="242"/>
      <c r="H383" s="242"/>
    </row>
    <row r="384" spans="1:8" ht="12.75" thickBot="1" x14ac:dyDescent="0.45">
      <c r="A384" s="643"/>
      <c r="B384" s="243">
        <f t="shared" si="79"/>
        <v>46304</v>
      </c>
      <c r="C384" s="244">
        <f t="shared" si="80"/>
        <v>46304</v>
      </c>
      <c r="D384" s="259"/>
      <c r="E384" s="248" t="s">
        <v>19</v>
      </c>
      <c r="F384" s="645"/>
      <c r="G384" s="242"/>
      <c r="H384" s="242"/>
    </row>
    <row r="385" spans="1:8" ht="12.75" thickBot="1" x14ac:dyDescent="0.45">
      <c r="A385" s="643"/>
      <c r="B385" s="243">
        <f t="shared" si="79"/>
        <v>46305</v>
      </c>
      <c r="C385" s="244">
        <f t="shared" si="80"/>
        <v>46305</v>
      </c>
      <c r="D385" s="259"/>
      <c r="E385" s="250">
        <f>COUNTIF(D382:D388,"休日")</f>
        <v>0</v>
      </c>
      <c r="F385" s="645"/>
      <c r="G385" s="242"/>
      <c r="H385" s="242"/>
    </row>
    <row r="386" spans="1:8" ht="12.75" thickBot="1" x14ac:dyDescent="0.45">
      <c r="A386" s="643"/>
      <c r="B386" s="243">
        <f t="shared" si="79"/>
        <v>46306</v>
      </c>
      <c r="C386" s="244">
        <f t="shared" si="80"/>
        <v>46306</v>
      </c>
      <c r="D386" s="259"/>
      <c r="E386" s="248" t="s">
        <v>145</v>
      </c>
      <c r="F386" s="645"/>
      <c r="G386" s="242"/>
      <c r="H386" s="242"/>
    </row>
    <row r="387" spans="1:8" ht="12.75" thickBot="1" x14ac:dyDescent="0.45">
      <c r="A387" s="643"/>
      <c r="B387" s="243">
        <f t="shared" si="79"/>
        <v>46307</v>
      </c>
      <c r="C387" s="244">
        <f t="shared" si="80"/>
        <v>46307</v>
      </c>
      <c r="D387" s="259"/>
      <c r="E387" s="248">
        <f>COUNTIF(D382:D388,"夏休")+COUNTIF(D382:D388,"年末年始")+COUNTIF(D382:D388,"中止")+COUNTIF(D382:D388,"対象外")</f>
        <v>0</v>
      </c>
      <c r="F387" s="645"/>
      <c r="G387" s="242"/>
      <c r="H387" s="242"/>
    </row>
    <row r="388" spans="1:8" ht="12.75" thickBot="1" x14ac:dyDescent="0.45">
      <c r="A388" s="643"/>
      <c r="B388" s="245">
        <f t="shared" si="79"/>
        <v>46308</v>
      </c>
      <c r="C388" s="246">
        <f t="shared" si="80"/>
        <v>46308</v>
      </c>
      <c r="D388" s="260"/>
      <c r="E388" s="250">
        <f>COUNTIF(D382:D388,"")</f>
        <v>7</v>
      </c>
      <c r="F388" s="646"/>
      <c r="G388" s="242"/>
      <c r="H388" s="242"/>
    </row>
    <row r="389" spans="1:8" ht="12.75" thickBot="1" x14ac:dyDescent="0.45">
      <c r="A389" s="643">
        <v>55</v>
      </c>
      <c r="B389" s="241">
        <f t="shared" si="79"/>
        <v>46309</v>
      </c>
      <c r="C389" s="236">
        <f t="shared" si="80"/>
        <v>46309</v>
      </c>
      <c r="D389" s="258"/>
      <c r="E389" s="247" t="s">
        <v>87</v>
      </c>
      <c r="F389" s="644" t="str">
        <f t="shared" ref="F389" si="82">IF(E395&gt;=1,"対象外",IF(E394&gt;=1,"対象外",IF(E390&lt;=3,"対象外",(ROUND(E392/7,3)))))</f>
        <v>対象外</v>
      </c>
      <c r="G389" s="242"/>
      <c r="H389" s="242"/>
    </row>
    <row r="390" spans="1:8" ht="12.75" thickBot="1" x14ac:dyDescent="0.45">
      <c r="A390" s="643"/>
      <c r="B390" s="243">
        <f t="shared" si="79"/>
        <v>46310</v>
      </c>
      <c r="C390" s="244">
        <f t="shared" si="80"/>
        <v>46310</v>
      </c>
      <c r="D390" s="259"/>
      <c r="E390" s="250">
        <f>COUNTIF(D389:D395,"作業")</f>
        <v>0</v>
      </c>
      <c r="F390" s="645"/>
      <c r="G390" s="242"/>
      <c r="H390" s="242"/>
    </row>
    <row r="391" spans="1:8" ht="12.75" thickBot="1" x14ac:dyDescent="0.45">
      <c r="A391" s="643"/>
      <c r="B391" s="243">
        <f t="shared" si="79"/>
        <v>46311</v>
      </c>
      <c r="C391" s="244">
        <f t="shared" si="80"/>
        <v>46311</v>
      </c>
      <c r="D391" s="259"/>
      <c r="E391" s="248" t="s">
        <v>19</v>
      </c>
      <c r="F391" s="645"/>
      <c r="G391" s="242"/>
      <c r="H391" s="242"/>
    </row>
    <row r="392" spans="1:8" ht="12.75" thickBot="1" x14ac:dyDescent="0.45">
      <c r="A392" s="643"/>
      <c r="B392" s="243">
        <f t="shared" si="79"/>
        <v>46312</v>
      </c>
      <c r="C392" s="244">
        <f t="shared" si="80"/>
        <v>46312</v>
      </c>
      <c r="D392" s="259"/>
      <c r="E392" s="250">
        <f>COUNTIF(D389:D395,"休日")</f>
        <v>0</v>
      </c>
      <c r="F392" s="645"/>
      <c r="G392" s="242"/>
      <c r="H392" s="242"/>
    </row>
    <row r="393" spans="1:8" ht="12.75" thickBot="1" x14ac:dyDescent="0.45">
      <c r="A393" s="643"/>
      <c r="B393" s="243">
        <f t="shared" si="79"/>
        <v>46313</v>
      </c>
      <c r="C393" s="244">
        <f t="shared" si="80"/>
        <v>46313</v>
      </c>
      <c r="D393" s="259"/>
      <c r="E393" s="248" t="s">
        <v>145</v>
      </c>
      <c r="F393" s="645"/>
      <c r="G393" s="242"/>
      <c r="H393" s="242"/>
    </row>
    <row r="394" spans="1:8" ht="12.75" thickBot="1" x14ac:dyDescent="0.45">
      <c r="A394" s="643"/>
      <c r="B394" s="243">
        <f t="shared" si="79"/>
        <v>46314</v>
      </c>
      <c r="C394" s="244">
        <f t="shared" si="80"/>
        <v>46314</v>
      </c>
      <c r="D394" s="259"/>
      <c r="E394" s="248">
        <f>COUNTIF(D389:D395,"夏休")+COUNTIF(D389:D395,"年末年始")+COUNTIF(D389:D395,"中止")+COUNTIF(D389:D395,"対象外")</f>
        <v>0</v>
      </c>
      <c r="F394" s="645"/>
      <c r="G394" s="242"/>
      <c r="H394" s="242"/>
    </row>
    <row r="395" spans="1:8" ht="12.75" thickBot="1" x14ac:dyDescent="0.45">
      <c r="A395" s="643"/>
      <c r="B395" s="245">
        <f t="shared" si="79"/>
        <v>46315</v>
      </c>
      <c r="C395" s="246">
        <f t="shared" si="80"/>
        <v>46315</v>
      </c>
      <c r="D395" s="260"/>
      <c r="E395" s="250">
        <f>COUNTIF(D389:D395,"")</f>
        <v>7</v>
      </c>
      <c r="F395" s="646"/>
      <c r="G395" s="242"/>
      <c r="H395" s="242"/>
    </row>
    <row r="396" spans="1:8" ht="12.75" thickBot="1" x14ac:dyDescent="0.45">
      <c r="A396" s="643">
        <v>56</v>
      </c>
      <c r="B396" s="241">
        <f t="shared" si="79"/>
        <v>46316</v>
      </c>
      <c r="C396" s="236">
        <f t="shared" si="80"/>
        <v>46316</v>
      </c>
      <c r="D396" s="258"/>
      <c r="E396" s="247" t="s">
        <v>87</v>
      </c>
      <c r="F396" s="644" t="str">
        <f t="shared" ref="F396" si="83">IF(E402&gt;=1,"対象外",IF(E401&gt;=1,"対象外",IF(E397&lt;=3,"対象外",(ROUND(E399/7,3)))))</f>
        <v>対象外</v>
      </c>
      <c r="G396" s="242"/>
      <c r="H396" s="242"/>
    </row>
    <row r="397" spans="1:8" ht="12.75" thickBot="1" x14ac:dyDescent="0.45">
      <c r="A397" s="643"/>
      <c r="B397" s="243">
        <f t="shared" si="79"/>
        <v>46317</v>
      </c>
      <c r="C397" s="244">
        <f t="shared" si="80"/>
        <v>46317</v>
      </c>
      <c r="D397" s="259"/>
      <c r="E397" s="250">
        <f>COUNTIF(D396:D402,"作業")</f>
        <v>0</v>
      </c>
      <c r="F397" s="645"/>
      <c r="G397" s="242"/>
      <c r="H397" s="242"/>
    </row>
    <row r="398" spans="1:8" ht="12.75" thickBot="1" x14ac:dyDescent="0.45">
      <c r="A398" s="643"/>
      <c r="B398" s="243">
        <f t="shared" si="79"/>
        <v>46318</v>
      </c>
      <c r="C398" s="244">
        <f t="shared" si="80"/>
        <v>46318</v>
      </c>
      <c r="D398" s="259"/>
      <c r="E398" s="248" t="s">
        <v>19</v>
      </c>
      <c r="F398" s="645"/>
      <c r="G398" s="242"/>
      <c r="H398" s="242"/>
    </row>
    <row r="399" spans="1:8" ht="12.75" thickBot="1" x14ac:dyDescent="0.45">
      <c r="A399" s="643"/>
      <c r="B399" s="243">
        <f t="shared" si="79"/>
        <v>46319</v>
      </c>
      <c r="C399" s="244">
        <f t="shared" si="80"/>
        <v>46319</v>
      </c>
      <c r="D399" s="259"/>
      <c r="E399" s="250">
        <f>COUNTIF(D396:D402,"休日")</f>
        <v>0</v>
      </c>
      <c r="F399" s="645"/>
      <c r="G399" s="242"/>
      <c r="H399" s="242"/>
    </row>
    <row r="400" spans="1:8" ht="12.75" thickBot="1" x14ac:dyDescent="0.45">
      <c r="A400" s="643"/>
      <c r="B400" s="243">
        <f t="shared" si="79"/>
        <v>46320</v>
      </c>
      <c r="C400" s="244">
        <f t="shared" si="80"/>
        <v>46320</v>
      </c>
      <c r="D400" s="259"/>
      <c r="E400" s="248" t="s">
        <v>145</v>
      </c>
      <c r="F400" s="645"/>
      <c r="G400" s="242"/>
      <c r="H400" s="242"/>
    </row>
    <row r="401" spans="1:8" ht="12.75" thickBot="1" x14ac:dyDescent="0.45">
      <c r="A401" s="643"/>
      <c r="B401" s="243">
        <f t="shared" si="79"/>
        <v>46321</v>
      </c>
      <c r="C401" s="244">
        <f t="shared" si="80"/>
        <v>46321</v>
      </c>
      <c r="D401" s="259"/>
      <c r="E401" s="248">
        <f>COUNTIF(D396:D402,"夏休")+COUNTIF(D396:D402,"年末年始")+COUNTIF(D396:D402,"中止")+COUNTIF(D396:D402,"対象外")</f>
        <v>0</v>
      </c>
      <c r="F401" s="645"/>
      <c r="G401" s="242"/>
      <c r="H401" s="242"/>
    </row>
    <row r="402" spans="1:8" ht="12.75" thickBot="1" x14ac:dyDescent="0.45">
      <c r="A402" s="643"/>
      <c r="B402" s="245">
        <f t="shared" si="79"/>
        <v>46322</v>
      </c>
      <c r="C402" s="246">
        <f t="shared" si="80"/>
        <v>46322</v>
      </c>
      <c r="D402" s="260"/>
      <c r="E402" s="249">
        <f>COUNTIF(D396:D402,"")</f>
        <v>7</v>
      </c>
      <c r="F402" s="646"/>
      <c r="G402" s="242"/>
      <c r="H402" s="242"/>
    </row>
    <row r="403" spans="1:8" ht="12.75" thickBot="1" x14ac:dyDescent="0.45">
      <c r="A403" s="643">
        <v>57</v>
      </c>
      <c r="B403" s="241">
        <f t="shared" si="79"/>
        <v>46323</v>
      </c>
      <c r="C403" s="236">
        <f t="shared" si="80"/>
        <v>46323</v>
      </c>
      <c r="D403" s="258"/>
      <c r="E403" s="247" t="s">
        <v>87</v>
      </c>
      <c r="F403" s="644" t="str">
        <f t="shared" ref="F403" si="84">IF(E409&gt;=1,"対象外",IF(E408&gt;=1,"対象外",IF(E404&lt;=3,"対象外",(ROUND(E406/7,3)))))</f>
        <v>対象外</v>
      </c>
      <c r="G403" s="242"/>
      <c r="H403" s="242"/>
    </row>
    <row r="404" spans="1:8" ht="12.75" thickBot="1" x14ac:dyDescent="0.45">
      <c r="A404" s="643"/>
      <c r="B404" s="243">
        <f>B403+1</f>
        <v>46324</v>
      </c>
      <c r="C404" s="244">
        <f>C403+1</f>
        <v>46324</v>
      </c>
      <c r="D404" s="259"/>
      <c r="E404" s="250">
        <f>COUNTIF(D403:D409,"作業")</f>
        <v>0</v>
      </c>
      <c r="F404" s="645"/>
      <c r="G404" s="242"/>
      <c r="H404" s="242"/>
    </row>
    <row r="405" spans="1:8" ht="12.75" thickBot="1" x14ac:dyDescent="0.45">
      <c r="A405" s="643"/>
      <c r="B405" s="243">
        <f t="shared" ref="B405:B431" si="85">B404+1</f>
        <v>46325</v>
      </c>
      <c r="C405" s="244">
        <f t="shared" ref="C405:C431" si="86">C404+1</f>
        <v>46325</v>
      </c>
      <c r="D405" s="259"/>
      <c r="E405" s="248" t="s">
        <v>19</v>
      </c>
      <c r="F405" s="645"/>
      <c r="G405" s="242"/>
      <c r="H405" s="242"/>
    </row>
    <row r="406" spans="1:8" ht="12.75" thickBot="1" x14ac:dyDescent="0.45">
      <c r="A406" s="643"/>
      <c r="B406" s="243">
        <f t="shared" si="85"/>
        <v>46326</v>
      </c>
      <c r="C406" s="244">
        <f t="shared" si="86"/>
        <v>46326</v>
      </c>
      <c r="D406" s="259"/>
      <c r="E406" s="250">
        <f>COUNTIF(D403:D409,"休日")</f>
        <v>0</v>
      </c>
      <c r="F406" s="645"/>
      <c r="G406" s="242"/>
      <c r="H406" s="242"/>
    </row>
    <row r="407" spans="1:8" ht="12.75" thickBot="1" x14ac:dyDescent="0.45">
      <c r="A407" s="643"/>
      <c r="B407" s="243">
        <f t="shared" si="85"/>
        <v>46327</v>
      </c>
      <c r="C407" s="244">
        <f t="shared" si="86"/>
        <v>46327</v>
      </c>
      <c r="D407" s="259"/>
      <c r="E407" s="248" t="s">
        <v>145</v>
      </c>
      <c r="F407" s="645"/>
      <c r="G407" s="242"/>
      <c r="H407" s="242"/>
    </row>
    <row r="408" spans="1:8" ht="12.75" thickBot="1" x14ac:dyDescent="0.45">
      <c r="A408" s="643"/>
      <c r="B408" s="243">
        <f t="shared" si="85"/>
        <v>46328</v>
      </c>
      <c r="C408" s="244">
        <f t="shared" si="86"/>
        <v>46328</v>
      </c>
      <c r="D408" s="259"/>
      <c r="E408" s="248">
        <f>COUNTIF(D403:D409,"夏休")+COUNTIF(D403:D409,"年末年始")+COUNTIF(D403:D409,"中止")+COUNTIF(D403:D409,"対象外")</f>
        <v>0</v>
      </c>
      <c r="F408" s="645"/>
      <c r="G408" s="242"/>
      <c r="H408" s="242"/>
    </row>
    <row r="409" spans="1:8" ht="12.75" thickBot="1" x14ac:dyDescent="0.45">
      <c r="A409" s="643"/>
      <c r="B409" s="245">
        <f t="shared" si="85"/>
        <v>46329</v>
      </c>
      <c r="C409" s="246">
        <f t="shared" si="86"/>
        <v>46329</v>
      </c>
      <c r="D409" s="260"/>
      <c r="E409" s="250">
        <f>COUNTIF(D403:D409,"")</f>
        <v>7</v>
      </c>
      <c r="F409" s="646"/>
      <c r="G409" s="242"/>
      <c r="H409" s="242"/>
    </row>
    <row r="410" spans="1:8" ht="12.75" thickBot="1" x14ac:dyDescent="0.45">
      <c r="A410" s="643">
        <v>58</v>
      </c>
      <c r="B410" s="241">
        <f t="shared" si="85"/>
        <v>46330</v>
      </c>
      <c r="C410" s="236">
        <f t="shared" si="86"/>
        <v>46330</v>
      </c>
      <c r="D410" s="258"/>
      <c r="E410" s="247" t="s">
        <v>87</v>
      </c>
      <c r="F410" s="644" t="str">
        <f t="shared" ref="F410" si="87">IF(E416&gt;=1,"対象外",IF(E415&gt;=1,"対象外",IF(E411&lt;=3,"対象外",(ROUND(E413/7,3)))))</f>
        <v>対象外</v>
      </c>
      <c r="G410" s="242"/>
      <c r="H410" s="242"/>
    </row>
    <row r="411" spans="1:8" ht="12.75" thickBot="1" x14ac:dyDescent="0.45">
      <c r="A411" s="643"/>
      <c r="B411" s="243">
        <f t="shared" si="85"/>
        <v>46331</v>
      </c>
      <c r="C411" s="244">
        <f t="shared" si="86"/>
        <v>46331</v>
      </c>
      <c r="D411" s="259"/>
      <c r="E411" s="250">
        <f>COUNTIF(D410:D416,"作業")</f>
        <v>0</v>
      </c>
      <c r="F411" s="645"/>
      <c r="G411" s="242"/>
      <c r="H411" s="242"/>
    </row>
    <row r="412" spans="1:8" ht="12.75" thickBot="1" x14ac:dyDescent="0.45">
      <c r="A412" s="643"/>
      <c r="B412" s="243">
        <f t="shared" si="85"/>
        <v>46332</v>
      </c>
      <c r="C412" s="244">
        <f t="shared" si="86"/>
        <v>46332</v>
      </c>
      <c r="D412" s="259"/>
      <c r="E412" s="248" t="s">
        <v>19</v>
      </c>
      <c r="F412" s="645"/>
      <c r="G412" s="242"/>
      <c r="H412" s="242"/>
    </row>
    <row r="413" spans="1:8" ht="12.75" thickBot="1" x14ac:dyDescent="0.45">
      <c r="A413" s="643"/>
      <c r="B413" s="243">
        <f t="shared" si="85"/>
        <v>46333</v>
      </c>
      <c r="C413" s="244">
        <f t="shared" si="86"/>
        <v>46333</v>
      </c>
      <c r="D413" s="259"/>
      <c r="E413" s="250">
        <f>COUNTIF(D410:D416,"休日")</f>
        <v>0</v>
      </c>
      <c r="F413" s="645"/>
      <c r="G413" s="242"/>
      <c r="H413" s="242"/>
    </row>
    <row r="414" spans="1:8" ht="12.75" thickBot="1" x14ac:dyDescent="0.45">
      <c r="A414" s="643"/>
      <c r="B414" s="243">
        <f t="shared" si="85"/>
        <v>46334</v>
      </c>
      <c r="C414" s="244">
        <f t="shared" si="86"/>
        <v>46334</v>
      </c>
      <c r="D414" s="259"/>
      <c r="E414" s="248" t="s">
        <v>145</v>
      </c>
      <c r="F414" s="645"/>
      <c r="G414" s="242"/>
      <c r="H414" s="242"/>
    </row>
    <row r="415" spans="1:8" ht="12.75" thickBot="1" x14ac:dyDescent="0.45">
      <c r="A415" s="643"/>
      <c r="B415" s="243">
        <f t="shared" si="85"/>
        <v>46335</v>
      </c>
      <c r="C415" s="244">
        <f t="shared" si="86"/>
        <v>46335</v>
      </c>
      <c r="D415" s="259"/>
      <c r="E415" s="248">
        <f>COUNTIF(D410:D416,"夏休")+COUNTIF(D410:D416,"年末年始")+COUNTIF(D410:D416,"中止")+COUNTIF(D410:D416,"対象外")</f>
        <v>0</v>
      </c>
      <c r="F415" s="645"/>
      <c r="G415" s="242"/>
      <c r="H415" s="242"/>
    </row>
    <row r="416" spans="1:8" ht="12.75" thickBot="1" x14ac:dyDescent="0.45">
      <c r="A416" s="643"/>
      <c r="B416" s="245">
        <f t="shared" si="85"/>
        <v>46336</v>
      </c>
      <c r="C416" s="246">
        <f t="shared" si="86"/>
        <v>46336</v>
      </c>
      <c r="D416" s="260"/>
      <c r="E416" s="250">
        <f>COUNTIF(D410:D416,"")</f>
        <v>7</v>
      </c>
      <c r="F416" s="646"/>
      <c r="G416" s="242"/>
      <c r="H416" s="242"/>
    </row>
    <row r="417" spans="1:8" ht="12.75" thickBot="1" x14ac:dyDescent="0.45">
      <c r="A417" s="643">
        <v>59</v>
      </c>
      <c r="B417" s="241">
        <f t="shared" si="85"/>
        <v>46337</v>
      </c>
      <c r="C417" s="236">
        <f t="shared" si="86"/>
        <v>46337</v>
      </c>
      <c r="D417" s="258"/>
      <c r="E417" s="247" t="s">
        <v>87</v>
      </c>
      <c r="F417" s="644" t="str">
        <f t="shared" ref="F417" si="88">IF(E423&gt;=1,"対象外",IF(E422&gt;=1,"対象外",IF(E418&lt;=3,"対象外",(ROUND(E420/7,3)))))</f>
        <v>対象外</v>
      </c>
      <c r="G417" s="242"/>
      <c r="H417" s="242"/>
    </row>
    <row r="418" spans="1:8" ht="12.75" thickBot="1" x14ac:dyDescent="0.45">
      <c r="A418" s="643"/>
      <c r="B418" s="243">
        <f t="shared" si="85"/>
        <v>46338</v>
      </c>
      <c r="C418" s="244">
        <f t="shared" si="86"/>
        <v>46338</v>
      </c>
      <c r="D418" s="259"/>
      <c r="E418" s="250">
        <f>COUNTIF(D417:D423,"作業")</f>
        <v>0</v>
      </c>
      <c r="F418" s="645"/>
      <c r="G418" s="242"/>
      <c r="H418" s="242"/>
    </row>
    <row r="419" spans="1:8" ht="12.75" thickBot="1" x14ac:dyDescent="0.45">
      <c r="A419" s="643"/>
      <c r="B419" s="243">
        <f t="shared" si="85"/>
        <v>46339</v>
      </c>
      <c r="C419" s="244">
        <f t="shared" si="86"/>
        <v>46339</v>
      </c>
      <c r="D419" s="259"/>
      <c r="E419" s="248" t="s">
        <v>19</v>
      </c>
      <c r="F419" s="645"/>
      <c r="G419" s="242"/>
      <c r="H419" s="242"/>
    </row>
    <row r="420" spans="1:8" ht="12.75" thickBot="1" x14ac:dyDescent="0.45">
      <c r="A420" s="643"/>
      <c r="B420" s="243">
        <f t="shared" si="85"/>
        <v>46340</v>
      </c>
      <c r="C420" s="244">
        <f t="shared" si="86"/>
        <v>46340</v>
      </c>
      <c r="D420" s="259"/>
      <c r="E420" s="250">
        <f>COUNTIF(D417:D423,"休日")</f>
        <v>0</v>
      </c>
      <c r="F420" s="645"/>
      <c r="G420" s="242"/>
      <c r="H420" s="242"/>
    </row>
    <row r="421" spans="1:8" ht="12.75" thickBot="1" x14ac:dyDescent="0.45">
      <c r="A421" s="643"/>
      <c r="B421" s="243">
        <f t="shared" si="85"/>
        <v>46341</v>
      </c>
      <c r="C421" s="244">
        <f t="shared" si="86"/>
        <v>46341</v>
      </c>
      <c r="D421" s="259"/>
      <c r="E421" s="248" t="s">
        <v>145</v>
      </c>
      <c r="F421" s="645"/>
      <c r="G421" s="242"/>
      <c r="H421" s="242"/>
    </row>
    <row r="422" spans="1:8" ht="12.75" thickBot="1" x14ac:dyDescent="0.45">
      <c r="A422" s="643"/>
      <c r="B422" s="243">
        <f t="shared" si="85"/>
        <v>46342</v>
      </c>
      <c r="C422" s="244">
        <f t="shared" si="86"/>
        <v>46342</v>
      </c>
      <c r="D422" s="259"/>
      <c r="E422" s="248">
        <f>COUNTIF(D417:D423,"夏休")+COUNTIF(D417:D423,"年末年始")+COUNTIF(D417:D423,"中止")+COUNTIF(D417:D423,"対象外")</f>
        <v>0</v>
      </c>
      <c r="F422" s="645"/>
      <c r="G422" s="242"/>
      <c r="H422" s="242"/>
    </row>
    <row r="423" spans="1:8" ht="12.75" thickBot="1" x14ac:dyDescent="0.45">
      <c r="A423" s="643"/>
      <c r="B423" s="245">
        <f t="shared" si="85"/>
        <v>46343</v>
      </c>
      <c r="C423" s="246">
        <f t="shared" si="86"/>
        <v>46343</v>
      </c>
      <c r="D423" s="260"/>
      <c r="E423" s="250">
        <f>COUNTIF(D417:D423,"")</f>
        <v>7</v>
      </c>
      <c r="F423" s="646"/>
      <c r="G423" s="242"/>
      <c r="H423" s="242"/>
    </row>
    <row r="424" spans="1:8" ht="12.75" thickBot="1" x14ac:dyDescent="0.45">
      <c r="A424" s="643">
        <v>60</v>
      </c>
      <c r="B424" s="241">
        <f t="shared" si="85"/>
        <v>46344</v>
      </c>
      <c r="C424" s="236">
        <f t="shared" si="86"/>
        <v>46344</v>
      </c>
      <c r="D424" s="258"/>
      <c r="E424" s="247" t="s">
        <v>87</v>
      </c>
      <c r="F424" s="644" t="str">
        <f t="shared" ref="F424" si="89">IF(E430&gt;=1,"対象外",IF(E429&gt;=1,"対象外",IF(E425&lt;=3,"対象外",(ROUND(E427/7,3)))))</f>
        <v>対象外</v>
      </c>
      <c r="G424" s="242"/>
      <c r="H424" s="242"/>
    </row>
    <row r="425" spans="1:8" ht="12.75" thickBot="1" x14ac:dyDescent="0.45">
      <c r="A425" s="643"/>
      <c r="B425" s="243">
        <f t="shared" si="85"/>
        <v>46345</v>
      </c>
      <c r="C425" s="244">
        <f t="shared" si="86"/>
        <v>46345</v>
      </c>
      <c r="D425" s="259"/>
      <c r="E425" s="250">
        <f>COUNTIF(D424:D430,"作業")</f>
        <v>0</v>
      </c>
      <c r="F425" s="645"/>
      <c r="G425" s="242"/>
      <c r="H425" s="242"/>
    </row>
    <row r="426" spans="1:8" ht="12.75" thickBot="1" x14ac:dyDescent="0.45">
      <c r="A426" s="643"/>
      <c r="B426" s="243">
        <f t="shared" si="85"/>
        <v>46346</v>
      </c>
      <c r="C426" s="244">
        <f t="shared" si="86"/>
        <v>46346</v>
      </c>
      <c r="D426" s="259"/>
      <c r="E426" s="248" t="s">
        <v>19</v>
      </c>
      <c r="F426" s="645"/>
      <c r="G426" s="242"/>
      <c r="H426" s="242"/>
    </row>
    <row r="427" spans="1:8" ht="12.75" thickBot="1" x14ac:dyDescent="0.45">
      <c r="A427" s="643"/>
      <c r="B427" s="243">
        <f t="shared" si="85"/>
        <v>46347</v>
      </c>
      <c r="C427" s="244">
        <f t="shared" si="86"/>
        <v>46347</v>
      </c>
      <c r="D427" s="259"/>
      <c r="E427" s="250">
        <f>COUNTIF(D424:D430,"休日")</f>
        <v>0</v>
      </c>
      <c r="F427" s="645"/>
      <c r="G427" s="242"/>
      <c r="H427" s="242"/>
    </row>
    <row r="428" spans="1:8" ht="12.75" thickBot="1" x14ac:dyDescent="0.45">
      <c r="A428" s="643"/>
      <c r="B428" s="243">
        <f t="shared" si="85"/>
        <v>46348</v>
      </c>
      <c r="C428" s="244">
        <f t="shared" si="86"/>
        <v>46348</v>
      </c>
      <c r="D428" s="259"/>
      <c r="E428" s="248" t="s">
        <v>145</v>
      </c>
      <c r="F428" s="645"/>
      <c r="G428" s="242"/>
      <c r="H428" s="242"/>
    </row>
    <row r="429" spans="1:8" ht="12.75" thickBot="1" x14ac:dyDescent="0.45">
      <c r="A429" s="643"/>
      <c r="B429" s="243">
        <f t="shared" si="85"/>
        <v>46349</v>
      </c>
      <c r="C429" s="244">
        <f t="shared" si="86"/>
        <v>46349</v>
      </c>
      <c r="D429" s="259"/>
      <c r="E429" s="248">
        <f>COUNTIF(D424:D430,"夏休")+COUNTIF(D424:D430,"年末年始")+COUNTIF(D424:D430,"中止")+COUNTIF(D424:D430,"対象外")</f>
        <v>0</v>
      </c>
      <c r="F429" s="645"/>
      <c r="G429" s="242"/>
      <c r="H429" s="242"/>
    </row>
    <row r="430" spans="1:8" ht="12.75" thickBot="1" x14ac:dyDescent="0.45">
      <c r="A430" s="643"/>
      <c r="B430" s="245">
        <f t="shared" si="85"/>
        <v>46350</v>
      </c>
      <c r="C430" s="246">
        <f t="shared" si="86"/>
        <v>46350</v>
      </c>
      <c r="D430" s="260"/>
      <c r="E430" s="249">
        <f>COUNTIF(D424:D430,"")</f>
        <v>7</v>
      </c>
      <c r="F430" s="646"/>
      <c r="G430" s="242"/>
      <c r="H430" s="242"/>
    </row>
    <row r="431" spans="1:8" ht="12.75" thickBot="1" x14ac:dyDescent="0.45">
      <c r="A431" s="643">
        <v>61</v>
      </c>
      <c r="B431" s="241">
        <f t="shared" si="85"/>
        <v>46351</v>
      </c>
      <c r="C431" s="236">
        <f t="shared" si="86"/>
        <v>46351</v>
      </c>
      <c r="D431" s="258"/>
      <c r="E431" s="247" t="s">
        <v>87</v>
      </c>
      <c r="F431" s="644" t="str">
        <f t="shared" ref="F431" si="90">IF(E437&gt;=1,"対象外",IF(E436&gt;=1,"対象外",IF(E432&lt;=3,"対象外",(ROUND(E434/7,3)))))</f>
        <v>対象外</v>
      </c>
      <c r="G431" s="242"/>
      <c r="H431" s="242"/>
    </row>
    <row r="432" spans="1:8" ht="12.75" thickBot="1" x14ac:dyDescent="0.45">
      <c r="A432" s="643"/>
      <c r="B432" s="243">
        <f>B431+1</f>
        <v>46352</v>
      </c>
      <c r="C432" s="244">
        <f>C431+1</f>
        <v>46352</v>
      </c>
      <c r="D432" s="259"/>
      <c r="E432" s="250">
        <f>COUNTIF(D431:D437,"作業")</f>
        <v>0</v>
      </c>
      <c r="F432" s="645"/>
      <c r="G432" s="242"/>
      <c r="H432" s="242"/>
    </row>
    <row r="433" spans="1:8" ht="12.75" thickBot="1" x14ac:dyDescent="0.45">
      <c r="A433" s="643"/>
      <c r="B433" s="243">
        <f t="shared" ref="B433:B459" si="91">B432+1</f>
        <v>46353</v>
      </c>
      <c r="C433" s="244">
        <f t="shared" ref="C433:C459" si="92">C432+1</f>
        <v>46353</v>
      </c>
      <c r="D433" s="259"/>
      <c r="E433" s="248" t="s">
        <v>19</v>
      </c>
      <c r="F433" s="645"/>
      <c r="G433" s="242"/>
      <c r="H433" s="242"/>
    </row>
    <row r="434" spans="1:8" ht="12.75" thickBot="1" x14ac:dyDescent="0.45">
      <c r="A434" s="643"/>
      <c r="B434" s="243">
        <f t="shared" si="91"/>
        <v>46354</v>
      </c>
      <c r="C434" s="244">
        <f t="shared" si="92"/>
        <v>46354</v>
      </c>
      <c r="D434" s="259"/>
      <c r="E434" s="250">
        <f>COUNTIF(D431:D437,"休日")</f>
        <v>0</v>
      </c>
      <c r="F434" s="645"/>
      <c r="G434" s="242"/>
      <c r="H434" s="242"/>
    </row>
    <row r="435" spans="1:8" ht="12.75" thickBot="1" x14ac:dyDescent="0.45">
      <c r="A435" s="643"/>
      <c r="B435" s="243">
        <f t="shared" si="91"/>
        <v>46355</v>
      </c>
      <c r="C435" s="244">
        <f t="shared" si="92"/>
        <v>46355</v>
      </c>
      <c r="D435" s="259"/>
      <c r="E435" s="248" t="s">
        <v>145</v>
      </c>
      <c r="F435" s="645"/>
      <c r="G435" s="242"/>
      <c r="H435" s="242"/>
    </row>
    <row r="436" spans="1:8" ht="12.75" thickBot="1" x14ac:dyDescent="0.45">
      <c r="A436" s="643"/>
      <c r="B436" s="243">
        <f t="shared" si="91"/>
        <v>46356</v>
      </c>
      <c r="C436" s="244">
        <f t="shared" si="92"/>
        <v>46356</v>
      </c>
      <c r="D436" s="259"/>
      <c r="E436" s="248">
        <f>COUNTIF(D431:D437,"夏休")+COUNTIF(D431:D437,"年末年始")+COUNTIF(D431:D437,"中止")+COUNTIF(D431:D437,"対象外")</f>
        <v>0</v>
      </c>
      <c r="F436" s="645"/>
      <c r="G436" s="242"/>
      <c r="H436" s="242"/>
    </row>
    <row r="437" spans="1:8" ht="12.75" thickBot="1" x14ac:dyDescent="0.45">
      <c r="A437" s="643"/>
      <c r="B437" s="245">
        <f t="shared" si="91"/>
        <v>46357</v>
      </c>
      <c r="C437" s="246">
        <f t="shared" si="92"/>
        <v>46357</v>
      </c>
      <c r="D437" s="260"/>
      <c r="E437" s="250">
        <f>COUNTIF(D431:D437,"")</f>
        <v>7</v>
      </c>
      <c r="F437" s="646"/>
      <c r="G437" s="242"/>
      <c r="H437" s="242"/>
    </row>
    <row r="438" spans="1:8" ht="12.75" thickBot="1" x14ac:dyDescent="0.45">
      <c r="A438" s="643">
        <v>62</v>
      </c>
      <c r="B438" s="241">
        <f t="shared" si="91"/>
        <v>46358</v>
      </c>
      <c r="C438" s="236">
        <f t="shared" si="92"/>
        <v>46358</v>
      </c>
      <c r="D438" s="258"/>
      <c r="E438" s="247" t="s">
        <v>87</v>
      </c>
      <c r="F438" s="644" t="str">
        <f t="shared" ref="F438" si="93">IF(E444&gt;=1,"対象外",IF(E443&gt;=1,"対象外",IF(E439&lt;=3,"対象外",(ROUND(E441/7,3)))))</f>
        <v>対象外</v>
      </c>
      <c r="G438" s="242"/>
      <c r="H438" s="242"/>
    </row>
    <row r="439" spans="1:8" ht="12.75" thickBot="1" x14ac:dyDescent="0.45">
      <c r="A439" s="643"/>
      <c r="B439" s="243">
        <f t="shared" si="91"/>
        <v>46359</v>
      </c>
      <c r="C439" s="244">
        <f t="shared" si="92"/>
        <v>46359</v>
      </c>
      <c r="D439" s="259"/>
      <c r="E439" s="250">
        <f>COUNTIF(D438:D444,"作業")</f>
        <v>0</v>
      </c>
      <c r="F439" s="645"/>
      <c r="G439" s="242"/>
      <c r="H439" s="242"/>
    </row>
    <row r="440" spans="1:8" ht="12.75" thickBot="1" x14ac:dyDescent="0.45">
      <c r="A440" s="643"/>
      <c r="B440" s="243">
        <f t="shared" si="91"/>
        <v>46360</v>
      </c>
      <c r="C440" s="244">
        <f t="shared" si="92"/>
        <v>46360</v>
      </c>
      <c r="D440" s="259"/>
      <c r="E440" s="248" t="s">
        <v>19</v>
      </c>
      <c r="F440" s="645"/>
      <c r="G440" s="242"/>
      <c r="H440" s="242"/>
    </row>
    <row r="441" spans="1:8" ht="12.75" thickBot="1" x14ac:dyDescent="0.45">
      <c r="A441" s="643"/>
      <c r="B441" s="243">
        <f t="shared" si="91"/>
        <v>46361</v>
      </c>
      <c r="C441" s="244">
        <f t="shared" si="92"/>
        <v>46361</v>
      </c>
      <c r="D441" s="259"/>
      <c r="E441" s="250">
        <f>COUNTIF(D438:D444,"休日")</f>
        <v>0</v>
      </c>
      <c r="F441" s="645"/>
      <c r="G441" s="242"/>
      <c r="H441" s="242"/>
    </row>
    <row r="442" spans="1:8" ht="12.75" thickBot="1" x14ac:dyDescent="0.45">
      <c r="A442" s="643"/>
      <c r="B442" s="243">
        <f t="shared" si="91"/>
        <v>46362</v>
      </c>
      <c r="C442" s="244">
        <f t="shared" si="92"/>
        <v>46362</v>
      </c>
      <c r="D442" s="259"/>
      <c r="E442" s="248" t="s">
        <v>145</v>
      </c>
      <c r="F442" s="645"/>
      <c r="G442" s="242"/>
      <c r="H442" s="242"/>
    </row>
    <row r="443" spans="1:8" ht="12.75" thickBot="1" x14ac:dyDescent="0.45">
      <c r="A443" s="643"/>
      <c r="B443" s="243">
        <f t="shared" si="91"/>
        <v>46363</v>
      </c>
      <c r="C443" s="244">
        <f t="shared" si="92"/>
        <v>46363</v>
      </c>
      <c r="D443" s="259"/>
      <c r="E443" s="248">
        <f>COUNTIF(D438:D444,"夏休")+COUNTIF(D438:D444,"年末年始")+COUNTIF(D438:D444,"中止")+COUNTIF(D438:D444,"対象外")</f>
        <v>0</v>
      </c>
      <c r="F443" s="645"/>
      <c r="G443" s="242"/>
      <c r="H443" s="242"/>
    </row>
    <row r="444" spans="1:8" ht="12.75" thickBot="1" x14ac:dyDescent="0.45">
      <c r="A444" s="643"/>
      <c r="B444" s="245">
        <f t="shared" si="91"/>
        <v>46364</v>
      </c>
      <c r="C444" s="246">
        <f t="shared" si="92"/>
        <v>46364</v>
      </c>
      <c r="D444" s="260"/>
      <c r="E444" s="250">
        <f>COUNTIF(D438:D444,"")</f>
        <v>7</v>
      </c>
      <c r="F444" s="646"/>
      <c r="G444" s="242"/>
      <c r="H444" s="242"/>
    </row>
    <row r="445" spans="1:8" ht="12.75" thickBot="1" x14ac:dyDescent="0.45">
      <c r="A445" s="643">
        <v>63</v>
      </c>
      <c r="B445" s="241">
        <f t="shared" si="91"/>
        <v>46365</v>
      </c>
      <c r="C445" s="236">
        <f t="shared" si="92"/>
        <v>46365</v>
      </c>
      <c r="D445" s="258"/>
      <c r="E445" s="247" t="s">
        <v>87</v>
      </c>
      <c r="F445" s="644" t="str">
        <f t="shared" ref="F445" si="94">IF(E451&gt;=1,"対象外",IF(E450&gt;=1,"対象外",IF(E446&lt;=3,"対象外",(ROUND(E448/7,3)))))</f>
        <v>対象外</v>
      </c>
      <c r="G445" s="242"/>
      <c r="H445" s="242"/>
    </row>
    <row r="446" spans="1:8" ht="12.75" thickBot="1" x14ac:dyDescent="0.45">
      <c r="A446" s="643"/>
      <c r="B446" s="243">
        <f t="shared" si="91"/>
        <v>46366</v>
      </c>
      <c r="C446" s="244">
        <f t="shared" si="92"/>
        <v>46366</v>
      </c>
      <c r="D446" s="259"/>
      <c r="E446" s="250">
        <f>COUNTIF(D445:D451,"作業")</f>
        <v>0</v>
      </c>
      <c r="F446" s="645"/>
      <c r="G446" s="242"/>
      <c r="H446" s="242"/>
    </row>
    <row r="447" spans="1:8" ht="12.75" thickBot="1" x14ac:dyDescent="0.45">
      <c r="A447" s="643"/>
      <c r="B447" s="243">
        <f t="shared" si="91"/>
        <v>46367</v>
      </c>
      <c r="C447" s="244">
        <f t="shared" si="92"/>
        <v>46367</v>
      </c>
      <c r="D447" s="259"/>
      <c r="E447" s="248" t="s">
        <v>19</v>
      </c>
      <c r="F447" s="645"/>
      <c r="G447" s="242"/>
      <c r="H447" s="242"/>
    </row>
    <row r="448" spans="1:8" ht="12.75" thickBot="1" x14ac:dyDescent="0.45">
      <c r="A448" s="643"/>
      <c r="B448" s="243">
        <f t="shared" si="91"/>
        <v>46368</v>
      </c>
      <c r="C448" s="244">
        <f t="shared" si="92"/>
        <v>46368</v>
      </c>
      <c r="D448" s="259"/>
      <c r="E448" s="250">
        <f>COUNTIF(D445:D451,"休日")</f>
        <v>0</v>
      </c>
      <c r="F448" s="645"/>
      <c r="G448" s="242"/>
      <c r="H448" s="242"/>
    </row>
    <row r="449" spans="1:8" ht="12.75" thickBot="1" x14ac:dyDescent="0.45">
      <c r="A449" s="643"/>
      <c r="B449" s="243">
        <f t="shared" si="91"/>
        <v>46369</v>
      </c>
      <c r="C449" s="244">
        <f t="shared" si="92"/>
        <v>46369</v>
      </c>
      <c r="D449" s="259"/>
      <c r="E449" s="248" t="s">
        <v>145</v>
      </c>
      <c r="F449" s="645"/>
      <c r="G449" s="242"/>
      <c r="H449" s="242"/>
    </row>
    <row r="450" spans="1:8" ht="12.75" thickBot="1" x14ac:dyDescent="0.45">
      <c r="A450" s="643"/>
      <c r="B450" s="243">
        <f t="shared" si="91"/>
        <v>46370</v>
      </c>
      <c r="C450" s="244">
        <f t="shared" si="92"/>
        <v>46370</v>
      </c>
      <c r="D450" s="259"/>
      <c r="E450" s="248">
        <f>COUNTIF(D445:D451,"夏休")+COUNTIF(D445:D451,"年末年始")+COUNTIF(D445:D451,"中止")+COUNTIF(D445:D451,"対象外")</f>
        <v>0</v>
      </c>
      <c r="F450" s="645"/>
      <c r="G450" s="242"/>
      <c r="H450" s="242"/>
    </row>
    <row r="451" spans="1:8" ht="12.75" thickBot="1" x14ac:dyDescent="0.45">
      <c r="A451" s="643"/>
      <c r="B451" s="245">
        <f t="shared" si="91"/>
        <v>46371</v>
      </c>
      <c r="C451" s="246">
        <f t="shared" si="92"/>
        <v>46371</v>
      </c>
      <c r="D451" s="260"/>
      <c r="E451" s="250">
        <f>COUNTIF(D445:D451,"")</f>
        <v>7</v>
      </c>
      <c r="F451" s="646"/>
      <c r="G451" s="242"/>
      <c r="H451" s="242"/>
    </row>
    <row r="452" spans="1:8" ht="12.75" thickBot="1" x14ac:dyDescent="0.45">
      <c r="A452" s="643">
        <v>64</v>
      </c>
      <c r="B452" s="241">
        <f t="shared" si="91"/>
        <v>46372</v>
      </c>
      <c r="C452" s="236">
        <f t="shared" si="92"/>
        <v>46372</v>
      </c>
      <c r="D452" s="258"/>
      <c r="E452" s="247" t="s">
        <v>87</v>
      </c>
      <c r="F452" s="644" t="str">
        <f t="shared" ref="F452" si="95">IF(E458&gt;=1,"対象外",IF(E457&gt;=1,"対象外",IF(E453&lt;=3,"対象外",(ROUND(E455/7,3)))))</f>
        <v>対象外</v>
      </c>
      <c r="G452" s="242"/>
      <c r="H452" s="242"/>
    </row>
    <row r="453" spans="1:8" ht="12.75" thickBot="1" x14ac:dyDescent="0.45">
      <c r="A453" s="643"/>
      <c r="B453" s="243">
        <f t="shared" si="91"/>
        <v>46373</v>
      </c>
      <c r="C453" s="244">
        <f t="shared" si="92"/>
        <v>46373</v>
      </c>
      <c r="D453" s="259"/>
      <c r="E453" s="250">
        <f>COUNTIF(D452:D458,"作業")</f>
        <v>0</v>
      </c>
      <c r="F453" s="645"/>
      <c r="G453" s="242"/>
      <c r="H453" s="242"/>
    </row>
    <row r="454" spans="1:8" ht="12.75" thickBot="1" x14ac:dyDescent="0.45">
      <c r="A454" s="643"/>
      <c r="B454" s="243">
        <f t="shared" si="91"/>
        <v>46374</v>
      </c>
      <c r="C454" s="244">
        <f t="shared" si="92"/>
        <v>46374</v>
      </c>
      <c r="D454" s="259"/>
      <c r="E454" s="248" t="s">
        <v>19</v>
      </c>
      <c r="F454" s="645"/>
      <c r="G454" s="242"/>
      <c r="H454" s="242"/>
    </row>
    <row r="455" spans="1:8" ht="12.75" thickBot="1" x14ac:dyDescent="0.45">
      <c r="A455" s="643"/>
      <c r="B455" s="243">
        <f t="shared" si="91"/>
        <v>46375</v>
      </c>
      <c r="C455" s="244">
        <f t="shared" si="92"/>
        <v>46375</v>
      </c>
      <c r="D455" s="259"/>
      <c r="E455" s="250">
        <f>COUNTIF(D452:D458,"休日")</f>
        <v>0</v>
      </c>
      <c r="F455" s="645"/>
      <c r="G455" s="242"/>
      <c r="H455" s="242"/>
    </row>
    <row r="456" spans="1:8" ht="12.75" thickBot="1" x14ac:dyDescent="0.45">
      <c r="A456" s="643"/>
      <c r="B456" s="243">
        <f t="shared" si="91"/>
        <v>46376</v>
      </c>
      <c r="C456" s="244">
        <f t="shared" si="92"/>
        <v>46376</v>
      </c>
      <c r="D456" s="259"/>
      <c r="E456" s="248" t="s">
        <v>145</v>
      </c>
      <c r="F456" s="645"/>
      <c r="G456" s="242"/>
      <c r="H456" s="242"/>
    </row>
    <row r="457" spans="1:8" ht="12.75" thickBot="1" x14ac:dyDescent="0.45">
      <c r="A457" s="643"/>
      <c r="B457" s="243">
        <f t="shared" si="91"/>
        <v>46377</v>
      </c>
      <c r="C457" s="244">
        <f t="shared" si="92"/>
        <v>46377</v>
      </c>
      <c r="D457" s="259"/>
      <c r="E457" s="248">
        <f>COUNTIF(D452:D458,"夏休")+COUNTIF(D452:D458,"年末年始")+COUNTIF(D452:D458,"中止")+COUNTIF(D452:D458,"対象外")</f>
        <v>0</v>
      </c>
      <c r="F457" s="645"/>
      <c r="G457" s="242"/>
      <c r="H457" s="242"/>
    </row>
    <row r="458" spans="1:8" ht="12.75" thickBot="1" x14ac:dyDescent="0.45">
      <c r="A458" s="643"/>
      <c r="B458" s="245">
        <f t="shared" si="91"/>
        <v>46378</v>
      </c>
      <c r="C458" s="246">
        <f t="shared" si="92"/>
        <v>46378</v>
      </c>
      <c r="D458" s="260"/>
      <c r="E458" s="249">
        <f>COUNTIF(D452:D458,"")</f>
        <v>7</v>
      </c>
      <c r="F458" s="646"/>
      <c r="G458" s="242"/>
      <c r="H458" s="242"/>
    </row>
    <row r="459" spans="1:8" ht="12.75" thickBot="1" x14ac:dyDescent="0.45">
      <c r="A459" s="643">
        <v>65</v>
      </c>
      <c r="B459" s="241">
        <f t="shared" si="91"/>
        <v>46379</v>
      </c>
      <c r="C459" s="236">
        <f t="shared" si="92"/>
        <v>46379</v>
      </c>
      <c r="D459" s="258"/>
      <c r="E459" s="247" t="s">
        <v>87</v>
      </c>
      <c r="F459" s="644" t="str">
        <f t="shared" ref="F459" si="96">IF(E465&gt;=1,"対象外",IF(E464&gt;=1,"対象外",IF(E460&lt;=3,"対象外",(ROUND(E462/7,3)))))</f>
        <v>対象外</v>
      </c>
      <c r="G459" s="242"/>
      <c r="H459" s="242"/>
    </row>
    <row r="460" spans="1:8" ht="12.75" thickBot="1" x14ac:dyDescent="0.45">
      <c r="A460" s="643"/>
      <c r="B460" s="243">
        <f>B459+1</f>
        <v>46380</v>
      </c>
      <c r="C460" s="244">
        <f>C459+1</f>
        <v>46380</v>
      </c>
      <c r="D460" s="259"/>
      <c r="E460" s="250">
        <f>COUNTIF(D459:D465,"作業")</f>
        <v>0</v>
      </c>
      <c r="F460" s="645"/>
      <c r="G460" s="242"/>
      <c r="H460" s="242"/>
    </row>
    <row r="461" spans="1:8" ht="12.75" thickBot="1" x14ac:dyDescent="0.45">
      <c r="A461" s="643"/>
      <c r="B461" s="243">
        <f t="shared" ref="B461:B487" si="97">B460+1</f>
        <v>46381</v>
      </c>
      <c r="C461" s="244">
        <f t="shared" ref="C461:C487" si="98">C460+1</f>
        <v>46381</v>
      </c>
      <c r="D461" s="259"/>
      <c r="E461" s="248" t="s">
        <v>19</v>
      </c>
      <c r="F461" s="645"/>
      <c r="G461" s="242"/>
      <c r="H461" s="242"/>
    </row>
    <row r="462" spans="1:8" ht="12.75" thickBot="1" x14ac:dyDescent="0.45">
      <c r="A462" s="643"/>
      <c r="B462" s="243">
        <f t="shared" si="97"/>
        <v>46382</v>
      </c>
      <c r="C462" s="244">
        <f t="shared" si="98"/>
        <v>46382</v>
      </c>
      <c r="D462" s="259"/>
      <c r="E462" s="250">
        <f>COUNTIF(D459:D465,"休日")</f>
        <v>0</v>
      </c>
      <c r="F462" s="645"/>
      <c r="G462" s="242"/>
      <c r="H462" s="242"/>
    </row>
    <row r="463" spans="1:8" ht="12.75" thickBot="1" x14ac:dyDescent="0.45">
      <c r="A463" s="643"/>
      <c r="B463" s="243">
        <f t="shared" si="97"/>
        <v>46383</v>
      </c>
      <c r="C463" s="244">
        <f t="shared" si="98"/>
        <v>46383</v>
      </c>
      <c r="D463" s="259"/>
      <c r="E463" s="248" t="s">
        <v>145</v>
      </c>
      <c r="F463" s="645"/>
      <c r="G463" s="242"/>
      <c r="H463" s="242"/>
    </row>
    <row r="464" spans="1:8" ht="12.75" thickBot="1" x14ac:dyDescent="0.45">
      <c r="A464" s="643"/>
      <c r="B464" s="243">
        <f t="shared" si="97"/>
        <v>46384</v>
      </c>
      <c r="C464" s="244">
        <f t="shared" si="98"/>
        <v>46384</v>
      </c>
      <c r="D464" s="259"/>
      <c r="E464" s="248">
        <f>COUNTIF(D459:D465,"夏休")+COUNTIF(D459:D465,"年末年始")+COUNTIF(D459:D465,"中止")+COUNTIF(D459:D465,"対象外")</f>
        <v>0</v>
      </c>
      <c r="F464" s="645"/>
      <c r="G464" s="242"/>
      <c r="H464" s="242"/>
    </row>
    <row r="465" spans="1:8" ht="12.75" thickBot="1" x14ac:dyDescent="0.45">
      <c r="A465" s="643"/>
      <c r="B465" s="245">
        <f t="shared" si="97"/>
        <v>46385</v>
      </c>
      <c r="C465" s="246">
        <f t="shared" si="98"/>
        <v>46385</v>
      </c>
      <c r="D465" s="260"/>
      <c r="E465" s="250">
        <f>COUNTIF(D459:D465,"")</f>
        <v>7</v>
      </c>
      <c r="F465" s="646"/>
      <c r="G465" s="242"/>
      <c r="H465" s="242"/>
    </row>
    <row r="466" spans="1:8" ht="12.75" thickBot="1" x14ac:dyDescent="0.45">
      <c r="A466" s="643">
        <v>66</v>
      </c>
      <c r="B466" s="241">
        <f t="shared" si="97"/>
        <v>46386</v>
      </c>
      <c r="C466" s="236">
        <f t="shared" si="98"/>
        <v>46386</v>
      </c>
      <c r="D466" s="258"/>
      <c r="E466" s="247" t="s">
        <v>87</v>
      </c>
      <c r="F466" s="644" t="str">
        <f t="shared" ref="F466" si="99">IF(E472&gt;=1,"対象外",IF(E471&gt;=1,"対象外",IF(E467&lt;=3,"対象外",(ROUND(E469/7,3)))))</f>
        <v>対象外</v>
      </c>
      <c r="G466" s="242"/>
      <c r="H466" s="242"/>
    </row>
    <row r="467" spans="1:8" ht="12.75" thickBot="1" x14ac:dyDescent="0.45">
      <c r="A467" s="643"/>
      <c r="B467" s="243">
        <f t="shared" si="97"/>
        <v>46387</v>
      </c>
      <c r="C467" s="244">
        <f t="shared" si="98"/>
        <v>46387</v>
      </c>
      <c r="D467" s="259"/>
      <c r="E467" s="250">
        <f>COUNTIF(D466:D472,"作業")</f>
        <v>0</v>
      </c>
      <c r="F467" s="645"/>
      <c r="G467" s="242"/>
      <c r="H467" s="242"/>
    </row>
    <row r="468" spans="1:8" ht="12.75" thickBot="1" x14ac:dyDescent="0.45">
      <c r="A468" s="643"/>
      <c r="B468" s="243">
        <f t="shared" si="97"/>
        <v>46388</v>
      </c>
      <c r="C468" s="244">
        <f t="shared" si="98"/>
        <v>46388</v>
      </c>
      <c r="D468" s="259"/>
      <c r="E468" s="248" t="s">
        <v>19</v>
      </c>
      <c r="F468" s="645"/>
      <c r="G468" s="242"/>
      <c r="H468" s="242"/>
    </row>
    <row r="469" spans="1:8" ht="12.75" thickBot="1" x14ac:dyDescent="0.45">
      <c r="A469" s="643"/>
      <c r="B469" s="243">
        <f t="shared" si="97"/>
        <v>46389</v>
      </c>
      <c r="C469" s="244">
        <f t="shared" si="98"/>
        <v>46389</v>
      </c>
      <c r="D469" s="259"/>
      <c r="E469" s="250">
        <f>COUNTIF(D466:D472,"休日")</f>
        <v>0</v>
      </c>
      <c r="F469" s="645"/>
      <c r="G469" s="242"/>
      <c r="H469" s="242"/>
    </row>
    <row r="470" spans="1:8" ht="12.75" thickBot="1" x14ac:dyDescent="0.45">
      <c r="A470" s="643"/>
      <c r="B470" s="243">
        <f t="shared" si="97"/>
        <v>46390</v>
      </c>
      <c r="C470" s="244">
        <f t="shared" si="98"/>
        <v>46390</v>
      </c>
      <c r="D470" s="259"/>
      <c r="E470" s="248" t="s">
        <v>145</v>
      </c>
      <c r="F470" s="645"/>
      <c r="G470" s="242"/>
      <c r="H470" s="242"/>
    </row>
    <row r="471" spans="1:8" ht="12.75" thickBot="1" x14ac:dyDescent="0.45">
      <c r="A471" s="643"/>
      <c r="B471" s="243">
        <f t="shared" si="97"/>
        <v>46391</v>
      </c>
      <c r="C471" s="244">
        <f t="shared" si="98"/>
        <v>46391</v>
      </c>
      <c r="D471" s="259"/>
      <c r="E471" s="248">
        <f>COUNTIF(D466:D472,"夏休")+COUNTIF(D466:D472,"年末年始")+COUNTIF(D466:D472,"中止")+COUNTIF(D466:D472,"対象外")</f>
        <v>0</v>
      </c>
      <c r="F471" s="645"/>
      <c r="G471" s="242"/>
      <c r="H471" s="242"/>
    </row>
    <row r="472" spans="1:8" ht="12.75" thickBot="1" x14ac:dyDescent="0.45">
      <c r="A472" s="643"/>
      <c r="B472" s="245">
        <f t="shared" si="97"/>
        <v>46392</v>
      </c>
      <c r="C472" s="246">
        <f t="shared" si="98"/>
        <v>46392</v>
      </c>
      <c r="D472" s="260"/>
      <c r="E472" s="250">
        <f>COUNTIF(D466:D472,"")</f>
        <v>7</v>
      </c>
      <c r="F472" s="646"/>
      <c r="G472" s="242"/>
      <c r="H472" s="242"/>
    </row>
    <row r="473" spans="1:8" ht="12.75" thickBot="1" x14ac:dyDescent="0.45">
      <c r="A473" s="643">
        <v>67</v>
      </c>
      <c r="B473" s="241">
        <f t="shared" si="97"/>
        <v>46393</v>
      </c>
      <c r="C473" s="236">
        <f t="shared" si="98"/>
        <v>46393</v>
      </c>
      <c r="D473" s="258"/>
      <c r="E473" s="247" t="s">
        <v>87</v>
      </c>
      <c r="F473" s="644" t="str">
        <f t="shared" ref="F473" si="100">IF(E479&gt;=1,"対象外",IF(E478&gt;=1,"対象外",IF(E474&lt;=3,"対象外",(ROUND(E476/7,3)))))</f>
        <v>対象外</v>
      </c>
      <c r="G473" s="242"/>
      <c r="H473" s="242"/>
    </row>
    <row r="474" spans="1:8" ht="12.75" thickBot="1" x14ac:dyDescent="0.45">
      <c r="A474" s="643"/>
      <c r="B474" s="243">
        <f t="shared" si="97"/>
        <v>46394</v>
      </c>
      <c r="C474" s="244">
        <f t="shared" si="98"/>
        <v>46394</v>
      </c>
      <c r="D474" s="259"/>
      <c r="E474" s="250">
        <f>COUNTIF(D473:D479,"作業")</f>
        <v>0</v>
      </c>
      <c r="F474" s="645"/>
      <c r="G474" s="242"/>
      <c r="H474" s="242"/>
    </row>
    <row r="475" spans="1:8" ht="12.75" thickBot="1" x14ac:dyDescent="0.45">
      <c r="A475" s="643"/>
      <c r="B475" s="243">
        <f t="shared" si="97"/>
        <v>46395</v>
      </c>
      <c r="C475" s="244">
        <f t="shared" si="98"/>
        <v>46395</v>
      </c>
      <c r="D475" s="259"/>
      <c r="E475" s="248" t="s">
        <v>19</v>
      </c>
      <c r="F475" s="645"/>
      <c r="G475" s="242"/>
      <c r="H475" s="242"/>
    </row>
    <row r="476" spans="1:8" ht="12.75" thickBot="1" x14ac:dyDescent="0.45">
      <c r="A476" s="643"/>
      <c r="B476" s="243">
        <f t="shared" si="97"/>
        <v>46396</v>
      </c>
      <c r="C476" s="244">
        <f t="shared" si="98"/>
        <v>46396</v>
      </c>
      <c r="D476" s="259"/>
      <c r="E476" s="250">
        <f>COUNTIF(D473:D479,"休日")</f>
        <v>0</v>
      </c>
      <c r="F476" s="645"/>
      <c r="G476" s="242"/>
      <c r="H476" s="242"/>
    </row>
    <row r="477" spans="1:8" ht="12.75" thickBot="1" x14ac:dyDescent="0.45">
      <c r="A477" s="643"/>
      <c r="B477" s="243">
        <f t="shared" si="97"/>
        <v>46397</v>
      </c>
      <c r="C477" s="244">
        <f t="shared" si="98"/>
        <v>46397</v>
      </c>
      <c r="D477" s="259"/>
      <c r="E477" s="248" t="s">
        <v>145</v>
      </c>
      <c r="F477" s="645"/>
      <c r="G477" s="242"/>
      <c r="H477" s="242"/>
    </row>
    <row r="478" spans="1:8" ht="12.75" thickBot="1" x14ac:dyDescent="0.45">
      <c r="A478" s="643"/>
      <c r="B478" s="243">
        <f t="shared" si="97"/>
        <v>46398</v>
      </c>
      <c r="C478" s="244">
        <f t="shared" si="98"/>
        <v>46398</v>
      </c>
      <c r="D478" s="259"/>
      <c r="E478" s="248">
        <f>COUNTIF(D473:D479,"夏休")+COUNTIF(D473:D479,"年末年始")+COUNTIF(D473:D479,"中止")+COUNTIF(D473:D479,"対象外")</f>
        <v>0</v>
      </c>
      <c r="F478" s="645"/>
      <c r="G478" s="242"/>
      <c r="H478" s="242"/>
    </row>
    <row r="479" spans="1:8" ht="12.75" thickBot="1" x14ac:dyDescent="0.45">
      <c r="A479" s="643"/>
      <c r="B479" s="245">
        <f t="shared" si="97"/>
        <v>46399</v>
      </c>
      <c r="C479" s="246">
        <f t="shared" si="98"/>
        <v>46399</v>
      </c>
      <c r="D479" s="260"/>
      <c r="E479" s="250">
        <f>COUNTIF(D473:D479,"")</f>
        <v>7</v>
      </c>
      <c r="F479" s="646"/>
      <c r="G479" s="242"/>
      <c r="H479" s="242"/>
    </row>
    <row r="480" spans="1:8" ht="12.75" thickBot="1" x14ac:dyDescent="0.45">
      <c r="A480" s="643">
        <v>68</v>
      </c>
      <c r="B480" s="241">
        <f t="shared" si="97"/>
        <v>46400</v>
      </c>
      <c r="C480" s="236">
        <f t="shared" si="98"/>
        <v>46400</v>
      </c>
      <c r="D480" s="258"/>
      <c r="E480" s="247" t="s">
        <v>87</v>
      </c>
      <c r="F480" s="644" t="str">
        <f t="shared" ref="F480" si="101">IF(E486&gt;=1,"対象外",IF(E485&gt;=1,"対象外",IF(E481&lt;=3,"対象外",(ROUND(E483/7,3)))))</f>
        <v>対象外</v>
      </c>
      <c r="G480" s="242"/>
      <c r="H480" s="242"/>
    </row>
    <row r="481" spans="1:8" ht="12.75" thickBot="1" x14ac:dyDescent="0.45">
      <c r="A481" s="643"/>
      <c r="B481" s="243">
        <f t="shared" si="97"/>
        <v>46401</v>
      </c>
      <c r="C481" s="244">
        <f t="shared" si="98"/>
        <v>46401</v>
      </c>
      <c r="D481" s="259"/>
      <c r="E481" s="250">
        <f>COUNTIF(D480:D486,"作業")</f>
        <v>0</v>
      </c>
      <c r="F481" s="645"/>
      <c r="G481" s="242"/>
      <c r="H481" s="242"/>
    </row>
    <row r="482" spans="1:8" ht="12.75" thickBot="1" x14ac:dyDescent="0.45">
      <c r="A482" s="643"/>
      <c r="B482" s="243">
        <f t="shared" si="97"/>
        <v>46402</v>
      </c>
      <c r="C482" s="244">
        <f t="shared" si="98"/>
        <v>46402</v>
      </c>
      <c r="D482" s="259"/>
      <c r="E482" s="248" t="s">
        <v>19</v>
      </c>
      <c r="F482" s="645"/>
      <c r="G482" s="242"/>
      <c r="H482" s="242"/>
    </row>
    <row r="483" spans="1:8" ht="12.75" thickBot="1" x14ac:dyDescent="0.45">
      <c r="A483" s="643"/>
      <c r="B483" s="243">
        <f t="shared" si="97"/>
        <v>46403</v>
      </c>
      <c r="C483" s="244">
        <f t="shared" si="98"/>
        <v>46403</v>
      </c>
      <c r="D483" s="259"/>
      <c r="E483" s="250">
        <f>COUNTIF(D480:D486,"休日")</f>
        <v>0</v>
      </c>
      <c r="F483" s="645"/>
      <c r="G483" s="242"/>
      <c r="H483" s="242"/>
    </row>
    <row r="484" spans="1:8" ht="12.75" thickBot="1" x14ac:dyDescent="0.45">
      <c r="A484" s="643"/>
      <c r="B484" s="243">
        <f t="shared" si="97"/>
        <v>46404</v>
      </c>
      <c r="C484" s="244">
        <f t="shared" si="98"/>
        <v>46404</v>
      </c>
      <c r="D484" s="259"/>
      <c r="E484" s="248" t="s">
        <v>145</v>
      </c>
      <c r="F484" s="645"/>
      <c r="G484" s="242"/>
      <c r="H484" s="242"/>
    </row>
    <row r="485" spans="1:8" ht="12.75" thickBot="1" x14ac:dyDescent="0.45">
      <c r="A485" s="643"/>
      <c r="B485" s="243">
        <f t="shared" si="97"/>
        <v>46405</v>
      </c>
      <c r="C485" s="244">
        <f t="shared" si="98"/>
        <v>46405</v>
      </c>
      <c r="D485" s="259"/>
      <c r="E485" s="248">
        <f>COUNTIF(D480:D486,"夏休")+COUNTIF(D480:D486,"年末年始")+COUNTIF(D480:D486,"中止")+COUNTIF(D480:D486,"対象外")</f>
        <v>0</v>
      </c>
      <c r="F485" s="645"/>
      <c r="G485" s="242"/>
      <c r="H485" s="242"/>
    </row>
    <row r="486" spans="1:8" ht="12.75" thickBot="1" x14ac:dyDescent="0.45">
      <c r="A486" s="643"/>
      <c r="B486" s="245">
        <f t="shared" si="97"/>
        <v>46406</v>
      </c>
      <c r="C486" s="246">
        <f t="shared" si="98"/>
        <v>46406</v>
      </c>
      <c r="D486" s="260"/>
      <c r="E486" s="249">
        <f>COUNTIF(D480:D486,"")</f>
        <v>7</v>
      </c>
      <c r="F486" s="646"/>
      <c r="G486" s="242"/>
      <c r="H486" s="242"/>
    </row>
    <row r="487" spans="1:8" ht="12.75" thickBot="1" x14ac:dyDescent="0.45">
      <c r="A487" s="643">
        <v>69</v>
      </c>
      <c r="B487" s="241">
        <f t="shared" si="97"/>
        <v>46407</v>
      </c>
      <c r="C487" s="236">
        <f t="shared" si="98"/>
        <v>46407</v>
      </c>
      <c r="D487" s="258"/>
      <c r="E487" s="247" t="s">
        <v>87</v>
      </c>
      <c r="F487" s="644" t="str">
        <f t="shared" ref="F487" si="102">IF(E493&gt;=1,"対象外",IF(E492&gt;=1,"対象外",IF(E488&lt;=3,"対象外",(ROUND(E490/7,3)))))</f>
        <v>対象外</v>
      </c>
      <c r="G487" s="242"/>
      <c r="H487" s="242"/>
    </row>
    <row r="488" spans="1:8" ht="12.75" thickBot="1" x14ac:dyDescent="0.45">
      <c r="A488" s="643"/>
      <c r="B488" s="243">
        <f>B487+1</f>
        <v>46408</v>
      </c>
      <c r="C488" s="244">
        <f>C487+1</f>
        <v>46408</v>
      </c>
      <c r="D488" s="259"/>
      <c r="E488" s="250">
        <f>COUNTIF(D487:D493,"作業")</f>
        <v>0</v>
      </c>
      <c r="F488" s="645"/>
      <c r="G488" s="242"/>
      <c r="H488" s="242"/>
    </row>
    <row r="489" spans="1:8" ht="12.75" thickBot="1" x14ac:dyDescent="0.45">
      <c r="A489" s="643"/>
      <c r="B489" s="243">
        <f t="shared" ref="B489:B515" si="103">B488+1</f>
        <v>46409</v>
      </c>
      <c r="C489" s="244">
        <f t="shared" ref="C489:C515" si="104">C488+1</f>
        <v>46409</v>
      </c>
      <c r="D489" s="259"/>
      <c r="E489" s="248" t="s">
        <v>19</v>
      </c>
      <c r="F489" s="645"/>
      <c r="G489" s="242"/>
      <c r="H489" s="242"/>
    </row>
    <row r="490" spans="1:8" ht="12.75" thickBot="1" x14ac:dyDescent="0.45">
      <c r="A490" s="643"/>
      <c r="B490" s="243">
        <f t="shared" si="103"/>
        <v>46410</v>
      </c>
      <c r="C490" s="244">
        <f t="shared" si="104"/>
        <v>46410</v>
      </c>
      <c r="D490" s="259"/>
      <c r="E490" s="250">
        <f>COUNTIF(D487:D493,"休日")</f>
        <v>0</v>
      </c>
      <c r="F490" s="645"/>
      <c r="G490" s="242"/>
      <c r="H490" s="242"/>
    </row>
    <row r="491" spans="1:8" ht="12.75" thickBot="1" x14ac:dyDescent="0.45">
      <c r="A491" s="643"/>
      <c r="B491" s="243">
        <f t="shared" si="103"/>
        <v>46411</v>
      </c>
      <c r="C491" s="244">
        <f t="shared" si="104"/>
        <v>46411</v>
      </c>
      <c r="D491" s="259"/>
      <c r="E491" s="248" t="s">
        <v>145</v>
      </c>
      <c r="F491" s="645"/>
      <c r="G491" s="242"/>
      <c r="H491" s="242"/>
    </row>
    <row r="492" spans="1:8" ht="12.75" thickBot="1" x14ac:dyDescent="0.45">
      <c r="A492" s="643"/>
      <c r="B492" s="243">
        <f t="shared" si="103"/>
        <v>46412</v>
      </c>
      <c r="C492" s="244">
        <f t="shared" si="104"/>
        <v>46412</v>
      </c>
      <c r="D492" s="259"/>
      <c r="E492" s="248">
        <f>COUNTIF(D487:D493,"夏休")+COUNTIF(D487:D493,"年末年始")+COUNTIF(D487:D493,"中止")+COUNTIF(D487:D493,"対象外")</f>
        <v>0</v>
      </c>
      <c r="F492" s="645"/>
      <c r="G492" s="242"/>
      <c r="H492" s="242"/>
    </row>
    <row r="493" spans="1:8" ht="12.75" thickBot="1" x14ac:dyDescent="0.45">
      <c r="A493" s="643"/>
      <c r="B493" s="245">
        <f t="shared" si="103"/>
        <v>46413</v>
      </c>
      <c r="C493" s="246">
        <f t="shared" si="104"/>
        <v>46413</v>
      </c>
      <c r="D493" s="260"/>
      <c r="E493" s="250">
        <f>COUNTIF(D487:D493,"")</f>
        <v>7</v>
      </c>
      <c r="F493" s="646"/>
      <c r="G493" s="242"/>
      <c r="H493" s="242"/>
    </row>
    <row r="494" spans="1:8" ht="12.75" thickBot="1" x14ac:dyDescent="0.45">
      <c r="A494" s="643">
        <v>70</v>
      </c>
      <c r="B494" s="241">
        <f t="shared" si="103"/>
        <v>46414</v>
      </c>
      <c r="C494" s="236">
        <f t="shared" si="104"/>
        <v>46414</v>
      </c>
      <c r="D494" s="258"/>
      <c r="E494" s="247" t="s">
        <v>87</v>
      </c>
      <c r="F494" s="644" t="str">
        <f t="shared" ref="F494" si="105">IF(E500&gt;=1,"対象外",IF(E499&gt;=1,"対象外",IF(E495&lt;=3,"対象外",(ROUND(E497/7,3)))))</f>
        <v>対象外</v>
      </c>
      <c r="G494" s="242"/>
      <c r="H494" s="242"/>
    </row>
    <row r="495" spans="1:8" ht="12.75" thickBot="1" x14ac:dyDescent="0.45">
      <c r="A495" s="643"/>
      <c r="B495" s="243">
        <f t="shared" si="103"/>
        <v>46415</v>
      </c>
      <c r="C495" s="244">
        <f t="shared" si="104"/>
        <v>46415</v>
      </c>
      <c r="D495" s="259"/>
      <c r="E495" s="250">
        <f>COUNTIF(D494:D500,"作業")</f>
        <v>0</v>
      </c>
      <c r="F495" s="645"/>
      <c r="G495" s="242"/>
      <c r="H495" s="242"/>
    </row>
    <row r="496" spans="1:8" ht="12.75" thickBot="1" x14ac:dyDescent="0.45">
      <c r="A496" s="643"/>
      <c r="B496" s="243">
        <f t="shared" si="103"/>
        <v>46416</v>
      </c>
      <c r="C496" s="244">
        <f t="shared" si="104"/>
        <v>46416</v>
      </c>
      <c r="D496" s="259"/>
      <c r="E496" s="248" t="s">
        <v>19</v>
      </c>
      <c r="F496" s="645"/>
      <c r="G496" s="242"/>
      <c r="H496" s="242"/>
    </row>
    <row r="497" spans="1:8" ht="12.75" thickBot="1" x14ac:dyDescent="0.45">
      <c r="A497" s="643"/>
      <c r="B497" s="243">
        <f t="shared" si="103"/>
        <v>46417</v>
      </c>
      <c r="C497" s="244">
        <f t="shared" si="104"/>
        <v>46417</v>
      </c>
      <c r="D497" s="259"/>
      <c r="E497" s="250">
        <f>COUNTIF(D494:D500,"休日")</f>
        <v>0</v>
      </c>
      <c r="F497" s="645"/>
      <c r="G497" s="242"/>
      <c r="H497" s="242"/>
    </row>
    <row r="498" spans="1:8" ht="12.75" thickBot="1" x14ac:dyDescent="0.45">
      <c r="A498" s="643"/>
      <c r="B498" s="243">
        <f t="shared" si="103"/>
        <v>46418</v>
      </c>
      <c r="C498" s="244">
        <f t="shared" si="104"/>
        <v>46418</v>
      </c>
      <c r="D498" s="259"/>
      <c r="E498" s="248" t="s">
        <v>145</v>
      </c>
      <c r="F498" s="645"/>
      <c r="G498" s="242"/>
      <c r="H498" s="242"/>
    </row>
    <row r="499" spans="1:8" ht="12.75" thickBot="1" x14ac:dyDescent="0.45">
      <c r="A499" s="643"/>
      <c r="B499" s="243">
        <f t="shared" si="103"/>
        <v>46419</v>
      </c>
      <c r="C499" s="244">
        <f t="shared" si="104"/>
        <v>46419</v>
      </c>
      <c r="D499" s="259"/>
      <c r="E499" s="248">
        <f>COUNTIF(D494:D500,"夏休")+COUNTIF(D494:D500,"年末年始")+COUNTIF(D494:D500,"中止")+COUNTIF(D494:D500,"対象外")</f>
        <v>0</v>
      </c>
      <c r="F499" s="645"/>
      <c r="G499" s="242"/>
      <c r="H499" s="242"/>
    </row>
    <row r="500" spans="1:8" ht="12.75" thickBot="1" x14ac:dyDescent="0.45">
      <c r="A500" s="643"/>
      <c r="B500" s="245">
        <f t="shared" si="103"/>
        <v>46420</v>
      </c>
      <c r="C500" s="246">
        <f t="shared" si="104"/>
        <v>46420</v>
      </c>
      <c r="D500" s="260"/>
      <c r="E500" s="250">
        <f>COUNTIF(D494:D500,"")</f>
        <v>7</v>
      </c>
      <c r="F500" s="646"/>
      <c r="G500" s="242"/>
      <c r="H500" s="242"/>
    </row>
    <row r="501" spans="1:8" ht="12.75" thickBot="1" x14ac:dyDescent="0.45">
      <c r="A501" s="643">
        <v>71</v>
      </c>
      <c r="B501" s="241">
        <f t="shared" si="103"/>
        <v>46421</v>
      </c>
      <c r="C501" s="236">
        <f t="shared" si="104"/>
        <v>46421</v>
      </c>
      <c r="D501" s="258"/>
      <c r="E501" s="247" t="s">
        <v>87</v>
      </c>
      <c r="F501" s="644" t="str">
        <f t="shared" ref="F501" si="106">IF(E507&gt;=1,"対象外",IF(E506&gt;=1,"対象外",IF(E502&lt;=3,"対象外",(ROUND(E504/7,3)))))</f>
        <v>対象外</v>
      </c>
      <c r="G501" s="242"/>
      <c r="H501" s="242"/>
    </row>
    <row r="502" spans="1:8" ht="12.75" thickBot="1" x14ac:dyDescent="0.45">
      <c r="A502" s="643"/>
      <c r="B502" s="243">
        <f t="shared" si="103"/>
        <v>46422</v>
      </c>
      <c r="C502" s="244">
        <f t="shared" si="104"/>
        <v>46422</v>
      </c>
      <c r="D502" s="259"/>
      <c r="E502" s="250">
        <f>COUNTIF(D501:D507,"作業")</f>
        <v>0</v>
      </c>
      <c r="F502" s="645"/>
      <c r="G502" s="242"/>
      <c r="H502" s="242"/>
    </row>
    <row r="503" spans="1:8" ht="12.75" thickBot="1" x14ac:dyDescent="0.45">
      <c r="A503" s="643"/>
      <c r="B503" s="243">
        <f t="shared" si="103"/>
        <v>46423</v>
      </c>
      <c r="C503" s="244">
        <f t="shared" si="104"/>
        <v>46423</v>
      </c>
      <c r="D503" s="259"/>
      <c r="E503" s="248" t="s">
        <v>19</v>
      </c>
      <c r="F503" s="645"/>
      <c r="G503" s="242"/>
      <c r="H503" s="242"/>
    </row>
    <row r="504" spans="1:8" ht="12.75" thickBot="1" x14ac:dyDescent="0.45">
      <c r="A504" s="643"/>
      <c r="B504" s="243">
        <f t="shared" si="103"/>
        <v>46424</v>
      </c>
      <c r="C504" s="244">
        <f t="shared" si="104"/>
        <v>46424</v>
      </c>
      <c r="D504" s="259"/>
      <c r="E504" s="250">
        <f>COUNTIF(D501:D507,"休日")</f>
        <v>0</v>
      </c>
      <c r="F504" s="645"/>
      <c r="G504" s="242"/>
      <c r="H504" s="242"/>
    </row>
    <row r="505" spans="1:8" ht="12.75" thickBot="1" x14ac:dyDescent="0.45">
      <c r="A505" s="643"/>
      <c r="B505" s="243">
        <f t="shared" si="103"/>
        <v>46425</v>
      </c>
      <c r="C505" s="244">
        <f t="shared" si="104"/>
        <v>46425</v>
      </c>
      <c r="D505" s="259"/>
      <c r="E505" s="248" t="s">
        <v>145</v>
      </c>
      <c r="F505" s="645"/>
      <c r="G505" s="242"/>
      <c r="H505" s="242"/>
    </row>
    <row r="506" spans="1:8" ht="12.75" thickBot="1" x14ac:dyDescent="0.45">
      <c r="A506" s="643"/>
      <c r="B506" s="243">
        <f t="shared" si="103"/>
        <v>46426</v>
      </c>
      <c r="C506" s="244">
        <f t="shared" si="104"/>
        <v>46426</v>
      </c>
      <c r="D506" s="259"/>
      <c r="E506" s="248">
        <f>COUNTIF(D501:D507,"夏休")+COUNTIF(D501:D507,"年末年始")+COUNTIF(D501:D507,"中止")+COUNTIF(D501:D507,"対象外")</f>
        <v>0</v>
      </c>
      <c r="F506" s="645"/>
      <c r="G506" s="242"/>
      <c r="H506" s="242"/>
    </row>
    <row r="507" spans="1:8" ht="12.75" thickBot="1" x14ac:dyDescent="0.45">
      <c r="A507" s="643"/>
      <c r="B507" s="245">
        <f t="shared" si="103"/>
        <v>46427</v>
      </c>
      <c r="C507" s="246">
        <f t="shared" si="104"/>
        <v>46427</v>
      </c>
      <c r="D507" s="260"/>
      <c r="E507" s="250">
        <f>COUNTIF(D501:D507,"")</f>
        <v>7</v>
      </c>
      <c r="F507" s="646"/>
      <c r="G507" s="242"/>
      <c r="H507" s="242"/>
    </row>
    <row r="508" spans="1:8" ht="12.75" thickBot="1" x14ac:dyDescent="0.45">
      <c r="A508" s="643">
        <v>72</v>
      </c>
      <c r="B508" s="241">
        <f t="shared" si="103"/>
        <v>46428</v>
      </c>
      <c r="C508" s="236">
        <f t="shared" si="104"/>
        <v>46428</v>
      </c>
      <c r="D508" s="258"/>
      <c r="E508" s="247" t="s">
        <v>87</v>
      </c>
      <c r="F508" s="644" t="str">
        <f t="shared" ref="F508" si="107">IF(E514&gt;=1,"対象外",IF(E513&gt;=1,"対象外",IF(E509&lt;=3,"対象外",(ROUND(E511/7,3)))))</f>
        <v>対象外</v>
      </c>
      <c r="G508" s="242"/>
      <c r="H508" s="242"/>
    </row>
    <row r="509" spans="1:8" ht="12.75" thickBot="1" x14ac:dyDescent="0.45">
      <c r="A509" s="643"/>
      <c r="B509" s="243">
        <f t="shared" si="103"/>
        <v>46429</v>
      </c>
      <c r="C509" s="244">
        <f t="shared" si="104"/>
        <v>46429</v>
      </c>
      <c r="D509" s="259"/>
      <c r="E509" s="250">
        <f>COUNTIF(D508:D514,"作業")</f>
        <v>0</v>
      </c>
      <c r="F509" s="645"/>
      <c r="G509" s="242"/>
      <c r="H509" s="242"/>
    </row>
    <row r="510" spans="1:8" ht="12.75" thickBot="1" x14ac:dyDescent="0.45">
      <c r="A510" s="643"/>
      <c r="B510" s="243">
        <f t="shared" si="103"/>
        <v>46430</v>
      </c>
      <c r="C510" s="244">
        <f t="shared" si="104"/>
        <v>46430</v>
      </c>
      <c r="D510" s="259"/>
      <c r="E510" s="248" t="s">
        <v>19</v>
      </c>
      <c r="F510" s="645"/>
      <c r="G510" s="242"/>
      <c r="H510" s="242"/>
    </row>
    <row r="511" spans="1:8" ht="12.75" thickBot="1" x14ac:dyDescent="0.45">
      <c r="A511" s="643"/>
      <c r="B511" s="243">
        <f t="shared" si="103"/>
        <v>46431</v>
      </c>
      <c r="C511" s="244">
        <f t="shared" si="104"/>
        <v>46431</v>
      </c>
      <c r="D511" s="259"/>
      <c r="E511" s="250">
        <f>COUNTIF(D508:D514,"休日")</f>
        <v>0</v>
      </c>
      <c r="F511" s="645"/>
      <c r="G511" s="242"/>
      <c r="H511" s="242"/>
    </row>
    <row r="512" spans="1:8" ht="12.75" thickBot="1" x14ac:dyDescent="0.45">
      <c r="A512" s="643"/>
      <c r="B512" s="243">
        <f t="shared" si="103"/>
        <v>46432</v>
      </c>
      <c r="C512" s="244">
        <f t="shared" si="104"/>
        <v>46432</v>
      </c>
      <c r="D512" s="259"/>
      <c r="E512" s="248" t="s">
        <v>145</v>
      </c>
      <c r="F512" s="645"/>
      <c r="G512" s="242"/>
      <c r="H512" s="242"/>
    </row>
    <row r="513" spans="1:8" ht="12.75" thickBot="1" x14ac:dyDescent="0.45">
      <c r="A513" s="643"/>
      <c r="B513" s="243">
        <f t="shared" si="103"/>
        <v>46433</v>
      </c>
      <c r="C513" s="244">
        <f t="shared" si="104"/>
        <v>46433</v>
      </c>
      <c r="D513" s="259"/>
      <c r="E513" s="248">
        <f>COUNTIF(D508:D514,"夏休")+COUNTIF(D508:D514,"年末年始")+COUNTIF(D508:D514,"中止")+COUNTIF(D508:D514,"対象外")</f>
        <v>0</v>
      </c>
      <c r="F513" s="645"/>
      <c r="G513" s="242"/>
      <c r="H513" s="242"/>
    </row>
    <row r="514" spans="1:8" ht="12.75" thickBot="1" x14ac:dyDescent="0.45">
      <c r="A514" s="643"/>
      <c r="B514" s="245">
        <f t="shared" si="103"/>
        <v>46434</v>
      </c>
      <c r="C514" s="246">
        <f t="shared" si="104"/>
        <v>46434</v>
      </c>
      <c r="D514" s="260"/>
      <c r="E514" s="249">
        <f>COUNTIF(D508:D514,"")</f>
        <v>7</v>
      </c>
      <c r="F514" s="646"/>
      <c r="G514" s="242"/>
      <c r="H514" s="242"/>
    </row>
    <row r="515" spans="1:8" ht="12.75" thickBot="1" x14ac:dyDescent="0.45">
      <c r="A515" s="643">
        <v>73</v>
      </c>
      <c r="B515" s="241">
        <f t="shared" si="103"/>
        <v>46435</v>
      </c>
      <c r="C515" s="236">
        <f t="shared" si="104"/>
        <v>46435</v>
      </c>
      <c r="D515" s="258"/>
      <c r="E515" s="247" t="s">
        <v>87</v>
      </c>
      <c r="F515" s="644" t="str">
        <f t="shared" ref="F515" si="108">IF(E521&gt;=1,"対象外",IF(E520&gt;=1,"対象外",IF(E516&lt;=3,"対象外",(ROUND(E518/7,3)))))</f>
        <v>対象外</v>
      </c>
      <c r="G515" s="242"/>
      <c r="H515" s="242"/>
    </row>
    <row r="516" spans="1:8" ht="12.75" thickBot="1" x14ac:dyDescent="0.45">
      <c r="A516" s="643"/>
      <c r="B516" s="243">
        <f>B515+1</f>
        <v>46436</v>
      </c>
      <c r="C516" s="244">
        <f>C515+1</f>
        <v>46436</v>
      </c>
      <c r="D516" s="259"/>
      <c r="E516" s="250">
        <f>COUNTIF(D515:D521,"作業")</f>
        <v>0</v>
      </c>
      <c r="F516" s="645"/>
      <c r="G516" s="242"/>
      <c r="H516" s="242"/>
    </row>
    <row r="517" spans="1:8" ht="12.75" thickBot="1" x14ac:dyDescent="0.45">
      <c r="A517" s="643"/>
      <c r="B517" s="243">
        <f t="shared" ref="B517:B543" si="109">B516+1</f>
        <v>46437</v>
      </c>
      <c r="C517" s="244">
        <f t="shared" ref="C517:C543" si="110">C516+1</f>
        <v>46437</v>
      </c>
      <c r="D517" s="259"/>
      <c r="E517" s="248" t="s">
        <v>19</v>
      </c>
      <c r="F517" s="645"/>
      <c r="G517" s="242"/>
      <c r="H517" s="242"/>
    </row>
    <row r="518" spans="1:8" ht="12.75" thickBot="1" x14ac:dyDescent="0.45">
      <c r="A518" s="643"/>
      <c r="B518" s="243">
        <f t="shared" si="109"/>
        <v>46438</v>
      </c>
      <c r="C518" s="244">
        <f t="shared" si="110"/>
        <v>46438</v>
      </c>
      <c r="D518" s="259"/>
      <c r="E518" s="250">
        <f>COUNTIF(D515:D521,"休日")</f>
        <v>0</v>
      </c>
      <c r="F518" s="645"/>
      <c r="G518" s="242"/>
      <c r="H518" s="242"/>
    </row>
    <row r="519" spans="1:8" ht="12.75" thickBot="1" x14ac:dyDescent="0.45">
      <c r="A519" s="643"/>
      <c r="B519" s="243">
        <f t="shared" si="109"/>
        <v>46439</v>
      </c>
      <c r="C519" s="244">
        <f t="shared" si="110"/>
        <v>46439</v>
      </c>
      <c r="D519" s="259"/>
      <c r="E519" s="248" t="s">
        <v>145</v>
      </c>
      <c r="F519" s="645"/>
      <c r="G519" s="242"/>
      <c r="H519" s="242"/>
    </row>
    <row r="520" spans="1:8" ht="12.75" thickBot="1" x14ac:dyDescent="0.45">
      <c r="A520" s="643"/>
      <c r="B520" s="243">
        <f t="shared" si="109"/>
        <v>46440</v>
      </c>
      <c r="C520" s="244">
        <f t="shared" si="110"/>
        <v>46440</v>
      </c>
      <c r="D520" s="259"/>
      <c r="E520" s="248">
        <f>COUNTIF(D515:D521,"夏休")+COUNTIF(D515:D521,"年末年始")+COUNTIF(D515:D521,"中止")+COUNTIF(D515:D521,"対象外")</f>
        <v>0</v>
      </c>
      <c r="F520" s="645"/>
      <c r="G520" s="242"/>
      <c r="H520" s="242"/>
    </row>
    <row r="521" spans="1:8" ht="12.75" thickBot="1" x14ac:dyDescent="0.45">
      <c r="A521" s="643"/>
      <c r="B521" s="245">
        <f t="shared" si="109"/>
        <v>46441</v>
      </c>
      <c r="C521" s="246">
        <f t="shared" si="110"/>
        <v>46441</v>
      </c>
      <c r="D521" s="260"/>
      <c r="E521" s="250">
        <f>COUNTIF(D515:D521,"")</f>
        <v>7</v>
      </c>
      <c r="F521" s="646"/>
      <c r="G521" s="242"/>
      <c r="H521" s="242"/>
    </row>
    <row r="522" spans="1:8" ht="12.75" thickBot="1" x14ac:dyDescent="0.45">
      <c r="A522" s="643">
        <v>74</v>
      </c>
      <c r="B522" s="241">
        <f t="shared" si="109"/>
        <v>46442</v>
      </c>
      <c r="C522" s="236">
        <f t="shared" si="110"/>
        <v>46442</v>
      </c>
      <c r="D522" s="258"/>
      <c r="E522" s="247" t="s">
        <v>87</v>
      </c>
      <c r="F522" s="644" t="str">
        <f t="shared" ref="F522" si="111">IF(E528&gt;=1,"対象外",IF(E527&gt;=1,"対象外",IF(E523&lt;=3,"対象外",(ROUND(E525/7,3)))))</f>
        <v>対象外</v>
      </c>
      <c r="G522" s="242"/>
      <c r="H522" s="242"/>
    </row>
    <row r="523" spans="1:8" ht="12.75" thickBot="1" x14ac:dyDescent="0.45">
      <c r="A523" s="643"/>
      <c r="B523" s="243">
        <f t="shared" si="109"/>
        <v>46443</v>
      </c>
      <c r="C523" s="244">
        <f t="shared" si="110"/>
        <v>46443</v>
      </c>
      <c r="D523" s="259"/>
      <c r="E523" s="250">
        <f>COUNTIF(D522:D528,"作業")</f>
        <v>0</v>
      </c>
      <c r="F523" s="645"/>
      <c r="G523" s="242"/>
      <c r="H523" s="242"/>
    </row>
    <row r="524" spans="1:8" ht="12.75" thickBot="1" x14ac:dyDescent="0.45">
      <c r="A524" s="643"/>
      <c r="B524" s="243">
        <f t="shared" si="109"/>
        <v>46444</v>
      </c>
      <c r="C524" s="244">
        <f t="shared" si="110"/>
        <v>46444</v>
      </c>
      <c r="D524" s="259"/>
      <c r="E524" s="248" t="s">
        <v>19</v>
      </c>
      <c r="F524" s="645"/>
      <c r="G524" s="242"/>
      <c r="H524" s="242"/>
    </row>
    <row r="525" spans="1:8" ht="12.75" thickBot="1" x14ac:dyDescent="0.45">
      <c r="A525" s="643"/>
      <c r="B525" s="243">
        <f t="shared" si="109"/>
        <v>46445</v>
      </c>
      <c r="C525" s="244">
        <f t="shared" si="110"/>
        <v>46445</v>
      </c>
      <c r="D525" s="259"/>
      <c r="E525" s="250">
        <f>COUNTIF(D522:D528,"休日")</f>
        <v>0</v>
      </c>
      <c r="F525" s="645"/>
      <c r="G525" s="242"/>
      <c r="H525" s="242"/>
    </row>
    <row r="526" spans="1:8" ht="12.75" thickBot="1" x14ac:dyDescent="0.45">
      <c r="A526" s="643"/>
      <c r="B526" s="243">
        <f t="shared" si="109"/>
        <v>46446</v>
      </c>
      <c r="C526" s="244">
        <f t="shared" si="110"/>
        <v>46446</v>
      </c>
      <c r="D526" s="259"/>
      <c r="E526" s="248" t="s">
        <v>145</v>
      </c>
      <c r="F526" s="645"/>
      <c r="G526" s="242"/>
      <c r="H526" s="242"/>
    </row>
    <row r="527" spans="1:8" ht="12.75" thickBot="1" x14ac:dyDescent="0.45">
      <c r="A527" s="643"/>
      <c r="B527" s="243">
        <f t="shared" si="109"/>
        <v>46447</v>
      </c>
      <c r="C527" s="244">
        <f t="shared" si="110"/>
        <v>46447</v>
      </c>
      <c r="D527" s="259"/>
      <c r="E527" s="248">
        <f>COUNTIF(D522:D528,"夏休")+COUNTIF(D522:D528,"年末年始")+COUNTIF(D522:D528,"中止")+COUNTIF(D522:D528,"対象外")</f>
        <v>0</v>
      </c>
      <c r="F527" s="645"/>
      <c r="G527" s="242"/>
      <c r="H527" s="242"/>
    </row>
    <row r="528" spans="1:8" ht="12.75" thickBot="1" x14ac:dyDescent="0.45">
      <c r="A528" s="643"/>
      <c r="B528" s="245">
        <f t="shared" si="109"/>
        <v>46448</v>
      </c>
      <c r="C528" s="246">
        <f t="shared" si="110"/>
        <v>46448</v>
      </c>
      <c r="D528" s="260"/>
      <c r="E528" s="250">
        <f>COUNTIF(D522:D528,"")</f>
        <v>7</v>
      </c>
      <c r="F528" s="646"/>
      <c r="G528" s="242"/>
      <c r="H528" s="242"/>
    </row>
    <row r="529" spans="1:8" ht="12.75" thickBot="1" x14ac:dyDescent="0.45">
      <c r="A529" s="643">
        <v>75</v>
      </c>
      <c r="B529" s="241">
        <f t="shared" si="109"/>
        <v>46449</v>
      </c>
      <c r="C529" s="236">
        <f t="shared" si="110"/>
        <v>46449</v>
      </c>
      <c r="D529" s="258"/>
      <c r="E529" s="247" t="s">
        <v>87</v>
      </c>
      <c r="F529" s="644" t="str">
        <f t="shared" ref="F529" si="112">IF(E535&gt;=1,"対象外",IF(E534&gt;=1,"対象外",IF(E530&lt;=3,"対象外",(ROUND(E532/7,3)))))</f>
        <v>対象外</v>
      </c>
      <c r="G529" s="242"/>
      <c r="H529" s="242"/>
    </row>
    <row r="530" spans="1:8" ht="12.75" thickBot="1" x14ac:dyDescent="0.45">
      <c r="A530" s="643"/>
      <c r="B530" s="243">
        <f t="shared" si="109"/>
        <v>46450</v>
      </c>
      <c r="C530" s="244">
        <f t="shared" si="110"/>
        <v>46450</v>
      </c>
      <c r="D530" s="259"/>
      <c r="E530" s="250">
        <f>COUNTIF(D529:D535,"作業")</f>
        <v>0</v>
      </c>
      <c r="F530" s="645"/>
      <c r="G530" s="242"/>
      <c r="H530" s="242"/>
    </row>
    <row r="531" spans="1:8" ht="12.75" thickBot="1" x14ac:dyDescent="0.45">
      <c r="A531" s="643"/>
      <c r="B531" s="243">
        <f t="shared" si="109"/>
        <v>46451</v>
      </c>
      <c r="C531" s="244">
        <f t="shared" si="110"/>
        <v>46451</v>
      </c>
      <c r="D531" s="259"/>
      <c r="E531" s="248" t="s">
        <v>19</v>
      </c>
      <c r="F531" s="645"/>
      <c r="G531" s="242"/>
      <c r="H531" s="242"/>
    </row>
    <row r="532" spans="1:8" ht="12.75" thickBot="1" x14ac:dyDescent="0.45">
      <c r="A532" s="643"/>
      <c r="B532" s="243">
        <f t="shared" si="109"/>
        <v>46452</v>
      </c>
      <c r="C532" s="244">
        <f t="shared" si="110"/>
        <v>46452</v>
      </c>
      <c r="D532" s="259"/>
      <c r="E532" s="250">
        <f>COUNTIF(D529:D535,"休日")</f>
        <v>0</v>
      </c>
      <c r="F532" s="645"/>
      <c r="G532" s="242"/>
      <c r="H532" s="242"/>
    </row>
    <row r="533" spans="1:8" ht="12.75" thickBot="1" x14ac:dyDescent="0.45">
      <c r="A533" s="643"/>
      <c r="B533" s="243">
        <f t="shared" si="109"/>
        <v>46453</v>
      </c>
      <c r="C533" s="244">
        <f t="shared" si="110"/>
        <v>46453</v>
      </c>
      <c r="D533" s="259"/>
      <c r="E533" s="248" t="s">
        <v>145</v>
      </c>
      <c r="F533" s="645"/>
      <c r="G533" s="242"/>
      <c r="H533" s="242"/>
    </row>
    <row r="534" spans="1:8" ht="12.75" thickBot="1" x14ac:dyDescent="0.45">
      <c r="A534" s="643"/>
      <c r="B534" s="243">
        <f t="shared" si="109"/>
        <v>46454</v>
      </c>
      <c r="C534" s="244">
        <f t="shared" si="110"/>
        <v>46454</v>
      </c>
      <c r="D534" s="259"/>
      <c r="E534" s="248">
        <f>COUNTIF(D529:D535,"夏休")+COUNTIF(D529:D535,"年末年始")+COUNTIF(D529:D535,"中止")+COUNTIF(D529:D535,"対象外")</f>
        <v>0</v>
      </c>
      <c r="F534" s="645"/>
      <c r="G534" s="242"/>
      <c r="H534" s="242"/>
    </row>
    <row r="535" spans="1:8" ht="12.75" thickBot="1" x14ac:dyDescent="0.45">
      <c r="A535" s="643"/>
      <c r="B535" s="245">
        <f t="shared" si="109"/>
        <v>46455</v>
      </c>
      <c r="C535" s="246">
        <f t="shared" si="110"/>
        <v>46455</v>
      </c>
      <c r="D535" s="260"/>
      <c r="E535" s="250">
        <f>COUNTIF(D529:D535,"")</f>
        <v>7</v>
      </c>
      <c r="F535" s="646"/>
      <c r="G535" s="242"/>
      <c r="H535" s="242"/>
    </row>
    <row r="536" spans="1:8" ht="12.75" thickBot="1" x14ac:dyDescent="0.45">
      <c r="A536" s="643">
        <v>76</v>
      </c>
      <c r="B536" s="241">
        <f t="shared" si="109"/>
        <v>46456</v>
      </c>
      <c r="C536" s="236">
        <f t="shared" si="110"/>
        <v>46456</v>
      </c>
      <c r="D536" s="258"/>
      <c r="E536" s="247" t="s">
        <v>87</v>
      </c>
      <c r="F536" s="644" t="str">
        <f t="shared" ref="F536" si="113">IF(E542&gt;=1,"対象外",IF(E541&gt;=1,"対象外",IF(E537&lt;=3,"対象外",(ROUND(E539/7,3)))))</f>
        <v>対象外</v>
      </c>
      <c r="G536" s="242"/>
      <c r="H536" s="242"/>
    </row>
    <row r="537" spans="1:8" ht="12.75" thickBot="1" x14ac:dyDescent="0.45">
      <c r="A537" s="643"/>
      <c r="B537" s="243">
        <f t="shared" si="109"/>
        <v>46457</v>
      </c>
      <c r="C537" s="244">
        <f t="shared" si="110"/>
        <v>46457</v>
      </c>
      <c r="D537" s="259"/>
      <c r="E537" s="250">
        <f>COUNTIF(D536:D542,"作業")</f>
        <v>0</v>
      </c>
      <c r="F537" s="645"/>
      <c r="G537" s="242"/>
      <c r="H537" s="242"/>
    </row>
    <row r="538" spans="1:8" ht="12.75" thickBot="1" x14ac:dyDescent="0.45">
      <c r="A538" s="643"/>
      <c r="B538" s="243">
        <f t="shared" si="109"/>
        <v>46458</v>
      </c>
      <c r="C538" s="244">
        <f t="shared" si="110"/>
        <v>46458</v>
      </c>
      <c r="D538" s="259"/>
      <c r="E538" s="248" t="s">
        <v>19</v>
      </c>
      <c r="F538" s="645"/>
      <c r="G538" s="242"/>
      <c r="H538" s="242"/>
    </row>
    <row r="539" spans="1:8" ht="12.75" thickBot="1" x14ac:dyDescent="0.45">
      <c r="A539" s="643"/>
      <c r="B539" s="243">
        <f t="shared" si="109"/>
        <v>46459</v>
      </c>
      <c r="C539" s="244">
        <f t="shared" si="110"/>
        <v>46459</v>
      </c>
      <c r="D539" s="259"/>
      <c r="E539" s="250">
        <f>COUNTIF(D536:D542,"休日")</f>
        <v>0</v>
      </c>
      <c r="F539" s="645"/>
      <c r="G539" s="242"/>
      <c r="H539" s="242"/>
    </row>
    <row r="540" spans="1:8" ht="12.75" thickBot="1" x14ac:dyDescent="0.45">
      <c r="A540" s="643"/>
      <c r="B540" s="243">
        <f t="shared" si="109"/>
        <v>46460</v>
      </c>
      <c r="C540" s="244">
        <f t="shared" si="110"/>
        <v>46460</v>
      </c>
      <c r="D540" s="259"/>
      <c r="E540" s="248" t="s">
        <v>145</v>
      </c>
      <c r="F540" s="645"/>
      <c r="G540" s="242"/>
      <c r="H540" s="242"/>
    </row>
    <row r="541" spans="1:8" ht="12.75" thickBot="1" x14ac:dyDescent="0.45">
      <c r="A541" s="643"/>
      <c r="B541" s="243">
        <f t="shared" si="109"/>
        <v>46461</v>
      </c>
      <c r="C541" s="244">
        <f t="shared" si="110"/>
        <v>46461</v>
      </c>
      <c r="D541" s="259"/>
      <c r="E541" s="248">
        <f>COUNTIF(D536:D542,"夏休")+COUNTIF(D536:D542,"年末年始")+COUNTIF(D536:D542,"中止")+COUNTIF(D536:D542,"対象外")</f>
        <v>0</v>
      </c>
      <c r="F541" s="645"/>
      <c r="G541" s="242"/>
      <c r="H541" s="242"/>
    </row>
    <row r="542" spans="1:8" ht="12.75" thickBot="1" x14ac:dyDescent="0.45">
      <c r="A542" s="643"/>
      <c r="B542" s="245">
        <f t="shared" si="109"/>
        <v>46462</v>
      </c>
      <c r="C542" s="246">
        <f t="shared" si="110"/>
        <v>46462</v>
      </c>
      <c r="D542" s="260"/>
      <c r="E542" s="249">
        <f>COUNTIF(D536:D542,"")</f>
        <v>7</v>
      </c>
      <c r="F542" s="646"/>
      <c r="G542" s="242"/>
      <c r="H542" s="242"/>
    </row>
    <row r="543" spans="1:8" ht="12.75" thickBot="1" x14ac:dyDescent="0.45">
      <c r="A543" s="643">
        <v>77</v>
      </c>
      <c r="B543" s="241">
        <f t="shared" si="109"/>
        <v>46463</v>
      </c>
      <c r="C543" s="236">
        <f t="shared" si="110"/>
        <v>46463</v>
      </c>
      <c r="D543" s="258"/>
      <c r="E543" s="247" t="s">
        <v>87</v>
      </c>
      <c r="F543" s="644" t="str">
        <f t="shared" ref="F543" si="114">IF(E549&gt;=1,"対象外",IF(E548&gt;=1,"対象外",IF(E544&lt;=3,"対象外",(ROUND(E546/7,3)))))</f>
        <v>対象外</v>
      </c>
      <c r="G543" s="242"/>
      <c r="H543" s="242"/>
    </row>
    <row r="544" spans="1:8" ht="12.75" thickBot="1" x14ac:dyDescent="0.45">
      <c r="A544" s="643"/>
      <c r="B544" s="243">
        <f>B543+1</f>
        <v>46464</v>
      </c>
      <c r="C544" s="244">
        <f>C543+1</f>
        <v>46464</v>
      </c>
      <c r="D544" s="259"/>
      <c r="E544" s="250">
        <f>COUNTIF(D543:D549,"作業")</f>
        <v>0</v>
      </c>
      <c r="F544" s="645"/>
      <c r="G544" s="242"/>
      <c r="H544" s="242"/>
    </row>
    <row r="545" spans="1:8" ht="12.75" thickBot="1" x14ac:dyDescent="0.45">
      <c r="A545" s="643"/>
      <c r="B545" s="243">
        <f t="shared" ref="B545:B571" si="115">B544+1</f>
        <v>46465</v>
      </c>
      <c r="C545" s="244">
        <f t="shared" ref="C545:C571" si="116">C544+1</f>
        <v>46465</v>
      </c>
      <c r="D545" s="259"/>
      <c r="E545" s="248" t="s">
        <v>19</v>
      </c>
      <c r="F545" s="645"/>
      <c r="G545" s="242"/>
      <c r="H545" s="242"/>
    </row>
    <row r="546" spans="1:8" ht="12.75" thickBot="1" x14ac:dyDescent="0.45">
      <c r="A546" s="643"/>
      <c r="B546" s="243">
        <f t="shared" si="115"/>
        <v>46466</v>
      </c>
      <c r="C546" s="244">
        <f t="shared" si="116"/>
        <v>46466</v>
      </c>
      <c r="D546" s="259"/>
      <c r="E546" s="250">
        <f>COUNTIF(D543:D549,"休日")</f>
        <v>0</v>
      </c>
      <c r="F546" s="645"/>
      <c r="G546" s="242"/>
      <c r="H546" s="242"/>
    </row>
    <row r="547" spans="1:8" ht="12.75" thickBot="1" x14ac:dyDescent="0.45">
      <c r="A547" s="643"/>
      <c r="B547" s="243">
        <f t="shared" si="115"/>
        <v>46467</v>
      </c>
      <c r="C547" s="244">
        <f t="shared" si="116"/>
        <v>46467</v>
      </c>
      <c r="D547" s="259"/>
      <c r="E547" s="248" t="s">
        <v>145</v>
      </c>
      <c r="F547" s="645"/>
      <c r="G547" s="242"/>
      <c r="H547" s="242"/>
    </row>
    <row r="548" spans="1:8" ht="12.75" thickBot="1" x14ac:dyDescent="0.45">
      <c r="A548" s="643"/>
      <c r="B548" s="243">
        <f t="shared" si="115"/>
        <v>46468</v>
      </c>
      <c r="C548" s="244">
        <f t="shared" si="116"/>
        <v>46468</v>
      </c>
      <c r="D548" s="259"/>
      <c r="E548" s="248">
        <f>COUNTIF(D543:D549,"夏休")+COUNTIF(D543:D549,"年末年始")+COUNTIF(D543:D549,"中止")+COUNTIF(D543:D549,"対象外")</f>
        <v>0</v>
      </c>
      <c r="F548" s="645"/>
      <c r="G548" s="242"/>
      <c r="H548" s="242"/>
    </row>
    <row r="549" spans="1:8" ht="12.75" thickBot="1" x14ac:dyDescent="0.45">
      <c r="A549" s="643"/>
      <c r="B549" s="245">
        <f t="shared" si="115"/>
        <v>46469</v>
      </c>
      <c r="C549" s="246">
        <f t="shared" si="116"/>
        <v>46469</v>
      </c>
      <c r="D549" s="260"/>
      <c r="E549" s="250">
        <f>COUNTIF(D543:D549,"")</f>
        <v>7</v>
      </c>
      <c r="F549" s="646"/>
      <c r="G549" s="242"/>
      <c r="H549" s="242"/>
    </row>
    <row r="550" spans="1:8" ht="12.75" thickBot="1" x14ac:dyDescent="0.45">
      <c r="A550" s="643">
        <v>78</v>
      </c>
      <c r="B550" s="241">
        <f t="shared" si="115"/>
        <v>46470</v>
      </c>
      <c r="C550" s="236">
        <f t="shared" si="116"/>
        <v>46470</v>
      </c>
      <c r="D550" s="258"/>
      <c r="E550" s="247" t="s">
        <v>87</v>
      </c>
      <c r="F550" s="644" t="str">
        <f t="shared" ref="F550" si="117">IF(E556&gt;=1,"対象外",IF(E555&gt;=1,"対象外",IF(E551&lt;=3,"対象外",(ROUND(E553/7,3)))))</f>
        <v>対象外</v>
      </c>
      <c r="G550" s="242"/>
      <c r="H550" s="242"/>
    </row>
    <row r="551" spans="1:8" ht="12.75" thickBot="1" x14ac:dyDescent="0.45">
      <c r="A551" s="643"/>
      <c r="B551" s="243">
        <f t="shared" si="115"/>
        <v>46471</v>
      </c>
      <c r="C551" s="244">
        <f t="shared" si="116"/>
        <v>46471</v>
      </c>
      <c r="D551" s="259"/>
      <c r="E551" s="250">
        <f>COUNTIF(D550:D556,"作業")</f>
        <v>0</v>
      </c>
      <c r="F551" s="645"/>
      <c r="G551" s="242"/>
      <c r="H551" s="242"/>
    </row>
    <row r="552" spans="1:8" ht="12.75" thickBot="1" x14ac:dyDescent="0.45">
      <c r="A552" s="643"/>
      <c r="B552" s="243">
        <f t="shared" si="115"/>
        <v>46472</v>
      </c>
      <c r="C552" s="244">
        <f t="shared" si="116"/>
        <v>46472</v>
      </c>
      <c r="D552" s="259"/>
      <c r="E552" s="248" t="s">
        <v>19</v>
      </c>
      <c r="F552" s="645"/>
      <c r="G552" s="242"/>
      <c r="H552" s="242"/>
    </row>
    <row r="553" spans="1:8" ht="12.75" thickBot="1" x14ac:dyDescent="0.45">
      <c r="A553" s="643"/>
      <c r="B553" s="243">
        <f t="shared" si="115"/>
        <v>46473</v>
      </c>
      <c r="C553" s="244">
        <f t="shared" si="116"/>
        <v>46473</v>
      </c>
      <c r="D553" s="259"/>
      <c r="E553" s="250">
        <f>COUNTIF(D550:D556,"休日")</f>
        <v>0</v>
      </c>
      <c r="F553" s="645"/>
      <c r="G553" s="242"/>
      <c r="H553" s="242"/>
    </row>
    <row r="554" spans="1:8" ht="12.75" thickBot="1" x14ac:dyDescent="0.45">
      <c r="A554" s="643"/>
      <c r="B554" s="243">
        <f t="shared" si="115"/>
        <v>46474</v>
      </c>
      <c r="C554" s="244">
        <f t="shared" si="116"/>
        <v>46474</v>
      </c>
      <c r="D554" s="259"/>
      <c r="E554" s="248" t="s">
        <v>145</v>
      </c>
      <c r="F554" s="645"/>
      <c r="G554" s="242"/>
      <c r="H554" s="242"/>
    </row>
    <row r="555" spans="1:8" ht="12.75" thickBot="1" x14ac:dyDescent="0.45">
      <c r="A555" s="643"/>
      <c r="B555" s="243">
        <f t="shared" si="115"/>
        <v>46475</v>
      </c>
      <c r="C555" s="244">
        <f t="shared" si="116"/>
        <v>46475</v>
      </c>
      <c r="D555" s="259"/>
      <c r="E555" s="248">
        <f>COUNTIF(D550:D556,"夏休")+COUNTIF(D550:D556,"年末年始")+COUNTIF(D550:D556,"中止")+COUNTIF(D550:D556,"対象外")</f>
        <v>0</v>
      </c>
      <c r="F555" s="645"/>
      <c r="G555" s="242"/>
      <c r="H555" s="242"/>
    </row>
    <row r="556" spans="1:8" ht="12.75" thickBot="1" x14ac:dyDescent="0.45">
      <c r="A556" s="643"/>
      <c r="B556" s="245">
        <f t="shared" si="115"/>
        <v>46476</v>
      </c>
      <c r="C556" s="246">
        <f t="shared" si="116"/>
        <v>46476</v>
      </c>
      <c r="D556" s="260"/>
      <c r="E556" s="250">
        <f>COUNTIF(D550:D556,"")</f>
        <v>7</v>
      </c>
      <c r="F556" s="646"/>
      <c r="G556" s="242"/>
      <c r="H556" s="242"/>
    </row>
    <row r="557" spans="1:8" ht="12.75" thickBot="1" x14ac:dyDescent="0.45">
      <c r="A557" s="643">
        <v>79</v>
      </c>
      <c r="B557" s="241">
        <f t="shared" si="115"/>
        <v>46477</v>
      </c>
      <c r="C557" s="236">
        <f t="shared" si="116"/>
        <v>46477</v>
      </c>
      <c r="D557" s="258"/>
      <c r="E557" s="247" t="s">
        <v>87</v>
      </c>
      <c r="F557" s="644" t="str">
        <f t="shared" ref="F557" si="118">IF(E563&gt;=1,"対象外",IF(E562&gt;=1,"対象外",IF(E558&lt;=3,"対象外",(ROUND(E560/7,3)))))</f>
        <v>対象外</v>
      </c>
      <c r="G557" s="242"/>
      <c r="H557" s="242"/>
    </row>
    <row r="558" spans="1:8" ht="12.75" thickBot="1" x14ac:dyDescent="0.45">
      <c r="A558" s="643"/>
      <c r="B558" s="243">
        <f t="shared" si="115"/>
        <v>46478</v>
      </c>
      <c r="C558" s="244">
        <f t="shared" si="116"/>
        <v>46478</v>
      </c>
      <c r="D558" s="259"/>
      <c r="E558" s="250">
        <f>COUNTIF(D557:D563,"作業")</f>
        <v>0</v>
      </c>
      <c r="F558" s="645"/>
      <c r="G558" s="242"/>
      <c r="H558" s="242"/>
    </row>
    <row r="559" spans="1:8" ht="12.75" thickBot="1" x14ac:dyDescent="0.45">
      <c r="A559" s="643"/>
      <c r="B559" s="243">
        <f t="shared" si="115"/>
        <v>46479</v>
      </c>
      <c r="C559" s="244">
        <f t="shared" si="116"/>
        <v>46479</v>
      </c>
      <c r="D559" s="259"/>
      <c r="E559" s="248" t="s">
        <v>19</v>
      </c>
      <c r="F559" s="645"/>
      <c r="G559" s="242"/>
      <c r="H559" s="242"/>
    </row>
    <row r="560" spans="1:8" ht="12.75" thickBot="1" x14ac:dyDescent="0.45">
      <c r="A560" s="643"/>
      <c r="B560" s="243">
        <f t="shared" si="115"/>
        <v>46480</v>
      </c>
      <c r="C560" s="244">
        <f t="shared" si="116"/>
        <v>46480</v>
      </c>
      <c r="D560" s="259"/>
      <c r="E560" s="250">
        <f>COUNTIF(D557:D563,"休日")</f>
        <v>0</v>
      </c>
      <c r="F560" s="645"/>
      <c r="G560" s="242"/>
      <c r="H560" s="242"/>
    </row>
    <row r="561" spans="1:8" ht="12.75" thickBot="1" x14ac:dyDescent="0.45">
      <c r="A561" s="643"/>
      <c r="B561" s="243">
        <f t="shared" si="115"/>
        <v>46481</v>
      </c>
      <c r="C561" s="244">
        <f t="shared" si="116"/>
        <v>46481</v>
      </c>
      <c r="D561" s="259"/>
      <c r="E561" s="248" t="s">
        <v>145</v>
      </c>
      <c r="F561" s="645"/>
      <c r="G561" s="242"/>
      <c r="H561" s="242"/>
    </row>
    <row r="562" spans="1:8" ht="12.75" thickBot="1" x14ac:dyDescent="0.45">
      <c r="A562" s="643"/>
      <c r="B562" s="243">
        <f t="shared" si="115"/>
        <v>46482</v>
      </c>
      <c r="C562" s="244">
        <f t="shared" si="116"/>
        <v>46482</v>
      </c>
      <c r="D562" s="259"/>
      <c r="E562" s="248">
        <f>COUNTIF(D557:D563,"夏休")+COUNTIF(D557:D563,"年末年始")+COUNTIF(D557:D563,"中止")+COUNTIF(D557:D563,"対象外")</f>
        <v>0</v>
      </c>
      <c r="F562" s="645"/>
      <c r="G562" s="242"/>
      <c r="H562" s="242"/>
    </row>
    <row r="563" spans="1:8" ht="12.75" thickBot="1" x14ac:dyDescent="0.45">
      <c r="A563" s="643"/>
      <c r="B563" s="245">
        <f t="shared" si="115"/>
        <v>46483</v>
      </c>
      <c r="C563" s="246">
        <f t="shared" si="116"/>
        <v>46483</v>
      </c>
      <c r="D563" s="260"/>
      <c r="E563" s="250">
        <f>COUNTIF(D557:D563,"")</f>
        <v>7</v>
      </c>
      <c r="F563" s="646"/>
      <c r="G563" s="242"/>
      <c r="H563" s="242"/>
    </row>
    <row r="564" spans="1:8" ht="12.75" thickBot="1" x14ac:dyDescent="0.45">
      <c r="A564" s="643">
        <v>80</v>
      </c>
      <c r="B564" s="241">
        <f t="shared" si="115"/>
        <v>46484</v>
      </c>
      <c r="C564" s="236">
        <f t="shared" si="116"/>
        <v>46484</v>
      </c>
      <c r="D564" s="258"/>
      <c r="E564" s="247" t="s">
        <v>87</v>
      </c>
      <c r="F564" s="644" t="str">
        <f t="shared" ref="F564" si="119">IF(E570&gt;=1,"対象外",IF(E569&gt;=1,"対象外",IF(E565&lt;=3,"対象外",(ROUND(E567/7,3)))))</f>
        <v>対象外</v>
      </c>
      <c r="G564" s="242"/>
      <c r="H564" s="242"/>
    </row>
    <row r="565" spans="1:8" ht="12.75" thickBot="1" x14ac:dyDescent="0.45">
      <c r="A565" s="643"/>
      <c r="B565" s="243">
        <f t="shared" si="115"/>
        <v>46485</v>
      </c>
      <c r="C565" s="244">
        <f t="shared" si="116"/>
        <v>46485</v>
      </c>
      <c r="D565" s="259"/>
      <c r="E565" s="250">
        <f>COUNTIF(D564:D570,"作業")</f>
        <v>0</v>
      </c>
      <c r="F565" s="645"/>
      <c r="G565" s="242"/>
      <c r="H565" s="242"/>
    </row>
    <row r="566" spans="1:8" ht="12.75" thickBot="1" x14ac:dyDescent="0.45">
      <c r="A566" s="643"/>
      <c r="B566" s="243">
        <f t="shared" si="115"/>
        <v>46486</v>
      </c>
      <c r="C566" s="244">
        <f t="shared" si="116"/>
        <v>46486</v>
      </c>
      <c r="D566" s="259"/>
      <c r="E566" s="248" t="s">
        <v>19</v>
      </c>
      <c r="F566" s="645"/>
      <c r="G566" s="242"/>
      <c r="H566" s="242"/>
    </row>
    <row r="567" spans="1:8" ht="12.75" thickBot="1" x14ac:dyDescent="0.45">
      <c r="A567" s="643"/>
      <c r="B567" s="243">
        <f t="shared" si="115"/>
        <v>46487</v>
      </c>
      <c r="C567" s="244">
        <f t="shared" si="116"/>
        <v>46487</v>
      </c>
      <c r="D567" s="259"/>
      <c r="E567" s="250">
        <f>COUNTIF(D564:D570,"休日")</f>
        <v>0</v>
      </c>
      <c r="F567" s="645"/>
      <c r="G567" s="242"/>
      <c r="H567" s="242"/>
    </row>
    <row r="568" spans="1:8" ht="12.75" thickBot="1" x14ac:dyDescent="0.45">
      <c r="A568" s="643"/>
      <c r="B568" s="243">
        <f t="shared" si="115"/>
        <v>46488</v>
      </c>
      <c r="C568" s="244">
        <f t="shared" si="116"/>
        <v>46488</v>
      </c>
      <c r="D568" s="259"/>
      <c r="E568" s="248" t="s">
        <v>145</v>
      </c>
      <c r="F568" s="645"/>
      <c r="G568" s="242"/>
      <c r="H568" s="242"/>
    </row>
    <row r="569" spans="1:8" ht="12.75" thickBot="1" x14ac:dyDescent="0.45">
      <c r="A569" s="643"/>
      <c r="B569" s="243">
        <f t="shared" si="115"/>
        <v>46489</v>
      </c>
      <c r="C569" s="244">
        <f t="shared" si="116"/>
        <v>46489</v>
      </c>
      <c r="D569" s="259"/>
      <c r="E569" s="248">
        <f>COUNTIF(D564:D570,"夏休")+COUNTIF(D564:D570,"年末年始")+COUNTIF(D564:D570,"中止")+COUNTIF(D564:D570,"対象外")</f>
        <v>0</v>
      </c>
      <c r="F569" s="645"/>
      <c r="G569" s="242"/>
      <c r="H569" s="242"/>
    </row>
    <row r="570" spans="1:8" ht="12.75" thickBot="1" x14ac:dyDescent="0.45">
      <c r="A570" s="643"/>
      <c r="B570" s="245">
        <f t="shared" si="115"/>
        <v>46490</v>
      </c>
      <c r="C570" s="246">
        <f t="shared" si="116"/>
        <v>46490</v>
      </c>
      <c r="D570" s="260"/>
      <c r="E570" s="249">
        <f>COUNTIF(D564:D570,"")</f>
        <v>7</v>
      </c>
      <c r="F570" s="646"/>
      <c r="G570" s="242"/>
      <c r="H570" s="242"/>
    </row>
    <row r="571" spans="1:8" ht="12.75" thickBot="1" x14ac:dyDescent="0.45">
      <c r="A571" s="643">
        <v>81</v>
      </c>
      <c r="B571" s="241">
        <f t="shared" si="115"/>
        <v>46491</v>
      </c>
      <c r="C571" s="236">
        <f t="shared" si="116"/>
        <v>46491</v>
      </c>
      <c r="D571" s="258"/>
      <c r="E571" s="247" t="s">
        <v>87</v>
      </c>
      <c r="F571" s="644" t="str">
        <f t="shared" ref="F571" si="120">IF(E577&gt;=1,"対象外",IF(E576&gt;=1,"対象外",IF(E572&lt;=3,"対象外",(ROUND(E574/7,3)))))</f>
        <v>対象外</v>
      </c>
      <c r="G571" s="242"/>
      <c r="H571" s="242"/>
    </row>
    <row r="572" spans="1:8" ht="12.75" thickBot="1" x14ac:dyDescent="0.45">
      <c r="A572" s="643"/>
      <c r="B572" s="243">
        <f>B571+1</f>
        <v>46492</v>
      </c>
      <c r="C572" s="244">
        <f>C571+1</f>
        <v>46492</v>
      </c>
      <c r="D572" s="259"/>
      <c r="E572" s="250">
        <f>COUNTIF(D571:D577,"作業")</f>
        <v>0</v>
      </c>
      <c r="F572" s="645"/>
      <c r="G572" s="242"/>
      <c r="H572" s="242"/>
    </row>
    <row r="573" spans="1:8" ht="12.75" thickBot="1" x14ac:dyDescent="0.45">
      <c r="A573" s="643"/>
      <c r="B573" s="243">
        <f t="shared" ref="B573:B598" si="121">B572+1</f>
        <v>46493</v>
      </c>
      <c r="C573" s="244">
        <f t="shared" ref="C573:C598" si="122">C572+1</f>
        <v>46493</v>
      </c>
      <c r="D573" s="259"/>
      <c r="E573" s="248" t="s">
        <v>19</v>
      </c>
      <c r="F573" s="645"/>
      <c r="G573" s="242"/>
      <c r="H573" s="242"/>
    </row>
    <row r="574" spans="1:8" ht="12.75" thickBot="1" x14ac:dyDescent="0.45">
      <c r="A574" s="643"/>
      <c r="B574" s="243">
        <f t="shared" si="121"/>
        <v>46494</v>
      </c>
      <c r="C574" s="244">
        <f t="shared" si="122"/>
        <v>46494</v>
      </c>
      <c r="D574" s="259"/>
      <c r="E574" s="250">
        <f>COUNTIF(D571:D577,"休日")</f>
        <v>0</v>
      </c>
      <c r="F574" s="645"/>
      <c r="G574" s="242"/>
      <c r="H574" s="242"/>
    </row>
    <row r="575" spans="1:8" ht="12.75" thickBot="1" x14ac:dyDescent="0.45">
      <c r="A575" s="643"/>
      <c r="B575" s="243">
        <f t="shared" si="121"/>
        <v>46495</v>
      </c>
      <c r="C575" s="244">
        <f t="shared" si="122"/>
        <v>46495</v>
      </c>
      <c r="D575" s="259"/>
      <c r="E575" s="248" t="s">
        <v>145</v>
      </c>
      <c r="F575" s="645"/>
      <c r="G575" s="242"/>
      <c r="H575" s="242"/>
    </row>
    <row r="576" spans="1:8" ht="12.75" thickBot="1" x14ac:dyDescent="0.45">
      <c r="A576" s="643"/>
      <c r="B576" s="243">
        <f t="shared" si="121"/>
        <v>46496</v>
      </c>
      <c r="C576" s="244">
        <f t="shared" si="122"/>
        <v>46496</v>
      </c>
      <c r="D576" s="259"/>
      <c r="E576" s="248">
        <f>COUNTIF(D571:D577,"夏休")+COUNTIF(D571:D577,"年末年始")+COUNTIF(D571:D577,"中止")+COUNTIF(D571:D577,"対象外")</f>
        <v>0</v>
      </c>
      <c r="F576" s="645"/>
      <c r="G576" s="242"/>
      <c r="H576" s="242"/>
    </row>
    <row r="577" spans="1:8" ht="12.75" thickBot="1" x14ac:dyDescent="0.45">
      <c r="A577" s="643"/>
      <c r="B577" s="245">
        <f t="shared" si="121"/>
        <v>46497</v>
      </c>
      <c r="C577" s="246">
        <f t="shared" si="122"/>
        <v>46497</v>
      </c>
      <c r="D577" s="260"/>
      <c r="E577" s="250">
        <f>COUNTIF(D571:D577,"")</f>
        <v>7</v>
      </c>
      <c r="F577" s="646"/>
      <c r="G577" s="242"/>
      <c r="H577" s="242"/>
    </row>
    <row r="578" spans="1:8" ht="12.75" thickBot="1" x14ac:dyDescent="0.45">
      <c r="A578" s="643">
        <v>82</v>
      </c>
      <c r="B578" s="241">
        <f t="shared" si="121"/>
        <v>46498</v>
      </c>
      <c r="C578" s="236">
        <f t="shared" si="122"/>
        <v>46498</v>
      </c>
      <c r="D578" s="258"/>
      <c r="E578" s="247" t="s">
        <v>87</v>
      </c>
      <c r="F578" s="644" t="str">
        <f t="shared" ref="F578" si="123">IF(E584&gt;=1,"対象外",IF(E583&gt;=1,"対象外",IF(E579&lt;=3,"対象外",(ROUND(E581/7,3)))))</f>
        <v>対象外</v>
      </c>
      <c r="G578" s="242"/>
      <c r="H578" s="242"/>
    </row>
    <row r="579" spans="1:8" ht="12.75" thickBot="1" x14ac:dyDescent="0.45">
      <c r="A579" s="643"/>
      <c r="B579" s="243">
        <f t="shared" si="121"/>
        <v>46499</v>
      </c>
      <c r="C579" s="244">
        <f t="shared" si="122"/>
        <v>46499</v>
      </c>
      <c r="D579" s="259"/>
      <c r="E579" s="250">
        <f>COUNTIF(D578:D584,"作業")</f>
        <v>0</v>
      </c>
      <c r="F579" s="645"/>
      <c r="G579" s="242"/>
      <c r="H579" s="242"/>
    </row>
    <row r="580" spans="1:8" ht="12.75" thickBot="1" x14ac:dyDescent="0.45">
      <c r="A580" s="643"/>
      <c r="B580" s="243">
        <f t="shared" si="121"/>
        <v>46500</v>
      </c>
      <c r="C580" s="244">
        <f t="shared" si="122"/>
        <v>46500</v>
      </c>
      <c r="D580" s="259"/>
      <c r="E580" s="248" t="s">
        <v>19</v>
      </c>
      <c r="F580" s="645"/>
      <c r="G580" s="242"/>
      <c r="H580" s="242"/>
    </row>
    <row r="581" spans="1:8" ht="12.75" thickBot="1" x14ac:dyDescent="0.45">
      <c r="A581" s="643"/>
      <c r="B581" s="243">
        <f t="shared" si="121"/>
        <v>46501</v>
      </c>
      <c r="C581" s="244">
        <f t="shared" si="122"/>
        <v>46501</v>
      </c>
      <c r="D581" s="259"/>
      <c r="E581" s="250">
        <f>COUNTIF(D578:D584,"休日")</f>
        <v>0</v>
      </c>
      <c r="F581" s="645"/>
      <c r="G581" s="242"/>
      <c r="H581" s="242"/>
    </row>
    <row r="582" spans="1:8" ht="12.75" thickBot="1" x14ac:dyDescent="0.45">
      <c r="A582" s="643"/>
      <c r="B582" s="243">
        <f t="shared" si="121"/>
        <v>46502</v>
      </c>
      <c r="C582" s="244">
        <f t="shared" si="122"/>
        <v>46502</v>
      </c>
      <c r="D582" s="259"/>
      <c r="E582" s="248" t="s">
        <v>145</v>
      </c>
      <c r="F582" s="645"/>
      <c r="G582" s="242"/>
      <c r="H582" s="242"/>
    </row>
    <row r="583" spans="1:8" ht="12.75" thickBot="1" x14ac:dyDescent="0.45">
      <c r="A583" s="643"/>
      <c r="B583" s="243">
        <f t="shared" si="121"/>
        <v>46503</v>
      </c>
      <c r="C583" s="244">
        <f t="shared" si="122"/>
        <v>46503</v>
      </c>
      <c r="D583" s="259"/>
      <c r="E583" s="248">
        <f>COUNTIF(D578:D584,"夏休")+COUNTIF(D578:D584,"年末年始")+COUNTIF(D578:D584,"中止")+COUNTIF(D578:D584,"対象外")</f>
        <v>0</v>
      </c>
      <c r="F583" s="645"/>
      <c r="G583" s="242"/>
      <c r="H583" s="242"/>
    </row>
    <row r="584" spans="1:8" ht="12.75" thickBot="1" x14ac:dyDescent="0.45">
      <c r="A584" s="643"/>
      <c r="B584" s="245">
        <f t="shared" si="121"/>
        <v>46504</v>
      </c>
      <c r="C584" s="246">
        <f t="shared" si="122"/>
        <v>46504</v>
      </c>
      <c r="D584" s="260"/>
      <c r="E584" s="250">
        <f>COUNTIF(D578:D584,"")</f>
        <v>7</v>
      </c>
      <c r="F584" s="646"/>
      <c r="G584" s="242"/>
      <c r="H584" s="242"/>
    </row>
    <row r="585" spans="1:8" ht="12.75" thickBot="1" x14ac:dyDescent="0.45">
      <c r="A585" s="643">
        <v>83</v>
      </c>
      <c r="B585" s="241">
        <f t="shared" si="121"/>
        <v>46505</v>
      </c>
      <c r="C585" s="236">
        <f t="shared" si="122"/>
        <v>46505</v>
      </c>
      <c r="D585" s="258"/>
      <c r="E585" s="247" t="s">
        <v>87</v>
      </c>
      <c r="F585" s="644" t="str">
        <f t="shared" ref="F585" si="124">IF(E591&gt;=1,"対象外",IF(E590&gt;=1,"対象外",IF(E586&lt;=3,"対象外",(ROUND(E588/7,3)))))</f>
        <v>対象外</v>
      </c>
      <c r="G585" s="242"/>
      <c r="H585" s="242"/>
    </row>
    <row r="586" spans="1:8" ht="12.75" thickBot="1" x14ac:dyDescent="0.45">
      <c r="A586" s="643"/>
      <c r="B586" s="243">
        <f t="shared" si="121"/>
        <v>46506</v>
      </c>
      <c r="C586" s="244">
        <f t="shared" si="122"/>
        <v>46506</v>
      </c>
      <c r="D586" s="259"/>
      <c r="E586" s="250">
        <f>COUNTIF(D585:D591,"作業")</f>
        <v>0</v>
      </c>
      <c r="F586" s="645"/>
      <c r="G586" s="242"/>
      <c r="H586" s="242"/>
    </row>
    <row r="587" spans="1:8" ht="12.75" thickBot="1" x14ac:dyDescent="0.45">
      <c r="A587" s="643"/>
      <c r="B587" s="243">
        <f t="shared" si="121"/>
        <v>46507</v>
      </c>
      <c r="C587" s="244">
        <f t="shared" si="122"/>
        <v>46507</v>
      </c>
      <c r="D587" s="259"/>
      <c r="E587" s="248" t="s">
        <v>19</v>
      </c>
      <c r="F587" s="645"/>
      <c r="G587" s="242"/>
      <c r="H587" s="242"/>
    </row>
    <row r="588" spans="1:8" ht="12.75" thickBot="1" x14ac:dyDescent="0.45">
      <c r="A588" s="643"/>
      <c r="B588" s="243">
        <f t="shared" si="121"/>
        <v>46508</v>
      </c>
      <c r="C588" s="244">
        <f t="shared" si="122"/>
        <v>46508</v>
      </c>
      <c r="D588" s="259"/>
      <c r="E588" s="250">
        <f>COUNTIF(D585:D591,"休日")</f>
        <v>0</v>
      </c>
      <c r="F588" s="645"/>
      <c r="G588" s="242"/>
      <c r="H588" s="242"/>
    </row>
    <row r="589" spans="1:8" ht="12.75" thickBot="1" x14ac:dyDescent="0.45">
      <c r="A589" s="643"/>
      <c r="B589" s="243">
        <f t="shared" si="121"/>
        <v>46509</v>
      </c>
      <c r="C589" s="244">
        <f t="shared" si="122"/>
        <v>46509</v>
      </c>
      <c r="D589" s="259"/>
      <c r="E589" s="248" t="s">
        <v>145</v>
      </c>
      <c r="F589" s="645"/>
      <c r="G589" s="242"/>
      <c r="H589" s="242"/>
    </row>
    <row r="590" spans="1:8" ht="12.75" thickBot="1" x14ac:dyDescent="0.45">
      <c r="A590" s="643"/>
      <c r="B590" s="243">
        <f t="shared" si="121"/>
        <v>46510</v>
      </c>
      <c r="C590" s="244">
        <f t="shared" si="122"/>
        <v>46510</v>
      </c>
      <c r="D590" s="259"/>
      <c r="E590" s="248">
        <f>COUNTIF(D585:D591,"夏休")+COUNTIF(D585:D591,"年末年始")+COUNTIF(D585:D591,"中止")+COUNTIF(D585:D591,"対象外")</f>
        <v>0</v>
      </c>
      <c r="F590" s="645"/>
      <c r="G590" s="242"/>
      <c r="H590" s="242"/>
    </row>
    <row r="591" spans="1:8" ht="12.75" thickBot="1" x14ac:dyDescent="0.45">
      <c r="A591" s="643"/>
      <c r="B591" s="245">
        <f t="shared" si="121"/>
        <v>46511</v>
      </c>
      <c r="C591" s="246">
        <f t="shared" si="122"/>
        <v>46511</v>
      </c>
      <c r="D591" s="260"/>
      <c r="E591" s="250">
        <f>COUNTIF(D585:D591,"")</f>
        <v>7</v>
      </c>
      <c r="F591" s="646"/>
      <c r="G591" s="242"/>
      <c r="H591" s="242"/>
    </row>
    <row r="592" spans="1:8" ht="12.75" thickBot="1" x14ac:dyDescent="0.45">
      <c r="A592" s="643">
        <v>84</v>
      </c>
      <c r="B592" s="241">
        <f t="shared" si="121"/>
        <v>46512</v>
      </c>
      <c r="C592" s="236">
        <f t="shared" si="122"/>
        <v>46512</v>
      </c>
      <c r="D592" s="258"/>
      <c r="E592" s="247" t="s">
        <v>87</v>
      </c>
      <c r="F592" s="644" t="str">
        <f t="shared" ref="F592" si="125">IF(E598&gt;=1,"対象外",IF(E597&gt;=1,"対象外",IF(E593&lt;=3,"対象外",(ROUND(E595/7,3)))))</f>
        <v>対象外</v>
      </c>
      <c r="G592" s="242"/>
      <c r="H592" s="242"/>
    </row>
    <row r="593" spans="1:8" ht="12.75" thickBot="1" x14ac:dyDescent="0.45">
      <c r="A593" s="643"/>
      <c r="B593" s="243">
        <f t="shared" si="121"/>
        <v>46513</v>
      </c>
      <c r="C593" s="244">
        <f t="shared" si="122"/>
        <v>46513</v>
      </c>
      <c r="D593" s="259"/>
      <c r="E593" s="250">
        <f>COUNTIF(D592:D598,"作業")</f>
        <v>0</v>
      </c>
      <c r="F593" s="645"/>
      <c r="G593" s="242"/>
      <c r="H593" s="242"/>
    </row>
    <row r="594" spans="1:8" ht="12.75" thickBot="1" x14ac:dyDescent="0.45">
      <c r="A594" s="643"/>
      <c r="B594" s="243">
        <f t="shared" si="121"/>
        <v>46514</v>
      </c>
      <c r="C594" s="244">
        <f t="shared" si="122"/>
        <v>46514</v>
      </c>
      <c r="D594" s="259"/>
      <c r="E594" s="248" t="s">
        <v>19</v>
      </c>
      <c r="F594" s="645"/>
      <c r="G594" s="242"/>
      <c r="H594" s="242"/>
    </row>
    <row r="595" spans="1:8" ht="12.75" thickBot="1" x14ac:dyDescent="0.45">
      <c r="A595" s="643"/>
      <c r="B595" s="243">
        <f t="shared" si="121"/>
        <v>46515</v>
      </c>
      <c r="C595" s="244">
        <f t="shared" si="122"/>
        <v>46515</v>
      </c>
      <c r="D595" s="259"/>
      <c r="E595" s="250">
        <f>COUNTIF(D592:D598,"休日")</f>
        <v>0</v>
      </c>
      <c r="F595" s="645"/>
      <c r="G595" s="242"/>
      <c r="H595" s="242"/>
    </row>
    <row r="596" spans="1:8" ht="12.75" thickBot="1" x14ac:dyDescent="0.45">
      <c r="A596" s="643"/>
      <c r="B596" s="243">
        <f t="shared" si="121"/>
        <v>46516</v>
      </c>
      <c r="C596" s="244">
        <f t="shared" si="122"/>
        <v>46516</v>
      </c>
      <c r="D596" s="259"/>
      <c r="E596" s="248" t="s">
        <v>145</v>
      </c>
      <c r="F596" s="645"/>
      <c r="G596" s="242"/>
      <c r="H596" s="242"/>
    </row>
    <row r="597" spans="1:8" ht="12.75" thickBot="1" x14ac:dyDescent="0.45">
      <c r="A597" s="643"/>
      <c r="B597" s="243">
        <f t="shared" si="121"/>
        <v>46517</v>
      </c>
      <c r="C597" s="244">
        <f t="shared" si="122"/>
        <v>46517</v>
      </c>
      <c r="D597" s="259"/>
      <c r="E597" s="248">
        <f>COUNTIF(D592:D598,"夏休")+COUNTIF(D592:D598,"年末年始")+COUNTIF(D592:D598,"中止")+COUNTIF(D592:D598,"対象外")</f>
        <v>0</v>
      </c>
      <c r="F597" s="645"/>
      <c r="G597" s="242"/>
      <c r="H597" s="242"/>
    </row>
    <row r="598" spans="1:8" ht="12.75" thickBot="1" x14ac:dyDescent="0.45">
      <c r="A598" s="643"/>
      <c r="B598" s="245">
        <f t="shared" si="121"/>
        <v>46518</v>
      </c>
      <c r="C598" s="246">
        <f t="shared" si="122"/>
        <v>46518</v>
      </c>
      <c r="D598" s="260"/>
      <c r="E598" s="249">
        <f>COUNTIF(D592:D598,"")</f>
        <v>7</v>
      </c>
      <c r="F598" s="646"/>
      <c r="G598" s="242"/>
      <c r="H598" s="242"/>
    </row>
  </sheetData>
  <mergeCells count="179">
    <mergeCell ref="H2:K2"/>
    <mergeCell ref="I8:K8"/>
    <mergeCell ref="I7:K7"/>
    <mergeCell ref="I6:K6"/>
    <mergeCell ref="I5:K5"/>
    <mergeCell ref="I4:K4"/>
    <mergeCell ref="I3:K3"/>
    <mergeCell ref="A585:A591"/>
    <mergeCell ref="F585:F591"/>
    <mergeCell ref="A522:A528"/>
    <mergeCell ref="F522:F528"/>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459:A465"/>
    <mergeCell ref="F459:F465"/>
    <mergeCell ref="A466:A472"/>
    <mergeCell ref="F466:F472"/>
    <mergeCell ref="A473:A479"/>
    <mergeCell ref="F473:F479"/>
    <mergeCell ref="A445:A451"/>
    <mergeCell ref="F445:F451"/>
    <mergeCell ref="A452:A458"/>
    <mergeCell ref="F452:F458"/>
    <mergeCell ref="C3:F3"/>
    <mergeCell ref="C5:E5"/>
    <mergeCell ref="A424:A430"/>
    <mergeCell ref="F424:F430"/>
    <mergeCell ref="A431:A437"/>
    <mergeCell ref="F431:F437"/>
    <mergeCell ref="A438:A444"/>
    <mergeCell ref="F438:F444"/>
    <mergeCell ref="A403:A409"/>
    <mergeCell ref="F403:F409"/>
    <mergeCell ref="A410:A416"/>
    <mergeCell ref="F410:F416"/>
    <mergeCell ref="A417:A423"/>
    <mergeCell ref="F417:F423"/>
    <mergeCell ref="A382:A388"/>
    <mergeCell ref="F382:F388"/>
    <mergeCell ref="A389:A395"/>
    <mergeCell ref="F389:F395"/>
    <mergeCell ref="A396:A402"/>
    <mergeCell ref="F396:F402"/>
    <mergeCell ref="A361:A367"/>
    <mergeCell ref="F361:F367"/>
    <mergeCell ref="A368:A374"/>
    <mergeCell ref="F368:F374"/>
    <mergeCell ref="A375:A381"/>
    <mergeCell ref="F375:F381"/>
    <mergeCell ref="A340:A346"/>
    <mergeCell ref="F340:F346"/>
    <mergeCell ref="A347:A353"/>
    <mergeCell ref="F347:F353"/>
    <mergeCell ref="A354:A360"/>
    <mergeCell ref="F354:F360"/>
    <mergeCell ref="A319:A325"/>
    <mergeCell ref="F319:F325"/>
    <mergeCell ref="A326:A332"/>
    <mergeCell ref="F326:F332"/>
    <mergeCell ref="A333:A339"/>
    <mergeCell ref="F333:F339"/>
    <mergeCell ref="A298:A304"/>
    <mergeCell ref="F298:F304"/>
    <mergeCell ref="A305:A311"/>
    <mergeCell ref="F305:F311"/>
    <mergeCell ref="A312:A318"/>
    <mergeCell ref="F312:F318"/>
    <mergeCell ref="A277:A283"/>
    <mergeCell ref="F277:F283"/>
    <mergeCell ref="A284:A290"/>
    <mergeCell ref="F284:F290"/>
    <mergeCell ref="A291:A297"/>
    <mergeCell ref="F291:F297"/>
    <mergeCell ref="A256:A262"/>
    <mergeCell ref="F256:F262"/>
    <mergeCell ref="A263:A269"/>
    <mergeCell ref="F263:F269"/>
    <mergeCell ref="A270:A276"/>
    <mergeCell ref="F270:F276"/>
    <mergeCell ref="A235:A241"/>
    <mergeCell ref="F235:F241"/>
    <mergeCell ref="A242:A248"/>
    <mergeCell ref="F242:F248"/>
    <mergeCell ref="A249:A255"/>
    <mergeCell ref="F249:F255"/>
    <mergeCell ref="A214:A220"/>
    <mergeCell ref="F214:F220"/>
    <mergeCell ref="A221:A227"/>
    <mergeCell ref="F221:F227"/>
    <mergeCell ref="A228:A234"/>
    <mergeCell ref="F228:F234"/>
    <mergeCell ref="A193:A199"/>
    <mergeCell ref="F193:F199"/>
    <mergeCell ref="A200:A206"/>
    <mergeCell ref="F200:F206"/>
    <mergeCell ref="A207:A213"/>
    <mergeCell ref="F207:F213"/>
    <mergeCell ref="A172:A178"/>
    <mergeCell ref="F172:F178"/>
    <mergeCell ref="A179:A185"/>
    <mergeCell ref="F179:F185"/>
    <mergeCell ref="A186:A192"/>
    <mergeCell ref="F186:F192"/>
    <mergeCell ref="A151:A157"/>
    <mergeCell ref="F151:F157"/>
    <mergeCell ref="A158:A164"/>
    <mergeCell ref="F158:F164"/>
    <mergeCell ref="A165:A171"/>
    <mergeCell ref="F165:F171"/>
    <mergeCell ref="A130:A136"/>
    <mergeCell ref="F130:F136"/>
    <mergeCell ref="A137:A143"/>
    <mergeCell ref="F137:F143"/>
    <mergeCell ref="A144:A150"/>
    <mergeCell ref="F144:F150"/>
    <mergeCell ref="A109:A115"/>
    <mergeCell ref="F109:F115"/>
    <mergeCell ref="A116:A122"/>
    <mergeCell ref="F116:F122"/>
    <mergeCell ref="A123:A129"/>
    <mergeCell ref="F123:F129"/>
    <mergeCell ref="A88:A94"/>
    <mergeCell ref="F88:F94"/>
    <mergeCell ref="A95:A101"/>
    <mergeCell ref="F95:F101"/>
    <mergeCell ref="A102:A108"/>
    <mergeCell ref="F102:F108"/>
    <mergeCell ref="A67:A73"/>
    <mergeCell ref="F67:F73"/>
    <mergeCell ref="A74:A80"/>
    <mergeCell ref="F74:F80"/>
    <mergeCell ref="A81:A87"/>
    <mergeCell ref="F81:F87"/>
    <mergeCell ref="C7:D7"/>
    <mergeCell ref="C8:D8"/>
    <mergeCell ref="A46:A52"/>
    <mergeCell ref="F46:F52"/>
    <mergeCell ref="A53:A59"/>
    <mergeCell ref="F53:F59"/>
    <mergeCell ref="A60:A66"/>
    <mergeCell ref="F60:F66"/>
    <mergeCell ref="A11:A17"/>
    <mergeCell ref="A18:A24"/>
    <mergeCell ref="A25:A31"/>
    <mergeCell ref="A32:A38"/>
    <mergeCell ref="A39:A45"/>
    <mergeCell ref="F39:F45"/>
    <mergeCell ref="F11:F17"/>
    <mergeCell ref="F18:F24"/>
    <mergeCell ref="F25:F31"/>
    <mergeCell ref="F32:F38"/>
  </mergeCells>
  <phoneticPr fontId="1"/>
  <dataValidations count="1">
    <dataValidation type="list" allowBlank="1" showInputMessage="1" showErrorMessage="1" sqref="D11:D598" xr:uid="{BA44E29C-C165-4757-A4C6-CD748A968E0F}">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9922B-47D6-47DB-B7FF-E30089C01AB3}">
  <dimension ref="A1:G598"/>
  <sheetViews>
    <sheetView workbookViewId="0">
      <pane ySplit="10" topLeftCell="A11" activePane="bottomLeft" state="frozen"/>
      <selection pane="bottomLeft" activeCell="C5" sqref="C5:E5"/>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E73AF165-AF5D-4E7D-8A7B-E3DF7E1AD1CA}">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2DAB-B36F-482E-BBAA-4BCC1DD60905}">
  <dimension ref="A1:G598"/>
  <sheetViews>
    <sheetView workbookViewId="0">
      <pane ySplit="10" topLeftCell="A11" activePane="bottomLeft" state="frozen"/>
      <selection pane="bottomLeft" activeCell="G7" sqref="G7"/>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735A3C56-CDAD-4735-AB7F-36396DBC3693}">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1680E-1B23-4942-A594-413B75007B21}">
  <dimension ref="A1:G598"/>
  <sheetViews>
    <sheetView workbookViewId="0">
      <pane ySplit="10" topLeftCell="A11" activePane="bottomLeft" state="frozen"/>
      <selection pane="bottomLeft" activeCell="F7" sqref="F7"/>
    </sheetView>
  </sheetViews>
  <sheetFormatPr defaultRowHeight="12" x14ac:dyDescent="0.4"/>
  <cols>
    <col min="1" max="1" width="4.375" style="231" customWidth="1"/>
    <col min="2" max="2" width="11.625" style="229" bestFit="1" customWidth="1"/>
    <col min="3" max="3" width="5.25" style="230" bestFit="1" customWidth="1"/>
    <col min="4" max="4" width="9" style="229"/>
    <col min="5" max="5" width="9" style="231" bestFit="1" customWidth="1"/>
    <col min="6" max="16384" width="9" style="231"/>
  </cols>
  <sheetData>
    <row r="1" spans="1:7" ht="21" x14ac:dyDescent="0.4">
      <c r="B1" s="251" t="s">
        <v>149</v>
      </c>
    </row>
    <row r="3" spans="1:7" ht="21" customHeight="1" x14ac:dyDescent="0.4">
      <c r="B3" s="252" t="s">
        <v>130</v>
      </c>
      <c r="C3" s="651" t="str">
        <f>【月単位・通期】!I7</f>
        <v>●●●●地区配水管改良工事</v>
      </c>
      <c r="D3" s="651"/>
      <c r="E3" s="651"/>
      <c r="F3" s="651"/>
    </row>
    <row r="4" spans="1:7" ht="12.75" thickBot="1" x14ac:dyDescent="0.45"/>
    <row r="5" spans="1:7" ht="19.5" customHeight="1" thickBot="1" x14ac:dyDescent="0.45">
      <c r="B5" s="253" t="s">
        <v>142</v>
      </c>
      <c r="C5" s="652"/>
      <c r="D5" s="653"/>
      <c r="E5" s="654"/>
    </row>
    <row r="7" spans="1:7" x14ac:dyDescent="0.4">
      <c r="B7" s="232" t="s">
        <v>132</v>
      </c>
      <c r="C7" s="647">
        <f>【月単位・通期】!J9</f>
        <v>45931</v>
      </c>
      <c r="D7" s="648"/>
    </row>
    <row r="8" spans="1:7" x14ac:dyDescent="0.4">
      <c r="B8" s="232" t="s">
        <v>133</v>
      </c>
      <c r="C8" s="649">
        <f>【月単位・通期】!T9</f>
        <v>46296</v>
      </c>
      <c r="D8" s="650"/>
      <c r="E8" s="233"/>
      <c r="F8" s="233"/>
      <c r="G8" s="234"/>
    </row>
    <row r="9" spans="1:7" ht="12.75" thickBot="1" x14ac:dyDescent="0.45"/>
    <row r="10" spans="1:7" ht="36" customHeight="1" thickBot="1" x14ac:dyDescent="0.45">
      <c r="B10" s="235" t="s">
        <v>143</v>
      </c>
      <c r="C10" s="236" t="s">
        <v>2</v>
      </c>
      <c r="D10" s="237" t="s">
        <v>144</v>
      </c>
      <c r="E10" s="238" t="s">
        <v>148</v>
      </c>
      <c r="F10" s="239" t="s">
        <v>147</v>
      </c>
      <c r="G10" s="240"/>
    </row>
    <row r="11" spans="1:7" ht="13.5" customHeight="1" thickBot="1" x14ac:dyDescent="0.45">
      <c r="A11" s="643">
        <v>1</v>
      </c>
      <c r="B11" s="241">
        <f>C7</f>
        <v>45931</v>
      </c>
      <c r="C11" s="236">
        <f>C7</f>
        <v>45931</v>
      </c>
      <c r="D11" s="258"/>
      <c r="E11" s="247" t="s">
        <v>87</v>
      </c>
      <c r="F11" s="644" t="str">
        <f>IF(E17&gt;=1,"対象外",IF(E16&gt;=1,"対象外",IF(E12&lt;=3,"対象外",(ROUND(E14/7,3)))))</f>
        <v>対象外</v>
      </c>
      <c r="G11" s="242"/>
    </row>
    <row r="12" spans="1:7" ht="13.5" customHeight="1" thickBot="1" x14ac:dyDescent="0.45">
      <c r="A12" s="643"/>
      <c r="B12" s="243">
        <f>B11+1</f>
        <v>45932</v>
      </c>
      <c r="C12" s="244">
        <f>C11+1</f>
        <v>45932</v>
      </c>
      <c r="D12" s="259"/>
      <c r="E12" s="250">
        <f>COUNTIF(D11:D17,"作業")</f>
        <v>0</v>
      </c>
      <c r="F12" s="645"/>
      <c r="G12" s="242"/>
    </row>
    <row r="13" spans="1:7" ht="13.5" customHeight="1" thickBot="1" x14ac:dyDescent="0.45">
      <c r="A13" s="643"/>
      <c r="B13" s="243">
        <f t="shared" ref="B13:C38" si="0">B12+1</f>
        <v>45933</v>
      </c>
      <c r="C13" s="244">
        <f t="shared" si="0"/>
        <v>45933</v>
      </c>
      <c r="D13" s="259"/>
      <c r="E13" s="248" t="s">
        <v>19</v>
      </c>
      <c r="F13" s="645"/>
      <c r="G13" s="242"/>
    </row>
    <row r="14" spans="1:7" ht="13.5" customHeight="1" thickBot="1" x14ac:dyDescent="0.45">
      <c r="A14" s="643"/>
      <c r="B14" s="243">
        <f t="shared" si="0"/>
        <v>45934</v>
      </c>
      <c r="C14" s="244">
        <f t="shared" si="0"/>
        <v>45934</v>
      </c>
      <c r="D14" s="259"/>
      <c r="E14" s="250">
        <f>COUNTIF(D11:D17,"休日")</f>
        <v>0</v>
      </c>
      <c r="F14" s="645"/>
      <c r="G14" s="242"/>
    </row>
    <row r="15" spans="1:7" ht="13.5" customHeight="1" thickBot="1" x14ac:dyDescent="0.45">
      <c r="A15" s="643"/>
      <c r="B15" s="243">
        <f t="shared" si="0"/>
        <v>45935</v>
      </c>
      <c r="C15" s="244">
        <f t="shared" si="0"/>
        <v>45935</v>
      </c>
      <c r="D15" s="259"/>
      <c r="E15" s="248" t="s">
        <v>145</v>
      </c>
      <c r="F15" s="645"/>
      <c r="G15" s="242"/>
    </row>
    <row r="16" spans="1:7" ht="13.5" customHeight="1" thickBot="1" x14ac:dyDescent="0.45">
      <c r="A16" s="643"/>
      <c r="B16" s="243">
        <f t="shared" si="0"/>
        <v>45936</v>
      </c>
      <c r="C16" s="244">
        <f t="shared" si="0"/>
        <v>45936</v>
      </c>
      <c r="D16" s="259"/>
      <c r="E16" s="248">
        <f>COUNTIF(D11:D17,"夏休")+COUNTIF(D11:D17,"年末年始")+COUNTIF(D11:D17,"中止")+COUNTIF(D11:D17,"対象外")</f>
        <v>0</v>
      </c>
      <c r="F16" s="645"/>
      <c r="G16" s="242"/>
    </row>
    <row r="17" spans="1:7" ht="13.5" customHeight="1" thickBot="1" x14ac:dyDescent="0.45">
      <c r="A17" s="643"/>
      <c r="B17" s="245">
        <f t="shared" si="0"/>
        <v>45937</v>
      </c>
      <c r="C17" s="246">
        <f t="shared" si="0"/>
        <v>45937</v>
      </c>
      <c r="D17" s="260"/>
      <c r="E17" s="250">
        <f>COUNTIF(D11:D17,"")</f>
        <v>7</v>
      </c>
      <c r="F17" s="646"/>
      <c r="G17" s="242"/>
    </row>
    <row r="18" spans="1:7" ht="13.5" customHeight="1" thickBot="1" x14ac:dyDescent="0.45">
      <c r="A18" s="643">
        <v>2</v>
      </c>
      <c r="B18" s="241">
        <f t="shared" si="0"/>
        <v>45938</v>
      </c>
      <c r="C18" s="236">
        <f t="shared" si="0"/>
        <v>45938</v>
      </c>
      <c r="D18" s="258"/>
      <c r="E18" s="247" t="s">
        <v>87</v>
      </c>
      <c r="F18" s="644" t="str">
        <f t="shared" ref="F18" si="1">IF(E24&gt;=1,"対象外",IF(E23&gt;=1,"対象外",IF(E19&lt;=3,"対象外",(ROUND(E21/7,3)))))</f>
        <v>対象外</v>
      </c>
      <c r="G18" s="242"/>
    </row>
    <row r="19" spans="1:7" ht="13.5" customHeight="1" thickBot="1" x14ac:dyDescent="0.45">
      <c r="A19" s="643"/>
      <c r="B19" s="243">
        <f t="shared" si="0"/>
        <v>45939</v>
      </c>
      <c r="C19" s="244">
        <f t="shared" si="0"/>
        <v>45939</v>
      </c>
      <c r="D19" s="259"/>
      <c r="E19" s="250">
        <f>COUNTIF(D18:D24,"作業")</f>
        <v>0</v>
      </c>
      <c r="F19" s="645"/>
      <c r="G19" s="242"/>
    </row>
    <row r="20" spans="1:7" ht="13.5" customHeight="1" thickBot="1" x14ac:dyDescent="0.45">
      <c r="A20" s="643"/>
      <c r="B20" s="243">
        <f t="shared" si="0"/>
        <v>45940</v>
      </c>
      <c r="C20" s="244">
        <f t="shared" si="0"/>
        <v>45940</v>
      </c>
      <c r="D20" s="259"/>
      <c r="E20" s="248" t="s">
        <v>19</v>
      </c>
      <c r="F20" s="645"/>
      <c r="G20" s="242"/>
    </row>
    <row r="21" spans="1:7" ht="13.5" customHeight="1" thickBot="1" x14ac:dyDescent="0.45">
      <c r="A21" s="643"/>
      <c r="B21" s="243">
        <f t="shared" si="0"/>
        <v>45941</v>
      </c>
      <c r="C21" s="244">
        <f t="shared" si="0"/>
        <v>45941</v>
      </c>
      <c r="D21" s="259"/>
      <c r="E21" s="250">
        <f>COUNTIF(D18:D24,"休日")</f>
        <v>0</v>
      </c>
      <c r="F21" s="645"/>
      <c r="G21" s="242"/>
    </row>
    <row r="22" spans="1:7" ht="13.5" customHeight="1" thickBot="1" x14ac:dyDescent="0.45">
      <c r="A22" s="643"/>
      <c r="B22" s="243">
        <f t="shared" si="0"/>
        <v>45942</v>
      </c>
      <c r="C22" s="244">
        <f t="shared" si="0"/>
        <v>45942</v>
      </c>
      <c r="D22" s="259"/>
      <c r="E22" s="248" t="s">
        <v>145</v>
      </c>
      <c r="F22" s="645"/>
      <c r="G22" s="242"/>
    </row>
    <row r="23" spans="1:7" ht="13.5" customHeight="1" thickBot="1" x14ac:dyDescent="0.45">
      <c r="A23" s="643"/>
      <c r="B23" s="243">
        <f t="shared" si="0"/>
        <v>45943</v>
      </c>
      <c r="C23" s="244">
        <f t="shared" si="0"/>
        <v>45943</v>
      </c>
      <c r="D23" s="259"/>
      <c r="E23" s="248">
        <f>COUNTIF(D18:D24,"夏休")+COUNTIF(D18:D24,"年末年始")+COUNTIF(D18:D24,"中止")+COUNTIF(D18:D24,"対象外")</f>
        <v>0</v>
      </c>
      <c r="F23" s="645"/>
      <c r="G23" s="242"/>
    </row>
    <row r="24" spans="1:7" ht="13.5" customHeight="1" thickBot="1" x14ac:dyDescent="0.45">
      <c r="A24" s="643"/>
      <c r="B24" s="245">
        <f t="shared" si="0"/>
        <v>45944</v>
      </c>
      <c r="C24" s="246">
        <f t="shared" si="0"/>
        <v>45944</v>
      </c>
      <c r="D24" s="260"/>
      <c r="E24" s="250">
        <f>COUNTIF(D18:D24,"")</f>
        <v>7</v>
      </c>
      <c r="F24" s="646"/>
      <c r="G24" s="242"/>
    </row>
    <row r="25" spans="1:7" ht="13.5" customHeight="1" thickBot="1" x14ac:dyDescent="0.45">
      <c r="A25" s="643">
        <v>3</v>
      </c>
      <c r="B25" s="241">
        <f t="shared" si="0"/>
        <v>45945</v>
      </c>
      <c r="C25" s="236">
        <f t="shared" si="0"/>
        <v>45945</v>
      </c>
      <c r="D25" s="258"/>
      <c r="E25" s="247" t="s">
        <v>87</v>
      </c>
      <c r="F25" s="644" t="str">
        <f t="shared" ref="F25" si="2">IF(E31&gt;=1,"対象外",IF(E30&gt;=1,"対象外",IF(E26&lt;=3,"対象外",(ROUND(E28/7,3)))))</f>
        <v>対象外</v>
      </c>
      <c r="G25" s="242"/>
    </row>
    <row r="26" spans="1:7" ht="13.5" customHeight="1" thickBot="1" x14ac:dyDescent="0.45">
      <c r="A26" s="643"/>
      <c r="B26" s="243">
        <f t="shared" si="0"/>
        <v>45946</v>
      </c>
      <c r="C26" s="244">
        <f t="shared" si="0"/>
        <v>45946</v>
      </c>
      <c r="D26" s="259"/>
      <c r="E26" s="250">
        <f>COUNTIF(D25:D31,"作業")</f>
        <v>0</v>
      </c>
      <c r="F26" s="645"/>
      <c r="G26" s="242"/>
    </row>
    <row r="27" spans="1:7" ht="13.5" customHeight="1" thickBot="1" x14ac:dyDescent="0.45">
      <c r="A27" s="643"/>
      <c r="B27" s="243">
        <f t="shared" si="0"/>
        <v>45947</v>
      </c>
      <c r="C27" s="244">
        <f t="shared" si="0"/>
        <v>45947</v>
      </c>
      <c r="D27" s="259"/>
      <c r="E27" s="248" t="s">
        <v>19</v>
      </c>
      <c r="F27" s="645"/>
      <c r="G27" s="242"/>
    </row>
    <row r="28" spans="1:7" ht="13.5" customHeight="1" thickBot="1" x14ac:dyDescent="0.45">
      <c r="A28" s="643"/>
      <c r="B28" s="243">
        <f t="shared" si="0"/>
        <v>45948</v>
      </c>
      <c r="C28" s="244">
        <f t="shared" si="0"/>
        <v>45948</v>
      </c>
      <c r="D28" s="259"/>
      <c r="E28" s="250">
        <f>COUNTIF(D25:D31,"休日")</f>
        <v>0</v>
      </c>
      <c r="F28" s="645"/>
      <c r="G28" s="242"/>
    </row>
    <row r="29" spans="1:7" ht="13.5" customHeight="1" thickBot="1" x14ac:dyDescent="0.45">
      <c r="A29" s="643"/>
      <c r="B29" s="243">
        <f t="shared" si="0"/>
        <v>45949</v>
      </c>
      <c r="C29" s="244">
        <f t="shared" si="0"/>
        <v>45949</v>
      </c>
      <c r="D29" s="259"/>
      <c r="E29" s="248" t="s">
        <v>145</v>
      </c>
      <c r="F29" s="645"/>
      <c r="G29" s="242"/>
    </row>
    <row r="30" spans="1:7" ht="13.5" customHeight="1" thickBot="1" x14ac:dyDescent="0.45">
      <c r="A30" s="643"/>
      <c r="B30" s="243">
        <f t="shared" si="0"/>
        <v>45950</v>
      </c>
      <c r="C30" s="244">
        <f t="shared" si="0"/>
        <v>45950</v>
      </c>
      <c r="D30" s="259"/>
      <c r="E30" s="248">
        <f>COUNTIF(D25:D31,"夏休")+COUNTIF(D25:D31,"年末年始")+COUNTIF(D25:D31,"中止")+COUNTIF(D25:D31,"対象外")</f>
        <v>0</v>
      </c>
      <c r="F30" s="645"/>
      <c r="G30" s="242"/>
    </row>
    <row r="31" spans="1:7" ht="13.5" customHeight="1" thickBot="1" x14ac:dyDescent="0.45">
      <c r="A31" s="643"/>
      <c r="B31" s="245">
        <f t="shared" si="0"/>
        <v>45951</v>
      </c>
      <c r="C31" s="246">
        <f t="shared" si="0"/>
        <v>45951</v>
      </c>
      <c r="D31" s="260"/>
      <c r="E31" s="250">
        <f>COUNTIF(D25:D31,"")</f>
        <v>7</v>
      </c>
      <c r="F31" s="646"/>
      <c r="G31" s="242"/>
    </row>
    <row r="32" spans="1:7" ht="13.5" customHeight="1" thickBot="1" x14ac:dyDescent="0.45">
      <c r="A32" s="643">
        <v>4</v>
      </c>
      <c r="B32" s="241">
        <f t="shared" si="0"/>
        <v>45952</v>
      </c>
      <c r="C32" s="236">
        <f t="shared" si="0"/>
        <v>45952</v>
      </c>
      <c r="D32" s="258"/>
      <c r="E32" s="247" t="s">
        <v>87</v>
      </c>
      <c r="F32" s="644" t="str">
        <f t="shared" ref="F32" si="3">IF(E38&gt;=1,"対象外",IF(E37&gt;=1,"対象外",IF(E33&lt;=3,"対象外",(ROUND(E35/7,3)))))</f>
        <v>対象外</v>
      </c>
      <c r="G32" s="242"/>
    </row>
    <row r="33" spans="1:7" ht="13.5" customHeight="1" thickBot="1" x14ac:dyDescent="0.45">
      <c r="A33" s="643"/>
      <c r="B33" s="243">
        <f t="shared" si="0"/>
        <v>45953</v>
      </c>
      <c r="C33" s="244">
        <f t="shared" si="0"/>
        <v>45953</v>
      </c>
      <c r="D33" s="259"/>
      <c r="E33" s="250">
        <f>COUNTIF(D32:D38,"作業")</f>
        <v>0</v>
      </c>
      <c r="F33" s="645"/>
      <c r="G33" s="242"/>
    </row>
    <row r="34" spans="1:7" ht="13.5" customHeight="1" thickBot="1" x14ac:dyDescent="0.45">
      <c r="A34" s="643"/>
      <c r="B34" s="243">
        <f t="shared" si="0"/>
        <v>45954</v>
      </c>
      <c r="C34" s="244">
        <f t="shared" si="0"/>
        <v>45954</v>
      </c>
      <c r="D34" s="259"/>
      <c r="E34" s="248" t="s">
        <v>19</v>
      </c>
      <c r="F34" s="645"/>
      <c r="G34" s="242"/>
    </row>
    <row r="35" spans="1:7" ht="13.5" customHeight="1" thickBot="1" x14ac:dyDescent="0.45">
      <c r="A35" s="643"/>
      <c r="B35" s="243">
        <f t="shared" si="0"/>
        <v>45955</v>
      </c>
      <c r="C35" s="244">
        <f t="shared" si="0"/>
        <v>45955</v>
      </c>
      <c r="D35" s="259"/>
      <c r="E35" s="250">
        <f>COUNTIF(D32:D38,"休日")</f>
        <v>0</v>
      </c>
      <c r="F35" s="645"/>
      <c r="G35" s="242"/>
    </row>
    <row r="36" spans="1:7" ht="13.5" customHeight="1" thickBot="1" x14ac:dyDescent="0.45">
      <c r="A36" s="643"/>
      <c r="B36" s="243">
        <f t="shared" si="0"/>
        <v>45956</v>
      </c>
      <c r="C36" s="244">
        <f t="shared" si="0"/>
        <v>45956</v>
      </c>
      <c r="D36" s="259"/>
      <c r="E36" s="248" t="s">
        <v>145</v>
      </c>
      <c r="F36" s="645"/>
      <c r="G36" s="242"/>
    </row>
    <row r="37" spans="1:7" ht="13.5" customHeight="1" thickBot="1" x14ac:dyDescent="0.45">
      <c r="A37" s="643"/>
      <c r="B37" s="243">
        <f t="shared" si="0"/>
        <v>45957</v>
      </c>
      <c r="C37" s="244">
        <f t="shared" si="0"/>
        <v>45957</v>
      </c>
      <c r="D37" s="259"/>
      <c r="E37" s="248">
        <f>COUNTIF(D32:D38,"夏休")+COUNTIF(D32:D38,"年末年始")+COUNTIF(D32:D38,"中止")+COUNTIF(D32:D38,"対象外")</f>
        <v>0</v>
      </c>
      <c r="F37" s="645"/>
      <c r="G37" s="242"/>
    </row>
    <row r="38" spans="1:7" ht="13.5" customHeight="1" thickBot="1" x14ac:dyDescent="0.45">
      <c r="A38" s="643"/>
      <c r="B38" s="245">
        <f t="shared" si="0"/>
        <v>45958</v>
      </c>
      <c r="C38" s="246">
        <f t="shared" si="0"/>
        <v>45958</v>
      </c>
      <c r="D38" s="260"/>
      <c r="E38" s="249">
        <f>COUNTIF(D32:D38,"")</f>
        <v>7</v>
      </c>
      <c r="F38" s="646"/>
      <c r="G38" s="242"/>
    </row>
    <row r="39" spans="1:7" ht="12.75" thickBot="1" x14ac:dyDescent="0.45">
      <c r="A39" s="643">
        <v>5</v>
      </c>
      <c r="B39" s="241">
        <f t="shared" ref="B39:C39" si="4">B38+1</f>
        <v>45959</v>
      </c>
      <c r="C39" s="236">
        <f t="shared" si="4"/>
        <v>45959</v>
      </c>
      <c r="D39" s="258"/>
      <c r="E39" s="247" t="s">
        <v>87</v>
      </c>
      <c r="F39" s="644" t="str">
        <f t="shared" ref="F39" si="5">IF(E45&gt;=1,"対象外",IF(E44&gt;=1,"対象外",IF(E40&lt;=3,"対象外",(ROUND(E42/7,3)))))</f>
        <v>対象外</v>
      </c>
    </row>
    <row r="40" spans="1:7" ht="12.75" thickBot="1" x14ac:dyDescent="0.45">
      <c r="A40" s="643"/>
      <c r="B40" s="243">
        <f>B39+1</f>
        <v>45960</v>
      </c>
      <c r="C40" s="244">
        <f>C39+1</f>
        <v>45960</v>
      </c>
      <c r="D40" s="259"/>
      <c r="E40" s="250">
        <f>COUNTIF(D39:D45,"作業")</f>
        <v>0</v>
      </c>
      <c r="F40" s="645"/>
    </row>
    <row r="41" spans="1:7" ht="12.75" thickBot="1" x14ac:dyDescent="0.45">
      <c r="A41" s="643"/>
      <c r="B41" s="243">
        <f t="shared" ref="B41:C67" si="6">B40+1</f>
        <v>45961</v>
      </c>
      <c r="C41" s="244">
        <f t="shared" si="6"/>
        <v>45961</v>
      </c>
      <c r="D41" s="259"/>
      <c r="E41" s="248" t="s">
        <v>19</v>
      </c>
      <c r="F41" s="645"/>
    </row>
    <row r="42" spans="1:7" ht="12.75" thickBot="1" x14ac:dyDescent="0.45">
      <c r="A42" s="643"/>
      <c r="B42" s="243">
        <f t="shared" si="6"/>
        <v>45962</v>
      </c>
      <c r="C42" s="244">
        <f t="shared" si="6"/>
        <v>45962</v>
      </c>
      <c r="D42" s="259"/>
      <c r="E42" s="250">
        <f>COUNTIF(D39:D45,"休日")</f>
        <v>0</v>
      </c>
      <c r="F42" s="645"/>
    </row>
    <row r="43" spans="1:7" ht="12.75" thickBot="1" x14ac:dyDescent="0.45">
      <c r="A43" s="643"/>
      <c r="B43" s="243">
        <f t="shared" si="6"/>
        <v>45963</v>
      </c>
      <c r="C43" s="244">
        <f t="shared" si="6"/>
        <v>45963</v>
      </c>
      <c r="D43" s="259"/>
      <c r="E43" s="248" t="s">
        <v>145</v>
      </c>
      <c r="F43" s="645"/>
    </row>
    <row r="44" spans="1:7" ht="12.75" thickBot="1" x14ac:dyDescent="0.45">
      <c r="A44" s="643"/>
      <c r="B44" s="243">
        <f t="shared" si="6"/>
        <v>45964</v>
      </c>
      <c r="C44" s="244">
        <f t="shared" si="6"/>
        <v>45964</v>
      </c>
      <c r="D44" s="259"/>
      <c r="E44" s="248">
        <f>COUNTIF(D39:D45,"夏休")+COUNTIF(D39:D45,"年末年始")+COUNTIF(D39:D45,"中止")+COUNTIF(D39:D45,"対象外")</f>
        <v>0</v>
      </c>
      <c r="F44" s="645"/>
    </row>
    <row r="45" spans="1:7" ht="12.75" thickBot="1" x14ac:dyDescent="0.45">
      <c r="A45" s="643"/>
      <c r="B45" s="245">
        <f t="shared" si="6"/>
        <v>45965</v>
      </c>
      <c r="C45" s="246">
        <f t="shared" si="6"/>
        <v>45965</v>
      </c>
      <c r="D45" s="260"/>
      <c r="E45" s="250">
        <f>COUNTIF(D39:D45,"")</f>
        <v>7</v>
      </c>
      <c r="F45" s="646"/>
    </row>
    <row r="46" spans="1:7" ht="12.75" thickBot="1" x14ac:dyDescent="0.45">
      <c r="A46" s="643">
        <v>6</v>
      </c>
      <c r="B46" s="241">
        <f t="shared" si="6"/>
        <v>45966</v>
      </c>
      <c r="C46" s="236">
        <f t="shared" si="6"/>
        <v>45966</v>
      </c>
      <c r="D46" s="258"/>
      <c r="E46" s="247" t="s">
        <v>87</v>
      </c>
      <c r="F46" s="644" t="str">
        <f t="shared" ref="F46" si="7">IF(E52&gt;=1,"対象外",IF(E51&gt;=1,"対象外",IF(E47&lt;=3,"対象外",(ROUND(E49/7,3)))))</f>
        <v>対象外</v>
      </c>
    </row>
    <row r="47" spans="1:7" ht="12.75" thickBot="1" x14ac:dyDescent="0.45">
      <c r="A47" s="643"/>
      <c r="B47" s="243">
        <f t="shared" si="6"/>
        <v>45967</v>
      </c>
      <c r="C47" s="244">
        <f t="shared" si="6"/>
        <v>45967</v>
      </c>
      <c r="D47" s="259"/>
      <c r="E47" s="250">
        <f>COUNTIF(D46:D52,"作業")</f>
        <v>0</v>
      </c>
      <c r="F47" s="645"/>
    </row>
    <row r="48" spans="1:7" ht="12.75" thickBot="1" x14ac:dyDescent="0.45">
      <c r="A48" s="643"/>
      <c r="B48" s="243">
        <f t="shared" si="6"/>
        <v>45968</v>
      </c>
      <c r="C48" s="244">
        <f t="shared" si="6"/>
        <v>45968</v>
      </c>
      <c r="D48" s="259"/>
      <c r="E48" s="248" t="s">
        <v>19</v>
      </c>
      <c r="F48" s="645"/>
    </row>
    <row r="49" spans="1:6" ht="12.75" thickBot="1" x14ac:dyDescent="0.45">
      <c r="A49" s="643"/>
      <c r="B49" s="243">
        <f t="shared" si="6"/>
        <v>45969</v>
      </c>
      <c r="C49" s="244">
        <f t="shared" si="6"/>
        <v>45969</v>
      </c>
      <c r="D49" s="259"/>
      <c r="E49" s="250">
        <f>COUNTIF(D46:D52,"休日")</f>
        <v>0</v>
      </c>
      <c r="F49" s="645"/>
    </row>
    <row r="50" spans="1:6" ht="12.75" thickBot="1" x14ac:dyDescent="0.45">
      <c r="A50" s="643"/>
      <c r="B50" s="243">
        <f t="shared" si="6"/>
        <v>45970</v>
      </c>
      <c r="C50" s="244">
        <f t="shared" si="6"/>
        <v>45970</v>
      </c>
      <c r="D50" s="259"/>
      <c r="E50" s="248" t="s">
        <v>145</v>
      </c>
      <c r="F50" s="645"/>
    </row>
    <row r="51" spans="1:6" ht="12.75" thickBot="1" x14ac:dyDescent="0.45">
      <c r="A51" s="643"/>
      <c r="B51" s="243">
        <f t="shared" si="6"/>
        <v>45971</v>
      </c>
      <c r="C51" s="244">
        <f t="shared" si="6"/>
        <v>45971</v>
      </c>
      <c r="D51" s="259"/>
      <c r="E51" s="248">
        <f>COUNTIF(D46:D52,"夏休")+COUNTIF(D46:D52,"年末年始")+COUNTIF(D46:D52,"中止")+COUNTIF(D46:D52,"対象外")</f>
        <v>0</v>
      </c>
      <c r="F51" s="645"/>
    </row>
    <row r="52" spans="1:6" ht="12.75" thickBot="1" x14ac:dyDescent="0.45">
      <c r="A52" s="643"/>
      <c r="B52" s="245">
        <f t="shared" si="6"/>
        <v>45972</v>
      </c>
      <c r="C52" s="246">
        <f t="shared" si="6"/>
        <v>45972</v>
      </c>
      <c r="D52" s="260"/>
      <c r="E52" s="250">
        <f>COUNTIF(D46:D52,"")</f>
        <v>7</v>
      </c>
      <c r="F52" s="646"/>
    </row>
    <row r="53" spans="1:6" ht="12.75" thickBot="1" x14ac:dyDescent="0.45">
      <c r="A53" s="643">
        <v>7</v>
      </c>
      <c r="B53" s="241">
        <f t="shared" si="6"/>
        <v>45973</v>
      </c>
      <c r="C53" s="236">
        <f t="shared" si="6"/>
        <v>45973</v>
      </c>
      <c r="D53" s="258"/>
      <c r="E53" s="247" t="s">
        <v>87</v>
      </c>
      <c r="F53" s="644" t="str">
        <f t="shared" ref="F53" si="8">IF(E59&gt;=1,"対象外",IF(E58&gt;=1,"対象外",IF(E54&lt;=3,"対象外",(ROUND(E56/7,3)))))</f>
        <v>対象外</v>
      </c>
    </row>
    <row r="54" spans="1:6" ht="12.75" thickBot="1" x14ac:dyDescent="0.45">
      <c r="A54" s="643"/>
      <c r="B54" s="243">
        <f t="shared" si="6"/>
        <v>45974</v>
      </c>
      <c r="C54" s="244">
        <f t="shared" si="6"/>
        <v>45974</v>
      </c>
      <c r="D54" s="259"/>
      <c r="E54" s="250">
        <f>COUNTIF(D53:D59,"作業")</f>
        <v>0</v>
      </c>
      <c r="F54" s="645"/>
    </row>
    <row r="55" spans="1:6" ht="12.75" thickBot="1" x14ac:dyDescent="0.45">
      <c r="A55" s="643"/>
      <c r="B55" s="243">
        <f t="shared" si="6"/>
        <v>45975</v>
      </c>
      <c r="C55" s="244">
        <f t="shared" si="6"/>
        <v>45975</v>
      </c>
      <c r="D55" s="259"/>
      <c r="E55" s="248" t="s">
        <v>19</v>
      </c>
      <c r="F55" s="645"/>
    </row>
    <row r="56" spans="1:6" ht="12.75" thickBot="1" x14ac:dyDescent="0.45">
      <c r="A56" s="643"/>
      <c r="B56" s="243">
        <f t="shared" si="6"/>
        <v>45976</v>
      </c>
      <c r="C56" s="244">
        <f t="shared" si="6"/>
        <v>45976</v>
      </c>
      <c r="D56" s="259"/>
      <c r="E56" s="250">
        <f>COUNTIF(D53:D59,"休日")</f>
        <v>0</v>
      </c>
      <c r="F56" s="645"/>
    </row>
    <row r="57" spans="1:6" ht="12.75" thickBot="1" x14ac:dyDescent="0.45">
      <c r="A57" s="643"/>
      <c r="B57" s="243">
        <f t="shared" si="6"/>
        <v>45977</v>
      </c>
      <c r="C57" s="244">
        <f t="shared" si="6"/>
        <v>45977</v>
      </c>
      <c r="D57" s="259"/>
      <c r="E57" s="248" t="s">
        <v>145</v>
      </c>
      <c r="F57" s="645"/>
    </row>
    <row r="58" spans="1:6" ht="12.75" thickBot="1" x14ac:dyDescent="0.45">
      <c r="A58" s="643"/>
      <c r="B58" s="243">
        <f t="shared" si="6"/>
        <v>45978</v>
      </c>
      <c r="C58" s="244">
        <f t="shared" si="6"/>
        <v>45978</v>
      </c>
      <c r="D58" s="259"/>
      <c r="E58" s="248">
        <f>COUNTIF(D53:D59,"夏休")+COUNTIF(D53:D59,"年末年始")+COUNTIF(D53:D59,"中止")+COUNTIF(D53:D59,"対象外")</f>
        <v>0</v>
      </c>
      <c r="F58" s="645"/>
    </row>
    <row r="59" spans="1:6" ht="12.75" thickBot="1" x14ac:dyDescent="0.45">
      <c r="A59" s="643"/>
      <c r="B59" s="245">
        <f t="shared" si="6"/>
        <v>45979</v>
      </c>
      <c r="C59" s="246">
        <f t="shared" si="6"/>
        <v>45979</v>
      </c>
      <c r="D59" s="260"/>
      <c r="E59" s="250">
        <f>COUNTIF(D53:D59,"")</f>
        <v>7</v>
      </c>
      <c r="F59" s="646"/>
    </row>
    <row r="60" spans="1:6" ht="12.75" thickBot="1" x14ac:dyDescent="0.45">
      <c r="A60" s="643">
        <v>8</v>
      </c>
      <c r="B60" s="241">
        <f t="shared" si="6"/>
        <v>45980</v>
      </c>
      <c r="C60" s="236">
        <f t="shared" si="6"/>
        <v>45980</v>
      </c>
      <c r="D60" s="258"/>
      <c r="E60" s="247" t="s">
        <v>87</v>
      </c>
      <c r="F60" s="644" t="str">
        <f t="shared" ref="F60" si="9">IF(E66&gt;=1,"対象外",IF(E65&gt;=1,"対象外",IF(E61&lt;=3,"対象外",(ROUND(E63/7,3)))))</f>
        <v>対象外</v>
      </c>
    </row>
    <row r="61" spans="1:6" ht="12.75" thickBot="1" x14ac:dyDescent="0.45">
      <c r="A61" s="643"/>
      <c r="B61" s="243">
        <f t="shared" si="6"/>
        <v>45981</v>
      </c>
      <c r="C61" s="244">
        <f t="shared" si="6"/>
        <v>45981</v>
      </c>
      <c r="D61" s="259"/>
      <c r="E61" s="250">
        <f>COUNTIF(D60:D66,"作業")</f>
        <v>0</v>
      </c>
      <c r="F61" s="645"/>
    </row>
    <row r="62" spans="1:6" ht="12.75" thickBot="1" x14ac:dyDescent="0.45">
      <c r="A62" s="643"/>
      <c r="B62" s="243">
        <f t="shared" si="6"/>
        <v>45982</v>
      </c>
      <c r="C62" s="244">
        <f t="shared" si="6"/>
        <v>45982</v>
      </c>
      <c r="D62" s="259"/>
      <c r="E62" s="248" t="s">
        <v>19</v>
      </c>
      <c r="F62" s="645"/>
    </row>
    <row r="63" spans="1:6" ht="12.75" thickBot="1" x14ac:dyDescent="0.45">
      <c r="A63" s="643"/>
      <c r="B63" s="243">
        <f t="shared" si="6"/>
        <v>45983</v>
      </c>
      <c r="C63" s="244">
        <f t="shared" si="6"/>
        <v>45983</v>
      </c>
      <c r="D63" s="259"/>
      <c r="E63" s="250">
        <f>COUNTIF(D60:D66,"休日")</f>
        <v>0</v>
      </c>
      <c r="F63" s="645"/>
    </row>
    <row r="64" spans="1:6" ht="12.75" thickBot="1" x14ac:dyDescent="0.45">
      <c r="A64" s="643"/>
      <c r="B64" s="243">
        <f t="shared" si="6"/>
        <v>45984</v>
      </c>
      <c r="C64" s="244">
        <f t="shared" si="6"/>
        <v>45984</v>
      </c>
      <c r="D64" s="259"/>
      <c r="E64" s="248" t="s">
        <v>145</v>
      </c>
      <c r="F64" s="645"/>
    </row>
    <row r="65" spans="1:6" ht="12.75" thickBot="1" x14ac:dyDescent="0.45">
      <c r="A65" s="643"/>
      <c r="B65" s="243">
        <f t="shared" si="6"/>
        <v>45985</v>
      </c>
      <c r="C65" s="244">
        <f t="shared" si="6"/>
        <v>45985</v>
      </c>
      <c r="D65" s="259"/>
      <c r="E65" s="248">
        <f>COUNTIF(D60:D66,"夏休")+COUNTIF(D60:D66,"年末年始")+COUNTIF(D60:D66,"中止")+COUNTIF(D60:D66,"対象外")</f>
        <v>0</v>
      </c>
      <c r="F65" s="645"/>
    </row>
    <row r="66" spans="1:6" ht="12.75" thickBot="1" x14ac:dyDescent="0.45">
      <c r="A66" s="643"/>
      <c r="B66" s="245">
        <f t="shared" si="6"/>
        <v>45986</v>
      </c>
      <c r="C66" s="246">
        <f t="shared" si="6"/>
        <v>45986</v>
      </c>
      <c r="D66" s="260"/>
      <c r="E66" s="249">
        <f>COUNTIF(D60:D66,"")</f>
        <v>7</v>
      </c>
      <c r="F66" s="646"/>
    </row>
    <row r="67" spans="1:6" ht="12.75" thickBot="1" x14ac:dyDescent="0.45">
      <c r="A67" s="643">
        <v>9</v>
      </c>
      <c r="B67" s="241">
        <f t="shared" si="6"/>
        <v>45987</v>
      </c>
      <c r="C67" s="236">
        <f t="shared" si="6"/>
        <v>45987</v>
      </c>
      <c r="D67" s="258"/>
      <c r="E67" s="247" t="s">
        <v>87</v>
      </c>
      <c r="F67" s="644" t="str">
        <f t="shared" ref="F67" si="10">IF(E73&gt;=1,"対象外",IF(E72&gt;=1,"対象外",IF(E68&lt;=3,"対象外",(ROUND(E70/7,3)))))</f>
        <v>対象外</v>
      </c>
    </row>
    <row r="68" spans="1:6" ht="12.75" thickBot="1" x14ac:dyDescent="0.45">
      <c r="A68" s="643"/>
      <c r="B68" s="243">
        <f>B67+1</f>
        <v>45988</v>
      </c>
      <c r="C68" s="244">
        <f>C67+1</f>
        <v>45988</v>
      </c>
      <c r="D68" s="259"/>
      <c r="E68" s="250">
        <f>COUNTIF(D67:D73,"作業")</f>
        <v>0</v>
      </c>
      <c r="F68" s="645"/>
    </row>
    <row r="69" spans="1:6" ht="12.75" thickBot="1" x14ac:dyDescent="0.45">
      <c r="A69" s="643"/>
      <c r="B69" s="243">
        <f t="shared" ref="B69:C95" si="11">B68+1</f>
        <v>45989</v>
      </c>
      <c r="C69" s="244">
        <f t="shared" si="11"/>
        <v>45989</v>
      </c>
      <c r="D69" s="259"/>
      <c r="E69" s="248" t="s">
        <v>19</v>
      </c>
      <c r="F69" s="645"/>
    </row>
    <row r="70" spans="1:6" ht="12.75" thickBot="1" x14ac:dyDescent="0.45">
      <c r="A70" s="643"/>
      <c r="B70" s="243">
        <f t="shared" si="11"/>
        <v>45990</v>
      </c>
      <c r="C70" s="244">
        <f t="shared" si="11"/>
        <v>45990</v>
      </c>
      <c r="D70" s="259"/>
      <c r="E70" s="250">
        <f>COUNTIF(D67:D73,"休日")</f>
        <v>0</v>
      </c>
      <c r="F70" s="645"/>
    </row>
    <row r="71" spans="1:6" ht="12.75" thickBot="1" x14ac:dyDescent="0.45">
      <c r="A71" s="643"/>
      <c r="B71" s="243">
        <f t="shared" si="11"/>
        <v>45991</v>
      </c>
      <c r="C71" s="244">
        <f t="shared" si="11"/>
        <v>45991</v>
      </c>
      <c r="D71" s="259"/>
      <c r="E71" s="248" t="s">
        <v>145</v>
      </c>
      <c r="F71" s="645"/>
    </row>
    <row r="72" spans="1:6" ht="12.75" thickBot="1" x14ac:dyDescent="0.45">
      <c r="A72" s="643"/>
      <c r="B72" s="243">
        <f t="shared" si="11"/>
        <v>45992</v>
      </c>
      <c r="C72" s="244">
        <f t="shared" si="11"/>
        <v>45992</v>
      </c>
      <c r="D72" s="259"/>
      <c r="E72" s="248">
        <f>COUNTIF(D67:D73,"夏休")+COUNTIF(D67:D73,"年末年始")+COUNTIF(D67:D73,"中止")+COUNTIF(D67:D73,"対象外")</f>
        <v>0</v>
      </c>
      <c r="F72" s="645"/>
    </row>
    <row r="73" spans="1:6" ht="12.75" thickBot="1" x14ac:dyDescent="0.45">
      <c r="A73" s="643"/>
      <c r="B73" s="245">
        <f t="shared" si="11"/>
        <v>45993</v>
      </c>
      <c r="C73" s="246">
        <f t="shared" si="11"/>
        <v>45993</v>
      </c>
      <c r="D73" s="260"/>
      <c r="E73" s="250">
        <f>COUNTIF(D67:D73,"")</f>
        <v>7</v>
      </c>
      <c r="F73" s="646"/>
    </row>
    <row r="74" spans="1:6" ht="12.75" thickBot="1" x14ac:dyDescent="0.45">
      <c r="A74" s="643">
        <v>10</v>
      </c>
      <c r="B74" s="241">
        <f t="shared" si="11"/>
        <v>45994</v>
      </c>
      <c r="C74" s="236">
        <f t="shared" si="11"/>
        <v>45994</v>
      </c>
      <c r="D74" s="258"/>
      <c r="E74" s="247" t="s">
        <v>87</v>
      </c>
      <c r="F74" s="644" t="str">
        <f t="shared" ref="F74" si="12">IF(E80&gt;=1,"対象外",IF(E79&gt;=1,"対象外",IF(E75&lt;=3,"対象外",(ROUND(E77/7,3)))))</f>
        <v>対象外</v>
      </c>
    </row>
    <row r="75" spans="1:6" ht="12.75" thickBot="1" x14ac:dyDescent="0.45">
      <c r="A75" s="643"/>
      <c r="B75" s="243">
        <f t="shared" si="11"/>
        <v>45995</v>
      </c>
      <c r="C75" s="244">
        <f t="shared" si="11"/>
        <v>45995</v>
      </c>
      <c r="D75" s="259"/>
      <c r="E75" s="250">
        <f>COUNTIF(D74:D80,"作業")</f>
        <v>0</v>
      </c>
      <c r="F75" s="645"/>
    </row>
    <row r="76" spans="1:6" ht="12.75" thickBot="1" x14ac:dyDescent="0.45">
      <c r="A76" s="643"/>
      <c r="B76" s="243">
        <f t="shared" si="11"/>
        <v>45996</v>
      </c>
      <c r="C76" s="244">
        <f t="shared" si="11"/>
        <v>45996</v>
      </c>
      <c r="D76" s="259"/>
      <c r="E76" s="248" t="s">
        <v>19</v>
      </c>
      <c r="F76" s="645"/>
    </row>
    <row r="77" spans="1:6" ht="12.75" thickBot="1" x14ac:dyDescent="0.45">
      <c r="A77" s="643"/>
      <c r="B77" s="243">
        <f t="shared" si="11"/>
        <v>45997</v>
      </c>
      <c r="C77" s="244">
        <f t="shared" si="11"/>
        <v>45997</v>
      </c>
      <c r="D77" s="259"/>
      <c r="E77" s="250">
        <f>COUNTIF(D74:D80,"休日")</f>
        <v>0</v>
      </c>
      <c r="F77" s="645"/>
    </row>
    <row r="78" spans="1:6" ht="12.75" thickBot="1" x14ac:dyDescent="0.45">
      <c r="A78" s="643"/>
      <c r="B78" s="243">
        <f t="shared" si="11"/>
        <v>45998</v>
      </c>
      <c r="C78" s="244">
        <f t="shared" si="11"/>
        <v>45998</v>
      </c>
      <c r="D78" s="259"/>
      <c r="E78" s="248" t="s">
        <v>145</v>
      </c>
      <c r="F78" s="645"/>
    </row>
    <row r="79" spans="1:6" ht="12.75" thickBot="1" x14ac:dyDescent="0.45">
      <c r="A79" s="643"/>
      <c r="B79" s="243">
        <f t="shared" si="11"/>
        <v>45999</v>
      </c>
      <c r="C79" s="244">
        <f t="shared" si="11"/>
        <v>45999</v>
      </c>
      <c r="D79" s="259"/>
      <c r="E79" s="248">
        <f>COUNTIF(D74:D80,"夏休")+COUNTIF(D74:D80,"年末年始")+COUNTIF(D74:D80,"中止")+COUNTIF(D74:D80,"対象外")</f>
        <v>0</v>
      </c>
      <c r="F79" s="645"/>
    </row>
    <row r="80" spans="1:6" ht="12.75" thickBot="1" x14ac:dyDescent="0.45">
      <c r="A80" s="643"/>
      <c r="B80" s="245">
        <f t="shared" si="11"/>
        <v>46000</v>
      </c>
      <c r="C80" s="246">
        <f t="shared" si="11"/>
        <v>46000</v>
      </c>
      <c r="D80" s="260"/>
      <c r="E80" s="250">
        <f>COUNTIF(D74:D80,"")</f>
        <v>7</v>
      </c>
      <c r="F80" s="646"/>
    </row>
    <row r="81" spans="1:6" ht="12.75" thickBot="1" x14ac:dyDescent="0.45">
      <c r="A81" s="643">
        <v>11</v>
      </c>
      <c r="B81" s="241">
        <f t="shared" si="11"/>
        <v>46001</v>
      </c>
      <c r="C81" s="236">
        <f t="shared" si="11"/>
        <v>46001</v>
      </c>
      <c r="D81" s="258"/>
      <c r="E81" s="247" t="s">
        <v>87</v>
      </c>
      <c r="F81" s="644" t="str">
        <f t="shared" ref="F81" si="13">IF(E87&gt;=1,"対象外",IF(E86&gt;=1,"対象外",IF(E82&lt;=3,"対象外",(ROUND(E84/7,3)))))</f>
        <v>対象外</v>
      </c>
    </row>
    <row r="82" spans="1:6" ht="12.75" thickBot="1" x14ac:dyDescent="0.45">
      <c r="A82" s="643"/>
      <c r="B82" s="243">
        <f t="shared" si="11"/>
        <v>46002</v>
      </c>
      <c r="C82" s="244">
        <f t="shared" si="11"/>
        <v>46002</v>
      </c>
      <c r="D82" s="259"/>
      <c r="E82" s="250">
        <f>COUNTIF(D81:D87,"作業")</f>
        <v>0</v>
      </c>
      <c r="F82" s="645"/>
    </row>
    <row r="83" spans="1:6" ht="12.75" thickBot="1" x14ac:dyDescent="0.45">
      <c r="A83" s="643"/>
      <c r="B83" s="243">
        <f t="shared" si="11"/>
        <v>46003</v>
      </c>
      <c r="C83" s="244">
        <f t="shared" si="11"/>
        <v>46003</v>
      </c>
      <c r="D83" s="259"/>
      <c r="E83" s="248" t="s">
        <v>19</v>
      </c>
      <c r="F83" s="645"/>
    </row>
    <row r="84" spans="1:6" ht="12.75" thickBot="1" x14ac:dyDescent="0.45">
      <c r="A84" s="643"/>
      <c r="B84" s="243">
        <f t="shared" si="11"/>
        <v>46004</v>
      </c>
      <c r="C84" s="244">
        <f t="shared" si="11"/>
        <v>46004</v>
      </c>
      <c r="D84" s="259"/>
      <c r="E84" s="250">
        <f>COUNTIF(D81:D87,"休日")</f>
        <v>0</v>
      </c>
      <c r="F84" s="645"/>
    </row>
    <row r="85" spans="1:6" ht="12.75" thickBot="1" x14ac:dyDescent="0.45">
      <c r="A85" s="643"/>
      <c r="B85" s="243">
        <f t="shared" si="11"/>
        <v>46005</v>
      </c>
      <c r="C85" s="244">
        <f t="shared" si="11"/>
        <v>46005</v>
      </c>
      <c r="D85" s="259"/>
      <c r="E85" s="248" t="s">
        <v>145</v>
      </c>
      <c r="F85" s="645"/>
    </row>
    <row r="86" spans="1:6" ht="12.75" thickBot="1" x14ac:dyDescent="0.45">
      <c r="A86" s="643"/>
      <c r="B86" s="243">
        <f t="shared" si="11"/>
        <v>46006</v>
      </c>
      <c r="C86" s="244">
        <f t="shared" si="11"/>
        <v>46006</v>
      </c>
      <c r="D86" s="259"/>
      <c r="E86" s="248">
        <f>COUNTIF(D81:D87,"夏休")+COUNTIF(D81:D87,"年末年始")+COUNTIF(D81:D87,"中止")+COUNTIF(D81:D87,"対象外")</f>
        <v>0</v>
      </c>
      <c r="F86" s="645"/>
    </row>
    <row r="87" spans="1:6" ht="12.75" thickBot="1" x14ac:dyDescent="0.45">
      <c r="A87" s="643"/>
      <c r="B87" s="245">
        <f t="shared" si="11"/>
        <v>46007</v>
      </c>
      <c r="C87" s="246">
        <f t="shared" si="11"/>
        <v>46007</v>
      </c>
      <c r="D87" s="260"/>
      <c r="E87" s="250">
        <f>COUNTIF(D81:D87,"")</f>
        <v>7</v>
      </c>
      <c r="F87" s="646"/>
    </row>
    <row r="88" spans="1:6" ht="12.75" thickBot="1" x14ac:dyDescent="0.45">
      <c r="A88" s="643">
        <v>12</v>
      </c>
      <c r="B88" s="241">
        <f t="shared" si="11"/>
        <v>46008</v>
      </c>
      <c r="C88" s="236">
        <f t="shared" si="11"/>
        <v>46008</v>
      </c>
      <c r="D88" s="258"/>
      <c r="E88" s="247" t="s">
        <v>87</v>
      </c>
      <c r="F88" s="644" t="str">
        <f t="shared" ref="F88" si="14">IF(E94&gt;=1,"対象外",IF(E93&gt;=1,"対象外",IF(E89&lt;=3,"対象外",(ROUND(E91/7,3)))))</f>
        <v>対象外</v>
      </c>
    </row>
    <row r="89" spans="1:6" ht="12.75" thickBot="1" x14ac:dyDescent="0.45">
      <c r="A89" s="643"/>
      <c r="B89" s="243">
        <f t="shared" si="11"/>
        <v>46009</v>
      </c>
      <c r="C89" s="244">
        <f t="shared" si="11"/>
        <v>46009</v>
      </c>
      <c r="D89" s="259"/>
      <c r="E89" s="250">
        <f>COUNTIF(D88:D94,"作業")</f>
        <v>0</v>
      </c>
      <c r="F89" s="645"/>
    </row>
    <row r="90" spans="1:6" ht="12.75" thickBot="1" x14ac:dyDescent="0.45">
      <c r="A90" s="643"/>
      <c r="B90" s="243">
        <f t="shared" si="11"/>
        <v>46010</v>
      </c>
      <c r="C90" s="244">
        <f t="shared" si="11"/>
        <v>46010</v>
      </c>
      <c r="D90" s="259"/>
      <c r="E90" s="248" t="s">
        <v>19</v>
      </c>
      <c r="F90" s="645"/>
    </row>
    <row r="91" spans="1:6" ht="12.75" thickBot="1" x14ac:dyDescent="0.45">
      <c r="A91" s="643"/>
      <c r="B91" s="243">
        <f t="shared" si="11"/>
        <v>46011</v>
      </c>
      <c r="C91" s="244">
        <f t="shared" si="11"/>
        <v>46011</v>
      </c>
      <c r="D91" s="259"/>
      <c r="E91" s="250">
        <f>COUNTIF(D88:D94,"休日")</f>
        <v>0</v>
      </c>
      <c r="F91" s="645"/>
    </row>
    <row r="92" spans="1:6" ht="12.75" thickBot="1" x14ac:dyDescent="0.45">
      <c r="A92" s="643"/>
      <c r="B92" s="243">
        <f t="shared" si="11"/>
        <v>46012</v>
      </c>
      <c r="C92" s="244">
        <f t="shared" si="11"/>
        <v>46012</v>
      </c>
      <c r="D92" s="259"/>
      <c r="E92" s="248" t="s">
        <v>145</v>
      </c>
      <c r="F92" s="645"/>
    </row>
    <row r="93" spans="1:6" ht="12.75" thickBot="1" x14ac:dyDescent="0.45">
      <c r="A93" s="643"/>
      <c r="B93" s="243">
        <f t="shared" si="11"/>
        <v>46013</v>
      </c>
      <c r="C93" s="244">
        <f t="shared" si="11"/>
        <v>46013</v>
      </c>
      <c r="D93" s="259"/>
      <c r="E93" s="248">
        <f>COUNTIF(D88:D94,"夏休")+COUNTIF(D88:D94,"年末年始")+COUNTIF(D88:D94,"中止")+COUNTIF(D88:D94,"対象外")</f>
        <v>0</v>
      </c>
      <c r="F93" s="645"/>
    </row>
    <row r="94" spans="1:6" ht="12.75" thickBot="1" x14ac:dyDescent="0.45">
      <c r="A94" s="643"/>
      <c r="B94" s="245">
        <f t="shared" si="11"/>
        <v>46014</v>
      </c>
      <c r="C94" s="246">
        <f t="shared" si="11"/>
        <v>46014</v>
      </c>
      <c r="D94" s="260"/>
      <c r="E94" s="249">
        <f>COUNTIF(D88:D94,"")</f>
        <v>7</v>
      </c>
      <c r="F94" s="646"/>
    </row>
    <row r="95" spans="1:6" ht="12.75" thickBot="1" x14ac:dyDescent="0.45">
      <c r="A95" s="643">
        <v>13</v>
      </c>
      <c r="B95" s="241">
        <f t="shared" si="11"/>
        <v>46015</v>
      </c>
      <c r="C95" s="236">
        <f t="shared" si="11"/>
        <v>46015</v>
      </c>
      <c r="D95" s="258"/>
      <c r="E95" s="247" t="s">
        <v>87</v>
      </c>
      <c r="F95" s="644" t="str">
        <f t="shared" ref="F95" si="15">IF(E101&gt;=1,"対象外",IF(E100&gt;=1,"対象外",IF(E96&lt;=3,"対象外",(ROUND(E98/7,3)))))</f>
        <v>対象外</v>
      </c>
    </row>
    <row r="96" spans="1:6" ht="12.75" thickBot="1" x14ac:dyDescent="0.45">
      <c r="A96" s="643"/>
      <c r="B96" s="243">
        <f>B95+1</f>
        <v>46016</v>
      </c>
      <c r="C96" s="244">
        <f>C95+1</f>
        <v>46016</v>
      </c>
      <c r="D96" s="259"/>
      <c r="E96" s="250">
        <f>COUNTIF(D95:D101,"作業")</f>
        <v>0</v>
      </c>
      <c r="F96" s="645"/>
    </row>
    <row r="97" spans="1:6" ht="12.75" thickBot="1" x14ac:dyDescent="0.45">
      <c r="A97" s="643"/>
      <c r="B97" s="243">
        <f t="shared" ref="B97:C123" si="16">B96+1</f>
        <v>46017</v>
      </c>
      <c r="C97" s="244">
        <f t="shared" si="16"/>
        <v>46017</v>
      </c>
      <c r="D97" s="259"/>
      <c r="E97" s="248" t="s">
        <v>19</v>
      </c>
      <c r="F97" s="645"/>
    </row>
    <row r="98" spans="1:6" ht="12.75" thickBot="1" x14ac:dyDescent="0.45">
      <c r="A98" s="643"/>
      <c r="B98" s="243">
        <f t="shared" si="16"/>
        <v>46018</v>
      </c>
      <c r="C98" s="244">
        <f t="shared" si="16"/>
        <v>46018</v>
      </c>
      <c r="D98" s="259"/>
      <c r="E98" s="250">
        <f>COUNTIF(D95:D101,"休日")</f>
        <v>0</v>
      </c>
      <c r="F98" s="645"/>
    </row>
    <row r="99" spans="1:6" ht="12.75" thickBot="1" x14ac:dyDescent="0.45">
      <c r="A99" s="643"/>
      <c r="B99" s="243">
        <f t="shared" si="16"/>
        <v>46019</v>
      </c>
      <c r="C99" s="244">
        <f t="shared" si="16"/>
        <v>46019</v>
      </c>
      <c r="D99" s="259"/>
      <c r="E99" s="248" t="s">
        <v>145</v>
      </c>
      <c r="F99" s="645"/>
    </row>
    <row r="100" spans="1:6" ht="12.75" thickBot="1" x14ac:dyDescent="0.45">
      <c r="A100" s="643"/>
      <c r="B100" s="243">
        <f t="shared" si="16"/>
        <v>46020</v>
      </c>
      <c r="C100" s="244">
        <f t="shared" si="16"/>
        <v>46020</v>
      </c>
      <c r="D100" s="259"/>
      <c r="E100" s="248">
        <f>COUNTIF(D95:D101,"夏休")+COUNTIF(D95:D101,"年末年始")+COUNTIF(D95:D101,"中止")+COUNTIF(D95:D101,"対象外")</f>
        <v>0</v>
      </c>
      <c r="F100" s="645"/>
    </row>
    <row r="101" spans="1:6" ht="12.75" thickBot="1" x14ac:dyDescent="0.45">
      <c r="A101" s="643"/>
      <c r="B101" s="245">
        <f t="shared" si="16"/>
        <v>46021</v>
      </c>
      <c r="C101" s="246">
        <f t="shared" si="16"/>
        <v>46021</v>
      </c>
      <c r="D101" s="260"/>
      <c r="E101" s="250">
        <f>COUNTIF(D95:D101,"")</f>
        <v>7</v>
      </c>
      <c r="F101" s="646"/>
    </row>
    <row r="102" spans="1:6" ht="12.75" thickBot="1" x14ac:dyDescent="0.45">
      <c r="A102" s="643">
        <v>14</v>
      </c>
      <c r="B102" s="241">
        <f t="shared" si="16"/>
        <v>46022</v>
      </c>
      <c r="C102" s="236">
        <f t="shared" si="16"/>
        <v>46022</v>
      </c>
      <c r="D102" s="258"/>
      <c r="E102" s="247" t="s">
        <v>87</v>
      </c>
      <c r="F102" s="644" t="str">
        <f t="shared" ref="F102" si="17">IF(E108&gt;=1,"対象外",IF(E107&gt;=1,"対象外",IF(E103&lt;=3,"対象外",(ROUND(E105/7,3)))))</f>
        <v>対象外</v>
      </c>
    </row>
    <row r="103" spans="1:6" ht="12.75" thickBot="1" x14ac:dyDescent="0.45">
      <c r="A103" s="643"/>
      <c r="B103" s="243">
        <f t="shared" si="16"/>
        <v>46023</v>
      </c>
      <c r="C103" s="244">
        <f t="shared" si="16"/>
        <v>46023</v>
      </c>
      <c r="D103" s="259"/>
      <c r="E103" s="250">
        <f>COUNTIF(D102:D108,"作業")</f>
        <v>0</v>
      </c>
      <c r="F103" s="645"/>
    </row>
    <row r="104" spans="1:6" ht="12.75" thickBot="1" x14ac:dyDescent="0.45">
      <c r="A104" s="643"/>
      <c r="B104" s="243">
        <f t="shared" si="16"/>
        <v>46024</v>
      </c>
      <c r="C104" s="244">
        <f t="shared" si="16"/>
        <v>46024</v>
      </c>
      <c r="D104" s="259"/>
      <c r="E104" s="248" t="s">
        <v>19</v>
      </c>
      <c r="F104" s="645"/>
    </row>
    <row r="105" spans="1:6" ht="12.75" thickBot="1" x14ac:dyDescent="0.45">
      <c r="A105" s="643"/>
      <c r="B105" s="243">
        <f t="shared" si="16"/>
        <v>46025</v>
      </c>
      <c r="C105" s="244">
        <f t="shared" si="16"/>
        <v>46025</v>
      </c>
      <c r="D105" s="259"/>
      <c r="E105" s="250">
        <f>COUNTIF(D102:D108,"休日")</f>
        <v>0</v>
      </c>
      <c r="F105" s="645"/>
    </row>
    <row r="106" spans="1:6" ht="12.75" thickBot="1" x14ac:dyDescent="0.45">
      <c r="A106" s="643"/>
      <c r="B106" s="243">
        <f t="shared" si="16"/>
        <v>46026</v>
      </c>
      <c r="C106" s="244">
        <f t="shared" si="16"/>
        <v>46026</v>
      </c>
      <c r="D106" s="259"/>
      <c r="E106" s="248" t="s">
        <v>145</v>
      </c>
      <c r="F106" s="645"/>
    </row>
    <row r="107" spans="1:6" ht="12.75" thickBot="1" x14ac:dyDescent="0.45">
      <c r="A107" s="643"/>
      <c r="B107" s="243">
        <f t="shared" si="16"/>
        <v>46027</v>
      </c>
      <c r="C107" s="244">
        <f t="shared" si="16"/>
        <v>46027</v>
      </c>
      <c r="D107" s="259"/>
      <c r="E107" s="248">
        <f>COUNTIF(D102:D108,"夏休")+COUNTIF(D102:D108,"年末年始")+COUNTIF(D102:D108,"中止")+COUNTIF(D102:D108,"対象外")</f>
        <v>0</v>
      </c>
      <c r="F107" s="645"/>
    </row>
    <row r="108" spans="1:6" ht="12.75" thickBot="1" x14ac:dyDescent="0.45">
      <c r="A108" s="643"/>
      <c r="B108" s="245">
        <f t="shared" si="16"/>
        <v>46028</v>
      </c>
      <c r="C108" s="246">
        <f t="shared" si="16"/>
        <v>46028</v>
      </c>
      <c r="D108" s="260"/>
      <c r="E108" s="250">
        <f>COUNTIF(D102:D108,"")</f>
        <v>7</v>
      </c>
      <c r="F108" s="646"/>
    </row>
    <row r="109" spans="1:6" ht="12.75" thickBot="1" x14ac:dyDescent="0.45">
      <c r="A109" s="643">
        <v>15</v>
      </c>
      <c r="B109" s="241">
        <f t="shared" si="16"/>
        <v>46029</v>
      </c>
      <c r="C109" s="236">
        <f t="shared" si="16"/>
        <v>46029</v>
      </c>
      <c r="D109" s="258"/>
      <c r="E109" s="247" t="s">
        <v>87</v>
      </c>
      <c r="F109" s="644" t="str">
        <f t="shared" ref="F109" si="18">IF(E115&gt;=1,"対象外",IF(E114&gt;=1,"対象外",IF(E110&lt;=3,"対象外",(ROUND(E112/7,3)))))</f>
        <v>対象外</v>
      </c>
    </row>
    <row r="110" spans="1:6" ht="12.75" thickBot="1" x14ac:dyDescent="0.45">
      <c r="A110" s="643"/>
      <c r="B110" s="243">
        <f t="shared" si="16"/>
        <v>46030</v>
      </c>
      <c r="C110" s="244">
        <f t="shared" si="16"/>
        <v>46030</v>
      </c>
      <c r="D110" s="259"/>
      <c r="E110" s="250">
        <f>COUNTIF(D109:D115,"作業")</f>
        <v>0</v>
      </c>
      <c r="F110" s="645"/>
    </row>
    <row r="111" spans="1:6" ht="12.75" thickBot="1" x14ac:dyDescent="0.45">
      <c r="A111" s="643"/>
      <c r="B111" s="243">
        <f t="shared" si="16"/>
        <v>46031</v>
      </c>
      <c r="C111" s="244">
        <f t="shared" si="16"/>
        <v>46031</v>
      </c>
      <c r="D111" s="259"/>
      <c r="E111" s="248" t="s">
        <v>19</v>
      </c>
      <c r="F111" s="645"/>
    </row>
    <row r="112" spans="1:6" ht="12.75" thickBot="1" x14ac:dyDescent="0.45">
      <c r="A112" s="643"/>
      <c r="B112" s="243">
        <f t="shared" si="16"/>
        <v>46032</v>
      </c>
      <c r="C112" s="244">
        <f t="shared" si="16"/>
        <v>46032</v>
      </c>
      <c r="D112" s="259"/>
      <c r="E112" s="250">
        <f>COUNTIF(D109:D115,"休日")</f>
        <v>0</v>
      </c>
      <c r="F112" s="645"/>
    </row>
    <row r="113" spans="1:6" ht="12.75" thickBot="1" x14ac:dyDescent="0.45">
      <c r="A113" s="643"/>
      <c r="B113" s="243">
        <f t="shared" si="16"/>
        <v>46033</v>
      </c>
      <c r="C113" s="244">
        <f t="shared" si="16"/>
        <v>46033</v>
      </c>
      <c r="D113" s="259"/>
      <c r="E113" s="248" t="s">
        <v>145</v>
      </c>
      <c r="F113" s="645"/>
    </row>
    <row r="114" spans="1:6" ht="12.75" thickBot="1" x14ac:dyDescent="0.45">
      <c r="A114" s="643"/>
      <c r="B114" s="243">
        <f t="shared" si="16"/>
        <v>46034</v>
      </c>
      <c r="C114" s="244">
        <f t="shared" si="16"/>
        <v>46034</v>
      </c>
      <c r="D114" s="259"/>
      <c r="E114" s="248">
        <f>COUNTIF(D109:D115,"夏休")+COUNTIF(D109:D115,"年末年始")+COUNTIF(D109:D115,"中止")+COUNTIF(D109:D115,"対象外")</f>
        <v>0</v>
      </c>
      <c r="F114" s="645"/>
    </row>
    <row r="115" spans="1:6" ht="12.75" thickBot="1" x14ac:dyDescent="0.45">
      <c r="A115" s="643"/>
      <c r="B115" s="245">
        <f t="shared" si="16"/>
        <v>46035</v>
      </c>
      <c r="C115" s="246">
        <f t="shared" si="16"/>
        <v>46035</v>
      </c>
      <c r="D115" s="260"/>
      <c r="E115" s="250">
        <f>COUNTIF(D109:D115,"")</f>
        <v>7</v>
      </c>
      <c r="F115" s="646"/>
    </row>
    <row r="116" spans="1:6" ht="12.75" thickBot="1" x14ac:dyDescent="0.45">
      <c r="A116" s="643">
        <v>16</v>
      </c>
      <c r="B116" s="241">
        <f t="shared" si="16"/>
        <v>46036</v>
      </c>
      <c r="C116" s="236">
        <f t="shared" si="16"/>
        <v>46036</v>
      </c>
      <c r="D116" s="258"/>
      <c r="E116" s="247" t="s">
        <v>87</v>
      </c>
      <c r="F116" s="644" t="str">
        <f t="shared" ref="F116" si="19">IF(E122&gt;=1,"対象外",IF(E121&gt;=1,"対象外",IF(E117&lt;=3,"対象外",(ROUND(E119/7,3)))))</f>
        <v>対象外</v>
      </c>
    </row>
    <row r="117" spans="1:6" ht="12.75" thickBot="1" x14ac:dyDescent="0.45">
      <c r="A117" s="643"/>
      <c r="B117" s="243">
        <f t="shared" si="16"/>
        <v>46037</v>
      </c>
      <c r="C117" s="244">
        <f t="shared" si="16"/>
        <v>46037</v>
      </c>
      <c r="D117" s="259"/>
      <c r="E117" s="250">
        <f>COUNTIF(D116:D122,"作業")</f>
        <v>0</v>
      </c>
      <c r="F117" s="645"/>
    </row>
    <row r="118" spans="1:6" ht="12.75" thickBot="1" x14ac:dyDescent="0.45">
      <c r="A118" s="643"/>
      <c r="B118" s="243">
        <f t="shared" si="16"/>
        <v>46038</v>
      </c>
      <c r="C118" s="244">
        <f t="shared" si="16"/>
        <v>46038</v>
      </c>
      <c r="D118" s="259"/>
      <c r="E118" s="248" t="s">
        <v>19</v>
      </c>
      <c r="F118" s="645"/>
    </row>
    <row r="119" spans="1:6" ht="12.75" thickBot="1" x14ac:dyDescent="0.45">
      <c r="A119" s="643"/>
      <c r="B119" s="243">
        <f t="shared" si="16"/>
        <v>46039</v>
      </c>
      <c r="C119" s="244">
        <f t="shared" si="16"/>
        <v>46039</v>
      </c>
      <c r="D119" s="259"/>
      <c r="E119" s="250">
        <f>COUNTIF(D116:D122,"休日")</f>
        <v>0</v>
      </c>
      <c r="F119" s="645"/>
    </row>
    <row r="120" spans="1:6" ht="12.75" thickBot="1" x14ac:dyDescent="0.45">
      <c r="A120" s="643"/>
      <c r="B120" s="243">
        <f t="shared" si="16"/>
        <v>46040</v>
      </c>
      <c r="C120" s="244">
        <f t="shared" si="16"/>
        <v>46040</v>
      </c>
      <c r="D120" s="259"/>
      <c r="E120" s="248" t="s">
        <v>145</v>
      </c>
      <c r="F120" s="645"/>
    </row>
    <row r="121" spans="1:6" ht="12.75" thickBot="1" x14ac:dyDescent="0.45">
      <c r="A121" s="643"/>
      <c r="B121" s="243">
        <f t="shared" si="16"/>
        <v>46041</v>
      </c>
      <c r="C121" s="244">
        <f t="shared" si="16"/>
        <v>46041</v>
      </c>
      <c r="D121" s="259"/>
      <c r="E121" s="248">
        <f>COUNTIF(D116:D122,"夏休")+COUNTIF(D116:D122,"年末年始")+COUNTIF(D116:D122,"中止")+COUNTIF(D116:D122,"対象外")</f>
        <v>0</v>
      </c>
      <c r="F121" s="645"/>
    </row>
    <row r="122" spans="1:6" ht="12.75" thickBot="1" x14ac:dyDescent="0.45">
      <c r="A122" s="643"/>
      <c r="B122" s="245">
        <f t="shared" si="16"/>
        <v>46042</v>
      </c>
      <c r="C122" s="246">
        <f t="shared" si="16"/>
        <v>46042</v>
      </c>
      <c r="D122" s="260"/>
      <c r="E122" s="249">
        <f>COUNTIF(D116:D122,"")</f>
        <v>7</v>
      </c>
      <c r="F122" s="646"/>
    </row>
    <row r="123" spans="1:6" ht="12.75" thickBot="1" x14ac:dyDescent="0.45">
      <c r="A123" s="643">
        <v>17</v>
      </c>
      <c r="B123" s="241">
        <f t="shared" si="16"/>
        <v>46043</v>
      </c>
      <c r="C123" s="236">
        <f t="shared" si="16"/>
        <v>46043</v>
      </c>
      <c r="D123" s="258"/>
      <c r="E123" s="247" t="s">
        <v>87</v>
      </c>
      <c r="F123" s="644" t="str">
        <f t="shared" ref="F123" si="20">IF(E129&gt;=1,"対象外",IF(E128&gt;=1,"対象外",IF(E124&lt;=3,"対象外",(ROUND(E126/7,3)))))</f>
        <v>対象外</v>
      </c>
    </row>
    <row r="124" spans="1:6" ht="12.75" thickBot="1" x14ac:dyDescent="0.45">
      <c r="A124" s="643"/>
      <c r="B124" s="243">
        <f>B123+1</f>
        <v>46044</v>
      </c>
      <c r="C124" s="244">
        <f>C123+1</f>
        <v>46044</v>
      </c>
      <c r="D124" s="259"/>
      <c r="E124" s="250">
        <f>COUNTIF(D123:D129,"作業")</f>
        <v>0</v>
      </c>
      <c r="F124" s="645"/>
    </row>
    <row r="125" spans="1:6" ht="12.75" thickBot="1" x14ac:dyDescent="0.45">
      <c r="A125" s="643"/>
      <c r="B125" s="243">
        <f t="shared" ref="B125:C151" si="21">B124+1</f>
        <v>46045</v>
      </c>
      <c r="C125" s="244">
        <f t="shared" si="21"/>
        <v>46045</v>
      </c>
      <c r="D125" s="259"/>
      <c r="E125" s="248" t="s">
        <v>19</v>
      </c>
      <c r="F125" s="645"/>
    </row>
    <row r="126" spans="1:6" ht="12.75" thickBot="1" x14ac:dyDescent="0.45">
      <c r="A126" s="643"/>
      <c r="B126" s="243">
        <f t="shared" si="21"/>
        <v>46046</v>
      </c>
      <c r="C126" s="244">
        <f t="shared" si="21"/>
        <v>46046</v>
      </c>
      <c r="D126" s="259"/>
      <c r="E126" s="250">
        <f>COUNTIF(D123:D129,"休日")</f>
        <v>0</v>
      </c>
      <c r="F126" s="645"/>
    </row>
    <row r="127" spans="1:6" ht="12.75" thickBot="1" x14ac:dyDescent="0.45">
      <c r="A127" s="643"/>
      <c r="B127" s="243">
        <f t="shared" si="21"/>
        <v>46047</v>
      </c>
      <c r="C127" s="244">
        <f t="shared" si="21"/>
        <v>46047</v>
      </c>
      <c r="D127" s="259"/>
      <c r="E127" s="248" t="s">
        <v>145</v>
      </c>
      <c r="F127" s="645"/>
    </row>
    <row r="128" spans="1:6" ht="12.75" thickBot="1" x14ac:dyDescent="0.45">
      <c r="A128" s="643"/>
      <c r="B128" s="243">
        <f t="shared" si="21"/>
        <v>46048</v>
      </c>
      <c r="C128" s="244">
        <f t="shared" si="21"/>
        <v>46048</v>
      </c>
      <c r="D128" s="259"/>
      <c r="E128" s="248">
        <f>COUNTIF(D123:D129,"夏休")+COUNTIF(D123:D129,"年末年始")+COUNTIF(D123:D129,"中止")+COUNTIF(D123:D129,"対象外")</f>
        <v>0</v>
      </c>
      <c r="F128" s="645"/>
    </row>
    <row r="129" spans="1:6" ht="12.75" thickBot="1" x14ac:dyDescent="0.45">
      <c r="A129" s="643"/>
      <c r="B129" s="245">
        <f t="shared" si="21"/>
        <v>46049</v>
      </c>
      <c r="C129" s="246">
        <f t="shared" si="21"/>
        <v>46049</v>
      </c>
      <c r="D129" s="260"/>
      <c r="E129" s="250">
        <f>COUNTIF(D123:D129,"")</f>
        <v>7</v>
      </c>
      <c r="F129" s="646"/>
    </row>
    <row r="130" spans="1:6" ht="12.75" thickBot="1" x14ac:dyDescent="0.45">
      <c r="A130" s="643">
        <v>18</v>
      </c>
      <c r="B130" s="241">
        <f t="shared" si="21"/>
        <v>46050</v>
      </c>
      <c r="C130" s="236">
        <f t="shared" si="21"/>
        <v>46050</v>
      </c>
      <c r="D130" s="258"/>
      <c r="E130" s="247" t="s">
        <v>87</v>
      </c>
      <c r="F130" s="644" t="str">
        <f t="shared" ref="F130" si="22">IF(E136&gt;=1,"対象外",IF(E135&gt;=1,"対象外",IF(E131&lt;=3,"対象外",(ROUND(E133/7,3)))))</f>
        <v>対象外</v>
      </c>
    </row>
    <row r="131" spans="1:6" ht="12.75" thickBot="1" x14ac:dyDescent="0.45">
      <c r="A131" s="643"/>
      <c r="B131" s="243">
        <f t="shared" si="21"/>
        <v>46051</v>
      </c>
      <c r="C131" s="244">
        <f t="shared" si="21"/>
        <v>46051</v>
      </c>
      <c r="D131" s="259"/>
      <c r="E131" s="250">
        <f>COUNTIF(D130:D136,"作業")</f>
        <v>0</v>
      </c>
      <c r="F131" s="645"/>
    </row>
    <row r="132" spans="1:6" ht="12.75" thickBot="1" x14ac:dyDescent="0.45">
      <c r="A132" s="643"/>
      <c r="B132" s="243">
        <f t="shared" si="21"/>
        <v>46052</v>
      </c>
      <c r="C132" s="244">
        <f t="shared" si="21"/>
        <v>46052</v>
      </c>
      <c r="D132" s="259"/>
      <c r="E132" s="248" t="s">
        <v>19</v>
      </c>
      <c r="F132" s="645"/>
    </row>
    <row r="133" spans="1:6" ht="12.75" thickBot="1" x14ac:dyDescent="0.45">
      <c r="A133" s="643"/>
      <c r="B133" s="243">
        <f t="shared" si="21"/>
        <v>46053</v>
      </c>
      <c r="C133" s="244">
        <f t="shared" si="21"/>
        <v>46053</v>
      </c>
      <c r="D133" s="259"/>
      <c r="E133" s="250">
        <f>COUNTIF(D130:D136,"休日")</f>
        <v>0</v>
      </c>
      <c r="F133" s="645"/>
    </row>
    <row r="134" spans="1:6" ht="12.75" thickBot="1" x14ac:dyDescent="0.45">
      <c r="A134" s="643"/>
      <c r="B134" s="243">
        <f t="shared" si="21"/>
        <v>46054</v>
      </c>
      <c r="C134" s="244">
        <f t="shared" si="21"/>
        <v>46054</v>
      </c>
      <c r="D134" s="259"/>
      <c r="E134" s="248" t="s">
        <v>145</v>
      </c>
      <c r="F134" s="645"/>
    </row>
    <row r="135" spans="1:6" ht="12.75" thickBot="1" x14ac:dyDescent="0.45">
      <c r="A135" s="643"/>
      <c r="B135" s="243">
        <f t="shared" si="21"/>
        <v>46055</v>
      </c>
      <c r="C135" s="244">
        <f t="shared" si="21"/>
        <v>46055</v>
      </c>
      <c r="D135" s="259"/>
      <c r="E135" s="248">
        <f>COUNTIF(D130:D136,"夏休")+COUNTIF(D130:D136,"年末年始")+COUNTIF(D130:D136,"中止")+COUNTIF(D130:D136,"対象外")</f>
        <v>0</v>
      </c>
      <c r="F135" s="645"/>
    </row>
    <row r="136" spans="1:6" ht="12.75" thickBot="1" x14ac:dyDescent="0.45">
      <c r="A136" s="643"/>
      <c r="B136" s="245">
        <f t="shared" si="21"/>
        <v>46056</v>
      </c>
      <c r="C136" s="246">
        <f t="shared" si="21"/>
        <v>46056</v>
      </c>
      <c r="D136" s="260"/>
      <c r="E136" s="250">
        <f>COUNTIF(D130:D136,"")</f>
        <v>7</v>
      </c>
      <c r="F136" s="646"/>
    </row>
    <row r="137" spans="1:6" ht="12.75" thickBot="1" x14ac:dyDescent="0.45">
      <c r="A137" s="643">
        <v>19</v>
      </c>
      <c r="B137" s="241">
        <f t="shared" si="21"/>
        <v>46057</v>
      </c>
      <c r="C137" s="236">
        <f t="shared" si="21"/>
        <v>46057</v>
      </c>
      <c r="D137" s="258"/>
      <c r="E137" s="247" t="s">
        <v>87</v>
      </c>
      <c r="F137" s="644" t="str">
        <f t="shared" ref="F137" si="23">IF(E143&gt;=1,"対象外",IF(E142&gt;=1,"対象外",IF(E138&lt;=3,"対象外",(ROUND(E140/7,3)))))</f>
        <v>対象外</v>
      </c>
    </row>
    <row r="138" spans="1:6" ht="12.75" thickBot="1" x14ac:dyDescent="0.45">
      <c r="A138" s="643"/>
      <c r="B138" s="243">
        <f t="shared" si="21"/>
        <v>46058</v>
      </c>
      <c r="C138" s="244">
        <f t="shared" si="21"/>
        <v>46058</v>
      </c>
      <c r="D138" s="259"/>
      <c r="E138" s="250">
        <f>COUNTIF(D137:D143,"作業")</f>
        <v>0</v>
      </c>
      <c r="F138" s="645"/>
    </row>
    <row r="139" spans="1:6" ht="12.75" thickBot="1" x14ac:dyDescent="0.45">
      <c r="A139" s="643"/>
      <c r="B139" s="243">
        <f t="shared" si="21"/>
        <v>46059</v>
      </c>
      <c r="C139" s="244">
        <f t="shared" si="21"/>
        <v>46059</v>
      </c>
      <c r="D139" s="259"/>
      <c r="E139" s="248" t="s">
        <v>19</v>
      </c>
      <c r="F139" s="645"/>
    </row>
    <row r="140" spans="1:6" ht="12.75" thickBot="1" x14ac:dyDescent="0.45">
      <c r="A140" s="643"/>
      <c r="B140" s="243">
        <f t="shared" si="21"/>
        <v>46060</v>
      </c>
      <c r="C140" s="244">
        <f t="shared" si="21"/>
        <v>46060</v>
      </c>
      <c r="D140" s="259"/>
      <c r="E140" s="250">
        <f>COUNTIF(D137:D143,"休日")</f>
        <v>0</v>
      </c>
      <c r="F140" s="645"/>
    </row>
    <row r="141" spans="1:6" ht="12.75" thickBot="1" x14ac:dyDescent="0.45">
      <c r="A141" s="643"/>
      <c r="B141" s="243">
        <f t="shared" si="21"/>
        <v>46061</v>
      </c>
      <c r="C141" s="244">
        <f t="shared" si="21"/>
        <v>46061</v>
      </c>
      <c r="D141" s="259"/>
      <c r="E141" s="248" t="s">
        <v>145</v>
      </c>
      <c r="F141" s="645"/>
    </row>
    <row r="142" spans="1:6" ht="12.75" thickBot="1" x14ac:dyDescent="0.45">
      <c r="A142" s="643"/>
      <c r="B142" s="243">
        <f t="shared" si="21"/>
        <v>46062</v>
      </c>
      <c r="C142" s="244">
        <f t="shared" si="21"/>
        <v>46062</v>
      </c>
      <c r="D142" s="259"/>
      <c r="E142" s="248">
        <f>COUNTIF(D137:D143,"夏休")+COUNTIF(D137:D143,"年末年始")+COUNTIF(D137:D143,"中止")+COUNTIF(D137:D143,"対象外")</f>
        <v>0</v>
      </c>
      <c r="F142" s="645"/>
    </row>
    <row r="143" spans="1:6" ht="12.75" thickBot="1" x14ac:dyDescent="0.45">
      <c r="A143" s="643"/>
      <c r="B143" s="245">
        <f t="shared" si="21"/>
        <v>46063</v>
      </c>
      <c r="C143" s="246">
        <f t="shared" si="21"/>
        <v>46063</v>
      </c>
      <c r="D143" s="260"/>
      <c r="E143" s="250">
        <f>COUNTIF(D137:D143,"")</f>
        <v>7</v>
      </c>
      <c r="F143" s="646"/>
    </row>
    <row r="144" spans="1:6" ht="12.75" thickBot="1" x14ac:dyDescent="0.45">
      <c r="A144" s="643">
        <v>20</v>
      </c>
      <c r="B144" s="241">
        <f t="shared" si="21"/>
        <v>46064</v>
      </c>
      <c r="C144" s="236">
        <f t="shared" si="21"/>
        <v>46064</v>
      </c>
      <c r="D144" s="258"/>
      <c r="E144" s="247" t="s">
        <v>87</v>
      </c>
      <c r="F144" s="644" t="str">
        <f t="shared" ref="F144" si="24">IF(E150&gt;=1,"対象外",IF(E149&gt;=1,"対象外",IF(E145&lt;=3,"対象外",(ROUND(E147/7,3)))))</f>
        <v>対象外</v>
      </c>
    </row>
    <row r="145" spans="1:6" ht="12.75" thickBot="1" x14ac:dyDescent="0.45">
      <c r="A145" s="643"/>
      <c r="B145" s="243">
        <f t="shared" si="21"/>
        <v>46065</v>
      </c>
      <c r="C145" s="244">
        <f t="shared" si="21"/>
        <v>46065</v>
      </c>
      <c r="D145" s="259"/>
      <c r="E145" s="250">
        <f>COUNTIF(D144:D150,"作業")</f>
        <v>0</v>
      </c>
      <c r="F145" s="645"/>
    </row>
    <row r="146" spans="1:6" ht="12.75" thickBot="1" x14ac:dyDescent="0.45">
      <c r="A146" s="643"/>
      <c r="B146" s="243">
        <f t="shared" si="21"/>
        <v>46066</v>
      </c>
      <c r="C146" s="244">
        <f t="shared" si="21"/>
        <v>46066</v>
      </c>
      <c r="D146" s="259"/>
      <c r="E146" s="248" t="s">
        <v>19</v>
      </c>
      <c r="F146" s="645"/>
    </row>
    <row r="147" spans="1:6" ht="12.75" thickBot="1" x14ac:dyDescent="0.45">
      <c r="A147" s="643"/>
      <c r="B147" s="243">
        <f t="shared" si="21"/>
        <v>46067</v>
      </c>
      <c r="C147" s="244">
        <f t="shared" si="21"/>
        <v>46067</v>
      </c>
      <c r="D147" s="259"/>
      <c r="E147" s="250">
        <f>COUNTIF(D144:D150,"休日")</f>
        <v>0</v>
      </c>
      <c r="F147" s="645"/>
    </row>
    <row r="148" spans="1:6" ht="12.75" thickBot="1" x14ac:dyDescent="0.45">
      <c r="A148" s="643"/>
      <c r="B148" s="243">
        <f t="shared" si="21"/>
        <v>46068</v>
      </c>
      <c r="C148" s="244">
        <f t="shared" si="21"/>
        <v>46068</v>
      </c>
      <c r="D148" s="259"/>
      <c r="E148" s="248" t="s">
        <v>145</v>
      </c>
      <c r="F148" s="645"/>
    </row>
    <row r="149" spans="1:6" ht="12.75" thickBot="1" x14ac:dyDescent="0.45">
      <c r="A149" s="643"/>
      <c r="B149" s="243">
        <f t="shared" si="21"/>
        <v>46069</v>
      </c>
      <c r="C149" s="244">
        <f t="shared" si="21"/>
        <v>46069</v>
      </c>
      <c r="D149" s="259"/>
      <c r="E149" s="248">
        <f>COUNTIF(D144:D150,"夏休")+COUNTIF(D144:D150,"年末年始")+COUNTIF(D144:D150,"中止")+COUNTIF(D144:D150,"対象外")</f>
        <v>0</v>
      </c>
      <c r="F149" s="645"/>
    </row>
    <row r="150" spans="1:6" ht="12.75" thickBot="1" x14ac:dyDescent="0.45">
      <c r="A150" s="643"/>
      <c r="B150" s="245">
        <f t="shared" si="21"/>
        <v>46070</v>
      </c>
      <c r="C150" s="246">
        <f t="shared" si="21"/>
        <v>46070</v>
      </c>
      <c r="D150" s="260"/>
      <c r="E150" s="249">
        <f>COUNTIF(D144:D150,"")</f>
        <v>7</v>
      </c>
      <c r="F150" s="646"/>
    </row>
    <row r="151" spans="1:6" ht="12.75" thickBot="1" x14ac:dyDescent="0.45">
      <c r="A151" s="643">
        <v>21</v>
      </c>
      <c r="B151" s="241">
        <f t="shared" si="21"/>
        <v>46071</v>
      </c>
      <c r="C151" s="236">
        <f t="shared" si="21"/>
        <v>46071</v>
      </c>
      <c r="D151" s="258"/>
      <c r="E151" s="247" t="s">
        <v>87</v>
      </c>
      <c r="F151" s="644" t="str">
        <f t="shared" ref="F151" si="25">IF(E157&gt;=1,"対象外",IF(E156&gt;=1,"対象外",IF(E152&lt;=3,"対象外",(ROUND(E154/7,3)))))</f>
        <v>対象外</v>
      </c>
    </row>
    <row r="152" spans="1:6" ht="12.75" thickBot="1" x14ac:dyDescent="0.45">
      <c r="A152" s="643"/>
      <c r="B152" s="243">
        <f>B151+1</f>
        <v>46072</v>
      </c>
      <c r="C152" s="244">
        <f>C151+1</f>
        <v>46072</v>
      </c>
      <c r="D152" s="259"/>
      <c r="E152" s="250">
        <f>COUNTIF(D151:D157,"作業")</f>
        <v>0</v>
      </c>
      <c r="F152" s="645"/>
    </row>
    <row r="153" spans="1:6" ht="12.75" thickBot="1" x14ac:dyDescent="0.45">
      <c r="A153" s="643"/>
      <c r="B153" s="243">
        <f t="shared" ref="B153:C179" si="26">B152+1</f>
        <v>46073</v>
      </c>
      <c r="C153" s="244">
        <f t="shared" si="26"/>
        <v>46073</v>
      </c>
      <c r="D153" s="259"/>
      <c r="E153" s="248" t="s">
        <v>19</v>
      </c>
      <c r="F153" s="645"/>
    </row>
    <row r="154" spans="1:6" ht="12.75" thickBot="1" x14ac:dyDescent="0.45">
      <c r="A154" s="643"/>
      <c r="B154" s="243">
        <f t="shared" si="26"/>
        <v>46074</v>
      </c>
      <c r="C154" s="244">
        <f t="shared" si="26"/>
        <v>46074</v>
      </c>
      <c r="D154" s="259"/>
      <c r="E154" s="250">
        <f>COUNTIF(D151:D157,"休日")</f>
        <v>0</v>
      </c>
      <c r="F154" s="645"/>
    </row>
    <row r="155" spans="1:6" ht="12.75" thickBot="1" x14ac:dyDescent="0.45">
      <c r="A155" s="643"/>
      <c r="B155" s="243">
        <f t="shared" si="26"/>
        <v>46075</v>
      </c>
      <c r="C155" s="244">
        <f t="shared" si="26"/>
        <v>46075</v>
      </c>
      <c r="D155" s="259"/>
      <c r="E155" s="248" t="s">
        <v>145</v>
      </c>
      <c r="F155" s="645"/>
    </row>
    <row r="156" spans="1:6" ht="12.75" thickBot="1" x14ac:dyDescent="0.45">
      <c r="A156" s="643"/>
      <c r="B156" s="243">
        <f t="shared" si="26"/>
        <v>46076</v>
      </c>
      <c r="C156" s="244">
        <f t="shared" si="26"/>
        <v>46076</v>
      </c>
      <c r="D156" s="259"/>
      <c r="E156" s="248">
        <f>COUNTIF(D151:D157,"夏休")+COUNTIF(D151:D157,"年末年始")+COUNTIF(D151:D157,"中止")+COUNTIF(D151:D157,"対象外")</f>
        <v>0</v>
      </c>
      <c r="F156" s="645"/>
    </row>
    <row r="157" spans="1:6" ht="12.75" thickBot="1" x14ac:dyDescent="0.45">
      <c r="A157" s="643"/>
      <c r="B157" s="245">
        <f t="shared" si="26"/>
        <v>46077</v>
      </c>
      <c r="C157" s="246">
        <f t="shared" si="26"/>
        <v>46077</v>
      </c>
      <c r="D157" s="260"/>
      <c r="E157" s="250">
        <f>COUNTIF(D151:D157,"")</f>
        <v>7</v>
      </c>
      <c r="F157" s="646"/>
    </row>
    <row r="158" spans="1:6" ht="12.75" thickBot="1" x14ac:dyDescent="0.45">
      <c r="A158" s="643">
        <v>22</v>
      </c>
      <c r="B158" s="241">
        <f t="shared" si="26"/>
        <v>46078</v>
      </c>
      <c r="C158" s="236">
        <f t="shared" si="26"/>
        <v>46078</v>
      </c>
      <c r="D158" s="258"/>
      <c r="E158" s="247" t="s">
        <v>87</v>
      </c>
      <c r="F158" s="644" t="str">
        <f t="shared" ref="F158" si="27">IF(E164&gt;=1,"対象外",IF(E163&gt;=1,"対象外",IF(E159&lt;=3,"対象外",(ROUND(E161/7,3)))))</f>
        <v>対象外</v>
      </c>
    </row>
    <row r="159" spans="1:6" ht="12.75" thickBot="1" x14ac:dyDescent="0.45">
      <c r="A159" s="643"/>
      <c r="B159" s="243">
        <f t="shared" si="26"/>
        <v>46079</v>
      </c>
      <c r="C159" s="244">
        <f t="shared" si="26"/>
        <v>46079</v>
      </c>
      <c r="D159" s="259"/>
      <c r="E159" s="250">
        <f>COUNTIF(D158:D164,"作業")</f>
        <v>0</v>
      </c>
      <c r="F159" s="645"/>
    </row>
    <row r="160" spans="1:6" ht="12.75" thickBot="1" x14ac:dyDescent="0.45">
      <c r="A160" s="643"/>
      <c r="B160" s="243">
        <f t="shared" si="26"/>
        <v>46080</v>
      </c>
      <c r="C160" s="244">
        <f t="shared" si="26"/>
        <v>46080</v>
      </c>
      <c r="D160" s="259"/>
      <c r="E160" s="248" t="s">
        <v>19</v>
      </c>
      <c r="F160" s="645"/>
    </row>
    <row r="161" spans="1:6" ht="12.75" thickBot="1" x14ac:dyDescent="0.45">
      <c r="A161" s="643"/>
      <c r="B161" s="243">
        <f t="shared" si="26"/>
        <v>46081</v>
      </c>
      <c r="C161" s="244">
        <f t="shared" si="26"/>
        <v>46081</v>
      </c>
      <c r="D161" s="259"/>
      <c r="E161" s="250">
        <f>COUNTIF(D158:D164,"休日")</f>
        <v>0</v>
      </c>
      <c r="F161" s="645"/>
    </row>
    <row r="162" spans="1:6" ht="12.75" thickBot="1" x14ac:dyDescent="0.45">
      <c r="A162" s="643"/>
      <c r="B162" s="243">
        <f t="shared" si="26"/>
        <v>46082</v>
      </c>
      <c r="C162" s="244">
        <f t="shared" si="26"/>
        <v>46082</v>
      </c>
      <c r="D162" s="259"/>
      <c r="E162" s="248" t="s">
        <v>145</v>
      </c>
      <c r="F162" s="645"/>
    </row>
    <row r="163" spans="1:6" ht="12.75" thickBot="1" x14ac:dyDescent="0.45">
      <c r="A163" s="643"/>
      <c r="B163" s="243">
        <f t="shared" si="26"/>
        <v>46083</v>
      </c>
      <c r="C163" s="244">
        <f t="shared" si="26"/>
        <v>46083</v>
      </c>
      <c r="D163" s="259"/>
      <c r="E163" s="248">
        <f>COUNTIF(D158:D164,"夏休")+COUNTIF(D158:D164,"年末年始")+COUNTIF(D158:D164,"中止")+COUNTIF(D158:D164,"対象外")</f>
        <v>0</v>
      </c>
      <c r="F163" s="645"/>
    </row>
    <row r="164" spans="1:6" ht="12.75" thickBot="1" x14ac:dyDescent="0.45">
      <c r="A164" s="643"/>
      <c r="B164" s="245">
        <f t="shared" si="26"/>
        <v>46084</v>
      </c>
      <c r="C164" s="246">
        <f t="shared" si="26"/>
        <v>46084</v>
      </c>
      <c r="D164" s="260"/>
      <c r="E164" s="250">
        <f>COUNTIF(D158:D164,"")</f>
        <v>7</v>
      </c>
      <c r="F164" s="646"/>
    </row>
    <row r="165" spans="1:6" ht="12.75" thickBot="1" x14ac:dyDescent="0.45">
      <c r="A165" s="643">
        <v>23</v>
      </c>
      <c r="B165" s="241">
        <f t="shared" si="26"/>
        <v>46085</v>
      </c>
      <c r="C165" s="236">
        <f t="shared" si="26"/>
        <v>46085</v>
      </c>
      <c r="D165" s="258"/>
      <c r="E165" s="247" t="s">
        <v>87</v>
      </c>
      <c r="F165" s="644" t="str">
        <f t="shared" ref="F165" si="28">IF(E171&gt;=1,"対象外",IF(E170&gt;=1,"対象外",IF(E166&lt;=3,"対象外",(ROUND(E168/7,3)))))</f>
        <v>対象外</v>
      </c>
    </row>
    <row r="166" spans="1:6" ht="12.75" thickBot="1" x14ac:dyDescent="0.45">
      <c r="A166" s="643"/>
      <c r="B166" s="243">
        <f t="shared" si="26"/>
        <v>46086</v>
      </c>
      <c r="C166" s="244">
        <f t="shared" si="26"/>
        <v>46086</v>
      </c>
      <c r="D166" s="259"/>
      <c r="E166" s="250">
        <f>COUNTIF(D165:D171,"作業")</f>
        <v>0</v>
      </c>
      <c r="F166" s="645"/>
    </row>
    <row r="167" spans="1:6" ht="12.75" thickBot="1" x14ac:dyDescent="0.45">
      <c r="A167" s="643"/>
      <c r="B167" s="243">
        <f t="shared" si="26"/>
        <v>46087</v>
      </c>
      <c r="C167" s="244">
        <f t="shared" si="26"/>
        <v>46087</v>
      </c>
      <c r="D167" s="259"/>
      <c r="E167" s="248" t="s">
        <v>19</v>
      </c>
      <c r="F167" s="645"/>
    </row>
    <row r="168" spans="1:6" ht="12.75" thickBot="1" x14ac:dyDescent="0.45">
      <c r="A168" s="643"/>
      <c r="B168" s="243">
        <f t="shared" si="26"/>
        <v>46088</v>
      </c>
      <c r="C168" s="244">
        <f t="shared" si="26"/>
        <v>46088</v>
      </c>
      <c r="D168" s="259"/>
      <c r="E168" s="250">
        <f>COUNTIF(D165:D171,"休日")</f>
        <v>0</v>
      </c>
      <c r="F168" s="645"/>
    </row>
    <row r="169" spans="1:6" ht="12.75" thickBot="1" x14ac:dyDescent="0.45">
      <c r="A169" s="643"/>
      <c r="B169" s="243">
        <f t="shared" si="26"/>
        <v>46089</v>
      </c>
      <c r="C169" s="244">
        <f t="shared" si="26"/>
        <v>46089</v>
      </c>
      <c r="D169" s="259"/>
      <c r="E169" s="248" t="s">
        <v>145</v>
      </c>
      <c r="F169" s="645"/>
    </row>
    <row r="170" spans="1:6" ht="12.75" thickBot="1" x14ac:dyDescent="0.45">
      <c r="A170" s="643"/>
      <c r="B170" s="243">
        <f t="shared" si="26"/>
        <v>46090</v>
      </c>
      <c r="C170" s="244">
        <f t="shared" si="26"/>
        <v>46090</v>
      </c>
      <c r="D170" s="259"/>
      <c r="E170" s="248">
        <f>COUNTIF(D165:D171,"夏休")+COUNTIF(D165:D171,"年末年始")+COUNTIF(D165:D171,"中止")+COUNTIF(D165:D171,"対象外")</f>
        <v>0</v>
      </c>
      <c r="F170" s="645"/>
    </row>
    <row r="171" spans="1:6" ht="12.75" thickBot="1" x14ac:dyDescent="0.45">
      <c r="A171" s="643"/>
      <c r="B171" s="245">
        <f t="shared" si="26"/>
        <v>46091</v>
      </c>
      <c r="C171" s="246">
        <f t="shared" si="26"/>
        <v>46091</v>
      </c>
      <c r="D171" s="260"/>
      <c r="E171" s="250">
        <f>COUNTIF(D165:D171,"")</f>
        <v>7</v>
      </c>
      <c r="F171" s="646"/>
    </row>
    <row r="172" spans="1:6" ht="12.75" thickBot="1" x14ac:dyDescent="0.45">
      <c r="A172" s="643">
        <v>24</v>
      </c>
      <c r="B172" s="241">
        <f t="shared" si="26"/>
        <v>46092</v>
      </c>
      <c r="C172" s="236">
        <f t="shared" si="26"/>
        <v>46092</v>
      </c>
      <c r="D172" s="258"/>
      <c r="E172" s="247" t="s">
        <v>87</v>
      </c>
      <c r="F172" s="644" t="str">
        <f t="shared" ref="F172" si="29">IF(E178&gt;=1,"対象外",IF(E177&gt;=1,"対象外",IF(E173&lt;=3,"対象外",(ROUND(E175/7,3)))))</f>
        <v>対象外</v>
      </c>
    </row>
    <row r="173" spans="1:6" ht="12.75" thickBot="1" x14ac:dyDescent="0.45">
      <c r="A173" s="643"/>
      <c r="B173" s="243">
        <f t="shared" si="26"/>
        <v>46093</v>
      </c>
      <c r="C173" s="244">
        <f t="shared" si="26"/>
        <v>46093</v>
      </c>
      <c r="D173" s="259"/>
      <c r="E173" s="250">
        <f>COUNTIF(D172:D178,"作業")</f>
        <v>0</v>
      </c>
      <c r="F173" s="645"/>
    </row>
    <row r="174" spans="1:6" ht="12.75" thickBot="1" x14ac:dyDescent="0.45">
      <c r="A174" s="643"/>
      <c r="B174" s="243">
        <f t="shared" si="26"/>
        <v>46094</v>
      </c>
      <c r="C174" s="244">
        <f t="shared" si="26"/>
        <v>46094</v>
      </c>
      <c r="D174" s="259"/>
      <c r="E174" s="248" t="s">
        <v>19</v>
      </c>
      <c r="F174" s="645"/>
    </row>
    <row r="175" spans="1:6" ht="12.75" thickBot="1" x14ac:dyDescent="0.45">
      <c r="A175" s="643"/>
      <c r="B175" s="243">
        <f t="shared" si="26"/>
        <v>46095</v>
      </c>
      <c r="C175" s="244">
        <f t="shared" si="26"/>
        <v>46095</v>
      </c>
      <c r="D175" s="259"/>
      <c r="E175" s="250">
        <f>COUNTIF(D172:D178,"休日")</f>
        <v>0</v>
      </c>
      <c r="F175" s="645"/>
    </row>
    <row r="176" spans="1:6" ht="12.75" thickBot="1" x14ac:dyDescent="0.45">
      <c r="A176" s="643"/>
      <c r="B176" s="243">
        <f t="shared" si="26"/>
        <v>46096</v>
      </c>
      <c r="C176" s="244">
        <f t="shared" si="26"/>
        <v>46096</v>
      </c>
      <c r="D176" s="259"/>
      <c r="E176" s="248" t="s">
        <v>145</v>
      </c>
      <c r="F176" s="645"/>
    </row>
    <row r="177" spans="1:6" ht="12.75" thickBot="1" x14ac:dyDescent="0.45">
      <c r="A177" s="643"/>
      <c r="B177" s="243">
        <f t="shared" si="26"/>
        <v>46097</v>
      </c>
      <c r="C177" s="244">
        <f t="shared" si="26"/>
        <v>46097</v>
      </c>
      <c r="D177" s="259"/>
      <c r="E177" s="248">
        <f>COUNTIF(D172:D178,"夏休")+COUNTIF(D172:D178,"年末年始")+COUNTIF(D172:D178,"中止")+COUNTIF(D172:D178,"対象外")</f>
        <v>0</v>
      </c>
      <c r="F177" s="645"/>
    </row>
    <row r="178" spans="1:6" ht="12.75" thickBot="1" x14ac:dyDescent="0.45">
      <c r="A178" s="643"/>
      <c r="B178" s="245">
        <f t="shared" si="26"/>
        <v>46098</v>
      </c>
      <c r="C178" s="246">
        <f t="shared" si="26"/>
        <v>46098</v>
      </c>
      <c r="D178" s="260"/>
      <c r="E178" s="249">
        <f>COUNTIF(D172:D178,"")</f>
        <v>7</v>
      </c>
      <c r="F178" s="646"/>
    </row>
    <row r="179" spans="1:6" ht="12.75" thickBot="1" x14ac:dyDescent="0.45">
      <c r="A179" s="643">
        <v>25</v>
      </c>
      <c r="B179" s="241">
        <f t="shared" si="26"/>
        <v>46099</v>
      </c>
      <c r="C179" s="236">
        <f t="shared" si="26"/>
        <v>46099</v>
      </c>
      <c r="D179" s="258"/>
      <c r="E179" s="247" t="s">
        <v>87</v>
      </c>
      <c r="F179" s="644" t="str">
        <f t="shared" ref="F179" si="30">IF(E185&gt;=1,"対象外",IF(E184&gt;=1,"対象外",IF(E180&lt;=3,"対象外",(ROUND(E182/7,3)))))</f>
        <v>対象外</v>
      </c>
    </row>
    <row r="180" spans="1:6" ht="12.75" thickBot="1" x14ac:dyDescent="0.45">
      <c r="A180" s="643"/>
      <c r="B180" s="243">
        <f>B179+1</f>
        <v>46100</v>
      </c>
      <c r="C180" s="244">
        <f>C179+1</f>
        <v>46100</v>
      </c>
      <c r="D180" s="259"/>
      <c r="E180" s="250">
        <f>COUNTIF(D179:D185,"作業")</f>
        <v>0</v>
      </c>
      <c r="F180" s="645"/>
    </row>
    <row r="181" spans="1:6" ht="12.75" thickBot="1" x14ac:dyDescent="0.45">
      <c r="A181" s="643"/>
      <c r="B181" s="243">
        <f t="shared" ref="B181:C207" si="31">B180+1</f>
        <v>46101</v>
      </c>
      <c r="C181" s="244">
        <f t="shared" si="31"/>
        <v>46101</v>
      </c>
      <c r="D181" s="259"/>
      <c r="E181" s="248" t="s">
        <v>19</v>
      </c>
      <c r="F181" s="645"/>
    </row>
    <row r="182" spans="1:6" ht="12.75" thickBot="1" x14ac:dyDescent="0.45">
      <c r="A182" s="643"/>
      <c r="B182" s="243">
        <f t="shared" si="31"/>
        <v>46102</v>
      </c>
      <c r="C182" s="244">
        <f t="shared" si="31"/>
        <v>46102</v>
      </c>
      <c r="D182" s="259"/>
      <c r="E182" s="250">
        <f>COUNTIF(D179:D185,"休日")</f>
        <v>0</v>
      </c>
      <c r="F182" s="645"/>
    </row>
    <row r="183" spans="1:6" ht="12.75" thickBot="1" x14ac:dyDescent="0.45">
      <c r="A183" s="643"/>
      <c r="B183" s="243">
        <f t="shared" si="31"/>
        <v>46103</v>
      </c>
      <c r="C183" s="244">
        <f t="shared" si="31"/>
        <v>46103</v>
      </c>
      <c r="D183" s="259"/>
      <c r="E183" s="248" t="s">
        <v>145</v>
      </c>
      <c r="F183" s="645"/>
    </row>
    <row r="184" spans="1:6" ht="12.75" thickBot="1" x14ac:dyDescent="0.45">
      <c r="A184" s="643"/>
      <c r="B184" s="243">
        <f t="shared" si="31"/>
        <v>46104</v>
      </c>
      <c r="C184" s="244">
        <f t="shared" si="31"/>
        <v>46104</v>
      </c>
      <c r="D184" s="259"/>
      <c r="E184" s="248">
        <f>COUNTIF(D179:D185,"夏休")+COUNTIF(D179:D185,"年末年始")+COUNTIF(D179:D185,"中止")+COUNTIF(D179:D185,"対象外")</f>
        <v>0</v>
      </c>
      <c r="F184" s="645"/>
    </row>
    <row r="185" spans="1:6" ht="12.75" thickBot="1" x14ac:dyDescent="0.45">
      <c r="A185" s="643"/>
      <c r="B185" s="245">
        <f t="shared" si="31"/>
        <v>46105</v>
      </c>
      <c r="C185" s="246">
        <f t="shared" si="31"/>
        <v>46105</v>
      </c>
      <c r="D185" s="260"/>
      <c r="E185" s="250">
        <f>COUNTIF(D179:D185,"")</f>
        <v>7</v>
      </c>
      <c r="F185" s="646"/>
    </row>
    <row r="186" spans="1:6" ht="12.75" thickBot="1" x14ac:dyDescent="0.45">
      <c r="A186" s="643">
        <v>26</v>
      </c>
      <c r="B186" s="241">
        <f t="shared" si="31"/>
        <v>46106</v>
      </c>
      <c r="C186" s="236">
        <f t="shared" si="31"/>
        <v>46106</v>
      </c>
      <c r="D186" s="258"/>
      <c r="E186" s="247" t="s">
        <v>87</v>
      </c>
      <c r="F186" s="644" t="str">
        <f t="shared" ref="F186" si="32">IF(E192&gt;=1,"対象外",IF(E191&gt;=1,"対象外",IF(E187&lt;=3,"対象外",(ROUND(E189/7,3)))))</f>
        <v>対象外</v>
      </c>
    </row>
    <row r="187" spans="1:6" ht="12.75" thickBot="1" x14ac:dyDescent="0.45">
      <c r="A187" s="643"/>
      <c r="B187" s="243">
        <f t="shared" si="31"/>
        <v>46107</v>
      </c>
      <c r="C187" s="244">
        <f t="shared" si="31"/>
        <v>46107</v>
      </c>
      <c r="D187" s="259"/>
      <c r="E187" s="250">
        <f>COUNTIF(D186:D192,"作業")</f>
        <v>0</v>
      </c>
      <c r="F187" s="645"/>
    </row>
    <row r="188" spans="1:6" ht="12.75" thickBot="1" x14ac:dyDescent="0.45">
      <c r="A188" s="643"/>
      <c r="B188" s="243">
        <f t="shared" si="31"/>
        <v>46108</v>
      </c>
      <c r="C188" s="244">
        <f t="shared" si="31"/>
        <v>46108</v>
      </c>
      <c r="D188" s="259"/>
      <c r="E188" s="248" t="s">
        <v>19</v>
      </c>
      <c r="F188" s="645"/>
    </row>
    <row r="189" spans="1:6" ht="12.75" thickBot="1" x14ac:dyDescent="0.45">
      <c r="A189" s="643"/>
      <c r="B189" s="243">
        <f t="shared" si="31"/>
        <v>46109</v>
      </c>
      <c r="C189" s="244">
        <f t="shared" si="31"/>
        <v>46109</v>
      </c>
      <c r="D189" s="259"/>
      <c r="E189" s="250">
        <f>COUNTIF(D186:D192,"休日")</f>
        <v>0</v>
      </c>
      <c r="F189" s="645"/>
    </row>
    <row r="190" spans="1:6" ht="12.75" thickBot="1" x14ac:dyDescent="0.45">
      <c r="A190" s="643"/>
      <c r="B190" s="243">
        <f t="shared" si="31"/>
        <v>46110</v>
      </c>
      <c r="C190" s="244">
        <f t="shared" si="31"/>
        <v>46110</v>
      </c>
      <c r="D190" s="259"/>
      <c r="E190" s="248" t="s">
        <v>145</v>
      </c>
      <c r="F190" s="645"/>
    </row>
    <row r="191" spans="1:6" ht="12.75" thickBot="1" x14ac:dyDescent="0.45">
      <c r="A191" s="643"/>
      <c r="B191" s="243">
        <f t="shared" si="31"/>
        <v>46111</v>
      </c>
      <c r="C191" s="244">
        <f t="shared" si="31"/>
        <v>46111</v>
      </c>
      <c r="D191" s="259"/>
      <c r="E191" s="248">
        <f>COUNTIF(D186:D192,"夏休")+COUNTIF(D186:D192,"年末年始")+COUNTIF(D186:D192,"中止")+COUNTIF(D186:D192,"対象外")</f>
        <v>0</v>
      </c>
      <c r="F191" s="645"/>
    </row>
    <row r="192" spans="1:6" ht="12.75" thickBot="1" x14ac:dyDescent="0.45">
      <c r="A192" s="643"/>
      <c r="B192" s="245">
        <f t="shared" si="31"/>
        <v>46112</v>
      </c>
      <c r="C192" s="246">
        <f t="shared" si="31"/>
        <v>46112</v>
      </c>
      <c r="D192" s="260"/>
      <c r="E192" s="250">
        <f>COUNTIF(D186:D192,"")</f>
        <v>7</v>
      </c>
      <c r="F192" s="646"/>
    </row>
    <row r="193" spans="1:6" ht="12.75" thickBot="1" x14ac:dyDescent="0.45">
      <c r="A193" s="643">
        <v>27</v>
      </c>
      <c r="B193" s="241">
        <f t="shared" si="31"/>
        <v>46113</v>
      </c>
      <c r="C193" s="236">
        <f t="shared" si="31"/>
        <v>46113</v>
      </c>
      <c r="D193" s="258"/>
      <c r="E193" s="247" t="s">
        <v>87</v>
      </c>
      <c r="F193" s="644" t="str">
        <f t="shared" ref="F193" si="33">IF(E199&gt;=1,"対象外",IF(E198&gt;=1,"対象外",IF(E194&lt;=3,"対象外",(ROUND(E196/7,3)))))</f>
        <v>対象外</v>
      </c>
    </row>
    <row r="194" spans="1:6" ht="12.75" thickBot="1" x14ac:dyDescent="0.45">
      <c r="A194" s="643"/>
      <c r="B194" s="243">
        <f t="shared" si="31"/>
        <v>46114</v>
      </c>
      <c r="C194" s="244">
        <f t="shared" si="31"/>
        <v>46114</v>
      </c>
      <c r="D194" s="259"/>
      <c r="E194" s="250">
        <f>COUNTIF(D193:D199,"作業")</f>
        <v>0</v>
      </c>
      <c r="F194" s="645"/>
    </row>
    <row r="195" spans="1:6" ht="12.75" thickBot="1" x14ac:dyDescent="0.45">
      <c r="A195" s="643"/>
      <c r="B195" s="243">
        <f t="shared" si="31"/>
        <v>46115</v>
      </c>
      <c r="C195" s="244">
        <f t="shared" si="31"/>
        <v>46115</v>
      </c>
      <c r="D195" s="259"/>
      <c r="E195" s="248" t="s">
        <v>19</v>
      </c>
      <c r="F195" s="645"/>
    </row>
    <row r="196" spans="1:6" ht="12.75" thickBot="1" x14ac:dyDescent="0.45">
      <c r="A196" s="643"/>
      <c r="B196" s="243">
        <f t="shared" si="31"/>
        <v>46116</v>
      </c>
      <c r="C196" s="244">
        <f t="shared" si="31"/>
        <v>46116</v>
      </c>
      <c r="D196" s="259"/>
      <c r="E196" s="250">
        <f>COUNTIF(D193:D199,"休日")</f>
        <v>0</v>
      </c>
      <c r="F196" s="645"/>
    </row>
    <row r="197" spans="1:6" ht="12.75" thickBot="1" x14ac:dyDescent="0.45">
      <c r="A197" s="643"/>
      <c r="B197" s="243">
        <f t="shared" si="31"/>
        <v>46117</v>
      </c>
      <c r="C197" s="244">
        <f t="shared" si="31"/>
        <v>46117</v>
      </c>
      <c r="D197" s="259"/>
      <c r="E197" s="248" t="s">
        <v>145</v>
      </c>
      <c r="F197" s="645"/>
    </row>
    <row r="198" spans="1:6" ht="12.75" thickBot="1" x14ac:dyDescent="0.45">
      <c r="A198" s="643"/>
      <c r="B198" s="243">
        <f t="shared" si="31"/>
        <v>46118</v>
      </c>
      <c r="C198" s="244">
        <f t="shared" si="31"/>
        <v>46118</v>
      </c>
      <c r="D198" s="259"/>
      <c r="E198" s="248">
        <f>COUNTIF(D193:D199,"夏休")+COUNTIF(D193:D199,"年末年始")+COUNTIF(D193:D199,"中止")+COUNTIF(D193:D199,"対象外")</f>
        <v>0</v>
      </c>
      <c r="F198" s="645"/>
    </row>
    <row r="199" spans="1:6" ht="12.75" thickBot="1" x14ac:dyDescent="0.45">
      <c r="A199" s="643"/>
      <c r="B199" s="245">
        <f t="shared" si="31"/>
        <v>46119</v>
      </c>
      <c r="C199" s="246">
        <f t="shared" si="31"/>
        <v>46119</v>
      </c>
      <c r="D199" s="260"/>
      <c r="E199" s="250">
        <f>COUNTIF(D193:D199,"")</f>
        <v>7</v>
      </c>
      <c r="F199" s="646"/>
    </row>
    <row r="200" spans="1:6" ht="12.75" thickBot="1" x14ac:dyDescent="0.45">
      <c r="A200" s="643">
        <v>28</v>
      </c>
      <c r="B200" s="241">
        <f t="shared" si="31"/>
        <v>46120</v>
      </c>
      <c r="C200" s="236">
        <f t="shared" si="31"/>
        <v>46120</v>
      </c>
      <c r="D200" s="258"/>
      <c r="E200" s="247" t="s">
        <v>87</v>
      </c>
      <c r="F200" s="644" t="str">
        <f t="shared" ref="F200" si="34">IF(E206&gt;=1,"対象外",IF(E205&gt;=1,"対象外",IF(E201&lt;=3,"対象外",(ROUND(E203/7,3)))))</f>
        <v>対象外</v>
      </c>
    </row>
    <row r="201" spans="1:6" ht="12.75" thickBot="1" x14ac:dyDescent="0.45">
      <c r="A201" s="643"/>
      <c r="B201" s="243">
        <f t="shared" si="31"/>
        <v>46121</v>
      </c>
      <c r="C201" s="244">
        <f t="shared" si="31"/>
        <v>46121</v>
      </c>
      <c r="D201" s="259"/>
      <c r="E201" s="250">
        <f>COUNTIF(D200:D206,"作業")</f>
        <v>0</v>
      </c>
      <c r="F201" s="645"/>
    </row>
    <row r="202" spans="1:6" ht="12.75" thickBot="1" x14ac:dyDescent="0.45">
      <c r="A202" s="643"/>
      <c r="B202" s="243">
        <f t="shared" si="31"/>
        <v>46122</v>
      </c>
      <c r="C202" s="244">
        <f t="shared" si="31"/>
        <v>46122</v>
      </c>
      <c r="D202" s="259"/>
      <c r="E202" s="248" t="s">
        <v>19</v>
      </c>
      <c r="F202" s="645"/>
    </row>
    <row r="203" spans="1:6" ht="12.75" thickBot="1" x14ac:dyDescent="0.45">
      <c r="A203" s="643"/>
      <c r="B203" s="243">
        <f t="shared" si="31"/>
        <v>46123</v>
      </c>
      <c r="C203" s="244">
        <f t="shared" si="31"/>
        <v>46123</v>
      </c>
      <c r="D203" s="259"/>
      <c r="E203" s="250">
        <f>COUNTIF(D200:D206,"休日")</f>
        <v>0</v>
      </c>
      <c r="F203" s="645"/>
    </row>
    <row r="204" spans="1:6" ht="12.75" thickBot="1" x14ac:dyDescent="0.45">
      <c r="A204" s="643"/>
      <c r="B204" s="243">
        <f t="shared" si="31"/>
        <v>46124</v>
      </c>
      <c r="C204" s="244">
        <f t="shared" si="31"/>
        <v>46124</v>
      </c>
      <c r="D204" s="259"/>
      <c r="E204" s="248" t="s">
        <v>145</v>
      </c>
      <c r="F204" s="645"/>
    </row>
    <row r="205" spans="1:6" ht="12.75" thickBot="1" x14ac:dyDescent="0.45">
      <c r="A205" s="643"/>
      <c r="B205" s="243">
        <f t="shared" si="31"/>
        <v>46125</v>
      </c>
      <c r="C205" s="244">
        <f t="shared" si="31"/>
        <v>46125</v>
      </c>
      <c r="D205" s="259"/>
      <c r="E205" s="248">
        <f>COUNTIF(D200:D206,"夏休")+COUNTIF(D200:D206,"年末年始")+COUNTIF(D200:D206,"中止")+COUNTIF(D200:D206,"対象外")</f>
        <v>0</v>
      </c>
      <c r="F205" s="645"/>
    </row>
    <row r="206" spans="1:6" ht="12.75" thickBot="1" x14ac:dyDescent="0.45">
      <c r="A206" s="643"/>
      <c r="B206" s="245">
        <f t="shared" si="31"/>
        <v>46126</v>
      </c>
      <c r="C206" s="246">
        <f t="shared" si="31"/>
        <v>46126</v>
      </c>
      <c r="D206" s="260"/>
      <c r="E206" s="249">
        <f>COUNTIF(D200:D206,"")</f>
        <v>7</v>
      </c>
      <c r="F206" s="646"/>
    </row>
    <row r="207" spans="1:6" ht="12.75" thickBot="1" x14ac:dyDescent="0.45">
      <c r="A207" s="643">
        <v>29</v>
      </c>
      <c r="B207" s="241">
        <f t="shared" si="31"/>
        <v>46127</v>
      </c>
      <c r="C207" s="236">
        <f t="shared" si="31"/>
        <v>46127</v>
      </c>
      <c r="D207" s="258"/>
      <c r="E207" s="247" t="s">
        <v>87</v>
      </c>
      <c r="F207" s="644" t="str">
        <f t="shared" ref="F207" si="35">IF(E213&gt;=1,"対象外",IF(E212&gt;=1,"対象外",IF(E208&lt;=3,"対象外",(ROUND(E210/7,3)))))</f>
        <v>対象外</v>
      </c>
    </row>
    <row r="208" spans="1:6" ht="12.75" thickBot="1" x14ac:dyDescent="0.45">
      <c r="A208" s="643"/>
      <c r="B208" s="243">
        <f>B207+1</f>
        <v>46128</v>
      </c>
      <c r="C208" s="244">
        <f>C207+1</f>
        <v>46128</v>
      </c>
      <c r="D208" s="259"/>
      <c r="E208" s="250">
        <f>COUNTIF(D207:D213,"作業")</f>
        <v>0</v>
      </c>
      <c r="F208" s="645"/>
    </row>
    <row r="209" spans="1:6" ht="12.75" thickBot="1" x14ac:dyDescent="0.45">
      <c r="A209" s="643"/>
      <c r="B209" s="243">
        <f t="shared" ref="B209:C235" si="36">B208+1</f>
        <v>46129</v>
      </c>
      <c r="C209" s="244">
        <f t="shared" si="36"/>
        <v>46129</v>
      </c>
      <c r="D209" s="259"/>
      <c r="E209" s="248" t="s">
        <v>19</v>
      </c>
      <c r="F209" s="645"/>
    </row>
    <row r="210" spans="1:6" ht="12.75" thickBot="1" x14ac:dyDescent="0.45">
      <c r="A210" s="643"/>
      <c r="B210" s="243">
        <f t="shared" si="36"/>
        <v>46130</v>
      </c>
      <c r="C210" s="244">
        <f t="shared" si="36"/>
        <v>46130</v>
      </c>
      <c r="D210" s="259"/>
      <c r="E210" s="250">
        <f>COUNTIF(D207:D213,"休日")</f>
        <v>0</v>
      </c>
      <c r="F210" s="645"/>
    </row>
    <row r="211" spans="1:6" ht="12.75" thickBot="1" x14ac:dyDescent="0.45">
      <c r="A211" s="643"/>
      <c r="B211" s="243">
        <f t="shared" si="36"/>
        <v>46131</v>
      </c>
      <c r="C211" s="244">
        <f t="shared" si="36"/>
        <v>46131</v>
      </c>
      <c r="D211" s="259"/>
      <c r="E211" s="248" t="s">
        <v>145</v>
      </c>
      <c r="F211" s="645"/>
    </row>
    <row r="212" spans="1:6" ht="12.75" thickBot="1" x14ac:dyDescent="0.45">
      <c r="A212" s="643"/>
      <c r="B212" s="243">
        <f t="shared" si="36"/>
        <v>46132</v>
      </c>
      <c r="C212" s="244">
        <f t="shared" si="36"/>
        <v>46132</v>
      </c>
      <c r="D212" s="259"/>
      <c r="E212" s="248">
        <f>COUNTIF(D207:D213,"夏休")+COUNTIF(D207:D213,"年末年始")+COUNTIF(D207:D213,"中止")+COUNTIF(D207:D213,"対象外")</f>
        <v>0</v>
      </c>
      <c r="F212" s="645"/>
    </row>
    <row r="213" spans="1:6" ht="12.75" thickBot="1" x14ac:dyDescent="0.45">
      <c r="A213" s="643"/>
      <c r="B213" s="245">
        <f t="shared" si="36"/>
        <v>46133</v>
      </c>
      <c r="C213" s="246">
        <f t="shared" si="36"/>
        <v>46133</v>
      </c>
      <c r="D213" s="260"/>
      <c r="E213" s="250">
        <f>COUNTIF(D207:D213,"")</f>
        <v>7</v>
      </c>
      <c r="F213" s="646"/>
    </row>
    <row r="214" spans="1:6" ht="12.75" thickBot="1" x14ac:dyDescent="0.45">
      <c r="A214" s="643">
        <v>30</v>
      </c>
      <c r="B214" s="241">
        <f t="shared" si="36"/>
        <v>46134</v>
      </c>
      <c r="C214" s="236">
        <f t="shared" si="36"/>
        <v>46134</v>
      </c>
      <c r="D214" s="258"/>
      <c r="E214" s="247" t="s">
        <v>87</v>
      </c>
      <c r="F214" s="644" t="str">
        <f t="shared" ref="F214" si="37">IF(E220&gt;=1,"対象外",IF(E219&gt;=1,"対象外",IF(E215&lt;=3,"対象外",(ROUND(E217/7,3)))))</f>
        <v>対象外</v>
      </c>
    </row>
    <row r="215" spans="1:6" ht="12.75" thickBot="1" x14ac:dyDescent="0.45">
      <c r="A215" s="643"/>
      <c r="B215" s="243">
        <f t="shared" si="36"/>
        <v>46135</v>
      </c>
      <c r="C215" s="244">
        <f t="shared" si="36"/>
        <v>46135</v>
      </c>
      <c r="D215" s="259"/>
      <c r="E215" s="250">
        <f>COUNTIF(D214:D220,"作業")</f>
        <v>0</v>
      </c>
      <c r="F215" s="645"/>
    </row>
    <row r="216" spans="1:6" ht="12.75" thickBot="1" x14ac:dyDescent="0.45">
      <c r="A216" s="643"/>
      <c r="B216" s="243">
        <f t="shared" si="36"/>
        <v>46136</v>
      </c>
      <c r="C216" s="244">
        <f t="shared" si="36"/>
        <v>46136</v>
      </c>
      <c r="D216" s="259"/>
      <c r="E216" s="248" t="s">
        <v>19</v>
      </c>
      <c r="F216" s="645"/>
    </row>
    <row r="217" spans="1:6" ht="12.75" thickBot="1" x14ac:dyDescent="0.45">
      <c r="A217" s="643"/>
      <c r="B217" s="243">
        <f t="shared" si="36"/>
        <v>46137</v>
      </c>
      <c r="C217" s="244">
        <f t="shared" si="36"/>
        <v>46137</v>
      </c>
      <c r="D217" s="259"/>
      <c r="E217" s="250">
        <f>COUNTIF(D214:D220,"休日")</f>
        <v>0</v>
      </c>
      <c r="F217" s="645"/>
    </row>
    <row r="218" spans="1:6" ht="12.75" thickBot="1" x14ac:dyDescent="0.45">
      <c r="A218" s="643"/>
      <c r="B218" s="243">
        <f t="shared" si="36"/>
        <v>46138</v>
      </c>
      <c r="C218" s="244">
        <f t="shared" si="36"/>
        <v>46138</v>
      </c>
      <c r="D218" s="259"/>
      <c r="E218" s="248" t="s">
        <v>145</v>
      </c>
      <c r="F218" s="645"/>
    </row>
    <row r="219" spans="1:6" ht="12.75" thickBot="1" x14ac:dyDescent="0.45">
      <c r="A219" s="643"/>
      <c r="B219" s="243">
        <f t="shared" si="36"/>
        <v>46139</v>
      </c>
      <c r="C219" s="244">
        <f t="shared" si="36"/>
        <v>46139</v>
      </c>
      <c r="D219" s="259"/>
      <c r="E219" s="248">
        <f>COUNTIF(D214:D220,"夏休")+COUNTIF(D214:D220,"年末年始")+COUNTIF(D214:D220,"中止")+COUNTIF(D214:D220,"対象外")</f>
        <v>0</v>
      </c>
      <c r="F219" s="645"/>
    </row>
    <row r="220" spans="1:6" ht="12.75" thickBot="1" x14ac:dyDescent="0.45">
      <c r="A220" s="643"/>
      <c r="B220" s="245">
        <f t="shared" si="36"/>
        <v>46140</v>
      </c>
      <c r="C220" s="246">
        <f t="shared" si="36"/>
        <v>46140</v>
      </c>
      <c r="D220" s="260"/>
      <c r="E220" s="250">
        <f>COUNTIF(D214:D220,"")</f>
        <v>7</v>
      </c>
      <c r="F220" s="646"/>
    </row>
    <row r="221" spans="1:6" ht="12.75" thickBot="1" x14ac:dyDescent="0.45">
      <c r="A221" s="643">
        <v>31</v>
      </c>
      <c r="B221" s="241">
        <f t="shared" si="36"/>
        <v>46141</v>
      </c>
      <c r="C221" s="236">
        <f t="shared" si="36"/>
        <v>46141</v>
      </c>
      <c r="D221" s="258"/>
      <c r="E221" s="247" t="s">
        <v>87</v>
      </c>
      <c r="F221" s="644" t="str">
        <f t="shared" ref="F221" si="38">IF(E227&gt;=1,"対象外",IF(E226&gt;=1,"対象外",IF(E222&lt;=3,"対象外",(ROUND(E224/7,3)))))</f>
        <v>対象外</v>
      </c>
    </row>
    <row r="222" spans="1:6" ht="12.75" thickBot="1" x14ac:dyDescent="0.45">
      <c r="A222" s="643"/>
      <c r="B222" s="243">
        <f t="shared" si="36"/>
        <v>46142</v>
      </c>
      <c r="C222" s="244">
        <f t="shared" si="36"/>
        <v>46142</v>
      </c>
      <c r="D222" s="259"/>
      <c r="E222" s="250">
        <f>COUNTIF(D221:D227,"作業")</f>
        <v>0</v>
      </c>
      <c r="F222" s="645"/>
    </row>
    <row r="223" spans="1:6" ht="12.75" thickBot="1" x14ac:dyDescent="0.45">
      <c r="A223" s="643"/>
      <c r="B223" s="243">
        <f t="shared" si="36"/>
        <v>46143</v>
      </c>
      <c r="C223" s="244">
        <f t="shared" si="36"/>
        <v>46143</v>
      </c>
      <c r="D223" s="259"/>
      <c r="E223" s="248" t="s">
        <v>19</v>
      </c>
      <c r="F223" s="645"/>
    </row>
    <row r="224" spans="1:6" ht="12.75" thickBot="1" x14ac:dyDescent="0.45">
      <c r="A224" s="643"/>
      <c r="B224" s="243">
        <f t="shared" si="36"/>
        <v>46144</v>
      </c>
      <c r="C224" s="244">
        <f t="shared" si="36"/>
        <v>46144</v>
      </c>
      <c r="D224" s="259"/>
      <c r="E224" s="250">
        <f>COUNTIF(D221:D227,"休日")</f>
        <v>0</v>
      </c>
      <c r="F224" s="645"/>
    </row>
    <row r="225" spans="1:6" ht="12.75" thickBot="1" x14ac:dyDescent="0.45">
      <c r="A225" s="643"/>
      <c r="B225" s="243">
        <f t="shared" si="36"/>
        <v>46145</v>
      </c>
      <c r="C225" s="244">
        <f t="shared" si="36"/>
        <v>46145</v>
      </c>
      <c r="D225" s="259"/>
      <c r="E225" s="248" t="s">
        <v>145</v>
      </c>
      <c r="F225" s="645"/>
    </row>
    <row r="226" spans="1:6" ht="12.75" thickBot="1" x14ac:dyDescent="0.45">
      <c r="A226" s="643"/>
      <c r="B226" s="243">
        <f t="shared" si="36"/>
        <v>46146</v>
      </c>
      <c r="C226" s="244">
        <f t="shared" si="36"/>
        <v>46146</v>
      </c>
      <c r="D226" s="259"/>
      <c r="E226" s="248">
        <f>COUNTIF(D221:D227,"夏休")+COUNTIF(D221:D227,"年末年始")+COUNTIF(D221:D227,"中止")+COUNTIF(D221:D227,"対象外")</f>
        <v>0</v>
      </c>
      <c r="F226" s="645"/>
    </row>
    <row r="227" spans="1:6" ht="12.75" thickBot="1" x14ac:dyDescent="0.45">
      <c r="A227" s="643"/>
      <c r="B227" s="245">
        <f t="shared" si="36"/>
        <v>46147</v>
      </c>
      <c r="C227" s="246">
        <f t="shared" si="36"/>
        <v>46147</v>
      </c>
      <c r="D227" s="260"/>
      <c r="E227" s="250">
        <f>COUNTIF(D221:D227,"")</f>
        <v>7</v>
      </c>
      <c r="F227" s="646"/>
    </row>
    <row r="228" spans="1:6" ht="12.75" thickBot="1" x14ac:dyDescent="0.45">
      <c r="A228" s="643">
        <v>32</v>
      </c>
      <c r="B228" s="241">
        <f t="shared" si="36"/>
        <v>46148</v>
      </c>
      <c r="C228" s="236">
        <f t="shared" si="36"/>
        <v>46148</v>
      </c>
      <c r="D228" s="258"/>
      <c r="E228" s="247" t="s">
        <v>87</v>
      </c>
      <c r="F228" s="644" t="str">
        <f t="shared" ref="F228" si="39">IF(E234&gt;=1,"対象外",IF(E233&gt;=1,"対象外",IF(E229&lt;=3,"対象外",(ROUND(E231/7,3)))))</f>
        <v>対象外</v>
      </c>
    </row>
    <row r="229" spans="1:6" ht="12.75" thickBot="1" x14ac:dyDescent="0.45">
      <c r="A229" s="643"/>
      <c r="B229" s="243">
        <f t="shared" si="36"/>
        <v>46149</v>
      </c>
      <c r="C229" s="244">
        <f t="shared" si="36"/>
        <v>46149</v>
      </c>
      <c r="D229" s="259"/>
      <c r="E229" s="250">
        <f>COUNTIF(D228:D234,"作業")</f>
        <v>0</v>
      </c>
      <c r="F229" s="645"/>
    </row>
    <row r="230" spans="1:6" ht="12.75" thickBot="1" x14ac:dyDescent="0.45">
      <c r="A230" s="643"/>
      <c r="B230" s="243">
        <f t="shared" si="36"/>
        <v>46150</v>
      </c>
      <c r="C230" s="244">
        <f t="shared" si="36"/>
        <v>46150</v>
      </c>
      <c r="D230" s="259"/>
      <c r="E230" s="248" t="s">
        <v>19</v>
      </c>
      <c r="F230" s="645"/>
    </row>
    <row r="231" spans="1:6" ht="12.75" thickBot="1" x14ac:dyDescent="0.45">
      <c r="A231" s="643"/>
      <c r="B231" s="243">
        <f t="shared" si="36"/>
        <v>46151</v>
      </c>
      <c r="C231" s="244">
        <f t="shared" si="36"/>
        <v>46151</v>
      </c>
      <c r="D231" s="259"/>
      <c r="E231" s="250">
        <f>COUNTIF(D228:D234,"休日")</f>
        <v>0</v>
      </c>
      <c r="F231" s="645"/>
    </row>
    <row r="232" spans="1:6" ht="12.75" thickBot="1" x14ac:dyDescent="0.45">
      <c r="A232" s="643"/>
      <c r="B232" s="243">
        <f t="shared" si="36"/>
        <v>46152</v>
      </c>
      <c r="C232" s="244">
        <f t="shared" si="36"/>
        <v>46152</v>
      </c>
      <c r="D232" s="259"/>
      <c r="E232" s="248" t="s">
        <v>145</v>
      </c>
      <c r="F232" s="645"/>
    </row>
    <row r="233" spans="1:6" ht="12.75" thickBot="1" x14ac:dyDescent="0.45">
      <c r="A233" s="643"/>
      <c r="B233" s="243">
        <f t="shared" si="36"/>
        <v>46153</v>
      </c>
      <c r="C233" s="244">
        <f t="shared" si="36"/>
        <v>46153</v>
      </c>
      <c r="D233" s="259"/>
      <c r="E233" s="248">
        <f>COUNTIF(D228:D234,"夏休")+COUNTIF(D228:D234,"年末年始")+COUNTIF(D228:D234,"中止")+COUNTIF(D228:D234,"対象外")</f>
        <v>0</v>
      </c>
      <c r="F233" s="645"/>
    </row>
    <row r="234" spans="1:6" ht="12.75" thickBot="1" x14ac:dyDescent="0.45">
      <c r="A234" s="643"/>
      <c r="B234" s="245">
        <f t="shared" si="36"/>
        <v>46154</v>
      </c>
      <c r="C234" s="246">
        <f t="shared" si="36"/>
        <v>46154</v>
      </c>
      <c r="D234" s="260"/>
      <c r="E234" s="249">
        <f>COUNTIF(D228:D234,"")</f>
        <v>7</v>
      </c>
      <c r="F234" s="646"/>
    </row>
    <row r="235" spans="1:6" ht="12.75" thickBot="1" x14ac:dyDescent="0.45">
      <c r="A235" s="643">
        <v>33</v>
      </c>
      <c r="B235" s="241">
        <f t="shared" si="36"/>
        <v>46155</v>
      </c>
      <c r="C235" s="236">
        <f t="shared" si="36"/>
        <v>46155</v>
      </c>
      <c r="D235" s="258"/>
      <c r="E235" s="247" t="s">
        <v>87</v>
      </c>
      <c r="F235" s="644" t="str">
        <f t="shared" ref="F235" si="40">IF(E241&gt;=1,"対象外",IF(E240&gt;=1,"対象外",IF(E236&lt;=3,"対象外",(ROUND(E238/7,3)))))</f>
        <v>対象外</v>
      </c>
    </row>
    <row r="236" spans="1:6" ht="12.75" thickBot="1" x14ac:dyDescent="0.45">
      <c r="A236" s="643"/>
      <c r="B236" s="243">
        <f>B235+1</f>
        <v>46156</v>
      </c>
      <c r="C236" s="244">
        <f>C235+1</f>
        <v>46156</v>
      </c>
      <c r="D236" s="259"/>
      <c r="E236" s="250">
        <f>COUNTIF(D235:D241,"作業")</f>
        <v>0</v>
      </c>
      <c r="F236" s="645"/>
    </row>
    <row r="237" spans="1:6" ht="12.75" thickBot="1" x14ac:dyDescent="0.45">
      <c r="A237" s="643"/>
      <c r="B237" s="243">
        <f t="shared" ref="B237:C263" si="41">B236+1</f>
        <v>46157</v>
      </c>
      <c r="C237" s="244">
        <f t="shared" si="41"/>
        <v>46157</v>
      </c>
      <c r="D237" s="259"/>
      <c r="E237" s="248" t="s">
        <v>19</v>
      </c>
      <c r="F237" s="645"/>
    </row>
    <row r="238" spans="1:6" ht="12.75" thickBot="1" x14ac:dyDescent="0.45">
      <c r="A238" s="643"/>
      <c r="B238" s="243">
        <f t="shared" si="41"/>
        <v>46158</v>
      </c>
      <c r="C238" s="244">
        <f t="shared" si="41"/>
        <v>46158</v>
      </c>
      <c r="D238" s="259"/>
      <c r="E238" s="250">
        <f>COUNTIF(D235:D241,"休日")</f>
        <v>0</v>
      </c>
      <c r="F238" s="645"/>
    </row>
    <row r="239" spans="1:6" ht="12.75" thickBot="1" x14ac:dyDescent="0.45">
      <c r="A239" s="643"/>
      <c r="B239" s="243">
        <f t="shared" si="41"/>
        <v>46159</v>
      </c>
      <c r="C239" s="244">
        <f t="shared" si="41"/>
        <v>46159</v>
      </c>
      <c r="D239" s="259"/>
      <c r="E239" s="248" t="s">
        <v>145</v>
      </c>
      <c r="F239" s="645"/>
    </row>
    <row r="240" spans="1:6" ht="12.75" thickBot="1" x14ac:dyDescent="0.45">
      <c r="A240" s="643"/>
      <c r="B240" s="243">
        <f t="shared" si="41"/>
        <v>46160</v>
      </c>
      <c r="C240" s="244">
        <f t="shared" si="41"/>
        <v>46160</v>
      </c>
      <c r="D240" s="259"/>
      <c r="E240" s="248">
        <f>COUNTIF(D235:D241,"夏休")+COUNTIF(D235:D241,"年末年始")+COUNTIF(D235:D241,"中止")+COUNTIF(D235:D241,"対象外")</f>
        <v>0</v>
      </c>
      <c r="F240" s="645"/>
    </row>
    <row r="241" spans="1:6" ht="12.75" thickBot="1" x14ac:dyDescent="0.45">
      <c r="A241" s="643"/>
      <c r="B241" s="245">
        <f t="shared" si="41"/>
        <v>46161</v>
      </c>
      <c r="C241" s="246">
        <f t="shared" si="41"/>
        <v>46161</v>
      </c>
      <c r="D241" s="260"/>
      <c r="E241" s="250">
        <f>COUNTIF(D235:D241,"")</f>
        <v>7</v>
      </c>
      <c r="F241" s="646"/>
    </row>
    <row r="242" spans="1:6" ht="12.75" thickBot="1" x14ac:dyDescent="0.45">
      <c r="A242" s="643">
        <v>34</v>
      </c>
      <c r="B242" s="241">
        <f t="shared" si="41"/>
        <v>46162</v>
      </c>
      <c r="C242" s="236">
        <f t="shared" si="41"/>
        <v>46162</v>
      </c>
      <c r="D242" s="258"/>
      <c r="E242" s="247" t="s">
        <v>87</v>
      </c>
      <c r="F242" s="644" t="str">
        <f t="shared" ref="F242" si="42">IF(E248&gt;=1,"対象外",IF(E247&gt;=1,"対象外",IF(E243&lt;=3,"対象外",(ROUND(E245/7,3)))))</f>
        <v>対象外</v>
      </c>
    </row>
    <row r="243" spans="1:6" ht="12.75" thickBot="1" x14ac:dyDescent="0.45">
      <c r="A243" s="643"/>
      <c r="B243" s="243">
        <f t="shared" si="41"/>
        <v>46163</v>
      </c>
      <c r="C243" s="244">
        <f t="shared" si="41"/>
        <v>46163</v>
      </c>
      <c r="D243" s="259"/>
      <c r="E243" s="250">
        <f>COUNTIF(D242:D248,"作業")</f>
        <v>0</v>
      </c>
      <c r="F243" s="645"/>
    </row>
    <row r="244" spans="1:6" ht="12.75" thickBot="1" x14ac:dyDescent="0.45">
      <c r="A244" s="643"/>
      <c r="B244" s="243">
        <f t="shared" si="41"/>
        <v>46164</v>
      </c>
      <c r="C244" s="244">
        <f t="shared" si="41"/>
        <v>46164</v>
      </c>
      <c r="D244" s="259"/>
      <c r="E244" s="248" t="s">
        <v>19</v>
      </c>
      <c r="F244" s="645"/>
    </row>
    <row r="245" spans="1:6" ht="12.75" thickBot="1" x14ac:dyDescent="0.45">
      <c r="A245" s="643"/>
      <c r="B245" s="243">
        <f t="shared" si="41"/>
        <v>46165</v>
      </c>
      <c r="C245" s="244">
        <f t="shared" si="41"/>
        <v>46165</v>
      </c>
      <c r="D245" s="259"/>
      <c r="E245" s="250">
        <f>COUNTIF(D242:D248,"休日")</f>
        <v>0</v>
      </c>
      <c r="F245" s="645"/>
    </row>
    <row r="246" spans="1:6" ht="12.75" thickBot="1" x14ac:dyDescent="0.45">
      <c r="A246" s="643"/>
      <c r="B246" s="243">
        <f t="shared" si="41"/>
        <v>46166</v>
      </c>
      <c r="C246" s="244">
        <f t="shared" si="41"/>
        <v>46166</v>
      </c>
      <c r="D246" s="259"/>
      <c r="E246" s="248" t="s">
        <v>145</v>
      </c>
      <c r="F246" s="645"/>
    </row>
    <row r="247" spans="1:6" ht="12.75" thickBot="1" x14ac:dyDescent="0.45">
      <c r="A247" s="643"/>
      <c r="B247" s="243">
        <f t="shared" si="41"/>
        <v>46167</v>
      </c>
      <c r="C247" s="244">
        <f t="shared" si="41"/>
        <v>46167</v>
      </c>
      <c r="D247" s="259"/>
      <c r="E247" s="248">
        <f>COUNTIF(D242:D248,"夏休")+COUNTIF(D242:D248,"年末年始")+COUNTIF(D242:D248,"中止")+COUNTIF(D242:D248,"対象外")</f>
        <v>0</v>
      </c>
      <c r="F247" s="645"/>
    </row>
    <row r="248" spans="1:6" ht="12.75" thickBot="1" x14ac:dyDescent="0.45">
      <c r="A248" s="643"/>
      <c r="B248" s="245">
        <f t="shared" si="41"/>
        <v>46168</v>
      </c>
      <c r="C248" s="246">
        <f t="shared" si="41"/>
        <v>46168</v>
      </c>
      <c r="D248" s="260"/>
      <c r="E248" s="250">
        <f>COUNTIF(D242:D248,"")</f>
        <v>7</v>
      </c>
      <c r="F248" s="646"/>
    </row>
    <row r="249" spans="1:6" ht="12.75" thickBot="1" x14ac:dyDescent="0.45">
      <c r="A249" s="643">
        <v>35</v>
      </c>
      <c r="B249" s="241">
        <f t="shared" si="41"/>
        <v>46169</v>
      </c>
      <c r="C249" s="236">
        <f t="shared" si="41"/>
        <v>46169</v>
      </c>
      <c r="D249" s="258"/>
      <c r="E249" s="247" t="s">
        <v>87</v>
      </c>
      <c r="F249" s="644" t="str">
        <f t="shared" ref="F249" si="43">IF(E255&gt;=1,"対象外",IF(E254&gt;=1,"対象外",IF(E250&lt;=3,"対象外",(ROUND(E252/7,3)))))</f>
        <v>対象外</v>
      </c>
    </row>
    <row r="250" spans="1:6" ht="12.75" thickBot="1" x14ac:dyDescent="0.45">
      <c r="A250" s="643"/>
      <c r="B250" s="243">
        <f t="shared" si="41"/>
        <v>46170</v>
      </c>
      <c r="C250" s="244">
        <f t="shared" si="41"/>
        <v>46170</v>
      </c>
      <c r="D250" s="259"/>
      <c r="E250" s="250">
        <f>COUNTIF(D249:D255,"作業")</f>
        <v>0</v>
      </c>
      <c r="F250" s="645"/>
    </row>
    <row r="251" spans="1:6" ht="12.75" thickBot="1" x14ac:dyDescent="0.45">
      <c r="A251" s="643"/>
      <c r="B251" s="243">
        <f t="shared" si="41"/>
        <v>46171</v>
      </c>
      <c r="C251" s="244">
        <f t="shared" si="41"/>
        <v>46171</v>
      </c>
      <c r="D251" s="259"/>
      <c r="E251" s="248" t="s">
        <v>19</v>
      </c>
      <c r="F251" s="645"/>
    </row>
    <row r="252" spans="1:6" ht="12.75" thickBot="1" x14ac:dyDescent="0.45">
      <c r="A252" s="643"/>
      <c r="B252" s="243">
        <f t="shared" si="41"/>
        <v>46172</v>
      </c>
      <c r="C252" s="244">
        <f t="shared" si="41"/>
        <v>46172</v>
      </c>
      <c r="D252" s="259"/>
      <c r="E252" s="250">
        <f>COUNTIF(D249:D255,"休日")</f>
        <v>0</v>
      </c>
      <c r="F252" s="645"/>
    </row>
    <row r="253" spans="1:6" ht="12.75" thickBot="1" x14ac:dyDescent="0.45">
      <c r="A253" s="643"/>
      <c r="B253" s="243">
        <f t="shared" si="41"/>
        <v>46173</v>
      </c>
      <c r="C253" s="244">
        <f t="shared" si="41"/>
        <v>46173</v>
      </c>
      <c r="D253" s="259"/>
      <c r="E253" s="248" t="s">
        <v>145</v>
      </c>
      <c r="F253" s="645"/>
    </row>
    <row r="254" spans="1:6" ht="12.75" thickBot="1" x14ac:dyDescent="0.45">
      <c r="A254" s="643"/>
      <c r="B254" s="243">
        <f t="shared" si="41"/>
        <v>46174</v>
      </c>
      <c r="C254" s="244">
        <f t="shared" si="41"/>
        <v>46174</v>
      </c>
      <c r="D254" s="259"/>
      <c r="E254" s="248">
        <f>COUNTIF(D249:D255,"夏休")+COUNTIF(D249:D255,"年末年始")+COUNTIF(D249:D255,"中止")+COUNTIF(D249:D255,"対象外")</f>
        <v>0</v>
      </c>
      <c r="F254" s="645"/>
    </row>
    <row r="255" spans="1:6" ht="12.75" thickBot="1" x14ac:dyDescent="0.45">
      <c r="A255" s="643"/>
      <c r="B255" s="245">
        <f t="shared" si="41"/>
        <v>46175</v>
      </c>
      <c r="C255" s="246">
        <f t="shared" si="41"/>
        <v>46175</v>
      </c>
      <c r="D255" s="260"/>
      <c r="E255" s="250">
        <f>COUNTIF(D249:D255,"")</f>
        <v>7</v>
      </c>
      <c r="F255" s="646"/>
    </row>
    <row r="256" spans="1:6" ht="12.75" thickBot="1" x14ac:dyDescent="0.45">
      <c r="A256" s="643">
        <v>36</v>
      </c>
      <c r="B256" s="241">
        <f t="shared" si="41"/>
        <v>46176</v>
      </c>
      <c r="C256" s="236">
        <f t="shared" si="41"/>
        <v>46176</v>
      </c>
      <c r="D256" s="258"/>
      <c r="E256" s="247" t="s">
        <v>87</v>
      </c>
      <c r="F256" s="644" t="str">
        <f t="shared" ref="F256" si="44">IF(E262&gt;=1,"対象外",IF(E261&gt;=1,"対象外",IF(E257&lt;=3,"対象外",(ROUND(E259/7,3)))))</f>
        <v>対象外</v>
      </c>
    </row>
    <row r="257" spans="1:6" ht="12.75" thickBot="1" x14ac:dyDescent="0.45">
      <c r="A257" s="643"/>
      <c r="B257" s="243">
        <f t="shared" si="41"/>
        <v>46177</v>
      </c>
      <c r="C257" s="244">
        <f t="shared" si="41"/>
        <v>46177</v>
      </c>
      <c r="D257" s="259"/>
      <c r="E257" s="250">
        <f>COUNTIF(D256:D262,"作業")</f>
        <v>0</v>
      </c>
      <c r="F257" s="645"/>
    </row>
    <row r="258" spans="1:6" ht="12.75" thickBot="1" x14ac:dyDescent="0.45">
      <c r="A258" s="643"/>
      <c r="B258" s="243">
        <f t="shared" si="41"/>
        <v>46178</v>
      </c>
      <c r="C258" s="244">
        <f t="shared" si="41"/>
        <v>46178</v>
      </c>
      <c r="D258" s="259"/>
      <c r="E258" s="248" t="s">
        <v>19</v>
      </c>
      <c r="F258" s="645"/>
    </row>
    <row r="259" spans="1:6" ht="12.75" thickBot="1" x14ac:dyDescent="0.45">
      <c r="A259" s="643"/>
      <c r="B259" s="243">
        <f t="shared" si="41"/>
        <v>46179</v>
      </c>
      <c r="C259" s="244">
        <f t="shared" si="41"/>
        <v>46179</v>
      </c>
      <c r="D259" s="259"/>
      <c r="E259" s="250">
        <f>COUNTIF(D256:D262,"休日")</f>
        <v>0</v>
      </c>
      <c r="F259" s="645"/>
    </row>
    <row r="260" spans="1:6" ht="12.75" thickBot="1" x14ac:dyDescent="0.45">
      <c r="A260" s="643"/>
      <c r="B260" s="243">
        <f t="shared" si="41"/>
        <v>46180</v>
      </c>
      <c r="C260" s="244">
        <f t="shared" si="41"/>
        <v>46180</v>
      </c>
      <c r="D260" s="259"/>
      <c r="E260" s="248" t="s">
        <v>145</v>
      </c>
      <c r="F260" s="645"/>
    </row>
    <row r="261" spans="1:6" ht="12.75" thickBot="1" x14ac:dyDescent="0.45">
      <c r="A261" s="643"/>
      <c r="B261" s="243">
        <f t="shared" si="41"/>
        <v>46181</v>
      </c>
      <c r="C261" s="244">
        <f t="shared" si="41"/>
        <v>46181</v>
      </c>
      <c r="D261" s="259"/>
      <c r="E261" s="248">
        <f>COUNTIF(D256:D262,"夏休")+COUNTIF(D256:D262,"年末年始")+COUNTIF(D256:D262,"中止")+COUNTIF(D256:D262,"対象外")</f>
        <v>0</v>
      </c>
      <c r="F261" s="645"/>
    </row>
    <row r="262" spans="1:6" ht="12.75" thickBot="1" x14ac:dyDescent="0.45">
      <c r="A262" s="643"/>
      <c r="B262" s="245">
        <f t="shared" si="41"/>
        <v>46182</v>
      </c>
      <c r="C262" s="246">
        <f t="shared" si="41"/>
        <v>46182</v>
      </c>
      <c r="D262" s="260"/>
      <c r="E262" s="249">
        <f>COUNTIF(D256:D262,"")</f>
        <v>7</v>
      </c>
      <c r="F262" s="646"/>
    </row>
    <row r="263" spans="1:6" ht="12.75" thickBot="1" x14ac:dyDescent="0.45">
      <c r="A263" s="643">
        <v>37</v>
      </c>
      <c r="B263" s="241">
        <f t="shared" si="41"/>
        <v>46183</v>
      </c>
      <c r="C263" s="236">
        <f t="shared" si="41"/>
        <v>46183</v>
      </c>
      <c r="D263" s="258"/>
      <c r="E263" s="247" t="s">
        <v>87</v>
      </c>
      <c r="F263" s="644" t="str">
        <f t="shared" ref="F263" si="45">IF(E269&gt;=1,"対象外",IF(E268&gt;=1,"対象外",IF(E264&lt;=3,"対象外",(ROUND(E266/7,3)))))</f>
        <v>対象外</v>
      </c>
    </row>
    <row r="264" spans="1:6" ht="12.75" thickBot="1" x14ac:dyDescent="0.45">
      <c r="A264" s="643"/>
      <c r="B264" s="243">
        <f>B263+1</f>
        <v>46184</v>
      </c>
      <c r="C264" s="244">
        <f>C263+1</f>
        <v>46184</v>
      </c>
      <c r="D264" s="259"/>
      <c r="E264" s="250">
        <f>COUNTIF(D263:D269,"作業")</f>
        <v>0</v>
      </c>
      <c r="F264" s="645"/>
    </row>
    <row r="265" spans="1:6" ht="12.75" thickBot="1" x14ac:dyDescent="0.45">
      <c r="A265" s="643"/>
      <c r="B265" s="243">
        <f t="shared" ref="B265:C291" si="46">B264+1</f>
        <v>46185</v>
      </c>
      <c r="C265" s="244">
        <f t="shared" si="46"/>
        <v>46185</v>
      </c>
      <c r="D265" s="259"/>
      <c r="E265" s="248" t="s">
        <v>19</v>
      </c>
      <c r="F265" s="645"/>
    </row>
    <row r="266" spans="1:6" ht="12.75" thickBot="1" x14ac:dyDescent="0.45">
      <c r="A266" s="643"/>
      <c r="B266" s="243">
        <f t="shared" si="46"/>
        <v>46186</v>
      </c>
      <c r="C266" s="244">
        <f t="shared" si="46"/>
        <v>46186</v>
      </c>
      <c r="D266" s="259"/>
      <c r="E266" s="250">
        <f>COUNTIF(D263:D269,"休日")</f>
        <v>0</v>
      </c>
      <c r="F266" s="645"/>
    </row>
    <row r="267" spans="1:6" ht="12.75" thickBot="1" x14ac:dyDescent="0.45">
      <c r="A267" s="643"/>
      <c r="B267" s="243">
        <f t="shared" si="46"/>
        <v>46187</v>
      </c>
      <c r="C267" s="244">
        <f t="shared" si="46"/>
        <v>46187</v>
      </c>
      <c r="D267" s="259"/>
      <c r="E267" s="248" t="s">
        <v>145</v>
      </c>
      <c r="F267" s="645"/>
    </row>
    <row r="268" spans="1:6" ht="12.75" thickBot="1" x14ac:dyDescent="0.45">
      <c r="A268" s="643"/>
      <c r="B268" s="243">
        <f t="shared" si="46"/>
        <v>46188</v>
      </c>
      <c r="C268" s="244">
        <f t="shared" si="46"/>
        <v>46188</v>
      </c>
      <c r="D268" s="259"/>
      <c r="E268" s="248">
        <f>COUNTIF(D263:D269,"夏休")+COUNTIF(D263:D269,"年末年始")+COUNTIF(D263:D269,"中止")+COUNTIF(D263:D269,"対象外")</f>
        <v>0</v>
      </c>
      <c r="F268" s="645"/>
    </row>
    <row r="269" spans="1:6" ht="12.75" thickBot="1" x14ac:dyDescent="0.45">
      <c r="A269" s="643"/>
      <c r="B269" s="245">
        <f t="shared" si="46"/>
        <v>46189</v>
      </c>
      <c r="C269" s="246">
        <f t="shared" si="46"/>
        <v>46189</v>
      </c>
      <c r="D269" s="260"/>
      <c r="E269" s="250">
        <f>COUNTIF(D263:D269,"")</f>
        <v>7</v>
      </c>
      <c r="F269" s="646"/>
    </row>
    <row r="270" spans="1:6" ht="12.75" thickBot="1" x14ac:dyDescent="0.45">
      <c r="A270" s="643">
        <v>38</v>
      </c>
      <c r="B270" s="241">
        <f t="shared" si="46"/>
        <v>46190</v>
      </c>
      <c r="C270" s="236">
        <f t="shared" si="46"/>
        <v>46190</v>
      </c>
      <c r="D270" s="258"/>
      <c r="E270" s="247" t="s">
        <v>87</v>
      </c>
      <c r="F270" s="644" t="str">
        <f t="shared" ref="F270" si="47">IF(E276&gt;=1,"対象外",IF(E275&gt;=1,"対象外",IF(E271&lt;=3,"対象外",(ROUND(E273/7,3)))))</f>
        <v>対象外</v>
      </c>
    </row>
    <row r="271" spans="1:6" ht="12.75" thickBot="1" x14ac:dyDescent="0.45">
      <c r="A271" s="643"/>
      <c r="B271" s="243">
        <f t="shared" si="46"/>
        <v>46191</v>
      </c>
      <c r="C271" s="244">
        <f t="shared" si="46"/>
        <v>46191</v>
      </c>
      <c r="D271" s="259"/>
      <c r="E271" s="250">
        <f>COUNTIF(D270:D276,"作業")</f>
        <v>0</v>
      </c>
      <c r="F271" s="645"/>
    </row>
    <row r="272" spans="1:6" ht="12.75" thickBot="1" x14ac:dyDescent="0.45">
      <c r="A272" s="643"/>
      <c r="B272" s="243">
        <f t="shared" si="46"/>
        <v>46192</v>
      </c>
      <c r="C272" s="244">
        <f t="shared" si="46"/>
        <v>46192</v>
      </c>
      <c r="D272" s="259"/>
      <c r="E272" s="248" t="s">
        <v>19</v>
      </c>
      <c r="F272" s="645"/>
    </row>
    <row r="273" spans="1:6" ht="12.75" thickBot="1" x14ac:dyDescent="0.45">
      <c r="A273" s="643"/>
      <c r="B273" s="243">
        <f t="shared" si="46"/>
        <v>46193</v>
      </c>
      <c r="C273" s="244">
        <f t="shared" si="46"/>
        <v>46193</v>
      </c>
      <c r="D273" s="259"/>
      <c r="E273" s="250">
        <f>COUNTIF(D270:D276,"休日")</f>
        <v>0</v>
      </c>
      <c r="F273" s="645"/>
    </row>
    <row r="274" spans="1:6" ht="12.75" thickBot="1" x14ac:dyDescent="0.45">
      <c r="A274" s="643"/>
      <c r="B274" s="243">
        <f t="shared" si="46"/>
        <v>46194</v>
      </c>
      <c r="C274" s="244">
        <f t="shared" si="46"/>
        <v>46194</v>
      </c>
      <c r="D274" s="259"/>
      <c r="E274" s="248" t="s">
        <v>145</v>
      </c>
      <c r="F274" s="645"/>
    </row>
    <row r="275" spans="1:6" ht="12.75" thickBot="1" x14ac:dyDescent="0.45">
      <c r="A275" s="643"/>
      <c r="B275" s="243">
        <f t="shared" si="46"/>
        <v>46195</v>
      </c>
      <c r="C275" s="244">
        <f t="shared" si="46"/>
        <v>46195</v>
      </c>
      <c r="D275" s="259"/>
      <c r="E275" s="248">
        <f>COUNTIF(D270:D276,"夏休")+COUNTIF(D270:D276,"年末年始")+COUNTIF(D270:D276,"中止")+COUNTIF(D270:D276,"対象外")</f>
        <v>0</v>
      </c>
      <c r="F275" s="645"/>
    </row>
    <row r="276" spans="1:6" ht="12.75" thickBot="1" x14ac:dyDescent="0.45">
      <c r="A276" s="643"/>
      <c r="B276" s="245">
        <f t="shared" si="46"/>
        <v>46196</v>
      </c>
      <c r="C276" s="246">
        <f t="shared" si="46"/>
        <v>46196</v>
      </c>
      <c r="D276" s="260"/>
      <c r="E276" s="250">
        <f>COUNTIF(D270:D276,"")</f>
        <v>7</v>
      </c>
      <c r="F276" s="646"/>
    </row>
    <row r="277" spans="1:6" ht="12.75" thickBot="1" x14ac:dyDescent="0.45">
      <c r="A277" s="643">
        <v>39</v>
      </c>
      <c r="B277" s="241">
        <f t="shared" si="46"/>
        <v>46197</v>
      </c>
      <c r="C277" s="236">
        <f t="shared" si="46"/>
        <v>46197</v>
      </c>
      <c r="D277" s="258"/>
      <c r="E277" s="247" t="s">
        <v>87</v>
      </c>
      <c r="F277" s="644" t="str">
        <f t="shared" ref="F277" si="48">IF(E283&gt;=1,"対象外",IF(E282&gt;=1,"対象外",IF(E278&lt;=3,"対象外",(ROUND(E280/7,3)))))</f>
        <v>対象外</v>
      </c>
    </row>
    <row r="278" spans="1:6" ht="12.75" thickBot="1" x14ac:dyDescent="0.45">
      <c r="A278" s="643"/>
      <c r="B278" s="243">
        <f t="shared" si="46"/>
        <v>46198</v>
      </c>
      <c r="C278" s="244">
        <f t="shared" si="46"/>
        <v>46198</v>
      </c>
      <c r="D278" s="259"/>
      <c r="E278" s="250">
        <f>COUNTIF(D277:D283,"作業")</f>
        <v>0</v>
      </c>
      <c r="F278" s="645"/>
    </row>
    <row r="279" spans="1:6" ht="12.75" thickBot="1" x14ac:dyDescent="0.45">
      <c r="A279" s="643"/>
      <c r="B279" s="243">
        <f t="shared" si="46"/>
        <v>46199</v>
      </c>
      <c r="C279" s="244">
        <f t="shared" si="46"/>
        <v>46199</v>
      </c>
      <c r="D279" s="259"/>
      <c r="E279" s="248" t="s">
        <v>19</v>
      </c>
      <c r="F279" s="645"/>
    </row>
    <row r="280" spans="1:6" ht="12.75" thickBot="1" x14ac:dyDescent="0.45">
      <c r="A280" s="643"/>
      <c r="B280" s="243">
        <f t="shared" si="46"/>
        <v>46200</v>
      </c>
      <c r="C280" s="244">
        <f t="shared" si="46"/>
        <v>46200</v>
      </c>
      <c r="D280" s="259"/>
      <c r="E280" s="250">
        <f>COUNTIF(D277:D283,"休日")</f>
        <v>0</v>
      </c>
      <c r="F280" s="645"/>
    </row>
    <row r="281" spans="1:6" ht="12.75" thickBot="1" x14ac:dyDescent="0.45">
      <c r="A281" s="643"/>
      <c r="B281" s="243">
        <f t="shared" si="46"/>
        <v>46201</v>
      </c>
      <c r="C281" s="244">
        <f t="shared" si="46"/>
        <v>46201</v>
      </c>
      <c r="D281" s="259"/>
      <c r="E281" s="248" t="s">
        <v>145</v>
      </c>
      <c r="F281" s="645"/>
    </row>
    <row r="282" spans="1:6" ht="12.75" thickBot="1" x14ac:dyDescent="0.45">
      <c r="A282" s="643"/>
      <c r="B282" s="243">
        <f t="shared" si="46"/>
        <v>46202</v>
      </c>
      <c r="C282" s="244">
        <f t="shared" si="46"/>
        <v>46202</v>
      </c>
      <c r="D282" s="259"/>
      <c r="E282" s="248">
        <f>COUNTIF(D277:D283,"夏休")+COUNTIF(D277:D283,"年末年始")+COUNTIF(D277:D283,"中止")+COUNTIF(D277:D283,"対象外")</f>
        <v>0</v>
      </c>
      <c r="F282" s="645"/>
    </row>
    <row r="283" spans="1:6" ht="12.75" thickBot="1" x14ac:dyDescent="0.45">
      <c r="A283" s="643"/>
      <c r="B283" s="245">
        <f t="shared" si="46"/>
        <v>46203</v>
      </c>
      <c r="C283" s="246">
        <f t="shared" si="46"/>
        <v>46203</v>
      </c>
      <c r="D283" s="260"/>
      <c r="E283" s="250">
        <f>COUNTIF(D277:D283,"")</f>
        <v>7</v>
      </c>
      <c r="F283" s="646"/>
    </row>
    <row r="284" spans="1:6" ht="12.75" thickBot="1" x14ac:dyDescent="0.45">
      <c r="A284" s="643">
        <v>40</v>
      </c>
      <c r="B284" s="241">
        <f t="shared" si="46"/>
        <v>46204</v>
      </c>
      <c r="C284" s="236">
        <f t="shared" si="46"/>
        <v>46204</v>
      </c>
      <c r="D284" s="258"/>
      <c r="E284" s="247" t="s">
        <v>87</v>
      </c>
      <c r="F284" s="644" t="str">
        <f t="shared" ref="F284" si="49">IF(E290&gt;=1,"対象外",IF(E289&gt;=1,"対象外",IF(E285&lt;=3,"対象外",(ROUND(E287/7,3)))))</f>
        <v>対象外</v>
      </c>
    </row>
    <row r="285" spans="1:6" ht="12.75" thickBot="1" x14ac:dyDescent="0.45">
      <c r="A285" s="643"/>
      <c r="B285" s="243">
        <f t="shared" si="46"/>
        <v>46205</v>
      </c>
      <c r="C285" s="244">
        <f t="shared" si="46"/>
        <v>46205</v>
      </c>
      <c r="D285" s="259"/>
      <c r="E285" s="250">
        <f>COUNTIF(D284:D290,"作業")</f>
        <v>0</v>
      </c>
      <c r="F285" s="645"/>
    </row>
    <row r="286" spans="1:6" ht="12.75" thickBot="1" x14ac:dyDescent="0.45">
      <c r="A286" s="643"/>
      <c r="B286" s="243">
        <f t="shared" si="46"/>
        <v>46206</v>
      </c>
      <c r="C286" s="244">
        <f t="shared" si="46"/>
        <v>46206</v>
      </c>
      <c r="D286" s="259"/>
      <c r="E286" s="248" t="s">
        <v>19</v>
      </c>
      <c r="F286" s="645"/>
    </row>
    <row r="287" spans="1:6" ht="12.75" thickBot="1" x14ac:dyDescent="0.45">
      <c r="A287" s="643"/>
      <c r="B287" s="243">
        <f t="shared" si="46"/>
        <v>46207</v>
      </c>
      <c r="C287" s="244">
        <f t="shared" si="46"/>
        <v>46207</v>
      </c>
      <c r="D287" s="259"/>
      <c r="E287" s="250">
        <f>COUNTIF(D284:D290,"休日")</f>
        <v>0</v>
      </c>
      <c r="F287" s="645"/>
    </row>
    <row r="288" spans="1:6" ht="12.75" thickBot="1" x14ac:dyDescent="0.45">
      <c r="A288" s="643"/>
      <c r="B288" s="243">
        <f t="shared" si="46"/>
        <v>46208</v>
      </c>
      <c r="C288" s="244">
        <f t="shared" si="46"/>
        <v>46208</v>
      </c>
      <c r="D288" s="259"/>
      <c r="E288" s="248" t="s">
        <v>145</v>
      </c>
      <c r="F288" s="645"/>
    </row>
    <row r="289" spans="1:6" ht="12.75" thickBot="1" x14ac:dyDescent="0.45">
      <c r="A289" s="643"/>
      <c r="B289" s="243">
        <f t="shared" si="46"/>
        <v>46209</v>
      </c>
      <c r="C289" s="244">
        <f t="shared" si="46"/>
        <v>46209</v>
      </c>
      <c r="D289" s="259"/>
      <c r="E289" s="248">
        <f>COUNTIF(D284:D290,"夏休")+COUNTIF(D284:D290,"年末年始")+COUNTIF(D284:D290,"中止")+COUNTIF(D284:D290,"対象外")</f>
        <v>0</v>
      </c>
      <c r="F289" s="645"/>
    </row>
    <row r="290" spans="1:6" ht="12.75" thickBot="1" x14ac:dyDescent="0.45">
      <c r="A290" s="643"/>
      <c r="B290" s="245">
        <f t="shared" si="46"/>
        <v>46210</v>
      </c>
      <c r="C290" s="246">
        <f t="shared" si="46"/>
        <v>46210</v>
      </c>
      <c r="D290" s="260"/>
      <c r="E290" s="249">
        <f>COUNTIF(D284:D290,"")</f>
        <v>7</v>
      </c>
      <c r="F290" s="646"/>
    </row>
    <row r="291" spans="1:6" ht="12.75" thickBot="1" x14ac:dyDescent="0.45">
      <c r="A291" s="643">
        <v>41</v>
      </c>
      <c r="B291" s="241">
        <f t="shared" si="46"/>
        <v>46211</v>
      </c>
      <c r="C291" s="236">
        <f t="shared" si="46"/>
        <v>46211</v>
      </c>
      <c r="D291" s="258"/>
      <c r="E291" s="247" t="s">
        <v>87</v>
      </c>
      <c r="F291" s="644" t="str">
        <f t="shared" ref="F291" si="50">IF(E297&gt;=1,"対象外",IF(E296&gt;=1,"対象外",IF(E292&lt;=3,"対象外",(ROUND(E294/7,3)))))</f>
        <v>対象外</v>
      </c>
    </row>
    <row r="292" spans="1:6" ht="12.75" thickBot="1" x14ac:dyDescent="0.45">
      <c r="A292" s="643"/>
      <c r="B292" s="243">
        <f>B291+1</f>
        <v>46212</v>
      </c>
      <c r="C292" s="244">
        <f>C291+1</f>
        <v>46212</v>
      </c>
      <c r="D292" s="259"/>
      <c r="E292" s="250">
        <f>COUNTIF(D291:D297,"作業")</f>
        <v>0</v>
      </c>
      <c r="F292" s="645"/>
    </row>
    <row r="293" spans="1:6" ht="12.75" thickBot="1" x14ac:dyDescent="0.45">
      <c r="A293" s="643"/>
      <c r="B293" s="243">
        <f t="shared" ref="B293:C319" si="51">B292+1</f>
        <v>46213</v>
      </c>
      <c r="C293" s="244">
        <f t="shared" si="51"/>
        <v>46213</v>
      </c>
      <c r="D293" s="259"/>
      <c r="E293" s="248" t="s">
        <v>19</v>
      </c>
      <c r="F293" s="645"/>
    </row>
    <row r="294" spans="1:6" ht="12.75" thickBot="1" x14ac:dyDescent="0.45">
      <c r="A294" s="643"/>
      <c r="B294" s="243">
        <f t="shared" si="51"/>
        <v>46214</v>
      </c>
      <c r="C294" s="244">
        <f t="shared" si="51"/>
        <v>46214</v>
      </c>
      <c r="D294" s="259"/>
      <c r="E294" s="250">
        <f>COUNTIF(D291:D297,"休日")</f>
        <v>0</v>
      </c>
      <c r="F294" s="645"/>
    </row>
    <row r="295" spans="1:6" ht="12.75" thickBot="1" x14ac:dyDescent="0.45">
      <c r="A295" s="643"/>
      <c r="B295" s="243">
        <f t="shared" si="51"/>
        <v>46215</v>
      </c>
      <c r="C295" s="244">
        <f t="shared" si="51"/>
        <v>46215</v>
      </c>
      <c r="D295" s="259"/>
      <c r="E295" s="248" t="s">
        <v>145</v>
      </c>
      <c r="F295" s="645"/>
    </row>
    <row r="296" spans="1:6" ht="12.75" thickBot="1" x14ac:dyDescent="0.45">
      <c r="A296" s="643"/>
      <c r="B296" s="243">
        <f t="shared" si="51"/>
        <v>46216</v>
      </c>
      <c r="C296" s="244">
        <f t="shared" si="51"/>
        <v>46216</v>
      </c>
      <c r="D296" s="259"/>
      <c r="E296" s="248">
        <f>COUNTIF(D291:D297,"夏休")+COUNTIF(D291:D297,"年末年始")+COUNTIF(D291:D297,"中止")+COUNTIF(D291:D297,"対象外")</f>
        <v>0</v>
      </c>
      <c r="F296" s="645"/>
    </row>
    <row r="297" spans="1:6" ht="12.75" thickBot="1" x14ac:dyDescent="0.45">
      <c r="A297" s="643"/>
      <c r="B297" s="245">
        <f t="shared" si="51"/>
        <v>46217</v>
      </c>
      <c r="C297" s="246">
        <f t="shared" si="51"/>
        <v>46217</v>
      </c>
      <c r="D297" s="260"/>
      <c r="E297" s="250">
        <f>COUNTIF(D291:D297,"")</f>
        <v>7</v>
      </c>
      <c r="F297" s="646"/>
    </row>
    <row r="298" spans="1:6" ht="12.75" thickBot="1" x14ac:dyDescent="0.45">
      <c r="A298" s="643">
        <v>42</v>
      </c>
      <c r="B298" s="241">
        <f t="shared" si="51"/>
        <v>46218</v>
      </c>
      <c r="C298" s="236">
        <f t="shared" si="51"/>
        <v>46218</v>
      </c>
      <c r="D298" s="258"/>
      <c r="E298" s="247" t="s">
        <v>87</v>
      </c>
      <c r="F298" s="644" t="str">
        <f t="shared" ref="F298" si="52">IF(E304&gt;=1,"対象外",IF(E303&gt;=1,"対象外",IF(E299&lt;=3,"対象外",(ROUND(E301/7,3)))))</f>
        <v>対象外</v>
      </c>
    </row>
    <row r="299" spans="1:6" ht="12.75" thickBot="1" x14ac:dyDescent="0.45">
      <c r="A299" s="643"/>
      <c r="B299" s="243">
        <f t="shared" si="51"/>
        <v>46219</v>
      </c>
      <c r="C299" s="244">
        <f t="shared" si="51"/>
        <v>46219</v>
      </c>
      <c r="D299" s="259"/>
      <c r="E299" s="250">
        <f>COUNTIF(D298:D304,"作業")</f>
        <v>0</v>
      </c>
      <c r="F299" s="645"/>
    </row>
    <row r="300" spans="1:6" ht="12.75" thickBot="1" x14ac:dyDescent="0.45">
      <c r="A300" s="643"/>
      <c r="B300" s="243">
        <f t="shared" si="51"/>
        <v>46220</v>
      </c>
      <c r="C300" s="244">
        <f t="shared" si="51"/>
        <v>46220</v>
      </c>
      <c r="D300" s="259"/>
      <c r="E300" s="248" t="s">
        <v>19</v>
      </c>
      <c r="F300" s="645"/>
    </row>
    <row r="301" spans="1:6" ht="12.75" thickBot="1" x14ac:dyDescent="0.45">
      <c r="A301" s="643"/>
      <c r="B301" s="243">
        <f t="shared" si="51"/>
        <v>46221</v>
      </c>
      <c r="C301" s="244">
        <f t="shared" si="51"/>
        <v>46221</v>
      </c>
      <c r="D301" s="259"/>
      <c r="E301" s="250">
        <f>COUNTIF(D298:D304,"休日")</f>
        <v>0</v>
      </c>
      <c r="F301" s="645"/>
    </row>
    <row r="302" spans="1:6" ht="12.75" thickBot="1" x14ac:dyDescent="0.45">
      <c r="A302" s="643"/>
      <c r="B302" s="243">
        <f t="shared" si="51"/>
        <v>46222</v>
      </c>
      <c r="C302" s="244">
        <f t="shared" si="51"/>
        <v>46222</v>
      </c>
      <c r="D302" s="259"/>
      <c r="E302" s="248" t="s">
        <v>145</v>
      </c>
      <c r="F302" s="645"/>
    </row>
    <row r="303" spans="1:6" ht="12.75" thickBot="1" x14ac:dyDescent="0.45">
      <c r="A303" s="643"/>
      <c r="B303" s="243">
        <f t="shared" si="51"/>
        <v>46223</v>
      </c>
      <c r="C303" s="244">
        <f t="shared" si="51"/>
        <v>46223</v>
      </c>
      <c r="D303" s="259"/>
      <c r="E303" s="248">
        <f>COUNTIF(D298:D304,"夏休")+COUNTIF(D298:D304,"年末年始")+COUNTIF(D298:D304,"中止")+COUNTIF(D298:D304,"対象外")</f>
        <v>0</v>
      </c>
      <c r="F303" s="645"/>
    </row>
    <row r="304" spans="1:6" ht="12.75" thickBot="1" x14ac:dyDescent="0.45">
      <c r="A304" s="643"/>
      <c r="B304" s="245">
        <f t="shared" si="51"/>
        <v>46224</v>
      </c>
      <c r="C304" s="246">
        <f t="shared" si="51"/>
        <v>46224</v>
      </c>
      <c r="D304" s="260"/>
      <c r="E304" s="250">
        <f>COUNTIF(D298:D304,"")</f>
        <v>7</v>
      </c>
      <c r="F304" s="646"/>
    </row>
    <row r="305" spans="1:6" ht="12.75" thickBot="1" x14ac:dyDescent="0.45">
      <c r="A305" s="643">
        <v>43</v>
      </c>
      <c r="B305" s="241">
        <f t="shared" si="51"/>
        <v>46225</v>
      </c>
      <c r="C305" s="236">
        <f t="shared" si="51"/>
        <v>46225</v>
      </c>
      <c r="D305" s="258"/>
      <c r="E305" s="247" t="s">
        <v>87</v>
      </c>
      <c r="F305" s="644" t="str">
        <f t="shared" ref="F305" si="53">IF(E311&gt;=1,"対象外",IF(E310&gt;=1,"対象外",IF(E306&lt;=3,"対象外",(ROUND(E308/7,3)))))</f>
        <v>対象外</v>
      </c>
    </row>
    <row r="306" spans="1:6" ht="12.75" thickBot="1" x14ac:dyDescent="0.45">
      <c r="A306" s="643"/>
      <c r="B306" s="243">
        <f t="shared" si="51"/>
        <v>46226</v>
      </c>
      <c r="C306" s="244">
        <f t="shared" si="51"/>
        <v>46226</v>
      </c>
      <c r="D306" s="259"/>
      <c r="E306" s="250">
        <f>COUNTIF(D305:D311,"作業")</f>
        <v>0</v>
      </c>
      <c r="F306" s="645"/>
    </row>
    <row r="307" spans="1:6" ht="12.75" thickBot="1" x14ac:dyDescent="0.45">
      <c r="A307" s="643"/>
      <c r="B307" s="243">
        <f t="shared" si="51"/>
        <v>46227</v>
      </c>
      <c r="C307" s="244">
        <f t="shared" si="51"/>
        <v>46227</v>
      </c>
      <c r="D307" s="259"/>
      <c r="E307" s="248" t="s">
        <v>19</v>
      </c>
      <c r="F307" s="645"/>
    </row>
    <row r="308" spans="1:6" ht="12.75" thickBot="1" x14ac:dyDescent="0.45">
      <c r="A308" s="643"/>
      <c r="B308" s="243">
        <f t="shared" si="51"/>
        <v>46228</v>
      </c>
      <c r="C308" s="244">
        <f t="shared" si="51"/>
        <v>46228</v>
      </c>
      <c r="D308" s="259"/>
      <c r="E308" s="250">
        <f>COUNTIF(D305:D311,"休日")</f>
        <v>0</v>
      </c>
      <c r="F308" s="645"/>
    </row>
    <row r="309" spans="1:6" ht="12.75" thickBot="1" x14ac:dyDescent="0.45">
      <c r="A309" s="643"/>
      <c r="B309" s="243">
        <f t="shared" si="51"/>
        <v>46229</v>
      </c>
      <c r="C309" s="244">
        <f t="shared" si="51"/>
        <v>46229</v>
      </c>
      <c r="D309" s="259"/>
      <c r="E309" s="248" t="s">
        <v>145</v>
      </c>
      <c r="F309" s="645"/>
    </row>
    <row r="310" spans="1:6" ht="12.75" thickBot="1" x14ac:dyDescent="0.45">
      <c r="A310" s="643"/>
      <c r="B310" s="243">
        <f t="shared" si="51"/>
        <v>46230</v>
      </c>
      <c r="C310" s="244">
        <f t="shared" si="51"/>
        <v>46230</v>
      </c>
      <c r="D310" s="259"/>
      <c r="E310" s="248">
        <f>COUNTIF(D305:D311,"夏休")+COUNTIF(D305:D311,"年末年始")+COUNTIF(D305:D311,"中止")+COUNTIF(D305:D311,"対象外")</f>
        <v>0</v>
      </c>
      <c r="F310" s="645"/>
    </row>
    <row r="311" spans="1:6" ht="12.75" thickBot="1" x14ac:dyDescent="0.45">
      <c r="A311" s="643"/>
      <c r="B311" s="245">
        <f t="shared" si="51"/>
        <v>46231</v>
      </c>
      <c r="C311" s="246">
        <f t="shared" si="51"/>
        <v>46231</v>
      </c>
      <c r="D311" s="260"/>
      <c r="E311" s="250">
        <f>COUNTIF(D305:D311,"")</f>
        <v>7</v>
      </c>
      <c r="F311" s="646"/>
    </row>
    <row r="312" spans="1:6" ht="12.75" thickBot="1" x14ac:dyDescent="0.45">
      <c r="A312" s="643">
        <v>44</v>
      </c>
      <c r="B312" s="241">
        <f t="shared" si="51"/>
        <v>46232</v>
      </c>
      <c r="C312" s="236">
        <f t="shared" si="51"/>
        <v>46232</v>
      </c>
      <c r="D312" s="258"/>
      <c r="E312" s="247" t="s">
        <v>87</v>
      </c>
      <c r="F312" s="644" t="str">
        <f t="shared" ref="F312" si="54">IF(E318&gt;=1,"対象外",IF(E317&gt;=1,"対象外",IF(E313&lt;=3,"対象外",(ROUND(E315/7,3)))))</f>
        <v>対象外</v>
      </c>
    </row>
    <row r="313" spans="1:6" ht="12.75" thickBot="1" x14ac:dyDescent="0.45">
      <c r="A313" s="643"/>
      <c r="B313" s="243">
        <f t="shared" si="51"/>
        <v>46233</v>
      </c>
      <c r="C313" s="244">
        <f t="shared" si="51"/>
        <v>46233</v>
      </c>
      <c r="D313" s="259"/>
      <c r="E313" s="250">
        <f>COUNTIF(D312:D318,"作業")</f>
        <v>0</v>
      </c>
      <c r="F313" s="645"/>
    </row>
    <row r="314" spans="1:6" ht="12.75" thickBot="1" x14ac:dyDescent="0.45">
      <c r="A314" s="643"/>
      <c r="B314" s="243">
        <f t="shared" si="51"/>
        <v>46234</v>
      </c>
      <c r="C314" s="244">
        <f t="shared" si="51"/>
        <v>46234</v>
      </c>
      <c r="D314" s="259"/>
      <c r="E314" s="248" t="s">
        <v>19</v>
      </c>
      <c r="F314" s="645"/>
    </row>
    <row r="315" spans="1:6" ht="12.75" thickBot="1" x14ac:dyDescent="0.45">
      <c r="A315" s="643"/>
      <c r="B315" s="243">
        <f t="shared" si="51"/>
        <v>46235</v>
      </c>
      <c r="C315" s="244">
        <f t="shared" si="51"/>
        <v>46235</v>
      </c>
      <c r="D315" s="259"/>
      <c r="E315" s="250">
        <f>COUNTIF(D312:D318,"休日")</f>
        <v>0</v>
      </c>
      <c r="F315" s="645"/>
    </row>
    <row r="316" spans="1:6" ht="12.75" thickBot="1" x14ac:dyDescent="0.45">
      <c r="A316" s="643"/>
      <c r="B316" s="243">
        <f t="shared" si="51"/>
        <v>46236</v>
      </c>
      <c r="C316" s="244">
        <f t="shared" si="51"/>
        <v>46236</v>
      </c>
      <c r="D316" s="259"/>
      <c r="E316" s="248" t="s">
        <v>145</v>
      </c>
      <c r="F316" s="645"/>
    </row>
    <row r="317" spans="1:6" ht="12.75" thickBot="1" x14ac:dyDescent="0.45">
      <c r="A317" s="643"/>
      <c r="B317" s="243">
        <f t="shared" si="51"/>
        <v>46237</v>
      </c>
      <c r="C317" s="244">
        <f t="shared" si="51"/>
        <v>46237</v>
      </c>
      <c r="D317" s="259"/>
      <c r="E317" s="248">
        <f>COUNTIF(D312:D318,"夏休")+COUNTIF(D312:D318,"年末年始")+COUNTIF(D312:D318,"中止")+COUNTIF(D312:D318,"対象外")</f>
        <v>0</v>
      </c>
      <c r="F317" s="645"/>
    </row>
    <row r="318" spans="1:6" ht="12.75" thickBot="1" x14ac:dyDescent="0.45">
      <c r="A318" s="643"/>
      <c r="B318" s="245">
        <f t="shared" si="51"/>
        <v>46238</v>
      </c>
      <c r="C318" s="246">
        <f t="shared" si="51"/>
        <v>46238</v>
      </c>
      <c r="D318" s="260"/>
      <c r="E318" s="249">
        <f>COUNTIF(D312:D318,"")</f>
        <v>7</v>
      </c>
      <c r="F318" s="646"/>
    </row>
    <row r="319" spans="1:6" ht="12.75" thickBot="1" x14ac:dyDescent="0.45">
      <c r="A319" s="643">
        <v>45</v>
      </c>
      <c r="B319" s="241">
        <f t="shared" si="51"/>
        <v>46239</v>
      </c>
      <c r="C319" s="236">
        <f t="shared" si="51"/>
        <v>46239</v>
      </c>
      <c r="D319" s="258"/>
      <c r="E319" s="247" t="s">
        <v>87</v>
      </c>
      <c r="F319" s="644" t="str">
        <f t="shared" ref="F319" si="55">IF(E325&gt;=1,"対象外",IF(E324&gt;=1,"対象外",IF(E320&lt;=3,"対象外",(ROUND(E322/7,3)))))</f>
        <v>対象外</v>
      </c>
    </row>
    <row r="320" spans="1:6" ht="12.75" thickBot="1" x14ac:dyDescent="0.45">
      <c r="A320" s="643"/>
      <c r="B320" s="243">
        <f>B319+1</f>
        <v>46240</v>
      </c>
      <c r="C320" s="244">
        <f>C319+1</f>
        <v>46240</v>
      </c>
      <c r="D320" s="259"/>
      <c r="E320" s="250">
        <f>COUNTIF(D319:D325,"作業")</f>
        <v>0</v>
      </c>
      <c r="F320" s="645"/>
    </row>
    <row r="321" spans="1:6" ht="12.75" thickBot="1" x14ac:dyDescent="0.45">
      <c r="A321" s="643"/>
      <c r="B321" s="243">
        <f t="shared" ref="B321:C347" si="56">B320+1</f>
        <v>46241</v>
      </c>
      <c r="C321" s="244">
        <f t="shared" si="56"/>
        <v>46241</v>
      </c>
      <c r="D321" s="259"/>
      <c r="E321" s="248" t="s">
        <v>19</v>
      </c>
      <c r="F321" s="645"/>
    </row>
    <row r="322" spans="1:6" ht="12.75" thickBot="1" x14ac:dyDescent="0.45">
      <c r="A322" s="643"/>
      <c r="B322" s="243">
        <f t="shared" si="56"/>
        <v>46242</v>
      </c>
      <c r="C322" s="244">
        <f t="shared" si="56"/>
        <v>46242</v>
      </c>
      <c r="D322" s="259"/>
      <c r="E322" s="250">
        <f>COUNTIF(D319:D325,"休日")</f>
        <v>0</v>
      </c>
      <c r="F322" s="645"/>
    </row>
    <row r="323" spans="1:6" ht="12.75" thickBot="1" x14ac:dyDescent="0.45">
      <c r="A323" s="643"/>
      <c r="B323" s="243">
        <f t="shared" si="56"/>
        <v>46243</v>
      </c>
      <c r="C323" s="244">
        <f t="shared" si="56"/>
        <v>46243</v>
      </c>
      <c r="D323" s="259"/>
      <c r="E323" s="248" t="s">
        <v>145</v>
      </c>
      <c r="F323" s="645"/>
    </row>
    <row r="324" spans="1:6" ht="12.75" thickBot="1" x14ac:dyDescent="0.45">
      <c r="A324" s="643"/>
      <c r="B324" s="243">
        <f t="shared" si="56"/>
        <v>46244</v>
      </c>
      <c r="C324" s="244">
        <f t="shared" si="56"/>
        <v>46244</v>
      </c>
      <c r="D324" s="259"/>
      <c r="E324" s="248">
        <f>COUNTIF(D319:D325,"夏休")+COUNTIF(D319:D325,"年末年始")+COUNTIF(D319:D325,"中止")+COUNTIF(D319:D325,"対象外")</f>
        <v>0</v>
      </c>
      <c r="F324" s="645"/>
    </row>
    <row r="325" spans="1:6" ht="12.75" thickBot="1" x14ac:dyDescent="0.45">
      <c r="A325" s="643"/>
      <c r="B325" s="245">
        <f t="shared" si="56"/>
        <v>46245</v>
      </c>
      <c r="C325" s="246">
        <f t="shared" si="56"/>
        <v>46245</v>
      </c>
      <c r="D325" s="260"/>
      <c r="E325" s="250">
        <f>COUNTIF(D319:D325,"")</f>
        <v>7</v>
      </c>
      <c r="F325" s="646"/>
    </row>
    <row r="326" spans="1:6" ht="12.75" thickBot="1" x14ac:dyDescent="0.45">
      <c r="A326" s="643">
        <v>46</v>
      </c>
      <c r="B326" s="241">
        <f t="shared" si="56"/>
        <v>46246</v>
      </c>
      <c r="C326" s="236">
        <f t="shared" si="56"/>
        <v>46246</v>
      </c>
      <c r="D326" s="258"/>
      <c r="E326" s="247" t="s">
        <v>87</v>
      </c>
      <c r="F326" s="644" t="str">
        <f t="shared" ref="F326" si="57">IF(E332&gt;=1,"対象外",IF(E331&gt;=1,"対象外",IF(E327&lt;=3,"対象外",(ROUND(E329/7,3)))))</f>
        <v>対象外</v>
      </c>
    </row>
    <row r="327" spans="1:6" ht="12.75" thickBot="1" x14ac:dyDescent="0.45">
      <c r="A327" s="643"/>
      <c r="B327" s="243">
        <f t="shared" si="56"/>
        <v>46247</v>
      </c>
      <c r="C327" s="244">
        <f t="shared" si="56"/>
        <v>46247</v>
      </c>
      <c r="D327" s="259"/>
      <c r="E327" s="250">
        <f>COUNTIF(D326:D332,"作業")</f>
        <v>0</v>
      </c>
      <c r="F327" s="645"/>
    </row>
    <row r="328" spans="1:6" ht="12.75" thickBot="1" x14ac:dyDescent="0.45">
      <c r="A328" s="643"/>
      <c r="B328" s="243">
        <f t="shared" si="56"/>
        <v>46248</v>
      </c>
      <c r="C328" s="244">
        <f t="shared" si="56"/>
        <v>46248</v>
      </c>
      <c r="D328" s="259"/>
      <c r="E328" s="248" t="s">
        <v>19</v>
      </c>
      <c r="F328" s="645"/>
    </row>
    <row r="329" spans="1:6" ht="12.75" thickBot="1" x14ac:dyDescent="0.45">
      <c r="A329" s="643"/>
      <c r="B329" s="243">
        <f t="shared" si="56"/>
        <v>46249</v>
      </c>
      <c r="C329" s="244">
        <f t="shared" si="56"/>
        <v>46249</v>
      </c>
      <c r="D329" s="259"/>
      <c r="E329" s="250">
        <f>COUNTIF(D326:D332,"休日")</f>
        <v>0</v>
      </c>
      <c r="F329" s="645"/>
    </row>
    <row r="330" spans="1:6" ht="12.75" thickBot="1" x14ac:dyDescent="0.45">
      <c r="A330" s="643"/>
      <c r="B330" s="243">
        <f t="shared" si="56"/>
        <v>46250</v>
      </c>
      <c r="C330" s="244">
        <f t="shared" si="56"/>
        <v>46250</v>
      </c>
      <c r="D330" s="259"/>
      <c r="E330" s="248" t="s">
        <v>145</v>
      </c>
      <c r="F330" s="645"/>
    </row>
    <row r="331" spans="1:6" ht="12.75" thickBot="1" x14ac:dyDescent="0.45">
      <c r="A331" s="643"/>
      <c r="B331" s="243">
        <f t="shared" si="56"/>
        <v>46251</v>
      </c>
      <c r="C331" s="244">
        <f t="shared" si="56"/>
        <v>46251</v>
      </c>
      <c r="D331" s="259"/>
      <c r="E331" s="248">
        <f>COUNTIF(D326:D332,"夏休")+COUNTIF(D326:D332,"年末年始")+COUNTIF(D326:D332,"中止")+COUNTIF(D326:D332,"対象外")</f>
        <v>0</v>
      </c>
      <c r="F331" s="645"/>
    </row>
    <row r="332" spans="1:6" ht="12.75" thickBot="1" x14ac:dyDescent="0.45">
      <c r="A332" s="643"/>
      <c r="B332" s="245">
        <f t="shared" si="56"/>
        <v>46252</v>
      </c>
      <c r="C332" s="246">
        <f t="shared" si="56"/>
        <v>46252</v>
      </c>
      <c r="D332" s="260"/>
      <c r="E332" s="250">
        <f>COUNTIF(D326:D332,"")</f>
        <v>7</v>
      </c>
      <c r="F332" s="646"/>
    </row>
    <row r="333" spans="1:6" ht="12.75" thickBot="1" x14ac:dyDescent="0.45">
      <c r="A333" s="643">
        <v>47</v>
      </c>
      <c r="B333" s="241">
        <f t="shared" si="56"/>
        <v>46253</v>
      </c>
      <c r="C333" s="236">
        <f t="shared" si="56"/>
        <v>46253</v>
      </c>
      <c r="D333" s="258"/>
      <c r="E333" s="247" t="s">
        <v>87</v>
      </c>
      <c r="F333" s="644" t="str">
        <f t="shared" ref="F333" si="58">IF(E339&gt;=1,"対象外",IF(E338&gt;=1,"対象外",IF(E334&lt;=3,"対象外",(ROUND(E336/7,3)))))</f>
        <v>対象外</v>
      </c>
    </row>
    <row r="334" spans="1:6" ht="12.75" thickBot="1" x14ac:dyDescent="0.45">
      <c r="A334" s="643"/>
      <c r="B334" s="243">
        <f t="shared" si="56"/>
        <v>46254</v>
      </c>
      <c r="C334" s="244">
        <f t="shared" si="56"/>
        <v>46254</v>
      </c>
      <c r="D334" s="259"/>
      <c r="E334" s="250">
        <f>COUNTIF(D333:D339,"作業")</f>
        <v>0</v>
      </c>
      <c r="F334" s="645"/>
    </row>
    <row r="335" spans="1:6" ht="12.75" thickBot="1" x14ac:dyDescent="0.45">
      <c r="A335" s="643"/>
      <c r="B335" s="243">
        <f t="shared" si="56"/>
        <v>46255</v>
      </c>
      <c r="C335" s="244">
        <f t="shared" si="56"/>
        <v>46255</v>
      </c>
      <c r="D335" s="259"/>
      <c r="E335" s="248" t="s">
        <v>19</v>
      </c>
      <c r="F335" s="645"/>
    </row>
    <row r="336" spans="1:6" ht="12.75" thickBot="1" x14ac:dyDescent="0.45">
      <c r="A336" s="643"/>
      <c r="B336" s="243">
        <f t="shared" si="56"/>
        <v>46256</v>
      </c>
      <c r="C336" s="244">
        <f t="shared" si="56"/>
        <v>46256</v>
      </c>
      <c r="D336" s="259"/>
      <c r="E336" s="250">
        <f>COUNTIF(D333:D339,"休日")</f>
        <v>0</v>
      </c>
      <c r="F336" s="645"/>
    </row>
    <row r="337" spans="1:6" ht="12.75" thickBot="1" x14ac:dyDescent="0.45">
      <c r="A337" s="643"/>
      <c r="B337" s="243">
        <f t="shared" si="56"/>
        <v>46257</v>
      </c>
      <c r="C337" s="244">
        <f t="shared" si="56"/>
        <v>46257</v>
      </c>
      <c r="D337" s="259"/>
      <c r="E337" s="248" t="s">
        <v>145</v>
      </c>
      <c r="F337" s="645"/>
    </row>
    <row r="338" spans="1:6" ht="12.75" thickBot="1" x14ac:dyDescent="0.45">
      <c r="A338" s="643"/>
      <c r="B338" s="243">
        <f t="shared" si="56"/>
        <v>46258</v>
      </c>
      <c r="C338" s="244">
        <f t="shared" si="56"/>
        <v>46258</v>
      </c>
      <c r="D338" s="259"/>
      <c r="E338" s="248">
        <f>COUNTIF(D333:D339,"夏休")+COUNTIF(D333:D339,"年末年始")+COUNTIF(D333:D339,"中止")+COUNTIF(D333:D339,"対象外")</f>
        <v>0</v>
      </c>
      <c r="F338" s="645"/>
    </row>
    <row r="339" spans="1:6" ht="12.75" thickBot="1" x14ac:dyDescent="0.45">
      <c r="A339" s="643"/>
      <c r="B339" s="245">
        <f t="shared" si="56"/>
        <v>46259</v>
      </c>
      <c r="C339" s="246">
        <f t="shared" si="56"/>
        <v>46259</v>
      </c>
      <c r="D339" s="260"/>
      <c r="E339" s="250">
        <f>COUNTIF(D333:D339,"")</f>
        <v>7</v>
      </c>
      <c r="F339" s="646"/>
    </row>
    <row r="340" spans="1:6" ht="12.75" thickBot="1" x14ac:dyDescent="0.45">
      <c r="A340" s="643">
        <v>48</v>
      </c>
      <c r="B340" s="241">
        <f t="shared" si="56"/>
        <v>46260</v>
      </c>
      <c r="C340" s="236">
        <f t="shared" si="56"/>
        <v>46260</v>
      </c>
      <c r="D340" s="258"/>
      <c r="E340" s="247" t="s">
        <v>87</v>
      </c>
      <c r="F340" s="644" t="str">
        <f t="shared" ref="F340" si="59">IF(E346&gt;=1,"対象外",IF(E345&gt;=1,"対象外",IF(E341&lt;=3,"対象外",(ROUND(E343/7,3)))))</f>
        <v>対象外</v>
      </c>
    </row>
    <row r="341" spans="1:6" ht="12.75" thickBot="1" x14ac:dyDescent="0.45">
      <c r="A341" s="643"/>
      <c r="B341" s="243">
        <f t="shared" si="56"/>
        <v>46261</v>
      </c>
      <c r="C341" s="244">
        <f t="shared" si="56"/>
        <v>46261</v>
      </c>
      <c r="D341" s="259"/>
      <c r="E341" s="250">
        <f>COUNTIF(D340:D346,"作業")</f>
        <v>0</v>
      </c>
      <c r="F341" s="645"/>
    </row>
    <row r="342" spans="1:6" ht="12.75" thickBot="1" x14ac:dyDescent="0.45">
      <c r="A342" s="643"/>
      <c r="B342" s="243">
        <f t="shared" si="56"/>
        <v>46262</v>
      </c>
      <c r="C342" s="244">
        <f t="shared" si="56"/>
        <v>46262</v>
      </c>
      <c r="D342" s="259"/>
      <c r="E342" s="248" t="s">
        <v>19</v>
      </c>
      <c r="F342" s="645"/>
    </row>
    <row r="343" spans="1:6" ht="12.75" thickBot="1" x14ac:dyDescent="0.45">
      <c r="A343" s="643"/>
      <c r="B343" s="243">
        <f t="shared" si="56"/>
        <v>46263</v>
      </c>
      <c r="C343" s="244">
        <f t="shared" si="56"/>
        <v>46263</v>
      </c>
      <c r="D343" s="259"/>
      <c r="E343" s="250">
        <f>COUNTIF(D340:D346,"休日")</f>
        <v>0</v>
      </c>
      <c r="F343" s="645"/>
    </row>
    <row r="344" spans="1:6" ht="12.75" thickBot="1" x14ac:dyDescent="0.45">
      <c r="A344" s="643"/>
      <c r="B344" s="243">
        <f t="shared" si="56"/>
        <v>46264</v>
      </c>
      <c r="C344" s="244">
        <f t="shared" si="56"/>
        <v>46264</v>
      </c>
      <c r="D344" s="259"/>
      <c r="E344" s="248" t="s">
        <v>145</v>
      </c>
      <c r="F344" s="645"/>
    </row>
    <row r="345" spans="1:6" ht="12.75" thickBot="1" x14ac:dyDescent="0.45">
      <c r="A345" s="643"/>
      <c r="B345" s="243">
        <f t="shared" si="56"/>
        <v>46265</v>
      </c>
      <c r="C345" s="244">
        <f t="shared" si="56"/>
        <v>46265</v>
      </c>
      <c r="D345" s="259"/>
      <c r="E345" s="248">
        <f>COUNTIF(D340:D346,"夏休")+COUNTIF(D340:D346,"年末年始")+COUNTIF(D340:D346,"中止")+COUNTIF(D340:D346,"対象外")</f>
        <v>0</v>
      </c>
      <c r="F345" s="645"/>
    </row>
    <row r="346" spans="1:6" ht="12.75" thickBot="1" x14ac:dyDescent="0.45">
      <c r="A346" s="643"/>
      <c r="B346" s="245">
        <f t="shared" si="56"/>
        <v>46266</v>
      </c>
      <c r="C346" s="246">
        <f t="shared" si="56"/>
        <v>46266</v>
      </c>
      <c r="D346" s="260"/>
      <c r="E346" s="249">
        <f>COUNTIF(D340:D346,"")</f>
        <v>7</v>
      </c>
      <c r="F346" s="646"/>
    </row>
    <row r="347" spans="1:6" ht="12.75" thickBot="1" x14ac:dyDescent="0.45">
      <c r="A347" s="643">
        <v>49</v>
      </c>
      <c r="B347" s="241">
        <f t="shared" si="56"/>
        <v>46267</v>
      </c>
      <c r="C347" s="236">
        <f t="shared" si="56"/>
        <v>46267</v>
      </c>
      <c r="D347" s="258"/>
      <c r="E347" s="247" t="s">
        <v>87</v>
      </c>
      <c r="F347" s="644" t="str">
        <f t="shared" ref="F347" si="60">IF(E353&gt;=1,"対象外",IF(E352&gt;=1,"対象外",IF(E348&lt;=3,"対象外",(ROUND(E350/7,3)))))</f>
        <v>対象外</v>
      </c>
    </row>
    <row r="348" spans="1:6" ht="12.75" thickBot="1" x14ac:dyDescent="0.45">
      <c r="A348" s="643"/>
      <c r="B348" s="243">
        <f>B347+1</f>
        <v>46268</v>
      </c>
      <c r="C348" s="244">
        <f>C347+1</f>
        <v>46268</v>
      </c>
      <c r="D348" s="259"/>
      <c r="E348" s="250">
        <f>COUNTIF(D347:D353,"作業")</f>
        <v>0</v>
      </c>
      <c r="F348" s="645"/>
    </row>
    <row r="349" spans="1:6" ht="12.75" thickBot="1" x14ac:dyDescent="0.45">
      <c r="A349" s="643"/>
      <c r="B349" s="243">
        <f t="shared" ref="B349:C375" si="61">B348+1</f>
        <v>46269</v>
      </c>
      <c r="C349" s="244">
        <f t="shared" si="61"/>
        <v>46269</v>
      </c>
      <c r="D349" s="259"/>
      <c r="E349" s="248" t="s">
        <v>19</v>
      </c>
      <c r="F349" s="645"/>
    </row>
    <row r="350" spans="1:6" ht="12.75" thickBot="1" x14ac:dyDescent="0.45">
      <c r="A350" s="643"/>
      <c r="B350" s="243">
        <f t="shared" si="61"/>
        <v>46270</v>
      </c>
      <c r="C350" s="244">
        <f t="shared" si="61"/>
        <v>46270</v>
      </c>
      <c r="D350" s="259"/>
      <c r="E350" s="250">
        <f>COUNTIF(D347:D353,"休日")</f>
        <v>0</v>
      </c>
      <c r="F350" s="645"/>
    </row>
    <row r="351" spans="1:6" ht="12.75" thickBot="1" x14ac:dyDescent="0.45">
      <c r="A351" s="643"/>
      <c r="B351" s="243">
        <f t="shared" si="61"/>
        <v>46271</v>
      </c>
      <c r="C351" s="244">
        <f t="shared" si="61"/>
        <v>46271</v>
      </c>
      <c r="D351" s="259"/>
      <c r="E351" s="248" t="s">
        <v>145</v>
      </c>
      <c r="F351" s="645"/>
    </row>
    <row r="352" spans="1:6" ht="12.75" thickBot="1" x14ac:dyDescent="0.45">
      <c r="A352" s="643"/>
      <c r="B352" s="243">
        <f t="shared" si="61"/>
        <v>46272</v>
      </c>
      <c r="C352" s="244">
        <f t="shared" si="61"/>
        <v>46272</v>
      </c>
      <c r="D352" s="259"/>
      <c r="E352" s="248">
        <f>COUNTIF(D347:D353,"夏休")+COUNTIF(D347:D353,"年末年始")+COUNTIF(D347:D353,"中止")+COUNTIF(D347:D353,"対象外")</f>
        <v>0</v>
      </c>
      <c r="F352" s="645"/>
    </row>
    <row r="353" spans="1:6" ht="12.75" thickBot="1" x14ac:dyDescent="0.45">
      <c r="A353" s="643"/>
      <c r="B353" s="245">
        <f t="shared" si="61"/>
        <v>46273</v>
      </c>
      <c r="C353" s="246">
        <f t="shared" si="61"/>
        <v>46273</v>
      </c>
      <c r="D353" s="260"/>
      <c r="E353" s="250">
        <f>COUNTIF(D347:D353,"")</f>
        <v>7</v>
      </c>
      <c r="F353" s="646"/>
    </row>
    <row r="354" spans="1:6" ht="12.75" thickBot="1" x14ac:dyDescent="0.45">
      <c r="A354" s="643">
        <v>50</v>
      </c>
      <c r="B354" s="241">
        <f t="shared" si="61"/>
        <v>46274</v>
      </c>
      <c r="C354" s="236">
        <f t="shared" si="61"/>
        <v>46274</v>
      </c>
      <c r="D354" s="258"/>
      <c r="E354" s="247" t="s">
        <v>87</v>
      </c>
      <c r="F354" s="644" t="str">
        <f t="shared" ref="F354" si="62">IF(E360&gt;=1,"対象外",IF(E359&gt;=1,"対象外",IF(E355&lt;=3,"対象外",(ROUND(E357/7,3)))))</f>
        <v>対象外</v>
      </c>
    </row>
    <row r="355" spans="1:6" ht="12.75" thickBot="1" x14ac:dyDescent="0.45">
      <c r="A355" s="643"/>
      <c r="B355" s="243">
        <f t="shared" si="61"/>
        <v>46275</v>
      </c>
      <c r="C355" s="244">
        <f t="shared" si="61"/>
        <v>46275</v>
      </c>
      <c r="D355" s="259"/>
      <c r="E355" s="250">
        <f>COUNTIF(D354:D360,"作業")</f>
        <v>0</v>
      </c>
      <c r="F355" s="645"/>
    </row>
    <row r="356" spans="1:6" ht="12.75" thickBot="1" x14ac:dyDescent="0.45">
      <c r="A356" s="643"/>
      <c r="B356" s="243">
        <f t="shared" si="61"/>
        <v>46276</v>
      </c>
      <c r="C356" s="244">
        <f t="shared" si="61"/>
        <v>46276</v>
      </c>
      <c r="D356" s="259"/>
      <c r="E356" s="248" t="s">
        <v>19</v>
      </c>
      <c r="F356" s="645"/>
    </row>
    <row r="357" spans="1:6" ht="12.75" thickBot="1" x14ac:dyDescent="0.45">
      <c r="A357" s="643"/>
      <c r="B357" s="243">
        <f t="shared" si="61"/>
        <v>46277</v>
      </c>
      <c r="C357" s="244">
        <f t="shared" si="61"/>
        <v>46277</v>
      </c>
      <c r="D357" s="259"/>
      <c r="E357" s="250">
        <f>COUNTIF(D354:D360,"休日")</f>
        <v>0</v>
      </c>
      <c r="F357" s="645"/>
    </row>
    <row r="358" spans="1:6" ht="12.75" thickBot="1" x14ac:dyDescent="0.45">
      <c r="A358" s="643"/>
      <c r="B358" s="243">
        <f t="shared" si="61"/>
        <v>46278</v>
      </c>
      <c r="C358" s="244">
        <f t="shared" si="61"/>
        <v>46278</v>
      </c>
      <c r="D358" s="259"/>
      <c r="E358" s="248" t="s">
        <v>145</v>
      </c>
      <c r="F358" s="645"/>
    </row>
    <row r="359" spans="1:6" ht="12.75" thickBot="1" x14ac:dyDescent="0.45">
      <c r="A359" s="643"/>
      <c r="B359" s="243">
        <f t="shared" si="61"/>
        <v>46279</v>
      </c>
      <c r="C359" s="244">
        <f t="shared" si="61"/>
        <v>46279</v>
      </c>
      <c r="D359" s="259"/>
      <c r="E359" s="248">
        <f>COUNTIF(D354:D360,"夏休")+COUNTIF(D354:D360,"年末年始")+COUNTIF(D354:D360,"中止")+COUNTIF(D354:D360,"対象外")</f>
        <v>0</v>
      </c>
      <c r="F359" s="645"/>
    </row>
    <row r="360" spans="1:6" ht="12.75" thickBot="1" x14ac:dyDescent="0.45">
      <c r="A360" s="643"/>
      <c r="B360" s="245">
        <f t="shared" si="61"/>
        <v>46280</v>
      </c>
      <c r="C360" s="246">
        <f t="shared" si="61"/>
        <v>46280</v>
      </c>
      <c r="D360" s="260"/>
      <c r="E360" s="250">
        <f>COUNTIF(D354:D360,"")</f>
        <v>7</v>
      </c>
      <c r="F360" s="646"/>
    </row>
    <row r="361" spans="1:6" ht="12.75" thickBot="1" x14ac:dyDescent="0.45">
      <c r="A361" s="643">
        <v>51</v>
      </c>
      <c r="B361" s="241">
        <f t="shared" si="61"/>
        <v>46281</v>
      </c>
      <c r="C361" s="236">
        <f t="shared" si="61"/>
        <v>46281</v>
      </c>
      <c r="D361" s="258"/>
      <c r="E361" s="247" t="s">
        <v>87</v>
      </c>
      <c r="F361" s="644" t="str">
        <f t="shared" ref="F361" si="63">IF(E367&gt;=1,"対象外",IF(E366&gt;=1,"対象外",IF(E362&lt;=3,"対象外",(ROUND(E364/7,3)))))</f>
        <v>対象外</v>
      </c>
    </row>
    <row r="362" spans="1:6" ht="12.75" thickBot="1" x14ac:dyDescent="0.45">
      <c r="A362" s="643"/>
      <c r="B362" s="243">
        <f t="shared" si="61"/>
        <v>46282</v>
      </c>
      <c r="C362" s="244">
        <f t="shared" si="61"/>
        <v>46282</v>
      </c>
      <c r="D362" s="259"/>
      <c r="E362" s="250">
        <f>COUNTIF(D361:D367,"作業")</f>
        <v>0</v>
      </c>
      <c r="F362" s="645"/>
    </row>
    <row r="363" spans="1:6" ht="12.75" thickBot="1" x14ac:dyDescent="0.45">
      <c r="A363" s="643"/>
      <c r="B363" s="243">
        <f t="shared" si="61"/>
        <v>46283</v>
      </c>
      <c r="C363" s="244">
        <f t="shared" si="61"/>
        <v>46283</v>
      </c>
      <c r="D363" s="259"/>
      <c r="E363" s="248" t="s">
        <v>19</v>
      </c>
      <c r="F363" s="645"/>
    </row>
    <row r="364" spans="1:6" ht="12.75" thickBot="1" x14ac:dyDescent="0.45">
      <c r="A364" s="643"/>
      <c r="B364" s="243">
        <f t="shared" si="61"/>
        <v>46284</v>
      </c>
      <c r="C364" s="244">
        <f t="shared" si="61"/>
        <v>46284</v>
      </c>
      <c r="D364" s="259"/>
      <c r="E364" s="250">
        <f>COUNTIF(D361:D367,"休日")</f>
        <v>0</v>
      </c>
      <c r="F364" s="645"/>
    </row>
    <row r="365" spans="1:6" ht="12.75" thickBot="1" x14ac:dyDescent="0.45">
      <c r="A365" s="643"/>
      <c r="B365" s="243">
        <f t="shared" si="61"/>
        <v>46285</v>
      </c>
      <c r="C365" s="244">
        <f t="shared" si="61"/>
        <v>46285</v>
      </c>
      <c r="D365" s="259"/>
      <c r="E365" s="248" t="s">
        <v>145</v>
      </c>
      <c r="F365" s="645"/>
    </row>
    <row r="366" spans="1:6" ht="12.75" thickBot="1" x14ac:dyDescent="0.45">
      <c r="A366" s="643"/>
      <c r="B366" s="243">
        <f t="shared" si="61"/>
        <v>46286</v>
      </c>
      <c r="C366" s="244">
        <f t="shared" si="61"/>
        <v>46286</v>
      </c>
      <c r="D366" s="259"/>
      <c r="E366" s="248">
        <f>COUNTIF(D361:D367,"夏休")+COUNTIF(D361:D367,"年末年始")+COUNTIF(D361:D367,"中止")+COUNTIF(D361:D367,"対象外")</f>
        <v>0</v>
      </c>
      <c r="F366" s="645"/>
    </row>
    <row r="367" spans="1:6" ht="12.75" thickBot="1" x14ac:dyDescent="0.45">
      <c r="A367" s="643"/>
      <c r="B367" s="245">
        <f t="shared" si="61"/>
        <v>46287</v>
      </c>
      <c r="C367" s="246">
        <f t="shared" si="61"/>
        <v>46287</v>
      </c>
      <c r="D367" s="260"/>
      <c r="E367" s="250">
        <f>COUNTIF(D361:D367,"")</f>
        <v>7</v>
      </c>
      <c r="F367" s="646"/>
    </row>
    <row r="368" spans="1:6" ht="12.75" thickBot="1" x14ac:dyDescent="0.45">
      <c r="A368" s="643">
        <v>52</v>
      </c>
      <c r="B368" s="241">
        <f t="shared" si="61"/>
        <v>46288</v>
      </c>
      <c r="C368" s="236">
        <f t="shared" si="61"/>
        <v>46288</v>
      </c>
      <c r="D368" s="258"/>
      <c r="E368" s="247" t="s">
        <v>87</v>
      </c>
      <c r="F368" s="644" t="str">
        <f t="shared" ref="F368" si="64">IF(E374&gt;=1,"対象外",IF(E373&gt;=1,"対象外",IF(E369&lt;=3,"対象外",(ROUND(E371/7,3)))))</f>
        <v>対象外</v>
      </c>
    </row>
    <row r="369" spans="1:6" ht="12.75" thickBot="1" x14ac:dyDescent="0.45">
      <c r="A369" s="643"/>
      <c r="B369" s="243">
        <f t="shared" si="61"/>
        <v>46289</v>
      </c>
      <c r="C369" s="244">
        <f t="shared" si="61"/>
        <v>46289</v>
      </c>
      <c r="D369" s="259"/>
      <c r="E369" s="250">
        <f>COUNTIF(D368:D374,"作業")</f>
        <v>0</v>
      </c>
      <c r="F369" s="645"/>
    </row>
    <row r="370" spans="1:6" ht="12.75" thickBot="1" x14ac:dyDescent="0.45">
      <c r="A370" s="643"/>
      <c r="B370" s="243">
        <f t="shared" si="61"/>
        <v>46290</v>
      </c>
      <c r="C370" s="244">
        <f t="shared" si="61"/>
        <v>46290</v>
      </c>
      <c r="D370" s="259"/>
      <c r="E370" s="248" t="s">
        <v>19</v>
      </c>
      <c r="F370" s="645"/>
    </row>
    <row r="371" spans="1:6" ht="12.75" thickBot="1" x14ac:dyDescent="0.45">
      <c r="A371" s="643"/>
      <c r="B371" s="243">
        <f t="shared" si="61"/>
        <v>46291</v>
      </c>
      <c r="C371" s="244">
        <f t="shared" si="61"/>
        <v>46291</v>
      </c>
      <c r="D371" s="259"/>
      <c r="E371" s="250">
        <f>COUNTIF(D368:D374,"休日")</f>
        <v>0</v>
      </c>
      <c r="F371" s="645"/>
    </row>
    <row r="372" spans="1:6" ht="12.75" thickBot="1" x14ac:dyDescent="0.45">
      <c r="A372" s="643"/>
      <c r="B372" s="243">
        <f t="shared" si="61"/>
        <v>46292</v>
      </c>
      <c r="C372" s="244">
        <f t="shared" si="61"/>
        <v>46292</v>
      </c>
      <c r="D372" s="259"/>
      <c r="E372" s="248" t="s">
        <v>145</v>
      </c>
      <c r="F372" s="645"/>
    </row>
    <row r="373" spans="1:6" ht="12.75" thickBot="1" x14ac:dyDescent="0.45">
      <c r="A373" s="643"/>
      <c r="B373" s="243">
        <f t="shared" si="61"/>
        <v>46293</v>
      </c>
      <c r="C373" s="244">
        <f t="shared" si="61"/>
        <v>46293</v>
      </c>
      <c r="D373" s="259"/>
      <c r="E373" s="248">
        <f>COUNTIF(D368:D374,"夏休")+COUNTIF(D368:D374,"年末年始")+COUNTIF(D368:D374,"中止")+COUNTIF(D368:D374,"対象外")</f>
        <v>0</v>
      </c>
      <c r="F373" s="645"/>
    </row>
    <row r="374" spans="1:6" ht="12.75" thickBot="1" x14ac:dyDescent="0.45">
      <c r="A374" s="643"/>
      <c r="B374" s="245">
        <f t="shared" si="61"/>
        <v>46294</v>
      </c>
      <c r="C374" s="246">
        <f t="shared" si="61"/>
        <v>46294</v>
      </c>
      <c r="D374" s="260"/>
      <c r="E374" s="249">
        <f>COUNTIF(D368:D374,"")</f>
        <v>7</v>
      </c>
      <c r="F374" s="646"/>
    </row>
    <row r="375" spans="1:6" ht="12.75" thickBot="1" x14ac:dyDescent="0.45">
      <c r="A375" s="643">
        <v>53</v>
      </c>
      <c r="B375" s="241">
        <f t="shared" si="61"/>
        <v>46295</v>
      </c>
      <c r="C375" s="236">
        <f t="shared" si="61"/>
        <v>46295</v>
      </c>
      <c r="D375" s="258"/>
      <c r="E375" s="247" t="s">
        <v>87</v>
      </c>
      <c r="F375" s="644" t="str">
        <f t="shared" ref="F375" si="65">IF(E381&gt;=1,"対象外",IF(E380&gt;=1,"対象外",IF(E376&lt;=3,"対象外",(ROUND(E378/7,3)))))</f>
        <v>対象外</v>
      </c>
    </row>
    <row r="376" spans="1:6" ht="12.75" thickBot="1" x14ac:dyDescent="0.45">
      <c r="A376" s="643"/>
      <c r="B376" s="243">
        <f>B375+1</f>
        <v>46296</v>
      </c>
      <c r="C376" s="244">
        <f>C375+1</f>
        <v>46296</v>
      </c>
      <c r="D376" s="259"/>
      <c r="E376" s="250">
        <f>COUNTIF(D375:D381,"作業")</f>
        <v>0</v>
      </c>
      <c r="F376" s="645"/>
    </row>
    <row r="377" spans="1:6" ht="12.75" thickBot="1" x14ac:dyDescent="0.45">
      <c r="A377" s="643"/>
      <c r="B377" s="243">
        <f t="shared" ref="B377:C403" si="66">B376+1</f>
        <v>46297</v>
      </c>
      <c r="C377" s="244">
        <f t="shared" si="66"/>
        <v>46297</v>
      </c>
      <c r="D377" s="259"/>
      <c r="E377" s="248" t="s">
        <v>19</v>
      </c>
      <c r="F377" s="645"/>
    </row>
    <row r="378" spans="1:6" ht="12.75" thickBot="1" x14ac:dyDescent="0.45">
      <c r="A378" s="643"/>
      <c r="B378" s="243">
        <f t="shared" si="66"/>
        <v>46298</v>
      </c>
      <c r="C378" s="244">
        <f t="shared" si="66"/>
        <v>46298</v>
      </c>
      <c r="D378" s="259"/>
      <c r="E378" s="250">
        <f>COUNTIF(D375:D381,"休日")</f>
        <v>0</v>
      </c>
      <c r="F378" s="645"/>
    </row>
    <row r="379" spans="1:6" ht="12.75" thickBot="1" x14ac:dyDescent="0.45">
      <c r="A379" s="643"/>
      <c r="B379" s="243">
        <f t="shared" si="66"/>
        <v>46299</v>
      </c>
      <c r="C379" s="244">
        <f t="shared" si="66"/>
        <v>46299</v>
      </c>
      <c r="D379" s="259"/>
      <c r="E379" s="248" t="s">
        <v>145</v>
      </c>
      <c r="F379" s="645"/>
    </row>
    <row r="380" spans="1:6" ht="12.75" thickBot="1" x14ac:dyDescent="0.45">
      <c r="A380" s="643"/>
      <c r="B380" s="243">
        <f t="shared" si="66"/>
        <v>46300</v>
      </c>
      <c r="C380" s="244">
        <f t="shared" si="66"/>
        <v>46300</v>
      </c>
      <c r="D380" s="259"/>
      <c r="E380" s="248">
        <f>COUNTIF(D375:D381,"夏休")+COUNTIF(D375:D381,"年末年始")+COUNTIF(D375:D381,"中止")+COUNTIF(D375:D381,"対象外")</f>
        <v>0</v>
      </c>
      <c r="F380" s="645"/>
    </row>
    <row r="381" spans="1:6" ht="12.75" thickBot="1" x14ac:dyDescent="0.45">
      <c r="A381" s="643"/>
      <c r="B381" s="245">
        <f t="shared" si="66"/>
        <v>46301</v>
      </c>
      <c r="C381" s="246">
        <f t="shared" si="66"/>
        <v>46301</v>
      </c>
      <c r="D381" s="260"/>
      <c r="E381" s="250">
        <f>COUNTIF(D375:D381,"")</f>
        <v>7</v>
      </c>
      <c r="F381" s="646"/>
    </row>
    <row r="382" spans="1:6" ht="12.75" thickBot="1" x14ac:dyDescent="0.45">
      <c r="A382" s="643">
        <v>54</v>
      </c>
      <c r="B382" s="241">
        <f t="shared" si="66"/>
        <v>46302</v>
      </c>
      <c r="C382" s="236">
        <f t="shared" si="66"/>
        <v>46302</v>
      </c>
      <c r="D382" s="258"/>
      <c r="E382" s="247" t="s">
        <v>87</v>
      </c>
      <c r="F382" s="644" t="str">
        <f t="shared" ref="F382" si="67">IF(E388&gt;=1,"対象外",IF(E387&gt;=1,"対象外",IF(E383&lt;=3,"対象外",(ROUND(E385/7,3)))))</f>
        <v>対象外</v>
      </c>
    </row>
    <row r="383" spans="1:6" ht="12.75" thickBot="1" x14ac:dyDescent="0.45">
      <c r="A383" s="643"/>
      <c r="B383" s="243">
        <f t="shared" si="66"/>
        <v>46303</v>
      </c>
      <c r="C383" s="244">
        <f t="shared" si="66"/>
        <v>46303</v>
      </c>
      <c r="D383" s="259"/>
      <c r="E383" s="250">
        <f>COUNTIF(D382:D388,"作業")</f>
        <v>0</v>
      </c>
      <c r="F383" s="645"/>
    </row>
    <row r="384" spans="1:6" ht="12.75" thickBot="1" x14ac:dyDescent="0.45">
      <c r="A384" s="643"/>
      <c r="B384" s="243">
        <f t="shared" si="66"/>
        <v>46304</v>
      </c>
      <c r="C384" s="244">
        <f t="shared" si="66"/>
        <v>46304</v>
      </c>
      <c r="D384" s="259"/>
      <c r="E384" s="248" t="s">
        <v>19</v>
      </c>
      <c r="F384" s="645"/>
    </row>
    <row r="385" spans="1:6" ht="12.75" thickBot="1" x14ac:dyDescent="0.45">
      <c r="A385" s="643"/>
      <c r="B385" s="243">
        <f t="shared" si="66"/>
        <v>46305</v>
      </c>
      <c r="C385" s="244">
        <f t="shared" si="66"/>
        <v>46305</v>
      </c>
      <c r="D385" s="259"/>
      <c r="E385" s="250">
        <f>COUNTIF(D382:D388,"休日")</f>
        <v>0</v>
      </c>
      <c r="F385" s="645"/>
    </row>
    <row r="386" spans="1:6" ht="12.75" thickBot="1" x14ac:dyDescent="0.45">
      <c r="A386" s="643"/>
      <c r="B386" s="243">
        <f t="shared" si="66"/>
        <v>46306</v>
      </c>
      <c r="C386" s="244">
        <f t="shared" si="66"/>
        <v>46306</v>
      </c>
      <c r="D386" s="259"/>
      <c r="E386" s="248" t="s">
        <v>145</v>
      </c>
      <c r="F386" s="645"/>
    </row>
    <row r="387" spans="1:6" ht="12.75" thickBot="1" x14ac:dyDescent="0.45">
      <c r="A387" s="643"/>
      <c r="B387" s="243">
        <f t="shared" si="66"/>
        <v>46307</v>
      </c>
      <c r="C387" s="244">
        <f t="shared" si="66"/>
        <v>46307</v>
      </c>
      <c r="D387" s="259"/>
      <c r="E387" s="248">
        <f>COUNTIF(D382:D388,"夏休")+COUNTIF(D382:D388,"年末年始")+COUNTIF(D382:D388,"中止")+COUNTIF(D382:D388,"対象外")</f>
        <v>0</v>
      </c>
      <c r="F387" s="645"/>
    </row>
    <row r="388" spans="1:6" ht="12.75" thickBot="1" x14ac:dyDescent="0.45">
      <c r="A388" s="643"/>
      <c r="B388" s="245">
        <f t="shared" si="66"/>
        <v>46308</v>
      </c>
      <c r="C388" s="246">
        <f t="shared" si="66"/>
        <v>46308</v>
      </c>
      <c r="D388" s="260"/>
      <c r="E388" s="250">
        <f>COUNTIF(D382:D388,"")</f>
        <v>7</v>
      </c>
      <c r="F388" s="646"/>
    </row>
    <row r="389" spans="1:6" ht="12.75" thickBot="1" x14ac:dyDescent="0.45">
      <c r="A389" s="643">
        <v>55</v>
      </c>
      <c r="B389" s="241">
        <f t="shared" si="66"/>
        <v>46309</v>
      </c>
      <c r="C389" s="236">
        <f t="shared" si="66"/>
        <v>46309</v>
      </c>
      <c r="D389" s="258"/>
      <c r="E389" s="247" t="s">
        <v>87</v>
      </c>
      <c r="F389" s="644" t="str">
        <f t="shared" ref="F389" si="68">IF(E395&gt;=1,"対象外",IF(E394&gt;=1,"対象外",IF(E390&lt;=3,"対象外",(ROUND(E392/7,3)))))</f>
        <v>対象外</v>
      </c>
    </row>
    <row r="390" spans="1:6" ht="12.75" thickBot="1" x14ac:dyDescent="0.45">
      <c r="A390" s="643"/>
      <c r="B390" s="243">
        <f t="shared" si="66"/>
        <v>46310</v>
      </c>
      <c r="C390" s="244">
        <f t="shared" si="66"/>
        <v>46310</v>
      </c>
      <c r="D390" s="259"/>
      <c r="E390" s="250">
        <f>COUNTIF(D389:D395,"作業")</f>
        <v>0</v>
      </c>
      <c r="F390" s="645"/>
    </row>
    <row r="391" spans="1:6" ht="12.75" thickBot="1" x14ac:dyDescent="0.45">
      <c r="A391" s="643"/>
      <c r="B391" s="243">
        <f t="shared" si="66"/>
        <v>46311</v>
      </c>
      <c r="C391" s="244">
        <f t="shared" si="66"/>
        <v>46311</v>
      </c>
      <c r="D391" s="259"/>
      <c r="E391" s="248" t="s">
        <v>19</v>
      </c>
      <c r="F391" s="645"/>
    </row>
    <row r="392" spans="1:6" ht="12.75" thickBot="1" x14ac:dyDescent="0.45">
      <c r="A392" s="643"/>
      <c r="B392" s="243">
        <f t="shared" si="66"/>
        <v>46312</v>
      </c>
      <c r="C392" s="244">
        <f t="shared" si="66"/>
        <v>46312</v>
      </c>
      <c r="D392" s="259"/>
      <c r="E392" s="250">
        <f>COUNTIF(D389:D395,"休日")</f>
        <v>0</v>
      </c>
      <c r="F392" s="645"/>
    </row>
    <row r="393" spans="1:6" ht="12.75" thickBot="1" x14ac:dyDescent="0.45">
      <c r="A393" s="643"/>
      <c r="B393" s="243">
        <f t="shared" si="66"/>
        <v>46313</v>
      </c>
      <c r="C393" s="244">
        <f t="shared" si="66"/>
        <v>46313</v>
      </c>
      <c r="D393" s="259"/>
      <c r="E393" s="248" t="s">
        <v>145</v>
      </c>
      <c r="F393" s="645"/>
    </row>
    <row r="394" spans="1:6" ht="12.75" thickBot="1" x14ac:dyDescent="0.45">
      <c r="A394" s="643"/>
      <c r="B394" s="243">
        <f t="shared" si="66"/>
        <v>46314</v>
      </c>
      <c r="C394" s="244">
        <f t="shared" si="66"/>
        <v>46314</v>
      </c>
      <c r="D394" s="259"/>
      <c r="E394" s="248">
        <f>COUNTIF(D389:D395,"夏休")+COUNTIF(D389:D395,"年末年始")+COUNTIF(D389:D395,"中止")+COUNTIF(D389:D395,"対象外")</f>
        <v>0</v>
      </c>
      <c r="F394" s="645"/>
    </row>
    <row r="395" spans="1:6" ht="12.75" thickBot="1" x14ac:dyDescent="0.45">
      <c r="A395" s="643"/>
      <c r="B395" s="245">
        <f t="shared" si="66"/>
        <v>46315</v>
      </c>
      <c r="C395" s="246">
        <f t="shared" si="66"/>
        <v>46315</v>
      </c>
      <c r="D395" s="260"/>
      <c r="E395" s="250">
        <f>COUNTIF(D389:D395,"")</f>
        <v>7</v>
      </c>
      <c r="F395" s="646"/>
    </row>
    <row r="396" spans="1:6" ht="12.75" thickBot="1" x14ac:dyDescent="0.45">
      <c r="A396" s="643">
        <v>56</v>
      </c>
      <c r="B396" s="241">
        <f t="shared" si="66"/>
        <v>46316</v>
      </c>
      <c r="C396" s="236">
        <f t="shared" si="66"/>
        <v>46316</v>
      </c>
      <c r="D396" s="258"/>
      <c r="E396" s="247" t="s">
        <v>87</v>
      </c>
      <c r="F396" s="644" t="str">
        <f t="shared" ref="F396" si="69">IF(E402&gt;=1,"対象外",IF(E401&gt;=1,"対象外",IF(E397&lt;=3,"対象外",(ROUND(E399/7,3)))))</f>
        <v>対象外</v>
      </c>
    </row>
    <row r="397" spans="1:6" ht="12.75" thickBot="1" x14ac:dyDescent="0.45">
      <c r="A397" s="643"/>
      <c r="B397" s="243">
        <f t="shared" si="66"/>
        <v>46317</v>
      </c>
      <c r="C397" s="244">
        <f t="shared" si="66"/>
        <v>46317</v>
      </c>
      <c r="D397" s="259"/>
      <c r="E397" s="250">
        <f>COUNTIF(D396:D402,"作業")</f>
        <v>0</v>
      </c>
      <c r="F397" s="645"/>
    </row>
    <row r="398" spans="1:6" ht="12.75" thickBot="1" x14ac:dyDescent="0.45">
      <c r="A398" s="643"/>
      <c r="B398" s="243">
        <f t="shared" si="66"/>
        <v>46318</v>
      </c>
      <c r="C398" s="244">
        <f t="shared" si="66"/>
        <v>46318</v>
      </c>
      <c r="D398" s="259"/>
      <c r="E398" s="248" t="s">
        <v>19</v>
      </c>
      <c r="F398" s="645"/>
    </row>
    <row r="399" spans="1:6" ht="12.75" thickBot="1" x14ac:dyDescent="0.45">
      <c r="A399" s="643"/>
      <c r="B399" s="243">
        <f t="shared" si="66"/>
        <v>46319</v>
      </c>
      <c r="C399" s="244">
        <f t="shared" si="66"/>
        <v>46319</v>
      </c>
      <c r="D399" s="259"/>
      <c r="E399" s="250">
        <f>COUNTIF(D396:D402,"休日")</f>
        <v>0</v>
      </c>
      <c r="F399" s="645"/>
    </row>
    <row r="400" spans="1:6" ht="12.75" thickBot="1" x14ac:dyDescent="0.45">
      <c r="A400" s="643"/>
      <c r="B400" s="243">
        <f t="shared" si="66"/>
        <v>46320</v>
      </c>
      <c r="C400" s="244">
        <f t="shared" si="66"/>
        <v>46320</v>
      </c>
      <c r="D400" s="259"/>
      <c r="E400" s="248" t="s">
        <v>145</v>
      </c>
      <c r="F400" s="645"/>
    </row>
    <row r="401" spans="1:6" ht="12.75" thickBot="1" x14ac:dyDescent="0.45">
      <c r="A401" s="643"/>
      <c r="B401" s="243">
        <f t="shared" si="66"/>
        <v>46321</v>
      </c>
      <c r="C401" s="244">
        <f t="shared" si="66"/>
        <v>46321</v>
      </c>
      <c r="D401" s="259"/>
      <c r="E401" s="248">
        <f>COUNTIF(D396:D402,"夏休")+COUNTIF(D396:D402,"年末年始")+COUNTIF(D396:D402,"中止")+COUNTIF(D396:D402,"対象外")</f>
        <v>0</v>
      </c>
      <c r="F401" s="645"/>
    </row>
    <row r="402" spans="1:6" ht="12.75" thickBot="1" x14ac:dyDescent="0.45">
      <c r="A402" s="643"/>
      <c r="B402" s="245">
        <f t="shared" si="66"/>
        <v>46322</v>
      </c>
      <c r="C402" s="246">
        <f t="shared" si="66"/>
        <v>46322</v>
      </c>
      <c r="D402" s="260"/>
      <c r="E402" s="249">
        <f>COUNTIF(D396:D402,"")</f>
        <v>7</v>
      </c>
      <c r="F402" s="646"/>
    </row>
    <row r="403" spans="1:6" ht="12.75" thickBot="1" x14ac:dyDescent="0.45">
      <c r="A403" s="643">
        <v>57</v>
      </c>
      <c r="B403" s="241">
        <f t="shared" si="66"/>
        <v>46323</v>
      </c>
      <c r="C403" s="236">
        <f t="shared" si="66"/>
        <v>46323</v>
      </c>
      <c r="D403" s="258"/>
      <c r="E403" s="247" t="s">
        <v>87</v>
      </c>
      <c r="F403" s="644" t="str">
        <f t="shared" ref="F403" si="70">IF(E409&gt;=1,"対象外",IF(E408&gt;=1,"対象外",IF(E404&lt;=3,"対象外",(ROUND(E406/7,3)))))</f>
        <v>対象外</v>
      </c>
    </row>
    <row r="404" spans="1:6" ht="12.75" thickBot="1" x14ac:dyDescent="0.45">
      <c r="A404" s="643"/>
      <c r="B404" s="243">
        <f>B403+1</f>
        <v>46324</v>
      </c>
      <c r="C404" s="244">
        <f>C403+1</f>
        <v>46324</v>
      </c>
      <c r="D404" s="259"/>
      <c r="E404" s="250">
        <f>COUNTIF(D403:D409,"作業")</f>
        <v>0</v>
      </c>
      <c r="F404" s="645"/>
    </row>
    <row r="405" spans="1:6" ht="12.75" thickBot="1" x14ac:dyDescent="0.45">
      <c r="A405" s="643"/>
      <c r="B405" s="243">
        <f t="shared" ref="B405:C431" si="71">B404+1</f>
        <v>46325</v>
      </c>
      <c r="C405" s="244">
        <f t="shared" si="71"/>
        <v>46325</v>
      </c>
      <c r="D405" s="259"/>
      <c r="E405" s="248" t="s">
        <v>19</v>
      </c>
      <c r="F405" s="645"/>
    </row>
    <row r="406" spans="1:6" ht="12.75" thickBot="1" x14ac:dyDescent="0.45">
      <c r="A406" s="643"/>
      <c r="B406" s="243">
        <f t="shared" si="71"/>
        <v>46326</v>
      </c>
      <c r="C406" s="244">
        <f t="shared" si="71"/>
        <v>46326</v>
      </c>
      <c r="D406" s="259"/>
      <c r="E406" s="250">
        <f>COUNTIF(D403:D409,"休日")</f>
        <v>0</v>
      </c>
      <c r="F406" s="645"/>
    </row>
    <row r="407" spans="1:6" ht="12.75" thickBot="1" x14ac:dyDescent="0.45">
      <c r="A407" s="643"/>
      <c r="B407" s="243">
        <f t="shared" si="71"/>
        <v>46327</v>
      </c>
      <c r="C407" s="244">
        <f t="shared" si="71"/>
        <v>46327</v>
      </c>
      <c r="D407" s="259"/>
      <c r="E407" s="248" t="s">
        <v>145</v>
      </c>
      <c r="F407" s="645"/>
    </row>
    <row r="408" spans="1:6" ht="12.75" thickBot="1" x14ac:dyDescent="0.45">
      <c r="A408" s="643"/>
      <c r="B408" s="243">
        <f t="shared" si="71"/>
        <v>46328</v>
      </c>
      <c r="C408" s="244">
        <f t="shared" si="71"/>
        <v>46328</v>
      </c>
      <c r="D408" s="259"/>
      <c r="E408" s="248">
        <f>COUNTIF(D403:D409,"夏休")+COUNTIF(D403:D409,"年末年始")+COUNTIF(D403:D409,"中止")+COUNTIF(D403:D409,"対象外")</f>
        <v>0</v>
      </c>
      <c r="F408" s="645"/>
    </row>
    <row r="409" spans="1:6" ht="12.75" thickBot="1" x14ac:dyDescent="0.45">
      <c r="A409" s="643"/>
      <c r="B409" s="245">
        <f t="shared" si="71"/>
        <v>46329</v>
      </c>
      <c r="C409" s="246">
        <f t="shared" si="71"/>
        <v>46329</v>
      </c>
      <c r="D409" s="260"/>
      <c r="E409" s="250">
        <f>COUNTIF(D403:D409,"")</f>
        <v>7</v>
      </c>
      <c r="F409" s="646"/>
    </row>
    <row r="410" spans="1:6" ht="12.75" thickBot="1" x14ac:dyDescent="0.45">
      <c r="A410" s="643">
        <v>58</v>
      </c>
      <c r="B410" s="241">
        <f t="shared" si="71"/>
        <v>46330</v>
      </c>
      <c r="C410" s="236">
        <f t="shared" si="71"/>
        <v>46330</v>
      </c>
      <c r="D410" s="258"/>
      <c r="E410" s="247" t="s">
        <v>87</v>
      </c>
      <c r="F410" s="644" t="str">
        <f t="shared" ref="F410" si="72">IF(E416&gt;=1,"対象外",IF(E415&gt;=1,"対象外",IF(E411&lt;=3,"対象外",(ROUND(E413/7,3)))))</f>
        <v>対象外</v>
      </c>
    </row>
    <row r="411" spans="1:6" ht="12.75" thickBot="1" x14ac:dyDescent="0.45">
      <c r="A411" s="643"/>
      <c r="B411" s="243">
        <f t="shared" si="71"/>
        <v>46331</v>
      </c>
      <c r="C411" s="244">
        <f t="shared" si="71"/>
        <v>46331</v>
      </c>
      <c r="D411" s="259"/>
      <c r="E411" s="250">
        <f>COUNTIF(D410:D416,"作業")</f>
        <v>0</v>
      </c>
      <c r="F411" s="645"/>
    </row>
    <row r="412" spans="1:6" ht="12.75" thickBot="1" x14ac:dyDescent="0.45">
      <c r="A412" s="643"/>
      <c r="B412" s="243">
        <f t="shared" si="71"/>
        <v>46332</v>
      </c>
      <c r="C412" s="244">
        <f t="shared" si="71"/>
        <v>46332</v>
      </c>
      <c r="D412" s="259"/>
      <c r="E412" s="248" t="s">
        <v>19</v>
      </c>
      <c r="F412" s="645"/>
    </row>
    <row r="413" spans="1:6" ht="12.75" thickBot="1" x14ac:dyDescent="0.45">
      <c r="A413" s="643"/>
      <c r="B413" s="243">
        <f t="shared" si="71"/>
        <v>46333</v>
      </c>
      <c r="C413" s="244">
        <f t="shared" si="71"/>
        <v>46333</v>
      </c>
      <c r="D413" s="259"/>
      <c r="E413" s="250">
        <f>COUNTIF(D410:D416,"休日")</f>
        <v>0</v>
      </c>
      <c r="F413" s="645"/>
    </row>
    <row r="414" spans="1:6" ht="12.75" thickBot="1" x14ac:dyDescent="0.45">
      <c r="A414" s="643"/>
      <c r="B414" s="243">
        <f t="shared" si="71"/>
        <v>46334</v>
      </c>
      <c r="C414" s="244">
        <f t="shared" si="71"/>
        <v>46334</v>
      </c>
      <c r="D414" s="259"/>
      <c r="E414" s="248" t="s">
        <v>145</v>
      </c>
      <c r="F414" s="645"/>
    </row>
    <row r="415" spans="1:6" ht="12.75" thickBot="1" x14ac:dyDescent="0.45">
      <c r="A415" s="643"/>
      <c r="B415" s="243">
        <f t="shared" si="71"/>
        <v>46335</v>
      </c>
      <c r="C415" s="244">
        <f t="shared" si="71"/>
        <v>46335</v>
      </c>
      <c r="D415" s="259"/>
      <c r="E415" s="248">
        <f>COUNTIF(D410:D416,"夏休")+COUNTIF(D410:D416,"年末年始")+COUNTIF(D410:D416,"中止")+COUNTIF(D410:D416,"対象外")</f>
        <v>0</v>
      </c>
      <c r="F415" s="645"/>
    </row>
    <row r="416" spans="1:6" ht="12.75" thickBot="1" x14ac:dyDescent="0.45">
      <c r="A416" s="643"/>
      <c r="B416" s="245">
        <f t="shared" si="71"/>
        <v>46336</v>
      </c>
      <c r="C416" s="246">
        <f t="shared" si="71"/>
        <v>46336</v>
      </c>
      <c r="D416" s="260"/>
      <c r="E416" s="250">
        <f>COUNTIF(D410:D416,"")</f>
        <v>7</v>
      </c>
      <c r="F416" s="646"/>
    </row>
    <row r="417" spans="1:6" ht="12.75" thickBot="1" x14ac:dyDescent="0.45">
      <c r="A417" s="643">
        <v>59</v>
      </c>
      <c r="B417" s="241">
        <f t="shared" si="71"/>
        <v>46337</v>
      </c>
      <c r="C417" s="236">
        <f t="shared" si="71"/>
        <v>46337</v>
      </c>
      <c r="D417" s="258"/>
      <c r="E417" s="247" t="s">
        <v>87</v>
      </c>
      <c r="F417" s="644" t="str">
        <f t="shared" ref="F417" si="73">IF(E423&gt;=1,"対象外",IF(E422&gt;=1,"対象外",IF(E418&lt;=3,"対象外",(ROUND(E420/7,3)))))</f>
        <v>対象外</v>
      </c>
    </row>
    <row r="418" spans="1:6" ht="12.75" thickBot="1" x14ac:dyDescent="0.45">
      <c r="A418" s="643"/>
      <c r="B418" s="243">
        <f t="shared" si="71"/>
        <v>46338</v>
      </c>
      <c r="C418" s="244">
        <f t="shared" si="71"/>
        <v>46338</v>
      </c>
      <c r="D418" s="259"/>
      <c r="E418" s="250">
        <f>COUNTIF(D417:D423,"作業")</f>
        <v>0</v>
      </c>
      <c r="F418" s="645"/>
    </row>
    <row r="419" spans="1:6" ht="12.75" thickBot="1" x14ac:dyDescent="0.45">
      <c r="A419" s="643"/>
      <c r="B419" s="243">
        <f t="shared" si="71"/>
        <v>46339</v>
      </c>
      <c r="C419" s="244">
        <f t="shared" si="71"/>
        <v>46339</v>
      </c>
      <c r="D419" s="259"/>
      <c r="E419" s="248" t="s">
        <v>19</v>
      </c>
      <c r="F419" s="645"/>
    </row>
    <row r="420" spans="1:6" ht="12.75" thickBot="1" x14ac:dyDescent="0.45">
      <c r="A420" s="643"/>
      <c r="B420" s="243">
        <f t="shared" si="71"/>
        <v>46340</v>
      </c>
      <c r="C420" s="244">
        <f t="shared" si="71"/>
        <v>46340</v>
      </c>
      <c r="D420" s="259"/>
      <c r="E420" s="250">
        <f>COUNTIF(D417:D423,"休日")</f>
        <v>0</v>
      </c>
      <c r="F420" s="645"/>
    </row>
    <row r="421" spans="1:6" ht="12.75" thickBot="1" x14ac:dyDescent="0.45">
      <c r="A421" s="643"/>
      <c r="B421" s="243">
        <f t="shared" si="71"/>
        <v>46341</v>
      </c>
      <c r="C421" s="244">
        <f t="shared" si="71"/>
        <v>46341</v>
      </c>
      <c r="D421" s="259"/>
      <c r="E421" s="248" t="s">
        <v>145</v>
      </c>
      <c r="F421" s="645"/>
    </row>
    <row r="422" spans="1:6" ht="12.75" thickBot="1" x14ac:dyDescent="0.45">
      <c r="A422" s="643"/>
      <c r="B422" s="243">
        <f t="shared" si="71"/>
        <v>46342</v>
      </c>
      <c r="C422" s="244">
        <f t="shared" si="71"/>
        <v>46342</v>
      </c>
      <c r="D422" s="259"/>
      <c r="E422" s="248">
        <f>COUNTIF(D417:D423,"夏休")+COUNTIF(D417:D423,"年末年始")+COUNTIF(D417:D423,"中止")+COUNTIF(D417:D423,"対象外")</f>
        <v>0</v>
      </c>
      <c r="F422" s="645"/>
    </row>
    <row r="423" spans="1:6" ht="12.75" thickBot="1" x14ac:dyDescent="0.45">
      <c r="A423" s="643"/>
      <c r="B423" s="245">
        <f t="shared" si="71"/>
        <v>46343</v>
      </c>
      <c r="C423" s="246">
        <f t="shared" si="71"/>
        <v>46343</v>
      </c>
      <c r="D423" s="260"/>
      <c r="E423" s="250">
        <f>COUNTIF(D417:D423,"")</f>
        <v>7</v>
      </c>
      <c r="F423" s="646"/>
    </row>
    <row r="424" spans="1:6" ht="12.75" thickBot="1" x14ac:dyDescent="0.45">
      <c r="A424" s="643">
        <v>60</v>
      </c>
      <c r="B424" s="241">
        <f t="shared" si="71"/>
        <v>46344</v>
      </c>
      <c r="C424" s="236">
        <f t="shared" si="71"/>
        <v>46344</v>
      </c>
      <c r="D424" s="258"/>
      <c r="E424" s="247" t="s">
        <v>87</v>
      </c>
      <c r="F424" s="644" t="str">
        <f t="shared" ref="F424" si="74">IF(E430&gt;=1,"対象外",IF(E429&gt;=1,"対象外",IF(E425&lt;=3,"対象外",(ROUND(E427/7,3)))))</f>
        <v>対象外</v>
      </c>
    </row>
    <row r="425" spans="1:6" ht="12.75" thickBot="1" x14ac:dyDescent="0.45">
      <c r="A425" s="643"/>
      <c r="B425" s="243">
        <f t="shared" si="71"/>
        <v>46345</v>
      </c>
      <c r="C425" s="244">
        <f t="shared" si="71"/>
        <v>46345</v>
      </c>
      <c r="D425" s="259"/>
      <c r="E425" s="250">
        <f>COUNTIF(D424:D430,"作業")</f>
        <v>0</v>
      </c>
      <c r="F425" s="645"/>
    </row>
    <row r="426" spans="1:6" ht="12.75" thickBot="1" x14ac:dyDescent="0.45">
      <c r="A426" s="643"/>
      <c r="B426" s="243">
        <f t="shared" si="71"/>
        <v>46346</v>
      </c>
      <c r="C426" s="244">
        <f t="shared" si="71"/>
        <v>46346</v>
      </c>
      <c r="D426" s="259"/>
      <c r="E426" s="248" t="s">
        <v>19</v>
      </c>
      <c r="F426" s="645"/>
    </row>
    <row r="427" spans="1:6" ht="12.75" thickBot="1" x14ac:dyDescent="0.45">
      <c r="A427" s="643"/>
      <c r="B427" s="243">
        <f t="shared" si="71"/>
        <v>46347</v>
      </c>
      <c r="C427" s="244">
        <f t="shared" si="71"/>
        <v>46347</v>
      </c>
      <c r="D427" s="259"/>
      <c r="E427" s="250">
        <f>COUNTIF(D424:D430,"休日")</f>
        <v>0</v>
      </c>
      <c r="F427" s="645"/>
    </row>
    <row r="428" spans="1:6" ht="12.75" thickBot="1" x14ac:dyDescent="0.45">
      <c r="A428" s="643"/>
      <c r="B428" s="243">
        <f t="shared" si="71"/>
        <v>46348</v>
      </c>
      <c r="C428" s="244">
        <f t="shared" si="71"/>
        <v>46348</v>
      </c>
      <c r="D428" s="259"/>
      <c r="E428" s="248" t="s">
        <v>145</v>
      </c>
      <c r="F428" s="645"/>
    </row>
    <row r="429" spans="1:6" ht="12.75" thickBot="1" x14ac:dyDescent="0.45">
      <c r="A429" s="643"/>
      <c r="B429" s="243">
        <f t="shared" si="71"/>
        <v>46349</v>
      </c>
      <c r="C429" s="244">
        <f t="shared" si="71"/>
        <v>46349</v>
      </c>
      <c r="D429" s="259"/>
      <c r="E429" s="248">
        <f>COUNTIF(D424:D430,"夏休")+COUNTIF(D424:D430,"年末年始")+COUNTIF(D424:D430,"中止")+COUNTIF(D424:D430,"対象外")</f>
        <v>0</v>
      </c>
      <c r="F429" s="645"/>
    </row>
    <row r="430" spans="1:6" ht="12.75" thickBot="1" x14ac:dyDescent="0.45">
      <c r="A430" s="643"/>
      <c r="B430" s="245">
        <f t="shared" si="71"/>
        <v>46350</v>
      </c>
      <c r="C430" s="246">
        <f t="shared" si="71"/>
        <v>46350</v>
      </c>
      <c r="D430" s="260"/>
      <c r="E430" s="249">
        <f>COUNTIF(D424:D430,"")</f>
        <v>7</v>
      </c>
      <c r="F430" s="646"/>
    </row>
    <row r="431" spans="1:6" ht="12.75" thickBot="1" x14ac:dyDescent="0.45">
      <c r="A431" s="643">
        <v>61</v>
      </c>
      <c r="B431" s="241">
        <f t="shared" si="71"/>
        <v>46351</v>
      </c>
      <c r="C431" s="236">
        <f t="shared" si="71"/>
        <v>46351</v>
      </c>
      <c r="D431" s="258"/>
      <c r="E431" s="247" t="s">
        <v>87</v>
      </c>
      <c r="F431" s="644" t="str">
        <f t="shared" ref="F431" si="75">IF(E437&gt;=1,"対象外",IF(E436&gt;=1,"対象外",IF(E432&lt;=3,"対象外",(ROUND(E434/7,3)))))</f>
        <v>対象外</v>
      </c>
    </row>
    <row r="432" spans="1:6" ht="12.75" thickBot="1" x14ac:dyDescent="0.45">
      <c r="A432" s="643"/>
      <c r="B432" s="243">
        <f>B431+1</f>
        <v>46352</v>
      </c>
      <c r="C432" s="244">
        <f>C431+1</f>
        <v>46352</v>
      </c>
      <c r="D432" s="259"/>
      <c r="E432" s="250">
        <f>COUNTIF(D431:D437,"作業")</f>
        <v>0</v>
      </c>
      <c r="F432" s="645"/>
    </row>
    <row r="433" spans="1:6" ht="12.75" thickBot="1" x14ac:dyDescent="0.45">
      <c r="A433" s="643"/>
      <c r="B433" s="243">
        <f t="shared" ref="B433:C459" si="76">B432+1</f>
        <v>46353</v>
      </c>
      <c r="C433" s="244">
        <f t="shared" si="76"/>
        <v>46353</v>
      </c>
      <c r="D433" s="259"/>
      <c r="E433" s="248" t="s">
        <v>19</v>
      </c>
      <c r="F433" s="645"/>
    </row>
    <row r="434" spans="1:6" ht="12.75" thickBot="1" x14ac:dyDescent="0.45">
      <c r="A434" s="643"/>
      <c r="B434" s="243">
        <f t="shared" si="76"/>
        <v>46354</v>
      </c>
      <c r="C434" s="244">
        <f t="shared" si="76"/>
        <v>46354</v>
      </c>
      <c r="D434" s="259"/>
      <c r="E434" s="250">
        <f>COUNTIF(D431:D437,"休日")</f>
        <v>0</v>
      </c>
      <c r="F434" s="645"/>
    </row>
    <row r="435" spans="1:6" ht="12.75" thickBot="1" x14ac:dyDescent="0.45">
      <c r="A435" s="643"/>
      <c r="B435" s="243">
        <f t="shared" si="76"/>
        <v>46355</v>
      </c>
      <c r="C435" s="244">
        <f t="shared" si="76"/>
        <v>46355</v>
      </c>
      <c r="D435" s="259"/>
      <c r="E435" s="248" t="s">
        <v>145</v>
      </c>
      <c r="F435" s="645"/>
    </row>
    <row r="436" spans="1:6" ht="12.75" thickBot="1" x14ac:dyDescent="0.45">
      <c r="A436" s="643"/>
      <c r="B436" s="243">
        <f t="shared" si="76"/>
        <v>46356</v>
      </c>
      <c r="C436" s="244">
        <f t="shared" si="76"/>
        <v>46356</v>
      </c>
      <c r="D436" s="259"/>
      <c r="E436" s="248">
        <f>COUNTIF(D431:D437,"夏休")+COUNTIF(D431:D437,"年末年始")+COUNTIF(D431:D437,"中止")+COUNTIF(D431:D437,"対象外")</f>
        <v>0</v>
      </c>
      <c r="F436" s="645"/>
    </row>
    <row r="437" spans="1:6" ht="12.75" thickBot="1" x14ac:dyDescent="0.45">
      <c r="A437" s="643"/>
      <c r="B437" s="245">
        <f t="shared" si="76"/>
        <v>46357</v>
      </c>
      <c r="C437" s="246">
        <f t="shared" si="76"/>
        <v>46357</v>
      </c>
      <c r="D437" s="260"/>
      <c r="E437" s="250">
        <f>COUNTIF(D431:D437,"")</f>
        <v>7</v>
      </c>
      <c r="F437" s="646"/>
    </row>
    <row r="438" spans="1:6" ht="12.75" thickBot="1" x14ac:dyDescent="0.45">
      <c r="A438" s="643">
        <v>62</v>
      </c>
      <c r="B438" s="241">
        <f t="shared" si="76"/>
        <v>46358</v>
      </c>
      <c r="C438" s="236">
        <f t="shared" si="76"/>
        <v>46358</v>
      </c>
      <c r="D438" s="258"/>
      <c r="E438" s="247" t="s">
        <v>87</v>
      </c>
      <c r="F438" s="644" t="str">
        <f t="shared" ref="F438" si="77">IF(E444&gt;=1,"対象外",IF(E443&gt;=1,"対象外",IF(E439&lt;=3,"対象外",(ROUND(E441/7,3)))))</f>
        <v>対象外</v>
      </c>
    </row>
    <row r="439" spans="1:6" ht="12.75" thickBot="1" x14ac:dyDescent="0.45">
      <c r="A439" s="643"/>
      <c r="B439" s="243">
        <f t="shared" si="76"/>
        <v>46359</v>
      </c>
      <c r="C439" s="244">
        <f t="shared" si="76"/>
        <v>46359</v>
      </c>
      <c r="D439" s="259"/>
      <c r="E439" s="250">
        <f>COUNTIF(D438:D444,"作業")</f>
        <v>0</v>
      </c>
      <c r="F439" s="645"/>
    </row>
    <row r="440" spans="1:6" ht="12.75" thickBot="1" x14ac:dyDescent="0.45">
      <c r="A440" s="643"/>
      <c r="B440" s="243">
        <f t="shared" si="76"/>
        <v>46360</v>
      </c>
      <c r="C440" s="244">
        <f t="shared" si="76"/>
        <v>46360</v>
      </c>
      <c r="D440" s="259"/>
      <c r="E440" s="248" t="s">
        <v>19</v>
      </c>
      <c r="F440" s="645"/>
    </row>
    <row r="441" spans="1:6" ht="12.75" thickBot="1" x14ac:dyDescent="0.45">
      <c r="A441" s="643"/>
      <c r="B441" s="243">
        <f t="shared" si="76"/>
        <v>46361</v>
      </c>
      <c r="C441" s="244">
        <f t="shared" si="76"/>
        <v>46361</v>
      </c>
      <c r="D441" s="259"/>
      <c r="E441" s="250">
        <f>COUNTIF(D438:D444,"休日")</f>
        <v>0</v>
      </c>
      <c r="F441" s="645"/>
    </row>
    <row r="442" spans="1:6" ht="12.75" thickBot="1" x14ac:dyDescent="0.45">
      <c r="A442" s="643"/>
      <c r="B442" s="243">
        <f t="shared" si="76"/>
        <v>46362</v>
      </c>
      <c r="C442" s="244">
        <f t="shared" si="76"/>
        <v>46362</v>
      </c>
      <c r="D442" s="259"/>
      <c r="E442" s="248" t="s">
        <v>145</v>
      </c>
      <c r="F442" s="645"/>
    </row>
    <row r="443" spans="1:6" ht="12.75" thickBot="1" x14ac:dyDescent="0.45">
      <c r="A443" s="643"/>
      <c r="B443" s="243">
        <f t="shared" si="76"/>
        <v>46363</v>
      </c>
      <c r="C443" s="244">
        <f t="shared" si="76"/>
        <v>46363</v>
      </c>
      <c r="D443" s="259"/>
      <c r="E443" s="248">
        <f>COUNTIF(D438:D444,"夏休")+COUNTIF(D438:D444,"年末年始")+COUNTIF(D438:D444,"中止")+COUNTIF(D438:D444,"対象外")</f>
        <v>0</v>
      </c>
      <c r="F443" s="645"/>
    </row>
    <row r="444" spans="1:6" ht="12.75" thickBot="1" x14ac:dyDescent="0.45">
      <c r="A444" s="643"/>
      <c r="B444" s="245">
        <f t="shared" si="76"/>
        <v>46364</v>
      </c>
      <c r="C444" s="246">
        <f t="shared" si="76"/>
        <v>46364</v>
      </c>
      <c r="D444" s="260"/>
      <c r="E444" s="250">
        <f>COUNTIF(D438:D444,"")</f>
        <v>7</v>
      </c>
      <c r="F444" s="646"/>
    </row>
    <row r="445" spans="1:6" ht="12.75" thickBot="1" x14ac:dyDescent="0.45">
      <c r="A445" s="643">
        <v>63</v>
      </c>
      <c r="B445" s="241">
        <f t="shared" si="76"/>
        <v>46365</v>
      </c>
      <c r="C445" s="236">
        <f t="shared" si="76"/>
        <v>46365</v>
      </c>
      <c r="D445" s="258"/>
      <c r="E445" s="247" t="s">
        <v>87</v>
      </c>
      <c r="F445" s="644" t="str">
        <f t="shared" ref="F445" si="78">IF(E451&gt;=1,"対象外",IF(E450&gt;=1,"対象外",IF(E446&lt;=3,"対象外",(ROUND(E448/7,3)))))</f>
        <v>対象外</v>
      </c>
    </row>
    <row r="446" spans="1:6" ht="12.75" thickBot="1" x14ac:dyDescent="0.45">
      <c r="A446" s="643"/>
      <c r="B446" s="243">
        <f t="shared" si="76"/>
        <v>46366</v>
      </c>
      <c r="C446" s="244">
        <f t="shared" si="76"/>
        <v>46366</v>
      </c>
      <c r="D446" s="259"/>
      <c r="E446" s="250">
        <f>COUNTIF(D445:D451,"作業")</f>
        <v>0</v>
      </c>
      <c r="F446" s="645"/>
    </row>
    <row r="447" spans="1:6" ht="12.75" thickBot="1" x14ac:dyDescent="0.45">
      <c r="A447" s="643"/>
      <c r="B447" s="243">
        <f t="shared" si="76"/>
        <v>46367</v>
      </c>
      <c r="C447" s="244">
        <f t="shared" si="76"/>
        <v>46367</v>
      </c>
      <c r="D447" s="259"/>
      <c r="E447" s="248" t="s">
        <v>19</v>
      </c>
      <c r="F447" s="645"/>
    </row>
    <row r="448" spans="1:6" ht="12.75" thickBot="1" x14ac:dyDescent="0.45">
      <c r="A448" s="643"/>
      <c r="B448" s="243">
        <f t="shared" si="76"/>
        <v>46368</v>
      </c>
      <c r="C448" s="244">
        <f t="shared" si="76"/>
        <v>46368</v>
      </c>
      <c r="D448" s="259"/>
      <c r="E448" s="250">
        <f>COUNTIF(D445:D451,"休日")</f>
        <v>0</v>
      </c>
      <c r="F448" s="645"/>
    </row>
    <row r="449" spans="1:6" ht="12.75" thickBot="1" x14ac:dyDescent="0.45">
      <c r="A449" s="643"/>
      <c r="B449" s="243">
        <f t="shared" si="76"/>
        <v>46369</v>
      </c>
      <c r="C449" s="244">
        <f t="shared" si="76"/>
        <v>46369</v>
      </c>
      <c r="D449" s="259"/>
      <c r="E449" s="248" t="s">
        <v>145</v>
      </c>
      <c r="F449" s="645"/>
    </row>
    <row r="450" spans="1:6" ht="12.75" thickBot="1" x14ac:dyDescent="0.45">
      <c r="A450" s="643"/>
      <c r="B450" s="243">
        <f t="shared" si="76"/>
        <v>46370</v>
      </c>
      <c r="C450" s="244">
        <f t="shared" si="76"/>
        <v>46370</v>
      </c>
      <c r="D450" s="259"/>
      <c r="E450" s="248">
        <f>COUNTIF(D445:D451,"夏休")+COUNTIF(D445:D451,"年末年始")+COUNTIF(D445:D451,"中止")+COUNTIF(D445:D451,"対象外")</f>
        <v>0</v>
      </c>
      <c r="F450" s="645"/>
    </row>
    <row r="451" spans="1:6" ht="12.75" thickBot="1" x14ac:dyDescent="0.45">
      <c r="A451" s="643"/>
      <c r="B451" s="245">
        <f t="shared" si="76"/>
        <v>46371</v>
      </c>
      <c r="C451" s="246">
        <f t="shared" si="76"/>
        <v>46371</v>
      </c>
      <c r="D451" s="260"/>
      <c r="E451" s="250">
        <f>COUNTIF(D445:D451,"")</f>
        <v>7</v>
      </c>
      <c r="F451" s="646"/>
    </row>
    <row r="452" spans="1:6" ht="12.75" thickBot="1" x14ac:dyDescent="0.45">
      <c r="A452" s="643">
        <v>64</v>
      </c>
      <c r="B452" s="241">
        <f t="shared" si="76"/>
        <v>46372</v>
      </c>
      <c r="C452" s="236">
        <f t="shared" si="76"/>
        <v>46372</v>
      </c>
      <c r="D452" s="258"/>
      <c r="E452" s="247" t="s">
        <v>87</v>
      </c>
      <c r="F452" s="644" t="str">
        <f t="shared" ref="F452" si="79">IF(E458&gt;=1,"対象外",IF(E457&gt;=1,"対象外",IF(E453&lt;=3,"対象外",(ROUND(E455/7,3)))))</f>
        <v>対象外</v>
      </c>
    </row>
    <row r="453" spans="1:6" ht="12.75" thickBot="1" x14ac:dyDescent="0.45">
      <c r="A453" s="643"/>
      <c r="B453" s="243">
        <f t="shared" si="76"/>
        <v>46373</v>
      </c>
      <c r="C453" s="244">
        <f t="shared" si="76"/>
        <v>46373</v>
      </c>
      <c r="D453" s="259"/>
      <c r="E453" s="250">
        <f>COUNTIF(D452:D458,"作業")</f>
        <v>0</v>
      </c>
      <c r="F453" s="645"/>
    </row>
    <row r="454" spans="1:6" ht="12.75" thickBot="1" x14ac:dyDescent="0.45">
      <c r="A454" s="643"/>
      <c r="B454" s="243">
        <f t="shared" si="76"/>
        <v>46374</v>
      </c>
      <c r="C454" s="244">
        <f t="shared" si="76"/>
        <v>46374</v>
      </c>
      <c r="D454" s="259"/>
      <c r="E454" s="248" t="s">
        <v>19</v>
      </c>
      <c r="F454" s="645"/>
    </row>
    <row r="455" spans="1:6" ht="12.75" thickBot="1" x14ac:dyDescent="0.45">
      <c r="A455" s="643"/>
      <c r="B455" s="243">
        <f t="shared" si="76"/>
        <v>46375</v>
      </c>
      <c r="C455" s="244">
        <f t="shared" si="76"/>
        <v>46375</v>
      </c>
      <c r="D455" s="259"/>
      <c r="E455" s="250">
        <f>COUNTIF(D452:D458,"休日")</f>
        <v>0</v>
      </c>
      <c r="F455" s="645"/>
    </row>
    <row r="456" spans="1:6" ht="12.75" thickBot="1" x14ac:dyDescent="0.45">
      <c r="A456" s="643"/>
      <c r="B456" s="243">
        <f t="shared" si="76"/>
        <v>46376</v>
      </c>
      <c r="C456" s="244">
        <f t="shared" si="76"/>
        <v>46376</v>
      </c>
      <c r="D456" s="259"/>
      <c r="E456" s="248" t="s">
        <v>145</v>
      </c>
      <c r="F456" s="645"/>
    </row>
    <row r="457" spans="1:6" ht="12.75" thickBot="1" x14ac:dyDescent="0.45">
      <c r="A457" s="643"/>
      <c r="B457" s="243">
        <f t="shared" si="76"/>
        <v>46377</v>
      </c>
      <c r="C457" s="244">
        <f t="shared" si="76"/>
        <v>46377</v>
      </c>
      <c r="D457" s="259"/>
      <c r="E457" s="248">
        <f>COUNTIF(D452:D458,"夏休")+COUNTIF(D452:D458,"年末年始")+COUNTIF(D452:D458,"中止")+COUNTIF(D452:D458,"対象外")</f>
        <v>0</v>
      </c>
      <c r="F457" s="645"/>
    </row>
    <row r="458" spans="1:6" ht="12.75" thickBot="1" x14ac:dyDescent="0.45">
      <c r="A458" s="643"/>
      <c r="B458" s="245">
        <f t="shared" si="76"/>
        <v>46378</v>
      </c>
      <c r="C458" s="246">
        <f t="shared" si="76"/>
        <v>46378</v>
      </c>
      <c r="D458" s="260"/>
      <c r="E458" s="249">
        <f>COUNTIF(D452:D458,"")</f>
        <v>7</v>
      </c>
      <c r="F458" s="646"/>
    </row>
    <row r="459" spans="1:6" ht="12.75" thickBot="1" x14ac:dyDescent="0.45">
      <c r="A459" s="643">
        <v>65</v>
      </c>
      <c r="B459" s="241">
        <f t="shared" si="76"/>
        <v>46379</v>
      </c>
      <c r="C459" s="236">
        <f t="shared" si="76"/>
        <v>46379</v>
      </c>
      <c r="D459" s="258"/>
      <c r="E459" s="247" t="s">
        <v>87</v>
      </c>
      <c r="F459" s="644" t="str">
        <f t="shared" ref="F459" si="80">IF(E465&gt;=1,"対象外",IF(E464&gt;=1,"対象外",IF(E460&lt;=3,"対象外",(ROUND(E462/7,3)))))</f>
        <v>対象外</v>
      </c>
    </row>
    <row r="460" spans="1:6" ht="12.75" thickBot="1" x14ac:dyDescent="0.45">
      <c r="A460" s="643"/>
      <c r="B460" s="243">
        <f>B459+1</f>
        <v>46380</v>
      </c>
      <c r="C460" s="244">
        <f>C459+1</f>
        <v>46380</v>
      </c>
      <c r="D460" s="259"/>
      <c r="E460" s="250">
        <f>COUNTIF(D459:D465,"作業")</f>
        <v>0</v>
      </c>
      <c r="F460" s="645"/>
    </row>
    <row r="461" spans="1:6" ht="12.75" thickBot="1" x14ac:dyDescent="0.45">
      <c r="A461" s="643"/>
      <c r="B461" s="243">
        <f t="shared" ref="B461:C487" si="81">B460+1</f>
        <v>46381</v>
      </c>
      <c r="C461" s="244">
        <f t="shared" si="81"/>
        <v>46381</v>
      </c>
      <c r="D461" s="259"/>
      <c r="E461" s="248" t="s">
        <v>19</v>
      </c>
      <c r="F461" s="645"/>
    </row>
    <row r="462" spans="1:6" ht="12.75" thickBot="1" x14ac:dyDescent="0.45">
      <c r="A462" s="643"/>
      <c r="B462" s="243">
        <f t="shared" si="81"/>
        <v>46382</v>
      </c>
      <c r="C462" s="244">
        <f t="shared" si="81"/>
        <v>46382</v>
      </c>
      <c r="D462" s="259"/>
      <c r="E462" s="250">
        <f>COUNTIF(D459:D465,"休日")</f>
        <v>0</v>
      </c>
      <c r="F462" s="645"/>
    </row>
    <row r="463" spans="1:6" ht="12.75" thickBot="1" x14ac:dyDescent="0.45">
      <c r="A463" s="643"/>
      <c r="B463" s="243">
        <f t="shared" si="81"/>
        <v>46383</v>
      </c>
      <c r="C463" s="244">
        <f t="shared" si="81"/>
        <v>46383</v>
      </c>
      <c r="D463" s="259"/>
      <c r="E463" s="248" t="s">
        <v>145</v>
      </c>
      <c r="F463" s="645"/>
    </row>
    <row r="464" spans="1:6" ht="12.75" thickBot="1" x14ac:dyDescent="0.45">
      <c r="A464" s="643"/>
      <c r="B464" s="243">
        <f t="shared" si="81"/>
        <v>46384</v>
      </c>
      <c r="C464" s="244">
        <f t="shared" si="81"/>
        <v>46384</v>
      </c>
      <c r="D464" s="259"/>
      <c r="E464" s="248">
        <f>COUNTIF(D459:D465,"夏休")+COUNTIF(D459:D465,"年末年始")+COUNTIF(D459:D465,"中止")+COUNTIF(D459:D465,"対象外")</f>
        <v>0</v>
      </c>
      <c r="F464" s="645"/>
    </row>
    <row r="465" spans="1:6" ht="12.75" thickBot="1" x14ac:dyDescent="0.45">
      <c r="A465" s="643"/>
      <c r="B465" s="245">
        <f t="shared" si="81"/>
        <v>46385</v>
      </c>
      <c r="C465" s="246">
        <f t="shared" si="81"/>
        <v>46385</v>
      </c>
      <c r="D465" s="260"/>
      <c r="E465" s="250">
        <f>COUNTIF(D459:D465,"")</f>
        <v>7</v>
      </c>
      <c r="F465" s="646"/>
    </row>
    <row r="466" spans="1:6" ht="12.75" thickBot="1" x14ac:dyDescent="0.45">
      <c r="A466" s="643">
        <v>66</v>
      </c>
      <c r="B466" s="241">
        <f t="shared" si="81"/>
        <v>46386</v>
      </c>
      <c r="C466" s="236">
        <f t="shared" si="81"/>
        <v>46386</v>
      </c>
      <c r="D466" s="258"/>
      <c r="E466" s="247" t="s">
        <v>87</v>
      </c>
      <c r="F466" s="644" t="str">
        <f t="shared" ref="F466" si="82">IF(E472&gt;=1,"対象外",IF(E471&gt;=1,"対象外",IF(E467&lt;=3,"対象外",(ROUND(E469/7,3)))))</f>
        <v>対象外</v>
      </c>
    </row>
    <row r="467" spans="1:6" ht="12.75" thickBot="1" x14ac:dyDescent="0.45">
      <c r="A467" s="643"/>
      <c r="B467" s="243">
        <f t="shared" si="81"/>
        <v>46387</v>
      </c>
      <c r="C467" s="244">
        <f t="shared" si="81"/>
        <v>46387</v>
      </c>
      <c r="D467" s="259"/>
      <c r="E467" s="250">
        <f>COUNTIF(D466:D472,"作業")</f>
        <v>0</v>
      </c>
      <c r="F467" s="645"/>
    </row>
    <row r="468" spans="1:6" ht="12.75" thickBot="1" x14ac:dyDescent="0.45">
      <c r="A468" s="643"/>
      <c r="B468" s="243">
        <f t="shared" si="81"/>
        <v>46388</v>
      </c>
      <c r="C468" s="244">
        <f t="shared" si="81"/>
        <v>46388</v>
      </c>
      <c r="D468" s="259"/>
      <c r="E468" s="248" t="s">
        <v>19</v>
      </c>
      <c r="F468" s="645"/>
    </row>
    <row r="469" spans="1:6" ht="12.75" thickBot="1" x14ac:dyDescent="0.45">
      <c r="A469" s="643"/>
      <c r="B469" s="243">
        <f t="shared" si="81"/>
        <v>46389</v>
      </c>
      <c r="C469" s="244">
        <f t="shared" si="81"/>
        <v>46389</v>
      </c>
      <c r="D469" s="259"/>
      <c r="E469" s="250">
        <f>COUNTIF(D466:D472,"休日")</f>
        <v>0</v>
      </c>
      <c r="F469" s="645"/>
    </row>
    <row r="470" spans="1:6" ht="12.75" thickBot="1" x14ac:dyDescent="0.45">
      <c r="A470" s="643"/>
      <c r="B470" s="243">
        <f t="shared" si="81"/>
        <v>46390</v>
      </c>
      <c r="C470" s="244">
        <f t="shared" si="81"/>
        <v>46390</v>
      </c>
      <c r="D470" s="259"/>
      <c r="E470" s="248" t="s">
        <v>145</v>
      </c>
      <c r="F470" s="645"/>
    </row>
    <row r="471" spans="1:6" ht="12.75" thickBot="1" x14ac:dyDescent="0.45">
      <c r="A471" s="643"/>
      <c r="B471" s="243">
        <f t="shared" si="81"/>
        <v>46391</v>
      </c>
      <c r="C471" s="244">
        <f t="shared" si="81"/>
        <v>46391</v>
      </c>
      <c r="D471" s="259"/>
      <c r="E471" s="248">
        <f>COUNTIF(D466:D472,"夏休")+COUNTIF(D466:D472,"年末年始")+COUNTIF(D466:D472,"中止")+COUNTIF(D466:D472,"対象外")</f>
        <v>0</v>
      </c>
      <c r="F471" s="645"/>
    </row>
    <row r="472" spans="1:6" ht="12.75" thickBot="1" x14ac:dyDescent="0.45">
      <c r="A472" s="643"/>
      <c r="B472" s="245">
        <f t="shared" si="81"/>
        <v>46392</v>
      </c>
      <c r="C472" s="246">
        <f t="shared" si="81"/>
        <v>46392</v>
      </c>
      <c r="D472" s="260"/>
      <c r="E472" s="250">
        <f>COUNTIF(D466:D472,"")</f>
        <v>7</v>
      </c>
      <c r="F472" s="646"/>
    </row>
    <row r="473" spans="1:6" ht="12.75" thickBot="1" x14ac:dyDescent="0.45">
      <c r="A473" s="643">
        <v>67</v>
      </c>
      <c r="B473" s="241">
        <f t="shared" si="81"/>
        <v>46393</v>
      </c>
      <c r="C473" s="236">
        <f t="shared" si="81"/>
        <v>46393</v>
      </c>
      <c r="D473" s="258"/>
      <c r="E473" s="247" t="s">
        <v>87</v>
      </c>
      <c r="F473" s="644" t="str">
        <f t="shared" ref="F473" si="83">IF(E479&gt;=1,"対象外",IF(E478&gt;=1,"対象外",IF(E474&lt;=3,"対象外",(ROUND(E476/7,3)))))</f>
        <v>対象外</v>
      </c>
    </row>
    <row r="474" spans="1:6" ht="12.75" thickBot="1" x14ac:dyDescent="0.45">
      <c r="A474" s="643"/>
      <c r="B474" s="243">
        <f t="shared" si="81"/>
        <v>46394</v>
      </c>
      <c r="C474" s="244">
        <f t="shared" si="81"/>
        <v>46394</v>
      </c>
      <c r="D474" s="259"/>
      <c r="E474" s="250">
        <f>COUNTIF(D473:D479,"作業")</f>
        <v>0</v>
      </c>
      <c r="F474" s="645"/>
    </row>
    <row r="475" spans="1:6" ht="12.75" thickBot="1" x14ac:dyDescent="0.45">
      <c r="A475" s="643"/>
      <c r="B475" s="243">
        <f t="shared" si="81"/>
        <v>46395</v>
      </c>
      <c r="C475" s="244">
        <f t="shared" si="81"/>
        <v>46395</v>
      </c>
      <c r="D475" s="259"/>
      <c r="E475" s="248" t="s">
        <v>19</v>
      </c>
      <c r="F475" s="645"/>
    </row>
    <row r="476" spans="1:6" ht="12.75" thickBot="1" x14ac:dyDescent="0.45">
      <c r="A476" s="643"/>
      <c r="B476" s="243">
        <f t="shared" si="81"/>
        <v>46396</v>
      </c>
      <c r="C476" s="244">
        <f t="shared" si="81"/>
        <v>46396</v>
      </c>
      <c r="D476" s="259"/>
      <c r="E476" s="250">
        <f>COUNTIF(D473:D479,"休日")</f>
        <v>0</v>
      </c>
      <c r="F476" s="645"/>
    </row>
    <row r="477" spans="1:6" ht="12.75" thickBot="1" x14ac:dyDescent="0.45">
      <c r="A477" s="643"/>
      <c r="B477" s="243">
        <f t="shared" si="81"/>
        <v>46397</v>
      </c>
      <c r="C477" s="244">
        <f t="shared" si="81"/>
        <v>46397</v>
      </c>
      <c r="D477" s="259"/>
      <c r="E477" s="248" t="s">
        <v>145</v>
      </c>
      <c r="F477" s="645"/>
    </row>
    <row r="478" spans="1:6" ht="12.75" thickBot="1" x14ac:dyDescent="0.45">
      <c r="A478" s="643"/>
      <c r="B478" s="243">
        <f t="shared" si="81"/>
        <v>46398</v>
      </c>
      <c r="C478" s="244">
        <f t="shared" si="81"/>
        <v>46398</v>
      </c>
      <c r="D478" s="259"/>
      <c r="E478" s="248">
        <f>COUNTIF(D473:D479,"夏休")+COUNTIF(D473:D479,"年末年始")+COUNTIF(D473:D479,"中止")+COUNTIF(D473:D479,"対象外")</f>
        <v>0</v>
      </c>
      <c r="F478" s="645"/>
    </row>
    <row r="479" spans="1:6" ht="12.75" thickBot="1" x14ac:dyDescent="0.45">
      <c r="A479" s="643"/>
      <c r="B479" s="245">
        <f t="shared" si="81"/>
        <v>46399</v>
      </c>
      <c r="C479" s="246">
        <f t="shared" si="81"/>
        <v>46399</v>
      </c>
      <c r="D479" s="260"/>
      <c r="E479" s="250">
        <f>COUNTIF(D473:D479,"")</f>
        <v>7</v>
      </c>
      <c r="F479" s="646"/>
    </row>
    <row r="480" spans="1:6" ht="12.75" thickBot="1" x14ac:dyDescent="0.45">
      <c r="A480" s="643">
        <v>68</v>
      </c>
      <c r="B480" s="241">
        <f t="shared" si="81"/>
        <v>46400</v>
      </c>
      <c r="C480" s="236">
        <f t="shared" si="81"/>
        <v>46400</v>
      </c>
      <c r="D480" s="258"/>
      <c r="E480" s="247" t="s">
        <v>87</v>
      </c>
      <c r="F480" s="644" t="str">
        <f t="shared" ref="F480" si="84">IF(E486&gt;=1,"対象外",IF(E485&gt;=1,"対象外",IF(E481&lt;=3,"対象外",(ROUND(E483/7,3)))))</f>
        <v>対象外</v>
      </c>
    </row>
    <row r="481" spans="1:6" ht="12.75" thickBot="1" x14ac:dyDescent="0.45">
      <c r="A481" s="643"/>
      <c r="B481" s="243">
        <f t="shared" si="81"/>
        <v>46401</v>
      </c>
      <c r="C481" s="244">
        <f t="shared" si="81"/>
        <v>46401</v>
      </c>
      <c r="D481" s="259"/>
      <c r="E481" s="250">
        <f>COUNTIF(D480:D486,"作業")</f>
        <v>0</v>
      </c>
      <c r="F481" s="645"/>
    </row>
    <row r="482" spans="1:6" ht="12.75" thickBot="1" x14ac:dyDescent="0.45">
      <c r="A482" s="643"/>
      <c r="B482" s="243">
        <f t="shared" si="81"/>
        <v>46402</v>
      </c>
      <c r="C482" s="244">
        <f t="shared" si="81"/>
        <v>46402</v>
      </c>
      <c r="D482" s="259"/>
      <c r="E482" s="248" t="s">
        <v>19</v>
      </c>
      <c r="F482" s="645"/>
    </row>
    <row r="483" spans="1:6" ht="12.75" thickBot="1" x14ac:dyDescent="0.45">
      <c r="A483" s="643"/>
      <c r="B483" s="243">
        <f t="shared" si="81"/>
        <v>46403</v>
      </c>
      <c r="C483" s="244">
        <f t="shared" si="81"/>
        <v>46403</v>
      </c>
      <c r="D483" s="259"/>
      <c r="E483" s="250">
        <f>COUNTIF(D480:D486,"休日")</f>
        <v>0</v>
      </c>
      <c r="F483" s="645"/>
    </row>
    <row r="484" spans="1:6" ht="12.75" thickBot="1" x14ac:dyDescent="0.45">
      <c r="A484" s="643"/>
      <c r="B484" s="243">
        <f t="shared" si="81"/>
        <v>46404</v>
      </c>
      <c r="C484" s="244">
        <f t="shared" si="81"/>
        <v>46404</v>
      </c>
      <c r="D484" s="259"/>
      <c r="E484" s="248" t="s">
        <v>145</v>
      </c>
      <c r="F484" s="645"/>
    </row>
    <row r="485" spans="1:6" ht="12.75" thickBot="1" x14ac:dyDescent="0.45">
      <c r="A485" s="643"/>
      <c r="B485" s="243">
        <f t="shared" si="81"/>
        <v>46405</v>
      </c>
      <c r="C485" s="244">
        <f t="shared" si="81"/>
        <v>46405</v>
      </c>
      <c r="D485" s="259"/>
      <c r="E485" s="248">
        <f>COUNTIF(D480:D486,"夏休")+COUNTIF(D480:D486,"年末年始")+COUNTIF(D480:D486,"中止")+COUNTIF(D480:D486,"対象外")</f>
        <v>0</v>
      </c>
      <c r="F485" s="645"/>
    </row>
    <row r="486" spans="1:6" ht="12.75" thickBot="1" x14ac:dyDescent="0.45">
      <c r="A486" s="643"/>
      <c r="B486" s="245">
        <f t="shared" si="81"/>
        <v>46406</v>
      </c>
      <c r="C486" s="246">
        <f t="shared" si="81"/>
        <v>46406</v>
      </c>
      <c r="D486" s="260"/>
      <c r="E486" s="249">
        <f>COUNTIF(D480:D486,"")</f>
        <v>7</v>
      </c>
      <c r="F486" s="646"/>
    </row>
    <row r="487" spans="1:6" ht="12.75" thickBot="1" x14ac:dyDescent="0.45">
      <c r="A487" s="643">
        <v>69</v>
      </c>
      <c r="B487" s="241">
        <f t="shared" si="81"/>
        <v>46407</v>
      </c>
      <c r="C487" s="236">
        <f t="shared" si="81"/>
        <v>46407</v>
      </c>
      <c r="D487" s="258"/>
      <c r="E487" s="247" t="s">
        <v>87</v>
      </c>
      <c r="F487" s="644" t="str">
        <f t="shared" ref="F487" si="85">IF(E493&gt;=1,"対象外",IF(E492&gt;=1,"対象外",IF(E488&lt;=3,"対象外",(ROUND(E490/7,3)))))</f>
        <v>対象外</v>
      </c>
    </row>
    <row r="488" spans="1:6" ht="12.75" thickBot="1" x14ac:dyDescent="0.45">
      <c r="A488" s="643"/>
      <c r="B488" s="243">
        <f>B487+1</f>
        <v>46408</v>
      </c>
      <c r="C488" s="244">
        <f>C487+1</f>
        <v>46408</v>
      </c>
      <c r="D488" s="259"/>
      <c r="E488" s="250">
        <f>COUNTIF(D487:D493,"作業")</f>
        <v>0</v>
      </c>
      <c r="F488" s="645"/>
    </row>
    <row r="489" spans="1:6" ht="12.75" thickBot="1" x14ac:dyDescent="0.45">
      <c r="A489" s="643"/>
      <c r="B489" s="243">
        <f t="shared" ref="B489:C515" si="86">B488+1</f>
        <v>46409</v>
      </c>
      <c r="C489" s="244">
        <f t="shared" si="86"/>
        <v>46409</v>
      </c>
      <c r="D489" s="259"/>
      <c r="E489" s="248" t="s">
        <v>19</v>
      </c>
      <c r="F489" s="645"/>
    </row>
    <row r="490" spans="1:6" ht="12.75" thickBot="1" x14ac:dyDescent="0.45">
      <c r="A490" s="643"/>
      <c r="B490" s="243">
        <f t="shared" si="86"/>
        <v>46410</v>
      </c>
      <c r="C490" s="244">
        <f t="shared" si="86"/>
        <v>46410</v>
      </c>
      <c r="D490" s="259"/>
      <c r="E490" s="250">
        <f>COUNTIF(D487:D493,"休日")</f>
        <v>0</v>
      </c>
      <c r="F490" s="645"/>
    </row>
    <row r="491" spans="1:6" ht="12.75" thickBot="1" x14ac:dyDescent="0.45">
      <c r="A491" s="643"/>
      <c r="B491" s="243">
        <f t="shared" si="86"/>
        <v>46411</v>
      </c>
      <c r="C491" s="244">
        <f t="shared" si="86"/>
        <v>46411</v>
      </c>
      <c r="D491" s="259"/>
      <c r="E491" s="248" t="s">
        <v>145</v>
      </c>
      <c r="F491" s="645"/>
    </row>
    <row r="492" spans="1:6" ht="12.75" thickBot="1" x14ac:dyDescent="0.45">
      <c r="A492" s="643"/>
      <c r="B492" s="243">
        <f t="shared" si="86"/>
        <v>46412</v>
      </c>
      <c r="C492" s="244">
        <f t="shared" si="86"/>
        <v>46412</v>
      </c>
      <c r="D492" s="259"/>
      <c r="E492" s="248">
        <f>COUNTIF(D487:D493,"夏休")+COUNTIF(D487:D493,"年末年始")+COUNTIF(D487:D493,"中止")+COUNTIF(D487:D493,"対象外")</f>
        <v>0</v>
      </c>
      <c r="F492" s="645"/>
    </row>
    <row r="493" spans="1:6" ht="12.75" thickBot="1" x14ac:dyDescent="0.45">
      <c r="A493" s="643"/>
      <c r="B493" s="245">
        <f t="shared" si="86"/>
        <v>46413</v>
      </c>
      <c r="C493" s="246">
        <f t="shared" si="86"/>
        <v>46413</v>
      </c>
      <c r="D493" s="260"/>
      <c r="E493" s="250">
        <f>COUNTIF(D487:D493,"")</f>
        <v>7</v>
      </c>
      <c r="F493" s="646"/>
    </row>
    <row r="494" spans="1:6" ht="12.75" thickBot="1" x14ac:dyDescent="0.45">
      <c r="A494" s="643">
        <v>70</v>
      </c>
      <c r="B494" s="241">
        <f t="shared" si="86"/>
        <v>46414</v>
      </c>
      <c r="C494" s="236">
        <f t="shared" si="86"/>
        <v>46414</v>
      </c>
      <c r="D494" s="258"/>
      <c r="E494" s="247" t="s">
        <v>87</v>
      </c>
      <c r="F494" s="644" t="str">
        <f t="shared" ref="F494" si="87">IF(E500&gt;=1,"対象外",IF(E499&gt;=1,"対象外",IF(E495&lt;=3,"対象外",(ROUND(E497/7,3)))))</f>
        <v>対象外</v>
      </c>
    </row>
    <row r="495" spans="1:6" ht="12.75" thickBot="1" x14ac:dyDescent="0.45">
      <c r="A495" s="643"/>
      <c r="B495" s="243">
        <f t="shared" si="86"/>
        <v>46415</v>
      </c>
      <c r="C495" s="244">
        <f t="shared" si="86"/>
        <v>46415</v>
      </c>
      <c r="D495" s="259"/>
      <c r="E495" s="250">
        <f>COUNTIF(D494:D500,"作業")</f>
        <v>0</v>
      </c>
      <c r="F495" s="645"/>
    </row>
    <row r="496" spans="1:6" ht="12.75" thickBot="1" x14ac:dyDescent="0.45">
      <c r="A496" s="643"/>
      <c r="B496" s="243">
        <f t="shared" si="86"/>
        <v>46416</v>
      </c>
      <c r="C496" s="244">
        <f t="shared" si="86"/>
        <v>46416</v>
      </c>
      <c r="D496" s="259"/>
      <c r="E496" s="248" t="s">
        <v>19</v>
      </c>
      <c r="F496" s="645"/>
    </row>
    <row r="497" spans="1:6" ht="12.75" thickBot="1" x14ac:dyDescent="0.45">
      <c r="A497" s="643"/>
      <c r="B497" s="243">
        <f t="shared" si="86"/>
        <v>46417</v>
      </c>
      <c r="C497" s="244">
        <f t="shared" si="86"/>
        <v>46417</v>
      </c>
      <c r="D497" s="259"/>
      <c r="E497" s="250">
        <f>COUNTIF(D494:D500,"休日")</f>
        <v>0</v>
      </c>
      <c r="F497" s="645"/>
    </row>
    <row r="498" spans="1:6" ht="12.75" thickBot="1" x14ac:dyDescent="0.45">
      <c r="A498" s="643"/>
      <c r="B498" s="243">
        <f t="shared" si="86"/>
        <v>46418</v>
      </c>
      <c r="C498" s="244">
        <f t="shared" si="86"/>
        <v>46418</v>
      </c>
      <c r="D498" s="259"/>
      <c r="E498" s="248" t="s">
        <v>145</v>
      </c>
      <c r="F498" s="645"/>
    </row>
    <row r="499" spans="1:6" ht="12.75" thickBot="1" x14ac:dyDescent="0.45">
      <c r="A499" s="643"/>
      <c r="B499" s="243">
        <f t="shared" si="86"/>
        <v>46419</v>
      </c>
      <c r="C499" s="244">
        <f t="shared" si="86"/>
        <v>46419</v>
      </c>
      <c r="D499" s="259"/>
      <c r="E499" s="248">
        <f>COUNTIF(D494:D500,"夏休")+COUNTIF(D494:D500,"年末年始")+COUNTIF(D494:D500,"中止")+COUNTIF(D494:D500,"対象外")</f>
        <v>0</v>
      </c>
      <c r="F499" s="645"/>
    </row>
    <row r="500" spans="1:6" ht="12.75" thickBot="1" x14ac:dyDescent="0.45">
      <c r="A500" s="643"/>
      <c r="B500" s="245">
        <f t="shared" si="86"/>
        <v>46420</v>
      </c>
      <c r="C500" s="246">
        <f t="shared" si="86"/>
        <v>46420</v>
      </c>
      <c r="D500" s="260"/>
      <c r="E500" s="250">
        <f>COUNTIF(D494:D500,"")</f>
        <v>7</v>
      </c>
      <c r="F500" s="646"/>
    </row>
    <row r="501" spans="1:6" ht="12.75" thickBot="1" x14ac:dyDescent="0.45">
      <c r="A501" s="643">
        <v>71</v>
      </c>
      <c r="B501" s="241">
        <f t="shared" si="86"/>
        <v>46421</v>
      </c>
      <c r="C501" s="236">
        <f t="shared" si="86"/>
        <v>46421</v>
      </c>
      <c r="D501" s="258"/>
      <c r="E501" s="247" t="s">
        <v>87</v>
      </c>
      <c r="F501" s="644" t="str">
        <f t="shared" ref="F501" si="88">IF(E507&gt;=1,"対象外",IF(E506&gt;=1,"対象外",IF(E502&lt;=3,"対象外",(ROUND(E504/7,3)))))</f>
        <v>対象外</v>
      </c>
    </row>
    <row r="502" spans="1:6" ht="12.75" thickBot="1" x14ac:dyDescent="0.45">
      <c r="A502" s="643"/>
      <c r="B502" s="243">
        <f t="shared" si="86"/>
        <v>46422</v>
      </c>
      <c r="C502" s="244">
        <f t="shared" si="86"/>
        <v>46422</v>
      </c>
      <c r="D502" s="259"/>
      <c r="E502" s="250">
        <f>COUNTIF(D501:D507,"作業")</f>
        <v>0</v>
      </c>
      <c r="F502" s="645"/>
    </row>
    <row r="503" spans="1:6" ht="12.75" thickBot="1" x14ac:dyDescent="0.45">
      <c r="A503" s="643"/>
      <c r="B503" s="243">
        <f t="shared" si="86"/>
        <v>46423</v>
      </c>
      <c r="C503" s="244">
        <f t="shared" si="86"/>
        <v>46423</v>
      </c>
      <c r="D503" s="259"/>
      <c r="E503" s="248" t="s">
        <v>19</v>
      </c>
      <c r="F503" s="645"/>
    </row>
    <row r="504" spans="1:6" ht="12.75" thickBot="1" x14ac:dyDescent="0.45">
      <c r="A504" s="643"/>
      <c r="B504" s="243">
        <f t="shared" si="86"/>
        <v>46424</v>
      </c>
      <c r="C504" s="244">
        <f t="shared" si="86"/>
        <v>46424</v>
      </c>
      <c r="D504" s="259"/>
      <c r="E504" s="250">
        <f>COUNTIF(D501:D507,"休日")</f>
        <v>0</v>
      </c>
      <c r="F504" s="645"/>
    </row>
    <row r="505" spans="1:6" ht="12.75" thickBot="1" x14ac:dyDescent="0.45">
      <c r="A505" s="643"/>
      <c r="B505" s="243">
        <f t="shared" si="86"/>
        <v>46425</v>
      </c>
      <c r="C505" s="244">
        <f t="shared" si="86"/>
        <v>46425</v>
      </c>
      <c r="D505" s="259"/>
      <c r="E505" s="248" t="s">
        <v>145</v>
      </c>
      <c r="F505" s="645"/>
    </row>
    <row r="506" spans="1:6" ht="12.75" thickBot="1" x14ac:dyDescent="0.45">
      <c r="A506" s="643"/>
      <c r="B506" s="243">
        <f t="shared" si="86"/>
        <v>46426</v>
      </c>
      <c r="C506" s="244">
        <f t="shared" si="86"/>
        <v>46426</v>
      </c>
      <c r="D506" s="259"/>
      <c r="E506" s="248">
        <f>COUNTIF(D501:D507,"夏休")+COUNTIF(D501:D507,"年末年始")+COUNTIF(D501:D507,"中止")+COUNTIF(D501:D507,"対象外")</f>
        <v>0</v>
      </c>
      <c r="F506" s="645"/>
    </row>
    <row r="507" spans="1:6" ht="12.75" thickBot="1" x14ac:dyDescent="0.45">
      <c r="A507" s="643"/>
      <c r="B507" s="245">
        <f t="shared" si="86"/>
        <v>46427</v>
      </c>
      <c r="C507" s="246">
        <f t="shared" si="86"/>
        <v>46427</v>
      </c>
      <c r="D507" s="260"/>
      <c r="E507" s="250">
        <f>COUNTIF(D501:D507,"")</f>
        <v>7</v>
      </c>
      <c r="F507" s="646"/>
    </row>
    <row r="508" spans="1:6" ht="12.75" thickBot="1" x14ac:dyDescent="0.45">
      <c r="A508" s="643">
        <v>72</v>
      </c>
      <c r="B508" s="241">
        <f t="shared" si="86"/>
        <v>46428</v>
      </c>
      <c r="C508" s="236">
        <f t="shared" si="86"/>
        <v>46428</v>
      </c>
      <c r="D508" s="258"/>
      <c r="E508" s="247" t="s">
        <v>87</v>
      </c>
      <c r="F508" s="644" t="str">
        <f t="shared" ref="F508" si="89">IF(E514&gt;=1,"対象外",IF(E513&gt;=1,"対象外",IF(E509&lt;=3,"対象外",(ROUND(E511/7,3)))))</f>
        <v>対象外</v>
      </c>
    </row>
    <row r="509" spans="1:6" ht="12.75" thickBot="1" x14ac:dyDescent="0.45">
      <c r="A509" s="643"/>
      <c r="B509" s="243">
        <f t="shared" si="86"/>
        <v>46429</v>
      </c>
      <c r="C509" s="244">
        <f t="shared" si="86"/>
        <v>46429</v>
      </c>
      <c r="D509" s="259"/>
      <c r="E509" s="250">
        <f>COUNTIF(D508:D514,"作業")</f>
        <v>0</v>
      </c>
      <c r="F509" s="645"/>
    </row>
    <row r="510" spans="1:6" ht="12.75" thickBot="1" x14ac:dyDescent="0.45">
      <c r="A510" s="643"/>
      <c r="B510" s="243">
        <f t="shared" si="86"/>
        <v>46430</v>
      </c>
      <c r="C510" s="244">
        <f t="shared" si="86"/>
        <v>46430</v>
      </c>
      <c r="D510" s="259"/>
      <c r="E510" s="248" t="s">
        <v>19</v>
      </c>
      <c r="F510" s="645"/>
    </row>
    <row r="511" spans="1:6" ht="12.75" thickBot="1" x14ac:dyDescent="0.45">
      <c r="A511" s="643"/>
      <c r="B511" s="243">
        <f t="shared" si="86"/>
        <v>46431</v>
      </c>
      <c r="C511" s="244">
        <f t="shared" si="86"/>
        <v>46431</v>
      </c>
      <c r="D511" s="259"/>
      <c r="E511" s="250">
        <f>COUNTIF(D508:D514,"休日")</f>
        <v>0</v>
      </c>
      <c r="F511" s="645"/>
    </row>
    <row r="512" spans="1:6" ht="12.75" thickBot="1" x14ac:dyDescent="0.45">
      <c r="A512" s="643"/>
      <c r="B512" s="243">
        <f t="shared" si="86"/>
        <v>46432</v>
      </c>
      <c r="C512" s="244">
        <f t="shared" si="86"/>
        <v>46432</v>
      </c>
      <c r="D512" s="259"/>
      <c r="E512" s="248" t="s">
        <v>145</v>
      </c>
      <c r="F512" s="645"/>
    </row>
    <row r="513" spans="1:6" ht="12.75" thickBot="1" x14ac:dyDescent="0.45">
      <c r="A513" s="643"/>
      <c r="B513" s="243">
        <f t="shared" si="86"/>
        <v>46433</v>
      </c>
      <c r="C513" s="244">
        <f t="shared" si="86"/>
        <v>46433</v>
      </c>
      <c r="D513" s="259"/>
      <c r="E513" s="248">
        <f>COUNTIF(D508:D514,"夏休")+COUNTIF(D508:D514,"年末年始")+COUNTIF(D508:D514,"中止")+COUNTIF(D508:D514,"対象外")</f>
        <v>0</v>
      </c>
      <c r="F513" s="645"/>
    </row>
    <row r="514" spans="1:6" ht="12.75" thickBot="1" x14ac:dyDescent="0.45">
      <c r="A514" s="643"/>
      <c r="B514" s="245">
        <f t="shared" si="86"/>
        <v>46434</v>
      </c>
      <c r="C514" s="246">
        <f t="shared" si="86"/>
        <v>46434</v>
      </c>
      <c r="D514" s="260"/>
      <c r="E514" s="249">
        <f>COUNTIF(D508:D514,"")</f>
        <v>7</v>
      </c>
      <c r="F514" s="646"/>
    </row>
    <row r="515" spans="1:6" ht="12.75" thickBot="1" x14ac:dyDescent="0.45">
      <c r="A515" s="643">
        <v>73</v>
      </c>
      <c r="B515" s="241">
        <f t="shared" si="86"/>
        <v>46435</v>
      </c>
      <c r="C515" s="236">
        <f t="shared" si="86"/>
        <v>46435</v>
      </c>
      <c r="D515" s="258"/>
      <c r="E515" s="247" t="s">
        <v>87</v>
      </c>
      <c r="F515" s="644" t="str">
        <f t="shared" ref="F515" si="90">IF(E521&gt;=1,"対象外",IF(E520&gt;=1,"対象外",IF(E516&lt;=3,"対象外",(ROUND(E518/7,3)))))</f>
        <v>対象外</v>
      </c>
    </row>
    <row r="516" spans="1:6" ht="12.75" thickBot="1" x14ac:dyDescent="0.45">
      <c r="A516" s="643"/>
      <c r="B516" s="243">
        <f>B515+1</f>
        <v>46436</v>
      </c>
      <c r="C516" s="244">
        <f>C515+1</f>
        <v>46436</v>
      </c>
      <c r="D516" s="259"/>
      <c r="E516" s="250">
        <f>COUNTIF(D515:D521,"作業")</f>
        <v>0</v>
      </c>
      <c r="F516" s="645"/>
    </row>
    <row r="517" spans="1:6" ht="12.75" thickBot="1" x14ac:dyDescent="0.45">
      <c r="A517" s="643"/>
      <c r="B517" s="243">
        <f t="shared" ref="B517:C543" si="91">B516+1</f>
        <v>46437</v>
      </c>
      <c r="C517" s="244">
        <f t="shared" si="91"/>
        <v>46437</v>
      </c>
      <c r="D517" s="259"/>
      <c r="E517" s="248" t="s">
        <v>19</v>
      </c>
      <c r="F517" s="645"/>
    </row>
    <row r="518" spans="1:6" ht="12.75" thickBot="1" x14ac:dyDescent="0.45">
      <c r="A518" s="643"/>
      <c r="B518" s="243">
        <f t="shared" si="91"/>
        <v>46438</v>
      </c>
      <c r="C518" s="244">
        <f t="shared" si="91"/>
        <v>46438</v>
      </c>
      <c r="D518" s="259"/>
      <c r="E518" s="250">
        <f>COUNTIF(D515:D521,"休日")</f>
        <v>0</v>
      </c>
      <c r="F518" s="645"/>
    </row>
    <row r="519" spans="1:6" ht="12.75" thickBot="1" x14ac:dyDescent="0.45">
      <c r="A519" s="643"/>
      <c r="B519" s="243">
        <f t="shared" si="91"/>
        <v>46439</v>
      </c>
      <c r="C519" s="244">
        <f t="shared" si="91"/>
        <v>46439</v>
      </c>
      <c r="D519" s="259"/>
      <c r="E519" s="248" t="s">
        <v>145</v>
      </c>
      <c r="F519" s="645"/>
    </row>
    <row r="520" spans="1:6" ht="12.75" thickBot="1" x14ac:dyDescent="0.45">
      <c r="A520" s="643"/>
      <c r="B520" s="243">
        <f t="shared" si="91"/>
        <v>46440</v>
      </c>
      <c r="C520" s="244">
        <f t="shared" si="91"/>
        <v>46440</v>
      </c>
      <c r="D520" s="259"/>
      <c r="E520" s="248">
        <f>COUNTIF(D515:D521,"夏休")+COUNTIF(D515:D521,"年末年始")+COUNTIF(D515:D521,"中止")+COUNTIF(D515:D521,"対象外")</f>
        <v>0</v>
      </c>
      <c r="F520" s="645"/>
    </row>
    <row r="521" spans="1:6" ht="12.75" thickBot="1" x14ac:dyDescent="0.45">
      <c r="A521" s="643"/>
      <c r="B521" s="245">
        <f t="shared" si="91"/>
        <v>46441</v>
      </c>
      <c r="C521" s="246">
        <f t="shared" si="91"/>
        <v>46441</v>
      </c>
      <c r="D521" s="260"/>
      <c r="E521" s="250">
        <f>COUNTIF(D515:D521,"")</f>
        <v>7</v>
      </c>
      <c r="F521" s="646"/>
    </row>
    <row r="522" spans="1:6" ht="12.75" thickBot="1" x14ac:dyDescent="0.45">
      <c r="A522" s="643">
        <v>74</v>
      </c>
      <c r="B522" s="241">
        <f t="shared" si="91"/>
        <v>46442</v>
      </c>
      <c r="C522" s="236">
        <f t="shared" si="91"/>
        <v>46442</v>
      </c>
      <c r="D522" s="258"/>
      <c r="E522" s="247" t="s">
        <v>87</v>
      </c>
      <c r="F522" s="644" t="str">
        <f t="shared" ref="F522" si="92">IF(E528&gt;=1,"対象外",IF(E527&gt;=1,"対象外",IF(E523&lt;=3,"対象外",(ROUND(E525/7,3)))))</f>
        <v>対象外</v>
      </c>
    </row>
    <row r="523" spans="1:6" ht="12.75" thickBot="1" x14ac:dyDescent="0.45">
      <c r="A523" s="643"/>
      <c r="B523" s="243">
        <f t="shared" si="91"/>
        <v>46443</v>
      </c>
      <c r="C523" s="244">
        <f t="shared" si="91"/>
        <v>46443</v>
      </c>
      <c r="D523" s="259"/>
      <c r="E523" s="250">
        <f>COUNTIF(D522:D528,"作業")</f>
        <v>0</v>
      </c>
      <c r="F523" s="645"/>
    </row>
    <row r="524" spans="1:6" ht="12.75" thickBot="1" x14ac:dyDescent="0.45">
      <c r="A524" s="643"/>
      <c r="B524" s="243">
        <f t="shared" si="91"/>
        <v>46444</v>
      </c>
      <c r="C524" s="244">
        <f t="shared" si="91"/>
        <v>46444</v>
      </c>
      <c r="D524" s="259"/>
      <c r="E524" s="248" t="s">
        <v>19</v>
      </c>
      <c r="F524" s="645"/>
    </row>
    <row r="525" spans="1:6" ht="12.75" thickBot="1" x14ac:dyDescent="0.45">
      <c r="A525" s="643"/>
      <c r="B525" s="243">
        <f t="shared" si="91"/>
        <v>46445</v>
      </c>
      <c r="C525" s="244">
        <f t="shared" si="91"/>
        <v>46445</v>
      </c>
      <c r="D525" s="259"/>
      <c r="E525" s="250">
        <f>COUNTIF(D522:D528,"休日")</f>
        <v>0</v>
      </c>
      <c r="F525" s="645"/>
    </row>
    <row r="526" spans="1:6" ht="12.75" thickBot="1" x14ac:dyDescent="0.45">
      <c r="A526" s="643"/>
      <c r="B526" s="243">
        <f t="shared" si="91"/>
        <v>46446</v>
      </c>
      <c r="C526" s="244">
        <f t="shared" si="91"/>
        <v>46446</v>
      </c>
      <c r="D526" s="259"/>
      <c r="E526" s="248" t="s">
        <v>145</v>
      </c>
      <c r="F526" s="645"/>
    </row>
    <row r="527" spans="1:6" ht="12.75" thickBot="1" x14ac:dyDescent="0.45">
      <c r="A527" s="643"/>
      <c r="B527" s="243">
        <f t="shared" si="91"/>
        <v>46447</v>
      </c>
      <c r="C527" s="244">
        <f t="shared" si="91"/>
        <v>46447</v>
      </c>
      <c r="D527" s="259"/>
      <c r="E527" s="248">
        <f>COUNTIF(D522:D528,"夏休")+COUNTIF(D522:D528,"年末年始")+COUNTIF(D522:D528,"中止")+COUNTIF(D522:D528,"対象外")</f>
        <v>0</v>
      </c>
      <c r="F527" s="645"/>
    </row>
    <row r="528" spans="1:6" ht="12.75" thickBot="1" x14ac:dyDescent="0.45">
      <c r="A528" s="643"/>
      <c r="B528" s="245">
        <f t="shared" si="91"/>
        <v>46448</v>
      </c>
      <c r="C528" s="246">
        <f t="shared" si="91"/>
        <v>46448</v>
      </c>
      <c r="D528" s="260"/>
      <c r="E528" s="250">
        <f>COUNTIF(D522:D528,"")</f>
        <v>7</v>
      </c>
      <c r="F528" s="646"/>
    </row>
    <row r="529" spans="1:6" ht="12.75" thickBot="1" x14ac:dyDescent="0.45">
      <c r="A529" s="643">
        <v>75</v>
      </c>
      <c r="B529" s="241">
        <f t="shared" si="91"/>
        <v>46449</v>
      </c>
      <c r="C529" s="236">
        <f t="shared" si="91"/>
        <v>46449</v>
      </c>
      <c r="D529" s="258"/>
      <c r="E529" s="247" t="s">
        <v>87</v>
      </c>
      <c r="F529" s="644" t="str">
        <f t="shared" ref="F529" si="93">IF(E535&gt;=1,"対象外",IF(E534&gt;=1,"対象外",IF(E530&lt;=3,"対象外",(ROUND(E532/7,3)))))</f>
        <v>対象外</v>
      </c>
    </row>
    <row r="530" spans="1:6" ht="12.75" thickBot="1" x14ac:dyDescent="0.45">
      <c r="A530" s="643"/>
      <c r="B530" s="243">
        <f t="shared" si="91"/>
        <v>46450</v>
      </c>
      <c r="C530" s="244">
        <f t="shared" si="91"/>
        <v>46450</v>
      </c>
      <c r="D530" s="259"/>
      <c r="E530" s="250">
        <f>COUNTIF(D529:D535,"作業")</f>
        <v>0</v>
      </c>
      <c r="F530" s="645"/>
    </row>
    <row r="531" spans="1:6" ht="12.75" thickBot="1" x14ac:dyDescent="0.45">
      <c r="A531" s="643"/>
      <c r="B531" s="243">
        <f t="shared" si="91"/>
        <v>46451</v>
      </c>
      <c r="C531" s="244">
        <f t="shared" si="91"/>
        <v>46451</v>
      </c>
      <c r="D531" s="259"/>
      <c r="E531" s="248" t="s">
        <v>19</v>
      </c>
      <c r="F531" s="645"/>
    </row>
    <row r="532" spans="1:6" ht="12.75" thickBot="1" x14ac:dyDescent="0.45">
      <c r="A532" s="643"/>
      <c r="B532" s="243">
        <f t="shared" si="91"/>
        <v>46452</v>
      </c>
      <c r="C532" s="244">
        <f t="shared" si="91"/>
        <v>46452</v>
      </c>
      <c r="D532" s="259"/>
      <c r="E532" s="250">
        <f>COUNTIF(D529:D535,"休日")</f>
        <v>0</v>
      </c>
      <c r="F532" s="645"/>
    </row>
    <row r="533" spans="1:6" ht="12.75" thickBot="1" x14ac:dyDescent="0.45">
      <c r="A533" s="643"/>
      <c r="B533" s="243">
        <f t="shared" si="91"/>
        <v>46453</v>
      </c>
      <c r="C533" s="244">
        <f t="shared" si="91"/>
        <v>46453</v>
      </c>
      <c r="D533" s="259"/>
      <c r="E533" s="248" t="s">
        <v>145</v>
      </c>
      <c r="F533" s="645"/>
    </row>
    <row r="534" spans="1:6" ht="12.75" thickBot="1" x14ac:dyDescent="0.45">
      <c r="A534" s="643"/>
      <c r="B534" s="243">
        <f t="shared" si="91"/>
        <v>46454</v>
      </c>
      <c r="C534" s="244">
        <f t="shared" si="91"/>
        <v>46454</v>
      </c>
      <c r="D534" s="259"/>
      <c r="E534" s="248">
        <f>COUNTIF(D529:D535,"夏休")+COUNTIF(D529:D535,"年末年始")+COUNTIF(D529:D535,"中止")+COUNTIF(D529:D535,"対象外")</f>
        <v>0</v>
      </c>
      <c r="F534" s="645"/>
    </row>
    <row r="535" spans="1:6" ht="12.75" thickBot="1" x14ac:dyDescent="0.45">
      <c r="A535" s="643"/>
      <c r="B535" s="245">
        <f t="shared" si="91"/>
        <v>46455</v>
      </c>
      <c r="C535" s="246">
        <f t="shared" si="91"/>
        <v>46455</v>
      </c>
      <c r="D535" s="260"/>
      <c r="E535" s="250">
        <f>COUNTIF(D529:D535,"")</f>
        <v>7</v>
      </c>
      <c r="F535" s="646"/>
    </row>
    <row r="536" spans="1:6" ht="12.75" thickBot="1" x14ac:dyDescent="0.45">
      <c r="A536" s="643">
        <v>76</v>
      </c>
      <c r="B536" s="241">
        <f t="shared" si="91"/>
        <v>46456</v>
      </c>
      <c r="C536" s="236">
        <f t="shared" si="91"/>
        <v>46456</v>
      </c>
      <c r="D536" s="258"/>
      <c r="E536" s="247" t="s">
        <v>87</v>
      </c>
      <c r="F536" s="644" t="str">
        <f t="shared" ref="F536" si="94">IF(E542&gt;=1,"対象外",IF(E541&gt;=1,"対象外",IF(E537&lt;=3,"対象外",(ROUND(E539/7,3)))))</f>
        <v>対象外</v>
      </c>
    </row>
    <row r="537" spans="1:6" ht="12.75" thickBot="1" x14ac:dyDescent="0.45">
      <c r="A537" s="643"/>
      <c r="B537" s="243">
        <f t="shared" si="91"/>
        <v>46457</v>
      </c>
      <c r="C537" s="244">
        <f t="shared" si="91"/>
        <v>46457</v>
      </c>
      <c r="D537" s="259"/>
      <c r="E537" s="250">
        <f>COUNTIF(D536:D542,"作業")</f>
        <v>0</v>
      </c>
      <c r="F537" s="645"/>
    </row>
    <row r="538" spans="1:6" ht="12.75" thickBot="1" x14ac:dyDescent="0.45">
      <c r="A538" s="643"/>
      <c r="B538" s="243">
        <f t="shared" si="91"/>
        <v>46458</v>
      </c>
      <c r="C538" s="244">
        <f t="shared" si="91"/>
        <v>46458</v>
      </c>
      <c r="D538" s="259"/>
      <c r="E538" s="248" t="s">
        <v>19</v>
      </c>
      <c r="F538" s="645"/>
    </row>
    <row r="539" spans="1:6" ht="12.75" thickBot="1" x14ac:dyDescent="0.45">
      <c r="A539" s="643"/>
      <c r="B539" s="243">
        <f t="shared" si="91"/>
        <v>46459</v>
      </c>
      <c r="C539" s="244">
        <f t="shared" si="91"/>
        <v>46459</v>
      </c>
      <c r="D539" s="259"/>
      <c r="E539" s="250">
        <f>COUNTIF(D536:D542,"休日")</f>
        <v>0</v>
      </c>
      <c r="F539" s="645"/>
    </row>
    <row r="540" spans="1:6" ht="12.75" thickBot="1" x14ac:dyDescent="0.45">
      <c r="A540" s="643"/>
      <c r="B540" s="243">
        <f t="shared" si="91"/>
        <v>46460</v>
      </c>
      <c r="C540" s="244">
        <f t="shared" si="91"/>
        <v>46460</v>
      </c>
      <c r="D540" s="259"/>
      <c r="E540" s="248" t="s">
        <v>145</v>
      </c>
      <c r="F540" s="645"/>
    </row>
    <row r="541" spans="1:6" ht="12.75" thickBot="1" x14ac:dyDescent="0.45">
      <c r="A541" s="643"/>
      <c r="B541" s="243">
        <f t="shared" si="91"/>
        <v>46461</v>
      </c>
      <c r="C541" s="244">
        <f t="shared" si="91"/>
        <v>46461</v>
      </c>
      <c r="D541" s="259"/>
      <c r="E541" s="248">
        <f>COUNTIF(D536:D542,"夏休")+COUNTIF(D536:D542,"年末年始")+COUNTIF(D536:D542,"中止")+COUNTIF(D536:D542,"対象外")</f>
        <v>0</v>
      </c>
      <c r="F541" s="645"/>
    </row>
    <row r="542" spans="1:6" ht="12.75" thickBot="1" x14ac:dyDescent="0.45">
      <c r="A542" s="643"/>
      <c r="B542" s="245">
        <f t="shared" si="91"/>
        <v>46462</v>
      </c>
      <c r="C542" s="246">
        <f t="shared" si="91"/>
        <v>46462</v>
      </c>
      <c r="D542" s="260"/>
      <c r="E542" s="249">
        <f>COUNTIF(D536:D542,"")</f>
        <v>7</v>
      </c>
      <c r="F542" s="646"/>
    </row>
    <row r="543" spans="1:6" ht="12.75" thickBot="1" x14ac:dyDescent="0.45">
      <c r="A543" s="643">
        <v>77</v>
      </c>
      <c r="B543" s="241">
        <f t="shared" si="91"/>
        <v>46463</v>
      </c>
      <c r="C543" s="236">
        <f t="shared" si="91"/>
        <v>46463</v>
      </c>
      <c r="D543" s="258"/>
      <c r="E543" s="247" t="s">
        <v>87</v>
      </c>
      <c r="F543" s="644" t="str">
        <f t="shared" ref="F543" si="95">IF(E549&gt;=1,"対象外",IF(E548&gt;=1,"対象外",IF(E544&lt;=3,"対象外",(ROUND(E546/7,3)))))</f>
        <v>対象外</v>
      </c>
    </row>
    <row r="544" spans="1:6" ht="12.75" thickBot="1" x14ac:dyDescent="0.45">
      <c r="A544" s="643"/>
      <c r="B544" s="243">
        <f>B543+1</f>
        <v>46464</v>
      </c>
      <c r="C544" s="244">
        <f>C543+1</f>
        <v>46464</v>
      </c>
      <c r="D544" s="259"/>
      <c r="E544" s="250">
        <f>COUNTIF(D543:D549,"作業")</f>
        <v>0</v>
      </c>
      <c r="F544" s="645"/>
    </row>
    <row r="545" spans="1:6" ht="12.75" thickBot="1" x14ac:dyDescent="0.45">
      <c r="A545" s="643"/>
      <c r="B545" s="243">
        <f t="shared" ref="B545:C571" si="96">B544+1</f>
        <v>46465</v>
      </c>
      <c r="C545" s="244">
        <f t="shared" si="96"/>
        <v>46465</v>
      </c>
      <c r="D545" s="259"/>
      <c r="E545" s="248" t="s">
        <v>19</v>
      </c>
      <c r="F545" s="645"/>
    </row>
    <row r="546" spans="1:6" ht="12.75" thickBot="1" x14ac:dyDescent="0.45">
      <c r="A546" s="643"/>
      <c r="B546" s="243">
        <f t="shared" si="96"/>
        <v>46466</v>
      </c>
      <c r="C546" s="244">
        <f t="shared" si="96"/>
        <v>46466</v>
      </c>
      <c r="D546" s="259"/>
      <c r="E546" s="250">
        <f>COUNTIF(D543:D549,"休日")</f>
        <v>0</v>
      </c>
      <c r="F546" s="645"/>
    </row>
    <row r="547" spans="1:6" ht="12.75" thickBot="1" x14ac:dyDescent="0.45">
      <c r="A547" s="643"/>
      <c r="B547" s="243">
        <f t="shared" si="96"/>
        <v>46467</v>
      </c>
      <c r="C547" s="244">
        <f t="shared" si="96"/>
        <v>46467</v>
      </c>
      <c r="D547" s="259"/>
      <c r="E547" s="248" t="s">
        <v>145</v>
      </c>
      <c r="F547" s="645"/>
    </row>
    <row r="548" spans="1:6" ht="12.75" thickBot="1" x14ac:dyDescent="0.45">
      <c r="A548" s="643"/>
      <c r="B548" s="243">
        <f t="shared" si="96"/>
        <v>46468</v>
      </c>
      <c r="C548" s="244">
        <f t="shared" si="96"/>
        <v>46468</v>
      </c>
      <c r="D548" s="259"/>
      <c r="E548" s="248">
        <f>COUNTIF(D543:D549,"夏休")+COUNTIF(D543:D549,"年末年始")+COUNTIF(D543:D549,"中止")+COUNTIF(D543:D549,"対象外")</f>
        <v>0</v>
      </c>
      <c r="F548" s="645"/>
    </row>
    <row r="549" spans="1:6" ht="12.75" thickBot="1" x14ac:dyDescent="0.45">
      <c r="A549" s="643"/>
      <c r="B549" s="245">
        <f t="shared" si="96"/>
        <v>46469</v>
      </c>
      <c r="C549" s="246">
        <f t="shared" si="96"/>
        <v>46469</v>
      </c>
      <c r="D549" s="260"/>
      <c r="E549" s="250">
        <f>COUNTIF(D543:D549,"")</f>
        <v>7</v>
      </c>
      <c r="F549" s="646"/>
    </row>
    <row r="550" spans="1:6" ht="12.75" thickBot="1" x14ac:dyDescent="0.45">
      <c r="A550" s="643">
        <v>78</v>
      </c>
      <c r="B550" s="241">
        <f t="shared" si="96"/>
        <v>46470</v>
      </c>
      <c r="C550" s="236">
        <f t="shared" si="96"/>
        <v>46470</v>
      </c>
      <c r="D550" s="258"/>
      <c r="E550" s="247" t="s">
        <v>87</v>
      </c>
      <c r="F550" s="644" t="str">
        <f t="shared" ref="F550" si="97">IF(E556&gt;=1,"対象外",IF(E555&gt;=1,"対象外",IF(E551&lt;=3,"対象外",(ROUND(E553/7,3)))))</f>
        <v>対象外</v>
      </c>
    </row>
    <row r="551" spans="1:6" ht="12.75" thickBot="1" x14ac:dyDescent="0.45">
      <c r="A551" s="643"/>
      <c r="B551" s="243">
        <f t="shared" si="96"/>
        <v>46471</v>
      </c>
      <c r="C551" s="244">
        <f t="shared" si="96"/>
        <v>46471</v>
      </c>
      <c r="D551" s="259"/>
      <c r="E551" s="250">
        <f>COUNTIF(D550:D556,"作業")</f>
        <v>0</v>
      </c>
      <c r="F551" s="645"/>
    </row>
    <row r="552" spans="1:6" ht="12.75" thickBot="1" x14ac:dyDescent="0.45">
      <c r="A552" s="643"/>
      <c r="B552" s="243">
        <f t="shared" si="96"/>
        <v>46472</v>
      </c>
      <c r="C552" s="244">
        <f t="shared" si="96"/>
        <v>46472</v>
      </c>
      <c r="D552" s="259"/>
      <c r="E552" s="248" t="s">
        <v>19</v>
      </c>
      <c r="F552" s="645"/>
    </row>
    <row r="553" spans="1:6" ht="12.75" thickBot="1" x14ac:dyDescent="0.45">
      <c r="A553" s="643"/>
      <c r="B553" s="243">
        <f t="shared" si="96"/>
        <v>46473</v>
      </c>
      <c r="C553" s="244">
        <f t="shared" si="96"/>
        <v>46473</v>
      </c>
      <c r="D553" s="259"/>
      <c r="E553" s="250">
        <f>COUNTIF(D550:D556,"休日")</f>
        <v>0</v>
      </c>
      <c r="F553" s="645"/>
    </row>
    <row r="554" spans="1:6" ht="12.75" thickBot="1" x14ac:dyDescent="0.45">
      <c r="A554" s="643"/>
      <c r="B554" s="243">
        <f t="shared" si="96"/>
        <v>46474</v>
      </c>
      <c r="C554" s="244">
        <f t="shared" si="96"/>
        <v>46474</v>
      </c>
      <c r="D554" s="259"/>
      <c r="E554" s="248" t="s">
        <v>145</v>
      </c>
      <c r="F554" s="645"/>
    </row>
    <row r="555" spans="1:6" ht="12.75" thickBot="1" x14ac:dyDescent="0.45">
      <c r="A555" s="643"/>
      <c r="B555" s="243">
        <f t="shared" si="96"/>
        <v>46475</v>
      </c>
      <c r="C555" s="244">
        <f t="shared" si="96"/>
        <v>46475</v>
      </c>
      <c r="D555" s="259"/>
      <c r="E555" s="248">
        <f>COUNTIF(D550:D556,"夏休")+COUNTIF(D550:D556,"年末年始")+COUNTIF(D550:D556,"中止")+COUNTIF(D550:D556,"対象外")</f>
        <v>0</v>
      </c>
      <c r="F555" s="645"/>
    </row>
    <row r="556" spans="1:6" ht="12.75" thickBot="1" x14ac:dyDescent="0.45">
      <c r="A556" s="643"/>
      <c r="B556" s="245">
        <f t="shared" si="96"/>
        <v>46476</v>
      </c>
      <c r="C556" s="246">
        <f t="shared" si="96"/>
        <v>46476</v>
      </c>
      <c r="D556" s="260"/>
      <c r="E556" s="250">
        <f>COUNTIF(D550:D556,"")</f>
        <v>7</v>
      </c>
      <c r="F556" s="646"/>
    </row>
    <row r="557" spans="1:6" ht="12.75" thickBot="1" x14ac:dyDescent="0.45">
      <c r="A557" s="643">
        <v>79</v>
      </c>
      <c r="B557" s="241">
        <f t="shared" si="96"/>
        <v>46477</v>
      </c>
      <c r="C557" s="236">
        <f t="shared" si="96"/>
        <v>46477</v>
      </c>
      <c r="D557" s="258"/>
      <c r="E557" s="247" t="s">
        <v>87</v>
      </c>
      <c r="F557" s="644" t="str">
        <f t="shared" ref="F557" si="98">IF(E563&gt;=1,"対象外",IF(E562&gt;=1,"対象外",IF(E558&lt;=3,"対象外",(ROUND(E560/7,3)))))</f>
        <v>対象外</v>
      </c>
    </row>
    <row r="558" spans="1:6" ht="12.75" thickBot="1" x14ac:dyDescent="0.45">
      <c r="A558" s="643"/>
      <c r="B558" s="243">
        <f t="shared" si="96"/>
        <v>46478</v>
      </c>
      <c r="C558" s="244">
        <f t="shared" si="96"/>
        <v>46478</v>
      </c>
      <c r="D558" s="259"/>
      <c r="E558" s="250">
        <f>COUNTIF(D557:D563,"作業")</f>
        <v>0</v>
      </c>
      <c r="F558" s="645"/>
    </row>
    <row r="559" spans="1:6" ht="12.75" thickBot="1" x14ac:dyDescent="0.45">
      <c r="A559" s="643"/>
      <c r="B559" s="243">
        <f t="shared" si="96"/>
        <v>46479</v>
      </c>
      <c r="C559" s="244">
        <f t="shared" si="96"/>
        <v>46479</v>
      </c>
      <c r="D559" s="259"/>
      <c r="E559" s="248" t="s">
        <v>19</v>
      </c>
      <c r="F559" s="645"/>
    </row>
    <row r="560" spans="1:6" ht="12.75" thickBot="1" x14ac:dyDescent="0.45">
      <c r="A560" s="643"/>
      <c r="B560" s="243">
        <f t="shared" si="96"/>
        <v>46480</v>
      </c>
      <c r="C560" s="244">
        <f t="shared" si="96"/>
        <v>46480</v>
      </c>
      <c r="D560" s="259"/>
      <c r="E560" s="250">
        <f>COUNTIF(D557:D563,"休日")</f>
        <v>0</v>
      </c>
      <c r="F560" s="645"/>
    </row>
    <row r="561" spans="1:6" ht="12.75" thickBot="1" x14ac:dyDescent="0.45">
      <c r="A561" s="643"/>
      <c r="B561" s="243">
        <f t="shared" si="96"/>
        <v>46481</v>
      </c>
      <c r="C561" s="244">
        <f t="shared" si="96"/>
        <v>46481</v>
      </c>
      <c r="D561" s="259"/>
      <c r="E561" s="248" t="s">
        <v>145</v>
      </c>
      <c r="F561" s="645"/>
    </row>
    <row r="562" spans="1:6" ht="12.75" thickBot="1" x14ac:dyDescent="0.45">
      <c r="A562" s="643"/>
      <c r="B562" s="243">
        <f t="shared" si="96"/>
        <v>46482</v>
      </c>
      <c r="C562" s="244">
        <f t="shared" si="96"/>
        <v>46482</v>
      </c>
      <c r="D562" s="259"/>
      <c r="E562" s="248">
        <f>COUNTIF(D557:D563,"夏休")+COUNTIF(D557:D563,"年末年始")+COUNTIF(D557:D563,"中止")+COUNTIF(D557:D563,"対象外")</f>
        <v>0</v>
      </c>
      <c r="F562" s="645"/>
    </row>
    <row r="563" spans="1:6" ht="12.75" thickBot="1" x14ac:dyDescent="0.45">
      <c r="A563" s="643"/>
      <c r="B563" s="245">
        <f t="shared" si="96"/>
        <v>46483</v>
      </c>
      <c r="C563" s="246">
        <f t="shared" si="96"/>
        <v>46483</v>
      </c>
      <c r="D563" s="260"/>
      <c r="E563" s="250">
        <f>COUNTIF(D557:D563,"")</f>
        <v>7</v>
      </c>
      <c r="F563" s="646"/>
    </row>
    <row r="564" spans="1:6" ht="12.75" thickBot="1" x14ac:dyDescent="0.45">
      <c r="A564" s="643">
        <v>80</v>
      </c>
      <c r="B564" s="241">
        <f t="shared" si="96"/>
        <v>46484</v>
      </c>
      <c r="C564" s="236">
        <f t="shared" si="96"/>
        <v>46484</v>
      </c>
      <c r="D564" s="258"/>
      <c r="E564" s="247" t="s">
        <v>87</v>
      </c>
      <c r="F564" s="644" t="str">
        <f t="shared" ref="F564" si="99">IF(E570&gt;=1,"対象外",IF(E569&gt;=1,"対象外",IF(E565&lt;=3,"対象外",(ROUND(E567/7,3)))))</f>
        <v>対象外</v>
      </c>
    </row>
    <row r="565" spans="1:6" ht="12.75" thickBot="1" x14ac:dyDescent="0.45">
      <c r="A565" s="643"/>
      <c r="B565" s="243">
        <f t="shared" si="96"/>
        <v>46485</v>
      </c>
      <c r="C565" s="244">
        <f t="shared" si="96"/>
        <v>46485</v>
      </c>
      <c r="D565" s="259"/>
      <c r="E565" s="250">
        <f>COUNTIF(D564:D570,"作業")</f>
        <v>0</v>
      </c>
      <c r="F565" s="645"/>
    </row>
    <row r="566" spans="1:6" ht="12.75" thickBot="1" x14ac:dyDescent="0.45">
      <c r="A566" s="643"/>
      <c r="B566" s="243">
        <f t="shared" si="96"/>
        <v>46486</v>
      </c>
      <c r="C566" s="244">
        <f t="shared" si="96"/>
        <v>46486</v>
      </c>
      <c r="D566" s="259"/>
      <c r="E566" s="248" t="s">
        <v>19</v>
      </c>
      <c r="F566" s="645"/>
    </row>
    <row r="567" spans="1:6" ht="12.75" thickBot="1" x14ac:dyDescent="0.45">
      <c r="A567" s="643"/>
      <c r="B567" s="243">
        <f t="shared" si="96"/>
        <v>46487</v>
      </c>
      <c r="C567" s="244">
        <f t="shared" si="96"/>
        <v>46487</v>
      </c>
      <c r="D567" s="259"/>
      <c r="E567" s="250">
        <f>COUNTIF(D564:D570,"休日")</f>
        <v>0</v>
      </c>
      <c r="F567" s="645"/>
    </row>
    <row r="568" spans="1:6" ht="12.75" thickBot="1" x14ac:dyDescent="0.45">
      <c r="A568" s="643"/>
      <c r="B568" s="243">
        <f t="shared" si="96"/>
        <v>46488</v>
      </c>
      <c r="C568" s="244">
        <f t="shared" si="96"/>
        <v>46488</v>
      </c>
      <c r="D568" s="259"/>
      <c r="E568" s="248" t="s">
        <v>145</v>
      </c>
      <c r="F568" s="645"/>
    </row>
    <row r="569" spans="1:6" ht="12.75" thickBot="1" x14ac:dyDescent="0.45">
      <c r="A569" s="643"/>
      <c r="B569" s="243">
        <f t="shared" si="96"/>
        <v>46489</v>
      </c>
      <c r="C569" s="244">
        <f t="shared" si="96"/>
        <v>46489</v>
      </c>
      <c r="D569" s="259"/>
      <c r="E569" s="248">
        <f>COUNTIF(D564:D570,"夏休")+COUNTIF(D564:D570,"年末年始")+COUNTIF(D564:D570,"中止")+COUNTIF(D564:D570,"対象外")</f>
        <v>0</v>
      </c>
      <c r="F569" s="645"/>
    </row>
    <row r="570" spans="1:6" ht="12.75" thickBot="1" x14ac:dyDescent="0.45">
      <c r="A570" s="643"/>
      <c r="B570" s="245">
        <f t="shared" si="96"/>
        <v>46490</v>
      </c>
      <c r="C570" s="246">
        <f t="shared" si="96"/>
        <v>46490</v>
      </c>
      <c r="D570" s="260"/>
      <c r="E570" s="249">
        <f>COUNTIF(D564:D570,"")</f>
        <v>7</v>
      </c>
      <c r="F570" s="646"/>
    </row>
    <row r="571" spans="1:6" ht="12.75" thickBot="1" x14ac:dyDescent="0.45">
      <c r="A571" s="643">
        <v>81</v>
      </c>
      <c r="B571" s="241">
        <f t="shared" si="96"/>
        <v>46491</v>
      </c>
      <c r="C571" s="236">
        <f t="shared" si="96"/>
        <v>46491</v>
      </c>
      <c r="D571" s="258"/>
      <c r="E571" s="247" t="s">
        <v>87</v>
      </c>
      <c r="F571" s="644" t="str">
        <f t="shared" ref="F571" si="100">IF(E577&gt;=1,"対象外",IF(E576&gt;=1,"対象外",IF(E572&lt;=3,"対象外",(ROUND(E574/7,3)))))</f>
        <v>対象外</v>
      </c>
    </row>
    <row r="572" spans="1:6" ht="12.75" thickBot="1" x14ac:dyDescent="0.45">
      <c r="A572" s="643"/>
      <c r="B572" s="243">
        <f>B571+1</f>
        <v>46492</v>
      </c>
      <c r="C572" s="244">
        <f>C571+1</f>
        <v>46492</v>
      </c>
      <c r="D572" s="259"/>
      <c r="E572" s="250">
        <f>COUNTIF(D571:D577,"作業")</f>
        <v>0</v>
      </c>
      <c r="F572" s="645"/>
    </row>
    <row r="573" spans="1:6" ht="12.75" thickBot="1" x14ac:dyDescent="0.45">
      <c r="A573" s="643"/>
      <c r="B573" s="243">
        <f t="shared" ref="B573:C598" si="101">B572+1</f>
        <v>46493</v>
      </c>
      <c r="C573" s="244">
        <f t="shared" si="101"/>
        <v>46493</v>
      </c>
      <c r="D573" s="259"/>
      <c r="E573" s="248" t="s">
        <v>19</v>
      </c>
      <c r="F573" s="645"/>
    </row>
    <row r="574" spans="1:6" ht="12.75" thickBot="1" x14ac:dyDescent="0.45">
      <c r="A574" s="643"/>
      <c r="B574" s="243">
        <f t="shared" si="101"/>
        <v>46494</v>
      </c>
      <c r="C574" s="244">
        <f t="shared" si="101"/>
        <v>46494</v>
      </c>
      <c r="D574" s="259"/>
      <c r="E574" s="250">
        <f>COUNTIF(D571:D577,"休日")</f>
        <v>0</v>
      </c>
      <c r="F574" s="645"/>
    </row>
    <row r="575" spans="1:6" ht="12.75" thickBot="1" x14ac:dyDescent="0.45">
      <c r="A575" s="643"/>
      <c r="B575" s="243">
        <f t="shared" si="101"/>
        <v>46495</v>
      </c>
      <c r="C575" s="244">
        <f t="shared" si="101"/>
        <v>46495</v>
      </c>
      <c r="D575" s="259"/>
      <c r="E575" s="248" t="s">
        <v>145</v>
      </c>
      <c r="F575" s="645"/>
    </row>
    <row r="576" spans="1:6" ht="12.75" thickBot="1" x14ac:dyDescent="0.45">
      <c r="A576" s="643"/>
      <c r="B576" s="243">
        <f t="shared" si="101"/>
        <v>46496</v>
      </c>
      <c r="C576" s="244">
        <f t="shared" si="101"/>
        <v>46496</v>
      </c>
      <c r="D576" s="259"/>
      <c r="E576" s="248">
        <f>COUNTIF(D571:D577,"夏休")+COUNTIF(D571:D577,"年末年始")+COUNTIF(D571:D577,"中止")+COUNTIF(D571:D577,"対象外")</f>
        <v>0</v>
      </c>
      <c r="F576" s="645"/>
    </row>
    <row r="577" spans="1:6" ht="12.75" thickBot="1" x14ac:dyDescent="0.45">
      <c r="A577" s="643"/>
      <c r="B577" s="245">
        <f t="shared" si="101"/>
        <v>46497</v>
      </c>
      <c r="C577" s="246">
        <f t="shared" si="101"/>
        <v>46497</v>
      </c>
      <c r="D577" s="260"/>
      <c r="E577" s="250">
        <f>COUNTIF(D571:D577,"")</f>
        <v>7</v>
      </c>
      <c r="F577" s="646"/>
    </row>
    <row r="578" spans="1:6" ht="12.75" thickBot="1" x14ac:dyDescent="0.45">
      <c r="A578" s="643">
        <v>82</v>
      </c>
      <c r="B578" s="241">
        <f t="shared" si="101"/>
        <v>46498</v>
      </c>
      <c r="C578" s="236">
        <f t="shared" si="101"/>
        <v>46498</v>
      </c>
      <c r="D578" s="258"/>
      <c r="E578" s="247" t="s">
        <v>87</v>
      </c>
      <c r="F578" s="644" t="str">
        <f t="shared" ref="F578" si="102">IF(E584&gt;=1,"対象外",IF(E583&gt;=1,"対象外",IF(E579&lt;=3,"対象外",(ROUND(E581/7,3)))))</f>
        <v>対象外</v>
      </c>
    </row>
    <row r="579" spans="1:6" ht="12.75" thickBot="1" x14ac:dyDescent="0.45">
      <c r="A579" s="643"/>
      <c r="B579" s="243">
        <f t="shared" si="101"/>
        <v>46499</v>
      </c>
      <c r="C579" s="244">
        <f t="shared" si="101"/>
        <v>46499</v>
      </c>
      <c r="D579" s="259"/>
      <c r="E579" s="250">
        <f>COUNTIF(D578:D584,"作業")</f>
        <v>0</v>
      </c>
      <c r="F579" s="645"/>
    </row>
    <row r="580" spans="1:6" ht="12.75" thickBot="1" x14ac:dyDescent="0.45">
      <c r="A580" s="643"/>
      <c r="B580" s="243">
        <f t="shared" si="101"/>
        <v>46500</v>
      </c>
      <c r="C580" s="244">
        <f t="shared" si="101"/>
        <v>46500</v>
      </c>
      <c r="D580" s="259"/>
      <c r="E580" s="248" t="s">
        <v>19</v>
      </c>
      <c r="F580" s="645"/>
    </row>
    <row r="581" spans="1:6" ht="12.75" thickBot="1" x14ac:dyDescent="0.45">
      <c r="A581" s="643"/>
      <c r="B581" s="243">
        <f t="shared" si="101"/>
        <v>46501</v>
      </c>
      <c r="C581" s="244">
        <f t="shared" si="101"/>
        <v>46501</v>
      </c>
      <c r="D581" s="259"/>
      <c r="E581" s="250">
        <f>COUNTIF(D578:D584,"休日")</f>
        <v>0</v>
      </c>
      <c r="F581" s="645"/>
    </row>
    <row r="582" spans="1:6" ht="12.75" thickBot="1" x14ac:dyDescent="0.45">
      <c r="A582" s="643"/>
      <c r="B582" s="243">
        <f t="shared" si="101"/>
        <v>46502</v>
      </c>
      <c r="C582" s="244">
        <f t="shared" si="101"/>
        <v>46502</v>
      </c>
      <c r="D582" s="259"/>
      <c r="E582" s="248" t="s">
        <v>145</v>
      </c>
      <c r="F582" s="645"/>
    </row>
    <row r="583" spans="1:6" ht="12.75" thickBot="1" x14ac:dyDescent="0.45">
      <c r="A583" s="643"/>
      <c r="B583" s="243">
        <f t="shared" si="101"/>
        <v>46503</v>
      </c>
      <c r="C583" s="244">
        <f t="shared" si="101"/>
        <v>46503</v>
      </c>
      <c r="D583" s="259"/>
      <c r="E583" s="248">
        <f>COUNTIF(D578:D584,"夏休")+COUNTIF(D578:D584,"年末年始")+COUNTIF(D578:D584,"中止")+COUNTIF(D578:D584,"対象外")</f>
        <v>0</v>
      </c>
      <c r="F583" s="645"/>
    </row>
    <row r="584" spans="1:6" ht="12.75" thickBot="1" x14ac:dyDescent="0.45">
      <c r="A584" s="643"/>
      <c r="B584" s="245">
        <f t="shared" si="101"/>
        <v>46504</v>
      </c>
      <c r="C584" s="246">
        <f t="shared" si="101"/>
        <v>46504</v>
      </c>
      <c r="D584" s="260"/>
      <c r="E584" s="250">
        <f>COUNTIF(D578:D584,"")</f>
        <v>7</v>
      </c>
      <c r="F584" s="646"/>
    </row>
    <row r="585" spans="1:6" ht="12.75" thickBot="1" x14ac:dyDescent="0.45">
      <c r="A585" s="643">
        <v>83</v>
      </c>
      <c r="B585" s="241">
        <f t="shared" si="101"/>
        <v>46505</v>
      </c>
      <c r="C585" s="236">
        <f t="shared" si="101"/>
        <v>46505</v>
      </c>
      <c r="D585" s="258"/>
      <c r="E585" s="247" t="s">
        <v>87</v>
      </c>
      <c r="F585" s="644" t="str">
        <f t="shared" ref="F585" si="103">IF(E591&gt;=1,"対象外",IF(E590&gt;=1,"対象外",IF(E586&lt;=3,"対象外",(ROUND(E588/7,3)))))</f>
        <v>対象外</v>
      </c>
    </row>
    <row r="586" spans="1:6" ht="12.75" thickBot="1" x14ac:dyDescent="0.45">
      <c r="A586" s="643"/>
      <c r="B586" s="243">
        <f t="shared" si="101"/>
        <v>46506</v>
      </c>
      <c r="C586" s="244">
        <f t="shared" si="101"/>
        <v>46506</v>
      </c>
      <c r="D586" s="259"/>
      <c r="E586" s="250">
        <f>COUNTIF(D585:D591,"作業")</f>
        <v>0</v>
      </c>
      <c r="F586" s="645"/>
    </row>
    <row r="587" spans="1:6" ht="12.75" thickBot="1" x14ac:dyDescent="0.45">
      <c r="A587" s="643"/>
      <c r="B587" s="243">
        <f t="shared" si="101"/>
        <v>46507</v>
      </c>
      <c r="C587" s="244">
        <f t="shared" si="101"/>
        <v>46507</v>
      </c>
      <c r="D587" s="259"/>
      <c r="E587" s="248" t="s">
        <v>19</v>
      </c>
      <c r="F587" s="645"/>
    </row>
    <row r="588" spans="1:6" ht="12.75" thickBot="1" x14ac:dyDescent="0.45">
      <c r="A588" s="643"/>
      <c r="B588" s="243">
        <f t="shared" si="101"/>
        <v>46508</v>
      </c>
      <c r="C588" s="244">
        <f t="shared" si="101"/>
        <v>46508</v>
      </c>
      <c r="D588" s="259"/>
      <c r="E588" s="250">
        <f>COUNTIF(D585:D591,"休日")</f>
        <v>0</v>
      </c>
      <c r="F588" s="645"/>
    </row>
    <row r="589" spans="1:6" ht="12.75" thickBot="1" x14ac:dyDescent="0.45">
      <c r="A589" s="643"/>
      <c r="B589" s="243">
        <f t="shared" si="101"/>
        <v>46509</v>
      </c>
      <c r="C589" s="244">
        <f t="shared" si="101"/>
        <v>46509</v>
      </c>
      <c r="D589" s="259"/>
      <c r="E589" s="248" t="s">
        <v>145</v>
      </c>
      <c r="F589" s="645"/>
    </row>
    <row r="590" spans="1:6" ht="12.75" thickBot="1" x14ac:dyDescent="0.45">
      <c r="A590" s="643"/>
      <c r="B590" s="243">
        <f t="shared" si="101"/>
        <v>46510</v>
      </c>
      <c r="C590" s="244">
        <f t="shared" si="101"/>
        <v>46510</v>
      </c>
      <c r="D590" s="259"/>
      <c r="E590" s="248">
        <f>COUNTIF(D585:D591,"夏休")+COUNTIF(D585:D591,"年末年始")+COUNTIF(D585:D591,"中止")+COUNTIF(D585:D591,"対象外")</f>
        <v>0</v>
      </c>
      <c r="F590" s="645"/>
    </row>
    <row r="591" spans="1:6" ht="12.75" thickBot="1" x14ac:dyDescent="0.45">
      <c r="A591" s="643"/>
      <c r="B591" s="245">
        <f t="shared" si="101"/>
        <v>46511</v>
      </c>
      <c r="C591" s="246">
        <f t="shared" si="101"/>
        <v>46511</v>
      </c>
      <c r="D591" s="260"/>
      <c r="E591" s="250">
        <f>COUNTIF(D585:D591,"")</f>
        <v>7</v>
      </c>
      <c r="F591" s="646"/>
    </row>
    <row r="592" spans="1:6" ht="12.75" thickBot="1" x14ac:dyDescent="0.45">
      <c r="A592" s="643">
        <v>84</v>
      </c>
      <c r="B592" s="241">
        <f t="shared" si="101"/>
        <v>46512</v>
      </c>
      <c r="C592" s="236">
        <f t="shared" si="101"/>
        <v>46512</v>
      </c>
      <c r="D592" s="258"/>
      <c r="E592" s="247" t="s">
        <v>87</v>
      </c>
      <c r="F592" s="644" t="str">
        <f t="shared" ref="F592" si="104">IF(E598&gt;=1,"対象外",IF(E597&gt;=1,"対象外",IF(E593&lt;=3,"対象外",(ROUND(E595/7,3)))))</f>
        <v>対象外</v>
      </c>
    </row>
    <row r="593" spans="1:6" ht="12.75" thickBot="1" x14ac:dyDescent="0.45">
      <c r="A593" s="643"/>
      <c r="B593" s="243">
        <f t="shared" si="101"/>
        <v>46513</v>
      </c>
      <c r="C593" s="244">
        <f t="shared" si="101"/>
        <v>46513</v>
      </c>
      <c r="D593" s="259"/>
      <c r="E593" s="250">
        <f>COUNTIF(D592:D598,"作業")</f>
        <v>0</v>
      </c>
      <c r="F593" s="645"/>
    </row>
    <row r="594" spans="1:6" ht="12.75" thickBot="1" x14ac:dyDescent="0.45">
      <c r="A594" s="643"/>
      <c r="B594" s="243">
        <f t="shared" si="101"/>
        <v>46514</v>
      </c>
      <c r="C594" s="244">
        <f t="shared" si="101"/>
        <v>46514</v>
      </c>
      <c r="D594" s="259"/>
      <c r="E594" s="248" t="s">
        <v>19</v>
      </c>
      <c r="F594" s="645"/>
    </row>
    <row r="595" spans="1:6" ht="12.75" thickBot="1" x14ac:dyDescent="0.45">
      <c r="A595" s="643"/>
      <c r="B595" s="243">
        <f t="shared" si="101"/>
        <v>46515</v>
      </c>
      <c r="C595" s="244">
        <f t="shared" si="101"/>
        <v>46515</v>
      </c>
      <c r="D595" s="259"/>
      <c r="E595" s="250">
        <f>COUNTIF(D592:D598,"休日")</f>
        <v>0</v>
      </c>
      <c r="F595" s="645"/>
    </row>
    <row r="596" spans="1:6" ht="12.75" thickBot="1" x14ac:dyDescent="0.45">
      <c r="A596" s="643"/>
      <c r="B596" s="243">
        <f t="shared" si="101"/>
        <v>46516</v>
      </c>
      <c r="C596" s="244">
        <f t="shared" si="101"/>
        <v>46516</v>
      </c>
      <c r="D596" s="259"/>
      <c r="E596" s="248" t="s">
        <v>145</v>
      </c>
      <c r="F596" s="645"/>
    </row>
    <row r="597" spans="1:6" ht="12.75" thickBot="1" x14ac:dyDescent="0.45">
      <c r="A597" s="643"/>
      <c r="B597" s="243">
        <f t="shared" si="101"/>
        <v>46517</v>
      </c>
      <c r="C597" s="244">
        <f t="shared" si="101"/>
        <v>46517</v>
      </c>
      <c r="D597" s="259"/>
      <c r="E597" s="248">
        <f>COUNTIF(D592:D598,"夏休")+COUNTIF(D592:D598,"年末年始")+COUNTIF(D592:D598,"中止")+COUNTIF(D592:D598,"対象外")</f>
        <v>0</v>
      </c>
      <c r="F597" s="645"/>
    </row>
    <row r="598" spans="1:6" ht="12.75" thickBot="1" x14ac:dyDescent="0.45">
      <c r="A598" s="643"/>
      <c r="B598" s="245">
        <f t="shared" si="101"/>
        <v>46518</v>
      </c>
      <c r="C598" s="246">
        <f t="shared" si="101"/>
        <v>46518</v>
      </c>
      <c r="D598" s="260"/>
      <c r="E598" s="249">
        <f>COUNTIF(D592:D598,"")</f>
        <v>7</v>
      </c>
      <c r="F598" s="646"/>
    </row>
  </sheetData>
  <mergeCells count="172">
    <mergeCell ref="A529:A535"/>
    <mergeCell ref="F529:F535"/>
    <mergeCell ref="A536:A542"/>
    <mergeCell ref="F536:F542"/>
    <mergeCell ref="A501:A507"/>
    <mergeCell ref="F501:F507"/>
    <mergeCell ref="A508:A514"/>
    <mergeCell ref="F508:F514"/>
    <mergeCell ref="A515:A521"/>
    <mergeCell ref="F515:F521"/>
    <mergeCell ref="A480:A486"/>
    <mergeCell ref="F480:F486"/>
    <mergeCell ref="A487:A493"/>
    <mergeCell ref="A592:A598"/>
    <mergeCell ref="F592:F598"/>
    <mergeCell ref="A564:A570"/>
    <mergeCell ref="F564:F570"/>
    <mergeCell ref="A571:A577"/>
    <mergeCell ref="F571:F577"/>
    <mergeCell ref="A578:A584"/>
    <mergeCell ref="F578:F584"/>
    <mergeCell ref="A543:A549"/>
    <mergeCell ref="F543:F549"/>
    <mergeCell ref="A550:A556"/>
    <mergeCell ref="F550:F556"/>
    <mergeCell ref="A557:A563"/>
    <mergeCell ref="F557:F563"/>
    <mergeCell ref="F487:F493"/>
    <mergeCell ref="A494:A500"/>
    <mergeCell ref="F494:F500"/>
    <mergeCell ref="A585:A591"/>
    <mergeCell ref="F585:F591"/>
    <mergeCell ref="A522:A528"/>
    <mergeCell ref="F522:F528"/>
    <mergeCell ref="A459:A465"/>
    <mergeCell ref="F459:F465"/>
    <mergeCell ref="A466:A472"/>
    <mergeCell ref="F466:F472"/>
    <mergeCell ref="A473:A479"/>
    <mergeCell ref="F473:F479"/>
    <mergeCell ref="A438:A444"/>
    <mergeCell ref="F438:F444"/>
    <mergeCell ref="A445:A451"/>
    <mergeCell ref="F445:F451"/>
    <mergeCell ref="A452:A458"/>
    <mergeCell ref="F452:F458"/>
    <mergeCell ref="A417:A423"/>
    <mergeCell ref="F417:F423"/>
    <mergeCell ref="A424:A430"/>
    <mergeCell ref="F424:F430"/>
    <mergeCell ref="A431:A437"/>
    <mergeCell ref="F431:F437"/>
    <mergeCell ref="A396:A402"/>
    <mergeCell ref="F396:F402"/>
    <mergeCell ref="A403:A409"/>
    <mergeCell ref="F403:F409"/>
    <mergeCell ref="A410:A416"/>
    <mergeCell ref="F410:F416"/>
    <mergeCell ref="A375:A381"/>
    <mergeCell ref="F375:F381"/>
    <mergeCell ref="A382:A388"/>
    <mergeCell ref="F382:F388"/>
    <mergeCell ref="A389:A395"/>
    <mergeCell ref="F389:F395"/>
    <mergeCell ref="A354:A360"/>
    <mergeCell ref="F354:F360"/>
    <mergeCell ref="A361:A367"/>
    <mergeCell ref="F361:F367"/>
    <mergeCell ref="A368:A374"/>
    <mergeCell ref="F368:F374"/>
    <mergeCell ref="A333:A339"/>
    <mergeCell ref="F333:F339"/>
    <mergeCell ref="A340:A346"/>
    <mergeCell ref="F340:F346"/>
    <mergeCell ref="A347:A353"/>
    <mergeCell ref="F347:F353"/>
    <mergeCell ref="A312:A318"/>
    <mergeCell ref="F312:F318"/>
    <mergeCell ref="A319:A325"/>
    <mergeCell ref="F319:F325"/>
    <mergeCell ref="A326:A332"/>
    <mergeCell ref="F326:F332"/>
    <mergeCell ref="A291:A297"/>
    <mergeCell ref="F291:F297"/>
    <mergeCell ref="A298:A304"/>
    <mergeCell ref="F298:F304"/>
    <mergeCell ref="A305:A311"/>
    <mergeCell ref="F305:F311"/>
    <mergeCell ref="A270:A276"/>
    <mergeCell ref="F270:F276"/>
    <mergeCell ref="A277:A283"/>
    <mergeCell ref="F277:F283"/>
    <mergeCell ref="A284:A290"/>
    <mergeCell ref="F284:F290"/>
    <mergeCell ref="A249:A255"/>
    <mergeCell ref="F249:F255"/>
    <mergeCell ref="A256:A262"/>
    <mergeCell ref="F256:F262"/>
    <mergeCell ref="A263:A269"/>
    <mergeCell ref="F263:F269"/>
    <mergeCell ref="A228:A234"/>
    <mergeCell ref="F228:F234"/>
    <mergeCell ref="A235:A241"/>
    <mergeCell ref="F235:F241"/>
    <mergeCell ref="A242:A248"/>
    <mergeCell ref="F242:F248"/>
    <mergeCell ref="A207:A213"/>
    <mergeCell ref="F207:F213"/>
    <mergeCell ref="A214:A220"/>
    <mergeCell ref="F214:F220"/>
    <mergeCell ref="A221:A227"/>
    <mergeCell ref="F221:F227"/>
    <mergeCell ref="A186:A192"/>
    <mergeCell ref="F186:F192"/>
    <mergeCell ref="A193:A199"/>
    <mergeCell ref="F193:F199"/>
    <mergeCell ref="A200:A206"/>
    <mergeCell ref="F200:F206"/>
    <mergeCell ref="A165:A171"/>
    <mergeCell ref="F165:F171"/>
    <mergeCell ref="A172:A178"/>
    <mergeCell ref="F172:F178"/>
    <mergeCell ref="A179:A185"/>
    <mergeCell ref="F179:F185"/>
    <mergeCell ref="A144:A150"/>
    <mergeCell ref="F144:F150"/>
    <mergeCell ref="A151:A157"/>
    <mergeCell ref="F151:F157"/>
    <mergeCell ref="A158:A164"/>
    <mergeCell ref="F158:F164"/>
    <mergeCell ref="A123:A129"/>
    <mergeCell ref="F123:F129"/>
    <mergeCell ref="A130:A136"/>
    <mergeCell ref="F130:F136"/>
    <mergeCell ref="A137:A143"/>
    <mergeCell ref="F137:F143"/>
    <mergeCell ref="A81:A87"/>
    <mergeCell ref="F81:F87"/>
    <mergeCell ref="A60:A66"/>
    <mergeCell ref="F60:F66"/>
    <mergeCell ref="A67:A73"/>
    <mergeCell ref="F67:F73"/>
    <mergeCell ref="A74:A80"/>
    <mergeCell ref="F74:F80"/>
    <mergeCell ref="A53:A59"/>
    <mergeCell ref="F53:F59"/>
    <mergeCell ref="A102:A108"/>
    <mergeCell ref="F102:F108"/>
    <mergeCell ref="A109:A115"/>
    <mergeCell ref="F109:F115"/>
    <mergeCell ref="A116:A122"/>
    <mergeCell ref="F116:F122"/>
    <mergeCell ref="A88:A94"/>
    <mergeCell ref="F88:F94"/>
    <mergeCell ref="A95:A101"/>
    <mergeCell ref="F95:F101"/>
    <mergeCell ref="C3:F3"/>
    <mergeCell ref="C5:E5"/>
    <mergeCell ref="C7:D7"/>
    <mergeCell ref="C8:D8"/>
    <mergeCell ref="A11:A17"/>
    <mergeCell ref="F11:F17"/>
    <mergeCell ref="A39:A45"/>
    <mergeCell ref="F39:F45"/>
    <mergeCell ref="A46:A52"/>
    <mergeCell ref="F46:F52"/>
    <mergeCell ref="A18:A24"/>
    <mergeCell ref="F18:F24"/>
    <mergeCell ref="A25:A31"/>
    <mergeCell ref="F25:F31"/>
    <mergeCell ref="A32:A38"/>
    <mergeCell ref="F32:F38"/>
  </mergeCells>
  <phoneticPr fontId="1"/>
  <dataValidations count="1">
    <dataValidation type="list" allowBlank="1" showInputMessage="1" showErrorMessage="1" sqref="D11:D598" xr:uid="{2F594211-918B-4DD6-9D90-A8BCB4E5E04F}">
      <formula1>"作業,休日,夏休,年末年始,中止,対象外"</formula1>
    </dataValidation>
  </dataValidations>
  <pageMargins left="0.70866141732283472" right="0.70866141732283472" top="0.74803149606299213" bottom="0.74803149606299213" header="0.31496062992125984" footer="0.31496062992125984"/>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FA73F9786D1374E98469AD89D0006D1" ma:contentTypeVersion="13" ma:contentTypeDescription="新しいドキュメントを作成します。" ma:contentTypeScope="" ma:versionID="b98f6c6f674dcc0aa2956bffbb4cf39b">
  <xsd:schema xmlns:xsd="http://www.w3.org/2001/XMLSchema" xmlns:xs="http://www.w3.org/2001/XMLSchema" xmlns:p="http://schemas.microsoft.com/office/2006/metadata/properties" xmlns:ns2="eedfc20e-b2b0-4cf6-bc64-39bd0a08099c" xmlns:ns3="f695ba84-b294-4f54-9b79-abacb99cee4c" targetNamespace="http://schemas.microsoft.com/office/2006/metadata/properties" ma:root="true" ma:fieldsID="f10f48ac03ce0c519c476c4be27707c4" ns2:_="" ns3:_="">
    <xsd:import namespace="eedfc20e-b2b0-4cf6-bc64-39bd0a08099c"/>
    <xsd:import namespace="f695ba84-b294-4f54-9b79-abacb99cee4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dfc20e-b2b0-4cf6-bc64-39bd0a0809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84d10794-54b2-4a25-9fa6-b66be61b1d73"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95ba84-b294-4f54-9b79-abacb99cee4c"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5057BC-9118-4A90-B3EB-1086043B5D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dfc20e-b2b0-4cf6-bc64-39bd0a08099c"/>
    <ds:schemaRef ds:uri="f695ba84-b294-4f54-9b79-abacb99cee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D0A82A-2A5F-4BA9-B846-DF0975F01F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8</vt:i4>
      </vt:variant>
    </vt:vector>
  </HeadingPairs>
  <TitlesOfParts>
    <vt:vector size="35" baseType="lpstr">
      <vt:lpstr>様式（現場閉所）２</vt:lpstr>
      <vt:lpstr>様式（現場閉所）</vt:lpstr>
      <vt:lpstr>【月単位・通期】</vt:lpstr>
      <vt:lpstr>【完全】</vt:lpstr>
      <vt:lpstr>使い方</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DAY</vt:lpstr>
      <vt:lpstr>HOL（2027年まで）</vt:lpstr>
      <vt:lpstr>【完全】!Print_Area</vt:lpstr>
      <vt:lpstr>【月単位・通期】!Print_Area</vt:lpstr>
      <vt:lpstr>DAY!Print_Area</vt:lpstr>
      <vt:lpstr>'様式（現場閉所）'!Print_Area</vt:lpstr>
      <vt:lpstr>'様式（現場閉所）２'!Print_Area</vt:lpstr>
      <vt:lpstr>【月単位・通期】!Print_Titles</vt:lpstr>
      <vt:lpstr>'様式（現場閉所）'!Print_Titles</vt:lpstr>
      <vt:lpstr>'様式（現場閉所）２'!Print_Titles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2025-08-25T05:38:59Z</cp:lastPrinted>
  <dcterms:created xsi:type="dcterms:W3CDTF">2019-01-30T02:30:37Z</dcterms:created>
  <dcterms:modified xsi:type="dcterms:W3CDTF">2025-08-26T06:27:56Z</dcterms:modified>
</cp:coreProperties>
</file>